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1380" windowWidth="15480" windowHeight="10260"/>
  </bookViews>
  <sheets>
    <sheet name="Вкл. БС 2G_3G" sheetId="1" r:id="rId1"/>
    <sheet name="Сводная таблица" sheetId="5" r:id="rId2"/>
    <sheet name="РРУ" sheetId="3" r:id="rId3"/>
    <sheet name="Лист2" sheetId="8" r:id="rId4"/>
    <sheet name=" План 3G_2G" sheetId="9" r:id="rId5"/>
    <sheet name="Лист3" sheetId="11" r:id="rId6"/>
    <sheet name="Лист4" sheetId="12" r:id="rId7"/>
    <sheet name="Лист1" sheetId="13" r:id="rId8"/>
  </sheets>
  <externalReferences>
    <externalReference r:id="rId9"/>
    <externalReference r:id="rId10"/>
  </externalReferences>
  <definedNames>
    <definedName name="_xlnm._FilterDatabase" localSheetId="4" hidden="1">' План 3G_2G'!$A$6:$AP$10</definedName>
    <definedName name="_xlnm._FilterDatabase" localSheetId="0" hidden="1">'Вкл. БС 2G_3G'!$A$2:$AH$3547</definedName>
    <definedName name="_xlnm._FilterDatabase" localSheetId="2" hidden="1">РРУ!$A$2:$D$52</definedName>
    <definedName name="_xlnm.Print_Area" localSheetId="0">'Вкл. БС 2G_3G'!$A$1:$K$3589</definedName>
  </definedNames>
  <calcPr calcId="145621"/>
</workbook>
</file>

<file path=xl/calcChain.xml><?xml version="1.0" encoding="utf-8"?>
<calcChain xmlns="http://schemas.openxmlformats.org/spreadsheetml/2006/main">
  <c r="D3668" i="1" l="1"/>
  <c r="D3669" i="1"/>
  <c r="D3667" i="1" l="1"/>
  <c r="AB3665" i="1" l="1"/>
  <c r="AC3665" i="1" s="1"/>
  <c r="Y3665" i="1"/>
  <c r="Z3665" i="1" s="1"/>
  <c r="D3665" i="1"/>
  <c r="AB3666" i="1"/>
  <c r="AC3666" i="1" s="1"/>
  <c r="Y3666" i="1"/>
  <c r="Z3666" i="1" s="1"/>
  <c r="D3666" i="1"/>
  <c r="AB3664" i="1"/>
  <c r="AC3664" i="1" s="1"/>
  <c r="Y3664" i="1"/>
  <c r="Z3664" i="1" s="1"/>
  <c r="D3664" i="1"/>
  <c r="D3663" i="1"/>
  <c r="D3662" i="1"/>
  <c r="AB3661" i="1"/>
  <c r="AC3661" i="1" s="1"/>
  <c r="Y3661" i="1"/>
  <c r="Z3661" i="1" s="1"/>
  <c r="D3661" i="1"/>
  <c r="D3660" i="1"/>
  <c r="AB3659" i="1"/>
  <c r="AC3659" i="1" s="1"/>
  <c r="Y3659" i="1"/>
  <c r="Z3659" i="1" s="1"/>
  <c r="D3659" i="1"/>
  <c r="D3658" i="1"/>
  <c r="D3656" i="1" l="1"/>
  <c r="D3655" i="1"/>
  <c r="D3654" i="1"/>
  <c r="D3657" i="1" l="1"/>
  <c r="D3652" i="1" l="1"/>
  <c r="D3653" i="1"/>
  <c r="D3651" i="1" l="1"/>
  <c r="D3449" i="1" l="1"/>
  <c r="D3649" i="1" l="1"/>
  <c r="D3648" i="1" l="1"/>
  <c r="D3647" i="1"/>
  <c r="D3650" i="1"/>
  <c r="D3646" i="1" l="1"/>
  <c r="D3644" i="1" l="1"/>
  <c r="D3645" i="1" l="1"/>
  <c r="D3642" i="1"/>
  <c r="D3641" i="1" l="1"/>
  <c r="D3640" i="1"/>
  <c r="D3639" i="1"/>
  <c r="D3638" i="1"/>
  <c r="D3643" i="1" l="1"/>
  <c r="D3637" i="1"/>
  <c r="D3563" i="1"/>
  <c r="D3565" i="1"/>
  <c r="D3578" i="1"/>
  <c r="D3636" i="1"/>
  <c r="D3572" i="1"/>
  <c r="D3635" i="1"/>
  <c r="D3634" i="1"/>
  <c r="D3633" i="1"/>
  <c r="D3632" i="1"/>
  <c r="D3631" i="1"/>
  <c r="D3579" i="1"/>
  <c r="D3549" i="1"/>
  <c r="D3630" i="1"/>
  <c r="D3629" i="1"/>
  <c r="D3628" i="1"/>
  <c r="D3627" i="1"/>
  <c r="D3577" i="1"/>
  <c r="D3626" i="1"/>
  <c r="D3625" i="1" l="1"/>
  <c r="D3561" i="1"/>
  <c r="D3576" i="1" l="1"/>
  <c r="D3624" i="1"/>
  <c r="D3551" i="1"/>
  <c r="D3559" i="1"/>
  <c r="D3623" i="1"/>
  <c r="D3564" i="1"/>
  <c r="D3622" i="1"/>
  <c r="D3621" i="1" l="1"/>
  <c r="D3558" i="1"/>
  <c r="D3567" i="1" l="1"/>
  <c r="D3620" i="1" l="1"/>
  <c r="D3573" i="1" l="1"/>
  <c r="D3619" i="1"/>
  <c r="D3550" i="1"/>
  <c r="D3556" i="1" l="1"/>
  <c r="D3555" i="1" l="1"/>
  <c r="D3575" i="1" l="1"/>
  <c r="D3562" i="1"/>
  <c r="D3557" i="1"/>
  <c r="D3560" i="1" l="1"/>
  <c r="D3552" i="1" l="1"/>
  <c r="D3553" i="1" l="1"/>
  <c r="D3574" i="1"/>
  <c r="D3543" i="1" l="1"/>
  <c r="D3618" i="1" l="1"/>
  <c r="D3539" i="1"/>
  <c r="D3538" i="1"/>
  <c r="D3536" i="1"/>
  <c r="D3537" i="1"/>
  <c r="D3548" i="1"/>
  <c r="D3569" i="1"/>
  <c r="D3541" i="1"/>
  <c r="D3542" i="1" l="1"/>
  <c r="D3547" i="1"/>
  <c r="D3540" i="1"/>
  <c r="D3545" i="1"/>
  <c r="D3554" i="1" l="1"/>
  <c r="D3544" i="1" l="1"/>
  <c r="D3535" i="1" l="1"/>
  <c r="D3617" i="1" l="1"/>
  <c r="D3616" i="1" l="1"/>
  <c r="D3508" i="1"/>
  <c r="D3499" i="1"/>
  <c r="D3546" i="1" l="1"/>
  <c r="D3522" i="1" l="1"/>
  <c r="D3472" i="1"/>
  <c r="D3498" i="1"/>
  <c r="D3487" i="1"/>
  <c r="D3496" i="1"/>
  <c r="D3511" i="1" l="1"/>
  <c r="D3570" i="1" l="1"/>
  <c r="D3615" i="1"/>
  <c r="D3478" i="1" l="1"/>
  <c r="D3501" i="1" l="1"/>
  <c r="D3479" i="1" l="1"/>
  <c r="D3488" i="1"/>
  <c r="D3524" i="1"/>
  <c r="D3502" i="1"/>
  <c r="D3490" i="1"/>
  <c r="D3461" i="1"/>
  <c r="D3476" i="1" l="1"/>
  <c r="D3466" i="1"/>
  <c r="D3483" i="1"/>
  <c r="D3489" i="1"/>
  <c r="D3470" i="1"/>
  <c r="D3492" i="1"/>
  <c r="D3468" i="1"/>
  <c r="D3485" i="1"/>
  <c r="D3497" i="1"/>
  <c r="D3525" i="1"/>
  <c r="D3523" i="1" l="1"/>
  <c r="D3464" i="1"/>
  <c r="D3509" i="1"/>
  <c r="D3504" i="1"/>
  <c r="D3614" i="1"/>
  <c r="D3494" i="1"/>
  <c r="D3503" i="1" l="1"/>
  <c r="D3480" i="1"/>
  <c r="D3517" i="1" l="1"/>
  <c r="D3486" i="1" l="1"/>
  <c r="D3473" i="1"/>
  <c r="D3613" i="1"/>
  <c r="D3462" i="1" l="1"/>
  <c r="D3481" i="1"/>
  <c r="D3515" i="1"/>
  <c r="D3612" i="1"/>
  <c r="D3500" i="1"/>
  <c r="D3519" i="1"/>
  <c r="D3484" i="1" l="1"/>
  <c r="D3495" i="1" l="1"/>
  <c r="D3611" i="1"/>
  <c r="D3491" i="1"/>
  <c r="D3516" i="1" l="1"/>
  <c r="D3482" i="1" l="1"/>
  <c r="D3610" i="1" l="1"/>
  <c r="D3520" i="1" l="1"/>
  <c r="D3512" i="1"/>
  <c r="D3474" i="1" l="1"/>
  <c r="D3513" i="1"/>
  <c r="D3514" i="1" l="1"/>
  <c r="D3518" i="1"/>
  <c r="D3609" i="1"/>
  <c r="D3506" i="1"/>
  <c r="D3505" i="1" l="1"/>
  <c r="D3608" i="1" l="1"/>
  <c r="D3465" i="1"/>
  <c r="D3526" i="1"/>
  <c r="D3460" i="1" l="1"/>
  <c r="D3531" i="1" l="1"/>
  <c r="D3477" i="1"/>
  <c r="D3452" i="1"/>
  <c r="D3456" i="1"/>
  <c r="D3458" i="1"/>
  <c r="D3493" i="1"/>
  <c r="D3607" i="1" l="1"/>
  <c r="D3507" i="1"/>
  <c r="D3530" i="1" l="1"/>
  <c r="D3528" i="1"/>
  <c r="D3527" i="1"/>
  <c r="D3459" i="1"/>
  <c r="D3533" i="1"/>
  <c r="D3534" i="1" l="1"/>
  <c r="D3532" i="1" l="1"/>
  <c r="D3521" i="1"/>
  <c r="D3467" i="1"/>
  <c r="D3475" i="1" l="1"/>
  <c r="D3457" i="1"/>
  <c r="D3469" i="1" l="1"/>
  <c r="D3455" i="1"/>
  <c r="D3463" i="1"/>
  <c r="D3454" i="1" l="1"/>
  <c r="D3450" i="1" l="1"/>
  <c r="D9" i="13" l="1"/>
  <c r="D8" i="13"/>
  <c r="D7" i="13"/>
  <c r="D6" i="13"/>
  <c r="D5" i="13"/>
  <c r="D3448" i="1" l="1"/>
  <c r="D3471" i="1"/>
  <c r="D3442" i="1"/>
  <c r="D3606" i="1"/>
  <c r="D3440" i="1"/>
  <c r="D3439" i="1"/>
  <c r="D3453" i="1"/>
  <c r="D3447" i="1"/>
  <c r="D3445" i="1" l="1"/>
  <c r="D3444" i="1" l="1"/>
  <c r="D3451" i="1" l="1"/>
  <c r="D3446" i="1" l="1"/>
  <c r="D3443" i="1" l="1"/>
  <c r="D3605" i="1" l="1"/>
  <c r="D3392" i="1" l="1"/>
  <c r="D3386" i="1"/>
  <c r="AB3384" i="1"/>
  <c r="AC3384" i="1" s="1"/>
  <c r="Y3384" i="1"/>
  <c r="Z3384" i="1" s="1"/>
  <c r="D3384" i="1"/>
  <c r="D3369" i="1" l="1"/>
  <c r="D3408" i="1" l="1"/>
  <c r="D3407" i="1"/>
  <c r="D3396" i="1"/>
  <c r="D3390" i="1"/>
  <c r="D3389" i="1"/>
  <c r="D3529" i="1"/>
  <c r="D3388" i="1"/>
  <c r="D3428" i="1"/>
  <c r="D3372" i="1" l="1"/>
  <c r="D3436" i="1"/>
  <c r="D3421" i="1" l="1"/>
  <c r="D3413" i="1"/>
  <c r="D3441" i="1"/>
  <c r="D3435" i="1"/>
  <c r="D3385" i="1" l="1"/>
  <c r="D3419" i="1"/>
  <c r="D3381" i="1"/>
  <c r="D3423" i="1" l="1"/>
  <c r="D3395" i="1"/>
  <c r="D3437" i="1" l="1"/>
  <c r="D3387" i="1"/>
  <c r="D3391" i="1"/>
  <c r="D3420" i="1"/>
  <c r="D3427" i="1"/>
  <c r="D3417" i="1"/>
  <c r="D3434" i="1"/>
  <c r="D3379" i="1"/>
  <c r="AB3437" i="1"/>
  <c r="AC3437" i="1" s="1"/>
  <c r="Y3437" i="1"/>
  <c r="Z3437" i="1" s="1"/>
  <c r="AB3391" i="1"/>
  <c r="AC3391" i="1" s="1"/>
  <c r="Y3391" i="1"/>
  <c r="Z3391" i="1" s="1"/>
  <c r="AB3417" i="1"/>
  <c r="AC3417" i="1" s="1"/>
  <c r="Y3417" i="1"/>
  <c r="Z3417" i="1" s="1"/>
  <c r="AB3381" i="1"/>
  <c r="AC3381" i="1" s="1"/>
  <c r="Y3381" i="1"/>
  <c r="Z3381" i="1" s="1"/>
  <c r="AB3435" i="1"/>
  <c r="AC3435" i="1" s="1"/>
  <c r="Y3435" i="1"/>
  <c r="Z3435" i="1" s="1"/>
  <c r="D3382" i="1" l="1"/>
  <c r="D3415" i="1"/>
  <c r="D3426" i="1" l="1"/>
  <c r="D3431" i="1"/>
  <c r="D3604" i="1"/>
  <c r="D3603" i="1"/>
  <c r="D3432" i="1" l="1"/>
  <c r="D3429" i="1"/>
  <c r="D3414" i="1"/>
  <c r="D3568" i="1" l="1"/>
  <c r="D3394" i="1"/>
  <c r="D3405" i="1"/>
  <c r="D3393" i="1" l="1"/>
  <c r="D3411" i="1"/>
  <c r="AB3405" i="1" l="1"/>
  <c r="AC3405" i="1" s="1"/>
  <c r="Y3405" i="1"/>
  <c r="Z3405" i="1" s="1"/>
  <c r="AB3393" i="1"/>
  <c r="AC3393" i="1" s="1"/>
  <c r="Y3393" i="1"/>
  <c r="Z3393" i="1" s="1"/>
  <c r="AB3603" i="1"/>
  <c r="AC3603" i="1" s="1"/>
  <c r="Y3603" i="1"/>
  <c r="Z3603" i="1" s="1"/>
  <c r="AB3429" i="1"/>
  <c r="AC3429" i="1" s="1"/>
  <c r="Y3429" i="1"/>
  <c r="Z3429" i="1" s="1"/>
  <c r="AB3431" i="1"/>
  <c r="AC3431" i="1" s="1"/>
  <c r="Y3431" i="1"/>
  <c r="Z3431" i="1" s="1"/>
  <c r="D3404" i="1"/>
  <c r="D3397" i="1" l="1"/>
  <c r="D3401" i="1"/>
  <c r="D3425" i="1" l="1"/>
  <c r="D3566" i="1"/>
  <c r="D3406" i="1"/>
  <c r="D3430" i="1"/>
  <c r="D3410" i="1" l="1"/>
  <c r="D3424" i="1"/>
  <c r="D3433" i="1" l="1"/>
  <c r="D3602" i="1"/>
  <c r="D3571" i="1" l="1"/>
  <c r="D3409" i="1" l="1"/>
  <c r="D3418" i="1" l="1"/>
  <c r="AB3430" i="1"/>
  <c r="AC3430" i="1" s="1"/>
  <c r="Y3430" i="1"/>
  <c r="Z3430" i="1" s="1"/>
  <c r="AB3424" i="1"/>
  <c r="AC3424" i="1" s="1"/>
  <c r="Y3424" i="1"/>
  <c r="Z3424" i="1" s="1"/>
  <c r="AB3602" i="1"/>
  <c r="AC3602" i="1" s="1"/>
  <c r="Y3602" i="1"/>
  <c r="Z3602" i="1" s="1"/>
  <c r="AB3409" i="1"/>
  <c r="AC3409" i="1" s="1"/>
  <c r="Y3409" i="1"/>
  <c r="Z3409" i="1" s="1"/>
  <c r="AB3401" i="1"/>
  <c r="AC3401" i="1" s="1"/>
  <c r="Y3401" i="1"/>
  <c r="Z3401" i="1" s="1"/>
  <c r="AB3404" i="1"/>
  <c r="AC3404" i="1" s="1"/>
  <c r="Y3404" i="1"/>
  <c r="Z3404" i="1" s="1"/>
  <c r="D3416" i="1"/>
  <c r="D3399" i="1"/>
  <c r="S3598" i="1" l="1"/>
  <c r="D3438" i="1"/>
  <c r="D3376" i="1"/>
  <c r="D3402" i="1"/>
  <c r="D3374" i="1"/>
  <c r="D3400" i="1"/>
  <c r="D3380" i="1"/>
  <c r="D3373" i="1"/>
  <c r="D3370" i="1"/>
  <c r="D3377" i="1"/>
  <c r="D3367" i="1"/>
  <c r="D3359" i="1" l="1"/>
  <c r="D3378" i="1"/>
  <c r="D3375" i="1" l="1"/>
  <c r="D3398" i="1"/>
  <c r="D3362" i="1" l="1"/>
  <c r="D3412" i="1"/>
  <c r="D3366" i="1"/>
  <c r="D3364" i="1"/>
  <c r="D3422" i="1" l="1"/>
  <c r="D3371" i="1" l="1"/>
  <c r="D3347" i="1"/>
  <c r="D3363" i="1" l="1"/>
  <c r="D3361" i="1"/>
  <c r="D3354" i="1"/>
  <c r="D3349" i="1" l="1"/>
  <c r="D3351" i="1"/>
  <c r="D3358" i="1"/>
  <c r="D3365" i="1"/>
  <c r="D3357" i="1" l="1"/>
  <c r="D3356" i="1" l="1"/>
  <c r="D3360" i="1"/>
  <c r="D3348" i="1"/>
  <c r="D3353" i="1" l="1"/>
  <c r="D3352" i="1" l="1"/>
  <c r="D3350" i="1"/>
  <c r="D3403" i="1" l="1"/>
  <c r="D3343" i="1"/>
  <c r="D3345" i="1" l="1"/>
  <c r="D3331" i="1" l="1"/>
  <c r="D3333" i="1" l="1"/>
  <c r="D3340" i="1" l="1"/>
  <c r="D3341" i="1"/>
  <c r="D3344" i="1"/>
  <c r="D3342" i="1"/>
  <c r="D3339" i="1" l="1"/>
  <c r="D3328" i="1" l="1"/>
  <c r="D3327" i="1"/>
  <c r="D3368" i="1"/>
  <c r="D3338" i="1"/>
  <c r="D3337" i="1" l="1"/>
  <c r="D3326" i="1" l="1"/>
  <c r="D3336" i="1"/>
  <c r="D3335" i="1"/>
  <c r="D3355" i="1" l="1"/>
  <c r="D3332" i="1"/>
  <c r="D3383" i="1" l="1"/>
  <c r="D3325" i="1" l="1"/>
  <c r="AB3320" i="1" l="1"/>
  <c r="AC3320" i="1" s="1"/>
  <c r="Y3320" i="1"/>
  <c r="Z3320" i="1" s="1"/>
  <c r="D3320" i="1"/>
  <c r="AB3319" i="1"/>
  <c r="AC3319" i="1" s="1"/>
  <c r="Y3319" i="1"/>
  <c r="Z3319" i="1" s="1"/>
  <c r="D3319" i="1"/>
  <c r="D3318" i="1"/>
  <c r="AB3317" i="1"/>
  <c r="AC3317" i="1" s="1"/>
  <c r="Y3317" i="1"/>
  <c r="Z3317" i="1" s="1"/>
  <c r="D3317" i="1"/>
  <c r="D3316" i="1"/>
  <c r="D3315" i="1"/>
  <c r="AB3314" i="1"/>
  <c r="AC3314" i="1" s="1"/>
  <c r="Y3314" i="1"/>
  <c r="Z3314" i="1" s="1"/>
  <c r="D3314" i="1"/>
  <c r="D3313" i="1"/>
  <c r="AB3312" i="1"/>
  <c r="AC3312" i="1" s="1"/>
  <c r="Y3312" i="1"/>
  <c r="Z3312" i="1" s="1"/>
  <c r="D3312" i="1"/>
  <c r="D3311" i="1"/>
  <c r="D3310" i="1"/>
  <c r="D3309" i="1"/>
  <c r="D3308" i="1"/>
  <c r="D3307" i="1"/>
  <c r="D3306" i="1"/>
  <c r="D3305" i="1"/>
  <c r="AB3304" i="1"/>
  <c r="AC3304" i="1" s="1"/>
  <c r="Y3304" i="1"/>
  <c r="Z3304" i="1" s="1"/>
  <c r="D3304" i="1"/>
  <c r="D3334" i="1" l="1"/>
  <c r="D3196" i="1" l="1"/>
  <c r="D3070" i="1" l="1"/>
  <c r="D3303" i="1" l="1"/>
  <c r="D3302" i="1" l="1"/>
  <c r="D3322" i="1" l="1"/>
  <c r="D3297" i="1" l="1"/>
  <c r="D3298" i="1" l="1"/>
  <c r="AG3292" i="1" l="1"/>
  <c r="AB3292" i="1"/>
  <c r="AC3292" i="1" s="1"/>
  <c r="Y3292" i="1"/>
  <c r="Z3292" i="1" s="1"/>
  <c r="AB3291" i="1"/>
  <c r="AC3291" i="1" s="1"/>
  <c r="Y3291" i="1"/>
  <c r="Z3291" i="1" s="1"/>
  <c r="D3291" i="1"/>
  <c r="AB3258" i="1"/>
  <c r="AC3258" i="1" s="1"/>
  <c r="Y3258" i="1"/>
  <c r="Z3258" i="1" s="1"/>
  <c r="D3258" i="1"/>
  <c r="AB3241" i="1"/>
  <c r="AC3241" i="1" s="1"/>
  <c r="Y3241" i="1"/>
  <c r="Z3241" i="1" s="1"/>
  <c r="D3241" i="1"/>
  <c r="AB3294" i="1"/>
  <c r="AC3294" i="1" s="1"/>
  <c r="Y3294" i="1"/>
  <c r="Z3294" i="1" s="1"/>
  <c r="D3294" i="1"/>
  <c r="D3216" i="1"/>
  <c r="AB3215" i="1"/>
  <c r="AC3215" i="1" s="1"/>
  <c r="Y3215" i="1"/>
  <c r="Z3215" i="1" s="1"/>
  <c r="D3215" i="1"/>
  <c r="D3214" i="1"/>
  <c r="D3213" i="1"/>
  <c r="AB3213" i="1"/>
  <c r="AC3213" i="1" s="1"/>
  <c r="Y3213" i="1"/>
  <c r="Z3213" i="1" s="1"/>
  <c r="D3234" i="1" l="1"/>
  <c r="D3301" i="1"/>
  <c r="D3268" i="1"/>
  <c r="AB3297" i="1"/>
  <c r="AC3297" i="1" s="1"/>
  <c r="Y3297" i="1"/>
  <c r="Z3297" i="1" s="1"/>
  <c r="AB3298" i="1"/>
  <c r="AC3298" i="1" s="1"/>
  <c r="Y3298" i="1"/>
  <c r="Z3298" i="1" s="1"/>
  <c r="AB3234" i="1"/>
  <c r="AC3234" i="1" s="1"/>
  <c r="Y3234" i="1"/>
  <c r="Z3234" i="1" s="1"/>
  <c r="AB3301" i="1"/>
  <c r="AC3301" i="1" s="1"/>
  <c r="Y3301" i="1"/>
  <c r="Z3301" i="1" s="1"/>
  <c r="AB3268" i="1"/>
  <c r="AC3268" i="1" s="1"/>
  <c r="Y3268" i="1"/>
  <c r="Z3268" i="1" s="1"/>
  <c r="AB3303" i="1"/>
  <c r="AC3303" i="1" s="1"/>
  <c r="Y3303" i="1"/>
  <c r="Z3303" i="1" s="1"/>
  <c r="AB3302" i="1"/>
  <c r="AC3302" i="1" s="1"/>
  <c r="Y3302" i="1"/>
  <c r="Z3302" i="1" s="1"/>
  <c r="AB3322" i="1"/>
  <c r="AC3322" i="1" s="1"/>
  <c r="Y3322" i="1"/>
  <c r="Z3322" i="1" s="1"/>
  <c r="D3280" i="1"/>
  <c r="D3282" i="1"/>
  <c r="D3323" i="1"/>
  <c r="D3281" i="1"/>
  <c r="D3284" i="1"/>
  <c r="D3283" i="1"/>
  <c r="D3285" i="1"/>
  <c r="D3510" i="1"/>
  <c r="D3235" i="1"/>
  <c r="D3295" i="1"/>
  <c r="D3299" i="1"/>
  <c r="D3296" i="1"/>
  <c r="D3276" i="1"/>
  <c r="D3228" i="1"/>
  <c r="D3275" i="1"/>
  <c r="D3257" i="1"/>
  <c r="AB3235" i="1"/>
  <c r="AC3235" i="1" s="1"/>
  <c r="Y3235" i="1"/>
  <c r="Z3235" i="1" s="1"/>
  <c r="AB3295" i="1"/>
  <c r="AC3295" i="1" s="1"/>
  <c r="Y3295" i="1"/>
  <c r="Z3295" i="1" s="1"/>
  <c r="AB3299" i="1"/>
  <c r="AC3299" i="1" s="1"/>
  <c r="Y3299" i="1"/>
  <c r="Z3299" i="1" s="1"/>
  <c r="AB3296" i="1"/>
  <c r="AC3296" i="1" s="1"/>
  <c r="Y3296" i="1"/>
  <c r="Z3296" i="1" s="1"/>
  <c r="AB3276" i="1"/>
  <c r="AC3276" i="1" s="1"/>
  <c r="Y3276" i="1"/>
  <c r="Z3276" i="1" s="1"/>
  <c r="AB3228" i="1"/>
  <c r="AC3228" i="1" s="1"/>
  <c r="Y3228" i="1"/>
  <c r="Z3228" i="1" s="1"/>
  <c r="AB3275" i="1"/>
  <c r="AC3275" i="1" s="1"/>
  <c r="Y3275" i="1"/>
  <c r="Z3275" i="1" s="1"/>
  <c r="AB3257" i="1"/>
  <c r="AC3257" i="1" s="1"/>
  <c r="Y3257" i="1"/>
  <c r="Z3257" i="1" s="1"/>
  <c r="AB3281" i="1"/>
  <c r="AC3281" i="1" s="1"/>
  <c r="Y3281" i="1"/>
  <c r="Z3281" i="1" s="1"/>
  <c r="AB3284" i="1"/>
  <c r="AC3284" i="1" s="1"/>
  <c r="Y3284" i="1"/>
  <c r="Z3284" i="1" s="1"/>
  <c r="AB3283" i="1"/>
  <c r="AC3283" i="1" s="1"/>
  <c r="Y3283" i="1"/>
  <c r="Z3283" i="1" s="1"/>
  <c r="AB3285" i="1"/>
  <c r="AC3285" i="1" s="1"/>
  <c r="Y3285" i="1"/>
  <c r="Z3285" i="1" s="1"/>
  <c r="AB3510" i="1"/>
  <c r="AC3510" i="1" s="1"/>
  <c r="Y3510" i="1"/>
  <c r="Z3510" i="1" s="1"/>
  <c r="AB3280" i="1"/>
  <c r="AC3280" i="1" s="1"/>
  <c r="Y3280" i="1"/>
  <c r="Z3280" i="1" s="1"/>
  <c r="AB3282" i="1"/>
  <c r="AC3282" i="1" s="1"/>
  <c r="Y3282" i="1"/>
  <c r="Z3282" i="1" s="1"/>
  <c r="AB3323" i="1"/>
  <c r="AC3323" i="1" s="1"/>
  <c r="Y3323" i="1"/>
  <c r="Z3323" i="1" s="1"/>
  <c r="AB3600" i="1" l="1"/>
  <c r="AC3600" i="1" s="1"/>
  <c r="AB3601" i="1"/>
  <c r="AC3601" i="1" s="1"/>
  <c r="AB3214" i="1"/>
  <c r="AC3214" i="1" s="1"/>
  <c r="AB3321" i="1"/>
  <c r="AC3321" i="1" s="1"/>
  <c r="AB3207" i="1"/>
  <c r="AC3207" i="1" s="1"/>
  <c r="AB3208" i="1"/>
  <c r="AC3208" i="1" s="1"/>
  <c r="AB3216" i="1"/>
  <c r="AC3216" i="1" s="1"/>
  <c r="AB3209" i="1"/>
  <c r="AC3209" i="1" s="1"/>
  <c r="AB3210" i="1"/>
  <c r="AC3210" i="1" s="1"/>
  <c r="AB3217" i="1"/>
  <c r="AC3217" i="1" s="1"/>
  <c r="AB3290" i="1"/>
  <c r="AC3290" i="1" s="1"/>
  <c r="AB3289" i="1"/>
  <c r="AC3289" i="1" s="1"/>
  <c r="AB3211" i="1"/>
  <c r="AC3211" i="1" s="1"/>
  <c r="AB3212" i="1"/>
  <c r="AC3212" i="1" s="1"/>
  <c r="AB3243" i="1"/>
  <c r="AC3243" i="1" s="1"/>
  <c r="AB3219" i="1"/>
  <c r="AC3219" i="1" s="1"/>
  <c r="AB3250" i="1"/>
  <c r="AC3250" i="1" s="1"/>
  <c r="AB3220" i="1"/>
  <c r="AC3220" i="1" s="1"/>
  <c r="AB3246" i="1"/>
  <c r="AC3246" i="1" s="1"/>
  <c r="AB3244" i="1"/>
  <c r="AC3244" i="1" s="1"/>
  <c r="AB3247" i="1"/>
  <c r="AC3247" i="1" s="1"/>
  <c r="AB3266" i="1"/>
  <c r="AC3266" i="1" s="1"/>
  <c r="AB3237" i="1"/>
  <c r="AC3237" i="1" s="1"/>
  <c r="AB3227" i="1"/>
  <c r="AC3227" i="1" s="1"/>
  <c r="AB3253" i="1"/>
  <c r="AC3253" i="1" s="1"/>
  <c r="AB3279" i="1"/>
  <c r="AC3279" i="1" s="1"/>
  <c r="AB3287" i="1"/>
  <c r="AC3287" i="1" s="1"/>
  <c r="AB3286" i="1"/>
  <c r="AC3286" i="1" s="1"/>
  <c r="AB3288" i="1"/>
  <c r="AC3288" i="1" s="1"/>
  <c r="AB3240" i="1"/>
  <c r="AC3240" i="1" s="1"/>
  <c r="AB3267" i="1"/>
  <c r="AC3267" i="1" s="1"/>
  <c r="AB3262" i="1"/>
  <c r="AC3262" i="1" s="1"/>
  <c r="AB3293" i="1"/>
  <c r="AC3293" i="1" s="1"/>
  <c r="AB3263" i="1"/>
  <c r="AC3263" i="1" s="1"/>
  <c r="AB3254" i="1"/>
  <c r="AC3254" i="1" s="1"/>
  <c r="AB3218" i="1"/>
  <c r="AC3218" i="1" s="1"/>
  <c r="AB3245" i="1"/>
  <c r="AC3245" i="1" s="1"/>
  <c r="AB3260" i="1"/>
  <c r="AC3260" i="1" s="1"/>
  <c r="AB3271" i="1"/>
  <c r="AC3271" i="1" s="1"/>
  <c r="AB3238" i="1"/>
  <c r="AC3238" i="1" s="1"/>
  <c r="AB3239" i="1"/>
  <c r="AC3239" i="1" s="1"/>
  <c r="AB3226" i="1"/>
  <c r="AC3226" i="1" s="1"/>
  <c r="AB3225" i="1"/>
  <c r="AC3225" i="1" s="1"/>
  <c r="AB3242" i="1"/>
  <c r="AC3242" i="1" s="1"/>
  <c r="AB3300" i="1"/>
  <c r="AC3300" i="1" s="1"/>
  <c r="AB3264" i="1"/>
  <c r="AC3264" i="1" s="1"/>
  <c r="AB3270" i="1"/>
  <c r="AC3270" i="1" s="1"/>
  <c r="AB3277" i="1"/>
  <c r="AC3277" i="1" s="1"/>
  <c r="AB3261" i="1"/>
  <c r="AC3261" i="1" s="1"/>
  <c r="AB3274" i="1"/>
  <c r="AC3274" i="1" s="1"/>
  <c r="AB3324" i="1"/>
  <c r="AC3324" i="1" s="1"/>
  <c r="AB3255" i="1"/>
  <c r="AC3255" i="1" s="1"/>
  <c r="AB3232" i="1"/>
  <c r="AC3232" i="1" s="1"/>
  <c r="AB3221" i="1"/>
  <c r="AC3221" i="1" s="1"/>
  <c r="AB3272" i="1"/>
  <c r="AC3272" i="1" s="1"/>
  <c r="AB3265" i="1"/>
  <c r="AC3265" i="1" s="1"/>
  <c r="AB3256" i="1"/>
  <c r="AC3256" i="1" s="1"/>
  <c r="AB3222" i="1"/>
  <c r="AC3222" i="1" s="1"/>
  <c r="AB3269" i="1"/>
  <c r="AC3269" i="1" s="1"/>
  <c r="AB3252" i="1"/>
  <c r="AC3252" i="1" s="1"/>
  <c r="AB3224" i="1"/>
  <c r="AC3224" i="1" s="1"/>
  <c r="AB3249" i="1"/>
  <c r="AC3249" i="1" s="1"/>
  <c r="AB3248" i="1"/>
  <c r="AC3248" i="1" s="1"/>
  <c r="AB3233" i="1"/>
  <c r="AC3233" i="1" s="1"/>
  <c r="AB3251" i="1"/>
  <c r="AC3251" i="1" s="1"/>
  <c r="AB3231" i="1"/>
  <c r="AC3231" i="1" s="1"/>
  <c r="AB3230" i="1"/>
  <c r="AC3230" i="1" s="1"/>
  <c r="AB3236" i="1"/>
  <c r="AC3236" i="1" s="1"/>
  <c r="AB3273" i="1"/>
  <c r="AC3273" i="1" s="1"/>
  <c r="AB3223" i="1"/>
  <c r="AC3223" i="1" s="1"/>
  <c r="AB3229" i="1"/>
  <c r="AC3229" i="1" s="1"/>
  <c r="AB3278" i="1"/>
  <c r="AC3278" i="1" s="1"/>
  <c r="AB3259" i="1"/>
  <c r="AC3259" i="1" s="1"/>
  <c r="AB3671" i="1"/>
  <c r="AC3671" i="1" s="1"/>
  <c r="Y3600" i="1"/>
  <c r="Z3600" i="1" s="1"/>
  <c r="Y3601" i="1"/>
  <c r="Z3601" i="1" s="1"/>
  <c r="Y3214" i="1"/>
  <c r="Z3214" i="1" s="1"/>
  <c r="Y3321" i="1"/>
  <c r="Z3321" i="1" s="1"/>
  <c r="Y3207" i="1"/>
  <c r="Z3207" i="1" s="1"/>
  <c r="Y3208" i="1"/>
  <c r="Z3208" i="1" s="1"/>
  <c r="Y3216" i="1"/>
  <c r="Z3216" i="1" s="1"/>
  <c r="Y3209" i="1"/>
  <c r="Z3209" i="1" s="1"/>
  <c r="Y3210" i="1"/>
  <c r="Z3210" i="1" s="1"/>
  <c r="Y3217" i="1"/>
  <c r="Z3217" i="1" s="1"/>
  <c r="Y3290" i="1"/>
  <c r="Z3290" i="1" s="1"/>
  <c r="Y3289" i="1"/>
  <c r="Z3289" i="1" s="1"/>
  <c r="Y3211" i="1"/>
  <c r="Z3211" i="1" s="1"/>
  <c r="Y3212" i="1"/>
  <c r="Z3212" i="1" s="1"/>
  <c r="Y3243" i="1"/>
  <c r="Z3243" i="1" s="1"/>
  <c r="Y3219" i="1"/>
  <c r="Z3219" i="1" s="1"/>
  <c r="Y3250" i="1"/>
  <c r="Z3250" i="1" s="1"/>
  <c r="Y3220" i="1"/>
  <c r="Z3220" i="1" s="1"/>
  <c r="Y3246" i="1"/>
  <c r="Z3246" i="1" s="1"/>
  <c r="Y3244" i="1"/>
  <c r="Z3244" i="1" s="1"/>
  <c r="Y3247" i="1"/>
  <c r="Z3247" i="1" s="1"/>
  <c r="Y3266" i="1"/>
  <c r="Z3266" i="1" s="1"/>
  <c r="Y3237" i="1"/>
  <c r="Z3237" i="1" s="1"/>
  <c r="Y3227" i="1"/>
  <c r="Z3227" i="1" s="1"/>
  <c r="Y3253" i="1"/>
  <c r="Z3253" i="1" s="1"/>
  <c r="Y3279" i="1"/>
  <c r="Z3279" i="1" s="1"/>
  <c r="Y3287" i="1"/>
  <c r="Z3287" i="1" s="1"/>
  <c r="Y3286" i="1"/>
  <c r="Z3286" i="1" s="1"/>
  <c r="Y3288" i="1"/>
  <c r="Z3288" i="1" s="1"/>
  <c r="Y3240" i="1"/>
  <c r="Z3240" i="1" s="1"/>
  <c r="Y3267" i="1"/>
  <c r="Z3267" i="1" s="1"/>
  <c r="Y3262" i="1"/>
  <c r="Z3262" i="1" s="1"/>
  <c r="Y3293" i="1"/>
  <c r="Z3293" i="1" s="1"/>
  <c r="Y3263" i="1"/>
  <c r="Z3263" i="1" s="1"/>
  <c r="Y3254" i="1"/>
  <c r="Z3254" i="1" s="1"/>
  <c r="Y3218" i="1"/>
  <c r="Z3218" i="1" s="1"/>
  <c r="Y3245" i="1"/>
  <c r="Z3245" i="1" s="1"/>
  <c r="Y3260" i="1"/>
  <c r="Z3260" i="1" s="1"/>
  <c r="Y3271" i="1"/>
  <c r="Z3271" i="1" s="1"/>
  <c r="Y3238" i="1"/>
  <c r="Z3238" i="1" s="1"/>
  <c r="Y3239" i="1"/>
  <c r="Z3239" i="1" s="1"/>
  <c r="Y3226" i="1"/>
  <c r="Z3226" i="1" s="1"/>
  <c r="Y3225" i="1"/>
  <c r="Z3225" i="1" s="1"/>
  <c r="Y3242" i="1"/>
  <c r="Z3242" i="1" s="1"/>
  <c r="Y3300" i="1"/>
  <c r="Z3300" i="1" s="1"/>
  <c r="Y3264" i="1"/>
  <c r="Z3264" i="1" s="1"/>
  <c r="Y3270" i="1"/>
  <c r="Z3270" i="1" s="1"/>
  <c r="Y3277" i="1"/>
  <c r="Z3277" i="1" s="1"/>
  <c r="Y3261" i="1"/>
  <c r="Z3261" i="1" s="1"/>
  <c r="Y3274" i="1"/>
  <c r="Z3274" i="1" s="1"/>
  <c r="Y3324" i="1"/>
  <c r="Z3324" i="1" s="1"/>
  <c r="Y3255" i="1"/>
  <c r="Z3255" i="1" s="1"/>
  <c r="Y3232" i="1"/>
  <c r="Z3232" i="1" s="1"/>
  <c r="Y3221" i="1"/>
  <c r="Z3221" i="1" s="1"/>
  <c r="Y3272" i="1"/>
  <c r="Z3272" i="1" s="1"/>
  <c r="Y3265" i="1"/>
  <c r="Z3265" i="1" s="1"/>
  <c r="Y3256" i="1"/>
  <c r="Z3256" i="1" s="1"/>
  <c r="Y3222" i="1"/>
  <c r="Z3222" i="1" s="1"/>
  <c r="Y3269" i="1"/>
  <c r="Z3269" i="1" s="1"/>
  <c r="Y3252" i="1"/>
  <c r="Z3252" i="1" s="1"/>
  <c r="Y3224" i="1"/>
  <c r="Z3224" i="1" s="1"/>
  <c r="Y3249" i="1"/>
  <c r="Z3249" i="1" s="1"/>
  <c r="Y3248" i="1"/>
  <c r="Z3248" i="1" s="1"/>
  <c r="Y3233" i="1"/>
  <c r="Z3233" i="1" s="1"/>
  <c r="Y3251" i="1"/>
  <c r="Z3251" i="1" s="1"/>
  <c r="Y3231" i="1"/>
  <c r="Z3231" i="1" s="1"/>
  <c r="Y3230" i="1"/>
  <c r="Z3230" i="1" s="1"/>
  <c r="Y3236" i="1"/>
  <c r="Z3236" i="1" s="1"/>
  <c r="Y3273" i="1"/>
  <c r="Z3273" i="1" s="1"/>
  <c r="Y3223" i="1"/>
  <c r="Z3223" i="1" s="1"/>
  <c r="Y3229" i="1"/>
  <c r="Z3229" i="1" s="1"/>
  <c r="Y3278" i="1"/>
  <c r="Z3278" i="1" s="1"/>
  <c r="Y3259" i="1"/>
  <c r="Z3259" i="1" s="1"/>
  <c r="Y3671" i="1"/>
  <c r="Z3671" i="1" s="1"/>
  <c r="D3259" i="1"/>
  <c r="D3223" i="1"/>
  <c r="D3229" i="1"/>
  <c r="D3278" i="1"/>
  <c r="D3273" i="1"/>
  <c r="D3236" i="1" l="1"/>
  <c r="D3230" i="1"/>
  <c r="D3231" i="1"/>
  <c r="D3251" i="1"/>
  <c r="D3233" i="1"/>
  <c r="D3248" i="1"/>
  <c r="D3249" i="1"/>
  <c r="D3224" i="1"/>
  <c r="D3252" i="1"/>
  <c r="D3269" i="1"/>
  <c r="D3222" i="1"/>
  <c r="D3256" i="1"/>
  <c r="D3265" i="1"/>
  <c r="D3272" i="1"/>
  <c r="D3221" i="1"/>
  <c r="D3232" i="1" l="1"/>
  <c r="D3255" i="1"/>
  <c r="D3324" i="1" l="1"/>
  <c r="D3274" i="1"/>
  <c r="D3261" i="1"/>
  <c r="D3277" i="1"/>
  <c r="D3270" i="1"/>
  <c r="D3264" i="1" l="1"/>
  <c r="D3300" i="1" l="1"/>
  <c r="D3242" i="1"/>
  <c r="D3225" i="1"/>
  <c r="D3226" i="1"/>
  <c r="D3239" i="1"/>
  <c r="D3238" i="1"/>
  <c r="D3271" i="1"/>
  <c r="D3206" i="1"/>
  <c r="D3260" i="1" l="1"/>
  <c r="D3245" i="1"/>
  <c r="D3218" i="1"/>
  <c r="D3254" i="1"/>
  <c r="D3263" i="1"/>
  <c r="D3293" i="1" l="1"/>
  <c r="D3262" i="1"/>
  <c r="D3267" i="1" l="1"/>
  <c r="D3240" i="1"/>
  <c r="D3288" i="1"/>
  <c r="D3286" i="1"/>
  <c r="D3287" i="1"/>
  <c r="D3279" i="1"/>
  <c r="D3253" i="1"/>
  <c r="D3227" i="1"/>
  <c r="D3237" i="1"/>
  <c r="D3266" i="1"/>
  <c r="D3247" i="1"/>
  <c r="D3244" i="1"/>
  <c r="D3246" i="1"/>
  <c r="D3220" i="1"/>
  <c r="D3250" i="1"/>
  <c r="D3219" i="1"/>
  <c r="D3243" i="1"/>
  <c r="D3212" i="1"/>
  <c r="D3211" i="1"/>
  <c r="D3289" i="1"/>
  <c r="D3290" i="1"/>
  <c r="D3217" i="1"/>
  <c r="D3210" i="1"/>
  <c r="D3209" i="1"/>
  <c r="D3208" i="1"/>
  <c r="D3207" i="1"/>
  <c r="AG3196" i="1" l="1"/>
  <c r="AB3196" i="1"/>
  <c r="AC3196" i="1" s="1"/>
  <c r="AD3196" i="1" s="1"/>
  <c r="Y3196" i="1"/>
  <c r="D3195" i="1" l="1"/>
  <c r="I5" i="5" l="1"/>
  <c r="I6" i="5"/>
  <c r="I7" i="5"/>
  <c r="I8" i="5"/>
  <c r="I9" i="5"/>
  <c r="I10" i="5"/>
  <c r="I11" i="5"/>
  <c r="I12" i="5"/>
  <c r="I13" i="5"/>
  <c r="I14" i="5"/>
  <c r="I15" i="5"/>
  <c r="I4" i="5" l="1"/>
  <c r="E5" i="5"/>
  <c r="E6" i="5"/>
  <c r="E7" i="5"/>
  <c r="E8" i="5"/>
  <c r="E9" i="5"/>
  <c r="E10" i="5"/>
  <c r="E11" i="5"/>
  <c r="E12" i="5"/>
  <c r="E13" i="5"/>
  <c r="E14" i="5"/>
  <c r="E15" i="5"/>
  <c r="E4" i="5"/>
  <c r="I16" i="5" l="1"/>
  <c r="E16" i="5"/>
  <c r="AG3600" i="1"/>
  <c r="AG3200" i="1"/>
  <c r="AG3198" i="1"/>
  <c r="AG3199" i="1"/>
  <c r="AG3197" i="1"/>
  <c r="AG3202" i="1"/>
  <c r="Y3200" i="1" l="1"/>
  <c r="AB3200" i="1"/>
  <c r="AC3200" i="1" s="1"/>
  <c r="Y3198" i="1"/>
  <c r="AB3198" i="1"/>
  <c r="AC3198" i="1" s="1"/>
  <c r="Y3199" i="1"/>
  <c r="AB3199" i="1"/>
  <c r="AC3199" i="1" s="1"/>
  <c r="AB3197" i="1"/>
  <c r="AC3197" i="1" s="1"/>
  <c r="AD3197" i="1" s="1"/>
  <c r="AB3202" i="1"/>
  <c r="AC3202" i="1" s="1"/>
  <c r="AD3202" i="1" s="1"/>
  <c r="D3179" i="1" l="1"/>
  <c r="G5" i="5" l="1"/>
  <c r="G6" i="5"/>
  <c r="G7" i="5"/>
  <c r="G8" i="5"/>
  <c r="G9" i="5"/>
  <c r="G10" i="5"/>
  <c r="G11" i="5"/>
  <c r="G12" i="5"/>
  <c r="G13" i="5"/>
  <c r="G14" i="5"/>
  <c r="G15" i="5"/>
  <c r="G4" i="5"/>
  <c r="G16" i="5" l="1"/>
  <c r="H28" i="9"/>
  <c r="AH28" i="9"/>
  <c r="AF28" i="9"/>
  <c r="AD28" i="9"/>
  <c r="Z28" i="9"/>
  <c r="X28" i="9"/>
  <c r="V28" i="9"/>
  <c r="P28" i="9"/>
  <c r="L28" i="9"/>
  <c r="L30" i="9" s="1"/>
  <c r="N28" i="9"/>
  <c r="F28" i="9"/>
  <c r="F8" i="9"/>
  <c r="D28" i="9"/>
  <c r="AH9" i="9"/>
  <c r="AF9" i="9"/>
  <c r="AD9" i="9"/>
  <c r="Z9" i="9"/>
  <c r="X9" i="9"/>
  <c r="V9" i="9"/>
  <c r="P9" i="9"/>
  <c r="N9" i="9"/>
  <c r="L9" i="9"/>
  <c r="H9" i="9"/>
  <c r="AL61" i="9"/>
  <c r="L60" i="9"/>
  <c r="R60" i="9" s="1"/>
  <c r="R59" i="9"/>
  <c r="L59" i="9"/>
  <c r="AL50" i="9"/>
  <c r="L50" i="9"/>
  <c r="L61" i="9" s="1"/>
  <c r="R49" i="9"/>
  <c r="R48" i="9"/>
  <c r="AL40" i="9"/>
  <c r="L40" i="9"/>
  <c r="R39" i="9"/>
  <c r="R38" i="9"/>
  <c r="R29" i="9"/>
  <c r="AL20" i="9"/>
  <c r="L20" i="9"/>
  <c r="R19" i="9"/>
  <c r="R18" i="9"/>
  <c r="AH8" i="9"/>
  <c r="AF8" i="9"/>
  <c r="AD8" i="9"/>
  <c r="Z8" i="9"/>
  <c r="X8" i="9"/>
  <c r="V8" i="9"/>
  <c r="P8" i="9"/>
  <c r="N8" i="9"/>
  <c r="L8" i="9"/>
  <c r="H8" i="9"/>
  <c r="D8" i="9"/>
  <c r="I9" i="9"/>
  <c r="S9" i="9" s="1"/>
  <c r="Q9" i="9"/>
  <c r="AA9" i="9"/>
  <c r="D9" i="9"/>
  <c r="R9" i="9" l="1"/>
  <c r="R28" i="9"/>
  <c r="R30" i="9" s="1"/>
  <c r="L10" i="9"/>
  <c r="R8" i="9"/>
  <c r="AB9" i="9"/>
  <c r="J9" i="9"/>
  <c r="AH60" i="9"/>
  <c r="AG60" i="9"/>
  <c r="AF60" i="9"/>
  <c r="AJ60" i="9" s="1"/>
  <c r="AE60" i="9"/>
  <c r="AI60" i="9" s="1"/>
  <c r="AD60" i="9"/>
  <c r="AC60" i="9"/>
  <c r="Z60" i="9"/>
  <c r="Y60" i="9"/>
  <c r="X60" i="9"/>
  <c r="AB60" i="9" s="1"/>
  <c r="AL60" i="9" s="1"/>
  <c r="W60" i="9"/>
  <c r="AA60" i="9" s="1"/>
  <c r="AK60" i="9" s="1"/>
  <c r="V60" i="9"/>
  <c r="U60" i="9"/>
  <c r="P60" i="9"/>
  <c r="O60" i="9"/>
  <c r="N60" i="9"/>
  <c r="M60" i="9"/>
  <c r="K60" i="9"/>
  <c r="Q60" i="9" s="1"/>
  <c r="H60" i="9"/>
  <c r="G60" i="9"/>
  <c r="F60" i="9"/>
  <c r="E60" i="9"/>
  <c r="D60" i="9"/>
  <c r="J60" i="9" s="1"/>
  <c r="C60" i="9"/>
  <c r="I60" i="9" s="1"/>
  <c r="B60" i="9"/>
  <c r="AH59" i="9"/>
  <c r="AG59" i="9"/>
  <c r="AF59" i="9"/>
  <c r="AJ59" i="9" s="1"/>
  <c r="AE59" i="9"/>
  <c r="AD59" i="9"/>
  <c r="AC59" i="9"/>
  <c r="AI59" i="9" s="1"/>
  <c r="AI61" i="9" s="1"/>
  <c r="Z59" i="9"/>
  <c r="Y59" i="9"/>
  <c r="X59" i="9"/>
  <c r="AB59" i="9" s="1"/>
  <c r="W59" i="9"/>
  <c r="V59" i="9"/>
  <c r="U59" i="9"/>
  <c r="AA59" i="9" s="1"/>
  <c r="P59" i="9"/>
  <c r="O59" i="9"/>
  <c r="N59" i="9"/>
  <c r="M59" i="9"/>
  <c r="Q59" i="9" s="1"/>
  <c r="Q61" i="9" s="1"/>
  <c r="R61" i="9"/>
  <c r="K59" i="9"/>
  <c r="H59" i="9"/>
  <c r="G59" i="9"/>
  <c r="F59" i="9"/>
  <c r="E59" i="9"/>
  <c r="I59" i="9" s="1"/>
  <c r="D59" i="9"/>
  <c r="J59" i="9" s="1"/>
  <c r="C59" i="9"/>
  <c r="B59" i="9"/>
  <c r="AH50" i="9"/>
  <c r="AG50" i="9"/>
  <c r="AF50" i="9"/>
  <c r="AE50" i="9"/>
  <c r="AD50" i="9"/>
  <c r="AC50" i="9"/>
  <c r="AA50" i="9"/>
  <c r="Z50" i="9"/>
  <c r="Y50" i="9"/>
  <c r="X50" i="9"/>
  <c r="W50" i="9"/>
  <c r="V50" i="9"/>
  <c r="U50" i="9"/>
  <c r="R50" i="9"/>
  <c r="Q50" i="9"/>
  <c r="P50" i="9"/>
  <c r="O50" i="9"/>
  <c r="N50" i="9"/>
  <c r="M50" i="9"/>
  <c r="K50" i="9"/>
  <c r="H50" i="9"/>
  <c r="G50" i="9"/>
  <c r="F50" i="9"/>
  <c r="E50" i="9"/>
  <c r="D50" i="9"/>
  <c r="C50" i="9"/>
  <c r="B50" i="9"/>
  <c r="AJ49" i="9"/>
  <c r="AI49" i="9"/>
  <c r="AB49" i="9"/>
  <c r="AL49" i="9" s="1"/>
  <c r="AA49" i="9"/>
  <c r="AK49" i="9" s="1"/>
  <c r="Q49" i="9"/>
  <c r="J49" i="9"/>
  <c r="T49" i="9" s="1"/>
  <c r="AN49" i="9" s="1"/>
  <c r="I49" i="9"/>
  <c r="S49" i="9" s="1"/>
  <c r="AM49" i="9" s="1"/>
  <c r="AO49" i="9" s="1"/>
  <c r="AJ48" i="9"/>
  <c r="AJ50" i="9" s="1"/>
  <c r="AI48" i="9"/>
  <c r="AI50" i="9" s="1"/>
  <c r="AB48" i="9"/>
  <c r="AL48" i="9" s="1"/>
  <c r="AA48" i="9"/>
  <c r="AK48" i="9" s="1"/>
  <c r="AK50" i="9" s="1"/>
  <c r="Q48" i="9"/>
  <c r="J48" i="9"/>
  <c r="T48" i="9" s="1"/>
  <c r="AN48" i="9" s="1"/>
  <c r="I48" i="9"/>
  <c r="S48" i="9" s="1"/>
  <c r="AJ40" i="9"/>
  <c r="AI40" i="9"/>
  <c r="AH40" i="9"/>
  <c r="AG40" i="9"/>
  <c r="AF40" i="9"/>
  <c r="AE40" i="9"/>
  <c r="AD40" i="9"/>
  <c r="AC40" i="9"/>
  <c r="Z40" i="9"/>
  <c r="Y40" i="9"/>
  <c r="X40" i="9"/>
  <c r="W40" i="9"/>
  <c r="V40" i="9"/>
  <c r="U40" i="9"/>
  <c r="P40" i="9"/>
  <c r="O40" i="9"/>
  <c r="N40" i="9"/>
  <c r="M40" i="9"/>
  <c r="K40" i="9"/>
  <c r="I40" i="9"/>
  <c r="H40" i="9"/>
  <c r="G40" i="9"/>
  <c r="F40" i="9"/>
  <c r="E40" i="9"/>
  <c r="D40" i="9"/>
  <c r="C40" i="9"/>
  <c r="B40" i="9"/>
  <c r="AJ39" i="9"/>
  <c r="AI39" i="9"/>
  <c r="AB39" i="9"/>
  <c r="AL39" i="9" s="1"/>
  <c r="AA39" i="9"/>
  <c r="AK39" i="9" s="1"/>
  <c r="Q39" i="9"/>
  <c r="J39" i="9"/>
  <c r="T39" i="9" s="1"/>
  <c r="AN39" i="9" s="1"/>
  <c r="I39" i="9"/>
  <c r="S39" i="9" s="1"/>
  <c r="AM39" i="9" s="1"/>
  <c r="AO39" i="9" s="1"/>
  <c r="AJ38" i="9"/>
  <c r="AI38" i="9"/>
  <c r="AB38" i="9"/>
  <c r="AL38" i="9" s="1"/>
  <c r="AA38" i="9"/>
  <c r="AK38" i="9" s="1"/>
  <c r="AK40" i="9" s="1"/>
  <c r="R40" i="9"/>
  <c r="Q38" i="9"/>
  <c r="Q40" i="9" s="1"/>
  <c r="J38" i="9"/>
  <c r="T38" i="9" s="1"/>
  <c r="AN38" i="9" s="1"/>
  <c r="I38" i="9"/>
  <c r="S38" i="9" s="1"/>
  <c r="AH30" i="9"/>
  <c r="AG30" i="9"/>
  <c r="AF30" i="9"/>
  <c r="AE30" i="9"/>
  <c r="AD30" i="9"/>
  <c r="AC30" i="9"/>
  <c r="AA30" i="9"/>
  <c r="Z30" i="9"/>
  <c r="Y30" i="9"/>
  <c r="X30" i="9"/>
  <c r="W30" i="9"/>
  <c r="V30" i="9"/>
  <c r="U30" i="9"/>
  <c r="Q30" i="9"/>
  <c r="P30" i="9"/>
  <c r="O30" i="9"/>
  <c r="N30" i="9"/>
  <c r="M30" i="9"/>
  <c r="K30" i="9"/>
  <c r="H30" i="9"/>
  <c r="G30" i="9"/>
  <c r="F30" i="9"/>
  <c r="E30" i="9"/>
  <c r="D30" i="9"/>
  <c r="C30" i="9"/>
  <c r="B30" i="9"/>
  <c r="AJ29" i="9"/>
  <c r="AI29" i="9"/>
  <c r="AB29" i="9"/>
  <c r="AL29" i="9" s="1"/>
  <c r="AA29" i="9"/>
  <c r="AK29" i="9" s="1"/>
  <c r="Q29" i="9"/>
  <c r="J29" i="9"/>
  <c r="T29" i="9" s="1"/>
  <c r="AN29" i="9" s="1"/>
  <c r="I29" i="9"/>
  <c r="S29" i="9" s="1"/>
  <c r="AM29" i="9" s="1"/>
  <c r="AO29" i="9" s="1"/>
  <c r="AJ28" i="9"/>
  <c r="AJ30" i="9" s="1"/>
  <c r="AI28" i="9"/>
  <c r="AI30" i="9" s="1"/>
  <c r="AB28" i="9"/>
  <c r="AA28" i="9"/>
  <c r="AK28" i="9" s="1"/>
  <c r="AK30" i="9" s="1"/>
  <c r="Q28" i="9"/>
  <c r="J28" i="9"/>
  <c r="I28" i="9"/>
  <c r="S28" i="9" s="1"/>
  <c r="AH20" i="9"/>
  <c r="AH61" i="9" s="1"/>
  <c r="AG20" i="9"/>
  <c r="AG61" i="9" s="1"/>
  <c r="AF20" i="9"/>
  <c r="AF61" i="9" s="1"/>
  <c r="AE20" i="9"/>
  <c r="AE61" i="9" s="1"/>
  <c r="AD20" i="9"/>
  <c r="AD61" i="9" s="1"/>
  <c r="AC20" i="9"/>
  <c r="AC61" i="9" s="1"/>
  <c r="Z20" i="9"/>
  <c r="Z61" i="9" s="1"/>
  <c r="Y20" i="9"/>
  <c r="Y61" i="9" s="1"/>
  <c r="X20" i="9"/>
  <c r="X61" i="9" s="1"/>
  <c r="W20" i="9"/>
  <c r="W61" i="9" s="1"/>
  <c r="V20" i="9"/>
  <c r="V61" i="9" s="1"/>
  <c r="U20" i="9"/>
  <c r="U61" i="9" s="1"/>
  <c r="R20" i="9"/>
  <c r="P20" i="9"/>
  <c r="P61" i="9" s="1"/>
  <c r="O20" i="9"/>
  <c r="O61" i="9" s="1"/>
  <c r="N20" i="9"/>
  <c r="N61" i="9" s="1"/>
  <c r="M20" i="9"/>
  <c r="M61" i="9" s="1"/>
  <c r="K20" i="9"/>
  <c r="K61" i="9" s="1"/>
  <c r="H20" i="9"/>
  <c r="H61" i="9" s="1"/>
  <c r="G20" i="9"/>
  <c r="G61" i="9" s="1"/>
  <c r="F20" i="9"/>
  <c r="F61" i="9" s="1"/>
  <c r="E20" i="9"/>
  <c r="E61" i="9" s="1"/>
  <c r="D20" i="9"/>
  <c r="D61" i="9" s="1"/>
  <c r="C20" i="9"/>
  <c r="C61" i="9" s="1"/>
  <c r="B20" i="9"/>
  <c r="AJ19" i="9"/>
  <c r="AI19" i="9"/>
  <c r="AB19" i="9"/>
  <c r="AB20" i="9" s="1"/>
  <c r="AA19" i="9"/>
  <c r="AK19" i="9" s="1"/>
  <c r="Q19" i="9"/>
  <c r="J19" i="9"/>
  <c r="T19" i="9" s="1"/>
  <c r="AN19" i="9" s="1"/>
  <c r="I19" i="9"/>
  <c r="I20" i="9" s="1"/>
  <c r="AJ18" i="9"/>
  <c r="AJ20" i="9" s="1"/>
  <c r="AI18" i="9"/>
  <c r="AI20" i="9" s="1"/>
  <c r="AB18" i="9"/>
  <c r="AL18" i="9" s="1"/>
  <c r="AA18" i="9"/>
  <c r="AK18" i="9" s="1"/>
  <c r="AK20" i="9" s="1"/>
  <c r="Q18" i="9"/>
  <c r="Q20" i="9" s="1"/>
  <c r="J18" i="9"/>
  <c r="J20" i="9" s="1"/>
  <c r="I18" i="9"/>
  <c r="S18" i="9" s="1"/>
  <c r="AH10" i="9"/>
  <c r="AG10" i="9"/>
  <c r="AF10" i="9"/>
  <c r="AE10" i="9"/>
  <c r="AD10" i="9"/>
  <c r="AC10" i="9"/>
  <c r="Z10" i="9"/>
  <c r="Y10" i="9"/>
  <c r="X10" i="9"/>
  <c r="W10" i="9"/>
  <c r="V10" i="9"/>
  <c r="U10" i="9"/>
  <c r="Q10" i="9"/>
  <c r="P10" i="9"/>
  <c r="O10" i="9"/>
  <c r="N10" i="9"/>
  <c r="M10" i="9"/>
  <c r="K10" i="9"/>
  <c r="H10" i="9"/>
  <c r="G10" i="9"/>
  <c r="F10" i="9"/>
  <c r="E10" i="9"/>
  <c r="D10" i="9"/>
  <c r="C10" i="9"/>
  <c r="B10" i="9"/>
  <c r="AJ9" i="9"/>
  <c r="AI9" i="9"/>
  <c r="AK9" i="9" s="1"/>
  <c r="AM9" i="9" s="1"/>
  <c r="AO9" i="9" s="1"/>
  <c r="AJ8" i="9"/>
  <c r="AI8" i="9"/>
  <c r="AI10" i="9" s="1"/>
  <c r="AB8" i="9"/>
  <c r="AA8" i="9"/>
  <c r="AK8" i="9" s="1"/>
  <c r="Q8" i="9"/>
  <c r="J8" i="9"/>
  <c r="I8" i="9"/>
  <c r="S8" i="9" s="1"/>
  <c r="C23" i="5"/>
  <c r="D23" i="5"/>
  <c r="C24" i="5"/>
  <c r="D24" i="5"/>
  <c r="C25" i="5"/>
  <c r="D25" i="5"/>
  <c r="C26" i="5"/>
  <c r="D26" i="5"/>
  <c r="C27" i="5"/>
  <c r="D27" i="5"/>
  <c r="C28" i="5"/>
  <c r="D28" i="5"/>
  <c r="C29" i="5"/>
  <c r="D29" i="5"/>
  <c r="C30" i="5"/>
  <c r="D30" i="5"/>
  <c r="C31" i="5"/>
  <c r="D31" i="5"/>
  <c r="C32" i="5"/>
  <c r="D32" i="5"/>
  <c r="C33" i="5"/>
  <c r="D33" i="5"/>
  <c r="D22" i="5"/>
  <c r="C22" i="5"/>
  <c r="C4" i="5"/>
  <c r="D5" i="5"/>
  <c r="D6" i="5"/>
  <c r="D7" i="5"/>
  <c r="D8" i="5"/>
  <c r="D9" i="5"/>
  <c r="D10" i="5"/>
  <c r="D11" i="5"/>
  <c r="D12" i="5"/>
  <c r="D13" i="5"/>
  <c r="D14" i="5"/>
  <c r="D15" i="5"/>
  <c r="D4" i="5"/>
  <c r="C5" i="5"/>
  <c r="C6" i="5"/>
  <c r="C7" i="5"/>
  <c r="C8" i="5"/>
  <c r="C9" i="5"/>
  <c r="C10" i="5"/>
  <c r="C11" i="5"/>
  <c r="C12" i="5"/>
  <c r="C13" i="5"/>
  <c r="C14" i="5"/>
  <c r="C15" i="5"/>
  <c r="C34" i="5" l="1"/>
  <c r="R10" i="9"/>
  <c r="T9" i="9"/>
  <c r="T28" i="9"/>
  <c r="T30" i="9" s="1"/>
  <c r="AL28" i="9"/>
  <c r="AL30" i="9" s="1"/>
  <c r="AL9" i="9"/>
  <c r="AJ10" i="9"/>
  <c r="AK10" i="9"/>
  <c r="AL8" i="9"/>
  <c r="T8" i="9"/>
  <c r="J10" i="9"/>
  <c r="AM18" i="9"/>
  <c r="S20" i="9"/>
  <c r="J61" i="9"/>
  <c r="T59" i="9"/>
  <c r="AN59" i="9" s="1"/>
  <c r="AJ61" i="9"/>
  <c r="S60" i="9"/>
  <c r="AM60" i="9" s="1"/>
  <c r="AO60" i="9" s="1"/>
  <c r="AM8" i="9"/>
  <c r="S10" i="9"/>
  <c r="I61" i="9"/>
  <c r="S59" i="9"/>
  <c r="T60" i="9"/>
  <c r="AN60" i="9" s="1"/>
  <c r="S30" i="9"/>
  <c r="AM28" i="9"/>
  <c r="S40" i="9"/>
  <c r="AM38" i="9"/>
  <c r="S50" i="9"/>
  <c r="AM48" i="9"/>
  <c r="AB61" i="9"/>
  <c r="AL59" i="9"/>
  <c r="T40" i="9"/>
  <c r="T50" i="9"/>
  <c r="AA61" i="9"/>
  <c r="AK59" i="9"/>
  <c r="AK61" i="9" s="1"/>
  <c r="AA10" i="9"/>
  <c r="AA20" i="9"/>
  <c r="AB30" i="9"/>
  <c r="J40" i="9"/>
  <c r="AB50" i="9"/>
  <c r="AB10" i="9"/>
  <c r="AL19" i="9"/>
  <c r="I30" i="9"/>
  <c r="AA40" i="9"/>
  <c r="I50" i="9"/>
  <c r="I10" i="9"/>
  <c r="T18" i="9"/>
  <c r="AN18" i="9" s="1"/>
  <c r="S19" i="9"/>
  <c r="AM19" i="9" s="1"/>
  <c r="AO19" i="9" s="1"/>
  <c r="J30" i="9"/>
  <c r="AB40" i="9"/>
  <c r="J50" i="9"/>
  <c r="B61" i="9"/>
  <c r="AL10" i="9" l="1"/>
  <c r="AN9" i="9"/>
  <c r="AN8" i="9"/>
  <c r="AN28" i="9"/>
  <c r="T10" i="9"/>
  <c r="T20" i="9"/>
  <c r="AM30" i="9"/>
  <c r="AO28" i="9"/>
  <c r="AO30" i="9" s="1"/>
  <c r="AO38" i="9"/>
  <c r="AO40" i="9" s="1"/>
  <c r="AM40" i="9"/>
  <c r="S61" i="9"/>
  <c r="AM59" i="9"/>
  <c r="AM50" i="9"/>
  <c r="AO48" i="9"/>
  <c r="AO50" i="9" s="1"/>
  <c r="T61" i="9"/>
  <c r="AO18" i="9"/>
  <c r="AO20" i="9" s="1"/>
  <c r="AM20" i="9"/>
  <c r="AO8" i="9"/>
  <c r="AO10" i="9" s="1"/>
  <c r="AM10" i="9"/>
  <c r="E22" i="5"/>
  <c r="Q5" i="5"/>
  <c r="R5" i="5"/>
  <c r="Q6" i="5"/>
  <c r="R6" i="5"/>
  <c r="Q7" i="5"/>
  <c r="R7" i="5"/>
  <c r="Q8" i="5"/>
  <c r="R8" i="5"/>
  <c r="Q9" i="5"/>
  <c r="R9" i="5"/>
  <c r="Q10" i="5"/>
  <c r="R10" i="5"/>
  <c r="Q11" i="5"/>
  <c r="R11" i="5"/>
  <c r="Q12" i="5"/>
  <c r="R12" i="5"/>
  <c r="Q13" i="5"/>
  <c r="R13" i="5"/>
  <c r="Q14" i="5"/>
  <c r="R14" i="5"/>
  <c r="Q15" i="5"/>
  <c r="R15" i="5"/>
  <c r="R4" i="5"/>
  <c r="Q4" i="5"/>
  <c r="P5" i="5"/>
  <c r="P6" i="5"/>
  <c r="P7" i="5"/>
  <c r="P8" i="5"/>
  <c r="P9" i="5"/>
  <c r="P10" i="5"/>
  <c r="P11" i="5"/>
  <c r="P12" i="5"/>
  <c r="P13" i="5"/>
  <c r="P14" i="5"/>
  <c r="P15" i="5"/>
  <c r="P4" i="5"/>
  <c r="O5" i="5"/>
  <c r="O6" i="5"/>
  <c r="O7" i="5"/>
  <c r="O8" i="5"/>
  <c r="O9" i="5"/>
  <c r="O10" i="5"/>
  <c r="O11" i="5"/>
  <c r="O12" i="5"/>
  <c r="O13" i="5"/>
  <c r="O14" i="5"/>
  <c r="O15" i="5"/>
  <c r="O4" i="5"/>
  <c r="M5" i="5"/>
  <c r="M6" i="5"/>
  <c r="M7" i="5"/>
  <c r="M8" i="5"/>
  <c r="M9" i="5"/>
  <c r="M10" i="5"/>
  <c r="M11" i="5"/>
  <c r="M12" i="5"/>
  <c r="M13" i="5"/>
  <c r="M14" i="5"/>
  <c r="M15" i="5"/>
  <c r="M4" i="5"/>
  <c r="L5" i="5"/>
  <c r="L6" i="5"/>
  <c r="L7" i="5"/>
  <c r="L8" i="5"/>
  <c r="L9" i="5"/>
  <c r="L10" i="5"/>
  <c r="L11" i="5"/>
  <c r="L12" i="5"/>
  <c r="L13" i="5"/>
  <c r="L14" i="5"/>
  <c r="L15" i="5"/>
  <c r="L4" i="5"/>
  <c r="AM61" i="9" l="1"/>
  <c r="AO59" i="9"/>
  <c r="AO61" i="9" s="1"/>
  <c r="P16" i="5"/>
  <c r="Q16" i="5"/>
  <c r="S14" i="5"/>
  <c r="S12" i="5"/>
  <c r="S10" i="5"/>
  <c r="S8" i="5"/>
  <c r="S6" i="5"/>
  <c r="S4" i="5"/>
  <c r="S15" i="5"/>
  <c r="S13" i="5"/>
  <c r="S11" i="5"/>
  <c r="S9" i="5"/>
  <c r="S7" i="5"/>
  <c r="S5" i="5"/>
  <c r="R16" i="5"/>
  <c r="L16" i="5"/>
  <c r="M16" i="5"/>
  <c r="N12" i="5"/>
  <c r="N8" i="5"/>
  <c r="O16" i="5"/>
  <c r="N15" i="5"/>
  <c r="N11" i="5"/>
  <c r="N7" i="5"/>
  <c r="N14" i="5"/>
  <c r="N10" i="5"/>
  <c r="N6" i="5"/>
  <c r="N13" i="5"/>
  <c r="N9" i="5"/>
  <c r="N5" i="5"/>
  <c r="N4" i="5"/>
  <c r="S16" i="5" l="1"/>
  <c r="N16" i="5"/>
  <c r="J5" i="5" l="1"/>
  <c r="J6" i="5"/>
  <c r="J7" i="5"/>
  <c r="J8" i="5"/>
  <c r="J9" i="5"/>
  <c r="J10" i="5"/>
  <c r="J11" i="5"/>
  <c r="J12" i="5"/>
  <c r="J13" i="5"/>
  <c r="J14" i="5"/>
  <c r="J15" i="5"/>
  <c r="J4" i="5"/>
  <c r="H5" i="5"/>
  <c r="H6" i="5"/>
  <c r="H7" i="5"/>
  <c r="H8" i="5"/>
  <c r="H9" i="5"/>
  <c r="H10" i="5"/>
  <c r="H11" i="5"/>
  <c r="H12" i="5"/>
  <c r="H13" i="5"/>
  <c r="H14" i="5"/>
  <c r="H15" i="5"/>
  <c r="H4" i="5"/>
  <c r="K4" i="5"/>
  <c r="J16" i="5" l="1"/>
  <c r="H16" i="5"/>
  <c r="F5" i="5" l="1"/>
  <c r="F6" i="5"/>
  <c r="F7" i="5"/>
  <c r="F8" i="5"/>
  <c r="F9" i="5"/>
  <c r="F10" i="5"/>
  <c r="F11" i="5"/>
  <c r="F12" i="5"/>
  <c r="F13" i="5"/>
  <c r="F14" i="5"/>
  <c r="F15" i="5"/>
  <c r="F4" i="5"/>
  <c r="F16" i="5" l="1"/>
  <c r="E24" i="5" l="1"/>
  <c r="E25" i="5"/>
  <c r="E26" i="5"/>
  <c r="E27" i="5"/>
  <c r="E28" i="5"/>
  <c r="E29" i="5"/>
  <c r="E30" i="5"/>
  <c r="E31" i="5"/>
  <c r="E32" i="5"/>
  <c r="E33" i="5"/>
  <c r="E23" i="5"/>
  <c r="K5" i="5"/>
  <c r="K6" i="5"/>
  <c r="K7" i="5"/>
  <c r="K8" i="5"/>
  <c r="K9" i="5"/>
  <c r="K10" i="5"/>
  <c r="K11" i="5"/>
  <c r="K12" i="5"/>
  <c r="K13" i="5"/>
  <c r="K14" i="5"/>
  <c r="K15" i="5"/>
  <c r="K16" i="5" l="1"/>
  <c r="E34" i="5"/>
  <c r="Y4" i="5"/>
  <c r="Y15" i="5"/>
  <c r="Y14" i="5"/>
  <c r="Y13" i="5"/>
  <c r="Y12" i="5"/>
  <c r="Y11" i="5"/>
  <c r="Y10" i="5"/>
  <c r="Y9" i="5"/>
  <c r="Y8" i="5"/>
  <c r="Y7" i="5"/>
  <c r="Y6" i="5"/>
  <c r="Y5" i="5"/>
  <c r="X15" i="5"/>
  <c r="X14" i="5"/>
  <c r="X13" i="5"/>
  <c r="X12" i="5"/>
  <c r="X11" i="5"/>
  <c r="X10" i="5"/>
  <c r="X9" i="5"/>
  <c r="X8" i="5"/>
  <c r="X7" i="5"/>
  <c r="X6" i="5"/>
  <c r="X5" i="5"/>
  <c r="X4" i="5"/>
  <c r="D34" i="5"/>
  <c r="C16" i="5"/>
  <c r="D16" i="5"/>
  <c r="K34" i="5" l="1"/>
  <c r="C35" i="5"/>
  <c r="D37" i="5"/>
  <c r="D38" i="5" s="1"/>
  <c r="D35" i="5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l="1"/>
  <c r="A2958" i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l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P59" i="9"/>
  <c r="AP28" i="9"/>
  <c r="AP38" i="9"/>
  <c r="AP9" i="9"/>
  <c r="AP29" i="9"/>
  <c r="AP60" i="9"/>
  <c r="AP48" i="9"/>
  <c r="AP8" i="9"/>
  <c r="AP39" i="9"/>
  <c r="AN30" i="9"/>
  <c r="AR30" i="9" s="1"/>
  <c r="AP49" i="9"/>
  <c r="AP40" i="9"/>
  <c r="AN40" i="9"/>
  <c r="AR40" i="9"/>
  <c r="AR50" i="9"/>
  <c r="AN50" i="9"/>
  <c r="AP50" i="9" s="1"/>
  <c r="AN10" i="9"/>
  <c r="AP10" i="9" s="1"/>
  <c r="AN20" i="9"/>
  <c r="AR20" i="9" s="1"/>
  <c r="AN61" i="9"/>
  <c r="AR61" i="9" s="1"/>
  <c r="AP61" i="9"/>
  <c r="AP19" i="9"/>
  <c r="AQ19" i="9" s="1"/>
  <c r="AP18" i="9"/>
  <c r="AQ18" i="9"/>
  <c r="A3207" i="1" l="1"/>
  <c r="A3208" i="1" s="1"/>
  <c r="A3209" i="1" s="1"/>
  <c r="AP30" i="9"/>
  <c r="AP20" i="9"/>
  <c r="AQ20" i="9" s="1"/>
  <c r="AR10" i="9"/>
  <c r="A3210" i="1" l="1"/>
  <c r="A3211" i="1" s="1"/>
  <c r="A3212" i="1" s="1"/>
  <c r="A3213" i="1" l="1"/>
  <c r="A3214" i="1" s="1"/>
  <c r="A3215" i="1" s="1"/>
  <c r="A3216" i="1" l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l="1"/>
  <c r="A3298" i="1" l="1"/>
  <c r="A3299" i="1" s="1"/>
  <c r="A3300" i="1" l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l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</calcChain>
</file>

<file path=xl/comments1.xml><?xml version="1.0" encoding="utf-8"?>
<comments xmlns="http://schemas.openxmlformats.org/spreadsheetml/2006/main">
  <authors>
    <author>Ляхнович Михаил Викторович</author>
    <author>Светлана Епанчинцева</author>
    <author>Епанчинцева</author>
    <author>Михаил Ляхнович</author>
  </authors>
  <commentList>
    <comment ref="R199" authorId="0">
      <text>
        <r>
          <rPr>
            <b/>
            <sz val="8"/>
            <color indexed="81"/>
            <rFont val="Tahoma"/>
            <family val="2"/>
            <charset val="204"/>
          </rPr>
          <t>Ляхнович Михаил Викторович:</t>
        </r>
        <r>
          <rPr>
            <sz val="8"/>
            <color indexed="81"/>
            <rFont val="Tahoma"/>
            <family val="2"/>
            <charset val="204"/>
          </rPr>
          <t xml:space="preserve">
отключили 12.06.2013
</t>
        </r>
      </text>
    </comment>
    <comment ref="B794" authorId="1">
      <text>
        <r>
          <rPr>
            <b/>
            <sz val="8"/>
            <color indexed="81"/>
            <rFont val="Tahoma"/>
            <family val="2"/>
            <charset val="204"/>
          </rPr>
          <t xml:space="preserve">В связи с требованием арендодателя </t>
        </r>
        <r>
          <rPr>
            <sz val="8"/>
            <color indexed="81"/>
            <rFont val="Tahoma"/>
            <family val="2"/>
            <charset val="204"/>
          </rPr>
          <t xml:space="preserve">
приказ №386 от 07.04.15</t>
        </r>
      </text>
    </comment>
    <comment ref="M884" authorId="2">
      <text>
        <r>
          <rPr>
            <b/>
            <sz val="8"/>
            <color indexed="81"/>
            <rFont val="Tahoma"/>
            <family val="2"/>
            <charset val="204"/>
          </rPr>
          <t>Отказ арендодателя от аренды на прежних условиях. Увеличение стоимости аренды до 1500 евро не согласовано ФИУ. Договор аренды закончен 31.12.14г.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1470" authorId="3">
      <text>
        <r>
          <rPr>
            <b/>
            <sz val="9"/>
            <color indexed="81"/>
            <rFont val="Tahoma"/>
            <family val="2"/>
            <charset val="204"/>
          </rPr>
          <t>Михаил Ляхнович:</t>
        </r>
        <r>
          <rPr>
            <sz val="9"/>
            <color indexed="81"/>
            <rFont val="Tahoma"/>
            <family val="2"/>
            <charset val="204"/>
          </rPr>
          <t xml:space="preserve">
заменя БС на 3 мкБС</t>
        </r>
      </text>
    </comment>
    <comment ref="B1869" authorId="1">
      <text>
        <r>
          <rPr>
            <b/>
            <sz val="8"/>
            <color indexed="81"/>
            <rFont val="Tahoma"/>
            <family val="2"/>
            <charset val="204"/>
          </rPr>
          <t>в связи с требованием арендодателя - приказ №388 от 07.04.15</t>
        </r>
      </text>
    </comment>
    <comment ref="B2395" authorId="1">
      <text>
        <r>
          <rPr>
            <b/>
            <sz val="8"/>
            <color indexed="81"/>
            <rFont val="Tahoma"/>
            <family val="2"/>
            <charset val="204"/>
          </rPr>
          <t>В связи с завершением договора аренды и отказом в его продлении
приказ №560 от 13.05.15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661" authorId="0">
      <text>
        <r>
          <rPr>
            <b/>
            <sz val="8"/>
            <color indexed="81"/>
            <rFont val="Tahoma"/>
            <family val="2"/>
            <charset val="204"/>
          </rPr>
          <t>Ляхнович Михаил Викторович:</t>
        </r>
        <r>
          <rPr>
            <sz val="8"/>
            <color indexed="81"/>
            <rFont val="Tahoma"/>
            <family val="2"/>
            <charset val="204"/>
          </rPr>
          <t xml:space="preserve">
BS 240-2</t>
        </r>
      </text>
    </comment>
    <comment ref="B2759" authorId="1">
      <text>
        <r>
          <rPr>
            <b/>
            <sz val="8"/>
            <color indexed="81"/>
            <rFont val="Tahoma"/>
            <family val="2"/>
            <charset val="204"/>
          </rPr>
          <t>демонтаж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767" authorId="1">
      <text>
        <r>
          <rPr>
            <b/>
            <sz val="8"/>
            <color indexed="81"/>
            <rFont val="Tahoma"/>
            <family val="2"/>
            <charset val="204"/>
          </rPr>
          <t>демонтаж мкБС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772" authorId="1">
      <text>
        <r>
          <rPr>
            <b/>
            <sz val="8"/>
            <color indexed="81"/>
            <rFont val="Tahoma"/>
            <family val="2"/>
            <charset val="204"/>
          </rPr>
          <t>демонтаж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773" authorId="1">
      <text>
        <r>
          <rPr>
            <b/>
            <sz val="8"/>
            <color indexed="81"/>
            <rFont val="Tahoma"/>
            <family val="2"/>
            <charset val="204"/>
          </rPr>
          <t>демонтаж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778" authorId="1">
      <text>
        <r>
          <rPr>
            <b/>
            <sz val="8"/>
            <color indexed="81"/>
            <rFont val="Tahoma"/>
            <family val="2"/>
            <charset val="204"/>
          </rPr>
          <t>демонтаж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781" authorId="1">
      <text>
        <r>
          <rPr>
            <b/>
            <sz val="8"/>
            <color indexed="81"/>
            <rFont val="Tahoma"/>
            <family val="2"/>
            <charset val="204"/>
          </rPr>
          <t>демонтаж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2874" authorId="1">
      <text>
        <r>
          <rPr>
            <b/>
            <sz val="8"/>
            <color indexed="81"/>
            <rFont val="Tahoma"/>
            <family val="2"/>
            <charset val="204"/>
          </rPr>
          <t>приказ №185 от 24.02.15</t>
        </r>
      </text>
    </comment>
    <comment ref="B2927" authorId="0">
      <text>
        <r>
          <rPr>
            <b/>
            <sz val="8"/>
            <color indexed="81"/>
            <rFont val="Tahoma"/>
            <family val="2"/>
            <charset val="204"/>
          </rPr>
          <t>Ляхнович Михаил Викторович:</t>
        </r>
        <r>
          <rPr>
            <sz val="8"/>
            <color indexed="81"/>
            <rFont val="Tahoma"/>
            <family val="2"/>
            <charset val="204"/>
          </rPr>
          <t xml:space="preserve">
заменили БС1067 по просьбе строителей (нет разрешения на работу БС1067)</t>
        </r>
      </text>
    </comment>
    <comment ref="B2930" authorId="1">
      <text>
        <r>
          <rPr>
            <b/>
            <sz val="8"/>
            <color indexed="81"/>
            <rFont val="Tahoma"/>
            <family val="2"/>
            <charset val="204"/>
          </rPr>
          <t>демонтаж мкБС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030" authorId="1">
      <text>
        <r>
          <rPr>
            <b/>
            <sz val="8"/>
            <color indexed="81"/>
            <rFont val="Tahoma"/>
            <family val="2"/>
            <charset val="204"/>
          </rPr>
          <t xml:space="preserve">В связи с требованием арендодателя и аварийном состоянии здания
</t>
        </r>
        <r>
          <rPr>
            <sz val="8"/>
            <color indexed="81"/>
            <rFont val="Tahoma"/>
            <family val="2"/>
            <charset val="204"/>
          </rPr>
          <t xml:space="preserve">Приказ о ликвидации
</t>
        </r>
      </text>
    </comment>
    <comment ref="B3097" authorId="1">
      <text>
        <r>
          <rPr>
            <b/>
            <sz val="8"/>
            <color indexed="81"/>
            <rFont val="Tahoma"/>
            <family val="2"/>
            <charset val="204"/>
          </rPr>
          <t>3Ж не включено. ждем спонсорскую помощь садовому товариществу (потом будет электричество)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S3214" authorId="1">
      <text>
        <r>
          <rPr>
            <b/>
            <sz val="8"/>
            <color indexed="81"/>
            <rFont val="Tahoma"/>
            <family val="2"/>
            <charset val="204"/>
          </rPr>
          <t>нет электропитания, требуется замена ячейки подключения (задержка со стороны РЭС - чтобы установить новую требуется списать старую)</t>
        </r>
        <r>
          <rPr>
            <sz val="8"/>
            <color indexed="81"/>
            <rFont val="Tahoma"/>
            <family val="2"/>
            <charset val="204"/>
          </rPr>
          <t xml:space="preserve">
Вкл. 18-11-15
</t>
        </r>
      </text>
    </comment>
    <comment ref="S3292" authorId="1">
      <text>
        <r>
          <rPr>
            <b/>
            <sz val="8"/>
            <color indexed="81"/>
            <rFont val="Tahoma"/>
            <family val="2"/>
            <charset val="204"/>
          </rPr>
          <t>заморожено строительство здания - нет финансирования.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S3344" authorId="1">
      <text>
        <r>
          <rPr>
            <b/>
            <sz val="8"/>
            <color indexed="81"/>
            <rFont val="Tahoma"/>
            <family val="2"/>
            <charset val="204"/>
          </rPr>
          <t>нет питания</t>
        </r>
        <r>
          <rPr>
            <sz val="8"/>
            <color indexed="81"/>
            <rFont val="Tahoma"/>
            <family val="2"/>
            <charset val="204"/>
          </rPr>
          <t xml:space="preserve">
вкл. 04-06-15
</t>
        </r>
      </text>
    </comment>
    <comment ref="B3380" authorId="1">
      <text>
        <r>
          <rPr>
            <b/>
            <sz val="8"/>
            <color indexed="81"/>
            <rFont val="Tahoma"/>
            <family val="2"/>
            <charset val="204"/>
          </rPr>
          <t>нет постоянного питания, запускалась с дизеля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410" authorId="1">
      <text>
        <r>
          <rPr>
            <b/>
            <sz val="8"/>
            <color indexed="81"/>
            <rFont val="Tahoma"/>
            <family val="2"/>
            <charset val="204"/>
          </rPr>
          <t>обращение Витебского облисполкома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416" authorId="1">
      <text>
        <r>
          <rPr>
            <b/>
            <sz val="8"/>
            <color indexed="81"/>
            <rFont val="Tahoma"/>
            <family val="2"/>
            <charset val="204"/>
          </rPr>
          <t xml:space="preserve">dcs - в статистике как 3369
</t>
        </r>
      </text>
    </comment>
    <comment ref="H3416" authorId="1">
      <text>
        <r>
          <rPr>
            <b/>
            <sz val="8"/>
            <color indexed="81"/>
            <rFont val="Tahoma"/>
            <family val="2"/>
            <charset val="204"/>
          </rPr>
          <t>в статистике - 3369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M3458" authorId="1">
      <text>
        <r>
          <rPr>
            <b/>
            <sz val="8"/>
            <color indexed="81"/>
            <rFont val="Tahoma"/>
            <family val="2"/>
            <charset val="204"/>
          </rPr>
          <t>август - нет прописки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527" authorId="1">
      <text>
        <r>
          <rPr>
            <b/>
            <sz val="8"/>
            <color indexed="81"/>
            <rFont val="Tahoma"/>
            <family val="2"/>
            <charset val="204"/>
          </rPr>
          <t>затяжное питание - в плане сентябрь</t>
        </r>
        <r>
          <rPr>
            <sz val="8"/>
            <color indexed="81"/>
            <rFont val="Tahoma"/>
            <family val="2"/>
            <charset val="204"/>
          </rPr>
          <t xml:space="preserve">
22-09-15 нет трафика</t>
        </r>
      </text>
    </comment>
    <comment ref="B3529" authorId="1">
      <text>
        <r>
          <rPr>
            <b/>
            <sz val="8"/>
            <color indexed="81"/>
            <rFont val="Tahoma"/>
            <family val="2"/>
            <charset val="204"/>
          </rPr>
          <t xml:space="preserve">будет затяжное электропитание
</t>
        </r>
      </text>
    </comment>
    <comment ref="B3543" authorId="1">
      <text>
        <r>
          <rPr>
            <b/>
            <sz val="8"/>
            <color indexed="81"/>
            <rFont val="Tahoma"/>
            <family val="2"/>
            <charset val="204"/>
          </rPr>
          <t>на 01.11.15 отсутствует питание</t>
        </r>
      </text>
    </comment>
    <comment ref="B3568" authorId="1">
      <text>
        <r>
          <rPr>
            <b/>
            <sz val="8"/>
            <color indexed="81"/>
            <rFont val="Tahoma"/>
            <family val="2"/>
            <charset val="204"/>
          </rPr>
          <t>здание не введено в эксплуатацию</t>
        </r>
      </text>
    </comment>
    <comment ref="B3590" authorId="1">
      <text>
        <r>
          <rPr>
            <b/>
            <sz val="8"/>
            <color indexed="81"/>
            <rFont val="Tahoma"/>
            <family val="2"/>
            <charset val="204"/>
          </rPr>
          <t xml:space="preserve">временный демонтаж на время ремонта дымовой трубы арендодателем </t>
        </r>
        <r>
          <rPr>
            <sz val="8"/>
            <color indexed="81"/>
            <rFont val="Tahoma"/>
            <family val="2"/>
            <charset val="204"/>
          </rPr>
          <t xml:space="preserve">
</t>
        </r>
        <r>
          <rPr>
            <b/>
            <sz val="8"/>
            <color indexed="81"/>
            <rFont val="Tahoma"/>
            <family val="2"/>
            <charset val="204"/>
          </rPr>
          <t>включенна 11.12.2015</t>
        </r>
      </text>
    </comment>
    <comment ref="B3591" authorId="1">
      <text>
        <r>
          <rPr>
            <b/>
            <sz val="8"/>
            <color indexed="81"/>
            <rFont val="Tahoma"/>
            <family val="2"/>
            <charset val="204"/>
          </rPr>
          <t>временный демонтаж в связи с заменой мачты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592" authorId="1">
      <text>
        <r>
          <rPr>
            <b/>
            <sz val="8"/>
            <color indexed="81"/>
            <rFont val="Tahoma"/>
            <family val="2"/>
            <charset val="204"/>
          </rPr>
          <t>включение БС4270</t>
        </r>
      </text>
    </comment>
    <comment ref="B3593" authorId="1">
      <text>
        <r>
          <rPr>
            <b/>
            <sz val="8"/>
            <color indexed="81"/>
            <rFont val="Tahoma"/>
            <family val="2"/>
            <charset val="204"/>
          </rPr>
          <t>перенос БС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3594" authorId="1">
      <text>
        <r>
          <rPr>
            <b/>
            <sz val="8"/>
            <color indexed="81"/>
            <rFont val="Tahoma"/>
            <family val="2"/>
            <charset val="204"/>
          </rPr>
          <t>включение БС2273</t>
        </r>
        <r>
          <rPr>
            <sz val="8"/>
            <color indexed="81"/>
            <rFont val="Tahoma"/>
            <family val="2"/>
            <charset val="204"/>
          </rPr>
          <t xml:space="preserve">
приказ №932 от 13.08.15</t>
        </r>
      </text>
    </comment>
    <comment ref="B3595" authorId="1">
      <text>
        <r>
          <rPr>
            <sz val="8"/>
            <color indexed="81"/>
            <rFont val="Tahoma"/>
            <family val="2"/>
            <charset val="204"/>
          </rPr>
          <t>временный демонтаж - перенос БС. Распоряжение 595 от 22.10.15</t>
        </r>
      </text>
    </comment>
  </commentList>
</comments>
</file>

<file path=xl/comments2.xml><?xml version="1.0" encoding="utf-8"?>
<comments xmlns="http://schemas.openxmlformats.org/spreadsheetml/2006/main">
  <authors>
    <author>Епанчинцева</author>
    <author>Михаил Ляхнович</author>
    <author>Ляхнович Михаил Викторович</author>
  </authors>
  <commentList>
    <comment ref="D18" authorId="0">
      <text>
        <r>
          <rPr>
            <b/>
            <sz val="8"/>
            <color indexed="81"/>
            <rFont val="Tahoma"/>
            <family val="2"/>
            <charset val="204"/>
          </rPr>
          <t>(-4133 в 2G/3G)
(-4130 -989 в 2G/3G)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F18" authorId="0">
      <text>
        <r>
          <rPr>
            <b/>
            <sz val="8"/>
            <color indexed="81"/>
            <rFont val="Tahoma"/>
            <family val="2"/>
            <charset val="204"/>
          </rPr>
          <t>(-4102 в 2G/3G)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18" authorId="0">
      <text>
        <r>
          <rPr>
            <b/>
            <sz val="8"/>
            <color indexed="81"/>
            <rFont val="Tahoma"/>
            <family val="2"/>
            <charset val="204"/>
          </rPr>
          <t xml:space="preserve">(-112 в 2G/3G) 
</t>
        </r>
      </text>
    </comment>
    <comment ref="L18" authorId="0">
      <text>
        <r>
          <rPr>
            <b/>
            <sz val="8"/>
            <color indexed="81"/>
            <rFont val="Tahoma"/>
            <family val="2"/>
            <charset val="204"/>
          </rPr>
          <t xml:space="preserve">(+5715 из 2G/3G) 
+4263 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N18" authorId="0">
      <text>
        <r>
          <rPr>
            <b/>
            <sz val="8"/>
            <color indexed="81"/>
            <rFont val="Tahoma"/>
            <family val="2"/>
            <charset val="204"/>
          </rPr>
          <t>+4141 +4149 +4137 +4157 +4147 +4118 +4142 +4145 +4150 +4153 +4158 +4215 +4911</t>
        </r>
      </text>
    </comment>
    <comment ref="P18" authorId="0">
      <text>
        <r>
          <rPr>
            <b/>
            <sz val="8"/>
            <color indexed="81"/>
            <rFont val="Tahoma"/>
            <family val="2"/>
            <charset val="204"/>
          </rPr>
          <t>(-5791 в 2G/3G) +194
+4112 +4116 +4211 +4216 +4217 +4219 +4213 +4220 +4221 +4223 +4113 +5136 +4151 +5332 +4138 +1025 +4126</t>
        </r>
      </text>
    </comment>
    <comment ref="V18" authorId="0">
      <text>
        <r>
          <rPr>
            <b/>
            <sz val="8"/>
            <color indexed="81"/>
            <rFont val="Tahoma"/>
            <family val="2"/>
            <charset val="204"/>
          </rPr>
          <t>+4174 +4155 +4214 +4218 +4224 (-5982 в 2G/3G)</t>
        </r>
      </text>
    </comment>
    <comment ref="X18" authorId="0">
      <text>
        <r>
          <rPr>
            <b/>
            <u/>
            <sz val="9"/>
            <color indexed="81"/>
            <rFont val="Tahoma"/>
            <family val="2"/>
            <charset val="204"/>
          </rPr>
          <t>-в 2G/3G:</t>
        </r>
        <r>
          <rPr>
            <b/>
            <sz val="8"/>
            <color indexed="81"/>
            <rFont val="Tahoma"/>
            <family val="2"/>
            <charset val="204"/>
          </rPr>
          <t xml:space="preserve">
-4155  -4150 -4263 -180 -193
-1022 -4142 -4145 -4158
+4170 +2021 +4389 +4128 +4231 +2023 +4186 +1301 +4143 +4166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Z18" authorId="0">
      <text>
        <r>
          <rPr>
            <b/>
            <u/>
            <sz val="11"/>
            <color indexed="81"/>
            <rFont val="Tahoma"/>
            <family val="2"/>
            <charset val="204"/>
          </rPr>
          <t xml:space="preserve">в 2G/3G:
</t>
        </r>
        <r>
          <rPr>
            <b/>
            <sz val="8"/>
            <color indexed="81"/>
            <rFont val="Tahoma"/>
            <family val="2"/>
            <charset val="204"/>
          </rPr>
          <t xml:space="preserve">-1105 -4143 -2267 -2272 -2278
-4013 -4125 -4141 -4147 -4153
-4166 -5984 -5988 -5993 -4157
=-15
</t>
        </r>
        <r>
          <rPr>
            <sz val="8"/>
            <color indexed="81"/>
            <rFont val="Tahoma"/>
            <family val="2"/>
            <charset val="204"/>
          </rPr>
          <t xml:space="preserve">
</t>
        </r>
        <r>
          <rPr>
            <b/>
            <u/>
            <sz val="11"/>
            <color indexed="81"/>
            <rFont val="Tahoma"/>
            <family val="2"/>
            <charset val="204"/>
          </rPr>
          <t xml:space="preserve">3G
</t>
        </r>
        <r>
          <rPr>
            <b/>
            <sz val="8"/>
            <color indexed="81"/>
            <rFont val="Tahoma"/>
            <family val="2"/>
            <charset val="204"/>
          </rPr>
          <t>+1108 +1109 +2012 +2015 +2022
+2024 +2284 +4000 +4011 +4014
+4144 +4164 +4167 +4183 +4184
+4188 +4189 +4249
=+18</t>
        </r>
      </text>
    </comment>
    <comment ref="AD18" authorId="0">
      <text>
        <r>
          <rPr>
            <b/>
            <sz val="8"/>
            <color indexed="81"/>
            <rFont val="Tahoma"/>
            <family val="2"/>
            <charset val="204"/>
          </rPr>
          <t>3G
+4179 +2028
В 2G/3G
-4116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P19" authorId="0">
      <text>
        <r>
          <rPr>
            <b/>
            <sz val="8"/>
            <color indexed="81"/>
            <rFont val="Tahoma"/>
            <family val="2"/>
            <charset val="204"/>
          </rPr>
          <t>(-5715)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X19" authorId="0">
      <text>
        <r>
          <rPr>
            <b/>
            <sz val="8"/>
            <color indexed="81"/>
            <rFont val="Tahoma"/>
            <family val="2"/>
            <charset val="204"/>
          </rPr>
          <t>-192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F29" authorId="0">
      <text>
        <r>
          <rPr>
            <b/>
            <sz val="8"/>
            <color indexed="81"/>
            <rFont val="Tahoma"/>
            <family val="2"/>
            <charset val="204"/>
          </rPr>
          <t xml:space="preserve">-1355gsm/dcs(демонтаж) 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29" authorId="0">
      <text>
        <r>
          <rPr>
            <b/>
            <sz val="8"/>
            <color indexed="81"/>
            <rFont val="Tahoma"/>
            <family val="2"/>
            <charset val="204"/>
          </rPr>
          <t>-2634 gsm/dcs (демонтаж)
-5611 gsm/dcs (дем/монтаж) -4792 gsm/dcs (демонтаж)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L29" authorId="0">
      <text>
        <r>
          <rPr>
            <b/>
            <sz val="8"/>
            <color indexed="81"/>
            <rFont val="Tahoma"/>
            <family val="2"/>
            <charset val="204"/>
          </rPr>
          <t>(-5715gsm/dcs демонтаж)
(-5509gsm/dcs демонтаж)</t>
        </r>
      </text>
    </comment>
    <comment ref="P29" authorId="0">
      <text>
        <r>
          <rPr>
            <b/>
            <sz val="8"/>
            <color indexed="81"/>
            <rFont val="Tahoma"/>
            <family val="2"/>
            <charset val="204"/>
          </rPr>
          <t>(-362gsm/dcs)
-1724 gsm</t>
        </r>
      </text>
    </comment>
    <comment ref="V29" authorId="0">
      <text>
        <r>
          <rPr>
            <b/>
            <sz val="8"/>
            <color indexed="81"/>
            <rFont val="Tahoma"/>
            <family val="2"/>
            <charset val="204"/>
          </rPr>
          <t>-288gsm/dcs -3892gsm (-1171gsm -1853gsm)
 (-093gsm/dcs)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X29" authorId="0">
      <text>
        <r>
          <rPr>
            <b/>
            <sz val="8"/>
            <color indexed="81"/>
            <rFont val="Tahoma"/>
            <family val="2"/>
            <charset val="204"/>
          </rPr>
          <t xml:space="preserve">
-621gsm/dcs -1501gsm -3382gsm -1850gsm -1211gsm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D29" authorId="1">
      <text>
        <r>
          <rPr>
            <b/>
            <sz val="9"/>
            <color indexed="81"/>
            <rFont val="Tahoma"/>
            <family val="2"/>
            <charset val="204"/>
          </rPr>
          <t>Михаил Ляхнович:</t>
        </r>
        <r>
          <rPr>
            <sz val="9"/>
            <color indexed="81"/>
            <rFont val="Tahoma"/>
            <family val="2"/>
            <charset val="204"/>
          </rPr>
          <t xml:space="preserve">
- БС1021gsm/dcs , - БС1308gsm</t>
        </r>
      </text>
    </comment>
    <comment ref="F38" authorId="0">
      <text>
        <r>
          <rPr>
            <b/>
            <sz val="8"/>
            <color indexed="81"/>
            <rFont val="Tahoma"/>
            <family val="2"/>
            <charset val="204"/>
          </rPr>
          <t>(+5611 из 2G/3G)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38" authorId="0">
      <text>
        <r>
          <rPr>
            <b/>
            <sz val="8"/>
            <color indexed="81"/>
            <rFont val="Tahoma"/>
            <family val="2"/>
            <charset val="204"/>
          </rPr>
          <t>(+5509 из 2G/3G) 
(-2959 -5343 -5368 в 2G/3G)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L38" authorId="0">
      <text>
        <r>
          <rPr>
            <b/>
            <sz val="8"/>
            <color indexed="81"/>
            <rFont val="Tahoma"/>
            <family val="2"/>
            <charset val="204"/>
          </rPr>
          <t>(+362 из 2G/3G) (-444 -2175 -2424 в 2G/3G)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N38" authorId="0">
      <text>
        <r>
          <rPr>
            <b/>
            <sz val="8"/>
            <color indexed="81"/>
            <rFont val="Tahoma"/>
            <family val="2"/>
            <charset val="204"/>
          </rPr>
          <t>+2288gsm/dcs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P38" authorId="0">
      <text>
        <r>
          <rPr>
            <b/>
            <sz val="8"/>
            <color indexed="81"/>
            <rFont val="Tahoma"/>
            <family val="2"/>
            <charset val="204"/>
          </rPr>
          <t>+4160 (-2288 в 2G/3G)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  <r>
          <rPr>
            <b/>
            <sz val="8"/>
            <color indexed="81"/>
            <rFont val="Tahoma"/>
            <family val="2"/>
            <charset val="204"/>
          </rPr>
          <t>- 1724 
 +4139 +2258 +4230
(-581 -2592 -4432 -4447 -880  в 2G/3G)</t>
        </r>
      </text>
    </comment>
    <comment ref="V38" authorId="0">
      <text>
        <r>
          <rPr>
            <b/>
            <sz val="8"/>
            <color indexed="81"/>
            <rFont val="Tahoma"/>
            <family val="2"/>
            <charset val="204"/>
          </rPr>
          <t>+2189 +1029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X38" authorId="0">
      <text>
        <r>
          <rPr>
            <b/>
            <u/>
            <sz val="8"/>
            <color indexed="81"/>
            <rFont val="Tahoma"/>
            <family val="2"/>
            <charset val="204"/>
          </rPr>
          <t>(-в 2G/3G:</t>
        </r>
        <r>
          <rPr>
            <b/>
            <sz val="8"/>
            <color indexed="81"/>
            <rFont val="Tahoma"/>
            <family val="2"/>
            <charset val="204"/>
          </rPr>
          <t xml:space="preserve">
-2183 -4428 -1402 -643 -441 
-5733 -5137 -324 -438 -5159
 -4798 -717 -745 -5903 -4527
 -4528 -4565 -4581 -4591 -4648
(-24БС метро в 2G/3G) -831
-2825 -2839 -4840 -4858 -5817
-4613
</t>
        </r>
        <r>
          <rPr>
            <b/>
            <i/>
            <u/>
            <sz val="8"/>
            <color indexed="81"/>
            <rFont val="Tahoma"/>
            <family val="2"/>
            <charset val="204"/>
          </rPr>
          <t>-51</t>
        </r>
        <r>
          <rPr>
            <b/>
            <sz val="8"/>
            <color indexed="81"/>
            <rFont val="Tahoma"/>
            <family val="2"/>
            <charset val="204"/>
          </rPr>
          <t xml:space="preserve">
+5215 </t>
        </r>
        <r>
          <rPr>
            <b/>
            <u/>
            <sz val="8"/>
            <color indexed="81"/>
            <rFont val="Tahoma"/>
            <family val="2"/>
            <charset val="204"/>
          </rPr>
          <t xml:space="preserve">(+1 коррект по БС1724gsm)
</t>
        </r>
        <r>
          <rPr>
            <b/>
            <sz val="8"/>
            <color indexed="81"/>
            <rFont val="Tahoma"/>
            <family val="2"/>
            <charset val="204"/>
          </rPr>
          <t xml:space="preserve">+4194 +4124 +4390
</t>
        </r>
        <r>
          <rPr>
            <b/>
            <i/>
            <u/>
            <sz val="8"/>
            <color indexed="81"/>
            <rFont val="Tahoma"/>
            <family val="2"/>
            <charset val="204"/>
          </rPr>
          <t>5</t>
        </r>
        <r>
          <rPr>
            <b/>
            <u/>
            <sz val="8"/>
            <color indexed="81"/>
            <rFont val="Tahoma"/>
            <family val="2"/>
            <charset val="204"/>
          </rPr>
          <t xml:space="preserve">
</t>
        </r>
        <r>
          <rPr>
            <b/>
            <sz val="8"/>
            <color indexed="81"/>
            <rFont val="Tahoma"/>
            <family val="2"/>
            <charset val="204"/>
          </rPr>
          <t xml:space="preserve">
</t>
        </r>
      </text>
    </comment>
    <comment ref="Z38" authorId="0">
      <text>
        <r>
          <rPr>
            <b/>
            <u/>
            <sz val="11"/>
            <color indexed="81"/>
            <rFont val="Tahoma"/>
            <family val="2"/>
            <charset val="204"/>
          </rPr>
          <t>в 2G/3G:</t>
        </r>
        <r>
          <rPr>
            <b/>
            <sz val="8"/>
            <color indexed="81"/>
            <rFont val="Tahoma"/>
            <family val="2"/>
            <charset val="204"/>
          </rPr>
          <t xml:space="preserve">
-2416 -5753 -2796 -4577 -4598 -4696 -5615 -5634 -5827 -2833
-2852 -4897 -4149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F39" authorId="0">
      <text>
        <r>
          <rPr>
            <b/>
            <sz val="8"/>
            <color indexed="81"/>
            <rFont val="Tahoma"/>
            <family val="2"/>
            <charset val="204"/>
          </rPr>
          <t xml:space="preserve">-1355gsm/dcs(демонтаж) 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39" authorId="0">
      <text>
        <r>
          <rPr>
            <b/>
            <sz val="8"/>
            <color indexed="81"/>
            <rFont val="Tahoma"/>
            <family val="2"/>
            <charset val="204"/>
          </rPr>
          <t>-5611 (дем/монтаж)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L39" authorId="0">
      <text>
        <r>
          <rPr>
            <b/>
            <sz val="8"/>
            <color indexed="81"/>
            <rFont val="Tahoma"/>
            <family val="2"/>
            <charset val="204"/>
          </rPr>
          <t>(-5509_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P39" authorId="0">
      <text>
        <r>
          <rPr>
            <b/>
            <sz val="8"/>
            <color indexed="81"/>
            <rFont val="Tahoma"/>
            <family val="2"/>
            <charset val="204"/>
          </rPr>
          <t>-362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V39" authorId="0">
      <text>
        <r>
          <rPr>
            <b/>
            <sz val="8"/>
            <color indexed="81"/>
            <rFont val="Tahoma"/>
            <family val="2"/>
            <charset val="204"/>
          </rPr>
          <t>-3892 -1171 -1853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X39" authorId="0">
      <text>
        <r>
          <rPr>
            <b/>
            <u/>
            <sz val="8"/>
            <color indexed="81"/>
            <rFont val="Tahoma"/>
            <family val="2"/>
            <charset val="204"/>
          </rPr>
          <t>(1 корректировка по БС1724gsm)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  <r>
          <rPr>
            <b/>
            <sz val="8"/>
            <color indexed="81"/>
            <rFont val="Tahoma"/>
            <family val="2"/>
            <charset val="204"/>
          </rPr>
          <t>-1501 -3382 -1850 -1211</t>
        </r>
      </text>
    </comment>
    <comment ref="AD39" authorId="1">
      <text>
        <r>
          <rPr>
            <b/>
            <sz val="9"/>
            <color indexed="81"/>
            <rFont val="Tahoma"/>
            <family val="2"/>
            <charset val="204"/>
          </rPr>
          <t>Михаил Ляхнович:</t>
        </r>
        <r>
          <rPr>
            <sz val="9"/>
            <color indexed="81"/>
            <rFont val="Tahoma"/>
            <family val="2"/>
            <charset val="204"/>
          </rPr>
          <t xml:space="preserve">
- БС1021, -БС1308</t>
        </r>
      </text>
    </comment>
    <comment ref="D48" authorId="0">
      <text>
        <r>
          <rPr>
            <b/>
            <sz val="8"/>
            <color indexed="81"/>
            <rFont val="Tahoma"/>
            <family val="2"/>
            <charset val="204"/>
          </rPr>
          <t>(+4133gsm/dcs из 3G)
(+4130dcs +989dcs из 3G)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F48" authorId="0">
      <text>
        <r>
          <rPr>
            <b/>
            <sz val="8"/>
            <color indexed="81"/>
            <rFont val="Tahoma"/>
            <family val="2"/>
            <charset val="204"/>
          </rPr>
          <t>(+4102 из 3G) (-5611 в 2G)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48" authorId="0">
      <text>
        <r>
          <rPr>
            <b/>
            <sz val="8"/>
            <color indexed="81"/>
            <rFont val="Tahoma"/>
            <family val="2"/>
            <charset val="204"/>
          </rPr>
          <t>+5996 (+112 из 3G) (-5509 в 2G) (+2959 +5343 +5368 из 2G)</t>
        </r>
      </text>
    </comment>
    <comment ref="L48" authorId="0">
      <text>
        <r>
          <rPr>
            <b/>
            <sz val="8"/>
            <color indexed="81"/>
            <rFont val="Tahoma"/>
            <family val="2"/>
            <charset val="204"/>
          </rPr>
          <t xml:space="preserve"> (-5715 в 3G) 
(-362 в 2G) (+444 +2175 +2424 из 2G)</t>
        </r>
      </text>
    </comment>
    <comment ref="N48" authorId="0">
      <text>
        <r>
          <rPr>
            <b/>
            <sz val="8"/>
            <color indexed="81"/>
            <rFont val="Tahoma"/>
            <family val="2"/>
            <charset val="204"/>
          </rPr>
          <t>4152 +591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P48" authorId="0">
      <text>
        <r>
          <rPr>
            <b/>
            <sz val="8"/>
            <color indexed="81"/>
            <rFont val="Tahoma"/>
            <family val="2"/>
            <charset val="204"/>
          </rPr>
          <t>+4156 (+2288 из 2G) (+5791 из 3G)
+4225 +4159 +1322 +4493 +4323 +2014 +2013 
(+581 +2592 +4432 +4447 +880  из 2G)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V48" authorId="0">
      <text>
        <r>
          <rPr>
            <b/>
            <sz val="8"/>
            <color indexed="81"/>
            <rFont val="Tahoma"/>
            <family val="2"/>
            <charset val="204"/>
          </rPr>
          <t>(+5982 из 3G)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X48" authorId="0">
      <text>
        <r>
          <rPr>
            <b/>
            <u/>
            <sz val="10"/>
            <color indexed="81"/>
            <rFont val="Tahoma"/>
            <family val="2"/>
            <charset val="204"/>
          </rPr>
          <t xml:space="preserve"> +из 3G: 
</t>
        </r>
        <r>
          <rPr>
            <b/>
            <sz val="8"/>
            <color indexed="81"/>
            <rFont val="Tahoma"/>
            <family val="2"/>
            <charset val="204"/>
          </rPr>
          <t>+4155 +4150 +4263 +180 +193 
+1022 +4142</t>
        </r>
        <r>
          <rPr>
            <b/>
            <sz val="10"/>
            <color indexed="81"/>
            <rFont val="Tahoma"/>
            <family val="2"/>
            <charset val="204"/>
          </rPr>
          <t xml:space="preserve"> +4145 +4158             </t>
        </r>
        <r>
          <rPr>
            <b/>
            <u/>
            <sz val="10"/>
            <color indexed="81"/>
            <rFont val="Tahoma"/>
            <family val="2"/>
            <charset val="204"/>
          </rPr>
          <t xml:space="preserve">
</t>
        </r>
        <r>
          <rPr>
            <b/>
            <i/>
            <u/>
            <sz val="10"/>
            <color indexed="81"/>
            <rFont val="Tahoma"/>
            <family val="2"/>
            <charset val="204"/>
          </rPr>
          <t xml:space="preserve">9
</t>
        </r>
        <r>
          <rPr>
            <b/>
            <u/>
            <sz val="10"/>
            <color indexed="81"/>
            <rFont val="Tahoma"/>
            <family val="2"/>
            <charset val="204"/>
          </rPr>
          <t xml:space="preserve">
+из 2G:</t>
        </r>
        <r>
          <rPr>
            <b/>
            <sz val="8"/>
            <color indexed="81"/>
            <rFont val="Tahoma"/>
            <family val="2"/>
            <charset val="204"/>
          </rPr>
          <t xml:space="preserve">
+2183 +4428 +1402 +643 +441 
+5733 +5137 +324 +438 +5159 
+4798 +717 +745 +5903 +4527
+4528 +4565 +4581 +4591 +4648
(+24БС в метро) +831
+2825 +2839 +4840 +4858 +5817
+4613
</t>
        </r>
        <r>
          <rPr>
            <b/>
            <i/>
            <u/>
            <sz val="8"/>
            <color indexed="81"/>
            <rFont val="Tahoma"/>
            <family val="2"/>
            <charset val="204"/>
          </rPr>
          <t xml:space="preserve">51
</t>
        </r>
        <r>
          <rPr>
            <b/>
            <sz val="8"/>
            <color indexed="81"/>
            <rFont val="Tahoma"/>
            <family val="2"/>
            <charset val="204"/>
          </rPr>
          <t xml:space="preserve">
+4154 +2257 +4171 +4173 +1517
 +4392 +4234 +1083 +4025
</t>
        </r>
        <r>
          <rPr>
            <b/>
            <i/>
            <u/>
            <sz val="8"/>
            <color indexed="81"/>
            <rFont val="Tahoma"/>
            <family val="2"/>
            <charset val="204"/>
          </rPr>
          <t>9</t>
        </r>
      </text>
    </comment>
    <comment ref="Z48" authorId="0">
      <text>
        <r>
          <rPr>
            <b/>
            <u/>
            <sz val="11"/>
            <color indexed="81"/>
            <rFont val="Tahoma"/>
            <family val="2"/>
            <charset val="204"/>
          </rPr>
          <t xml:space="preserve"> из 2G: </t>
        </r>
        <r>
          <rPr>
            <b/>
            <sz val="8"/>
            <color indexed="81"/>
            <rFont val="Tahoma"/>
            <family val="2"/>
            <charset val="204"/>
          </rPr>
          <t xml:space="preserve">
+2416 +5753 +2796 +4577 +4598 +4696 +5615 +5634 +5827 +2833
+2852 +4897
=12
</t>
        </r>
        <r>
          <rPr>
            <sz val="8"/>
            <color indexed="81"/>
            <rFont val="Tahoma"/>
            <family val="2"/>
            <charset val="204"/>
          </rPr>
          <t xml:space="preserve">
</t>
        </r>
        <r>
          <rPr>
            <b/>
            <u/>
            <sz val="11"/>
            <color indexed="81"/>
            <rFont val="Tahoma"/>
            <family val="2"/>
            <charset val="204"/>
          </rPr>
          <t xml:space="preserve"> из 3G: </t>
        </r>
        <r>
          <rPr>
            <sz val="8"/>
            <color indexed="81"/>
            <rFont val="Tahoma"/>
            <family val="2"/>
            <charset val="204"/>
          </rPr>
          <t xml:space="preserve">
</t>
        </r>
        <r>
          <rPr>
            <b/>
            <sz val="8"/>
            <color indexed="81"/>
            <rFont val="Tahoma"/>
            <family val="2"/>
            <charset val="204"/>
          </rPr>
          <t>+1105 +4143 +2267 +2272 +2278
+4013 +4125 +4141 +4147 +4149
+4153 +4166 +5984 +5988 +5993
+4157
=16</t>
        </r>
        <r>
          <rPr>
            <sz val="8"/>
            <color indexed="81"/>
            <rFont val="Tahoma"/>
            <family val="2"/>
            <charset val="204"/>
          </rPr>
          <t xml:space="preserve">
</t>
        </r>
        <r>
          <rPr>
            <b/>
            <u/>
            <sz val="11"/>
            <color indexed="81"/>
            <rFont val="Tahoma"/>
            <family val="2"/>
            <charset val="204"/>
          </rPr>
          <t xml:space="preserve">2G/3G
</t>
        </r>
        <r>
          <rPr>
            <b/>
            <sz val="8"/>
            <color indexed="81"/>
            <rFont val="Tahoma"/>
            <family val="2"/>
            <charset val="204"/>
          </rPr>
          <t>+4351 +2291</t>
        </r>
      </text>
    </comment>
    <comment ref="AD48" authorId="2">
      <text>
        <r>
          <rPr>
            <b/>
            <sz val="8"/>
            <color indexed="81"/>
            <rFont val="Tahoma"/>
            <family val="2"/>
            <charset val="204"/>
          </rPr>
          <t>Ляхнович Михаил Викторович: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  <r>
          <rPr>
            <sz val="10"/>
            <color indexed="81"/>
            <rFont val="Tahoma"/>
            <family val="2"/>
            <charset val="204"/>
          </rPr>
          <t>из 3G
+4116</t>
        </r>
      </text>
    </comment>
    <comment ref="H49" authorId="0">
      <text>
        <r>
          <rPr>
            <b/>
            <sz val="8"/>
            <color indexed="81"/>
            <rFont val="Tahoma"/>
            <family val="2"/>
            <charset val="204"/>
          </rPr>
          <t>-2634 (демонтаж) 
-4792 (демонтаж)</t>
        </r>
      </text>
    </comment>
    <comment ref="V49" authorId="0">
      <text>
        <r>
          <rPr>
            <b/>
            <sz val="8"/>
            <color indexed="81"/>
            <rFont val="Tahoma"/>
            <family val="2"/>
            <charset val="204"/>
          </rPr>
          <t>-288 -093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X49" authorId="0">
      <text>
        <r>
          <rPr>
            <b/>
            <sz val="8"/>
            <color indexed="81"/>
            <rFont val="Tahoma"/>
            <family val="2"/>
            <charset val="204"/>
          </rPr>
          <t>-621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Светлана Епанчинцева</author>
  </authors>
  <commentList>
    <comment ref="A8" authorId="0">
      <text>
        <r>
          <rPr>
            <b/>
            <sz val="8"/>
            <color indexed="81"/>
            <rFont val="Tahoma"/>
            <family val="2"/>
            <charset val="204"/>
          </rPr>
          <t xml:space="preserve">В связи с требованием арендодателя </t>
        </r>
        <r>
          <rPr>
            <sz val="8"/>
            <color indexed="81"/>
            <rFont val="Tahoma"/>
            <family val="2"/>
            <charset val="204"/>
          </rPr>
          <t xml:space="preserve">
приказ №386 от 07.04.15</t>
        </r>
      </text>
    </comment>
    <comment ref="A9" authorId="0">
      <text>
        <r>
          <rPr>
            <b/>
            <sz val="8"/>
            <color indexed="81"/>
            <rFont val="Tahoma"/>
            <family val="2"/>
            <charset val="204"/>
          </rPr>
          <t>в связи с требованием арендодателя - приказ №388 от 07.04.15</t>
        </r>
      </text>
    </comment>
    <comment ref="A10" authorId="0">
      <text>
        <r>
          <rPr>
            <b/>
            <sz val="8"/>
            <color indexed="81"/>
            <rFont val="Tahoma"/>
            <family val="2"/>
            <charset val="204"/>
          </rPr>
          <t xml:space="preserve">выключение БС для дальнейшего демонтажа - 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11" authorId="0">
      <text>
        <r>
          <rPr>
            <b/>
            <sz val="8"/>
            <color indexed="81"/>
            <rFont val="Tahoma"/>
            <family val="2"/>
            <charset val="204"/>
          </rPr>
          <t>демонтаж мкБС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12" authorId="0">
      <text>
        <r>
          <rPr>
            <b/>
            <sz val="8"/>
            <color indexed="81"/>
            <rFont val="Tahoma"/>
            <family val="2"/>
            <charset val="204"/>
          </rPr>
          <t>демонтаж мкБС SWAP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<sst xmlns="http://schemas.openxmlformats.org/spreadsheetml/2006/main" count="95393" uniqueCount="23241">
  <si>
    <t xml:space="preserve"> д. Вязынь, Вилейский р-н, Минская обл.</t>
  </si>
  <si>
    <t xml:space="preserve"> д. Ольковичи, Вилейский р-н, Минская обл.</t>
  </si>
  <si>
    <t xml:space="preserve"> д. Сосновщина, Вилейский р-н, Минская обл.</t>
  </si>
  <si>
    <t xml:space="preserve"> д. Микулино, Вилейский р-н, Минская обл.</t>
  </si>
  <si>
    <t xml:space="preserve"> д. Будслав, Мядельский р-н, Минская обл.</t>
  </si>
  <si>
    <t xml:space="preserve"> г. Заславль, ул. Советская, 93/2, Минская обл.</t>
  </si>
  <si>
    <t xml:space="preserve"> г. Мядель, ул. Юбилейная, д. 19, Минская обл.</t>
  </si>
  <si>
    <t xml:space="preserve"> д. Студеница, Мядельский р-н, Минская обл.</t>
  </si>
  <si>
    <t xml:space="preserve"> д. Слобода, Мядельский р-н, Минская обл.</t>
  </si>
  <si>
    <t xml:space="preserve"> д. Литвяны, Узденский р-н, Минская обл.</t>
  </si>
  <si>
    <t xml:space="preserve"> д. Большой Рожан, Солигорский р-н, Минская обл.</t>
  </si>
  <si>
    <t xml:space="preserve"> д. Матевичи, Березинский р-н, Минская обл.</t>
  </si>
  <si>
    <t xml:space="preserve"> г. Марьина Горка, ул. Чапаева, 3, Минская обл.</t>
  </si>
  <si>
    <t xml:space="preserve"> д. Ананичи, Пуховичский р-н, Минская обл.</t>
  </si>
  <si>
    <t>БС1024 г.Минск, ул. Мельникайте, д.2, Минская обл.</t>
  </si>
  <si>
    <t>БС1026 г.Минск,  Минская кольцевая автомобильная дорога, Минская обл.</t>
  </si>
  <si>
    <t>БС1030 г.Минск,  м. Могилёвская, Минская обл.</t>
  </si>
  <si>
    <t>БС1031 г.Минск,  м. Автозаводская, Минская обл.</t>
  </si>
  <si>
    <t>БС1032 г.Минск,  м. Партизанская, Минская обл.</t>
  </si>
  <si>
    <t>БС1033 г.Минск,  м. Тракторный завод, Минская обл.</t>
  </si>
  <si>
    <t>БС1034 г.Минск,  м. Пролетарская, Минская обл.</t>
  </si>
  <si>
    <t>БС1035 г.Минск,  м. Первомайская, Минская обл.</t>
  </si>
  <si>
    <t>БС1036 г.Минск,  м. Купаловская, Минская обл.</t>
  </si>
  <si>
    <t>БС1037 г.Минск,  м. Немига, Минская обл.</t>
  </si>
  <si>
    <t>БС1038 г.Минск,  м. Фрунзенская, Минская обл.</t>
  </si>
  <si>
    <t>БС1039 г.Минск,  м. Молодёжная, Минская обл.</t>
  </si>
  <si>
    <t>БС1040 г.Минск,  м. Пушкинская, Минская обл.</t>
  </si>
  <si>
    <t>БС1041 г.Минск,  м. Спортивная, Минская обл.</t>
  </si>
  <si>
    <t>БС1042 г.Минск,  м. Кунцевщина, Минская обл.</t>
  </si>
  <si>
    <t>БС1043 г.Минск,  м. Каменная Горка, Минская обл.</t>
  </si>
  <si>
    <t>БС1052 г.Минск, ул. Парниковая, д.50, Минская обл.</t>
  </si>
  <si>
    <t>БС1102 г.Минск, пл. Привокзальная, д.3, Минская обл.</t>
  </si>
  <si>
    <t>БС1103 г.Минск, пр-т Партизанский, Минская обл.</t>
  </si>
  <si>
    <t xml:space="preserve"> г. Минск, пр. Машерова, д.61, Минская обл.</t>
  </si>
  <si>
    <t xml:space="preserve"> г. Минск, ул. Долгобродская, д.41, Минская обл.</t>
  </si>
  <si>
    <t xml:space="preserve"> г. Минск, ул. Ольшевского, д.13 к.2, Минская обл.</t>
  </si>
  <si>
    <t xml:space="preserve"> г. Гродно, ул. Белуша, 55, Гродненская обл.</t>
  </si>
  <si>
    <t xml:space="preserve"> г. Гродно, ул. Дзержинского, 35/1, Гродненская обл.</t>
  </si>
  <si>
    <t xml:space="preserve"> г. Гродно, ул. Гагари,  18/1, Гродненская обл.</t>
  </si>
  <si>
    <t xml:space="preserve"> г. Минск, ул. Мирошниченко, д.21, Минская обл.</t>
  </si>
  <si>
    <t xml:space="preserve"> г. Минск, ул. Беды, д.4, Минская обл.</t>
  </si>
  <si>
    <t xml:space="preserve"> г. Гомель, ул. Жарковского, д.24А, Гомельская обл.</t>
  </si>
  <si>
    <t xml:space="preserve"> г. Гомель, ул. Бочкина, д.182а, Гомельская обл.</t>
  </si>
  <si>
    <t xml:space="preserve"> г. Гомель, ул. Гагарина, 20, Гомельская обл.</t>
  </si>
  <si>
    <t xml:space="preserve"> г. Гомель, ул. Телегина, 23, Гомельская обл.</t>
  </si>
  <si>
    <t xml:space="preserve"> г. Гомель, ул. Косарева, д.23, Гомельская обл.</t>
  </si>
  <si>
    <t xml:space="preserve"> г. Гомель, ул. Барыкина, д.240, Гомельская обл.</t>
  </si>
  <si>
    <t xml:space="preserve"> г. Гомель, ул. Лепишинского, 1, Гомельская обл.</t>
  </si>
  <si>
    <t xml:space="preserve"> г. Гомель, ул. Иногородняя. 3, Гомельская обл.</t>
  </si>
  <si>
    <t xml:space="preserve"> г. Гомель, ул. Огаренко., 3, Гомельская обл.</t>
  </si>
  <si>
    <t xml:space="preserve"> г. Гомель, ул. Севастопольская, д. 45, Гомельская обл.</t>
  </si>
  <si>
    <t xml:space="preserve"> г. Гомель, аэропорт ^Гомель^, Гомельская обл.</t>
  </si>
  <si>
    <t xml:space="preserve"> г. Гомель, пр. Октября, д. 1, Гомельская обл.</t>
  </si>
  <si>
    <t xml:space="preserve"> г. Гомель, ул. Ефремова, д. 61, Гомельская обл.</t>
  </si>
  <si>
    <t xml:space="preserve"> д. Урицкое, ул. Ятченко, д.3 Гомельская обл., Гомельский р-н, Гомельская обл.</t>
  </si>
  <si>
    <t xml:space="preserve"> г. Гомель, ул. Косарева, 11, Гомельская обл.</t>
  </si>
  <si>
    <t xml:space="preserve"> г. Гомель, ул. Медицинская, 6, Гомельская обл.</t>
  </si>
  <si>
    <t xml:space="preserve"> г. Гомель, ул. Мазурова, 12а, Гомельская обл.</t>
  </si>
  <si>
    <t xml:space="preserve"> г. Гомель, ул. Братьев Лизюковых, 5, Гомельская обл.</t>
  </si>
  <si>
    <t xml:space="preserve"> г. Гомель, ул. Аграрная, 2, Гомельская обл.</t>
  </si>
  <si>
    <t>д.Туленка, Столбцовский р-н, Минская обл.</t>
  </si>
  <si>
    <t>г.Минск, ул. Руссиянова, д.6, Минская обл.</t>
  </si>
  <si>
    <t>г.Витебск, ул. П. Бровки, д.5а, Витебская обл.</t>
  </si>
  <si>
    <t>д.Стремиловщина, Барановичский р-н, Брестская обл.</t>
  </si>
  <si>
    <t>д.Плебанишки, Гродненский р-н, Гродненская обл.</t>
  </si>
  <si>
    <t>д.Вердомичи, Свислочский р-н, Гродненская обл.</t>
  </si>
  <si>
    <t>д.Кубличи, Ушачский р-н, Витебская обл.</t>
  </si>
  <si>
    <t>д.Переганцы, Вороновский р-н, Гродненская обл.</t>
  </si>
  <si>
    <t>г.Белоозерск, ул. Ленина, д.50, Брестская обл.</t>
  </si>
  <si>
    <t>г.Высокое, ул. Социалистическая, д.18, Брестская обл.</t>
  </si>
  <si>
    <t>г. Юратишки, ул. Советская, д.73, Гродненская обл.</t>
  </si>
  <si>
    <t>БС1009 г.Минск, пр-т Независимости, д.44, Минская обл.</t>
  </si>
  <si>
    <t>БС1010 г.Минск,  м. Институт Культуры, Минская обл.</t>
  </si>
  <si>
    <t>БС1011 г.Минск,  м. п. Ленина, Минская обл.</t>
  </si>
  <si>
    <t>БС1012 г.Минск,  м. Октяборьская, Минская обл.</t>
  </si>
  <si>
    <t>БС1013 г.Минск,  м. П. Победы, Минская обл.</t>
  </si>
  <si>
    <t>БС1014 г.Минск,  м. п. Якуба Коласа, Минская обл.</t>
  </si>
  <si>
    <t>БС1015 г.Минск,  м. Академия Наук, Минская обл.</t>
  </si>
  <si>
    <t>БС1016 г.Минск,  м. Парк Челюскинцев, Минская обл.</t>
  </si>
  <si>
    <t xml:space="preserve"> г. Орша, ул. Свердлова, 7а, Витебская обл.</t>
  </si>
  <si>
    <t xml:space="preserve"> г. Орша, ул. Флерова, 2, Витебская обл.</t>
  </si>
  <si>
    <t xml:space="preserve"> д. Козяны, Браславский р-н, Витебская обл.</t>
  </si>
  <si>
    <t xml:space="preserve"> д. Мясоедово, Шумилинский р-н, Витебская обл.</t>
  </si>
  <si>
    <t xml:space="preserve"> д. Зюзино, Полоцкий р-н, Витебская обл.</t>
  </si>
  <si>
    <t>БС1666 санаторийЗаречье, Минский р-н, Минская обл.</t>
  </si>
  <si>
    <t xml:space="preserve"> г. Минск, ул. Рафиева, д.60, Минская обл.</t>
  </si>
  <si>
    <t xml:space="preserve"> г. Минск, ул. Корженевского, д.16, Минская обл.</t>
  </si>
  <si>
    <t xml:space="preserve"> г. Минск, ул. Ванеева, д.29, Минская обл.</t>
  </si>
  <si>
    <t xml:space="preserve"> г. Минск, пр. Дзержинского, д.73, Минская обл.</t>
  </si>
  <si>
    <t xml:space="preserve"> г. Дзержинск, ул. Октябрьская, 72, Минская обл.</t>
  </si>
  <si>
    <t xml:space="preserve"> г. Дзержинск, пл. Дзержинского, 1, Минская обл.</t>
  </si>
  <si>
    <t xml:space="preserve"> г. Столбцы, ул. Ленинская, 85, Минская обл.</t>
  </si>
  <si>
    <t xml:space="preserve"> д. Соломоречье, Минский р-н, Минская обл.</t>
  </si>
  <si>
    <t xml:space="preserve"> г. Плещеницы, ул. Ленина, 7, Минская обл.</t>
  </si>
  <si>
    <t xml:space="preserve"> д. Раков, пл. Свободы, 11, Воложинский р-н, Минская обл.</t>
  </si>
  <si>
    <t xml:space="preserve"> д. Домаши, Логойский р-н, Минская обл.</t>
  </si>
  <si>
    <t xml:space="preserve"> д. Корень, Логойский р-н, Минская обл.</t>
  </si>
  <si>
    <t xml:space="preserve"> г. Логойск, ул. Советская, 1, Минская обл.</t>
  </si>
  <si>
    <t xml:space="preserve"> д. Октябрь, Логойский р-н, Минская обл.</t>
  </si>
  <si>
    <t>БС1424 д.Беляны, Гродненский р-н, Гродненская обл.</t>
  </si>
  <si>
    <t>БС1429 д.Буды, Житковичский р-н, Гомельская обл.</t>
  </si>
  <si>
    <t>БС1431 д.Логвощи, Житковичский р-н, Гомельская обл.</t>
  </si>
  <si>
    <t>БС1433 д.Червоное, Житковичский р-н, Гомельская обл.</t>
  </si>
  <si>
    <t>БС1434 д.Сосновец, Петриковский р-н, Гомельская обл.</t>
  </si>
  <si>
    <t>БС1435 д.Коржевка, Петриковский р-н, Гомельская обл.</t>
  </si>
  <si>
    <t>БС1436 д.Белая, Мозырский р-н, Гомельская обл.</t>
  </si>
  <si>
    <t>БС1437 д.Теребов, Петриковский р-н, Гомельская обл.</t>
  </si>
  <si>
    <t>БС1441 г.Заречье, Гомельская обл.</t>
  </si>
  <si>
    <t>БС1443 д.Терюха, Гомельский р-н, Гомельская обл.</t>
  </si>
  <si>
    <t>БС1467 г.Стрешин, Гомельская обл.</t>
  </si>
  <si>
    <t>БС1469 д.перекрёсток м8/м10, Гомельский р-н, Гомельская обл.</t>
  </si>
  <si>
    <t>БС1475 г.Гомель, ул. Объездная, д.9, Гомельская обл.</t>
  </si>
  <si>
    <t>БС1908 г.Ельск, ул. Ленинская, д.6, Гомельская обл.</t>
  </si>
  <si>
    <t>БС1914 д.Молчаны, Речицкий р-н, Гомельская обл.</t>
  </si>
  <si>
    <t>БС1915 д.Чкалово, Светлогорский р-н, Гомельская обл.</t>
  </si>
  <si>
    <t>БС1916 д.Давыдовка, Светлогорский р-н, Гомельская обл.</t>
  </si>
  <si>
    <t>БС1920 д.Ведрич, Речицкий р-н, Гомельская обл.</t>
  </si>
  <si>
    <t>БС1962 д.Дербичи, Буда-Кошелевский р-н, Гомельская обл.</t>
  </si>
  <si>
    <t>БС1966 д.Приднепровский, Рогачевский р-н, Гомельская обл.</t>
  </si>
  <si>
    <t>БС1967 д.Круговец-Калинино, Добрушский р-н, Гомельская обл.</t>
  </si>
  <si>
    <t>БС1968 д.Новая Гута, Гомельский р-н, Гомельская обл.</t>
  </si>
  <si>
    <t xml:space="preserve"> д. Индура, ул. Гродненская, 53, Гродненский р-н, Гродненская обл.</t>
  </si>
  <si>
    <t xml:space="preserve"> г. Костюковичи, ул. Юношеская, д.111, Могилевская обл.</t>
  </si>
  <si>
    <t xml:space="preserve"> г. Новолукомль, ул. Энергетиков, д.1, Витебская обл.</t>
  </si>
  <si>
    <t xml:space="preserve"> г. Чашники, ул. Советская, д.77, Витебская обл.</t>
  </si>
  <si>
    <t xml:space="preserve"> г. Могилев, ул. Нижняя Карабановская, д.90, Могилевская обл.</t>
  </si>
  <si>
    <t xml:space="preserve"> г. Бешенковичи, ул. Чуклая, д.13, Витебская обл.</t>
  </si>
  <si>
    <t xml:space="preserve"> г. Могилев, ул. Димитрова, д.35, Могилевская обл.</t>
  </si>
  <si>
    <t xml:space="preserve"> г. Могилев, ул. Гришина, д.102, Могилевская обл.</t>
  </si>
  <si>
    <t xml:space="preserve"> г. Могилев, ул. Плеханова, д.27, Могилевская обл.</t>
  </si>
  <si>
    <t xml:space="preserve"> г. Могилев, пр. Шмидта, д.80, Могилевская обл.</t>
  </si>
  <si>
    <t xml:space="preserve"> г. Сенно, ул. Машерова, д.2, Витебская обл.</t>
  </si>
  <si>
    <t xml:space="preserve"> г. Быхов, ул. Богдановича, д.1, Могилевская обл.</t>
  </si>
  <si>
    <t xml:space="preserve"> г. Брест, ул. Орловская, 41 к. 1, Брестская обл.</t>
  </si>
  <si>
    <t xml:space="preserve"> г. Брест, ул. Пушкинская, 65, Брестская обл.</t>
  </si>
  <si>
    <t xml:space="preserve"> г. Брест, ул. Гаврилова, 39, Брестская обл.</t>
  </si>
  <si>
    <t xml:space="preserve"> г. Брест, ул. Дзержинского, 25, Брестская обл.</t>
  </si>
  <si>
    <t xml:space="preserve"> г. Брест, ул. Лейтенанта Рябцева, 110, Брестская обл.</t>
  </si>
  <si>
    <t xml:space="preserve"> д. Пелище, Каменецкий р-н, Брестская обл.</t>
  </si>
  <si>
    <t xml:space="preserve"> д. Видомля, Каменецкий р-н, Брестская обл.</t>
  </si>
  <si>
    <t xml:space="preserve"> г. Брест, ул. Янки Купалы, 110, Брестская обл.</t>
  </si>
  <si>
    <t xml:space="preserve"> г. Высокое, ул. Советская, 80/1, Брестская обл.</t>
  </si>
  <si>
    <t xml:space="preserve"> г. Минск, ул. Маяковского, 2, Минская обл.</t>
  </si>
  <si>
    <t xml:space="preserve"> г. Минск, Кабушкина, 19а, Минская обл.</t>
  </si>
  <si>
    <t xml:space="preserve"> г. Минск, ул. Д. Сердича, 10, Минская обл.</t>
  </si>
  <si>
    <t xml:space="preserve"> г. Минск, ул. Серова, 22, Минская обл.</t>
  </si>
  <si>
    <t xml:space="preserve"> г. Минск, Долгиновский тр., д. 39, Минская обл.</t>
  </si>
  <si>
    <t xml:space="preserve"> г. Минск, пр-т Партизанский, д. 146, Минская обл.</t>
  </si>
  <si>
    <t xml:space="preserve"> г. Минск, ул. Матусевича, д.37, Минская обл.</t>
  </si>
  <si>
    <t>БС5234 д.Лукавцы, Полоцкий р-н, Витебская обл.</t>
  </si>
  <si>
    <t xml:space="preserve"> г. Брест, Брестская обл.</t>
  </si>
  <si>
    <t xml:space="preserve"> д. Санаторий Берестье, Брестский р-н, Брестская обл.</t>
  </si>
  <si>
    <t xml:space="preserve"> г. Домачево, Брестская обл.</t>
  </si>
  <si>
    <t xml:space="preserve"> г. Брест, ул. Поплавского, д.54, Брестская обл.</t>
  </si>
  <si>
    <t xml:space="preserve"> д. Морозовичи, Брестский р-н, Брестская обл.</t>
  </si>
  <si>
    <t xml:space="preserve"> д. Песчатка, Каменецкий р-н, Брестская обл.</t>
  </si>
  <si>
    <t xml:space="preserve"> д. Вискули, Пружанский р-н, Брестская обл.</t>
  </si>
  <si>
    <t xml:space="preserve"> д. Старые Задворцы, Брестский р-н, Брестская обл.</t>
  </si>
  <si>
    <t xml:space="preserve"> г. Гомель, ул. Речицкое шоссе, д.135, Гомельская обл.</t>
  </si>
  <si>
    <t xml:space="preserve"> г. Гомель, ул. П.Бровки, д.15, Гомельская обл.</t>
  </si>
  <si>
    <t xml:space="preserve"> г. Гомель, ул. Островского, д.90, Гомельская обл.</t>
  </si>
  <si>
    <t xml:space="preserve"> г. Гомель, ул. Достоевского, д.3, Гомельская обл.</t>
  </si>
  <si>
    <t xml:space="preserve"> г. Гомель, ул. Могилевская, д.16, Гомельская обл.</t>
  </si>
  <si>
    <t xml:space="preserve"> г. Гомель, ул. Пушкина, д.6А, Гомельская обл.</t>
  </si>
  <si>
    <t xml:space="preserve"> г. Гомель, ул. Малайчука, д.12, Гомельская обл.</t>
  </si>
  <si>
    <t xml:space="preserve"> г. Гомель, ул. Шоссейная, д.41, Гомельская обл.</t>
  </si>
  <si>
    <t xml:space="preserve"> г. Гомель, ул. Интернациональная, д.49, Гомельская обл.</t>
  </si>
  <si>
    <t xml:space="preserve"> г. Гомель, пр. Октября, д.27, Гомельская обл.</t>
  </si>
  <si>
    <t xml:space="preserve"> г. Гомель, пр. Октября, д.48, Гомельская обл.</t>
  </si>
  <si>
    <t>д. Милое, Кличевский р-н</t>
  </si>
  <si>
    <t>д. Сугроб, Кировский р-н</t>
  </si>
  <si>
    <t>г. Гродно, ул. Скидельское шоссе, 18 "Азот"</t>
  </si>
  <si>
    <t>г. Новополоцк, ул. Молодежная, 171/2</t>
  </si>
  <si>
    <t>д. Турковшина, Воложинский р-н</t>
  </si>
  <si>
    <t>д. Судники, Витебский р-н</t>
  </si>
  <si>
    <t>д. Полово, Поставский р-н</t>
  </si>
  <si>
    <t>д. Жары, Россонский р-н</t>
  </si>
  <si>
    <t>г. Минск, ул. Орды, 53</t>
  </si>
  <si>
    <t>г.Славгород, ул. Октябрьская, д.6, Могилевская обл.</t>
  </si>
  <si>
    <t>г.Славгород, ул. Ленинская, Могилевская обл.</t>
  </si>
  <si>
    <t>дем_2685</t>
  </si>
  <si>
    <t>д.Тарасово, Минский р-н, Минская обл.</t>
  </si>
  <si>
    <t>дем_1306</t>
  </si>
  <si>
    <t>д.Чкалово, Гомельский р-н, Гомельская обл.</t>
  </si>
  <si>
    <t>дем_1481</t>
  </si>
  <si>
    <t>д.Ратомка, Минский р-н</t>
  </si>
  <si>
    <t>д.Ольманы, Столинский р-н, Брестская обл.</t>
  </si>
  <si>
    <t>г.Минск, ул. Буденного, д. 1а, Минская обл.</t>
  </si>
  <si>
    <t xml:space="preserve"> г. Уваровичи, пер. Больничный, 28, Гомельская обл.</t>
  </si>
  <si>
    <t xml:space="preserve"> д. Чирковичи, Светлогорский р-н, Гомельская обл.</t>
  </si>
  <si>
    <t>д.Колодищи,  п. Колодици, Минский р-н, Минская обл.</t>
  </si>
  <si>
    <t xml:space="preserve"> д. Красное, Осиповичский р-н, Могилевская обл.</t>
  </si>
  <si>
    <t xml:space="preserve"> д. Сычково, ул. Селезнева, 24/1, Бобруйский р-н, Могилевская обл.</t>
  </si>
  <si>
    <t xml:space="preserve"> г. Бобруйск, ул. 50 лет ВЛКСМ, 61, Могилевская обл.</t>
  </si>
  <si>
    <t xml:space="preserve"> г. Бобруйск, пл. Ленина, 1, Могилевская обл.</t>
  </si>
  <si>
    <t xml:space="preserve"> г. Бобруйск, ул. К.Маркса, 337, Могилевская обл.</t>
  </si>
  <si>
    <t xml:space="preserve"> г. Бобруйск, ул. Приберезинский, 21, Могилевская обл.</t>
  </si>
  <si>
    <t xml:space="preserve"> г. Бобруйск, ул. Социалистическая, 84   Могилёвская обл., Могилевская обл.</t>
  </si>
  <si>
    <t xml:space="preserve"> г. Бобруйск, ул. Парковая, 57, Могилевская обл.</t>
  </si>
  <si>
    <t xml:space="preserve"> г. Бобруйск, ул. Минская, д. 130, Могилевская обл.</t>
  </si>
  <si>
    <t xml:space="preserve"> г. Бобруйск, ул. Спартаковская, 7, Могилевская обл.</t>
  </si>
  <si>
    <t xml:space="preserve"> д. Прибор, ул. Мира, 1, Гомельский р-н, Гомельская обл.</t>
  </si>
  <si>
    <t xml:space="preserve"> г. Бобруйск, ул. Гагарина, 20, Могилевская обл.</t>
  </si>
  <si>
    <t xml:space="preserve"> д. Дубовка, Бобруйский р-н, Могилевская обл.</t>
  </si>
  <si>
    <t xml:space="preserve"> г. Рогачев, ул. Волкова,  Рогачевский р-н, Гомельская обл.</t>
  </si>
  <si>
    <t xml:space="preserve"> д. Солоное, Жлобинский р-н, Гомельская обл.</t>
  </si>
  <si>
    <t xml:space="preserve"> д. Боец, Буда-Кошелевский р-н, Гомельская обл.</t>
  </si>
  <si>
    <t xml:space="preserve"> д. Красная Слобода, Жлобинский р-н, Гомельская обл.</t>
  </si>
  <si>
    <t xml:space="preserve"> д. Жилин-Брод, Слуцкий р-н, Минская обл.</t>
  </si>
  <si>
    <t xml:space="preserve"> д. Первомайский,  Лидский р-н, Гродненская обл.</t>
  </si>
  <si>
    <t xml:space="preserve"> д. Веточка, Жлобинский р-н, Гомельская обл.</t>
  </si>
  <si>
    <t xml:space="preserve"> д. Высокое, Хойникский р-н, Гомельская обл.</t>
  </si>
  <si>
    <t xml:space="preserve"> д. Хоменки, Наровлянский р-н, Гомельская обл.</t>
  </si>
  <si>
    <t xml:space="preserve"> д. Неглюбка, Ветковский р-н, Гомельская обл.</t>
  </si>
  <si>
    <t xml:space="preserve"> д. Волосовичи, Октябрьский р-н, Гомельская обл.</t>
  </si>
  <si>
    <t xml:space="preserve"> д. Антоновка, Жлобинский р-н, Гомельская обл.</t>
  </si>
  <si>
    <t xml:space="preserve">д. Слобода, Лельчицкий р-н </t>
  </si>
  <si>
    <t>д. Приболовичи, Лельчицкий р-н</t>
  </si>
  <si>
    <t>д. Буда-Софиевка, Лельчицкий р-н</t>
  </si>
  <si>
    <t>д. Вербовичи, Наровлянский р-н</t>
  </si>
  <si>
    <t>д. Внучки, Каменецкий р-н</t>
  </si>
  <si>
    <t xml:space="preserve"> г. Городище, ул. Римши, д.8, Брестская обл.</t>
  </si>
  <si>
    <t xml:space="preserve"> г. Ганцевичи, ул. Строителей, 2, Брестская обл.</t>
  </si>
  <si>
    <t xml:space="preserve"> д. Чернавчицы, ул. Полевая,  4, Брестский р-н, Брестская обл.</t>
  </si>
  <si>
    <t xml:space="preserve"> д. Шакуны, Пружанский р-н, Брестская обл.</t>
  </si>
  <si>
    <t xml:space="preserve"> д. Красиевка, Ивановский р-н, Брестская обл.</t>
  </si>
  <si>
    <t xml:space="preserve"> г. Белыничи, ул. Дайнеко, д.6А, Могилевская обл.</t>
  </si>
  <si>
    <t xml:space="preserve"> д. Высокая Гора, Березинский р-н, Минская обл.</t>
  </si>
  <si>
    <t xml:space="preserve"> д. Ружамполь, Дзержинский р-н, Минская обл.</t>
  </si>
  <si>
    <t xml:space="preserve"> д. Печураны, Копыльский р-н, Минская обл.</t>
  </si>
  <si>
    <t xml:space="preserve"> д. Большое Беляково, Дзержинский р-н, Минская обл.</t>
  </si>
  <si>
    <t xml:space="preserve"> д. Рубилки, Дзержинский р-н, Минская обл.</t>
  </si>
  <si>
    <t xml:space="preserve"> д. Песочное, Копыльский р-н, Минская обл.</t>
  </si>
  <si>
    <t xml:space="preserve"> д. Заболотье, Минский р-н, Минская обл.</t>
  </si>
  <si>
    <t xml:space="preserve"> д. Зазерка, Пуховичский р-н, Минская обл.</t>
  </si>
  <si>
    <t xml:space="preserve"> г. Гродно, ул. Гданьская, 14а, Гродненская обл.</t>
  </si>
  <si>
    <t xml:space="preserve"> г. Гродно, ул. Доватора, 2/2, Гродненская обл.</t>
  </si>
  <si>
    <t xml:space="preserve"> г. Гродно, ул. Гагарина, 41, Гродненская обл.</t>
  </si>
  <si>
    <t xml:space="preserve"> г. Гродно, п-т Янки Купалы, 74а, Гродненская обл.</t>
  </si>
  <si>
    <t xml:space="preserve"> д. Белая, Гродненский р-н, Гродненская обл.</t>
  </si>
  <si>
    <t xml:space="preserve"> д. Поречье, Гродненский р-н, Гродненская обл.</t>
  </si>
  <si>
    <t xml:space="preserve"> г. Новогрудок, ул. Мицкевича, 49, Гродненская обл.</t>
  </si>
  <si>
    <t xml:space="preserve"> д. Дуброва, Кореличский р-н, Гродненская обл.</t>
  </si>
  <si>
    <t xml:space="preserve"> д. Волковичи, Новогрудский р-н, Гродненская обл.</t>
  </si>
  <si>
    <t xml:space="preserve"> д. Лужище, Ошмянский р-н, Гродненская обл.</t>
  </si>
  <si>
    <t xml:space="preserve"> д. Каменная Русота, Гродненский р-н, Гродненская обл.</t>
  </si>
  <si>
    <t xml:space="preserve"> д. Ковали, Волковысский р-н, Гродненская обл.</t>
  </si>
  <si>
    <t xml:space="preserve"> г. Дзержинск, ул. Фоминых, д. 1, Минская обл.</t>
  </si>
  <si>
    <t xml:space="preserve"> г. Дзержинск, ул. Фурманова, д.2, Минская обл.</t>
  </si>
  <si>
    <t xml:space="preserve"> г. Несвиж, ул. Сновская, д.1, Минская обл.</t>
  </si>
  <si>
    <t xml:space="preserve"> д. Засулье, Столбцовский р-н, Минская обл.</t>
  </si>
  <si>
    <t xml:space="preserve"> г. Кореличи, ул. Артюха, д.13, Гродненская обл.</t>
  </si>
  <si>
    <t xml:space="preserve"> г. Брест, ул. Луцкая, д.12, Брестская обл.</t>
  </si>
  <si>
    <t xml:space="preserve"> г. Кобрин, ул. Ленина, д. 6, Брестская обл.</t>
  </si>
  <si>
    <t xml:space="preserve"> г. Брест, ул. Советская, д.33, Брестская обл.</t>
  </si>
  <si>
    <t xml:space="preserve"> д. Мокраны, Малоритский р-н, Брестская обл.</t>
  </si>
  <si>
    <t>БС1621 г.Холопеничи, ул. Дзержинского, Минская обл.</t>
  </si>
  <si>
    <t xml:space="preserve"> д. Березняки, Городокский р-н, Витебская обл.</t>
  </si>
  <si>
    <t xml:space="preserve"> д. Гребница, Шумилинский р-н, Витебская обл.</t>
  </si>
  <si>
    <t xml:space="preserve"> д. Бабиничи, ул. Калинина, 1в, Витебский р-н, Витебская обл.</t>
  </si>
  <si>
    <t xml:space="preserve"> д. Плиса, Глубокский р-н, Витебская обл.</t>
  </si>
  <si>
    <t>д. Казаковка, Славгородский р-н</t>
  </si>
  <si>
    <t>д. Боровая, Чериковский р-н</t>
  </si>
  <si>
    <t>г. Гродно, ул. Славинского, 2 в/ч</t>
  </si>
  <si>
    <t>БС1331 г.Логойск, Минская обл.</t>
  </si>
  <si>
    <t>г.Минск, ул. Игуменский тракт, д.51, Минская обл.</t>
  </si>
  <si>
    <t>г.Гродно, ул. Лиможа, д.27, Гродненская обл.</t>
  </si>
  <si>
    <t>г.Слоним, ул. Каштановая, Гродненская обл.</t>
  </si>
  <si>
    <t>д.Комсомольск, Речицкий р-н, Гомельская обл.</t>
  </si>
  <si>
    <t>г.Брест, р-н Варшавского шоссе, Брестская обл</t>
  </si>
  <si>
    <t>д.Кострица, Борисовский р-н, Минская обл.</t>
  </si>
  <si>
    <t xml:space="preserve"> д. Обчак, Минский р-н, Минская обл.</t>
  </si>
  <si>
    <t xml:space="preserve"> г. Заславль, Дзержинского, 26, Минская обл.</t>
  </si>
  <si>
    <t xml:space="preserve"> д. Константиново, Мядельский р-н, Минская обл.</t>
  </si>
  <si>
    <t xml:space="preserve"> д. Юшевичи, Несвижский р-н, Минская обл.</t>
  </si>
  <si>
    <t xml:space="preserve"> д. Болочанка, Пуховичский р-н, Минская обл.</t>
  </si>
  <si>
    <t xml:space="preserve"> д. Болотчицы, Слуцкий р-н, Минская обл.</t>
  </si>
  <si>
    <t xml:space="preserve"> д. Углы, Копыльский р-н, Минская обл.</t>
  </si>
  <si>
    <t xml:space="preserve"> д. Каменичи, Осиповичский р-н, Могилевская обл.</t>
  </si>
  <si>
    <t xml:space="preserve"> д. Талька, Пуховичский р-н, Минская обл.</t>
  </si>
  <si>
    <t xml:space="preserve"> д. Кривели, ул. Школьная, 1, Узденский р-н, Минская обл.</t>
  </si>
  <si>
    <t xml:space="preserve"> д. Любоничи, Кировский р-н, Могилевская обл.</t>
  </si>
  <si>
    <t xml:space="preserve"> д. Бацевичи, Кличевский р-н, Могилевская обл.</t>
  </si>
  <si>
    <t xml:space="preserve"> д. Катка, Глусский р-н, Могилевская обл.</t>
  </si>
  <si>
    <t xml:space="preserve"> д. Рачевичи, Копыльский р-н, Минская обл.</t>
  </si>
  <si>
    <t xml:space="preserve"> д. Вежи, Слуцкий р-н, Минская обл.</t>
  </si>
  <si>
    <t xml:space="preserve"> д. Садки, Копыльский р-н, Минская обл.</t>
  </si>
  <si>
    <t>г.Могилев, бул. Днепровский, Могилевская обл.</t>
  </si>
  <si>
    <t>д.Рудня, Белыничский р-н, Могилевская обл.</t>
  </si>
  <si>
    <t>д.Поповка, Славгородский р-н, Могилевская обл.</t>
  </si>
  <si>
    <t>д.Козелье, Краснопольский р-н, Могилевская обл.</t>
  </si>
  <si>
    <t>д.Свекрово, Кличевский р-н, Могилевская обл.</t>
  </si>
  <si>
    <t>г.Могилев, ул. Криулина, д.14, Могилевская обл.</t>
  </si>
  <si>
    <t>г.Могилев, ул. Первомайская, д.29, Могилевская обл.</t>
  </si>
  <si>
    <t>г.Горки, р-н ул. Калинина, Могилевская обл.</t>
  </si>
  <si>
    <t>д.Рованичская Слобода, Червенский р-н, Минская обл.</t>
  </si>
  <si>
    <t>д.Великие Немки, Ветковский р-н, Гомельская обл.</t>
  </si>
  <si>
    <t>д.Григоровщина, Браславский р-н, Витебская обл.</t>
  </si>
  <si>
    <t>д.Веселый, Жлобинский р-н, Гомельская обл.</t>
  </si>
  <si>
    <t>д.Порозово, ул. Ленина, д.55, Свислочский р-н, Гродненская обл.</t>
  </si>
  <si>
    <t>д.Боровиковщина, Воложинский р-н, Минская обл.</t>
  </si>
  <si>
    <t>д.Столпня, Рогачевский р-н, Гомельская обл.</t>
  </si>
  <si>
    <t>д.Валавск, Ельский р-н, Гомельская обл.</t>
  </si>
  <si>
    <t>д.Партизанская, Хойникский р-н, Гомельская обл.</t>
  </si>
  <si>
    <t>д.Тиховоля, Свислочский р-н, Гродненская обл.</t>
  </si>
  <si>
    <t>д.Ганчицы, Воложинский р-н, Минская обл.</t>
  </si>
  <si>
    <t>г.Минск, ул. В. Хоружей, д.44, Минская обл.</t>
  </si>
  <si>
    <t>д.Гроди, Ошмянский р-н, Гродненская обл.</t>
  </si>
  <si>
    <t>г.Орша, ул. Воз-ан-Влен, Витебская обл.</t>
  </si>
  <si>
    <t>г.Минск, ул. П. Бровки, д.4, Минская обл.</t>
  </si>
  <si>
    <t>д.Налибоки, Столбцовский р-н, Минская обл.</t>
  </si>
  <si>
    <t>д.Иванковичи, Барановичский р-н, Брестская обл.</t>
  </si>
  <si>
    <t>д.Станьково, Дзержинский р-н, Минская обл.</t>
  </si>
  <si>
    <t>д.Зубки, Клецкий р-н, Минская обл.</t>
  </si>
  <si>
    <t>г.Костюковичи, ул. Ленинская, д.95, Могилевская обл.</t>
  </si>
  <si>
    <t xml:space="preserve"> г. Минск, ул. Красная, д.7, Минская обл.</t>
  </si>
  <si>
    <t xml:space="preserve"> г. Минск, ул. Прилукская, 46а, Минская обл.</t>
  </si>
  <si>
    <t xml:space="preserve"> г. Минск, ул. Семашко, 8, Минская обл.</t>
  </si>
  <si>
    <t xml:space="preserve"> г. Минск, ул. Есенина, 66, Минская обл.</t>
  </si>
  <si>
    <t xml:space="preserve"> г. Минск, ул. Центральная, 46, Минская обл.</t>
  </si>
  <si>
    <t xml:space="preserve"> г. Минск, ул. Лынькова, 123, Минская обл.</t>
  </si>
  <si>
    <t xml:space="preserve"> г. Минск, ул. Бетонный проезд, 1, Минская обл.</t>
  </si>
  <si>
    <t xml:space="preserve"> г. Минск, пр. Независимости, 49, Минская обл.</t>
  </si>
  <si>
    <t xml:space="preserve"> г. Минск, ул. К. Цеткин, 18, Минская обл.</t>
  </si>
  <si>
    <t xml:space="preserve"> г. Минск, пер. С. Ковалевской, 61, Минская обл.</t>
  </si>
  <si>
    <t xml:space="preserve"> г. Минск, ул. Гашкевича, 10, Минская обл.</t>
  </si>
  <si>
    <t xml:space="preserve"> г. Минск, ул. Шаранговича, 39, Минская обл.</t>
  </si>
  <si>
    <t xml:space="preserve"> г. Минск, ул. Тикоцкого, 46а, Минская обл.</t>
  </si>
  <si>
    <t xml:space="preserve"> г. Минск, ул. Якубовского, 52, Минская обл.</t>
  </si>
  <si>
    <t xml:space="preserve"> г. Минск, ул. Я. Лучины, 14, Минская обл.</t>
  </si>
  <si>
    <t xml:space="preserve"> г. Минск, ул. Я. Коласа, 12, Минская обл.</t>
  </si>
  <si>
    <t xml:space="preserve"> г. Минск, п-т газеты Звезда, 61, Минская обл.</t>
  </si>
  <si>
    <t xml:space="preserve"> г. Минск, ул. Корженевского, 12, Минская обл.</t>
  </si>
  <si>
    <t xml:space="preserve"> г. Минск, ул. Менделеева, 13, Минская обл.</t>
  </si>
  <si>
    <t xml:space="preserve"> д. Горбовичи, Костюковичский р-н, Могилевская обл.</t>
  </si>
  <si>
    <t xml:space="preserve"> д. Костюшковичи, Кричевский р-н, Могилевская обл.</t>
  </si>
  <si>
    <t xml:space="preserve"> г. Горки, ул. Куйбышева, 60, Могилевская обл.</t>
  </si>
  <si>
    <t xml:space="preserve"> г. Орша, ул. Хигрина, 44    Витебская обл., Витебская обл.</t>
  </si>
  <si>
    <t xml:space="preserve"> г. Орша, ул. Комсомольская, 11, Витебская обл.</t>
  </si>
  <si>
    <t xml:space="preserve"> г. Орша, ул. Молокова, 17, Витебская обл.</t>
  </si>
  <si>
    <t xml:space="preserve"> г. Гомель, ул. Богданова, 12 к.2, Гомельская обл.</t>
  </si>
  <si>
    <t xml:space="preserve"> г. Гомель, пр. Октября, 56, Гомельская обл.</t>
  </si>
  <si>
    <t xml:space="preserve"> г. Гомель, ул. Химзаводская, 10а, Гомельская обл.</t>
  </si>
  <si>
    <t xml:space="preserve"> г. Гомель, ул. Ильича, 98а, Гомельская обл.</t>
  </si>
  <si>
    <t xml:space="preserve"> г. Гродно, Пролетарская, 50, Гродненская обл.</t>
  </si>
  <si>
    <t xml:space="preserve"> г. Гродно, ул. Лидская, 15, Гродненская обл.</t>
  </si>
  <si>
    <t xml:space="preserve"> д. Золотеево, Зельвенский р-н, Гродненская обл.</t>
  </si>
  <si>
    <t xml:space="preserve"> г. Светлогорск, микрорайон Шатилки, д.7а., Гомельская обл.</t>
  </si>
  <si>
    <t xml:space="preserve"> д. Потока, Кличевский р-н, Могилевская обл.</t>
  </si>
  <si>
    <t xml:space="preserve"> д. Гоноратово, Кличевский р-н, Могилевская обл.</t>
  </si>
  <si>
    <t xml:space="preserve"> г. Быхов, Авиационная, 12, Могилевская обл.</t>
  </si>
  <si>
    <t xml:space="preserve"> д. Дорожки, Миорский р-н, Витебская обл.</t>
  </si>
  <si>
    <t xml:space="preserve"> д. Жавнина, Ушачский р-н, Витебская обл.</t>
  </si>
  <si>
    <t xml:space="preserve"> г. Жодино, ул. Кузнечная, 26, Минская обл.</t>
  </si>
  <si>
    <t xml:space="preserve"> г. Витебск, ул. Зеленогурская, 12, Витебская обл.</t>
  </si>
  <si>
    <t xml:space="preserve"> г. Борисов, ул. Мелиоративная, 15а, Минская обл.</t>
  </si>
  <si>
    <t xml:space="preserve"> г. Борисов, ул. Лопатина, 170, Минская обл.</t>
  </si>
  <si>
    <t xml:space="preserve"> д. Бель, Кричевский р-н, Могилевская обл.</t>
  </si>
  <si>
    <t xml:space="preserve"> г. Червень, ул. Горбачева, 15, Минская обл.</t>
  </si>
  <si>
    <t xml:space="preserve"> д. Красный Дар, Червенский р-н, Минская обл.</t>
  </si>
  <si>
    <t xml:space="preserve"> д. Гореничи, Березинский р-н, Минская обл.</t>
  </si>
  <si>
    <t xml:space="preserve"> д. Яблонка, Борисовский р-н, Минская обл.</t>
  </si>
  <si>
    <t xml:space="preserve"> г. Белыничи, ул. Советская, 31, Могилевская обл.</t>
  </si>
  <si>
    <t xml:space="preserve"> д. Крапивня, Костюковичский р-н, Могилевская обл.</t>
  </si>
  <si>
    <t xml:space="preserve"> г. Минск, ул. Голодеда, 38, Минская обл.</t>
  </si>
  <si>
    <t xml:space="preserve"> г. Минск, ул. Славинского, 1 к.2, Минская обл.</t>
  </si>
  <si>
    <t>г.Гомель, ул. Чечерская, д.35а, Гомельская обл.</t>
  </si>
  <si>
    <t>г.Мозырь, ул. Полесская, д.28, Гомельская обл.</t>
  </si>
  <si>
    <t>г.Минск, ул. Корвата, д.88, Минская обл.</t>
  </si>
  <si>
    <t>г.Смолевичи, ул. Центральная, д.12, Минская обл.</t>
  </si>
  <si>
    <t>г.Брест, р-н пр-т Республики и ул. Октябрьской Революции, Брестская обл.</t>
  </si>
  <si>
    <t>г.Витебск, ул. Богатырева, Витебская обл.</t>
  </si>
  <si>
    <t>г.Брест, бул. Шевченко пересеч. Варшавское шоссе, Брестская обл.</t>
  </si>
  <si>
    <t>г.Радошковичи, Минская обл.</t>
  </si>
  <si>
    <t>БС3148 г.Минск, ул. Каруся Каганца, Минская обл.</t>
  </si>
  <si>
    <t xml:space="preserve"> г. Минск, ул. Гинтовта, д.12а, Минская обл.</t>
  </si>
  <si>
    <t xml:space="preserve"> г. Минск, Староборисовский тр., д.46, Минская обл.</t>
  </si>
  <si>
    <t xml:space="preserve"> д. Ратомка, ул. Новая, 20, Минский р-н, Минская обл.</t>
  </si>
  <si>
    <t xml:space="preserve"> г. Осиповичи, ул. 60 лет Октября, 4, Могилевская обл.</t>
  </si>
  <si>
    <t xml:space="preserve"> д. Путятино, Дубровенский р-н, Витебская обл.</t>
  </si>
  <si>
    <t xml:space="preserve"> г. Круглое, ул. Пушкина, 5, Могилевская обл.</t>
  </si>
  <si>
    <t xml:space="preserve"> д. Вишневцы, Докшицкий р-н, Витебская обл.</t>
  </si>
  <si>
    <t xml:space="preserve"> д. Отрубок, Докшицкий р-н, Витебская обл.</t>
  </si>
  <si>
    <t xml:space="preserve"> г. Могилев, ул. Орловского, 24/а, Могилевская обл.</t>
  </si>
  <si>
    <t xml:space="preserve"> д. Перемонт, Лиозненский р-н, Витебская обл.</t>
  </si>
  <si>
    <t xml:space="preserve"> г. Могилев, ул. Маневича, 30, Могилевская обл.</t>
  </si>
  <si>
    <t xml:space="preserve"> д. Волоки, Могилевский р-н, Могилевская обл.</t>
  </si>
  <si>
    <t xml:space="preserve"> д. Осово, Березинский р-н, Минская обл.</t>
  </si>
  <si>
    <t xml:space="preserve"> д. Притерпа, Березинский р-н, Минская обл.</t>
  </si>
  <si>
    <t xml:space="preserve"> д. Пружанка, Березинский р-н, Минская обл.</t>
  </si>
  <si>
    <t xml:space="preserve"> д. Красная Зорька, Березинский р-н, Минская обл.</t>
  </si>
  <si>
    <t xml:space="preserve"> д. Вязькутин-1, Березинский р-н, Минская обл.</t>
  </si>
  <si>
    <t xml:space="preserve"> д. Лесковичи, Березинский р-н, Минская обл.</t>
  </si>
  <si>
    <t xml:space="preserve"> д. Сурды, Белыничский р-н, Могилевская обл.</t>
  </si>
  <si>
    <t xml:space="preserve"> д. Михеевичи, Березинский р-н, Минская обл.</t>
  </si>
  <si>
    <t xml:space="preserve"> г. Орша, ул. Ленина, 214а, Витебская обл.</t>
  </si>
  <si>
    <t xml:space="preserve"> д. Молодежная, д.37, Шкловский р-н, Могилевская обл.</t>
  </si>
  <si>
    <t xml:space="preserve"> д. Полыковичи, Шкловский р-н, Могилевская обл.</t>
  </si>
  <si>
    <t xml:space="preserve"> г. Орша, ул. Корначенок, 15, Витебская обл.</t>
  </si>
  <si>
    <t xml:space="preserve"> г. Витебск, ул. Лазо, 110, Витебская обл.</t>
  </si>
  <si>
    <t xml:space="preserve"> г. Орша, ул. Комсомольская, 2, Витебская обл.</t>
  </si>
  <si>
    <t xml:space="preserve"> г. Могилев, пр. Витебский, д.7, Могилевская обл.</t>
  </si>
  <si>
    <t xml:space="preserve"> д. Новобращино, Шкловский р-н, Могилевская обл.</t>
  </si>
  <si>
    <t xml:space="preserve"> д. Кузьминичи, Чаусский р-н, Могилевская обл.</t>
  </si>
  <si>
    <t xml:space="preserve"> г. Барановичи, ул. Защитная, 13, Брестская обл.</t>
  </si>
  <si>
    <t xml:space="preserve"> г. Барановичи, ул. Войкова, 23а, Брестская обл.</t>
  </si>
  <si>
    <t xml:space="preserve"> д. Малое Черное, Шкловский р-н, Могилевская обл.</t>
  </si>
  <si>
    <t xml:space="preserve"> д. Стрельск, Мозырский р-н, Гомельская обл.</t>
  </si>
  <si>
    <t xml:space="preserve"> г. Гомель, ул. Крестьянская, 22, Гомельская обл.</t>
  </si>
  <si>
    <t>д. Люденевичи, Житковичский р-н, Гомельская обл.</t>
  </si>
  <si>
    <t xml:space="preserve"> д. Ченки, Гомельский р-н, Гомельская обл.</t>
  </si>
  <si>
    <t xml:space="preserve"> г. Бобруйск, ул. Интернациональная, 72а, Могилевская обл.</t>
  </si>
  <si>
    <t xml:space="preserve"> г. Гомель, ул. Сухого, 16, Гомельская обл.</t>
  </si>
  <si>
    <t xml:space="preserve"> г. Гомель, ул. Киевская, 65, Гомельская обл.</t>
  </si>
  <si>
    <t xml:space="preserve"> д. Теребель, Пуховичский р-н, Минская обл.</t>
  </si>
  <si>
    <t xml:space="preserve"> г. Бобруйск, ул. Минская, 172, Могилевская обл.</t>
  </si>
  <si>
    <t xml:space="preserve"> г. Гомель, ул. Кирова, 34, Гомельская обл.</t>
  </si>
  <si>
    <t xml:space="preserve"> д. Ильич, Гомельский р-н, Гомельская обл.</t>
  </si>
  <si>
    <t xml:space="preserve"> г. Гомель, ул. Каменщиков, Гомельская обл., Гомельская обл.</t>
  </si>
  <si>
    <t xml:space="preserve"> д. Савин Дуб, Лепельский р-н, Витебская обл.</t>
  </si>
  <si>
    <t xml:space="preserve"> д. Мостлище, Минский р-н, Минская обл.</t>
  </si>
  <si>
    <t xml:space="preserve"> д. Старые Новоселки, Несвижский р-н, Минская обл.</t>
  </si>
  <si>
    <t xml:space="preserve"> д. Завыдрино, Ушачский р-н, Витебская обл.</t>
  </si>
  <si>
    <t xml:space="preserve"> д. Сорочино, Ушачский р-н, Витебская обл.</t>
  </si>
  <si>
    <t xml:space="preserve"> г. Щучин, ул. Мичурина, 22, Гродненская обл.</t>
  </si>
  <si>
    <t xml:space="preserve"> д. Большая Страча, Островецкий р-н, Гродненская обл.</t>
  </si>
  <si>
    <t xml:space="preserve"> д. Незбродичи, Свислочский р-н, Гродненская обл.</t>
  </si>
  <si>
    <t xml:space="preserve"> д. Белая Вода, Островецкий р-н, Гродненская обл.</t>
  </si>
  <si>
    <t xml:space="preserve"> д. Дорбовляны, Сморгонский р-н, Гродненская обл.</t>
  </si>
  <si>
    <t xml:space="preserve"> д. Рытань, Островецкий р-н, Гродненская обл.</t>
  </si>
  <si>
    <t>БС1536 д.Яковцы, Полоцкий р-н, Витебская обл.</t>
  </si>
  <si>
    <t>БС1540 д.Бигосово, ул. Молодежная, д.7, Верхнедвинский р-н, Витебская обл.</t>
  </si>
  <si>
    <t>БС1545 д.Красносельцы, Браславский р-н, Витебская обл.</t>
  </si>
  <si>
    <t>БС1546 д.Юраны, Браславский р-н, Витебская обл.</t>
  </si>
  <si>
    <t>БС1549 д.Крупенино, Бешенковичский р-н, Витебская обл.</t>
  </si>
  <si>
    <t xml:space="preserve"> д. Грушка, Малоритский р-н, Брестская обл.</t>
  </si>
  <si>
    <t xml:space="preserve"> д. Забава, Кобринский р-н, Брестская обл.</t>
  </si>
  <si>
    <t xml:space="preserve"> д. Дворец, Лунинецкий р-н, Брестская обл.</t>
  </si>
  <si>
    <t xml:space="preserve"> г. Антополь, ул. Советская, д.1, Брестская обл.</t>
  </si>
  <si>
    <t xml:space="preserve"> г. Малорита, ул. Советская, д.16, Брестская обл.</t>
  </si>
  <si>
    <t xml:space="preserve"> г. Дрогичин, ул. Ленина, д.204, Брестская обл.</t>
  </si>
  <si>
    <t xml:space="preserve"> г. Малорита, ул. Лермонтова, д.10, Брестская обл.</t>
  </si>
  <si>
    <t xml:space="preserve"> г. Иваново, Брестская обл.</t>
  </si>
  <si>
    <t xml:space="preserve"> д. Зеленый Бор, Ивацевичский р-н, Брестская обл.</t>
  </si>
  <si>
    <t xml:space="preserve"> г. Столин, ул. Ленина, д.10, Брестская обл.</t>
  </si>
  <si>
    <t xml:space="preserve"> г. Давид-Городок, Брестская обл.</t>
  </si>
  <si>
    <t xml:space="preserve"> д. Синкевичи, Лунинецкий р-н, Брестская обл.</t>
  </si>
  <si>
    <t xml:space="preserve"> г. Слоним, Коссовский тр., д.100, Гродненская обл.</t>
  </si>
  <si>
    <t xml:space="preserve"> г. Иваново, ул. Ленина, д.13, Брестская обл.</t>
  </si>
  <si>
    <t xml:space="preserve"> г. Брест, ул. Белоруская, д.51, Брестская обл.</t>
  </si>
  <si>
    <t xml:space="preserve"> г. Брест, ул. Куйбышева, д. 62, Брестская обл.</t>
  </si>
  <si>
    <t xml:space="preserve"> г. Дрогичин, ул. Чкалова, д.6, Брестская обл.</t>
  </si>
  <si>
    <t xml:space="preserve"> д. Мохро, Ивановский р-н, Брестская обл.</t>
  </si>
  <si>
    <t xml:space="preserve"> д. Мотоль, Ивановский р-н, Брестская обл.</t>
  </si>
  <si>
    <t xml:space="preserve"> г. Ганцевичи, ул. Октябрьская, д.10, Брестская обл.</t>
  </si>
  <si>
    <t xml:space="preserve"> г. Гродно, ул. К.Маркса, д.29, Гродненская обл.</t>
  </si>
  <si>
    <t xml:space="preserve"> г. Лида, ул. Летная, 4  Лидский р-н, Гродненская обл.</t>
  </si>
  <si>
    <t xml:space="preserve"> г. Гомель, ул. Барыкина, д.269, Гомельская обл.</t>
  </si>
  <si>
    <t xml:space="preserve"> г. Витебск, ул.Ленинград, ая. д.217, Витебская обл.</t>
  </si>
  <si>
    <t xml:space="preserve"> г. Минск, ул. Лещинского, 19, Минская обл.</t>
  </si>
  <si>
    <t xml:space="preserve"> г. Минск, п-т Независимости, 99, Минская обл.</t>
  </si>
  <si>
    <t xml:space="preserve"> г. Минск, ул. Селицкого, 113, Минская обл.</t>
  </si>
  <si>
    <t xml:space="preserve"> г. Минск, ул. Геологическая, 87., Минская обл.</t>
  </si>
  <si>
    <t xml:space="preserve"> г. Минск, ул. Ф. Скорины, 21, Минская обл.</t>
  </si>
  <si>
    <t xml:space="preserve"> г. Минск, ул. Инженерная, 25, Минская обл.</t>
  </si>
  <si>
    <t xml:space="preserve"> г. Минск, ул. Слободская, 27, Минская обл.</t>
  </si>
  <si>
    <t xml:space="preserve"> г. Минск, пр. Правды, 40, Минская обл.</t>
  </si>
  <si>
    <t xml:space="preserve"> г. Минск, ул. Платонова, 39, Минская обл.</t>
  </si>
  <si>
    <t xml:space="preserve"> г. Минск, ул. Долгобродская, 29, Минская обл.</t>
  </si>
  <si>
    <t xml:space="preserve"> д. Мадейки, Зельвенский р-н, Гродненская обл.</t>
  </si>
  <si>
    <t xml:space="preserve"> г. Лида, ул. Советская, д.45, Гродненская обл.</t>
  </si>
  <si>
    <t xml:space="preserve"> г. Лида, ул. Победы, д.4, Гродненская обл.</t>
  </si>
  <si>
    <t xml:space="preserve"> г. Лида, ул. Первая Новопрудская, д.42, Гродненская обл.</t>
  </si>
  <si>
    <t xml:space="preserve"> г. Мосты, ул. Советская, д.53, Гродненская обл.</t>
  </si>
  <si>
    <t xml:space="preserve"> г. Щучин, ул.Советская, д.4, Гродненская обл.</t>
  </si>
  <si>
    <t xml:space="preserve"> г. Гродно, ул. Василька, д.31, Гродненская обл.</t>
  </si>
  <si>
    <t xml:space="preserve"> д. Крево, Сморгонский р-н, Гродненская обл.</t>
  </si>
  <si>
    <t xml:space="preserve"> д. Каменный Лог, Ошмянский р-н, Гродненская обл.</t>
  </si>
  <si>
    <t xml:space="preserve"> д. Писляковщина, Воложинский р-н, Минская обл.</t>
  </si>
  <si>
    <t xml:space="preserve"> д. Садовая, Кореличский р-н, Гродненская обл.</t>
  </si>
  <si>
    <t xml:space="preserve"> г. Слоним, ул. Ершова, 52, Гродненская обл.</t>
  </si>
  <si>
    <t xml:space="preserve"> д. Кошелево, Новогрудский р-н, Гродненская обл.</t>
  </si>
  <si>
    <t xml:space="preserve"> д. Длугополь, Волковысский р-н, Гродненская обл.</t>
  </si>
  <si>
    <t xml:space="preserve"> д. Мальковичи, Мостовский р-н, Гродненская обл.</t>
  </si>
  <si>
    <t xml:space="preserve"> г. Волковыск, ул. Октябрьская, 55, Гродненская обл.</t>
  </si>
  <si>
    <t xml:space="preserve"> д. Бердики, Волковысский р-н, Гродненская обл.</t>
  </si>
  <si>
    <t xml:space="preserve"> д. Олекшицы, Берестовицкий р-н, Гродненская обл.</t>
  </si>
  <si>
    <t xml:space="preserve"> д. Данилки, Берестовицкий р-н, Гродненская обл.</t>
  </si>
  <si>
    <t xml:space="preserve"> г. Скидель, ул. Интернациональная, 58, Гродненская обл.</t>
  </si>
  <si>
    <t>г.Мозырь, Гомельская обл.(комбинат ^Этанол^)</t>
  </si>
  <si>
    <t>БС3382 д.Воловщина, Минский р-н, Минская обл.</t>
  </si>
  <si>
    <t>БС1130 д.Михановичи, ул. Привокзальная, д.4а, Минский р-н, Минская обл.</t>
  </si>
  <si>
    <t xml:space="preserve"> г. Ошмяны, пер. Я.Коласа, д.20, Гродненская обл.</t>
  </si>
  <si>
    <t xml:space="preserve"> г. Гродно, ул. Белуша, 19, Гродненская обл.</t>
  </si>
  <si>
    <t xml:space="preserve"> д. Бердовка, Новогрудский р-н, Гродненская обл.</t>
  </si>
  <si>
    <t xml:space="preserve"> д. Добровольщина, Гродненский р-н, Гродненская обл.</t>
  </si>
  <si>
    <t xml:space="preserve"> д. Войдевичи, Мостовский р-н, Гродненская обл.</t>
  </si>
  <si>
    <t xml:space="preserve"> д. Моньковичи, Мостовский р-н, Гродненская обл.</t>
  </si>
  <si>
    <t xml:space="preserve"> г. Дятлово, ул. Советская, 3, Гродненская обл.</t>
  </si>
  <si>
    <t xml:space="preserve"> д. Хоружанцы, Волковысский р-н, Гродненская обл.</t>
  </si>
  <si>
    <t xml:space="preserve"> д. Толочманы, Свислочский р-н, Гродненская обл.</t>
  </si>
  <si>
    <t xml:space="preserve"> д. Мосты Правые, Мостовский р-н, Гродненская обл.</t>
  </si>
  <si>
    <t xml:space="preserve"> д. Деречин, Зельвенский р-н, Гродненская обл.</t>
  </si>
  <si>
    <t xml:space="preserve"> д. Рексти, Зельвенский р-н, Гродненская обл.</t>
  </si>
  <si>
    <t xml:space="preserve"> д. Клепачи, Слонимский р-н, Гродненская обл.</t>
  </si>
  <si>
    <t xml:space="preserve"> г. Барановичи, ул. Чкалова, д.2, Брестская обл.</t>
  </si>
  <si>
    <t xml:space="preserve"> г. Барановичи, ул. Жукова, д.16/2, Брестская обл.</t>
  </si>
  <si>
    <t xml:space="preserve"> г. Барановичи, ул. Брестская, д.287а, Брестская обл.</t>
  </si>
  <si>
    <t>г.Могилев, ул. Ярославская, д.17а, Могилевская обл.</t>
  </si>
  <si>
    <t>г.Новогрудок, ул. Ленина, д.3, Гродненская обл.</t>
  </si>
  <si>
    <t>г.Скидель, ул. Зеленая, д.67, Гродненская обл.</t>
  </si>
  <si>
    <t xml:space="preserve"> г. Брест, ул. Суворова, 96/2, Брестская обл.</t>
  </si>
  <si>
    <t xml:space="preserve"> г. Брест, ул. Шевченко, 6, Брестская обл.</t>
  </si>
  <si>
    <t xml:space="preserve"> г. Брест, ул. К. Маркса, 88, Брестская обл.</t>
  </si>
  <si>
    <t xml:space="preserve"> г. Брест, ул. Рябиновая, 4, Брестская обл.</t>
  </si>
  <si>
    <t xml:space="preserve"> г. Кобрин, ул. Настасича, Брестская обл.</t>
  </si>
  <si>
    <t xml:space="preserve"> г. Кобрин, ул. Дзержнского, д.83, Брестская обл.</t>
  </si>
  <si>
    <t xml:space="preserve"> д. Вычулки, ул. Медицинская, д.9, Брестский р-н, Брестская обл.</t>
  </si>
  <si>
    <t xml:space="preserve"> г. Пружаны, ул. Советская, д.10, Брестская обл.</t>
  </si>
  <si>
    <t xml:space="preserve"> д. Малечь, Березовский р-н, Брестская обл.</t>
  </si>
  <si>
    <t xml:space="preserve"> д. Колядичи, Пружанский р-н, Брестская обл.</t>
  </si>
  <si>
    <t xml:space="preserve"> г. Шерешево, Брестская обл.</t>
  </si>
  <si>
    <t xml:space="preserve"> д. Манчики, Пружанский р-н, Брестская обл.</t>
  </si>
  <si>
    <t xml:space="preserve"> д. Берёзовка, Пружанский р-н, Брестская обл.</t>
  </si>
  <si>
    <t xml:space="preserve"> г. Слоним, ул. Фабричный, д. 1, Гродненская обл.</t>
  </si>
  <si>
    <t xml:space="preserve"> г. Слоним, ул. Красноармейская, д.73, Гродненская обл.</t>
  </si>
  <si>
    <t xml:space="preserve"> д. Жировичи, ул. Соборная, д.56, Слонимский р-н, Гродненская обл.</t>
  </si>
  <si>
    <t xml:space="preserve"> г. Береза, ул. Ленина, д.61, Брестская обл.</t>
  </si>
  <si>
    <t xml:space="preserve"> г. Антополь, ул. Советская, 102, Брестская обл.</t>
  </si>
  <si>
    <t xml:space="preserve"> г. Давид-Городок, ул. Советская, 44, Брестская обл.</t>
  </si>
  <si>
    <t xml:space="preserve"> д. Молотковичи, Пинский р-н, Брестская обл.</t>
  </si>
  <si>
    <t xml:space="preserve"> д. Юхновичи, Ивановский р-н, Брестская обл.</t>
  </si>
  <si>
    <t xml:space="preserve"> д. Остромечево, Октяборьская пл., Брестский р-н, Брестская обл.</t>
  </si>
  <si>
    <t xml:space="preserve"> г. Белоозерск, ул. Ленина, 52, Брестская обл.</t>
  </si>
  <si>
    <t xml:space="preserve"> д. Бережное, ул. Школьная, 34/1, Столинский р-н, Брестская обл.</t>
  </si>
  <si>
    <t xml:space="preserve"> д. Большое Малешево, Столинский р-н, Брестская обл.</t>
  </si>
  <si>
    <t xml:space="preserve"> д. Замосточье, Докшицкий р-н, Витебская обл.</t>
  </si>
  <si>
    <t xml:space="preserve"> г. Бегомль, Витебская обл.</t>
  </si>
  <si>
    <t xml:space="preserve"> г. Минск, ул. Алибегова, д.13А, Минская обл.</t>
  </si>
  <si>
    <t xml:space="preserve"> г. Минск, ул. Корженевского, д.4, Минская обл.</t>
  </si>
  <si>
    <t xml:space="preserve"> г. Минск, ул. Космонавтов, д.50, Минская обл.</t>
  </si>
  <si>
    <t xml:space="preserve"> г. Минск, ул. Крупской, д.6/1, Минская обл.</t>
  </si>
  <si>
    <t xml:space="preserve"> г. Минск, ул. Одинцова, д.75, Минская обл.</t>
  </si>
  <si>
    <t xml:space="preserve"> г. Минск, ул. Любимова, д.6, Минская обл.</t>
  </si>
  <si>
    <t xml:space="preserve"> г. Минск, ул. Плеханова, д.60 к.2, Минская обл.</t>
  </si>
  <si>
    <t xml:space="preserve"> г. Минск, ул. Казинца, д.2, Минская обл.</t>
  </si>
  <si>
    <t xml:space="preserve"> г. Минск, ул. Уборевича, д.8/2, Минская обл.</t>
  </si>
  <si>
    <t xml:space="preserve"> г. Минск, ул. Вышелесского, д.4, Минская обл.</t>
  </si>
  <si>
    <t xml:space="preserve"> г. Минск, ул. Притыцкого, д.66, Минская обл.</t>
  </si>
  <si>
    <t xml:space="preserve"> г. Минск, ул. Есенина, д.35, Минская обл.</t>
  </si>
  <si>
    <t xml:space="preserve"> г. Минск, ул. Есенина , д.14, Минская обл.</t>
  </si>
  <si>
    <t xml:space="preserve"> г. Минск, ул. Филимонова, д.63, Минская обл.</t>
  </si>
  <si>
    <t xml:space="preserve"> г. Минск, ул. Лобанка, д.105, Минская обл.</t>
  </si>
  <si>
    <t xml:space="preserve"> г. Минск, ул. Горецкого, д.43, Минская обл.</t>
  </si>
  <si>
    <t xml:space="preserve"> г. Минск, пер. Охотский, д.21, Минская обл.</t>
  </si>
  <si>
    <t xml:space="preserve"> г. Минск, пр. Рокоссовского, д.27, Минская обл.</t>
  </si>
  <si>
    <t xml:space="preserve"> г. Минск, ул. Искалиева, д.12 к.1, Минская обл.</t>
  </si>
  <si>
    <t xml:space="preserve"> г. Минск, Партизанский пр., д.117, Минская обл.</t>
  </si>
  <si>
    <t xml:space="preserve"> г. Минск, ул. Янки Лучины, д.60, Минская обл.</t>
  </si>
  <si>
    <t xml:space="preserve"> г. Минск, ул. Жилуновича, д.15, Минская обл.</t>
  </si>
  <si>
    <t xml:space="preserve"> г. Минск, ул. Лобанка, д.58, Минская обл.</t>
  </si>
  <si>
    <t xml:space="preserve"> г. Минск, ул. Корвата, д.35, Минская обл.</t>
  </si>
  <si>
    <t xml:space="preserve"> г. Минск, ул. Монтажников, д.6, Минская обл.</t>
  </si>
  <si>
    <t xml:space="preserve"> г. Минск, ул. Бачило, д.9, Минская обл.</t>
  </si>
  <si>
    <t xml:space="preserve"> г. Минск, ул. Курчатова, д.8, Минская обл.</t>
  </si>
  <si>
    <t xml:space="preserve"> д. Сеница, ул. Набережная, Минский р-н, Минская обл.</t>
  </si>
  <si>
    <t xml:space="preserve"> г. Минск, ул. Бабушкина, д.6 , Минская обл.</t>
  </si>
  <si>
    <t xml:space="preserve"> д. Прилуки, д. Прилуки, Минский р-н, Минская обл.</t>
  </si>
  <si>
    <t xml:space="preserve"> г. Минск, ул. Бабушкина, д.1, Минская обл.</t>
  </si>
  <si>
    <t xml:space="preserve"> д. Курганье, Смолевический р-н, Минская обл.</t>
  </si>
  <si>
    <t xml:space="preserve"> д. Тростинец, Минская р-н, Минская обл.</t>
  </si>
  <si>
    <t xml:space="preserve"> д. Гатово, Минский р-н, Минская обл.</t>
  </si>
  <si>
    <t xml:space="preserve"> г. Минск, ул. Березогорская, д.9 , Минская обл.</t>
  </si>
  <si>
    <t xml:space="preserve"> д. Привольный, ул. Мира, Минский р-н, Минский р-н, Минская обл.</t>
  </si>
  <si>
    <t xml:space="preserve"> г. Минск, ул. Академика Красина, д.99, Минская обл.</t>
  </si>
  <si>
    <t xml:space="preserve"> д. Колодищи, ул. Минская 10, Минский з-н, Минский р-н, Минская обл.</t>
  </si>
  <si>
    <t>БС3876 д.Долгое, Кличевский р-н, Могилевская обл.</t>
  </si>
  <si>
    <t xml:space="preserve"> г. Гродно, ул. Врублевского, д.1, Гродненская обл.</t>
  </si>
  <si>
    <t xml:space="preserve"> г. Гродно, ул. Курчатова, д.38, Гродненская обл.</t>
  </si>
  <si>
    <t xml:space="preserve"> г. Гродно, ул. Советская, д.18, Гродненская обл.</t>
  </si>
  <si>
    <t xml:space="preserve"> г. Гродно, ул. Транспортная, д.3, Гродненская обл.</t>
  </si>
  <si>
    <t xml:space="preserve"> д. Новая Гожа, Гродненский р-н, Гродненская обл.</t>
  </si>
  <si>
    <t xml:space="preserve"> г. Гродно, пр. Я.Купалы, д.63, Гродненская обл.</t>
  </si>
  <si>
    <t xml:space="preserve"> г. Гродно, ул. Ленинского комсомола, д.50, Гродненская обл.</t>
  </si>
  <si>
    <t xml:space="preserve"> г. Гродно, ул. Горького, д.123, Гродненская обл.</t>
  </si>
  <si>
    <t xml:space="preserve"> г. Гродно, ул. Космонавтов, д.56, Гродненская обл.</t>
  </si>
  <si>
    <t xml:space="preserve"> г. Гродно, ул. Тимирязева, д.16, Гродненская обл.</t>
  </si>
  <si>
    <t xml:space="preserve"> г. Гродно, ул. Дзержинско, д.113а, Гродненская обл.</t>
  </si>
  <si>
    <t xml:space="preserve"> г. Гродно, ул. Богутского, д.10, Гродненская обл.</t>
  </si>
  <si>
    <t xml:space="preserve"> г. Брест, ул. Московская, д.362/1, Брестская обл.</t>
  </si>
  <si>
    <t xml:space="preserve"> д. Ракитница, Жабинковский р-н, Брестская обл.</t>
  </si>
  <si>
    <t xml:space="preserve"> д. Рогозно, Жабинковский р-н, Брестская обл.</t>
  </si>
  <si>
    <t xml:space="preserve"> д. Забужки, Кобринский р-н, Брестская обл.</t>
  </si>
  <si>
    <t xml:space="preserve"> г. Кобрин, ул. Пролетарская, д.127, Брестская обл.</t>
  </si>
  <si>
    <t xml:space="preserve"> г. Брест, ул.Суворова, д.112, Брестская обл.</t>
  </si>
  <si>
    <t xml:space="preserve"> г. Брест, Партизанский пр., д.30, Брестская обл.</t>
  </si>
  <si>
    <t xml:space="preserve"> г. Брест, пр.Машерова, д.75/1, Брестская обл.</t>
  </si>
  <si>
    <t xml:space="preserve"> г. Ружаны, Брестская обл.</t>
  </si>
  <si>
    <t xml:space="preserve"> д. Остромичи, Кобринский р-н, Брестская обл.</t>
  </si>
  <si>
    <t xml:space="preserve"> д. Куково-Бор, Ганцевичский р-н, Брестская обл.</t>
  </si>
  <si>
    <t xml:space="preserve"> д. Новодевятковичи, Слонимский р-н, Гродненская обл.</t>
  </si>
  <si>
    <t xml:space="preserve"> г. Гродно, ул. Социалистическая, д.33а, Гродненская обл.</t>
  </si>
  <si>
    <t xml:space="preserve"> г. Гродно, ул. 17-го сентября, 28, Гродненская обл.</t>
  </si>
  <si>
    <t xml:space="preserve"> д. Путришки, Гродненский р-н, Гродненская обл.</t>
  </si>
  <si>
    <t xml:space="preserve"> г. Слоним, ул. Маяковского, 5, Гродненская обл.</t>
  </si>
  <si>
    <t xml:space="preserve"> г. Россь, ул. Шевякова, 4, Гродненская обл.</t>
  </si>
  <si>
    <t xml:space="preserve"> д. Василевичи, Слонимский р-н, Гродненская обл.</t>
  </si>
  <si>
    <t xml:space="preserve"> д. Верейки, Волковысский р-н, Гродненская обл.</t>
  </si>
  <si>
    <t xml:space="preserve"> д. Тарусичи, Гродненский р-н, Гродненская обл.</t>
  </si>
  <si>
    <t xml:space="preserve"> д. Большие Жуховичи, Кореличский р-н, Гродненская обл.</t>
  </si>
  <si>
    <t xml:space="preserve"> д. Подкосовье, Новогрудский р-н, Гродненская обл.</t>
  </si>
  <si>
    <t xml:space="preserve"> г. Барановичи, трасса Р-2 в р-не ул. Наконечникова , Брестская обл.</t>
  </si>
  <si>
    <t xml:space="preserve"> г. Витебск, ул. Краснофлотская, 1а, Витебская обл.</t>
  </si>
  <si>
    <t xml:space="preserve"> д. Кировская, Витебский р-н, Витебская обл.</t>
  </si>
  <si>
    <t xml:space="preserve"> г. Городок, Толкачёва, 6, Витебская обл.</t>
  </si>
  <si>
    <t xml:space="preserve"> д. Лужесно, Витебский р-н, Витебская обл.</t>
  </si>
  <si>
    <t xml:space="preserve"> г. Воропаево, ул. Ленина, Витебская обл.</t>
  </si>
  <si>
    <t xml:space="preserve"> г. Вилейка, ул. Маркова, д.27, Минская обл.</t>
  </si>
  <si>
    <t>г. Жлобин, ул. Первомайская, д. 76, Жлобинский р-н, Гомельская обл.</t>
  </si>
  <si>
    <t>г. Сморгонь, ул. Танкистов, д. 1, Сморгонский р-н, Гродненская обл.</t>
  </si>
  <si>
    <t>г. Волковыск, ул. Советская, д. 13А, Волковысский р-н, Гродненская обл.</t>
  </si>
  <si>
    <t>г. Щучин, ул. 17 сентября, д. 2, Щучинский р-н, Гродненская обл.</t>
  </si>
  <si>
    <t>г. Кричев, ул. Советская, д. 44, Кричевский р-н, Могилевская обл.</t>
  </si>
  <si>
    <t>г. Столбцы, ул. Социалистическая, д.  21, Столбцовский р-н, Минская обл.</t>
  </si>
  <si>
    <t>г. Глуск, ул. Жижкевича, д. 9, Глусский р-н, Могилевская обл.</t>
  </si>
  <si>
    <t>г. Кировск, ул. Пушкина, д. 19, Кировский р-н, Могилевская обл.</t>
  </si>
  <si>
    <t xml:space="preserve"> д. Кулеши, Ивацевичский р-н, Брестская обл.</t>
  </si>
  <si>
    <t xml:space="preserve"> г. Узда, ул. Советская, 20, Минская обл.</t>
  </si>
  <si>
    <t xml:space="preserve"> г. Барановичи, ул. Чурилина, 15, Брестская обл.</t>
  </si>
  <si>
    <t xml:space="preserve"> г. Минск, ул. Славинского, д.45, Минская обл.</t>
  </si>
  <si>
    <t xml:space="preserve"> г. Минск, пос. ^Дрозды^, стр.4, Минская обл.</t>
  </si>
  <si>
    <t xml:space="preserve"> г. Минск, ул. Кульман, д.27, Минская обл.</t>
  </si>
  <si>
    <t>г.Любань, ул. Первомайская, д.28, Минская обл.</t>
  </si>
  <si>
    <t>г.Несвиж, ул. Ленинская, д.10, Минская обл.</t>
  </si>
  <si>
    <t>г.Старые Дороги, ул. Кирова, д.45, Минская обл.</t>
  </si>
  <si>
    <t>д.Застенок, Глусский р-н, Могилевская обл.</t>
  </si>
  <si>
    <t>г.Слуцк, ул. Чайковского, д.21, Минская обл.</t>
  </si>
  <si>
    <t>д.Рудня Журавлева, Брагинский р-н, Гомельская обл.</t>
  </si>
  <si>
    <t>д.Дубровица, Хойникский р-н, Гомельская обл.</t>
  </si>
  <si>
    <t>д.Руда Яворская, Дятловский р-н, Гродненская обл.</t>
  </si>
  <si>
    <t>д.Старые Габы, Мядельский р-н, Минская обл.</t>
  </si>
  <si>
    <t xml:space="preserve"> д. Новоселки, Кобринский р-н, Брестская обл.</t>
  </si>
  <si>
    <t xml:space="preserve"> д. Винин, Березовский р-н, Брестская обл.</t>
  </si>
  <si>
    <t xml:space="preserve"> г. Береза, ул. Ленина, д.100, Брестская обл.</t>
  </si>
  <si>
    <t xml:space="preserve"> г. Пружаны, ул. Красноармейская, д.81, Брестская обл.</t>
  </si>
  <si>
    <t xml:space="preserve"> г. Слоним, ул. Брестская д.40, Гродненская обл., Гродненская обл.</t>
  </si>
  <si>
    <t>Гродненская</t>
  </si>
  <si>
    <t xml:space="preserve"> г. Каменец, Брестская обл.</t>
  </si>
  <si>
    <t xml:space="preserve"> д. Новая Стража, Слонимский р-н, Гродненская обл.</t>
  </si>
  <si>
    <t xml:space="preserve"> г. Гродно, ул. Полиграфистов, 4, Гродненская обл.</t>
  </si>
  <si>
    <t xml:space="preserve"> д. Коробчицы, Гродненский р-н, Гродненская обл.</t>
  </si>
  <si>
    <t xml:space="preserve"> г. Гродно, ул. Фомичева, 18, Гродненская обл.</t>
  </si>
  <si>
    <t xml:space="preserve"> г. Гродно, ул. О. Соломовой, стоянка №4, Гродненская обл.</t>
  </si>
  <si>
    <t xml:space="preserve"> г. Гродно, Скидельское шоссе, д. 18, Гродненская обл.</t>
  </si>
  <si>
    <t xml:space="preserve"> г. Гродно, пер. Дзержинского, 17, Гродненская обл.</t>
  </si>
  <si>
    <t xml:space="preserve"> д. Колпаки, Барановичский р-н, Брестская обл.</t>
  </si>
  <si>
    <t xml:space="preserve"> д. Мазурки, Ляховичский р-н, Брестская обл.</t>
  </si>
  <si>
    <t xml:space="preserve"> д. Большое Городище, Ляховичский р-н, Брестская обл.</t>
  </si>
  <si>
    <t xml:space="preserve"> д. Ольшаны, ул. Школьная, 7, Столинский р-н, Брестская обл.</t>
  </si>
  <si>
    <t xml:space="preserve"> д. Тартаки, Барановичский р-н, Брестская обл.</t>
  </si>
  <si>
    <t xml:space="preserve"> г. Лунинец, ул. Фабричная, 16, Брестская обл.</t>
  </si>
  <si>
    <t xml:space="preserve"> д. Черни, ул. Пионерская, 16, Брестский р-н, Брестская обл.</t>
  </si>
  <si>
    <t xml:space="preserve"> д. Козики, Ивацевичский р-н, Брестская обл.</t>
  </si>
  <si>
    <t xml:space="preserve"> г. Пружаны, ул. Ширмы, д. 30, Брестская обл.</t>
  </si>
  <si>
    <t xml:space="preserve"> д. Флерово, Лунинецкий р-н, Брестская обл.</t>
  </si>
  <si>
    <t>д.Сухорукие, Минский р-н, Минская обл.</t>
  </si>
  <si>
    <t>д. Новая Рясна, ул. Юбилейная, 1</t>
  </si>
  <si>
    <t>г. Наровля ул. Коммунистическая, 3</t>
  </si>
  <si>
    <t>г. Новополоцк, ул. Молодежная район а/с гост "Дружба"</t>
  </si>
  <si>
    <t>г. Жодино, ул. 8 марта, 13</t>
  </si>
  <si>
    <t>г. Минск, ул. Фрунзе, 5</t>
  </si>
  <si>
    <t>г. Минск, Асаналиева, 6А</t>
  </si>
  <si>
    <t>г. Минск, ул. Вокзальная, 22</t>
  </si>
  <si>
    <t>д. Хрост, Борисовский р-н</t>
  </si>
  <si>
    <t xml:space="preserve"> г. Минск, п-т Независимости, 79, Минская обл.</t>
  </si>
  <si>
    <t xml:space="preserve"> г. Минск, ул. газеты ^Правда^, 20, Минская обл.</t>
  </si>
  <si>
    <t xml:space="preserve"> г. Минск, ул. Нестерова, 94, Минская обл.</t>
  </si>
  <si>
    <t xml:space="preserve"> г. Минск, ул. Никифорова, 43, Минская обл.</t>
  </si>
  <si>
    <t xml:space="preserve"> г. Минск, ул. Сухаревская, 33, Минская обл.</t>
  </si>
  <si>
    <t xml:space="preserve"> г. Минск, ул. Берсона, 3, Минская обл.</t>
  </si>
  <si>
    <t xml:space="preserve"> г. Белоозерск, ул.Шоссейная, д.5, Брестская обл.</t>
  </si>
  <si>
    <t xml:space="preserve"> д. Речица, Березовский р-н, Брестская обл.</t>
  </si>
  <si>
    <t xml:space="preserve"> г. Ивацевичи, ул.Заводская, д.33, Брестская обл.</t>
  </si>
  <si>
    <t xml:space="preserve"> д. Чемелы, Ивацевичский р-н, Брестская обл.</t>
  </si>
  <si>
    <t xml:space="preserve"> д. санаторий Сосновый Бор, Ивацевичский р-н, Брестская обл.</t>
  </si>
  <si>
    <t xml:space="preserve"> д. Лесная, Барановичский р-н, Брестская обл.</t>
  </si>
  <si>
    <t xml:space="preserve"> д. Могиляны, Барановичский р-н, Брестская обл.</t>
  </si>
  <si>
    <t xml:space="preserve"> г. Ляховичи, ул. Ленина, д.64, Брестская обл.</t>
  </si>
  <si>
    <t xml:space="preserve"> г. Клецк, ул. Партизанская, д.6, Минская обл.</t>
  </si>
  <si>
    <t xml:space="preserve"> г. Жабинка, ул. Школьная, д.4, Брестская обл.</t>
  </si>
  <si>
    <t xml:space="preserve"> д. Столовичи, Барановичский р-н, Брестская обл.</t>
  </si>
  <si>
    <t xml:space="preserve"> г. Барановичи, ул. Королика, д.8, Брестская обл.</t>
  </si>
  <si>
    <t xml:space="preserve"> д. Ждановичи, ул. Линейная, д.2, Минский р-н, Минская обл.</t>
  </si>
  <si>
    <t xml:space="preserve"> д. Воловщина, Минский р-н, Минская обл.</t>
  </si>
  <si>
    <t xml:space="preserve"> д. Паперня, Минский р-н, Минская обл.</t>
  </si>
  <si>
    <t xml:space="preserve"> д. Мацки, Минский р-н, Минская обл.</t>
  </si>
  <si>
    <t xml:space="preserve"> д. Ворновка, Кормянский р-н, Гомельская обл.</t>
  </si>
  <si>
    <t xml:space="preserve"> г. Гродно, ул. Гарбарская, д.4, Гродненская обл.</t>
  </si>
  <si>
    <t xml:space="preserve"> г. Гродно, ул. Захарова, д. 32, Гродненская обл.</t>
  </si>
  <si>
    <t xml:space="preserve"> г. Гродно, ул. Дзержинского, д. 2/1, Гродненская обл.</t>
  </si>
  <si>
    <t xml:space="preserve"> г. Гродно, ул. Поповича, д.50, Гродненская обл.</t>
  </si>
  <si>
    <t xml:space="preserve"> г. Гродно, ул. Сухомбаева, 17, Гродненская обл.</t>
  </si>
  <si>
    <t xml:space="preserve"> г. Гродно, ул. Горького, 91, Гродненская обл.</t>
  </si>
  <si>
    <t xml:space="preserve"> г. Гродно, ул. Пучкова, 47, Гродненская обл.</t>
  </si>
  <si>
    <t xml:space="preserve"> г. Гродно, ул. Фестивальная, 14, Гродненская обл.</t>
  </si>
  <si>
    <t xml:space="preserve"> д. Обухово, Гродненский р-н, Гродненская обл.</t>
  </si>
  <si>
    <t xml:space="preserve"> д. Ворона, Островецкий р-н, Гродненская обл.</t>
  </si>
  <si>
    <t xml:space="preserve"> г. Скидель, ул. Ленина, 76, Гродненская обл.</t>
  </si>
  <si>
    <t xml:space="preserve"> д. Гумнищи, Ивьевский р-н, Гродненская обл.</t>
  </si>
  <si>
    <t xml:space="preserve"> д. Новополье, Ошмянский р-н, Гродненская обл.</t>
  </si>
  <si>
    <t xml:space="preserve"> д. Немново, Гродненский р-н, Гродненская обл.</t>
  </si>
  <si>
    <t xml:space="preserve"> д. Головачи, Гродненский р-н, Гродненская обл.</t>
  </si>
  <si>
    <t xml:space="preserve"> д. Баличи, Щучинский р-н, Гродненская обл.</t>
  </si>
  <si>
    <t xml:space="preserve"> д. Вишневка, Берестовицкий р-н, Гродненская обл.</t>
  </si>
  <si>
    <t xml:space="preserve"> д. Палубники, Лидский р-н, Гродненская обл.</t>
  </si>
  <si>
    <t xml:space="preserve"> д. Большие Карныши, Новогрудский р-н, Гродненская обл.</t>
  </si>
  <si>
    <t xml:space="preserve"> д. Большие Князиковцы, Ивьевский р-н, Гродненская обл.</t>
  </si>
  <si>
    <t xml:space="preserve"> д. Сивки, Сморгонский р-н, Гродненская обл.</t>
  </si>
  <si>
    <t xml:space="preserve"> д. Безводно, Зельвенский р-н, Гродненская обл.</t>
  </si>
  <si>
    <t xml:space="preserve"> г. Верхнедвинск, ул. Мира, д.4, Витебская обл.</t>
  </si>
  <si>
    <t xml:space="preserve"> д. Клястицы, Россонский р-н, Витебская обл.</t>
  </si>
  <si>
    <t xml:space="preserve"> г. Миоры, ул. Кирова, 14, Витебская обл.</t>
  </si>
  <si>
    <t xml:space="preserve"> д. Сокорово, Бешенковичский р-н, Витебская обл.</t>
  </si>
  <si>
    <t xml:space="preserve"> г. Минск, ул. Плеханова, 34, Минская обл.</t>
  </si>
  <si>
    <t xml:space="preserve"> г. Минск, ул. Ботаническая, 10, Минская обл.</t>
  </si>
  <si>
    <t xml:space="preserve"> г. Минск, ул. Матусевича, д. 59а, Минская обл.</t>
  </si>
  <si>
    <t xml:space="preserve"> г. Минск, ул. Некрасова, 114, Минская обл.</t>
  </si>
  <si>
    <t xml:space="preserve"> г. Минск, ул. Могилевская, д.28, Минская обл.</t>
  </si>
  <si>
    <t xml:space="preserve"> г. Минск, ул. Лынькова, 10, Минская обл.</t>
  </si>
  <si>
    <t xml:space="preserve"> г. Минск, ул. Тимошенко, д.15, Минская обл.</t>
  </si>
  <si>
    <t xml:space="preserve"> г. Минск, ул. Бурдейного, д. 23, Минская обл.</t>
  </si>
  <si>
    <t xml:space="preserve"> г. Минск, п-т Пушкина, 87а, Минская обл.</t>
  </si>
  <si>
    <t xml:space="preserve"> г. Браслав, ул. Дзержинского, 71, Витебская обл.</t>
  </si>
  <si>
    <t xml:space="preserve"> г. Поставы, ул. Советская, 3, Витебская обл.</t>
  </si>
  <si>
    <t xml:space="preserve"> д. Ксты, Полоцкий р-н, Витебская обл.</t>
  </si>
  <si>
    <t xml:space="preserve"> г. Полоцк, ул. Зыгина, Витебская обл.</t>
  </si>
  <si>
    <t xml:space="preserve"> г. Полоцк, ул. Стрелецкая, 10а, Витебская обл.</t>
  </si>
  <si>
    <t xml:space="preserve"> г. Дисна, ул. Ленина, 55, Витебская обл.</t>
  </si>
  <si>
    <t xml:space="preserve"> д. Субовщина, Полоцкий р-н, Витебская обл.</t>
  </si>
  <si>
    <t xml:space="preserve"> д. Шатравки, Миорский р-н, Витебская обл.</t>
  </si>
  <si>
    <t xml:space="preserve"> г. Полоцк, ул. Октябрьская, 25, Витебская обл.</t>
  </si>
  <si>
    <t xml:space="preserve"> д. Иоды, Брасловский р-н, Витебская обл.</t>
  </si>
  <si>
    <t xml:space="preserve"> д. Язвино, Шумилинский р-н, Витебская обл.</t>
  </si>
  <si>
    <t xml:space="preserve"> г. Шумилино, ул. Ленинская, 32, Витебская обл.</t>
  </si>
  <si>
    <t xml:space="preserve"> д. Горбовичи, Чаусский р-н, Могилевская обл.</t>
  </si>
  <si>
    <t xml:space="preserve"> д. Липовка, Хотимский р-н, Могилевская обл.</t>
  </si>
  <si>
    <t xml:space="preserve"> д. Лысая Горка, Бобруйский р-н, Могилевская обл.</t>
  </si>
  <si>
    <t>БС1066 г.Минск, Минская обл.</t>
  </si>
  <si>
    <t xml:space="preserve"> д. Вишов, Белыничский р-н, Могилевская обл.</t>
  </si>
  <si>
    <t xml:space="preserve"> г. Дрибин, ул. Ленина, д.39, Могилевская обл.</t>
  </si>
  <si>
    <t xml:space="preserve"> д. Лотва, Шкловский р-н, Могилевская обл.</t>
  </si>
  <si>
    <t xml:space="preserve"> г. Орша, ул. Кирова, д.7, Витебская обл.</t>
  </si>
  <si>
    <t xml:space="preserve"> г. Орша, ул. Ленина, д.238, Витебская обл.</t>
  </si>
  <si>
    <t xml:space="preserve"> г. Брест, п-т Машерова, 17, Брестская обл.</t>
  </si>
  <si>
    <t xml:space="preserve"> г. Брест, ул. Воровского, 10, Брестская обл.</t>
  </si>
  <si>
    <t xml:space="preserve"> г. Орша, ул. Якубовского, д.79, Витебская обл.</t>
  </si>
  <si>
    <t xml:space="preserve"> г. Орша, ул. Могилевская, д.85, Витебская обл.</t>
  </si>
  <si>
    <t xml:space="preserve"> д. Барань, ул. Набережная, д.1, Оршанский р-н, Витебская обл.</t>
  </si>
  <si>
    <t xml:space="preserve"> г. Орша, ул. Новаторов, д.9, Витебская обл.</t>
  </si>
  <si>
    <t xml:space="preserve"> г. Орша, ул. Ленина, д.46, Витебская обл.</t>
  </si>
  <si>
    <t xml:space="preserve"> г. Орша, пер. Чернышевского, д.4, Витебская обл.</t>
  </si>
  <si>
    <t xml:space="preserve"> д. Каменка, Горецкий р-н, Могилевская обл.</t>
  </si>
  <si>
    <t xml:space="preserve"> д. Зубово, Оршанский р-н, Витебская обл.</t>
  </si>
  <si>
    <t xml:space="preserve"> д. Мосток, Могилевский р-н, Могилевская обл.</t>
  </si>
  <si>
    <t xml:space="preserve"> д. Любиничи, Шкловский р-н, Могилевская обл.</t>
  </si>
  <si>
    <t xml:space="preserve"> г. Шклов, Могилевская обл.</t>
  </si>
  <si>
    <t xml:space="preserve"> г. Горки, пр. Интернациональный, 7Б, Могилевская обл.</t>
  </si>
  <si>
    <t xml:space="preserve"> г. Сморгонь, ул. Юбилейная, 51а, Гродненская обл.</t>
  </si>
  <si>
    <t xml:space="preserve"> г. Волковыск, ул. Советская, д.64, Гродненская обл.</t>
  </si>
  <si>
    <t xml:space="preserve"> г. Красносельский, Рябиновая, 5, Гродненская обл.</t>
  </si>
  <si>
    <t xml:space="preserve"> д. Грайно, Берестовицкий р-н, Гродненская обл.</t>
  </si>
  <si>
    <t xml:space="preserve"> д. Андрюшевцы, Щучинский р-н, Гродненская обл.</t>
  </si>
  <si>
    <t xml:space="preserve"> г. Лида, ул. Тухачевского, д. 81а, Гродненская обл.</t>
  </si>
  <si>
    <t>д. Лойки, Гродненский р-н</t>
  </si>
  <si>
    <t>г. Минск Купревича 5/2</t>
  </si>
  <si>
    <t>г. Минск Победителей 83</t>
  </si>
  <si>
    <t>г. Гомель, ул. Октября, 38</t>
  </si>
  <si>
    <t xml:space="preserve">д.Октябрь Кобринский р-н </t>
  </si>
  <si>
    <t>д. Каменка, Гродненский р-н</t>
  </si>
  <si>
    <t>г. Витебск Бровки 13а</t>
  </si>
  <si>
    <t>г. Ивацевичи Парковая</t>
  </si>
  <si>
    <t>г. Гродно, ул. Клецкого, 12 а</t>
  </si>
  <si>
    <t>г. Гомель, ул. Сосновая, 6а</t>
  </si>
  <si>
    <t>г. Дзержинск, ул. Чкалова, 30</t>
  </si>
  <si>
    <t>г. Минск, Панченко, 17</t>
  </si>
  <si>
    <t>г. Орша, ул. Мира, 78</t>
  </si>
  <si>
    <t>д. Сервеч (Любаничи), Корелический р-н</t>
  </si>
  <si>
    <t>д. Соколище, Россонский р-н</t>
  </si>
  <si>
    <t>д. Дворище, Дзержинский р-н</t>
  </si>
  <si>
    <t>д. Смиловичи, ул. Могилевское шоссе, 1</t>
  </si>
  <si>
    <t>д. Вязынка</t>
  </si>
  <si>
    <t>г. Барановичи, ул Наконечникова, 9 б</t>
  </si>
  <si>
    <t xml:space="preserve"> г. Климовичи, ул. 50 лет СССР, д.13, Могилевская обл.</t>
  </si>
  <si>
    <t xml:space="preserve"> д. Межисетки, Могилевский р-н, Могилевская обл.</t>
  </si>
  <si>
    <t xml:space="preserve"> д. Чечевичи, Быховский р-н, Могилевская обл.</t>
  </si>
  <si>
    <t xml:space="preserve"> д. Пильня, Чериковский р-н, Могилевская обл.</t>
  </si>
  <si>
    <t xml:space="preserve"> г. Чериков, ул. Болдина, д.31, Могилевская обл.</t>
  </si>
  <si>
    <t>БС1017 г.Минск,  м. Московская, Минская обл.</t>
  </si>
  <si>
    <t>БС1018 г.Минск,  м. Восток, Минская обл.</t>
  </si>
  <si>
    <t>БС1019 г.Минск,  м. Борисовский Тракт, Минская обл.</t>
  </si>
  <si>
    <t>БС1020 г.Минск, мк-н Уручье, Минская обл.</t>
  </si>
  <si>
    <t xml:space="preserve"> д. Лыща, Пинский р-н, Брестская обл.</t>
  </si>
  <si>
    <t xml:space="preserve"> г. Береза, ул. Юбилейная, 26, Брестская обл.</t>
  </si>
  <si>
    <t xml:space="preserve"> д. Плоскинь, Пинский р-н, Брестская обл.</t>
  </si>
  <si>
    <t xml:space="preserve"> д. Заберезье, Пинский р-н, Брестская обл.</t>
  </si>
  <si>
    <t xml:space="preserve"> г. Жабинка, ул. Титова, 6, Брестская обл.</t>
  </si>
  <si>
    <t xml:space="preserve"> г. Ивацевичи, ул. Механизаторов, 7, Брестская обл.</t>
  </si>
  <si>
    <t xml:space="preserve"> д. Малаховцы, ул. Барановичский р-н, Барановичский р-н, Брестская обл.</t>
  </si>
  <si>
    <t xml:space="preserve"> г. Барановичи, ул. Мичурина, 30, Брестская обл.</t>
  </si>
  <si>
    <t xml:space="preserve"> г. Барановичи, ул. Проминского, 1, Брестская обл.</t>
  </si>
  <si>
    <t xml:space="preserve"> г. Барановичи, ул.Красноармейская, 18, Брестская обл.</t>
  </si>
  <si>
    <t xml:space="preserve"> г. Узда, ул. Степанова, 11, Минская обл.</t>
  </si>
  <si>
    <t xml:space="preserve"> г. Несвиж, ул. К. Либкнехта, 108, Минская обл.</t>
  </si>
  <si>
    <t xml:space="preserve"> г. Брест, ул. Адамковская, 58, Брестская обл.</t>
  </si>
  <si>
    <t xml:space="preserve"> д. Микуличи, Барановичский р-н, Брестская обл.</t>
  </si>
  <si>
    <t xml:space="preserve"> д. Арабовщина, Барановичский р-н, Брестская обл.</t>
  </si>
  <si>
    <t xml:space="preserve"> г. Береза, ул. Свердлова, 62а, Брестская обл.</t>
  </si>
  <si>
    <t xml:space="preserve"> г. Брест, ул. Скрипникова, 123, Брестская обл.</t>
  </si>
  <si>
    <t xml:space="preserve"> г. Барановичи, ул. 50 лет ВЛКСМ, 38, Брестская обл.</t>
  </si>
  <si>
    <t xml:space="preserve"> д. Денисковичи, ул. Мира, 20, Ганцевичский р-н, Брестская обл.</t>
  </si>
  <si>
    <t xml:space="preserve"> г. Барановичи, ул. Гаевая, Брестская обл.</t>
  </si>
  <si>
    <t xml:space="preserve"> д. Прилуки, Брестский р-н, Брестская обл.</t>
  </si>
  <si>
    <t xml:space="preserve"> д. Видибор, Столинский р-н, Брестская обл.</t>
  </si>
  <si>
    <t xml:space="preserve"> д. Стахово, Столинский р-н, Брестская обл.</t>
  </si>
  <si>
    <t xml:space="preserve"> г. Береза, ул. Северная (ДОС-51), Брестская обл.</t>
  </si>
  <si>
    <t xml:space="preserve"> д. Повитье, Кобринский р-н, Брестская обл.</t>
  </si>
  <si>
    <t xml:space="preserve"> г. Брест, ул. К. Маркса, 19, Брестская обл.</t>
  </si>
  <si>
    <t xml:space="preserve"> г. Брест, ул. Катин Бор, 111/б, Брестская обл.</t>
  </si>
  <si>
    <t xml:space="preserve"> д. Харки, Пружанский р-н, Брестская обл.</t>
  </si>
  <si>
    <t xml:space="preserve"> д. Тевли, Кобринский р-н, Брестская обл.</t>
  </si>
  <si>
    <t xml:space="preserve"> г. Гродно, ул. Дзержинского, 135А, Гродненская обл.</t>
  </si>
  <si>
    <t xml:space="preserve"> г. Гродно, ул. Пролетарская, д.16, Гродненская обл.</t>
  </si>
  <si>
    <t xml:space="preserve"> г. Гродно, ул. Пестрака, д.36, Гродненская обл.</t>
  </si>
  <si>
    <t xml:space="preserve"> г. Гродно, пр. Я.Купалы, д.18, Гродненская обл.</t>
  </si>
  <si>
    <t xml:space="preserve"> г. Гродно, ул. Терешковой, д.50А, Гродненская обл.</t>
  </si>
  <si>
    <t xml:space="preserve"> г. Гродно, пр. Я.Купалы, д.89, Гродненская обл.</t>
  </si>
  <si>
    <t xml:space="preserve"> г. Гродно, ул. Врублевского, д.33, Гродненская обл.</t>
  </si>
  <si>
    <t xml:space="preserve"> г. Гродно, ул. Замковая, д.4, Гродненская обл.</t>
  </si>
  <si>
    <t xml:space="preserve"> г. Гродно, Гродненская обл.</t>
  </si>
  <si>
    <t xml:space="preserve"> г. Гродно, пер. Доватора, д.3/1, Гродненская обл.</t>
  </si>
  <si>
    <t xml:space="preserve"> д. Лесной, 17, Минский р-н, Минская обл.</t>
  </si>
  <si>
    <t xml:space="preserve"> г. Жодино, пр-т Рокоссовского, 8, Минская обл.</t>
  </si>
  <si>
    <t xml:space="preserve"> д. Селище, Вилейский р-н, Минская обл.</t>
  </si>
  <si>
    <t xml:space="preserve"> д. Ждановичи, Минский р-н, Минская обл.</t>
  </si>
  <si>
    <t xml:space="preserve"> г. Минск, ул. Берута, д.5, Минская обл.</t>
  </si>
  <si>
    <t xml:space="preserve"> г. Минск, ул. Семенова, д.14, Минская обл.</t>
  </si>
  <si>
    <t xml:space="preserve"> г. Минск, пр. Рокоссовского, д.89 А, Минская обл.</t>
  </si>
  <si>
    <t xml:space="preserve"> г. Минск, ул. Карбышева, д.7, Минская обл.</t>
  </si>
  <si>
    <t xml:space="preserve"> г. Минск, ул. Асаналиева, 40/1, Минская обл.</t>
  </si>
  <si>
    <t xml:space="preserve"> г. Минск, ул. Калиновского, д.66А, Минская обл.</t>
  </si>
  <si>
    <t xml:space="preserve"> г. Минск, ул. Плеханова, д.91, Минская обл.</t>
  </si>
  <si>
    <t xml:space="preserve"> г. Минск, Глебки, 118, Минская обл.</t>
  </si>
  <si>
    <t xml:space="preserve"> г. Минск, ул. Ангарская, д. 38, Минская обл.</t>
  </si>
  <si>
    <t xml:space="preserve"> г. Минск, ул. К.Чорного, д.5, Минская обл.</t>
  </si>
  <si>
    <t xml:space="preserve"> г. Минск, ул. Слободская, д.9, Минская обл.</t>
  </si>
  <si>
    <t xml:space="preserve"> г. Минск, ул. Ауэзова, д.11, Минская обл.</t>
  </si>
  <si>
    <t xml:space="preserve"> г. Минск, ул. Социалистическая, д.2, Минская обл.</t>
  </si>
  <si>
    <t xml:space="preserve"> г. Минск, ул. Матусевича, д.36/1, Минская обл.</t>
  </si>
  <si>
    <t xml:space="preserve"> г. Минск, ул. Гурского, д.30, Минская обл.</t>
  </si>
  <si>
    <t xml:space="preserve"> г. Минск, ул. Притыцкого, 148, Минская обл.</t>
  </si>
  <si>
    <t xml:space="preserve"> г. Гродно, ул. Держинского, 102а, Гродненская обл.</t>
  </si>
  <si>
    <t xml:space="preserve"> д. Малые Автюки, Калинковичский р-н, Гомельская обл.</t>
  </si>
  <si>
    <t xml:space="preserve"> д. Глинная Слобода, Речицкий р-н, Гомельская обл.</t>
  </si>
  <si>
    <t xml:space="preserve"> д. Защебье, Речицкий р-н, Гомельская обл.</t>
  </si>
  <si>
    <t xml:space="preserve"> д. Короватичи, Речицкий р-н, Гомельская обл.</t>
  </si>
  <si>
    <t xml:space="preserve"> д. Старая Бухаловка, Гомельский р-н, Гомельская обл.</t>
  </si>
  <si>
    <t xml:space="preserve"> д. Терюха, Гомельский р-н, Гомельская обл.</t>
  </si>
  <si>
    <t xml:space="preserve"> г. Солигорск, Минская обл.</t>
  </si>
  <si>
    <t xml:space="preserve"> г. Солигорск, ул. Заслонова, д.61, Минская обл.</t>
  </si>
  <si>
    <t xml:space="preserve"> д. Носовичи, Добрушский р-н, Гомельская обл.</t>
  </si>
  <si>
    <t xml:space="preserve"> г. Копыль, ул. Партизанская, 32, Минская обл.</t>
  </si>
  <si>
    <t xml:space="preserve"> г. Правдинский, Минская обл.</t>
  </si>
  <si>
    <t xml:space="preserve"> д. Драчково, Смолевичский р-н, Минская обл.</t>
  </si>
  <si>
    <t xml:space="preserve"> д. Тихиничи, Рогачевский р-н, Гомельская обл.</t>
  </si>
  <si>
    <t xml:space="preserve"> г. Бобруйск, ул. Минская, д.21, Могилевская обл.</t>
  </si>
  <si>
    <t xml:space="preserve"> г. Минск, пр. Независимости, д.150, Минская обл.</t>
  </si>
  <si>
    <t xml:space="preserve"> г. Минск, ул. Машиностроителей, д.4, Минская обл.</t>
  </si>
  <si>
    <t xml:space="preserve"> г. Минск, ул. Филимонова, д.53, Минская обл.</t>
  </si>
  <si>
    <t xml:space="preserve"> г. Минск, ул. Матусевича, д.33, Минская обл.</t>
  </si>
  <si>
    <t xml:space="preserve"> г. Минск, ул. Матусевича, д.20, Минская обл.</t>
  </si>
  <si>
    <t xml:space="preserve"> г. Минск, ул. Кунцевщина, д.8, Минская обл.</t>
  </si>
  <si>
    <t xml:space="preserve"> г. Минск, ул. Шаранговича, д.19, Минская обл.</t>
  </si>
  <si>
    <t xml:space="preserve"> г. Минск, ул. Якубовского, д.33, Минская обл.</t>
  </si>
  <si>
    <t xml:space="preserve"> г. Минск, ул. Одоевского, д.52, Минская обл.</t>
  </si>
  <si>
    <t xml:space="preserve"> г. Минск, ул. Маяковского, д.115, Минская обл.</t>
  </si>
  <si>
    <t xml:space="preserve"> г. Бобруйск, ул. Бахарова, д.225, Могилевская обл.</t>
  </si>
  <si>
    <t xml:space="preserve"> г. Бобруйск, ул. Гоголя, д.177, Могилевская обл.</t>
  </si>
  <si>
    <t xml:space="preserve"> г. Бобруйск, ул. 50 лет ВЛКСМ, д.26, Могилевская обл.</t>
  </si>
  <si>
    <t xml:space="preserve"> г. Бобруйск, ул. Энергетиков, д.9, Могилевская обл.</t>
  </si>
  <si>
    <t xml:space="preserve"> г. Бобруйск, ул. Пролетарская, д.37, Могилевская обл.</t>
  </si>
  <si>
    <t xml:space="preserve"> г. Глуск, ул. Комсомольская, д.6, Могилевская обл.</t>
  </si>
  <si>
    <t xml:space="preserve"> д. Положевичи, Стародорожский р-н, Минская обл.</t>
  </si>
  <si>
    <t xml:space="preserve"> д. Дражно, Стародорожский р-н, Минская обл.</t>
  </si>
  <si>
    <t xml:space="preserve"> г. Слуцк, ул. Ленина, 177, Минская обл.</t>
  </si>
  <si>
    <t xml:space="preserve"> д. Пуховичи, ул. Советская, 90, Пуховичский р-н, Минская обл.</t>
  </si>
  <si>
    <t xml:space="preserve"> д. Ячево, Слуцкий р-н, Минская обл.</t>
  </si>
  <si>
    <t xml:space="preserve"> д. Морочь, Солигорский р-н, Минская обл.</t>
  </si>
  <si>
    <t xml:space="preserve"> д. Дубеи, Солигорский р-н, Минская обл.</t>
  </si>
  <si>
    <t xml:space="preserve"> д. Черняты, Мядельский р-н, Минская обл.</t>
  </si>
  <si>
    <t xml:space="preserve"> д.Озерцо,  (Авторынок), Минский р-н, Минская обл.</t>
  </si>
  <si>
    <t xml:space="preserve"> д. Лошница, Борисовский р-н, Минская обл.</t>
  </si>
  <si>
    <t xml:space="preserve"> г. Крупки, Минская обл.</t>
  </si>
  <si>
    <t xml:space="preserve"> д. Старый Бобр, Крупский р-н, Минская обл.</t>
  </si>
  <si>
    <t xml:space="preserve"> д. Плоское, Толочинский р-н, Витебская обл.</t>
  </si>
  <si>
    <t xml:space="preserve"> г. Толочин, Витебская обл.</t>
  </si>
  <si>
    <t xml:space="preserve"> г. Толочин, пл. 40-летия Октября, д.7, Витебская обл.</t>
  </si>
  <si>
    <t xml:space="preserve"> д. Мартюхово, Толочинский р-н, Витебская обл.</t>
  </si>
  <si>
    <t xml:space="preserve"> д. Задровье, Оршанский р-н, Витебская обл.</t>
  </si>
  <si>
    <t xml:space="preserve"> д. Черея, Чашникский р-н, Витебская обл.</t>
  </si>
  <si>
    <t xml:space="preserve"> д. Большие Липовичи, Чашникский р-н, Витебская обл.</t>
  </si>
  <si>
    <t xml:space="preserve"> г. Бешенковичи, ул. Черняховского, 1, Витебская обл.</t>
  </si>
  <si>
    <t xml:space="preserve"> г. Городок, ул. Садовая, 12, Витебская обл.</t>
  </si>
  <si>
    <t xml:space="preserve"> д. Кашино, Витебский р-н, Витебская обл.</t>
  </si>
  <si>
    <t xml:space="preserve"> г. Витебск, ул. Шрадера, 1, Витебская обл.</t>
  </si>
  <si>
    <t xml:space="preserve"> д. Березино, Докшицкий р-н, Витебская обл.</t>
  </si>
  <si>
    <t xml:space="preserve"> д. Лесины, Ушачский р-н, Витебская обл.</t>
  </si>
  <si>
    <t xml:space="preserve"> д. Поплавки, Лепельский р-н, Витебская обл.</t>
  </si>
  <si>
    <t xml:space="preserve"> д. Беседа, Докшицкий р-н, Витебская обл.</t>
  </si>
  <si>
    <t xml:space="preserve"> д. Пустоселье, Докшицкий р-н, Витебская обл.</t>
  </si>
  <si>
    <t xml:space="preserve"> д. Заслоново, Лепельский р-н, Витебская обл.</t>
  </si>
  <si>
    <t xml:space="preserve"> д. Замошанская, Сенненский р-н, Витебская обл.</t>
  </si>
  <si>
    <t xml:space="preserve"> г. Шарковщина, ул. Водопьянова, 12, Витебская обл.</t>
  </si>
  <si>
    <t xml:space="preserve"> д. Петровщина, Глубокский р-н, Витебская обл.</t>
  </si>
  <si>
    <t xml:space="preserve"> г. Глубокое, ул. Комсомольская, 33/2, Витебская обл.</t>
  </si>
  <si>
    <t xml:space="preserve"> д. Нестеровщина, Докшицкий р-н, Витебская обл.</t>
  </si>
  <si>
    <t xml:space="preserve"> д. Сосновка, Витебский р-н, Витебская обл.</t>
  </si>
  <si>
    <t>БС1753 д.Высокое, Пинский р-н, Брестская обл.</t>
  </si>
  <si>
    <t>БС1170 г.Барановичи, ул. Чернышевского, д.11, Брестская обл.</t>
  </si>
  <si>
    <t>БС1740 г.Белоозерск, ул. Шоссейная, д.5, Брестская обл.</t>
  </si>
  <si>
    <t>БС3310 д.Порозово, ул. Ленина, д.14, Свислочский р-н, Гродненская обл.</t>
  </si>
  <si>
    <t>Адрес</t>
  </si>
  <si>
    <t>№БС</t>
  </si>
  <si>
    <t xml:space="preserve"> д. Звезда, Пуховичский р-н, Минская обл.</t>
  </si>
  <si>
    <t xml:space="preserve"> г. Кличев, ул. Красноармейская, д.19, Могилевская обл.</t>
  </si>
  <si>
    <t>Могилевская</t>
  </si>
  <si>
    <t xml:space="preserve"> г. Марьина Горка, ул. Советская, д.13, Минская обл.</t>
  </si>
  <si>
    <t xml:space="preserve"> г. Марьина Горка, ул. Н.Заря, Пуховичский р-н, Минская обл.</t>
  </si>
  <si>
    <t xml:space="preserve"> д. Сосновый, Осиповичский р-н, Могилевская обл.</t>
  </si>
  <si>
    <t xml:space="preserve"> г. Осиповичи, Могилевская обл.</t>
  </si>
  <si>
    <t xml:space="preserve"> д. Ясень, Осиповичский р-н, Могилевская обл.</t>
  </si>
  <si>
    <t xml:space="preserve"> г. Елизово, Могилевская обл.</t>
  </si>
  <si>
    <t xml:space="preserve"> д. Самохваловичи, Минский р-н, Минская обл.</t>
  </si>
  <si>
    <t xml:space="preserve"> д. Корма, Узденский р-н, Минская обл.</t>
  </si>
  <si>
    <t xml:space="preserve"> д. Валерьяны, Узденский р-н, Минская обл.</t>
  </si>
  <si>
    <t xml:space="preserve"> д. Шищицы, Слуцкий р-н, Минская обл.</t>
  </si>
  <si>
    <t xml:space="preserve"> г. Копыль, ул. Замковая, д.1, Минская обл.</t>
  </si>
  <si>
    <t xml:space="preserve"> г. Уречье, ул. Заводская, д.1, Минская обл.</t>
  </si>
  <si>
    <t xml:space="preserve"> г. Любань, ул. Первомайская, д.29, Минская обл.</t>
  </si>
  <si>
    <t xml:space="preserve"> г. Старобин, ул. 8-го Марта, д.23а, Минская обл.</t>
  </si>
  <si>
    <t xml:space="preserve"> г. Слуцк, ул. Чехова, д.55, Минская обл.</t>
  </si>
  <si>
    <t xml:space="preserve"> г. Слуцк, ул. Головащенко, д.6, Минская обл.</t>
  </si>
  <si>
    <t xml:space="preserve"> г. Солигорск, ул. Коржа, д.5, Минская обл.</t>
  </si>
  <si>
    <t xml:space="preserve"> г. Солигорск, пр. Мира, д.32, Минская обл.</t>
  </si>
  <si>
    <t xml:space="preserve"> г. Солигорск, ул. Ленинского Комсомола, д.38, Минская обл.</t>
  </si>
  <si>
    <t xml:space="preserve"> г. Солигорск, ул. Октябрьская, д.53а, Минская обл.</t>
  </si>
  <si>
    <t xml:space="preserve"> д. Великий Лес, Солигорский р-н, Минская обл.</t>
  </si>
  <si>
    <t xml:space="preserve"> д. Малые Стеблевичи, Житковичский р-н, Гомельская обл.</t>
  </si>
  <si>
    <t>Гомельская</t>
  </si>
  <si>
    <t xml:space="preserve"> д. Логвощи, Житковичский р-н, Гомельская обл.</t>
  </si>
  <si>
    <t xml:space="preserve"> д. Белев, Житковичский р-н, Гомельская обл.</t>
  </si>
  <si>
    <t xml:space="preserve"> д. Малые Селютичи, Петриковский р-н, Гомельская обл.</t>
  </si>
  <si>
    <t xml:space="preserve"> д. Сосновец, Петриковский р-н, Гомельская обл.</t>
  </si>
  <si>
    <t xml:space="preserve"> д. Млынок, Петриковский р-н, Гомельская обл.</t>
  </si>
  <si>
    <t xml:space="preserve"> д. Теребов, Петриковский р-н, Гомельская обл.</t>
  </si>
  <si>
    <t xml:space="preserve"> д. Турцевичи, Калинковичский р-н, Гомельская обл.</t>
  </si>
  <si>
    <t>Могилёвская</t>
  </si>
  <si>
    <t xml:space="preserve"> д. Щомыслица, Минский р-н, Минская обл.</t>
  </si>
  <si>
    <t xml:space="preserve"> д. Красовщина, Молодечненский р-н, Минская обл.</t>
  </si>
  <si>
    <t xml:space="preserve"> д. Писаревщина, Молодечненский р-н, Минская обл.</t>
  </si>
  <si>
    <t xml:space="preserve"> д. Цна, Вилейский р-н, Минская обл.</t>
  </si>
  <si>
    <t xml:space="preserve"> д. Заспорня, Вилейский р-н, Минская обл.</t>
  </si>
  <si>
    <t xml:space="preserve"> д. Талуть, Вилейский р-н, Минская обл.</t>
  </si>
  <si>
    <t xml:space="preserve"> д. Занарочь, Мядельский р-н, Минская обл.</t>
  </si>
  <si>
    <t xml:space="preserve"> д. Боровляны, Минский р-н, Минская обл.</t>
  </si>
  <si>
    <t xml:space="preserve"> д. СОК Юность, Минский р-н, Минская обл.</t>
  </si>
  <si>
    <t xml:space="preserve"> д. Острошицкий Городок, Минский р-н, Минская обл.</t>
  </si>
  <si>
    <t xml:space="preserve"> д. Раубичи, Минский р-н, Минская обл.</t>
  </si>
  <si>
    <t xml:space="preserve"> д. Новинка, Минский р-н, Минская обл.</t>
  </si>
  <si>
    <t xml:space="preserve"> д. Семков-Городок, Минский р-н, Минская обл.</t>
  </si>
  <si>
    <t xml:space="preserve"> д. Большевик, Минский р-н, Минская обл.</t>
  </si>
  <si>
    <t xml:space="preserve"> д. Комсомолец, Минский р-н, Минская обл.</t>
  </si>
  <si>
    <t xml:space="preserve"> д. Лесной, д.15, Минский р-н, Минская обл.</t>
  </si>
  <si>
    <t xml:space="preserve"> г. Солигорск, ул. Богомолова, д. 22а, Минская обл.</t>
  </si>
  <si>
    <t xml:space="preserve"> д. Величковичи, Солигорский р-н, Минская обл.</t>
  </si>
  <si>
    <t xml:space="preserve"> г. Слуцк, ул. Копыльская, д.57, Минская обл.</t>
  </si>
  <si>
    <t xml:space="preserve"> г. Слуцк, ул. Гагарина, д.3, Минская обл.</t>
  </si>
  <si>
    <t>минская</t>
  </si>
  <si>
    <t xml:space="preserve"> г. Солигорск, ул. Коржа, д.1, Минская обл.</t>
  </si>
  <si>
    <t xml:space="preserve"> д. Жиличи, Клецкий р-н, Минская обл.</t>
  </si>
  <si>
    <t xml:space="preserve"> г. Солигорск, ул. Наруцкого, д.2, Минская обл.</t>
  </si>
  <si>
    <t xml:space="preserve"> г. Красная Слобода, ул. Советская, 29 Солигорский р-н, Минская обл.</t>
  </si>
  <si>
    <t xml:space="preserve"> г. Солигорск, ул. Горького, д. 13, Минская обл.</t>
  </si>
  <si>
    <t xml:space="preserve"> д. Дричин, Пуховичский р-н, Минская обл.</t>
  </si>
  <si>
    <t xml:space="preserve"> г. Солигорск, ул. Ленина, 12, Минская обл.</t>
  </si>
  <si>
    <t xml:space="preserve"> г. Солигорск, ул. Козлова, 51, Минская обл.</t>
  </si>
  <si>
    <t xml:space="preserve"> г. Солигорск, ул. Ленина, 57, Минская обл.</t>
  </si>
  <si>
    <t xml:space="preserve"> г. Солигорск, ул. Строителей, 32а, Минская обл.</t>
  </si>
  <si>
    <t xml:space="preserve"> д. Гоцк, Солигорский р-н, Минская обл.</t>
  </si>
  <si>
    <t xml:space="preserve"> г. Бобруйск, ул. Энергетиков, 26а, Могилевская обл.</t>
  </si>
  <si>
    <t xml:space="preserve"> д. Прудок, Мозырский р-н, Гомельская обл.</t>
  </si>
  <si>
    <t xml:space="preserve"> д. Дворец, ул. Пушкина, 8, Рогачевский р-н, Гомельская обл.</t>
  </si>
  <si>
    <t xml:space="preserve"> д. Домановичи, Солигорский р-н, Минская обл.</t>
  </si>
  <si>
    <t xml:space="preserve"> д. Милоград, Речицкий р-н, Гомельская обл.</t>
  </si>
  <si>
    <t xml:space="preserve"> д. Летковщина, Слуцкий р-н, Минская обл.</t>
  </si>
  <si>
    <t xml:space="preserve"> г. Марьина Горка, ул. Новая Заря, 15а, Минская обл.</t>
  </si>
  <si>
    <t xml:space="preserve"> г. Клецк, ул. Кирова, 1, Минская обл.</t>
  </si>
  <si>
    <t xml:space="preserve"> г. Вилейка, ул. Толстого, 47, Минская обл.</t>
  </si>
  <si>
    <t xml:space="preserve"> г. Витебск, ул. П.Бровки, д.15а, Витебская обл.</t>
  </si>
  <si>
    <t xml:space="preserve"> г. Витебск, пр. Московский, 33, Витебская обл.</t>
  </si>
  <si>
    <t xml:space="preserve"> г. Витебск, ул. Ильинского, 41/18, Витебская обл.</t>
  </si>
  <si>
    <t xml:space="preserve"> г. Витебск, Витебское вогонное депо, Витебская обл.</t>
  </si>
  <si>
    <t xml:space="preserve"> г. Витебск, ул. Офицерская, 4, Витебская обл.</t>
  </si>
  <si>
    <t xml:space="preserve"> г. Новополоцк, ул. Молодежная, 95, Витебская обл.</t>
  </si>
  <si>
    <t xml:space="preserve"> д. Заборовье, Лепельский р-н, Витебская обл.</t>
  </si>
  <si>
    <t xml:space="preserve"> д. Фролковичи, Бешенковичский р-н, Витебская обл.</t>
  </si>
  <si>
    <t>г.Минск, ул. Сапеги, д.5, Минская обл.</t>
  </si>
  <si>
    <t xml:space="preserve"> д. Галышино, Горецкий р-н, Могилевская обл.</t>
  </si>
  <si>
    <t xml:space="preserve"> г. Могилев, ул. Крупской, Могилевская обл.</t>
  </si>
  <si>
    <t xml:space="preserve"> г. Могилев, ул. Челюскинцев, 56а, Могилевская обл.</t>
  </si>
  <si>
    <t>БС1558 г.Витебск, ул. Титова, д.3, Витебская обл.</t>
  </si>
  <si>
    <t>БС1559 г.Витебск, пл. Смоленская, Витебская обл.</t>
  </si>
  <si>
    <t>БС1563 д.Друя, ул. Ленина, д.67, Браславский р-н, Витебская обл.</t>
  </si>
  <si>
    <t>БС1573 д.Лесное, Докшицкий р-н, Витебская обл.</t>
  </si>
  <si>
    <t>БС1574 г.Бегомль, Витебская обл.</t>
  </si>
  <si>
    <t>БС1583 д.Бикложа, Бешенковичский р-н, Витебская обл.</t>
  </si>
  <si>
    <t>БС1586 д.Погребенка, Сенненский р-н, Витебская обл.</t>
  </si>
  <si>
    <t>БС1591 д.Канаши, Городокский р-н, Витебская обл.</t>
  </si>
  <si>
    <t>БС1592 д.Малашенки, Городокский р-н, Витебская обл.</t>
  </si>
  <si>
    <t>БС1595 д.Новое Село, Лиозненский р-н, Витебская обл.</t>
  </si>
  <si>
    <t>г. Ганцевичи, ул. Октябрьская, д. 6, Ганцевичский р-н, Брестская обл.</t>
  </si>
  <si>
    <t>г. Иваново, ул. Пионерская, д. 5, Ивановский р-н, Брестская обл.</t>
  </si>
  <si>
    <t>г. Каменец, ул. Брестская , д. 38/24, Каменецкий р-н, Брестская обл.</t>
  </si>
  <si>
    <t>г. Лунинец, ул. Пинская, д. 6, Лунинецкий р-н, Брестская обл.</t>
  </si>
  <si>
    <t>г. Ляховичи, ул. Ленина, д. 1, Ляховичский р-н, Брестская обл.</t>
  </si>
  <si>
    <t>г. Поставы, ул. Коммунальная, д. 4а, Поставский р-н, Витебская обл.</t>
  </si>
  <si>
    <t>г. Сенно, ул. Карла Маркса, д. 10, Сенненский р-н, Витебская обл.</t>
  </si>
  <si>
    <t>г. Ушачи, ул. Советская, д. 39, Ушачский р-н, Витебская обл.</t>
  </si>
  <si>
    <t>г. Чашники, ул. Ленинская, д. 7, Чашникский р-н, Витебская обл.</t>
  </si>
  <si>
    <t>г. Октябрьский, ул. Дзержинского, д. 45, Октябрьский р-н, Гомельская обл.</t>
  </si>
  <si>
    <t>г. Речица, ул. Советская, д. 66, Речицкий р-н, Гомельская обл.</t>
  </si>
  <si>
    <t>г. Быхов, ул. Советская, д. 5, Быховский р-н, Могилевская обл.</t>
  </si>
  <si>
    <t>г. Климовичи, ул. Коммунистическая, д. 13, Климовичский р-н, Могилевская обл.</t>
  </si>
  <si>
    <t>г. Кличев, ул. Ленинская, д. 72, Кличевский р-н, Могилевская обл.</t>
  </si>
  <si>
    <t>г. Круглое, ул. Советская, д. 32, Круглянский р-н, Могилевская обл.</t>
  </si>
  <si>
    <t>г. Мстиславль, ул. Пролетарская, д. 61, Мстиславский р-н, Могилевская обл.</t>
  </si>
  <si>
    <t>г. Осиповичи, ул. Ленинская, д. 47, Осиповичский р-н, Могилевская обл.</t>
  </si>
  <si>
    <t>г. Чаусы, ул. Ленинская, д. 15, Чаусский р-н, Могилевская обл.</t>
  </si>
  <si>
    <t>г. Чериков, ул. Болдина, д. 33, Чериковский р-н, Могилевская обл.</t>
  </si>
  <si>
    <t>г. Шклов, ул. Советская, д. 47, Шкловский р-н, Могилевская обл.</t>
  </si>
  <si>
    <t>г. Хойники, ул. Советская, д. 68, Хойникский р-н, Гомельская обл.</t>
  </si>
  <si>
    <t xml:space="preserve"> д. Теляки, Мядельский р-н, Минская обл.</t>
  </si>
  <si>
    <t xml:space="preserve"> д. Углы, Воложинский р-н, Минская обл.</t>
  </si>
  <si>
    <t xml:space="preserve"> д. Новоколосово, Столбцовский р-н, Минская обл.</t>
  </si>
  <si>
    <t xml:space="preserve"> г. Минск, ул. Стебенева, д.20, Минская обл.</t>
  </si>
  <si>
    <t xml:space="preserve"> г. Минск, ул. Серова, д.15, Минская обл.</t>
  </si>
  <si>
    <t xml:space="preserve"> г. Минск, ул. Казинца, д.86, Минская обл.</t>
  </si>
  <si>
    <t xml:space="preserve"> г. Минск, пр. Пушкина, д.39, Минская обл.</t>
  </si>
  <si>
    <t xml:space="preserve"> г. Минск, ул. Уборевича, д.77, Минская обл.</t>
  </si>
  <si>
    <t xml:space="preserve"> г. Слуцк, ул. Ленина, д.207, Минская обл.</t>
  </si>
  <si>
    <t xml:space="preserve"> г. Минск, пр. Машерова, д.21, Минская обл.</t>
  </si>
  <si>
    <t xml:space="preserve"> г. Минск, ул. Варвашени, д.11, Минская обл.</t>
  </si>
  <si>
    <t xml:space="preserve"> г. Минск, пл. Свободы, 17, Минская обл.</t>
  </si>
  <si>
    <t xml:space="preserve"> г. Минск, ул. Кирова, д. 8, Минская обл.</t>
  </si>
  <si>
    <t xml:space="preserve"> г. Минск, ул. Мельникайте, д.4, Минская обл.</t>
  </si>
  <si>
    <t xml:space="preserve"> г. Минск, ул. Варвашени, д.17, Минская обл.</t>
  </si>
  <si>
    <t xml:space="preserve"> г. Минск, ул. Советская, д.7, Минская обл.</t>
  </si>
  <si>
    <t xml:space="preserve"> г. Минск, ул. К.Маркса, д.16, Минская обл.</t>
  </si>
  <si>
    <t xml:space="preserve"> г. Минск, пр.Ф.Скорины, д.10, Минская обл.</t>
  </si>
  <si>
    <t xml:space="preserve"> г. Минск, пр. Машерова, д.31, Минская обл.</t>
  </si>
  <si>
    <t xml:space="preserve"> г. Гомель, пер. Ильича, 5, Гомельская обл.</t>
  </si>
  <si>
    <t xml:space="preserve"> д. Новые Максимовичи, Кличевский р-н, Могилевская обл.</t>
  </si>
  <si>
    <t xml:space="preserve"> д. Дудинка, Крупский р-н, Минская обл.</t>
  </si>
  <si>
    <t xml:space="preserve"> г. Борисов, ул. Демина, 11, Минская обл.</t>
  </si>
  <si>
    <t xml:space="preserve"> г. Борисов, ул. 3-го Интернационала, 79, Минская обл.</t>
  </si>
  <si>
    <t xml:space="preserve"> г. Новополоцк, ул. Молодежная, 25, Витебская обл.</t>
  </si>
  <si>
    <t xml:space="preserve"> д. Калюжки, Смолевичский р-н, Минская обл.</t>
  </si>
  <si>
    <t xml:space="preserve"> д. Добрино, Шумилинский р-н, Витебская обл.</t>
  </si>
  <si>
    <t xml:space="preserve"> д. Матусово, Полоцкий р-н, Витебская обл.</t>
  </si>
  <si>
    <t xml:space="preserve"> д. Чуденичи, Логойский р-н, Минская обл.</t>
  </si>
  <si>
    <t xml:space="preserve"> г. Логойск, Минская обл.</t>
  </si>
  <si>
    <t xml:space="preserve"> г. Плещеницы, Минская обл.</t>
  </si>
  <si>
    <t xml:space="preserve"> г. Гродно, м-н Зарица, Гродненская обл.</t>
  </si>
  <si>
    <t>д. Ивановцы, Гродненский р-н, Гродненская обл.</t>
  </si>
  <si>
    <t xml:space="preserve"> д. Василишки, Щучинский р-н, Гродненская обл.</t>
  </si>
  <si>
    <t xml:space="preserve"> г. Гродно, ул. Лиможа, 30, Гродненская обл.</t>
  </si>
  <si>
    <t xml:space="preserve"> г. Слоним, ул. Минский тракт, 4, Гродненская обл.</t>
  </si>
  <si>
    <t xml:space="preserve"> д. Новая Руда, Гродненский р-н, Гродненская обл.</t>
  </si>
  <si>
    <t xml:space="preserve"> г. Гродно, п. Южный, Гродненская обл.</t>
  </si>
  <si>
    <t xml:space="preserve"> г. Новогрудок, ул. Минская, 68, Гродненская обл.</t>
  </si>
  <si>
    <t>г.Лельчицы, ул. Советская, д.20, Гомельская обл.</t>
  </si>
  <si>
    <t>г.Ошмяны, ул. Советская, д.97, Гродненская обл.</t>
  </si>
  <si>
    <t xml:space="preserve"> д. Полецкишки, Вороновский р-н, Гродненская обл.</t>
  </si>
  <si>
    <t xml:space="preserve"> д. Хорошки, Дятловский р-н, Гродненская обл.</t>
  </si>
  <si>
    <t xml:space="preserve"> г. Гродно, ул. Космонавтов, д.100, Гродненская обл.</t>
  </si>
  <si>
    <t xml:space="preserve"> г. Гродно, ул. Томина, д.6А, Гродненская обл.</t>
  </si>
  <si>
    <t xml:space="preserve"> г. Гродно, ул. Горького, д.89, Гродненская обл.</t>
  </si>
  <si>
    <t xml:space="preserve"> г. Гродно, ул. Калиновского, д.1, Гродненская обл.</t>
  </si>
  <si>
    <t>г.Мозырь, ул. Малинина, д.8, Гомельская обл.</t>
  </si>
  <si>
    <t xml:space="preserve"> г. Корма, ул. Гомельская, д.1, Гомельская обл.</t>
  </si>
  <si>
    <t xml:space="preserve"> г. Шклов, пер. Парковый, д.2, Могилевская обл.</t>
  </si>
  <si>
    <t xml:space="preserve"> г. Могилев, ул. Юбилейный, д.21, Могилевская обл.</t>
  </si>
  <si>
    <t xml:space="preserve"> г. Могилев, ул. Пионерская, д.27, Могилевская обл.</t>
  </si>
  <si>
    <t xml:space="preserve"> г. Могилев, пр. Шмидта, д.3 к.2, Могилевская обл.</t>
  </si>
  <si>
    <t xml:space="preserve"> г. Могилев, ул. 30 лет Победы, д.18, Могилевская обл.</t>
  </si>
  <si>
    <t xml:space="preserve"> г. Могилев, пр. Пушкина, д.6, Могилевская обл.</t>
  </si>
  <si>
    <t xml:space="preserve"> г. Могилев, ул. Авиаторов, д.17, Могилевская обл.</t>
  </si>
  <si>
    <t xml:space="preserve"> г. Могилев, ул.Чайковского, д.8, Могилевская обл.</t>
  </si>
  <si>
    <t xml:space="preserve"> г. Могилев, ул. Космонавтов, д.13, Могилевская обл.</t>
  </si>
  <si>
    <t xml:space="preserve"> г. Витебск, ул. Революционная, д.30, Витебская обл.</t>
  </si>
  <si>
    <t xml:space="preserve"> г. Витебск, пр. Людникова, д.11, Витебская обл.</t>
  </si>
  <si>
    <t xml:space="preserve"> г. Витебск, ул. Гагарина, д.189, Витебская обл.</t>
  </si>
  <si>
    <t xml:space="preserve"> г. Витебск, Московский пр., д.29, Витебская обл.</t>
  </si>
  <si>
    <t xml:space="preserve"> г. Витебск, ул. Зиньковой, д.1, Витебская обл.</t>
  </si>
  <si>
    <t xml:space="preserve"> г. Витебск, ул.Чкалова, д.36 к.2, Витебская обл.</t>
  </si>
  <si>
    <t xml:space="preserve"> г. Витебск, ул. Лазо, д.88а к.2, Витебская обл.</t>
  </si>
  <si>
    <t xml:space="preserve"> г. Витебск, ул. Интернационалистов, д.1 к.2, Витебская обл.</t>
  </si>
  <si>
    <t xml:space="preserve"> г. Витебск, ул. 14-ая Полоцкая, д.35а, Витебская обл.</t>
  </si>
  <si>
    <t xml:space="preserve"> г. Витебск, ул. Правды, 8А, Витебская обл.</t>
  </si>
  <si>
    <t xml:space="preserve"> г. Витебск, ул. Смоленская, д. 11А, Витебская обл.</t>
  </si>
  <si>
    <t xml:space="preserve"> г. Витебск, ул. Горького, д.62, Витебская обл.</t>
  </si>
  <si>
    <t xml:space="preserve"> д. Поляи, Витебский р-н, Витебская обл.</t>
  </si>
  <si>
    <t xml:space="preserve"> д. Козыри, Логойский р-н, Минская обл.</t>
  </si>
  <si>
    <t xml:space="preserve"> д. Околово, Логойский р-н, Минская обл.</t>
  </si>
  <si>
    <t xml:space="preserve"> д. Литвичи, Логойский р-н, Минская обл.</t>
  </si>
  <si>
    <t xml:space="preserve"> д. Любань, Вилейский р-н, Минская обл.</t>
  </si>
  <si>
    <t xml:space="preserve"> д. Олехновичи, Молодечненский р-н, Минская обл.</t>
  </si>
  <si>
    <t xml:space="preserve"> г. Поставы, ул. Красноармейская, Витебская обл., Витебская обл.</t>
  </si>
  <si>
    <t xml:space="preserve"> г. Поставы, ул. 17-го Сентября, д.90, Витебская обл.</t>
  </si>
  <si>
    <t xml:space="preserve"> г. Мозырь, ул. Нефтестроителей, д.10, Гомельская обл.</t>
  </si>
  <si>
    <t xml:space="preserve"> г. Мозырь, ул. Октябрьская, д.14, Гомельская обл.</t>
  </si>
  <si>
    <t xml:space="preserve"> д. Бронное, Речицкий р-н, Гомельская обл.</t>
  </si>
  <si>
    <t xml:space="preserve"> д. Жгуно-Буда, Добрушский р-н, Гомельская обл.</t>
  </si>
  <si>
    <t xml:space="preserve"> д. Копачи, Молодечненский р-н, Минская обл.</t>
  </si>
  <si>
    <t xml:space="preserve"> д. Заценье, Логойский р-н, Минская обл.</t>
  </si>
  <si>
    <t xml:space="preserve"> д. Застенок, Лунинецкий р-н, Брестская обл.</t>
  </si>
  <si>
    <t xml:space="preserve"> д. Дубовое, Каменецкий р-н, Брестская обл.</t>
  </si>
  <si>
    <t xml:space="preserve"> д. Новые Засимовичи, Пружанский р-н, Брестская обл.</t>
  </si>
  <si>
    <t xml:space="preserve"> д. Гирмонтовцы, Барановичский р-н, Брестская обл.</t>
  </si>
  <si>
    <t xml:space="preserve"> д. Толково, Дрогичинский р-н, Брестская обл.</t>
  </si>
  <si>
    <t xml:space="preserve"> д. Переров, Пружанский р-н, Брестская обл.</t>
  </si>
  <si>
    <t xml:space="preserve"> д. Минчики, Берестовицкий р-н, Гродненская обл.</t>
  </si>
  <si>
    <t xml:space="preserve"> г. Большая Берестовица, ул. Ленина, д.10, Гродненская обл.</t>
  </si>
  <si>
    <t xml:space="preserve"> г. Свислочь, ул. 17 сентября, Гродненская обл.</t>
  </si>
  <si>
    <t xml:space="preserve"> г. Волковыск, ул. С.Панковой, д.58, Гродненская обл.</t>
  </si>
  <si>
    <t xml:space="preserve"> д. Субботники, Ивьевский р-н, Гродненская обл.</t>
  </si>
  <si>
    <t xml:space="preserve"> д. Скерси, Щучинский р-н, Гродненская обл.</t>
  </si>
  <si>
    <t xml:space="preserve"> г. Гродно, ул. Л. Чайкиной, 26, Гродненская обл.</t>
  </si>
  <si>
    <t xml:space="preserve"> д. Козенки, Мозырский р-н, Гомельская обл.</t>
  </si>
  <si>
    <t xml:space="preserve"> г. Калинковичи, ул. 50 лет Октября, 6, Гомельская обл.</t>
  </si>
  <si>
    <t xml:space="preserve"> г. Лида, ул. Рыбиновского, д.20, Гродненская обл.</t>
  </si>
  <si>
    <t xml:space="preserve"> г. Мозырь, ул. Котловца, 9, Гомельская обл.</t>
  </si>
  <si>
    <t xml:space="preserve"> г. Мозырь, пл. Горького, 1, Гомельская обл.</t>
  </si>
  <si>
    <t xml:space="preserve"> г. Мозырь, ул. Притыцкого, 22, Гомельская обл.</t>
  </si>
  <si>
    <t xml:space="preserve"> г. Мозырь, Гомельская обл.</t>
  </si>
  <si>
    <t xml:space="preserve"> д. Протасовщина, Щучинский р-н, Гродненская обл.</t>
  </si>
  <si>
    <t xml:space="preserve"> д. Пильчуки, Щучинский р-н, Гродненская обл.</t>
  </si>
  <si>
    <t xml:space="preserve"> д. Феликсово, Лидский р-н, Гродненская обл.</t>
  </si>
  <si>
    <t xml:space="preserve"> д. Мыто, Лидский р-н, Гродненская обл.</t>
  </si>
  <si>
    <t xml:space="preserve"> д. Филоновцы, Лидский р-н, Гродненская обл.</t>
  </si>
  <si>
    <t xml:space="preserve"> д. Морино, Ивьевский р-н, Гродненская обл.</t>
  </si>
  <si>
    <t xml:space="preserve"> д. Лугомовичи, Ивьевский р-н, Гродненская обл.</t>
  </si>
  <si>
    <t xml:space="preserve"> д. Бакшты, Ивьевский р-н, Гродненская обл.</t>
  </si>
  <si>
    <t xml:space="preserve"> г. Новогрудок, ул. Мицкевича, д.3, Гродненская обл.</t>
  </si>
  <si>
    <t xml:space="preserve"> д. Хатежино, Минский р-н, Минская обл.</t>
  </si>
  <si>
    <t xml:space="preserve"> г. Мозырь, пер. Малинина, д.1, Гомельская обл.</t>
  </si>
  <si>
    <t xml:space="preserve"> г. Мозырь, ул. Я. Купалы, д.26а, Гомельская обл.</t>
  </si>
  <si>
    <t xml:space="preserve"> г. Калинковичи, ул. 50 лет Октября, д.24, Гомельская обл.</t>
  </si>
  <si>
    <t xml:space="preserve"> г. Мозырь, ул. В. Хоружей, 16, Гомельская обл.</t>
  </si>
  <si>
    <t xml:space="preserve"> г. Калинковичи, ул. Князева, д. 4, Гомельская обл.</t>
  </si>
  <si>
    <t xml:space="preserve"> г. Мозырь, ул. Крупской, 12, Гомельская обл.</t>
  </si>
  <si>
    <t xml:space="preserve"> г. Мозырь, ул. Ульяновская, 22, Гомельская обл.</t>
  </si>
  <si>
    <t xml:space="preserve"> г. Мозырь, ул. Социалистическая, 120, Гомельская обл.</t>
  </si>
  <si>
    <t xml:space="preserve"> г. Мозырь, ул. Дружбы, 16а, Гомельская обл.</t>
  </si>
  <si>
    <t xml:space="preserve"> д. Сосновка, Гомельский р-н, Гомельская обл.</t>
  </si>
  <si>
    <t xml:space="preserve"> д. Озерщина, ул. Судостроительная, 10, Речицкий р-н, Гомельская обл.</t>
  </si>
  <si>
    <t xml:space="preserve"> г. Речица, ул. Молодежная, 7, Гомельская обл.</t>
  </si>
  <si>
    <t xml:space="preserve"> г. Речица, ул. Советская, 192, Гомельская обл.</t>
  </si>
  <si>
    <t xml:space="preserve"> д. Бобренята, Мозырский р-н, Гомельская обл.</t>
  </si>
  <si>
    <t xml:space="preserve"> д. Солтаново, Речицкий р-н, Гомельская обл.</t>
  </si>
  <si>
    <t xml:space="preserve"> д. Новоселки, Ошмянский р-н, Гродненская обл.</t>
  </si>
  <si>
    <t xml:space="preserve"> д. Тележишки, Ошмянский р-н, Гродненская обл.</t>
  </si>
  <si>
    <t xml:space="preserve"> г. Сморгонь, ул. Советская, д.29, Гродненская обл.</t>
  </si>
  <si>
    <t xml:space="preserve"> г. Заславль, ул. Юбилейная, д.2, Минская обл.</t>
  </si>
  <si>
    <t xml:space="preserve"> д. Светлый Путь, Минский р-н, Минская обл.</t>
  </si>
  <si>
    <t xml:space="preserve"> г. Радошковичи, Минская обл.</t>
  </si>
  <si>
    <t xml:space="preserve"> д. Красное, Молодечненский р-н, Минская обл.</t>
  </si>
  <si>
    <t>г.Минск, ул. Энгельса, д.22, Минская обл.</t>
  </si>
  <si>
    <t>д.Богданово, Чашникский р-н, Витебская обл.</t>
  </si>
  <si>
    <t>д.Рыбница, Гродненский р-н, Гродненская обл.</t>
  </si>
  <si>
    <t>д.Замостье, Калинковичский р-н, Гомельская обл.</t>
  </si>
  <si>
    <t>д.Калинино, Буда-Кошелевский р-н, Гомельская обл.</t>
  </si>
  <si>
    <t>д.Завод, Пуховичский р-н, Минская обл.</t>
  </si>
  <si>
    <t>г.Полоцк, ул. Промышленная, д.15, Витебская обл.</t>
  </si>
  <si>
    <t>д.Броды, Пружанский р-н, Брестская обл.</t>
  </si>
  <si>
    <t>д.Дубоши, Воложинский р-н, Минская обл.</t>
  </si>
  <si>
    <t>д.Засинцы, Ельский р-н, Гомельская обл.</t>
  </si>
  <si>
    <t>д.Бабичи, Речицкий р-н, Гомельская обл.</t>
  </si>
  <si>
    <t>д.Перетрутовский Воротынь, Калинковичский р-н, Гомельская обл.</t>
  </si>
  <si>
    <t>д.Челищевичи, Кобринский р-н, Брестская обл.</t>
  </si>
  <si>
    <t>г.Новополоцк, ул. Комсомольская, д.9, Витебская обл.</t>
  </si>
  <si>
    <t>д.Городная, Столинский р-н, Брестская обл.</t>
  </si>
  <si>
    <t>д.Кострово, Столинский р-н, Брестская обл.</t>
  </si>
  <si>
    <t>д.Гостино, Стародорожский р-н, Минская обл.</t>
  </si>
  <si>
    <t>д.Пруссы, Стародорожский р-н, Минская обл.</t>
  </si>
  <si>
    <t>д.Конвелишки, Вороновский р-н, Гродненская обл.</t>
  </si>
  <si>
    <t>д.Мыльнище, Городокский р-н, Витебская обл.</t>
  </si>
  <si>
    <t>д.Мотневичи, Чечерский р-н, Гомельская обл.</t>
  </si>
  <si>
    <t>д.Заболотье, Петриковский р-н, Гомельская обл.</t>
  </si>
  <si>
    <t>д.Осинское, Лельчицкий р-н, Гомельская обл.</t>
  </si>
  <si>
    <t>д.Залозье, Рогачевский р-н, Гомельская обл.</t>
  </si>
  <si>
    <t>д.Глиница, Мозырский р-н, Гомельская обл.</t>
  </si>
  <si>
    <t>д.Ломовичи, Октябрьский р-н, Гомельская обл.</t>
  </si>
  <si>
    <t>д.Новые Крюки, Миорский р-н, Витебская обл.</t>
  </si>
  <si>
    <t>г.Гродно, мк-н Вишневец, Гродненская обл.</t>
  </si>
  <si>
    <t>д.Беляевка, Чечерский р-н, Гомельская обл.</t>
  </si>
  <si>
    <t>д.Озерско, Кореличский р-н, Гродненская обл.</t>
  </si>
  <si>
    <t>д.Большая Борздынь, Минский р-н, Минская обл.</t>
  </si>
  <si>
    <t>д.Скрыдлево, Витебский р-н, Витебская обл.</t>
  </si>
  <si>
    <t>г.Минск, ул. Сурганова, д.47 к.5, Минская обл.</t>
  </si>
  <si>
    <t>д.Алантево, Оршанский р-н, Витебская обл.</t>
  </si>
  <si>
    <t>д.Клинники, Докшицкий р-н, Витебская обл.</t>
  </si>
  <si>
    <t>д.Ручаевка, Лоевский р-н, Гомельская обл.</t>
  </si>
  <si>
    <t>д.Псуя, Глубокский р-н, Витебская обл.</t>
  </si>
  <si>
    <t>д.Харсы, Брестский р-н, Брестская обл.</t>
  </si>
  <si>
    <t>д.Ермаки, Пинский р-н, Брестская обл.</t>
  </si>
  <si>
    <t>д.Ректа, Рогачевский р-н, Гомельская обл.</t>
  </si>
  <si>
    <t>д.Каменка, Мозырский р-н, Гомельская обл.</t>
  </si>
  <si>
    <t xml:space="preserve"> д. Романищи, Октябрьский р-н, Гомельская обл.</t>
  </si>
  <si>
    <t xml:space="preserve"> д. Слобода, Мозырский р-н, Гомельская обл.</t>
  </si>
  <si>
    <t xml:space="preserve"> д. Кочище, Ельский р-н, Гомельская обл.</t>
  </si>
  <si>
    <t xml:space="preserve"> д. Борки, Петриковский р-н, Гомельская обл.</t>
  </si>
  <si>
    <t xml:space="preserve"> д. Завод, Жлобинский р-н, Гомельская обл.</t>
  </si>
  <si>
    <t xml:space="preserve"> д. Кореневка, Гомельский р-н, Гомельская обл.</t>
  </si>
  <si>
    <t xml:space="preserve"> д. Забродье, Житковичский р-н, Гомельская обл.</t>
  </si>
  <si>
    <t xml:space="preserve"> д. Грабовка, Гомельский р-н, Гомельская обл.</t>
  </si>
  <si>
    <t xml:space="preserve"> д. Климовка, Гомельский р-н, Гомельская обл.</t>
  </si>
  <si>
    <t xml:space="preserve"> д. Потаповка, Буда-Кошелевский р-н, Гомельская обл.</t>
  </si>
  <si>
    <t xml:space="preserve"> д. Салтановка, Жлобинский р-н, Гомельская обл.</t>
  </si>
  <si>
    <t xml:space="preserve"> д. Гулевичи, Калинковичский р-н, Гомельская обл.</t>
  </si>
  <si>
    <t xml:space="preserve"> д. Волчья Гора, Речицкий р-н, Гомельская обл.</t>
  </si>
  <si>
    <t xml:space="preserve"> д. Красное, Гомельский р-н, Гомельская обл.</t>
  </si>
  <si>
    <t xml:space="preserve"> д. Уборок, Лоевский р-н, Гомельская обл.</t>
  </si>
  <si>
    <t xml:space="preserve"> д. Залесье, Чечерский р-н, Гомельская обл.</t>
  </si>
  <si>
    <t xml:space="preserve"> д. Рытов, Брагинский р-н, Гомельская обл.</t>
  </si>
  <si>
    <t xml:space="preserve"> д. Глыбоцкое, ул. Новая, 15, Гомельский р-н, Гомельская обл.</t>
  </si>
  <si>
    <t xml:space="preserve"> г. Барановичи, ул. 50 лет ВЛКСМ, д.9, Брестская обл.</t>
  </si>
  <si>
    <t xml:space="preserve"> д. Гичицы, Ивацевичский р-н, Брестская обл.</t>
  </si>
  <si>
    <t xml:space="preserve"> г. Барановичи, ул. Тельмана, 183а, Брестская обл.</t>
  </si>
  <si>
    <t xml:space="preserve"> г. Барановичи, ул. Доватора, д. 7, Брестская обл.</t>
  </si>
  <si>
    <t xml:space="preserve"> д. Бульково, Брестский р-н, Брестская обл.</t>
  </si>
  <si>
    <t xml:space="preserve"> д. Близная, Пружанский р-н, Брестская обл.</t>
  </si>
  <si>
    <t>г. Столин, ул. Советская, д. 77, Столинский р-н, Брестская обл.</t>
  </si>
  <si>
    <t>д. Сиреневка, Дрогичинский р-н, Брестская обл.</t>
  </si>
  <si>
    <t>г. Пружаны, ул. Красноармейская, д. 12, Пружанский р-н, Брестская обл.</t>
  </si>
  <si>
    <t>г. Береза, ул. Ленина, д. 72, Березовский р-н, Брестская обл.</t>
  </si>
  <si>
    <t>г. Витебск, ул. Юрьева Горка, д. 1, Витебский р-н, Витебская обл.</t>
  </si>
  <si>
    <t>г. Верхнедвинск, ул. Советская, д. 57, Верхнедвинский р-н, Витебская обл.</t>
  </si>
  <si>
    <t>г. Браслав, ул. Советская, д. 117, Браславский р-н, Витебская обл.</t>
  </si>
  <si>
    <t>г. Глубокое, ул. Ленина, д.  8, Глубокский р-н, Витебская обл.</t>
  </si>
  <si>
    <t>г. Мозырь, ул. Малинина, д. 8, Мозырский р-н, Гомельская обл.</t>
  </si>
  <si>
    <t xml:space="preserve"> д. Колодищи, ул. Чкалова, 2, Минский р-н, Минская обл.</t>
  </si>
  <si>
    <t xml:space="preserve"> д. Слобода-Кучинка, Копыльский р-н, Минская обл.</t>
  </si>
  <si>
    <t xml:space="preserve"> д. Озерный, ул. Центральная, Червенский р-н, Минская обл.</t>
  </si>
  <si>
    <t xml:space="preserve"> г. Минск, ул. Волгоградская, д. 35, Минская обл.</t>
  </si>
  <si>
    <t xml:space="preserve"> д. Крулевщина, ул. Черняховского, д. 2, Докшицкий р-н, Витебская обл.</t>
  </si>
  <si>
    <t xml:space="preserve"> д. Мошканы, Сенненский р-н, Витебская обл.</t>
  </si>
  <si>
    <t xml:space="preserve"> д. Симаново, Лиозненский р-н, Витебская обл.</t>
  </si>
  <si>
    <t xml:space="preserve"> д. Пальминка, Городокский р-н, Витебская обл.</t>
  </si>
  <si>
    <t xml:space="preserve"> г. Гродно, ул. Поповича, д.5, Гродненская обл.</t>
  </si>
  <si>
    <t xml:space="preserve"> г. Гродно, ул. Суворова, д.135, Гродненская обл.</t>
  </si>
  <si>
    <t xml:space="preserve"> г. Брест, ул. Cкрипникова, 3, Брестская обл.</t>
  </si>
  <si>
    <t xml:space="preserve"> г. Брест, ул. Янки Купалы, 106, Брестская обл.</t>
  </si>
  <si>
    <t xml:space="preserve"> г. Брест, ул. Смирнова, 7, Брестская обл.</t>
  </si>
  <si>
    <t xml:space="preserve"> г. Брест, ул. Кобринская, 53, Брестская обл.</t>
  </si>
  <si>
    <t xml:space="preserve"> д. Ратьковичи, Логойский р-н, Минская обл.</t>
  </si>
  <si>
    <t xml:space="preserve"> д. Семково, ул. Центральная, 3, Минский р-н, Минская обл.</t>
  </si>
  <si>
    <t xml:space="preserve"> г. Минск, ул. Гинтовта, д.28, Минская обл.</t>
  </si>
  <si>
    <t xml:space="preserve"> г. Минск, ул. Никифорова, д.3, Минская обл.</t>
  </si>
  <si>
    <t xml:space="preserve"> г. Минск, ул. Рогачевская, д.12, Минская обл.</t>
  </si>
  <si>
    <t xml:space="preserve"> д. Колодищи, Минский р-н, Минская обл.</t>
  </si>
  <si>
    <t xml:space="preserve"> г. Минск, пр. Ф.Скорины, д.181, Минская обл.</t>
  </si>
  <si>
    <t xml:space="preserve"> г. Минск, ЭкспоБел, Минская обл.</t>
  </si>
  <si>
    <t xml:space="preserve"> г. Минск, ул. Фогеля, д.7, Минская обл.</t>
  </si>
  <si>
    <t xml:space="preserve"> г. Минск, ул. Водолажского, д.6, Минская обл.</t>
  </si>
  <si>
    <t xml:space="preserve"> г. Минск, ул. Уручская, д.19, Минская обл.</t>
  </si>
  <si>
    <t xml:space="preserve"> г. Гродно, ул. Индурское шоссе, 11, Гродненская обл.</t>
  </si>
  <si>
    <t xml:space="preserve"> г. Гродно, ул. Коммунальная, 32а, Гродненская обл.</t>
  </si>
  <si>
    <t>БС1730 г.Ружаны, Брестская обл.</t>
  </si>
  <si>
    <t xml:space="preserve"> д. Юховичи, Россонский р-н, Витебская обл.</t>
  </si>
  <si>
    <t xml:space="preserve"> г. Лепель, ул. Калинина, 74, Витебская обл.</t>
  </si>
  <si>
    <t xml:space="preserve"> д. Белусишки, Браславский р-н, Витебская обл.</t>
  </si>
  <si>
    <t xml:space="preserve"> д. Ахремовцы, ул. Школьная, д.68, Браславский р-н, Витебская обл.</t>
  </si>
  <si>
    <t xml:space="preserve"> г. Дубровно, ул. Вокзальная, 34, Витебская обл.</t>
  </si>
  <si>
    <t>БС1792 д.Выгонощи, Ивацевичский р-н, Брестская обл.</t>
  </si>
  <si>
    <t>БС1935 д.Вулька, Пинский р-н, Брестская обл.</t>
  </si>
  <si>
    <t xml:space="preserve"> г. Витебск, ул. 2-ая Прибрежная, 1, Витебская обл.</t>
  </si>
  <si>
    <t xml:space="preserve"> г. Витебск, пр-т Строителей, д. 1, Витебская обл.</t>
  </si>
  <si>
    <t xml:space="preserve"> г. Витебск, ул. Космонавтов, 10а, Витебская обл.</t>
  </si>
  <si>
    <t xml:space="preserve"> г. Витебск, ул. 3-я Суражская, Витебская обл.</t>
  </si>
  <si>
    <t xml:space="preserve"> г. Витебск, пр. Победы, 23 д., Витебская обл.</t>
  </si>
  <si>
    <t xml:space="preserve"> г. Витебск, ул. Чкалова, 18, Витебская обл.</t>
  </si>
  <si>
    <t xml:space="preserve"> г. Витебск, ул. Баумана, 20, Витебская обл.</t>
  </si>
  <si>
    <t xml:space="preserve"> г. Витебск, ул. Ясеневская, 15, Витебская обл.</t>
  </si>
  <si>
    <t xml:space="preserve"> г. Барановичи, ул. Советская, д.82, Брестская обл.</t>
  </si>
  <si>
    <t xml:space="preserve"> г. Барановичи, ул. Ленина, д.30, Брестская обл.</t>
  </si>
  <si>
    <t xml:space="preserve"> г. Барановичи, ул. Фабричная, д.7, Брестская обл.</t>
  </si>
  <si>
    <t xml:space="preserve"> г. Ивацевичи, ул. Шевченко, 23, Брестская обл.</t>
  </si>
  <si>
    <t xml:space="preserve"> г. Могилев, ул. Каштановая, 50, Могилевская обл.</t>
  </si>
  <si>
    <t xml:space="preserve"> г. Могилев, пр. Пушкинский, д.49, Могилевская обл.</t>
  </si>
  <si>
    <t xml:space="preserve"> г. Могилев, ул. Кулибина, 8а, Могилевская обл.</t>
  </si>
  <si>
    <t xml:space="preserve"> д. Николаевка 1, Могилевский р-н, Могилевская обл.</t>
  </si>
  <si>
    <t xml:space="preserve"> д. Старое Село, Мстиславский р-н, Могилевская обл.</t>
  </si>
  <si>
    <t xml:space="preserve"> д. Булино, Мстиславский р-н, Могилевская обл.</t>
  </si>
  <si>
    <t xml:space="preserve"> г. Могилев, ул. Ямницкая, 83, Могилевская обл.</t>
  </si>
  <si>
    <t xml:space="preserve"> г. Горки, ул. Якубовского, 22, Могилевская обл.</t>
  </si>
  <si>
    <t xml:space="preserve"> д. Сеньково, Горецкий р-н, Могилевская обл.</t>
  </si>
  <si>
    <t xml:space="preserve"> д. Клеевичи, Костюковичский р-н, Могилевская обл.</t>
  </si>
  <si>
    <t xml:space="preserve"> д. Лобжа, Климовичский р-н, Могилевская обл.</t>
  </si>
  <si>
    <t xml:space="preserve"> д. Дараганово, Осиповичский р-н, Могилевская обл.</t>
  </si>
  <si>
    <t xml:space="preserve"> д. Старое Село, Осиповичский р-н, Могилевская обл.</t>
  </si>
  <si>
    <t xml:space="preserve"> д. Запрудье, Горецкий р-н, Могилевская обл.</t>
  </si>
  <si>
    <t xml:space="preserve"> д. Кремок, Осиповичский р-н, Могилевская обл.</t>
  </si>
  <si>
    <t xml:space="preserve"> д. Судовица, Светлогорский р-н, Гомельская обл.</t>
  </si>
  <si>
    <t xml:space="preserve"> г. Дзержинск, ул. Лермонтова, 10а, Минская обл.</t>
  </si>
  <si>
    <t>д.Фролово, Городокский р-н, Витебская обл.</t>
  </si>
  <si>
    <t>г.Могилев, ул. Космонавтов, д.57, Могилевская обл.</t>
  </si>
  <si>
    <t>д.Гута, Брестский р-н, Брестская обл.</t>
  </si>
  <si>
    <t>г.Могилев, ул. Первомайская, д.99, Могилевская обл.</t>
  </si>
  <si>
    <t>г. Краснополье, ул. Ленинская, д. 11, Краснопольский р-н, Могилевская обл.</t>
  </si>
  <si>
    <t>г. Хотимск, ул. Ленинская, д. 18, Хотимский р-н, Могилевская обл.</t>
  </si>
  <si>
    <t xml:space="preserve"> г. Гомель, ул. Советская, д.60, Гомельская обл.</t>
  </si>
  <si>
    <t xml:space="preserve"> г. Гомель, ул. Речицкое шоссе, д.7А, Гомельская обл.</t>
  </si>
  <si>
    <t xml:space="preserve"> г. Гомель, ул. Речицкая, д.1А, Гомельская обл.</t>
  </si>
  <si>
    <t xml:space="preserve"> г. Гомель, ул. Мазурова, д. 110, Гомельская обл.</t>
  </si>
  <si>
    <t>БС1309 г.Минск, пр-т Победителей, д.111-25, Минская об</t>
  </si>
  <si>
    <t xml:space="preserve"> д. Орковичи, Новогрудский р-н, Гродненская обл.</t>
  </si>
  <si>
    <t xml:space="preserve"> г. Мосты, ул. 30 лет ВЛКСМ, 165, Гродненская обл.</t>
  </si>
  <si>
    <t xml:space="preserve"> г. Острино, ул. Слатвинского, 34, Гродненская обл.</t>
  </si>
  <si>
    <t>БС3312 д.Гатово, Минский р-н, Минская обл.</t>
  </si>
  <si>
    <t>БС1323 г.Минск, пер. 1-й Загородный, д.20, Минская обл.</t>
  </si>
  <si>
    <t>БС1371 г.Минск, ул. Есенина, д.121, Минская обл.</t>
  </si>
  <si>
    <t>БС1299 г.Минск, пр-т Независимости, д.30, Минская обл.</t>
  </si>
  <si>
    <t>БС1821 г.Гродно, ул. Горького, д.91, Гродненская обл.</t>
  </si>
  <si>
    <t>БС1828 д.Девятни, Сморгонский р-н, Гродненская обл.</t>
  </si>
  <si>
    <t>БС1830 д.Привалки, Гродненский р-н, Гродненская обл.</t>
  </si>
  <si>
    <t>БС1831 д.Озеры, Гродненский р-н, Гродненская обл.</t>
  </si>
  <si>
    <t>БС1844 д.Боровики, Дятловский р-н, Гродненская обл.</t>
  </si>
  <si>
    <t>БС1845 г.Гродно, мк-н Барановичи, Гродненская обл.</t>
  </si>
  <si>
    <t>БС1847 д.Старченята, Ивьевский р-н, Гродненская обл.</t>
  </si>
  <si>
    <t>БС1858 д.Глядовичи, Мостовский р-н, Гродненская обл.</t>
  </si>
  <si>
    <t>БС1867 д.Подроссь, Волковысский р-н, Гродненская обл.</t>
  </si>
  <si>
    <t>БС1892 д.сан. Свитязь, Новогрудский р-н, Гродненская обл.</t>
  </si>
  <si>
    <t>БС3801 д.Гаути, Сморгонский р-н, Гродненская обл.</t>
  </si>
  <si>
    <t>БС3839 г.Любча, Гродненская обл.</t>
  </si>
  <si>
    <t>БС3844 д.Феликсово, Лидский р-н, Гродненская обл.</t>
  </si>
  <si>
    <t>БС3866 д.Пески, ул. Заводская, д.76, Мостовский р-н, Гродненская обл.</t>
  </si>
  <si>
    <t>БС3878 г.Сморгонь, ул. Индустлиальная, д.27, Гродненская обл.</t>
  </si>
  <si>
    <t>БС1843 д.Филоновцы, Лидский р-н, Гродненская обл.</t>
  </si>
  <si>
    <t>БС1872 д.Каменный Лог, Ошмянский р-н, Гродненская обл.</t>
  </si>
  <si>
    <t>БС1878 д.Добровляны, Сморгонский р-н, Гродненская обл.</t>
  </si>
  <si>
    <t>г.Вилейка, ул. 17 сентября, д.30, Минская обл.</t>
  </si>
  <si>
    <t>г.Плещеницы, ул. Воровского, д.20, Минская обл.</t>
  </si>
  <si>
    <t>г.Радошковичи, ул. Дубровская, д.42, Минская обл.</t>
  </si>
  <si>
    <t>г.Богушевск, ул. Парковая, д.34, Витебская обл.</t>
  </si>
  <si>
    <t>д.Болбасово, ул. Молодёжная, Оршанский р-н, Вите</t>
  </si>
  <si>
    <t>г.Новолукомль, ул. Энергетиков, д.15, Витебская об</t>
  </si>
  <si>
    <t>г.Мосты, пл. Ленина, д.4, Гродненская обл.</t>
  </si>
  <si>
    <t xml:space="preserve"> д. Светлая Роща, Борисовский р-н, Минская обл.</t>
  </si>
  <si>
    <t xml:space="preserve"> г. Ветрино, Витебская обл.</t>
  </si>
  <si>
    <t xml:space="preserve"> д. Фариново, Полоцкий р-н, Витебская обл.</t>
  </si>
  <si>
    <t xml:space="preserve"> г. Новополоцк, ул. Молодежная, 94б, Витебская обл.</t>
  </si>
  <si>
    <t xml:space="preserve"> г. Полоцк, ул. Комарова, 22, Витебская обл.</t>
  </si>
  <si>
    <t xml:space="preserve"> г. Полоцк, ул. Бабушкина, 121б к.2, Витебская обл.</t>
  </si>
  <si>
    <t xml:space="preserve"> г. Новополоцк, ул. Ктаторова, 12, Витебская обл.</t>
  </si>
  <si>
    <t xml:space="preserve"> д. Гомель, Полоцкий р-н, Витебская обл.</t>
  </si>
  <si>
    <t xml:space="preserve"> д. Погирщино, Шумилинский р-н, Витебская обл.</t>
  </si>
  <si>
    <t xml:space="preserve"> д. Тулово, Витебский р-н, Витебская обл.</t>
  </si>
  <si>
    <t xml:space="preserve"> г. Полоцк, ул. Фабрициуса, 30, Витебская обл.</t>
  </si>
  <si>
    <t xml:space="preserve"> г. Новополоцк, ул. Блохина, д.27, Витебская обл.</t>
  </si>
  <si>
    <t xml:space="preserve"> г. Новополоцк, ул. Дзержинского, д.8, Витебская обл.</t>
  </si>
  <si>
    <t xml:space="preserve"> г. Полоцк, ул. Скорины, д.14, Витебская обл.</t>
  </si>
  <si>
    <t xml:space="preserve"> г. Полоцк, ул. Вологина, д.116, Витебская обл.</t>
  </si>
  <si>
    <t xml:space="preserve"> д. Камено, Логойский р-н, Минская обл.</t>
  </si>
  <si>
    <t xml:space="preserve"> д. Степанково, Витебский р-н, Витебская обл.</t>
  </si>
  <si>
    <t xml:space="preserve"> д. Горовые, Шумилинский р-н, Витебская обл.</t>
  </si>
  <si>
    <t xml:space="preserve"> д. Светличаще, Полоцкий р-н, Витебская обл.</t>
  </si>
  <si>
    <t xml:space="preserve"> д. Булавки, Полоцкий р-н, Витебская обл.</t>
  </si>
  <si>
    <t xml:space="preserve"> д. Струбки, Полоцкий р-н, Витебская обл.</t>
  </si>
  <si>
    <t xml:space="preserve"> д. Неверово, Верхнедвинский р-н, Витебская обл.</t>
  </si>
  <si>
    <t xml:space="preserve"> д. Жовнино, Верхнедвинский р-н, Витебская обл.</t>
  </si>
  <si>
    <t xml:space="preserve"> д. Волчки, Шарковщинский р-н, Витебская обл.</t>
  </si>
  <si>
    <t xml:space="preserve"> д. Шайтерово, Верхнедвинский р-н, Витебская обл.</t>
  </si>
  <si>
    <t xml:space="preserve"> д. Тимошково, Миорский р-н, Витебская обл.</t>
  </si>
  <si>
    <t xml:space="preserve"> д. Бельск, Кобринский р-н, Брестская обл.</t>
  </si>
  <si>
    <t xml:space="preserve"> д. Оса, ул. Сеткова, Кобринский р-н, Кобринский р-н, Брестская обл.</t>
  </si>
  <si>
    <t xml:space="preserve"> д. Дребск, Лунинецкий р-н, Брестская обл.</t>
  </si>
  <si>
    <t xml:space="preserve"> д. Бостынь, Лунинецкий р-н, Брестская обл.</t>
  </si>
  <si>
    <t xml:space="preserve"> д. Белоуша, ул. Советская, 36, Столинский р-н, Брестская обл.</t>
  </si>
  <si>
    <t xml:space="preserve"> г. Жодино, Минская обл.</t>
  </si>
  <si>
    <t xml:space="preserve"> г. Барановичи, ул. Ленина, 5, Брестская обл.</t>
  </si>
  <si>
    <t xml:space="preserve"> г. Барановичи, ул. Тельмана, 100, Брестская обл.</t>
  </si>
  <si>
    <t xml:space="preserve"> г. Жабинка, ул. Кирова, 91, Брестская обл.</t>
  </si>
  <si>
    <t xml:space="preserve"> д. Лабузы, Ляховичский р-н, Брестская обл.</t>
  </si>
  <si>
    <t xml:space="preserve"> д. Борки, Ганцевичский р-н, Брестская обл.</t>
  </si>
  <si>
    <t xml:space="preserve"> д. Сиреневка, Дрогичинский р-н, Брестская обл.</t>
  </si>
  <si>
    <t xml:space="preserve"> д. Огдемер, Дрогичинский р-н, Брестская обл.</t>
  </si>
  <si>
    <t xml:space="preserve"> г. Лунинец, ул. Давыдова, 19, Брестская обл.</t>
  </si>
  <si>
    <t xml:space="preserve"> г. Брест, ул. Лейтенанта Рябцева, 64/86, Брестская обл.</t>
  </si>
  <si>
    <t xml:space="preserve"> г. Пружаны, ул. Вашкевича, ЦТП-2, Брестская обл.</t>
  </si>
  <si>
    <t xml:space="preserve"> г. Пружаны, ул. Костякова, 77, Брестская обл.</t>
  </si>
  <si>
    <t xml:space="preserve"> г. Иваново, ул. Комарова, 15, Брестская обл.</t>
  </si>
  <si>
    <t xml:space="preserve"> д. Рагодощь, Ивановский р-н, Брестская обл.</t>
  </si>
  <si>
    <t xml:space="preserve"> д. Псыщево, Ивановский р-н, Брестская обл.</t>
  </si>
  <si>
    <t xml:space="preserve"> д. Яковчицы Малые, Жабинковский р-н, Брестская обл.</t>
  </si>
  <si>
    <t xml:space="preserve"> д. Полевая Речица, Жабинковский р-н, Брестская обл.</t>
  </si>
  <si>
    <t xml:space="preserve"> г. Лепель, пл. Свободы, 1, Витебская обл.</t>
  </si>
  <si>
    <t xml:space="preserve"> г. Лиозно, ул. Шоссейная, 5, Витебская обл.</t>
  </si>
  <si>
    <t xml:space="preserve"> д. Барань, ул.Сорокина, 6, Оршанский р-н, Витебская обл.</t>
  </si>
  <si>
    <t xml:space="preserve"> г. Березино, ул. М.Горького, 36, Минская обл.</t>
  </si>
  <si>
    <t xml:space="preserve"> г. Жодино, пр. Мира, 9, Минская обл.</t>
  </si>
  <si>
    <t xml:space="preserve"> г. Борисов, ул. Пирогова, 65а, Минская обл.</t>
  </si>
  <si>
    <t xml:space="preserve"> г. Гомель, ул. Юбилейная, д.52, Гомельская обл.</t>
  </si>
  <si>
    <t>д. Ржище, Пуховический р-н</t>
  </si>
  <si>
    <t>д. Полесье, Чечерский р-н</t>
  </si>
  <si>
    <t xml:space="preserve"> д. Селявщино, Россонский р-н, Витебская обл.</t>
  </si>
  <si>
    <t xml:space="preserve"> г. Россоны, ул. Советская, д.4, Витебская обл.</t>
  </si>
  <si>
    <t xml:space="preserve"> г. Браслав, ул. Советская, д.119, Витебская обл.</t>
  </si>
  <si>
    <t xml:space="preserve"> д. Опса, Браславский р-н, Витебская обл.</t>
  </si>
  <si>
    <t xml:space="preserve"> д. Камаи, Поставский р-н, Витебская обл.</t>
  </si>
  <si>
    <t xml:space="preserve"> д. Башни, Шумилинский р-н, Витебская обл.</t>
  </si>
  <si>
    <t xml:space="preserve"> д. Тродовичи, Россонский р-н, Витебская обл.</t>
  </si>
  <si>
    <t xml:space="preserve"> г. Витебск, ул. К.Маркса, 53а, Витебская обл.</t>
  </si>
  <si>
    <t xml:space="preserve"> г. Витебск, ул. Технич, кая, Витебская обл.</t>
  </si>
  <si>
    <t xml:space="preserve"> г. Витебск, ул. Академика Павлова, д.23, Витебская обл.</t>
  </si>
  <si>
    <t xml:space="preserve"> г. Витебск, ул. Строителей, д.3б, Витебская обл.</t>
  </si>
  <si>
    <t xml:space="preserve"> г. Витебск, ул. Фрунзе, д.44, Витебская обл.</t>
  </si>
  <si>
    <t xml:space="preserve"> г. Витебск, п.о. Никрополье, Витебская обл.</t>
  </si>
  <si>
    <t xml:space="preserve"> г. Витебск, ул. 3-я Чепинская, д.37а, Витебская обл.</t>
  </si>
  <si>
    <t xml:space="preserve"> г. Витебск, ул. Чкалова, д.17/1, Витебская обл.</t>
  </si>
  <si>
    <t xml:space="preserve"> г. Витебск, ул.Гагарина, д.68, Витебская обл.</t>
  </si>
  <si>
    <t xml:space="preserve"> г. Витебск, пр. Победы, д.7, Витебская обл.</t>
  </si>
  <si>
    <t xml:space="preserve"> г. Витебск, пр. Московский, д.120, Витебская обл.</t>
  </si>
  <si>
    <t xml:space="preserve"> г. Витебск, пр. Московский, д.10, Витебская обл.</t>
  </si>
  <si>
    <t xml:space="preserve"> г. Витебск, ул. Замковая, д.4, Витебская обл.</t>
  </si>
  <si>
    <t xml:space="preserve"> г. Витебск, пр. Московский, д.46, Витебская обл.</t>
  </si>
  <si>
    <t xml:space="preserve"> г. Витебск, ул. Горького, д.148/1, Витебская обл.</t>
  </si>
  <si>
    <t xml:space="preserve"> г. Витебск, ул. Ленинградская, д.155, Витебская обл.</t>
  </si>
  <si>
    <t xml:space="preserve"> г. Витебск, ул. Белорусская, д.6а, Витебская обл.</t>
  </si>
  <si>
    <t xml:space="preserve"> г. Полоцк, ул. Зыгина, 55, Витебская обл.</t>
  </si>
  <si>
    <t xml:space="preserve"> г. Полоцк, ул. Тябута, 37, Витебская обл.</t>
  </si>
  <si>
    <t xml:space="preserve"> г. Витебск, пр. Московский, д.72, Витебская обл.</t>
  </si>
  <si>
    <t xml:space="preserve"> г. Витебск, ул. Терешковой, д.16, Витебская обл.</t>
  </si>
  <si>
    <t xml:space="preserve"> г. Витебск, ул. Великолукский тракт, 15, Витебская обл.</t>
  </si>
  <si>
    <t xml:space="preserve"> г. Витебск, ул. П.Бровки, 50, Витебская обл.</t>
  </si>
  <si>
    <t>г.Россь, Гродненская обл.</t>
  </si>
  <si>
    <t>д.Бабиновичи, Лиозненский р-н, Витебская обл.</t>
  </si>
  <si>
    <t>г.Лида, мк-н Индустриальный, Гродненская обл.</t>
  </si>
  <si>
    <t xml:space="preserve"> д. Вороново, ул. Советская, д.31, Вороновский р-н, Гродненская обл.</t>
  </si>
  <si>
    <t>г.Минск, ул. Гамарника, д.7/2, Минская обл.</t>
  </si>
  <si>
    <t>д.Большие Мотыкалы, Брестский р-н, Брестская обл.</t>
  </si>
  <si>
    <t>г.Минск, ул. Притыцкого, д.62/2, Минская обл.</t>
  </si>
  <si>
    <t>г.Солигорск, ул. Судиловского, Минская обл.</t>
  </si>
  <si>
    <t>д.Заря Свободы, Речицкий р-н, Гомельская обл.</t>
  </si>
  <si>
    <t>г.Брест, ул. Вишневая ЦТП 2-38, Брестская обл.</t>
  </si>
  <si>
    <t>д.Приселки, Логойский р-н, Минская обл.</t>
  </si>
  <si>
    <t>д.Пески, Пуховичский р-н, Минская обл.</t>
  </si>
  <si>
    <t>д.Запрудье, Толочинский р-н, Витебская обл.</t>
  </si>
  <si>
    <t>д.Заболотье, Минский р-н, Минская обл.</t>
  </si>
  <si>
    <t>г.Минск, ул. А. Гаруна, д.13, Минская обл.</t>
  </si>
  <si>
    <t>д.Плянта, Солигорский р-н, Минская обл.</t>
  </si>
  <si>
    <t xml:space="preserve"> г. Добруш, ул. Лесная, 8, Гомельская обл.</t>
  </si>
  <si>
    <t xml:space="preserve"> д. Красный Камень, Добрушский р-н, Гомельская обл.</t>
  </si>
  <si>
    <t xml:space="preserve"> д. Узнож, Речицкий р-н, Гомельская обл.</t>
  </si>
  <si>
    <t xml:space="preserve"> д. Старокрасное, Речицкий р-н, Гомельская обл.</t>
  </si>
  <si>
    <t xml:space="preserve"> г. Паричи, Гомельская обл.</t>
  </si>
  <si>
    <t xml:space="preserve"> д. Шкава, Октябрьский р-н, Гомельская обл.</t>
  </si>
  <si>
    <t>г.Давид-Городок, ул. Калинина, д.54, Брестская обл.</t>
  </si>
  <si>
    <t xml:space="preserve"> д. Козляны, Вороновский р-н, Гродненская обл.</t>
  </si>
  <si>
    <t xml:space="preserve"> д. Каменка, Берестовицкий р-н, Гродненская обл.</t>
  </si>
  <si>
    <t xml:space="preserve"> г. Ошмяны, ул. Советская, 13, Гродненская обл.</t>
  </si>
  <si>
    <t xml:space="preserve"> д. Трокели, Вороновский р-н, Гродненская обл.</t>
  </si>
  <si>
    <t xml:space="preserve"> д. Коптевка, Гродненский р-н, Гродненская обл.</t>
  </si>
  <si>
    <t xml:space="preserve"> г. Молодечно, ул. В. Гостинец, 111, Минская обл.</t>
  </si>
  <si>
    <t xml:space="preserve"> г. Молодечно, ул. Молодежная, 12, Минская обл.</t>
  </si>
  <si>
    <t xml:space="preserve"> г. Молодечно, ул. Мира, 58, Минская обл.</t>
  </si>
  <si>
    <t xml:space="preserve"> д. Боярки, Лидский р-н, Гродненская обл.</t>
  </si>
  <si>
    <t xml:space="preserve"> г. Щучин, ул. Тимирязева, 3, Гродненская обл.</t>
  </si>
  <si>
    <t xml:space="preserve"> г. Сморгонь, Гродненская обл.</t>
  </si>
  <si>
    <t xml:space="preserve"> г. Скидель, ул. Кизевича, 36, Гродненская обл.</t>
  </si>
  <si>
    <t xml:space="preserve"> д. Еремеичи, Лидский р-н, Гродненская обл.</t>
  </si>
  <si>
    <t xml:space="preserve"> г. Лида, ул. Красноармейская, 106, Гродненская обл.</t>
  </si>
  <si>
    <t xml:space="preserve"> д. Брузги, Гродненский р-н, Гродненская обл.</t>
  </si>
  <si>
    <t xml:space="preserve"> г. Калинковичи, ул. Октябрьская, 16, Гомельская обл.</t>
  </si>
  <si>
    <t xml:space="preserve"> г. Гомель, ул. Ланге, 17, Гомельская обл.</t>
  </si>
  <si>
    <t xml:space="preserve"> г. Гомель, ул. Интернациональная, 5, Гомельская обл.</t>
  </si>
  <si>
    <t xml:space="preserve"> г. Гомель, ул.Ландышева, 17, Гомельская обл.</t>
  </si>
  <si>
    <t xml:space="preserve"> д. Степы, Жлобинский р-н, Гомельская обл.</t>
  </si>
  <si>
    <t xml:space="preserve"> г. Бобруйск, ул. Горелика, 20а, Могилевская обл.</t>
  </si>
  <si>
    <t>г. Молодечно, ул. Велики Гастинец, д. 58а, Молодечненский р-н, Минская обл.</t>
  </si>
  <si>
    <t>г. Слуцк, ул. М.Богдановича, д. 2, Слуцкий р-н, Минская обл.</t>
  </si>
  <si>
    <t>г. Борисов, ул. Чапаева, д.  4, Борисовский р-н, Минская обл.</t>
  </si>
  <si>
    <t>г. Мядель, ул. 17 сентября, д. 2, Мядельский р-н, Минская обл.</t>
  </si>
  <si>
    <t>г. Солигорск, пр-т Мира, д. 40, Солигорский р-н, Минская обл.</t>
  </si>
  <si>
    <t>г. Марьина Горка, ул. Советская, д. 6, Пуховичский р-н, Минская обл.</t>
  </si>
  <si>
    <t>г. Барановичи, ул. Советская, д. 81, Барановичский р-н, Брестская обл.</t>
  </si>
  <si>
    <t>дем_4661_1663</t>
  </si>
  <si>
    <t xml:space="preserve"> д. Новоселье, Минский р-н, Минская обл.</t>
  </si>
  <si>
    <t xml:space="preserve"> д. Сульжицы, Воложинский р-н, Минская обл.</t>
  </si>
  <si>
    <t xml:space="preserve"> г. Новогрудок, ул. Волчецкого, д. 53, Гродненская обл.</t>
  </si>
  <si>
    <t xml:space="preserve"> г. Ивенец, пл. Свободы, д.2, Минская обл.</t>
  </si>
  <si>
    <t xml:space="preserve"> д. Раков, Воложинский р-н, Минская обл.</t>
  </si>
  <si>
    <t xml:space="preserve"> д. Макаровка, Воложинский р-н, Минская обл.</t>
  </si>
  <si>
    <t xml:space="preserve"> д. Богданово, Вилейский р-н, Минская обл.</t>
  </si>
  <si>
    <t xml:space="preserve"> г. Берёзовка, ул. Корзюка, д.8, Гродненская обл.</t>
  </si>
  <si>
    <t>БС1402 д.Светлый Бор, ул. Фабричная, д.1, Пуховичский р-н, Минская обл.</t>
  </si>
  <si>
    <t>БС1412 д.Корма, Узденский р-н, Минская обл.</t>
  </si>
  <si>
    <t>БС1428 д.Новополесский, Солигорский р-н, Минская обл.</t>
  </si>
  <si>
    <t>БС1438 д.Теляково, Узденский р-н, Минская обл.</t>
  </si>
  <si>
    <t>БС1501 д.Королев Стан, Минский р-н, Минская обл.</t>
  </si>
  <si>
    <t>БС1531 д.Силичи, Логойский р-н, Минская обл.</t>
  </si>
  <si>
    <t>БС1571 д.Козыри, Логойский р-н, Минская обл.</t>
  </si>
  <si>
    <t>БС1602 д.Лошница, Борисовский р-н, Минская обл.</t>
  </si>
  <si>
    <t>БС1399 д.НДОЛ Зубрёнок, Мядельский р-н, Минская обл.</t>
  </si>
  <si>
    <t>БС1401 д.Энергия, Пуховичский р-н, Минская обл.</t>
  </si>
  <si>
    <t>БС1622 д.Запасенье, Червенский р-н, Минская обл.</t>
  </si>
  <si>
    <t>БС1623 д.Костовщина, Березинский р-н, Минская обл.</t>
  </si>
  <si>
    <t xml:space="preserve"> г. Минск, ул. Уборевича, 170а, Минская обл.</t>
  </si>
  <si>
    <t xml:space="preserve"> г. Минск, ул. Малинина, 35, Минская обл.</t>
  </si>
  <si>
    <t xml:space="preserve"> г. Минск, пер. Ольшевского, д.18в, Минская обл.</t>
  </si>
  <si>
    <t xml:space="preserve"> г. Минск, ул. Семенова, 35, Минская обл.</t>
  </si>
  <si>
    <t xml:space="preserve"> г. Минск, ул. Павловского, 11/1, Минская обл.</t>
  </si>
  <si>
    <t xml:space="preserve"> г. Минск, ул. Фогеля, д. 5а, Минская обл.</t>
  </si>
  <si>
    <t xml:space="preserve"> г. Минск, Логойский тракт, 20а, Минская обл.</t>
  </si>
  <si>
    <t xml:space="preserve"> г. Минск, ул.Великоморская, 36, Минская обл.</t>
  </si>
  <si>
    <t xml:space="preserve"> г. Минск, ул. Маяковского, 182, Минская обл.</t>
  </si>
  <si>
    <t xml:space="preserve"> г. Минск, ул. Чечерина, д. 3б, Минская обл.</t>
  </si>
  <si>
    <t xml:space="preserve"> г. Минск, ул. Райниса, 1д, Минская обл.</t>
  </si>
  <si>
    <t xml:space="preserve"> г. Минск, ул. Левкова 8, корп. 2, Минская обл.</t>
  </si>
  <si>
    <t xml:space="preserve"> г. Минск, п-т Независимости, 143/1, Минская обл.</t>
  </si>
  <si>
    <t xml:space="preserve"> г. Езерище, Витебская обл.</t>
  </si>
  <si>
    <t xml:space="preserve"> д. Малашенки, Городокский р-н, Витебская обл.</t>
  </si>
  <si>
    <t>БС3010 г.Минск, пл. Независимости, Минская обл.</t>
  </si>
  <si>
    <t>БС3011 г.Минск, пл. Независимости, Минская обл.</t>
  </si>
  <si>
    <t>БС1325 д.Волма, Смолевичский р-н, Минская обл.</t>
  </si>
  <si>
    <t>д.Павлюти, Дзержинский р-н, Минская обл.</t>
  </si>
  <si>
    <t>БС1308 д.Прилуки, Минский р-н, Минская обл.</t>
  </si>
  <si>
    <t>БС1853 д.Новоселье, Минский р-н, Минская обл.</t>
  </si>
  <si>
    <t>БС1104 г.Минск,   подземный переход ж/д вокзал - метро, Минская обл.</t>
  </si>
  <si>
    <t>БС1282 г.Минск, ул. Тимирязева, д.128, Минская обл.</t>
  </si>
  <si>
    <t>БС1374 д.Узборье, Минский р-н, Минская обл.</t>
  </si>
  <si>
    <t>БС1316 д.Заямочное, Минский р-н, Минская обл.</t>
  </si>
  <si>
    <t>БС1106 п.п.Трасса М6 Минск-Гродно, Минский р-н, Минская обл.</t>
  </si>
  <si>
    <t>БС1304 г.Минск, ул. Слободская, д.47, Минская обл.</t>
  </si>
  <si>
    <t>БС1426 д.Черняты, Мядельский р-н, Минская обл.</t>
  </si>
  <si>
    <t>БС1058 г.Минск, ул. Лобанка, д. 22, Минская обл.</t>
  </si>
  <si>
    <t xml:space="preserve"> д. Огородники, Столбцовский р-н, Минская обл.</t>
  </si>
  <si>
    <t xml:space="preserve"> д. Шацк, Пуховичский р-н, Минская обл.</t>
  </si>
  <si>
    <t xml:space="preserve"> д. Иваново, Несвижский р-н, Минская обл.</t>
  </si>
  <si>
    <t xml:space="preserve"> д. Сосны, Любанский р-н, Минская обл.</t>
  </si>
  <si>
    <t xml:space="preserve"> д. Леньки, Слуцкий р-н, Минская обл.</t>
  </si>
  <si>
    <t xml:space="preserve"> д. Новополье, Пуховичский р-н, Минская обл.</t>
  </si>
  <si>
    <t xml:space="preserve"> г. Клецк, ул. Техническая, 3, Минская обл.</t>
  </si>
  <si>
    <t xml:space="preserve"> г. Вилейка, ул. 17 Сентября, 29, Минская обл.</t>
  </si>
  <si>
    <t xml:space="preserve"> г. Негорелое, ул. Ленинская, 119, Минская обл.</t>
  </si>
  <si>
    <t xml:space="preserve"> д. Дудичи, Калинковичский р-н, Гомельская обл.</t>
  </si>
  <si>
    <t xml:space="preserve"> д. Юровичи, Калинковичский р-н, Гомельская обл.</t>
  </si>
  <si>
    <t xml:space="preserve"> г.Лида, ул. Кооперативная, д.16, Гродненская обл.</t>
  </si>
  <si>
    <t>г.Борисов, ул. Гагарина, д. 91, Минская обл.</t>
  </si>
  <si>
    <t>БС1850 д.Хатежино, Минский р-н, Минская обл.</t>
  </si>
  <si>
    <t>БС3892 г.Радошковичи, Минская обл.</t>
  </si>
  <si>
    <t>г.Орша, ул. Могилевская, д.106, Витебская обл.</t>
  </si>
  <si>
    <t xml:space="preserve"> д. Койтово, Витебский р-н, Витебская обл.</t>
  </si>
  <si>
    <t xml:space="preserve"> д. Заольша, Лиозненский р-н, Витебская обл.</t>
  </si>
  <si>
    <t xml:space="preserve"> д. Лялевщина, Городокский р-н, Витебская обл.</t>
  </si>
  <si>
    <t xml:space="preserve"> г. Глубокое, ул. Красноармейская, 78а, Витебская обл.</t>
  </si>
  <si>
    <t xml:space="preserve"> г. Новополоцк, ул. Школьная, 7, Витебская обл.</t>
  </si>
  <si>
    <t xml:space="preserve"> д. Мосейки, Сенненский р-н, Витебская обл.</t>
  </si>
  <si>
    <t xml:space="preserve"> д. Пламя, Сенненский р-н, Витебская обл.</t>
  </si>
  <si>
    <t xml:space="preserve"> д. Ковали, Сенненский р-н, Витебская обл.</t>
  </si>
  <si>
    <t xml:space="preserve"> д. Синегорское, Сенненский р-н, Витебская обл.</t>
  </si>
  <si>
    <t xml:space="preserve"> д. Заручье, Борисовский р-н, Минская обл.</t>
  </si>
  <si>
    <t xml:space="preserve"> д. Ухвала, Крупский р-н, Минская обл.</t>
  </si>
  <si>
    <t xml:space="preserve"> д. Скаковка, Крупский р-н, Минская обл.</t>
  </si>
  <si>
    <t xml:space="preserve"> д. Новые Денисовичи, Крупский р-н, Минская обл.</t>
  </si>
  <si>
    <t xml:space="preserve"> г. Бобруйск, ул. Орловского, 9, Могилевская обл.</t>
  </si>
  <si>
    <t xml:space="preserve"> д. Свирани, Толочинский р-н, Витебская обл.</t>
  </si>
  <si>
    <t>д. Поня, Вилейский р-н</t>
  </si>
  <si>
    <t>д. Подвилье, Пуховический р-н</t>
  </si>
  <si>
    <t>д. Клетишино, Пуховический р-н</t>
  </si>
  <si>
    <t>пос. Мачулищи ул. Гвардейская, 22</t>
  </si>
  <si>
    <t>г.Старые Дороги, ул. Кирова, д. 109а, Минская обл.</t>
  </si>
  <si>
    <t>д.Боровская, Витебский р-н</t>
  </si>
  <si>
    <t>д. Жиличи, Гродненский р-н</t>
  </si>
  <si>
    <t>г. Брест, ул. Суворова, 75</t>
  </si>
  <si>
    <t>д. Комарин, Брагинский р-н</t>
  </si>
  <si>
    <t>г. Полоцк, ул. Свердлова, 5</t>
  </si>
  <si>
    <t xml:space="preserve"> г. Бобруйск, ул. Строителей, 37, Могилевская обл.</t>
  </si>
  <si>
    <t xml:space="preserve"> д. Ручей, Осиповичский р-н, Могилевская обл.</t>
  </si>
  <si>
    <t xml:space="preserve"> д. Игнато-Фабиановка, Калинковичский р-н, Гомельская обл.</t>
  </si>
  <si>
    <t xml:space="preserve"> д. Потейки, Копыльский р-н, Минская обл.</t>
  </si>
  <si>
    <t xml:space="preserve"> д. Клетное, Глусский р-н, Могилевская обл.</t>
  </si>
  <si>
    <t>г.Барановичи, ул. Мицкевича, д.11, Брестская обл.</t>
  </si>
  <si>
    <t>г. Минск (передвижная БС)</t>
  </si>
  <si>
    <t>г. Витебск (передвижная БС)</t>
  </si>
  <si>
    <t>г. Могилёв (передвижная БС)</t>
  </si>
  <si>
    <t>г. Брест (передвижная БС)</t>
  </si>
  <si>
    <t>г. Гродно (передвижная БС)</t>
  </si>
  <si>
    <t>г. Гомель (передвижная БС)</t>
  </si>
  <si>
    <t xml:space="preserve"> г. Радунь, ул. Советская, 41, Гродненская обл.</t>
  </si>
  <si>
    <t xml:space="preserve"> г. Заславль, ул. Микрорайон 1, д.3, Минская обл.</t>
  </si>
  <si>
    <t xml:space="preserve"> г. Гродно, ул. Горького, 72а, Гродненская обл.</t>
  </si>
  <si>
    <t xml:space="preserve"> г. Радошковичи, ул. Советская, 12, Минская обл.</t>
  </si>
  <si>
    <t xml:space="preserve"> д. Чисть, ул. Заводская, 1а, Молодечненский р-н, Минская обл.</t>
  </si>
  <si>
    <t xml:space="preserve"> г. Гродно, ул. Счастного, 38, Гродненская обл.</t>
  </si>
  <si>
    <t xml:space="preserve"> д. Верещаки, Свислочский р-н, Гродненская обл.</t>
  </si>
  <si>
    <t xml:space="preserve"> д. Красноозерная, Сморгонский р-н, Гродненская обл.</t>
  </si>
  <si>
    <t xml:space="preserve"> д. Трухановичи, Дятловский р-н, Гродненская обл.</t>
  </si>
  <si>
    <t xml:space="preserve"> д. Дятловичи, ул. Советская, 71, Лунинецкий р-н, Брестская обл.</t>
  </si>
  <si>
    <t xml:space="preserve"> д. Линово, Пружанский р-н, Брестская обл.</t>
  </si>
  <si>
    <t xml:space="preserve"> г. Полоцк, ул. К.Маркса, д.37, Витебская обл.</t>
  </si>
  <si>
    <t xml:space="preserve"> г. Полоцк, промузел КСТЫ, производство №2, Витебская обл.</t>
  </si>
  <si>
    <t xml:space="preserve"> г. Новополоцк, ул. Молодежная, д.49б, Витебская обл.</t>
  </si>
  <si>
    <t xml:space="preserve"> г. Новополоцк, ул. Олимпийская, д.4, Витебская обл.</t>
  </si>
  <si>
    <t xml:space="preserve"> г. Гродно, ул. Бульвар Ленинского Комсомола, 44, Гродненская обл.</t>
  </si>
  <si>
    <t xml:space="preserve"> г. Гродно, ул. Ольги Соломовой, 120а, Гродненская обл.</t>
  </si>
  <si>
    <t xml:space="preserve"> д. Клюковичи, Новогрудский р-н, Гродненская обл.</t>
  </si>
  <si>
    <t>д.Новые Юрковичи, Любаньский р-н</t>
  </si>
  <si>
    <t>д. Ижа, Вилейский р-н</t>
  </si>
  <si>
    <t>д. Иваничи, Червенский р-н</t>
  </si>
  <si>
    <t>д. Средние Печи, Лельчицкий р-н</t>
  </si>
  <si>
    <t>д. Дзержинск, Лельчицкий р-н</t>
  </si>
  <si>
    <t>д. Боровое, Лельчицкий р-н</t>
  </si>
  <si>
    <t xml:space="preserve"> г. Новополоцк, ул. Я.Коласа, д.14, Витебская обл.</t>
  </si>
  <si>
    <t xml:space="preserve"> г. Полоцк, ул. Е.Полоцкой, д.29, Витебская обл.</t>
  </si>
  <si>
    <t xml:space="preserve"> г. Новополоцк, Витебская обл.</t>
  </si>
  <si>
    <t xml:space="preserve"> г. Новополоцк, ул. Калинина, д.5, Витебская обл.</t>
  </si>
  <si>
    <t xml:space="preserve"> д. Грицевичи, Клецкий р-н, Минская обл.</t>
  </si>
  <si>
    <t xml:space="preserve"> г. Слуцк, 4-й Новый пер., д.1, Минская обл.</t>
  </si>
  <si>
    <t xml:space="preserve"> г. Барановичи, ул. Парковая, 37, Брестская обл.</t>
  </si>
  <si>
    <t xml:space="preserve"> г. Брест, пер.  Школьный, 24, Брестская обл.</t>
  </si>
  <si>
    <t xml:space="preserve"> г. Брест, ул. Рабочая, 2, Брестская обл.</t>
  </si>
  <si>
    <t xml:space="preserve"> г. Барановичи, ул. Пионерская, 53, Брестская обл.</t>
  </si>
  <si>
    <t xml:space="preserve"> г. Береза, ул. Любарского, 32, Брестская обл.</t>
  </si>
  <si>
    <t xml:space="preserve"> г. Глубокое, ул. Ленина, 142    Витебская обл., Витебская обл.</t>
  </si>
  <si>
    <t xml:space="preserve"> д. Озерцы, Глубокский р-н, Витебская обл.</t>
  </si>
  <si>
    <t xml:space="preserve"> д. Лужки, Шарковщинский р-н, Витебская обл.</t>
  </si>
  <si>
    <t xml:space="preserve"> д. Торгуны, Докшицкий р-н, Витебская обл.</t>
  </si>
  <si>
    <t xml:space="preserve"> д. Новка, Витебский р-н, Витебская обл.</t>
  </si>
  <si>
    <t xml:space="preserve"> г. Чашники, ул. Гагарина, 20а, Витебская обл.</t>
  </si>
  <si>
    <t xml:space="preserve"> г. Богушевск, ул. Горбунова, 7, Витебская обл.</t>
  </si>
  <si>
    <t xml:space="preserve"> г. Подсвилье, ул. Советская, д. 83, Витебская обл.</t>
  </si>
  <si>
    <t xml:space="preserve"> д. Прозороки, Глубокский р-н, Витебская обл.</t>
  </si>
  <si>
    <t xml:space="preserve"> д. Островенец, Ушачский р-н, Витебская обл.</t>
  </si>
  <si>
    <t xml:space="preserve"> г. Лынтупы, ул. Свирская, 5, Витебская обл.</t>
  </si>
  <si>
    <t xml:space="preserve"> д. Зельки, Верхнедвинский р-н, Витебская обл.</t>
  </si>
  <si>
    <t xml:space="preserve"> д. Большая Ухалода, Борисовский р-н, Минская обл.</t>
  </si>
  <si>
    <t xml:space="preserve"> д. Липки, Борисовский р-н, Минская обл.</t>
  </si>
  <si>
    <t xml:space="preserve"> д. Нача, Крупский р-н, Минская обл.</t>
  </si>
  <si>
    <t xml:space="preserve"> д. Бобр, Крупский р-н, Минская обл.</t>
  </si>
  <si>
    <t xml:space="preserve"> д. Острово, Крупский р-н, Минская обл.</t>
  </si>
  <si>
    <t xml:space="preserve"> д. Селец, Толочинский р-н, Витебская обл.</t>
  </si>
  <si>
    <t xml:space="preserve"> д. Курчевская Усвейка, Толочинский р-н, Витебская обл.</t>
  </si>
  <si>
    <t>БС1969 д.Студеная Гута, Гомельский р-н, Гомельская обл.</t>
  </si>
  <si>
    <t>БС3429 д.Малые Стеблевичи, Житковичский р-н, Гомельская обл.</t>
  </si>
  <si>
    <t>БС3439 д.Глинная Слобода, Речицкий р-н, Гомельская обл.</t>
  </si>
  <si>
    <t>БС3648 д.Литвиновичи, ул. Лепешинского, Кормянский р-н, Гомельская обл.</t>
  </si>
  <si>
    <t>БС3912 д.Борщёвка, Речицкий р-н, Гомельская обл.</t>
  </si>
  <si>
    <t>БС1901 г.Мозырь, Гомельская обл.</t>
  </si>
  <si>
    <t>БС1468 г.Жлобин, ул. Шоссейная, д.133а, Гомельская обл.</t>
  </si>
  <si>
    <t>БС1995 д.Ремезы, Ельский р-н, Гомельская обл.</t>
  </si>
  <si>
    <t>БС1523 д.Запрудье, Сенненский р-н, Витебская обл.</t>
  </si>
  <si>
    <t>БС1526 д.Междуречье,  квартал 5, д.8, Полоцкий р-н, Витебская обл.</t>
  </si>
  <si>
    <t xml:space="preserve"> г. Витебск, ул. Суворова, 46, Витебская обл.</t>
  </si>
  <si>
    <t xml:space="preserve"> г. Витебск, пр. Фрунзе 83, Витебская обл.</t>
  </si>
  <si>
    <t xml:space="preserve"> д. Григоровщина, Верхнедвинский р-н, Витебская обл.</t>
  </si>
  <si>
    <t xml:space="preserve"> д. Даниловка, Чашникский р-н, Витебская обл.</t>
  </si>
  <si>
    <t xml:space="preserve"> г. Освея, Витебская обл.</t>
  </si>
  <si>
    <t xml:space="preserve"> д. Воловцы, Горецкий р-н, Могилевская обл.</t>
  </si>
  <si>
    <t xml:space="preserve"> д. Сосновый Бор, Щучинский р-н, Гродненская обл.</t>
  </si>
  <si>
    <t>БС1737 д.Бульково, Брестский р-н, Брестская обл.</t>
  </si>
  <si>
    <t>д.Бобровники, Воложинский р-н, Минская обл.</t>
  </si>
  <si>
    <t>д.Большие Городятичи, Любанский р-н, Минская обл.</t>
  </si>
  <si>
    <t>г.Новополоцк, ул. Василевцы, Витебская обл.</t>
  </si>
  <si>
    <t>г.Минск, ул. Юбилейная, д.14а, Минская обл.</t>
  </si>
  <si>
    <t>г.Минск, ул. Райниса, д.19, Минская обл.</t>
  </si>
  <si>
    <t>г.Минск, ул. Н. Орды, д.25, Минская обл.</t>
  </si>
  <si>
    <t>г.Минск, ул. Нёманская, д.14, Минская обл.</t>
  </si>
  <si>
    <t>г.Мозырь, ул. Гагарина, д.93, Гомельская обл.</t>
  </si>
  <si>
    <t>г.Ельск, тракт Мозырьский, Гомельская обл.</t>
  </si>
  <si>
    <t>г.Гродно, мк-н Барановичи, Гродненская обл.</t>
  </si>
  <si>
    <t>д.Бережцы, Житковичский р-н, Гомельская обл.</t>
  </si>
  <si>
    <t>д.Слобода, Смолевичский р-н, Минская обл.</t>
  </si>
  <si>
    <t>д.Березовка, Каменецкий р-н, Брестская обл.</t>
  </si>
  <si>
    <t>№ п/п</t>
  </si>
  <si>
    <t>Город</t>
  </si>
  <si>
    <t>GSM</t>
  </si>
  <si>
    <t>DCS</t>
  </si>
  <si>
    <t>БС</t>
  </si>
  <si>
    <t>БС1463 д.Большие Бортники, Бобруйский р-н, Могилевская обл.</t>
  </si>
  <si>
    <t>БС1626 д.Большая Мощаница, Белыничский р-н, Могилевская обл.</t>
  </si>
  <si>
    <t>БС1642 д.Мосток, Могилевский р-н, Могилевская обл.</t>
  </si>
  <si>
    <t>БС1643 д.Староселье, Шкловский р-н, Могилевская обл.</t>
  </si>
  <si>
    <t>БС1645 д.Стаи, Круглянский р-н, Могилевская обл.</t>
  </si>
  <si>
    <t>БС1664 д.Межисетки, Могилевский р-н, Могилевская обл.</t>
  </si>
  <si>
    <t>БС1667 д.Трилесино, Дрибинский р-н, Могилевская обл.</t>
  </si>
  <si>
    <t>БС1678 д.Чигиринка, Кировский р-н, Могилевская обл.</t>
  </si>
  <si>
    <t>БС1679 г.Костюковичи, Могилевская обл.</t>
  </si>
  <si>
    <t>БС1693 д.Никоновичи, Быховский р-н, Могилевская обл.</t>
  </si>
  <si>
    <t>БС3409 д.Ясень, Осиповичский р-н, Могилевская обл.</t>
  </si>
  <si>
    <t>БС3657 д.Туголица, пер. Клубный, д.1, Бобруйский р-н, Могилевская обл.</t>
  </si>
  <si>
    <t>БС3677 д.Дашковка, ул. Парковая, д.3, Могилевский р-н, Могилевская обл.</t>
  </si>
  <si>
    <t>д.Запруды, Кобринский р-н, Брестская обл.</t>
  </si>
  <si>
    <t>д.Зарудавье, Мостовский р-н, Гродненская обл.</t>
  </si>
  <si>
    <t>Брестская</t>
  </si>
  <si>
    <t xml:space="preserve"> г. Минск, ул. Глебки, 88, Минская обл.</t>
  </si>
  <si>
    <t xml:space="preserve"> г. Минск, Старовиленский тр., 88, Минская обл.</t>
  </si>
  <si>
    <t xml:space="preserve"> г. Минск, ул. Слободская, 128, Минская обл.</t>
  </si>
  <si>
    <t xml:space="preserve"> г. Светлогорск, ул. Свердлова, 8, Гомельская обл.</t>
  </si>
  <si>
    <t xml:space="preserve"> г. Добруш, пр-т Мира, 17, Гомельская обл.</t>
  </si>
  <si>
    <t xml:space="preserve"> д. Андреевка, Добрушский р-н, Гомельская обл.</t>
  </si>
  <si>
    <t xml:space="preserve"> д. Боровики, Светлогорский р-н, Гомельская обл.</t>
  </si>
  <si>
    <t xml:space="preserve"> д. Замошье, Лельчицкий р-н, Гомельская обл.</t>
  </si>
  <si>
    <t xml:space="preserve"> д. Стодоличи, Лельчицкий р-н, Гомельская обл.</t>
  </si>
  <si>
    <t xml:space="preserve"> г. Минск, ул. Ландера, 36а, Минская обл.</t>
  </si>
  <si>
    <t xml:space="preserve"> г. Минск, ул. Захарова, 31, Минская обл.</t>
  </si>
  <si>
    <t xml:space="preserve"> г. Минск, аэродром Липки, 31, Минская обл.</t>
  </si>
  <si>
    <t xml:space="preserve"> г. Минск, ул. Герасименко, 10, Минская обл.</t>
  </si>
  <si>
    <t xml:space="preserve"> г. Минск, пр. Независимости, 169, Минская обл.</t>
  </si>
  <si>
    <t xml:space="preserve"> г. Минск, ул. Бурдейного, 4, Минская обл.</t>
  </si>
  <si>
    <t xml:space="preserve"> г. Минск, ул. Притыцкого, 56, Минская обл.</t>
  </si>
  <si>
    <t xml:space="preserve"> г. Минск, ул. Бельского, 69, Минская обл.</t>
  </si>
  <si>
    <t xml:space="preserve"> г. Минск, ул. Московская, 7а, Минская обл.</t>
  </si>
  <si>
    <t xml:space="preserve"> д. Дудинка, Борисовский р-н, Минская обл.</t>
  </si>
  <si>
    <t xml:space="preserve"> г. Борисов, ул. Братьев Вайнрубов, 21, Минская обл.</t>
  </si>
  <si>
    <t xml:space="preserve"> г. Витебск, ул. Горького, д. 75, Витебская обл.</t>
  </si>
  <si>
    <t xml:space="preserve"> д. Березки, Докшицкий р-н, Витебская обл.</t>
  </si>
  <si>
    <t xml:space="preserve"> д. Тетча, Ушачский р-н, Витебская обл.</t>
  </si>
  <si>
    <t xml:space="preserve"> д. Заозерье, Полоцкий р-н, Витебская обл.</t>
  </si>
  <si>
    <t xml:space="preserve"> г. Витебск, пр-т Черняховского, д. 14а, Витебская обл.</t>
  </si>
  <si>
    <t xml:space="preserve"> г. Поставы, ул. Юбилейная, 8, Витебская обл.</t>
  </si>
  <si>
    <t xml:space="preserve"> г. Новополоцк, ул. Молодежная, 225, Витебская обл.</t>
  </si>
  <si>
    <t xml:space="preserve"> г. Полоцк, ул. П. Бровки, 47, Витебская обл.</t>
  </si>
  <si>
    <t xml:space="preserve"> г. Новополоцк, ул. Молодежная, 148, Витебская обл.</t>
  </si>
  <si>
    <t xml:space="preserve"> г. Полоцк, ул. Я. Купалы, 16, Витебская обл.</t>
  </si>
  <si>
    <t xml:space="preserve"> г. Полоцк, ул. Пушкина, 2, Витебская обл.</t>
  </si>
  <si>
    <t>г.Брест, шоссе Ковельское, д.90, Брестская обл.</t>
  </si>
  <si>
    <t xml:space="preserve"> д. Узнога, Клецкий р-н, Минская обл.</t>
  </si>
  <si>
    <t xml:space="preserve"> д. Паськовы Горки, Стародорожский р-н, Минская обл.</t>
  </si>
  <si>
    <t xml:space="preserve"> д. Щитковичи, Стародорожский р-н, Минская обл.</t>
  </si>
  <si>
    <t xml:space="preserve"> г. Городок, ул. Баграмяна, д.42А, Витебская обл.</t>
  </si>
  <si>
    <t xml:space="preserve"> д. Заветное, Сенненский р-н, Витебская обл.</t>
  </si>
  <si>
    <t xml:space="preserve"> г. Лиозно, ул. Ленина, д.76, Витебская обл.</t>
  </si>
  <si>
    <t xml:space="preserve"> д. Шапечино, Витебский р-н, Витебская обл.</t>
  </si>
  <si>
    <t xml:space="preserve"> д. Осипово, Лиозненский р-н, Витебская обл.</t>
  </si>
  <si>
    <t xml:space="preserve"> д. Иваньково, Оршанский р-н, Витебская обл.</t>
  </si>
  <si>
    <t xml:space="preserve"> д. Новоротье, Лиозненский р-н, Витебская обл.</t>
  </si>
  <si>
    <t xml:space="preserve"> д. Верески, Борисовский р-н, Минская обл.</t>
  </si>
  <si>
    <t xml:space="preserve"> г. Белоозерск, ул.Ленина, д.34, Брестская обл.</t>
  </si>
  <si>
    <t xml:space="preserve"> д. Белый Лесок, Пружанский р-н, Брестская обл.</t>
  </si>
  <si>
    <t xml:space="preserve"> г. Столбцы, ул. Гайдука, д.20, Минская обл.</t>
  </si>
  <si>
    <t xml:space="preserve"> д. Жемчужный, ул. Ленина, 25, Барановичский р-н, Брестская обл.</t>
  </si>
  <si>
    <t xml:space="preserve"> г. Барановичи, ул. Глинки, 44, Брестская обл.</t>
  </si>
  <si>
    <t xml:space="preserve"> г. Городея, ул. Вокзальная, 9, Минская обл.</t>
  </si>
  <si>
    <t xml:space="preserve"> д. Крошин, Барановичский р-н, Брестская обл.</t>
  </si>
  <si>
    <t xml:space="preserve"> г. Брест, ул. Лейтенанта Рябцева, 27/2, Брестская обл.</t>
  </si>
  <si>
    <t xml:space="preserve"> д. Каменюки, ул. Пущанская, 12, Каменецкий р-н, Брестская обл.</t>
  </si>
  <si>
    <t xml:space="preserve"> г. Дзержинск, 1-я Ленинская, д. 43, Минская обл.</t>
  </si>
  <si>
    <t xml:space="preserve"> г. Кобрин, ул. Дружбы, 4, Брестская обл.</t>
  </si>
  <si>
    <t xml:space="preserve"> г. Барановичи, ул. Куйбышева, 96, Брестская обл.</t>
  </si>
  <si>
    <t xml:space="preserve"> г. Ореховск, Витебская обл.</t>
  </si>
  <si>
    <t xml:space="preserve"> г. Могилев, ул. Тимирязевская, 11, Могилевская обл.</t>
  </si>
  <si>
    <t xml:space="preserve"> г. Коханово, Витебская обл.</t>
  </si>
  <si>
    <t xml:space="preserve"> д. Болбасово, ул. Грицевца, Оршанский р-н, Витебская обл.</t>
  </si>
  <si>
    <t xml:space="preserve"> д. Смоляны, Центральня площадь, Оршанский р-н, Витебская обл.</t>
  </si>
  <si>
    <t xml:space="preserve"> г. Гродно, пер. Победы, д.12, Гродненская обл.</t>
  </si>
  <si>
    <t xml:space="preserve"> г. Гродно, ул. Куйбышева, д.31, Гродненская обл.</t>
  </si>
  <si>
    <t xml:space="preserve"> г. Гродно, ул. Малыщинская, д.7, Гродненская обл.</t>
  </si>
  <si>
    <t xml:space="preserve"> г. Гродно, ул. Репина, д.38, Гродненская обл.</t>
  </si>
  <si>
    <t xml:space="preserve"> г. Гродно, ул. Скидельское шоссе, 20, Гродненская обл.</t>
  </si>
  <si>
    <t xml:space="preserve"> г. Гродно, ул. Буденного, 23, Гродненская обл.</t>
  </si>
  <si>
    <t xml:space="preserve"> д. Озеры, Гродненский р-н, Гродненская обл.</t>
  </si>
  <si>
    <t xml:space="preserve"> д. Галица, Минский р-н, Минская обл.</t>
  </si>
  <si>
    <t xml:space="preserve"> д. Лесной, ул. 40 лет Победы, 13, Минский р-н, Минская обл.</t>
  </si>
  <si>
    <t xml:space="preserve"> г. Смолевичи, в районе ул. Лисья Горка, Минская обл.</t>
  </si>
  <si>
    <t xml:space="preserve"> г. Витебск, пр-т. Фрунзе, д. 81, Витебская обл.</t>
  </si>
  <si>
    <t xml:space="preserve"> д. Буйновичи, Лельчицкий р-н, Гомельская обл.</t>
  </si>
  <si>
    <t xml:space="preserve"> д. Симоничи, Лельчицкий р-н, Гомельская обл.</t>
  </si>
  <si>
    <t xml:space="preserve"> д. Глушкевичи, Лельчицкий р-н, Гомельская обл.</t>
  </si>
  <si>
    <t xml:space="preserve"> д. Шерстин, Ветковский р-н, Гомельская обл.</t>
  </si>
  <si>
    <t xml:space="preserve"> д. Столбун, Ветковский р-н, Гомельская обл.</t>
  </si>
  <si>
    <t xml:space="preserve"> д. Судково, Хойникский р-н, Гомельская обл.</t>
  </si>
  <si>
    <t xml:space="preserve"> д. Веселовка, Добрушский р-н, Гомельская обл.</t>
  </si>
  <si>
    <t xml:space="preserve"> д. Криничный, Мозырский р-н, Гомельская обл.</t>
  </si>
  <si>
    <t xml:space="preserve"> д. Старое Село, Ветковский р-н, Гомельская обл.</t>
  </si>
  <si>
    <t xml:space="preserve"> д. Березки, Гомельский р-н, Гомельская обл.</t>
  </si>
  <si>
    <t xml:space="preserve"> г. Тереховка, ул. Советская, 20, Гомельская обл.</t>
  </si>
  <si>
    <t xml:space="preserve"> д. Новоселки, Калинковичский р-н, Гомельская обл.</t>
  </si>
  <si>
    <t xml:space="preserve"> д. Махновичи, Мозырский р-н, Гомельская обл.</t>
  </si>
  <si>
    <t xml:space="preserve"> д. Леваши, Речицкий р-н, Гомельская обл.</t>
  </si>
  <si>
    <t xml:space="preserve"> д. Мелешковичи, Мозырский р-н, Гомельская обл.</t>
  </si>
  <si>
    <t xml:space="preserve"> д. Мироненки, Калинковичский р-н, Гомельская обл.</t>
  </si>
  <si>
    <t xml:space="preserve"> д. Колки, Петриковский р-н, Гомельская обл.</t>
  </si>
  <si>
    <t xml:space="preserve"> д. Лучицы, Петриковский р-н, Гомельская обл.</t>
  </si>
  <si>
    <t xml:space="preserve"> г. Минск, ул. Рафиева, 27, Минская обл.</t>
  </si>
  <si>
    <t>д. Дубенцы, Минский р-н, Минская обл.</t>
  </si>
  <si>
    <t xml:space="preserve"> г. Полоцк, ул. Октябрьская, 54, Витебская обл.</t>
  </si>
  <si>
    <t xml:space="preserve"> г. Чашники, ул. Советская, 24/2, Витебская обл.</t>
  </si>
  <si>
    <t xml:space="preserve"> г. Поставы, ул. Космонавтов, 22, Витебская обл.</t>
  </si>
  <si>
    <t xml:space="preserve"> д. Рожанка, Щучинский р-н, Гродненская обл.</t>
  </si>
  <si>
    <t xml:space="preserve"> г. Витебск, ул. Леонова, д.24, Витебская обл.</t>
  </si>
  <si>
    <t xml:space="preserve"> г. Минск, ул. Уручская, д. 11а, Минская обл.</t>
  </si>
  <si>
    <t xml:space="preserve"> г. Минск, ул. Короля, д. 23, Минская обл.</t>
  </si>
  <si>
    <t xml:space="preserve"> д. Клайши, Вороновский р-н, Гродненская обл.</t>
  </si>
  <si>
    <t xml:space="preserve"> г. Гродно, ул. Домбровского, 47, Гродненская обл.</t>
  </si>
  <si>
    <t xml:space="preserve"> г. Гродно, п-т Клецкого, 27, Гродненская обл.</t>
  </si>
  <si>
    <t xml:space="preserve"> д. Незнаново, Новогрудский р-н, Гродненская обл.</t>
  </si>
  <si>
    <t xml:space="preserve"> д. Жупраны, Ошмянский р-н, Гродненская обл.</t>
  </si>
  <si>
    <t xml:space="preserve"> д. Подороск, Волковысский р-н, Гродненская обл.</t>
  </si>
  <si>
    <t xml:space="preserve"> д. Эйгерды, Ивьевский р-н, Гродненская обл.</t>
  </si>
  <si>
    <t xml:space="preserve"> г. Калинковичи, ул. Куйбышева, 28, Гомельская обл.</t>
  </si>
  <si>
    <t xml:space="preserve"> д. Конковичи, Петриковский р-н, Гомельская обл.</t>
  </si>
  <si>
    <t xml:space="preserve"> д. Слобожанка, Хойникский р-н, Гомельская обл.</t>
  </si>
  <si>
    <t xml:space="preserve"> д. Лунно, Мостовский р-н, Гродненская обл.</t>
  </si>
  <si>
    <t xml:space="preserve"> д. Вертелишки, Гродненский р-н, Гродненская обл.</t>
  </si>
  <si>
    <t xml:space="preserve"> д. Турец, Кореличский р-н, Гродненская обл.</t>
  </si>
  <si>
    <t xml:space="preserve"> г. Любча, Гродненская обл.</t>
  </si>
  <si>
    <t xml:space="preserve"> д. Бенякони, Вороновский р-н, Гродненская обл.</t>
  </si>
  <si>
    <t xml:space="preserve"> д. Болотники, Вороновский р-н, Гродненская обл.</t>
  </si>
  <si>
    <t xml:space="preserve"> д. Великое Село, Лидский р-н, Гродненская обл.</t>
  </si>
  <si>
    <t xml:space="preserve"> д. Гончары, Лидский р-н, Гродненская обл.</t>
  </si>
  <si>
    <t xml:space="preserve"> д. Гезгалы, Дятловский р-н, Гродненская обл.</t>
  </si>
  <si>
    <t xml:space="preserve"> д. Леоновичи, Дятловский р-н, Гродненская обл.</t>
  </si>
  <si>
    <t xml:space="preserve"> д. Приречье, Слонимский р-н, Гродненская обл.</t>
  </si>
  <si>
    <t xml:space="preserve"> д. Мироним, Ивацевичский р-н, Брестская обл.</t>
  </si>
  <si>
    <t xml:space="preserve"> д. Милошевичи, Лельчицкий р-н, Гомельская обл.</t>
  </si>
  <si>
    <t xml:space="preserve"> г. Хойники, ул. Советская, 50а, Гомельская обл.</t>
  </si>
  <si>
    <t xml:space="preserve"> г. Озаричи, Гомельская обл.</t>
  </si>
  <si>
    <t xml:space="preserve"> д. Кнышевичи, Светлогорский р-н, Гомельская обл.</t>
  </si>
  <si>
    <t xml:space="preserve"> д. Ровенская Слобода, Речицкий р-н, Гомельская обл.</t>
  </si>
  <si>
    <t xml:space="preserve"> д. Бобровичи, ул. Мира, Калинковичский р-н, Гомельская обл.</t>
  </si>
  <si>
    <t xml:space="preserve"> д. Скородное, ул. Советская, Ельский р-н, Гомельская обл.</t>
  </si>
  <si>
    <t xml:space="preserve"> д. Шумаки, Брестский р-н, Брестская обл.</t>
  </si>
  <si>
    <t xml:space="preserve"> д. Струга, Столинский р-н, Брестская обл.</t>
  </si>
  <si>
    <t xml:space="preserve"> г. Кобрин, ул. Дзержинского, д. 54, Брестская обл.</t>
  </si>
  <si>
    <t xml:space="preserve"> г. Брест, Московская, 323/1, Брестская обл.</t>
  </si>
  <si>
    <t xml:space="preserve"> г. Брест, ул. Московская, д. 362/3, Брестская обл.</t>
  </si>
  <si>
    <t xml:space="preserve"> г. Брест, ул. Я. Купалы, д. 5, Брестская обл.</t>
  </si>
  <si>
    <t xml:space="preserve"> д. Турское, Столинский р-н, Брестская обл.</t>
  </si>
  <si>
    <t xml:space="preserve"> д. Ерхи, Вилейский р-н, Минская обл.</t>
  </si>
  <si>
    <t xml:space="preserve"> д. Кулеши, Вилейский р-н, Минская обл.</t>
  </si>
  <si>
    <t xml:space="preserve"> д. Княгинин, Мядельский р-н, Минская обл.</t>
  </si>
  <si>
    <t xml:space="preserve"> д. Мацки, Мядельский р-н, Минская обл.</t>
  </si>
  <si>
    <t xml:space="preserve"> д. Брусы, Мядельский р-н, Минская обл.</t>
  </si>
  <si>
    <t xml:space="preserve"> д. Шиковичи, Мядельский р-н, Минская обл.</t>
  </si>
  <si>
    <t xml:space="preserve"> д. Лошаны, Минский р-н, Минская обл.</t>
  </si>
  <si>
    <t xml:space="preserve"> д. Уша, Молодечненский р-н, Минская обл.</t>
  </si>
  <si>
    <t xml:space="preserve"> д. Лисицы, Минский р-н, Минская обл.</t>
  </si>
  <si>
    <t xml:space="preserve"> д. Швакшты, Мядельский р-н, Минская обл.</t>
  </si>
  <si>
    <t xml:space="preserve"> г. Кривичи, ул. 17 Сентября, 104, Минская обл.</t>
  </si>
  <si>
    <t xml:space="preserve"> д. Моторово, Пуховичский р-н, Минская обл.</t>
  </si>
  <si>
    <t xml:space="preserve"> г. Руденск, ул.Руденская, Минская обл., Минская обл.</t>
  </si>
  <si>
    <t xml:space="preserve"> г. Свислочь, Минская обл.</t>
  </si>
  <si>
    <t xml:space="preserve"> г. Смолевичи, ул. Торговая, 14б, Минская обл.</t>
  </si>
  <si>
    <t xml:space="preserve"> д. Поповичи, Минский р-н, Минская обл.</t>
  </si>
  <si>
    <t xml:space="preserve"> г. Фаниполь, ул. Заводская, д.37а, Минская обл.</t>
  </si>
  <si>
    <t xml:space="preserve"> д. Большая Гуменовщина, Столбцовский р-н, Минская обл.</t>
  </si>
  <si>
    <t xml:space="preserve"> д. Русовщина, Клецкий р-н, Минская обл.</t>
  </si>
  <si>
    <t xml:space="preserve"> д. Лозовый Куст, Смолевичский р-н, Минская обл.</t>
  </si>
  <si>
    <t xml:space="preserve"> д. Дявги, Столбцовский р-н, Минская обл.</t>
  </si>
  <si>
    <t xml:space="preserve"> г. Фаниполь, ул. Комсомольская, 41, Минская обл.</t>
  </si>
  <si>
    <t xml:space="preserve"> г. Зеленый Бор, ул. Заводская, 8, Минская обл.</t>
  </si>
  <si>
    <t xml:space="preserve"> д. Гринкевичи, Дзержинский р-н, Минская обл.</t>
  </si>
  <si>
    <t xml:space="preserve"> д. Лесной, 31, Минский р-н, Минская обл.</t>
  </si>
  <si>
    <t xml:space="preserve"> д. Юхновка, ул. Луговая, 8, Минский р-н, Минская обл.</t>
  </si>
  <si>
    <t xml:space="preserve"> д. Костевичи, Дзержинский р-н, Минская обл.</t>
  </si>
  <si>
    <t xml:space="preserve"> д. Гарутишки, Дзержинский р-н, Минская обл.</t>
  </si>
  <si>
    <t xml:space="preserve"> д. Новый Двор, ул. Центральная, Минский р-н, Минская обл.</t>
  </si>
  <si>
    <t xml:space="preserve"> д. Околица, Минский р-н, Минская обл.</t>
  </si>
  <si>
    <t xml:space="preserve"> д. Корабли, Воложинский р-н, Минская обл.</t>
  </si>
  <si>
    <t xml:space="preserve"> д. Канютичи, Минский р-н, Минская обл.</t>
  </si>
  <si>
    <t>БС1758 г.Жабинка, ул. Калинина, д. 1, Брестская обл.</t>
  </si>
  <si>
    <t>БС1779 д.Верхолесье, Кобринский р-н, Брестская обл.</t>
  </si>
  <si>
    <t>БС1785 д.Богушево, Пинский р-н, Брестская обл.</t>
  </si>
  <si>
    <t>БС1787 г.Речица, ул. Промышленная, д.1, Брестская обл.</t>
  </si>
  <si>
    <t xml:space="preserve"> д. Гостиловичи, Логойский р-н, Минская обл.</t>
  </si>
  <si>
    <t>БС3787 д.Большое Городище, Ляховичский р-н, Брестская обл.</t>
  </si>
  <si>
    <t>БС1506 г.Витебск, ул. Чкалова , д.50а, Витебская обл.</t>
  </si>
  <si>
    <t>БС1734 д.Лососин, Пружанский р-н, Брестская обл.</t>
  </si>
  <si>
    <t>БС1745 д.Павлиново, Барановичский р-н, Брестская обл.</t>
  </si>
  <si>
    <t xml:space="preserve"> г. Витебск, ул. Смоленская, 8, Витебская обл.</t>
  </si>
  <si>
    <t xml:space="preserve"> г. Витебск, ул. Мира, 13/а, Витебская обл.</t>
  </si>
  <si>
    <t xml:space="preserve"> д. Проземле, Чашникский р-н, Витебская обл.</t>
  </si>
  <si>
    <t xml:space="preserve"> г. Витебск, ул.Чкалова, 34, Витебская обл.</t>
  </si>
  <si>
    <t xml:space="preserve"> д. Милашево, Миорский р-н, Витебская обл.</t>
  </si>
  <si>
    <t xml:space="preserve"> г. Витебск, Витебская обл.</t>
  </si>
  <si>
    <t xml:space="preserve"> д. Ковалево, Витебский р-н, Витебская обл.</t>
  </si>
  <si>
    <t xml:space="preserve"> д. Зеленый Остров, Лепельский р-н, Витебская обл.</t>
  </si>
  <si>
    <t xml:space="preserve"> д. Зорница, Лепельский р-н, Витебская обл.</t>
  </si>
  <si>
    <t xml:space="preserve"> д. Жучки, Чашникский р-н, Витебская обл.</t>
  </si>
  <si>
    <t xml:space="preserve"> д. Гриньки, Чашникский р-н, Витебская обл.</t>
  </si>
  <si>
    <t xml:space="preserve"> г. Кобрин, ул. Советская, 119/1, Брестская обл.</t>
  </si>
  <si>
    <t xml:space="preserve"> д. Невель, Пинский р-н, Брестская обл.</t>
  </si>
  <si>
    <t xml:space="preserve"> д. Хотислав, Малоритский р-н, Брестская обл.</t>
  </si>
  <si>
    <t xml:space="preserve"> д. Олтуш, Малоритский р-н, Брестская обл.</t>
  </si>
  <si>
    <t xml:space="preserve"> д. Дивин, Кобринский р-н, Брестская обл.</t>
  </si>
  <si>
    <t xml:space="preserve"> д. Лунин, Лунинецкий р-н, Брестская обл.</t>
  </si>
  <si>
    <t xml:space="preserve"> г. Брест, ул. Орловская, 45, Брестская обл.</t>
  </si>
  <si>
    <t xml:space="preserve"> г. Столин, ул. Терешковой, 8, Брестская обл.</t>
  </si>
  <si>
    <t xml:space="preserve"> г. Речица, м-н Горынь, 33, Брестская обл.</t>
  </si>
  <si>
    <t xml:space="preserve"> д. Подлазье, Ляховичский р-н, Брестская обл.</t>
  </si>
  <si>
    <t xml:space="preserve"> г. Брест, пр. Машерова, д.21, Брестская обл.</t>
  </si>
  <si>
    <t xml:space="preserve"> г. Брест, ул. Энгельса, д.3, Брестская обл.</t>
  </si>
  <si>
    <t xml:space="preserve"> г. Брест, ул. Космонавтов, д.21, Брестская обл.</t>
  </si>
  <si>
    <t xml:space="preserve"> г. Брест, ул. Московская, д.202, Брестская обл.</t>
  </si>
  <si>
    <t xml:space="preserve"> г. Брест, ул. Кижеватова, д.76, Брестская обл.</t>
  </si>
  <si>
    <t xml:space="preserve"> г. Брест, ул. Строительная, д.56, Брестская обл.</t>
  </si>
  <si>
    <t xml:space="preserve"> г. Брест, ул. Смирнова, д.66, Брестская обл.</t>
  </si>
  <si>
    <t xml:space="preserve"> г. Брест, ул. Катин Бор, д.105, Брестская обл.</t>
  </si>
  <si>
    <t xml:space="preserve"> г. Брест, ул. Суворова, д.21, Брестская обл.</t>
  </si>
  <si>
    <t xml:space="preserve"> д. Плоска, Брестский р-н, Брестская обл.</t>
  </si>
  <si>
    <t xml:space="preserve"> г. Брест, ул. Московская, д.275, Брестская обл.</t>
  </si>
  <si>
    <t xml:space="preserve"> д. Клейники, Брестский р-н, Брестская обл.</t>
  </si>
  <si>
    <t xml:space="preserve"> д. Черноградь, Червенский р-н, Минская обл.</t>
  </si>
  <si>
    <t xml:space="preserve"> д. Техтин, Белыничский р-н, Могилевская обл.</t>
  </si>
  <si>
    <t xml:space="preserve"> г. Смиловичи, ул. Садовая, д.1, Минская обл.</t>
  </si>
  <si>
    <t xml:space="preserve"> г. Червень, пл. Свободы, д.32, Минская обл.</t>
  </si>
  <si>
    <t xml:space="preserve"> д. Хутор, Червенский р-н, Минская обл.</t>
  </si>
  <si>
    <t xml:space="preserve"> г. Березино, ул. Октябрьская, д.17, Минская обл.</t>
  </si>
  <si>
    <t xml:space="preserve"> д. Василевщина, Березинский р-н, Минская обл.</t>
  </si>
  <si>
    <t>д.Вьюновка, Березинский р-н, Минская обл.</t>
  </si>
  <si>
    <t>д.Правда, Червенский р-н, Минская обл.</t>
  </si>
  <si>
    <t xml:space="preserve"> г. Осиповичи, ул. Интернациональная, 5, Могилевская обл.</t>
  </si>
  <si>
    <t xml:space="preserve"> г. Осиповичи, ул. Дмитриева, д.6, Могилевская обл.</t>
  </si>
  <si>
    <t xml:space="preserve"> д. Ореховка, Кличевский р-н, Могилевская обл.</t>
  </si>
  <si>
    <t xml:space="preserve"> д. Заелица, Глусский р-н, Могилевская обл.</t>
  </si>
  <si>
    <t xml:space="preserve"> д. Лядно, Слуцкий р-н, Минская обл.</t>
  </si>
  <si>
    <t xml:space="preserve"> д. Синявка, Клецкий р-н, Минская обл.</t>
  </si>
  <si>
    <t xml:space="preserve"> д. Пастовичи, Стародорожский р-н, Минская обл.</t>
  </si>
  <si>
    <t xml:space="preserve"> г. Волковыск, ул. Зенитчиков, д.27, Гродненская обл.</t>
  </si>
  <si>
    <t xml:space="preserve"> г. Волковыск, ул. Октябрьская, д.133, Гродненская обл.</t>
  </si>
  <si>
    <t xml:space="preserve"> г. Скидель, ул. Первомайская, д.1, Гродненская обл.</t>
  </si>
  <si>
    <t xml:space="preserve"> г. Минск, ул. Кольцова, д.53 к.2, Минская обл.</t>
  </si>
  <si>
    <t xml:space="preserve"> г. Минск, ул. Авангардная, д.61 к.3, Минская обл.</t>
  </si>
  <si>
    <t xml:space="preserve"> д. Жодишки, Сморгонский р-н, Гродненская обл.</t>
  </si>
  <si>
    <t xml:space="preserve"> д. Дотишки, Вороновский р-н, Гродненская обл.</t>
  </si>
  <si>
    <t xml:space="preserve"> г. Вилейка, ул. Волынца, д.7, Минская обл.</t>
  </si>
  <si>
    <t xml:space="preserve"> г. Молодечно, ул. Скорины, д.19, Минская обл.</t>
  </si>
  <si>
    <t xml:space="preserve"> г. Новополоцк, ул. Я.Коласа (, н д. Подкастельцы), Витебская обл.</t>
  </si>
  <si>
    <t xml:space="preserve"> д. Самуйлы, Браславский р-н, Витебская обл.</t>
  </si>
  <si>
    <t xml:space="preserve"> д. Силово, Миорский р-н, Витебская обл.</t>
  </si>
  <si>
    <t xml:space="preserve"> д. Сынодворцы, Шарковщинский р-н, Витебская обл.</t>
  </si>
  <si>
    <t>д.Ветчин, Житковичский р-н, Гомельская обл.</t>
  </si>
  <si>
    <t xml:space="preserve"> г. Смолевичи, ул. 50 лет Октября, 11, Минская обл.</t>
  </si>
  <si>
    <t xml:space="preserve"> г. Жодино, ул.Ленина, д.22, Минская обл.</t>
  </si>
  <si>
    <t xml:space="preserve"> г. Жодино, ул. Советская, 6, Минская обл.</t>
  </si>
  <si>
    <t xml:space="preserve"> г. Борисов, ул. Горького, д.135, Минская обл.</t>
  </si>
  <si>
    <t>г.Россь, ул. Солнечная, д.2в, Гродненская обл.</t>
  </si>
  <si>
    <t>БС1236 г.Минск, пр-т Пушкина, 41, Минская обл.</t>
  </si>
  <si>
    <t>БС1171 д.Ратомка, Минский р-н, Минская обл.</t>
  </si>
  <si>
    <t>БС1174 д.Нарейки, Дзержинский р-н, Минская обл.</t>
  </si>
  <si>
    <t>БС2261 д.Острошицкий Городок, Минский р-н, Минская обл.</t>
  </si>
  <si>
    <t>БС1393 г.Минск, пр-т Рокосовского, д.151/1, Минская обл.</t>
  </si>
  <si>
    <t>БС1172 г.Минск, пр-т Партизанский, д.77а, Минская обл.</t>
  </si>
  <si>
    <t>БС1310 г.Минск, пр-т Победителей, д.111/25, Минская обл.</t>
  </si>
  <si>
    <t>БС1228 г.Минск, ул. Ваупшасова, д.31, Минская обл.</t>
  </si>
  <si>
    <t xml:space="preserve"> г. Молодечно, ул. Виленская, 6, Минская обл.</t>
  </si>
  <si>
    <t xml:space="preserve"> г. Молодечно, ул. Парковая, 7, Минская обл.</t>
  </si>
  <si>
    <t>г. Петриков, ул. К.Маркса, д. 4, Петриковский р-н, Гомельская обл.</t>
  </si>
  <si>
    <t>г. Светлогорск, мк-н Первомайский, д. 55, Светлогорский р-н, Гомельская обл.</t>
  </si>
  <si>
    <t>г. Комарин, ул. Советская, д. 35, Брагинский р-н, Гомельская обл.</t>
  </si>
  <si>
    <t xml:space="preserve"> г. Новолукомль, ул. Панчука, 7, Витебская обл.</t>
  </si>
  <si>
    <t xml:space="preserve"> г. Новолукомль, ул. Набережная, 9, Витебская обл.</t>
  </si>
  <si>
    <t xml:space="preserve"> д. Вишневка, Бобруйский р-н, Могилевская обл.</t>
  </si>
  <si>
    <t xml:space="preserve"> г. Могилев, Гомельское шоссе, д.1, Могилевская обл.</t>
  </si>
  <si>
    <t xml:space="preserve"> г. Могилев, ул. Белинского, д. 9, Могилевская обл.</t>
  </si>
  <si>
    <t xml:space="preserve"> г. Могилев, ул. Симонова, д.51, Могилевская обл.</t>
  </si>
  <si>
    <t xml:space="preserve"> г. Могилев, ул. Королева, д.8, Могилевская обл.</t>
  </si>
  <si>
    <t xml:space="preserve"> г. Могилев, ул. Первомайская, д.71, Могилевская обл.</t>
  </si>
  <si>
    <t xml:space="preserve"> г. Могилев, ул. Челюскинцев, д.84, Могилевская обл.</t>
  </si>
  <si>
    <t xml:space="preserve"> г. Могилев, пр. Шмидта, д.106, Могилевская обл.</t>
  </si>
  <si>
    <t xml:space="preserve"> д. Кадино, Могилевский р-н, Могилевская обл.</t>
  </si>
  <si>
    <t xml:space="preserve"> г. Могилев, ул. Крупской, д.176, Могилевская обл.</t>
  </si>
  <si>
    <t xml:space="preserve"> г. Могилев, пр. Мира, д.6, Могилевская обл.</t>
  </si>
  <si>
    <t xml:space="preserve"> г. Могилев, ул. Мовчанского, д.53, Могилевская обл.</t>
  </si>
  <si>
    <t xml:space="preserve"> г. Могилев, ул. Калужская, д.44, Могилевская обл.</t>
  </si>
  <si>
    <t xml:space="preserve"> г. Чаусы, ул.Первомайская, д.38, Могилевская обл.</t>
  </si>
  <si>
    <t xml:space="preserve"> г. Могилев, ул. Первомайская, д.152, Могилевская обл.</t>
  </si>
  <si>
    <t xml:space="preserve"> г. Кричев, Могилевская обл.</t>
  </si>
  <si>
    <t xml:space="preserve"> г. Климовичи, ул. Ленина, д.12, Могилевская обл.</t>
  </si>
  <si>
    <t xml:space="preserve"> д. Шестеровка, Климовичский р-н, Могилевская обл.</t>
  </si>
  <si>
    <t xml:space="preserve"> г. Мстиславль, ул. Калинина, д.21, Могилевская обл.</t>
  </si>
  <si>
    <t xml:space="preserve"> д. Стражево, Дубровенский р-н, Витебская обл.</t>
  </si>
  <si>
    <t xml:space="preserve"> д. Рог, Кировский р-н, Могилевская обл.</t>
  </si>
  <si>
    <t xml:space="preserve"> д. Городище, Шкловский р-н, Могилевская обл.</t>
  </si>
  <si>
    <t>г. Минск Переходная 64</t>
  </si>
  <si>
    <t xml:space="preserve">д. Новое Село, Волковысский р-н </t>
  </si>
  <si>
    <t>г. Фаниполь ул. Я.Купалы, 3</t>
  </si>
  <si>
    <t xml:space="preserve"> д. Страдичи, ул. Александрова, Брестский р-н, Брестская обл.</t>
  </si>
  <si>
    <t xml:space="preserve"> д. Вельямовичи, ул. Садовая, Брестский р-н, Брестская обл.</t>
  </si>
  <si>
    <t xml:space="preserve"> д. Брилево, Кобринский р-н, Брестская обл.</t>
  </si>
  <si>
    <t xml:space="preserve"> г. Кобрин, ул. Первомайская, 106, Брестская обл.</t>
  </si>
  <si>
    <t xml:space="preserve"> г. Кобрин, ул. Ленина, 87, Брестская обл.</t>
  </si>
  <si>
    <t xml:space="preserve"> г. Брест, ул. Московская, 332/3, Брестская обл.</t>
  </si>
  <si>
    <t xml:space="preserve"> г. Брест, о. Госпитальный, Брестская обл.</t>
  </si>
  <si>
    <t xml:space="preserve"> г. Брест, ул. Ковельская, 73, Брестская обл.</t>
  </si>
  <si>
    <t xml:space="preserve"> г. Пружаны, ул. Кобринская, 6, Брестская обл.</t>
  </si>
  <si>
    <t xml:space="preserve"> г. Столин, ул. Советская, 94б, Брестская обл.</t>
  </si>
  <si>
    <t xml:space="preserve"> д. Лихачи, Пружанский р-н, Брестская обл.</t>
  </si>
  <si>
    <t>БС1002 г.Минск, пл. Октябрьская, д.1, Минская обл.</t>
  </si>
  <si>
    <t xml:space="preserve"> г. Буда-Кошелево, ул. Головачева, д.10, Гомельская обл.</t>
  </si>
  <si>
    <t xml:space="preserve"> г. Барановичи, ул. Бадака, д.76а, Брестская обл.</t>
  </si>
  <si>
    <t xml:space="preserve"> д. Шепели, Минский р-н, Минская обл.</t>
  </si>
  <si>
    <t xml:space="preserve"> д. Дашки, Логойский р-н, Минская обл.</t>
  </si>
  <si>
    <t xml:space="preserve"> д. Луковец, Вилейский р-н, Минская обл.</t>
  </si>
  <si>
    <t xml:space="preserve"> д. Залесье, Вилейский р-н, Минская обл.</t>
  </si>
  <si>
    <t xml:space="preserve"> д. Ковали, Вилейский р-н, Минская обл.</t>
  </si>
  <si>
    <t xml:space="preserve"> г. Лида, ул. Кирова, 19  Гродненская обл., Гродненская обл.</t>
  </si>
  <si>
    <t xml:space="preserve"> г. Лида, ул. Мицкевича, 38 к3, Гродненская обл.</t>
  </si>
  <si>
    <t xml:space="preserve"> г. Гродно, пер. Южный, 12а, Гродненская обл.</t>
  </si>
  <si>
    <t>БС1003 г.Минск, пр-т Независимости, д.116, Минская обл.</t>
  </si>
  <si>
    <t>БС1004 г.Минск, пр-т Независимости, д.117, Минская обл.</t>
  </si>
  <si>
    <t>БС1005 г.Минск, пр-т Независимости, д. 6, Минская обл.</t>
  </si>
  <si>
    <t xml:space="preserve"> д. Святая Воля, Ивацевичский р-н, Брестская обл.</t>
  </si>
  <si>
    <t xml:space="preserve"> г. Коссово, ул. 3-го февраля, 33а, Брестская обл.</t>
  </si>
  <si>
    <t xml:space="preserve"> д. Омельная, Ивацевичский р-н, Брестская обл.</t>
  </si>
  <si>
    <t xml:space="preserve"> г. Телеханы, ул. Воробьева, Ивацевичский р-н, Брестская обл.</t>
  </si>
  <si>
    <t xml:space="preserve"> д. Озаричи, Пинский р-н, Брестская обл.</t>
  </si>
  <si>
    <t xml:space="preserve"> г. Логишин, Брестская обл.</t>
  </si>
  <si>
    <t xml:space="preserve"> г. Ляховичи, ул. Титовича, 2, Брестская обл.</t>
  </si>
  <si>
    <t xml:space="preserve"> д. Масевичи, Пинский р-н, Брестская обл.</t>
  </si>
  <si>
    <t xml:space="preserve"> д. Зубково, Столинский р-н, Брестская обл.</t>
  </si>
  <si>
    <t xml:space="preserve"> д. Степанки, Жабинковский р-н, Брестская обл.</t>
  </si>
  <si>
    <t xml:space="preserve"> д. Морозовичи, Пинский р-н, Брестская обл.</t>
  </si>
  <si>
    <t xml:space="preserve"> г. Барановичи, ул. Пролетарская, 40, Брестская обл.</t>
  </si>
  <si>
    <t xml:space="preserve"> д. Ставок, Пинский р-н, Брестская обл.</t>
  </si>
  <si>
    <t xml:space="preserve"> г. Барановичи, ул. Текстильная, 17, Брестская обл.</t>
  </si>
  <si>
    <t xml:space="preserve"> г. Могилев, ул. Турова, д.1, Могилевская обл.</t>
  </si>
  <si>
    <t xml:space="preserve"> д. Резанцы, Мстиславский р-н, Могилевская обл.</t>
  </si>
  <si>
    <t xml:space="preserve"> д. Мазолово, Мстиславский р-н, Могилевская обл.</t>
  </si>
  <si>
    <t xml:space="preserve"> д. Мишни, Мстиславский р-н, Могилевская обл.</t>
  </si>
  <si>
    <t xml:space="preserve"> д. Буйничи, Могилевский р-н, Могилевская обл.</t>
  </si>
  <si>
    <t xml:space="preserve"> д. Зимница, Могилевский р-н, Могилевская обл.</t>
  </si>
  <si>
    <t xml:space="preserve"> г. Горки, ул. Железнодорожная, 39, Могилевская обл.</t>
  </si>
  <si>
    <t xml:space="preserve"> г. Горки, ул. Мичурина, 9, Могилевская обл.</t>
  </si>
  <si>
    <t>д. Ходосы, ул. Тельмана, д.1, Мстиславский р-н, Могилевская обл.</t>
  </si>
  <si>
    <t xml:space="preserve"> д. Юровка, Дрибинский р-н, Могилевская обл.</t>
  </si>
  <si>
    <t>БС1615 д.Жабыки, Дубровенский р-н, Витебская обл.</t>
  </si>
  <si>
    <t>БС1616 д.Осинторф, ул. Маяковского, д. 7, Дубровенский р-н, Витебская обл.</t>
  </si>
  <si>
    <t>БС1638 г.Орша, ул. Народная, Витебская обл.</t>
  </si>
  <si>
    <t>г. Минск, ул. Герасименко, 57</t>
  </si>
  <si>
    <t>п.Красносельский, Волковысский р-н (труба)</t>
  </si>
  <si>
    <t>п. Михановичи, Привокзальная, 4а</t>
  </si>
  <si>
    <t>д. Чудин, Ганцевичский р-н</t>
  </si>
  <si>
    <t xml:space="preserve"> г. Бобруйск, ул. Чонгарского, д.37, Могилевская обл.</t>
  </si>
  <si>
    <t xml:space="preserve"> г. Бобруйск, ул. Силикатная, д.1, Могилевская обл.</t>
  </si>
  <si>
    <t xml:space="preserve"> г. Кировск, ул. Кирова, д.80А, Могилевская обл.</t>
  </si>
  <si>
    <t xml:space="preserve"> г. Рогачев, ул. Ленина, д.142, Гомельская обл.</t>
  </si>
  <si>
    <t xml:space="preserve"> д. Ясный Лес, Бобруйский р-н, Могилевская обл.</t>
  </si>
  <si>
    <t xml:space="preserve"> г. Рогачев, ул. Дзержинского, д.17, Гомельская обл.</t>
  </si>
  <si>
    <t xml:space="preserve"> г. Жлобин, Гомельская обл.</t>
  </si>
  <si>
    <t xml:space="preserve"> г. Жлобин, ул. Петровского, д. 17, Гомельская обл.</t>
  </si>
  <si>
    <t xml:space="preserve"> д. Наспа, Буда-Кошелевский р-н, Гомельская обл.</t>
  </si>
  <si>
    <t xml:space="preserve"> д. Турки, Бобруйский р-н, Могилевская обл.</t>
  </si>
  <si>
    <t xml:space="preserve"> д. Муравчий, Гомельский р-н, Гомельская обл.</t>
  </si>
  <si>
    <t xml:space="preserve"> г. Гомель, ул. Советская, д.170, Гомельская обл.</t>
  </si>
  <si>
    <t xml:space="preserve"> г. Гомель, пр. Ленина, д.1, Гомельская обл.</t>
  </si>
  <si>
    <t xml:space="preserve"> г. Гомель, ул. Советская, д.126, Гомельская обл.</t>
  </si>
  <si>
    <t xml:space="preserve"> г. Гомель, ул. Советская, д.157, Гомельская обл.</t>
  </si>
  <si>
    <t xml:space="preserve"> г. Гомель, ул.Привокзальнная, д.1, Гомельская обл.</t>
  </si>
  <si>
    <t xml:space="preserve"> г. Гомель, ул. 60 лет СССР, д.1, Гомельская обл.</t>
  </si>
  <si>
    <t xml:space="preserve"> г. Гомель, ул. Ильича, д.2, Гомельская обл.</t>
  </si>
  <si>
    <t xml:space="preserve"> д. Заболотье, Осиповичский р-н, Могилевская обл.</t>
  </si>
  <si>
    <t xml:space="preserve"> д. Березовка, Глусский р-н, Могилевская обл.</t>
  </si>
  <si>
    <t xml:space="preserve"> д. Бориков, Любанский р-н, Минская обл.</t>
  </si>
  <si>
    <t xml:space="preserve"> д. Таль, Любанский р-н, Минская обл.</t>
  </si>
  <si>
    <t xml:space="preserve"> д. Гуляево, Слуцкий р-н, Минская обл.</t>
  </si>
  <si>
    <t xml:space="preserve"> д. Корысть, Солигорский р-н, Минская обл.</t>
  </si>
  <si>
    <t xml:space="preserve"> д. Саковщина, Воложинский р-н, Минская обл.</t>
  </si>
  <si>
    <t xml:space="preserve"> д. Лунино, Узденский р-н, Минская обл.</t>
  </si>
  <si>
    <t xml:space="preserve"> д. Речень, Любанский р-н, Минская обл.</t>
  </si>
  <si>
    <t xml:space="preserve"> д. Карница, Глусский р-н, Могилевская обл.</t>
  </si>
  <si>
    <t xml:space="preserve"> д. Высокое, Воложинский р-н, Минская обл.</t>
  </si>
  <si>
    <t xml:space="preserve"> г. Бобруйск, ул. Рогачевская, 15, Могилевская обл.</t>
  </si>
  <si>
    <t xml:space="preserve"> г. Сураж, ул. Советская, 3, Витебская обл.</t>
  </si>
  <si>
    <t xml:space="preserve"> д. Верховье, Бешенковичский р-н, Витебская обл.</t>
  </si>
  <si>
    <t xml:space="preserve"> д. Мерецкие, Глубокский р-н, Витебская обл.</t>
  </si>
  <si>
    <t xml:space="preserve"> д. Германовичи, Шарковщинский р-н, Витебская обл.</t>
  </si>
  <si>
    <t xml:space="preserve"> г. Поставы, ул. Космонавтов, 37, Витебская обл.</t>
  </si>
  <si>
    <t xml:space="preserve"> д. Новая Веска, Докшицкий р-н, Витебская обл.</t>
  </si>
  <si>
    <t xml:space="preserve"> д. Лозово, Сенненский р-н, Витебская обл.</t>
  </si>
  <si>
    <t xml:space="preserve"> д. Глоданки, Лиозненский р-н, Витебская обл.</t>
  </si>
  <si>
    <t xml:space="preserve"> д. Тимирязево, Сенненский р-н, Витебская обл.</t>
  </si>
  <si>
    <t xml:space="preserve"> д. Кисели, Чашникский р-н, Витебская обл.</t>
  </si>
  <si>
    <t xml:space="preserve"> д. Логовцы, Полоцкий р-н, Витебская обл.</t>
  </si>
  <si>
    <t xml:space="preserve"> д. Вороничи, Полоцкий р-н, Витебская обл.</t>
  </si>
  <si>
    <t xml:space="preserve"> д. Беленево, Сенненский р-н, Витебская обл.</t>
  </si>
  <si>
    <t xml:space="preserve"> д. Заходники, Витебский р-н, Витебская обл.</t>
  </si>
  <si>
    <t xml:space="preserve"> г. Орша, ул. Красногвардейская, 7, Витебская обл.</t>
  </si>
  <si>
    <t xml:space="preserve"> д. Кимия, Борисовский р-н, Минская обл.</t>
  </si>
  <si>
    <t xml:space="preserve"> г. Крупки, ул. Ленина, 17, Минская обл.</t>
  </si>
  <si>
    <t xml:space="preserve"> д. Хотюхово, Крупский р-н, Минская обл.</t>
  </si>
  <si>
    <t xml:space="preserve"> д. Парковая, Оршанский р-н, Витебская обл.</t>
  </si>
  <si>
    <t xml:space="preserve"> д. Заречье, Толочинский р-н, Витебская обл.</t>
  </si>
  <si>
    <t xml:space="preserve"> д. Галиевщина, Миорский р-н, Витебская обл.</t>
  </si>
  <si>
    <t xml:space="preserve"> д. Вереньки, Поставский р-н, Витебская обл.</t>
  </si>
  <si>
    <t xml:space="preserve"> г. Минск, ул. Руссиянова, 15/2, Минская обл.</t>
  </si>
  <si>
    <t xml:space="preserve"> г. Минск, ул. Ваупшасова, 4, Минская обл.</t>
  </si>
  <si>
    <t xml:space="preserve"> г. Минск, ул. Севастопольская, 121, Минская обл.</t>
  </si>
  <si>
    <t xml:space="preserve"> г. Минск, ул. Макаенка, 17, Минская обл.</t>
  </si>
  <si>
    <t xml:space="preserve"> г. Минск, ул. Кижеватова, д.72/3, Минская обл.</t>
  </si>
  <si>
    <t xml:space="preserve"> г. Минск, ул. Киживатова, д.58, Минская обл.</t>
  </si>
  <si>
    <t xml:space="preserve"> г. Минск, ул. Я. Мавра, д. 9, Минская обл.</t>
  </si>
  <si>
    <t xml:space="preserve"> г. Минск, ул. Рокоссовского, д.44, Минская обл.</t>
  </si>
  <si>
    <t xml:space="preserve"> г. Минск, ул. Тимирязева, 123/1, Минская обл.</t>
  </si>
  <si>
    <t>№ БС</t>
  </si>
  <si>
    <t>Адрес БС</t>
  </si>
  <si>
    <t>Область</t>
  </si>
  <si>
    <t>Конфигурация</t>
  </si>
  <si>
    <t xml:space="preserve"> г. Минск, ул. Толбухина, д.2, Минская обл.</t>
  </si>
  <si>
    <t>Минская</t>
  </si>
  <si>
    <t>gsm</t>
  </si>
  <si>
    <t>dcs</t>
  </si>
  <si>
    <t xml:space="preserve"> г. Минск, ул. Короля, д.5/15, Минская обл.</t>
  </si>
  <si>
    <t xml:space="preserve"> г. Минск, пл.Октябрьская, д.1, Минская обл.</t>
  </si>
  <si>
    <t xml:space="preserve"> д. Лесная, Гродненский р-н, Гродненская обл.</t>
  </si>
  <si>
    <t xml:space="preserve"> д. Соничи, Гродненский р-н, Гродненская обл.</t>
  </si>
  <si>
    <t xml:space="preserve"> г. Сопоцкин, Гродненская обл.</t>
  </si>
  <si>
    <t xml:space="preserve"> д. Гнезно, Волковысский р-н, Гродненская обл.</t>
  </si>
  <si>
    <t xml:space="preserve"> г. Лепель, ул. Калинина, 94, Витебская обл.</t>
  </si>
  <si>
    <t xml:space="preserve"> д. Батаево, Хотимский р-н, Могилевская обл.</t>
  </si>
  <si>
    <t xml:space="preserve"> г. Могилев, ул. Космонавтов, 25а, Могилевская обл.</t>
  </si>
  <si>
    <t xml:space="preserve"> г. Минск, ул. К.Либкнехта, д.68, Минская обл.</t>
  </si>
  <si>
    <t xml:space="preserve"> г. Минск, Привокзальная пл., д.3, Минская обл.</t>
  </si>
  <si>
    <t xml:space="preserve"> г. Минск, пр. Любимова, д.26 к.1, Минская обл.</t>
  </si>
  <si>
    <t xml:space="preserve"> г. Минск, ул. Голубева, д.25, Минская обл.</t>
  </si>
  <si>
    <t xml:space="preserve"> г. Минск, ул. Чернышевского, д.10А, Минская обл.</t>
  </si>
  <si>
    <t xml:space="preserve"> г. Минск, ул. Р.Люксембург, д.205, Минская обл.</t>
  </si>
  <si>
    <t xml:space="preserve"> г. Минск, ул. Лукьяновича, д.10, Минская обл.</t>
  </si>
  <si>
    <t xml:space="preserve"> г. Минск, ул. Кнорина, д.50, Минская обл.</t>
  </si>
  <si>
    <t xml:space="preserve"> г. Минск, 4-ый пер. Кольцова, Минская обл.</t>
  </si>
  <si>
    <t xml:space="preserve"> г. Минск, ул. Щедрина, д.83, Минская обл.</t>
  </si>
  <si>
    <t xml:space="preserve"> г. Минск, пр. Машерова, д.93, Минская обл.</t>
  </si>
  <si>
    <t xml:space="preserve"> г. Минск, ул. Ольшевского, д.76, Минская обл.</t>
  </si>
  <si>
    <t xml:space="preserve"> г. Минск, ул. Железнодорожная, д.27 к.3, Минская обл.</t>
  </si>
  <si>
    <t xml:space="preserve"> г. Минск, пер. Калинина, д.16 к.7, Минская обл.</t>
  </si>
  <si>
    <t xml:space="preserve"> г. Минск, ул. Я.Коласа, д.73, Минская обл.</t>
  </si>
  <si>
    <t xml:space="preserve"> г. Минск, ул. Орловская, д.66, Минская обл.</t>
  </si>
  <si>
    <t xml:space="preserve"> г. Минск, ул. Cевастопольская, д.2А, Минская обл.</t>
  </si>
  <si>
    <t xml:space="preserve"> г. Минск, пр. Ф.Скорины, д.79, Минская обл.</t>
  </si>
  <si>
    <t xml:space="preserve"> г. Минск, ул. Беды, д.24, Минская обл.</t>
  </si>
  <si>
    <t xml:space="preserve"> д. Новинки, ул. Рабочая, д.33, Минский р-н, Минская обл.</t>
  </si>
  <si>
    <t>д.Мисянцы, Браславский р-н, Витебская обл.</t>
  </si>
  <si>
    <t>д.Вялье, Брагинский р-н, Гомельская обл.</t>
  </si>
  <si>
    <t>д.Энергетиков, Дзержинский р-н, Минская обл.</t>
  </si>
  <si>
    <t>д.Крутки, Поставский р-н, Витебская обл.</t>
  </si>
  <si>
    <t>д.Межаны, Браславский р-н, Витебская обл.</t>
  </si>
  <si>
    <t>д.Спичник, Пуховичский р-н, Минская обл.</t>
  </si>
  <si>
    <t>д.Мишневичи, Шумилинский р-н, Витебская обл.</t>
  </si>
  <si>
    <t>БС1194 г.Минск, шоссе Московское 9-й км., Минская обл.</t>
  </si>
  <si>
    <t>БС1211 д.Ждановичи, Минский р-н, Минская обл.</t>
  </si>
  <si>
    <t xml:space="preserve"> д. Осовы, Мозырьский р-н, Гомельская обл.</t>
  </si>
  <si>
    <t xml:space="preserve"> д. Буда, Наровлянский р-н, Гомельская обл.</t>
  </si>
  <si>
    <t xml:space="preserve"> д. Гажин, Наровлянский р-н, Гомельская обл.</t>
  </si>
  <si>
    <t xml:space="preserve"> д. Мазуры, Ельский р-н, Гомельская обл.</t>
  </si>
  <si>
    <t xml:space="preserve"> г. Светлогорск, ул. Авиационная, 72, Гомельская обл.</t>
  </si>
  <si>
    <t xml:space="preserve"> г. Речица, ул. Советская, 80, Гомельская обл.</t>
  </si>
  <si>
    <t xml:space="preserve"> г. Ветка, ул. Батракова, д. 36, Гомельская обл.</t>
  </si>
  <si>
    <t xml:space="preserve"> г. Добруш, пр.Луначарского, д.2, Гомельская обл.</t>
  </si>
  <si>
    <t xml:space="preserve"> д. Полянки, Добрушский р-н, Гомельская обл.</t>
  </si>
  <si>
    <t xml:space="preserve"> д. Новая Гута, Гомельский р-н, Гомельская обл.</t>
  </si>
  <si>
    <t xml:space="preserve"> д. Марковичи, Гомельский р-н, Гомельская обл.</t>
  </si>
  <si>
    <t xml:space="preserve"> д. Коротковичи, Жлобинский р-н, Гомельская обл.</t>
  </si>
  <si>
    <t xml:space="preserve"> г. Сосновый Бор, Гомельская обл.</t>
  </si>
  <si>
    <t xml:space="preserve"> д. Хутор, Светлогорский р-н, Гомельская обл.</t>
  </si>
  <si>
    <t>БС1624 д.Погост, Березинский р-н, Минская обл.</t>
  </si>
  <si>
    <t>БС1625 д.Василевщина, Березинский р-н, Минская обл.</t>
  </si>
  <si>
    <t>БС1765 д.Энергетиков, Дзержинский р-н, Минская обл.</t>
  </si>
  <si>
    <t>БС1851 д.Таборы, Минский р-н, Минская обл.</t>
  </si>
  <si>
    <t>БС1873 д.Писляковщина, Воложинский р-н, Минская обл.</t>
  </si>
  <si>
    <t>БС1881 д.Рочевичи, Столбцовский р-н, Минская обл.</t>
  </si>
  <si>
    <t>БС1885 д.Березинское, Молодечненский р-н, Минская обл.</t>
  </si>
  <si>
    <t>БС1893 д.Шершуны, ул. Э.Савенко, д.3, Минский р-н, Минская обл.</t>
  </si>
  <si>
    <t>БС1324 г.Минск, пр-т Партизанский, д.8, Минская обл.</t>
  </si>
  <si>
    <t>БС1370 д.Боровая, д.7, Минский р-н, Минская обл.</t>
  </si>
  <si>
    <t xml:space="preserve"> д. Леонполье, Климовичский р-н, Могилевская обл.</t>
  </si>
  <si>
    <t xml:space="preserve"> д. Поплавщина, Могилевский р-н, Могилевская обл.</t>
  </si>
  <si>
    <t xml:space="preserve"> д. Каменка, Чаусский р-н, Могилевская обл.</t>
  </si>
  <si>
    <t xml:space="preserve"> д. Грудиновка, Быховский р-н, Могилевская обл.</t>
  </si>
  <si>
    <t xml:space="preserve"> д. Узкий, Кричевский р-н, Могилевская обл.</t>
  </si>
  <si>
    <t xml:space="preserve"> д. Митьковщина, Мстиславский р-н, Могилевская обл.</t>
  </si>
  <si>
    <t xml:space="preserve"> г. Береза, ул. Ленина, 97а, Брестская обл.</t>
  </si>
  <si>
    <t xml:space="preserve"> д. Бытень, ул.Слонимская, 2, Ивацевичский р-н, Брестская обл.</t>
  </si>
  <si>
    <t xml:space="preserve"> г. Дрогичин, ул. 9-го Мая, 40, Брестская обл.</t>
  </si>
  <si>
    <t xml:space="preserve"> д. Михалин, Малоритский р-н, Брестская обл.</t>
  </si>
  <si>
    <t xml:space="preserve"> д. Панки, Ивацевичский р-н, Брестская обл.</t>
  </si>
  <si>
    <t xml:space="preserve"> г. Ивацевичи, ул. Депутатская, д.41, Брестская обл.</t>
  </si>
  <si>
    <t>г.Полоцк, ул. Хруцкого, д.8, Витебская обл.</t>
  </si>
  <si>
    <t xml:space="preserve"> г. Гомель, ул. Ильича, д. 331, Гомельская обл.</t>
  </si>
  <si>
    <t xml:space="preserve"> г. Орша, ул. Ленина, 161а, Витебская обл.</t>
  </si>
  <si>
    <t xml:space="preserve"> д. Маслаки, Горецкий р-н, Могилевская обл.</t>
  </si>
  <si>
    <t xml:space="preserve"> д. Бабиничи, Оршанский р-н, Витебская обл.</t>
  </si>
  <si>
    <t xml:space="preserve"> д. Сухари, Могилевский р-н, Могилевская обл.</t>
  </si>
  <si>
    <t xml:space="preserve"> д. Лопатичи, Славгородский р-н, Могилевская обл.</t>
  </si>
  <si>
    <t xml:space="preserve"> д. Стайки, Краснопольский р-н, Могилевская обл.</t>
  </si>
  <si>
    <t xml:space="preserve"> д. Коптевка, Горецкий р-н, Могилевская обл.</t>
  </si>
  <si>
    <t xml:space="preserve"> г. Горки, ул. Горького, 3, Могилевская обл.</t>
  </si>
  <si>
    <t xml:space="preserve"> д. Княжицы, ул. Минская, 3, Могилевский р-н, Могилевская обл.</t>
  </si>
  <si>
    <t xml:space="preserve"> д. Раевка, ул. Ленина, 12, Минский р-н, Минская обл.</t>
  </si>
  <si>
    <t xml:space="preserve"> г. Минск, ул. Железнодорожная, д.136 к.3, Минская обл.</t>
  </si>
  <si>
    <t xml:space="preserve"> г. Минск, пр. Скорины, д. 21, Минская обл.</t>
  </si>
  <si>
    <t xml:space="preserve"> г. Минск, ул. Красноармейская, д.3, Минская обл.</t>
  </si>
  <si>
    <t xml:space="preserve"> г. Минск, ул. Богдановича, д.2, Минская обл.</t>
  </si>
  <si>
    <t xml:space="preserve"> г. Минск, ул. Бобруйская, д.5, Минская обл.</t>
  </si>
  <si>
    <t xml:space="preserve"> г. Минск, ул. Комсомольская, д.12, Минская обл.</t>
  </si>
  <si>
    <t xml:space="preserve"> г. Минск, пр. Независимости, д.40а, Минская обл.</t>
  </si>
  <si>
    <t xml:space="preserve"> г. Витебск, ул. Правды, 77, Витебская обл.</t>
  </si>
  <si>
    <t xml:space="preserve"> г. Витебск, ул. Ленинградская, 4, Витебская обл.</t>
  </si>
  <si>
    <t xml:space="preserve"> д. Алексейки, Ивацевичский р-н, Брестская обл.</t>
  </si>
  <si>
    <t xml:space="preserve"> г. Лиозно, Добромыслянская, 5, Витебская обл.</t>
  </si>
  <si>
    <t xml:space="preserve"> г. Витебск, ул. М.Горького, д.145, Витебская обл.</t>
  </si>
  <si>
    <t xml:space="preserve"> г. Полоцк, Ленинградская, 101, Витебская обл.</t>
  </si>
  <si>
    <t xml:space="preserve"> г. Могилев, ул. Весенняя, 53а, Могилевская обл.</t>
  </si>
  <si>
    <t xml:space="preserve"> г. Могилев, ул. Первомайская, 66, Могилевская обл.</t>
  </si>
  <si>
    <t xml:space="preserve"> г. Минск, Старовиленский тр, д.41, Минская обл.</t>
  </si>
  <si>
    <t xml:space="preserve"> д. Большие Михалки, Свислочский р-н, Гродненская обл.</t>
  </si>
  <si>
    <t xml:space="preserve"> д. Лабно-Огородники, Гродненский р-н, Гродненская обл.</t>
  </si>
  <si>
    <t xml:space="preserve"> г. Свислочь, ул. Красноармейская, 23, Гродненская обл.</t>
  </si>
  <si>
    <t xml:space="preserve"> г. Волковыск, ул. Жолудева, 24, Гродненская обл.</t>
  </si>
  <si>
    <t xml:space="preserve"> г. Лида, ул. 2-я Круповская, 1, Гродненская обл.</t>
  </si>
  <si>
    <t xml:space="preserve"> д. Рогачевщина, Щучинский р-н, Гродненская обл.</t>
  </si>
  <si>
    <t xml:space="preserve"> д. Погородно, Вороновский р-н, Гродненская обл.</t>
  </si>
  <si>
    <t xml:space="preserve"> д. Громки, Щучинский р-н, Гродненская обл.</t>
  </si>
  <si>
    <t xml:space="preserve"> д. Холечино, Щучинский р-н, Гродненская обл.</t>
  </si>
  <si>
    <t xml:space="preserve"> д. Денисово, Дятловский р-н, Гродненская обл.</t>
  </si>
  <si>
    <t xml:space="preserve"> д. Минойты, ул. Красноармейская, 1, Лидский р-н, Гродненская обл.</t>
  </si>
  <si>
    <t xml:space="preserve"> д. Войневичи, Дятловский р-н, Гродненская обл.</t>
  </si>
  <si>
    <t xml:space="preserve"> д. Лаздуны, Ивьевский р-н, Гродненская обл.</t>
  </si>
  <si>
    <t xml:space="preserve"> д. Черленка, Мостовский р-н, Гродненская обл.</t>
  </si>
  <si>
    <t xml:space="preserve"> д. Деревная, Слонимский р-н, Гродненская обл.</t>
  </si>
  <si>
    <t xml:space="preserve"> д. Веценювка, Слонимский р-н, Гродненская обл.</t>
  </si>
  <si>
    <t xml:space="preserve"> д. Заберезино, Гродненский р-н, Гродненская обл.</t>
  </si>
  <si>
    <t xml:space="preserve"> д. Гацук, Слуцкий р-н, Минская обл.</t>
  </si>
  <si>
    <t xml:space="preserve"> д. Знаменка, Осиповичский р-н, Могилевская обл.</t>
  </si>
  <si>
    <t xml:space="preserve"> г. Минск, пр. Пушкина, д.14, Минская обл.</t>
  </si>
  <si>
    <t xml:space="preserve"> г. Минск, ул. Аэродромная, д.4а, Минская обл.</t>
  </si>
  <si>
    <t xml:space="preserve"> г. Минск, ул. Платонова, д.10, Минская обл.</t>
  </si>
  <si>
    <t xml:space="preserve"> г. Минск, ул. Белорусская, д.21, Минская обл.</t>
  </si>
  <si>
    <t xml:space="preserve"> г. Минск, ул. Чкалова, д.5А, Минская обл.</t>
  </si>
  <si>
    <t xml:space="preserve"> г. Минск, ул. Грушевская, 89, Минская обл.</t>
  </si>
  <si>
    <t xml:space="preserve"> г. Минск, ул. К.Либкнехта, д.85, Минская обл.</t>
  </si>
  <si>
    <t xml:space="preserve"> г. Минск, ул. Фабрициуса, 24, Минская обл.</t>
  </si>
  <si>
    <t xml:space="preserve"> г. Минск, ул. Гусовского, д.4, Минская обл.</t>
  </si>
  <si>
    <t xml:space="preserve"> г. Минск, ул. Грибоедова, д.22, Минская обл.</t>
  </si>
  <si>
    <t xml:space="preserve"> г. Минск, ул. Уральская, д.5, Минская обл.</t>
  </si>
  <si>
    <t xml:space="preserve"> г. Минск, ул. Ульяновская, д.5, Минская обл.</t>
  </si>
  <si>
    <t xml:space="preserve"> г. Минск, ул. Октябрьская, д.16, Минская обл.</t>
  </si>
  <si>
    <t xml:space="preserve"> г. Минск, ул. Кропоткина, д.44, Минская обл.</t>
  </si>
  <si>
    <t xml:space="preserve"> г. Минск, ул. В.Хоружей, д.29, Минская обл.</t>
  </si>
  <si>
    <t xml:space="preserve"> г. Минск, ул. П.Бровки, д.3, Минская обл.</t>
  </si>
  <si>
    <t xml:space="preserve"> г. Минск, ул. Стахановская, д.10а, Минская обл.</t>
  </si>
  <si>
    <t xml:space="preserve"> г. Минск, ул. В.Хоружей, д.13, Минская обл.</t>
  </si>
  <si>
    <t xml:space="preserve"> д. Вировая, Славгородский р-н, Могилевская обл.</t>
  </si>
  <si>
    <t xml:space="preserve"> д. Синюга, Могилевский р-н, Могилевская обл.</t>
  </si>
  <si>
    <t xml:space="preserve"> д. Большое Хоново, Могилевский р-н, Могилевская обл.</t>
  </si>
  <si>
    <t xml:space="preserve"> д. Гуслище, Могилевский р-н, Могилевская обл.</t>
  </si>
  <si>
    <t xml:space="preserve"> д. Рясно, Дрибинский р-н, Могилевская обл.</t>
  </si>
  <si>
    <t xml:space="preserve"> д. Лудчицы, Быховский р-н, Могилевская обл.</t>
  </si>
  <si>
    <t xml:space="preserve"> д. Заболотье, Славгородский р-н, Могилевская обл.</t>
  </si>
  <si>
    <t xml:space="preserve"> д. Слободка, Могилевский р-н, Могилевская обл.</t>
  </si>
  <si>
    <t xml:space="preserve"> д. Прилесье, Чаусский р-н, Могилевская обл.</t>
  </si>
  <si>
    <t xml:space="preserve"> д. Дуравичи, Буда-Кошелевский р-н, Гомельская обл.</t>
  </si>
  <si>
    <t xml:space="preserve"> д. Ботвиновка, Кричевский р-н, Могилевская обл.</t>
  </si>
  <si>
    <t xml:space="preserve"> д. Веремейки, Чериковский р-н, Могилевская обл.</t>
  </si>
  <si>
    <t xml:space="preserve"> д. Заречье, Рогачевский р-н, Гомельская обл.</t>
  </si>
  <si>
    <t xml:space="preserve"> д. Большие Чучевичи, Лунинецкий р-н, Брестская обл.</t>
  </si>
  <si>
    <t xml:space="preserve"> г. Солигорск, Любанское шоссе, Минская обл.</t>
  </si>
  <si>
    <t xml:space="preserve"> г. Минск, Ф. Скорины, д.24, Минская обл.</t>
  </si>
  <si>
    <t xml:space="preserve"> г. Минск, ул. Холмогорская, д.40А, Минская обл.</t>
  </si>
  <si>
    <t xml:space="preserve"> г. Минск, ул. Золотая горка, д.5, Минская обл.</t>
  </si>
  <si>
    <t xml:space="preserve"> г. Минск, пр. Машерова, д.107, Минская обл.</t>
  </si>
  <si>
    <t xml:space="preserve"> г. Минск, ул. Шаранговича, 51, Минская обл.</t>
  </si>
  <si>
    <t xml:space="preserve"> г. Минск, ул. Брестская, д.79 к.2, Минская обл.</t>
  </si>
  <si>
    <t xml:space="preserve"> г. Минск, ул. Карбышева, д.42, Минская обл.</t>
  </si>
  <si>
    <t xml:space="preserve"> г. Минск, Староборисовский тракт, д.4в, Минская обл.</t>
  </si>
  <si>
    <t xml:space="preserve"> г. Минск, ул. Аннаева, д.49, Минская обл.</t>
  </si>
  <si>
    <t xml:space="preserve"> г. Минск, ул. Герасименко, д.49, Минская обл.</t>
  </si>
  <si>
    <t xml:space="preserve"> г. Минск, ул. Ангарская, д.2/2, Минская обл.</t>
  </si>
  <si>
    <t xml:space="preserve"> г. Минск, ул. Тимирязева, д.109, Минская обл.</t>
  </si>
  <si>
    <t xml:space="preserve"> г. Минск, пер. Бехтерева, д.8, Минская обл.</t>
  </si>
  <si>
    <t xml:space="preserve"> г. Минск, ул. Ташкентская, д.7, Минская обл.</t>
  </si>
  <si>
    <t xml:space="preserve"> г. Минск, ул. Рокоссовского, д.134, Минская обл.</t>
  </si>
  <si>
    <t xml:space="preserve"> д. Старина, Минский р-н, Минская обл.</t>
  </si>
  <si>
    <t xml:space="preserve"> д. Богданово, Воложинский р-н, Минская обл.</t>
  </si>
  <si>
    <t xml:space="preserve"> д. Гатово, ул. Металлургическая, д. 16а, Минский р-н, Минская обл.</t>
  </si>
  <si>
    <t xml:space="preserve"> г. Минск, ул. Колесникова, д. 1, Минская обл.</t>
  </si>
  <si>
    <t xml:space="preserve"> д. Цнянка, в/г, 137а, Минский р-н, Минская обл.</t>
  </si>
  <si>
    <t xml:space="preserve"> д. Клетное, Пуховичский р-н, Минская обл.</t>
  </si>
  <si>
    <t xml:space="preserve"> д. Прилепы, Смолевичский р-н, Минская обл.</t>
  </si>
  <si>
    <t xml:space="preserve"> д. Лещатка, Воложинский р-н, Минская обл.</t>
  </si>
  <si>
    <t xml:space="preserve"> г. Воложин, ул. Комсомольская, 4, Минская обл.</t>
  </si>
  <si>
    <t xml:space="preserve"> д. Глинки, Узденский р-н, Минская обл.</t>
  </si>
  <si>
    <t xml:space="preserve"> д. Юрковичи, Логойский р-н, Минская обл.</t>
  </si>
  <si>
    <t xml:space="preserve"> д. Рабак, Слуцкий р-н, Минская обл.</t>
  </si>
  <si>
    <t xml:space="preserve"> г. Минск, ул. Основателей, 24, Минская обл.</t>
  </si>
  <si>
    <t xml:space="preserve"> д. Еськовичи, Несвижский р-н, Минская обл.</t>
  </si>
  <si>
    <t xml:space="preserve"> д. Лукашово, Поставский р-н, Витебская обл.</t>
  </si>
  <si>
    <t xml:space="preserve"> д. Дрозды, Поставский р-н, Витебская обл.</t>
  </si>
  <si>
    <t xml:space="preserve"> д. Квачи, Глубокский р-н, Витебская обл.</t>
  </si>
  <si>
    <t xml:space="preserve"> г. Яновичи, Витебская обл.</t>
  </si>
  <si>
    <t xml:space="preserve"> д. Варганы, Докшицкий р-н, Витебская обл.</t>
  </si>
  <si>
    <t xml:space="preserve"> д. Крынки, Лиозненский р-н, Витебская обл.</t>
  </si>
  <si>
    <t xml:space="preserve"> д. Перебродье, Миорский р-н, Витебская обл.</t>
  </si>
  <si>
    <t xml:space="preserve"> г. Дубровно, ул. Красноарм, ская, Витебская обл.</t>
  </si>
  <si>
    <t xml:space="preserve"> д. Обухово, Оршанский р-н, Витебская обл.</t>
  </si>
  <si>
    <t xml:space="preserve"> г. Круглое, ул. Советская, д.81, Могилевская обл.</t>
  </si>
  <si>
    <t xml:space="preserve"> д. Жабыки, Дубровенский р-н, Витебская обл.</t>
  </si>
  <si>
    <t xml:space="preserve"> д. Застенки, Дубровенский р-н, Витебская обл.</t>
  </si>
  <si>
    <t xml:space="preserve"> д. Сватошицы, Дубровенский р-н, Витебская обл.</t>
  </si>
  <si>
    <t xml:space="preserve"> д. Киевец, Крупский р-н, Минская обл.</t>
  </si>
  <si>
    <t xml:space="preserve"> г. Минск, ул. В.Хоружей, д.3, Минская обл.</t>
  </si>
  <si>
    <t xml:space="preserve"> г. Минск, ул. Сурганова, д. 57А, Минская обл.</t>
  </si>
  <si>
    <t xml:space="preserve"> г. Минск, ул. Воронянского, д.13/4, Минская обл.</t>
  </si>
  <si>
    <t xml:space="preserve"> г. Минск, пер. Физкультурный, 34, Минская обл.</t>
  </si>
  <si>
    <t xml:space="preserve"> г. Минск, пер. Вузовский, д.3, Минская обл.</t>
  </si>
  <si>
    <t xml:space="preserve"> г. Минск, ул. Воронянского, д.50, Минская обл.</t>
  </si>
  <si>
    <t xml:space="preserve"> г. Минск, ул. Каховская, д.31, Минская обл.</t>
  </si>
  <si>
    <t xml:space="preserve"> г. Минск, ул. Я. Коласа, 47 к.2, Минская обл.</t>
  </si>
  <si>
    <t xml:space="preserve"> г. Минск, пр. Пушкина, д.66, Минская обл.</t>
  </si>
  <si>
    <t xml:space="preserve"> г. Минск, ул. Тимирязева, д.9, Минская обл.</t>
  </si>
  <si>
    <t xml:space="preserve"> г. Минск, ул. Гамарника, 14, Минская обл.</t>
  </si>
  <si>
    <t xml:space="preserve"> г. Минск, Долгиновский тракт, 152, Минская обл.</t>
  </si>
  <si>
    <t xml:space="preserve"> г. Минск, ул. Селицкого, 29, Минская обл.</t>
  </si>
  <si>
    <t xml:space="preserve"> г. Минск, ул. Станиславского, д.32, Минская обл.</t>
  </si>
  <si>
    <t xml:space="preserve"> д. Нарочь, Вилейский р-н, Минская обл.</t>
  </si>
  <si>
    <t xml:space="preserve"> г. Молодечно, ул. В. Гостинец, 40, Минская обл.</t>
  </si>
  <si>
    <t xml:space="preserve"> г. Молодечно, ул. Космонавтов, 13, Минская обл.</t>
  </si>
  <si>
    <t xml:space="preserve"> д. Медрики, Сморгонский р-н, Гродненская обл.</t>
  </si>
  <si>
    <t xml:space="preserve"> д. Турец-Бояры, Молодечненский р-н, Минская обл.</t>
  </si>
  <si>
    <t xml:space="preserve"> г. Вилейка, ул. Чапаева, д.26, Минская обл.</t>
  </si>
  <si>
    <t xml:space="preserve"> г.Брагин, ул. Советская, д.15, Гомельская обл.</t>
  </si>
  <si>
    <t xml:space="preserve"> д. Климовичи, Зельвенский р-н, Гродненская обл.</t>
  </si>
  <si>
    <t xml:space="preserve"> д. Новый Двор, Свислочский р-н, Гродненская обл.</t>
  </si>
  <si>
    <t xml:space="preserve"> д. Дворец, Дятловский р-н, Гродненская обл.</t>
  </si>
  <si>
    <t>д. Зацень, Минский р-н</t>
  </si>
  <si>
    <t>д. Иканы, Борисовский р-н</t>
  </si>
  <si>
    <t>д. Волоки, Борисовский р-н</t>
  </si>
  <si>
    <t>д. Марьино, Добрушский р-н</t>
  </si>
  <si>
    <t>д. Волосовичи, Чечерский р-н</t>
  </si>
  <si>
    <t>д. Дубовый Лог, Добрушский р-н</t>
  </si>
  <si>
    <t>д.Яново, Миорский р-н, Витебская обл.</t>
  </si>
  <si>
    <t xml:space="preserve"> д. Вулька-Обровская, Ивацевичский р-н, Брестская обл.</t>
  </si>
  <si>
    <t xml:space="preserve"> г. Ивацевичи, ул. Ленина, 57  Бреская обл., Брестская обл.</t>
  </si>
  <si>
    <t xml:space="preserve"> г. Могилев, ул. Гарбовская, 46/а, Могилевская обл.</t>
  </si>
  <si>
    <t xml:space="preserve"> г. Могилев, Днепровский, 1, Могилевская обл.</t>
  </si>
  <si>
    <t xml:space="preserve"> г. Могилев, ул. Первомайская, 61, Могилевская обл.</t>
  </si>
  <si>
    <t xml:space="preserve"> г. Могилев, ул. Симонова, 8, Могилевская обл.</t>
  </si>
  <si>
    <t xml:space="preserve"> д. Тесновая 1, Столбцовский р-н, Минская обл.</t>
  </si>
  <si>
    <t xml:space="preserve"> г. Молодечно, ул. Чайковского, д.41, Минская обл.</t>
  </si>
  <si>
    <t xml:space="preserve"> г. Молодечно, пл. Центральная, д.3, Минская обл.</t>
  </si>
  <si>
    <t xml:space="preserve"> г. Молодечно, ул. Замковая, д.19, Минская обл.</t>
  </si>
  <si>
    <t xml:space="preserve"> г. Молодечно, ул. Велики Гастинец, д. 143, Минская обл.</t>
  </si>
  <si>
    <t xml:space="preserve"> д. Кибути, Воложинский р-н, Минская обл.</t>
  </si>
  <si>
    <t xml:space="preserve"> д. Цаюны, Воложинский р-н, Минская обл.</t>
  </si>
  <si>
    <t xml:space="preserve"> г. Сморгонь, ул. Юбилейная, д.31, Гродненская обл.</t>
  </si>
  <si>
    <t xml:space="preserve"> д. Михалишки, Островецкий р-н, Гродненская обл.</t>
  </si>
  <si>
    <t xml:space="preserve"> д. Вилейкишки, Островецкий р-н, Гродненская обл.</t>
  </si>
  <si>
    <t xml:space="preserve"> д. Дубно, Мостовский р-н, Гродненская обл.</t>
  </si>
  <si>
    <t xml:space="preserve"> г. Юратишки, Гродненская обл.</t>
  </si>
  <si>
    <t xml:space="preserve"> д. Соколово, Слонимский р-н, Гродненская обл.</t>
  </si>
  <si>
    <t xml:space="preserve"> д. Дайновка, Островецкий р-н, Гродненская обл.</t>
  </si>
  <si>
    <t xml:space="preserve"> д. Гаути, Сморгонский р-н, Гродненская обл.</t>
  </si>
  <si>
    <t xml:space="preserve"> д. Скирстины, Ошмянский р-н, Гродненская обл.</t>
  </si>
  <si>
    <t xml:space="preserve"> д. Раковичи, Светлогорский р-н, Гомельская обл.</t>
  </si>
  <si>
    <t xml:space="preserve"> д. Полесье, Светлогорский р-н, Гомельская обл.</t>
  </si>
  <si>
    <t xml:space="preserve"> д. Королевская Слобода, Светлогорский р-н, Гомельская обл.</t>
  </si>
  <si>
    <t xml:space="preserve"> д. Козловичи, Калинковичский р-н, Гомельская обл.</t>
  </si>
  <si>
    <t xml:space="preserve"> д. Туровичи, Калинковичский р-н, Гомельская обл.</t>
  </si>
  <si>
    <t xml:space="preserve"> д. Кольно, Житковичский р-н, Гомельская обл.</t>
  </si>
  <si>
    <t xml:space="preserve"> д. Огаревичи, ул. Брестская, 1, Ганцевичский р-н, Брестская обл.</t>
  </si>
  <si>
    <t xml:space="preserve"> г. Иваново, ул. Советская, 73, Брестская обл.</t>
  </si>
  <si>
    <t xml:space="preserve"> д. Бездеж, Дрогичинский р-н, Брестская обл.</t>
  </si>
  <si>
    <t xml:space="preserve"> г. Могилев, ул. Якубовского, 20, Могилевская обл.</t>
  </si>
  <si>
    <t xml:space="preserve"> г. Могилев, пр-т Витебский, 42, Могилевская обл.</t>
  </si>
  <si>
    <t xml:space="preserve"> г. Могилев, ул. Гришина, 82, Могилевская обл.</t>
  </si>
  <si>
    <t xml:space="preserve"> г. Могилев, ул. Гагарина, 52а, Могилевская обл.</t>
  </si>
  <si>
    <t xml:space="preserve"> г. Могилев, ул. Андреева, Могилевская обл.</t>
  </si>
  <si>
    <t xml:space="preserve"> г. Могилев, ул. Кутепова, 4, Могилевская обл.</t>
  </si>
  <si>
    <t xml:space="preserve"> г. Могилев, ул. Славгородское шоссе, 165, Могилевская обл.</t>
  </si>
  <si>
    <t xml:space="preserve"> д. Росинка, Чаусский р-н, Могилевская обл.</t>
  </si>
  <si>
    <t xml:space="preserve"> д. Сусловка, Дрибинский р-н, Могилевская обл.</t>
  </si>
  <si>
    <t xml:space="preserve"> г. Могилев, ул. Челюскинцев, 172, Могилевская обл.</t>
  </si>
  <si>
    <t xml:space="preserve"> д. Борки, Кировский р-н, Могилевская обл.</t>
  </si>
  <si>
    <t xml:space="preserve"> д. Скачек, Кировский р-н, Могилевская обл.</t>
  </si>
  <si>
    <t xml:space="preserve"> д. Дуброво, Быховский р-н, Могилевская обл.</t>
  </si>
  <si>
    <t xml:space="preserve"> д. Щетинка, Чериковский р-н, Могилевская обл.</t>
  </si>
  <si>
    <t xml:space="preserve"> д. Дражня, Осиповичский р-н, Могилевская обл.</t>
  </si>
  <si>
    <t xml:space="preserve"> д. Ляховщина, Чаусский р-н, Могилевская обл.</t>
  </si>
  <si>
    <t xml:space="preserve"> г. Татарка, Могилевская обл.</t>
  </si>
  <si>
    <t xml:space="preserve"> д. Ленино, ул. Ленина, Горецкий р-н, Могилевская обл.</t>
  </si>
  <si>
    <t xml:space="preserve"> г. Могилев, ул. Вокзальная, 32, Могилевская обл.</t>
  </si>
  <si>
    <t xml:space="preserve"> д. Великорита, Малоритский р-н, Брестская обл.</t>
  </si>
  <si>
    <t xml:space="preserve"> д. Гвозница, Малоритский р-н, Брестская обл.</t>
  </si>
  <si>
    <t xml:space="preserve"> д. Залужье, Ляховичский р-н, Брестская обл.</t>
  </si>
  <si>
    <t xml:space="preserve"> д. Червонная Слобода, Октябрьский р-н, Гомельская обл.</t>
  </si>
  <si>
    <t xml:space="preserve"> г. Светлогорск, ул. Заводская, д. 5, Гомельская обл.</t>
  </si>
  <si>
    <t xml:space="preserve"> г. Светлогорск, мкр-н Молодёжный, 57, Гомельская обл.</t>
  </si>
  <si>
    <t xml:space="preserve"> г. Лоев, ул. Батого, д.58, Гомельская обл.</t>
  </si>
  <si>
    <t xml:space="preserve"> д. Рекорд, Лоевский р-н, Гомельская обл.</t>
  </si>
  <si>
    <t xml:space="preserve"> д. Колпень, Лоевский р-н, Гомельская обл.</t>
  </si>
  <si>
    <t xml:space="preserve"> д. Большие Эйсмонты, Берестовицкий р-н, Гродненская обл.</t>
  </si>
  <si>
    <t>г.Лынтупы, ул. Голубкова, д.44, Витебская обл.</t>
  </si>
  <si>
    <t>г.Кобрин, ул. Северная , д.99, Брестская обл.</t>
  </si>
  <si>
    <t>г.Острино, ул. Гродненская, д.25, Гродненская обл.</t>
  </si>
  <si>
    <t>д.Голынец, Могилевский р-н, Могилевская обл.</t>
  </si>
  <si>
    <t>д.Лядец, Столинский р-н, Брестская обл.</t>
  </si>
  <si>
    <t>дем_4737</t>
  </si>
  <si>
    <t xml:space="preserve"> д.Долголесье, Гомельский р-н, Гомельская обл.</t>
  </si>
  <si>
    <t xml:space="preserve"> д.Дубравы, Молодечненский р-н, Минская обл.</t>
  </si>
  <si>
    <t>г.Буда-Кошелево, ул. Головачева, д.14, Гомельская обл.</t>
  </si>
  <si>
    <t>г.Корма, ул. Ленина, д.25, Гомельская обл.</t>
  </si>
  <si>
    <t>г.Большая Берестовица, ул. Красноармейская, д.22, Гродненская обл.</t>
  </si>
  <si>
    <t xml:space="preserve"> д. Вировля, Городокский р-н, Витебская обл.</t>
  </si>
  <si>
    <t xml:space="preserve"> д. Дрожаки, Городокский р-н, Витебская обл.</t>
  </si>
  <si>
    <t xml:space="preserve"> д. Задежье, Верхнедвинский р-н, Витебская обл.</t>
  </si>
  <si>
    <t xml:space="preserve"> д. Рашковка, Докшицкий р-н, Витебская обл.</t>
  </si>
  <si>
    <t xml:space="preserve"> г. Барановичи, ул. Циалковского, д.4, Брестская обл.</t>
  </si>
  <si>
    <t xml:space="preserve"> г. Брест, ул. Красногвардейская, д.108/2, Брестская обл.</t>
  </si>
  <si>
    <t xml:space="preserve"> д. Нагорная, Барановичский р-н, Брестская обл.</t>
  </si>
  <si>
    <t xml:space="preserve"> д. Островки, Несвижский р-н, Минская обл.</t>
  </si>
  <si>
    <t xml:space="preserve"> д. Старый Свержень, Столбцовский р-н, Минская обл.</t>
  </si>
  <si>
    <t xml:space="preserve"> г. Столбцы, ул. Машиностроителей, д.1, Минская обл.</t>
  </si>
  <si>
    <t xml:space="preserve"> д. Павловщина, Дзержинский р-н, Минская обл.</t>
  </si>
  <si>
    <t xml:space="preserve"> д. Скураты, Смолевичский р-н, Минская обл.</t>
  </si>
  <si>
    <t xml:space="preserve"> д. Озерцо, Менковский тракт, 2, Минский р-н, Минская обл.</t>
  </si>
  <si>
    <t xml:space="preserve"> г. Жлобин, ул. Волкова, 1, Гомельская обл.</t>
  </si>
  <si>
    <t xml:space="preserve"> д. Крупица, Минский р-н, Минская обл.</t>
  </si>
  <si>
    <t xml:space="preserve"> г. Жлобин, ул. Матросова, 39, Гомельская обл.</t>
  </si>
  <si>
    <t xml:space="preserve"> д. Луговая Вирня, Жлобинский р-н, Гомельская обл.</t>
  </si>
  <si>
    <t xml:space="preserve"> г. Жодино, ул. Сухогрядская, д 3. к. 2, Минская обл.</t>
  </si>
  <si>
    <t xml:space="preserve"> д. Ректа, Быховский р-н, Могилевская обл.</t>
  </si>
  <si>
    <t xml:space="preserve"> г. Брест, ул. Ленина, 3, Брестская обл.</t>
  </si>
  <si>
    <t xml:space="preserve"> г. Костюковичи, ул. Ленинская, 56, Могилевская обл.</t>
  </si>
  <si>
    <t xml:space="preserve"> д. Альбинки, Барановичский р-н, Брестская обл.</t>
  </si>
  <si>
    <t xml:space="preserve"> д. Почаевичи, Чашникский р-н, Витебская обл.</t>
  </si>
  <si>
    <t xml:space="preserve"> г. Могилев, ул. Бялыницкого-Бирули, 12/3, Могилевская обл.</t>
  </si>
  <si>
    <t xml:space="preserve"> д. Новое Пашково, ул. Хроменково, 11, Могилевский р-н, Могилевская обл.</t>
  </si>
  <si>
    <t xml:space="preserve"> г. Барановичи, ул. Советская, 144, Брестская обл.</t>
  </si>
  <si>
    <t xml:space="preserve"> г. Барановичи, ул. Слонимское шоссе, 4, Брестская обл.</t>
  </si>
  <si>
    <t xml:space="preserve"> г. Брест, ул. Карбышева, 41, Брестская обл.</t>
  </si>
  <si>
    <t xml:space="preserve"> г. Быхов, пл. Красовского, 6, Могилевская обл.</t>
  </si>
  <si>
    <t xml:space="preserve"> д. Суличево, Дрогичинский р-н, Брестская обл.</t>
  </si>
  <si>
    <t xml:space="preserve"> д. Лазаревичи, Быховский р-н, Могилевская обл.</t>
  </si>
  <si>
    <t xml:space="preserve"> д. Горавица, Дрогичинский р-н, Брестская обл.</t>
  </si>
  <si>
    <t xml:space="preserve"> д. Староград, Кормянский р-н, Гомельская обл.</t>
  </si>
  <si>
    <t xml:space="preserve"> д. Струкачев, Кормянский р-н, Гомельская обл.</t>
  </si>
  <si>
    <t xml:space="preserve"> д. Теребличи, Столинский р-н, Брестская обл.</t>
  </si>
  <si>
    <t xml:space="preserve"> г. Кричев, ул. Комсомольская, 126, Могилевская обл.</t>
  </si>
  <si>
    <t xml:space="preserve"> д. Нижний Теребежов, Столинский р-н, Брестская обл.</t>
  </si>
  <si>
    <t xml:space="preserve"> г. Брест, ул. Орловская, 50, Брестская обл.</t>
  </si>
  <si>
    <t xml:space="preserve"> г. Брест, ул. К. Маркса, 37, Брестская обл.</t>
  </si>
  <si>
    <t xml:space="preserve"> г. Брест, ул. Октябрьской революции, 2, Брестская обл.</t>
  </si>
  <si>
    <t xml:space="preserve"> г. Брест, ул. Набережная Ф. Скорины, 36, Брестская обл.</t>
  </si>
  <si>
    <t xml:space="preserve"> д. Рубель, Столинский р-н, Брестская обл.</t>
  </si>
  <si>
    <t>г.Воложин, ул. 1 мая, д.3, Минская обл.</t>
  </si>
  <si>
    <t xml:space="preserve"> д.Раков, ул. Минская, д.2, Воложинский р-н, Минская обл.</t>
  </si>
  <si>
    <t>г.Кривичи, ул. 17-го сентября, д.106А, Минская обл.</t>
  </si>
  <si>
    <t xml:space="preserve"> д. Овсянка, Горецкий р-н, Могилевская обл.</t>
  </si>
  <si>
    <t xml:space="preserve"> д. Большой Межник, Шкловский р-н, Могилевская обл.</t>
  </si>
  <si>
    <t xml:space="preserve"> д. Устье, Чаусский р-н, Могилевская обл.</t>
  </si>
  <si>
    <t xml:space="preserve"> д. Кутня, Чаусский р-н, Могилевская обл.</t>
  </si>
  <si>
    <t xml:space="preserve"> д. Искра, Белыничский р-н, Могилевская обл.</t>
  </si>
  <si>
    <t xml:space="preserve"> д. Солодовня, Круглянский р-н, Могилевская обл.</t>
  </si>
  <si>
    <t xml:space="preserve"> д. Говяды, Шкловский р-н, Могилевская обл.</t>
  </si>
  <si>
    <t xml:space="preserve"> д. Ржавка 1, Славгородский р-н, Могилевская обл.</t>
  </si>
  <si>
    <t xml:space="preserve"> д. Езеры, Чериковский р-н, Могилевская обл.</t>
  </si>
  <si>
    <t xml:space="preserve"> г. Могилев, ул. Профсоюзная, д.15А, Могилевская обл.</t>
  </si>
  <si>
    <t xml:space="preserve"> г. Могилев, ул. К. Либкнехта, д.16, Могилевская обл.</t>
  </si>
  <si>
    <t xml:space="preserve"> г. Лельчицы, ул. Советская, д.57, Гомельская обл.</t>
  </si>
  <si>
    <t xml:space="preserve"> г. Копаткевичи, Гомельская обл.</t>
  </si>
  <si>
    <t xml:space="preserve"> д. Габрилеевка, Наровлянский р-н, Гомельская обл.</t>
  </si>
  <si>
    <t xml:space="preserve"> д. Заширье, Ельский р-н, Гомельская обл.</t>
  </si>
  <si>
    <t>БС1218 г.Минск, ул. Тимирязева, д.123/2, Минская обл.</t>
  </si>
  <si>
    <t>БС1237 г.Минск, ул. Лобанка, д.94, Минская обл.</t>
  </si>
  <si>
    <t xml:space="preserve"> г. Шарковщина, Витебская обл.</t>
  </si>
  <si>
    <t xml:space="preserve"> г. Глубокое, ул.Ленина, д.42, Витебская обл.</t>
  </si>
  <si>
    <t xml:space="preserve"> д. Дуниловичи, Поставский р-н, Витебская обл.</t>
  </si>
  <si>
    <t xml:space="preserve"> д. Октябрьская, Витебский р-н, Витебская обл.</t>
  </si>
  <si>
    <t xml:space="preserve"> г. Руба, ул. Центральная, д.23, Витебская обл.</t>
  </si>
  <si>
    <t xml:space="preserve"> д. Лосвида, Витебский р-н, Витебская обл.</t>
  </si>
  <si>
    <t xml:space="preserve"> д. Следюки, Быховский р-н, Могилевская обл.</t>
  </si>
  <si>
    <t xml:space="preserve"> д. Селец, Быховский р-н, Могилевская обл.</t>
  </si>
  <si>
    <t xml:space="preserve"> д. Довск, Рогачевский р-н, Гомельская обл.</t>
  </si>
  <si>
    <t xml:space="preserve"> д. Кучинск, Буда-Кошелевский р-н, Гомельская обл.</t>
  </si>
  <si>
    <t xml:space="preserve"> д. Меркуловичи, Чечерский р-н, Гомельская обл.</t>
  </si>
  <si>
    <t xml:space="preserve"> г. Кричев, ул. Артеллеристов, д.7, Могилевская обл.</t>
  </si>
  <si>
    <t>БС1290 г.Минск, ул. Сухаревская, д.16, Минская обл.</t>
  </si>
  <si>
    <t>БС1006 г.Минск, ул. В. Хоружей, д.25, Минская обл.</t>
  </si>
  <si>
    <t>БС1160 г.Минск, ул. Восточная, д.131, Минская обл.</t>
  </si>
  <si>
    <t>БС1312 д.Стайки, Минский р-н, Минская обл.</t>
  </si>
  <si>
    <t>БС1318 д.Осовец, Любанский р-н, Минская обл.</t>
  </si>
  <si>
    <t xml:space="preserve"> г. Брест, ул. Рокоссовского, д. 9, Брестская обл.</t>
  </si>
  <si>
    <t xml:space="preserve"> г. Зельва, пер. Больничный, д.5, Гродненская обл.</t>
  </si>
  <si>
    <t xml:space="preserve"> г. Лида, ул. Фурманова, 17  Гродненская обл., Гродненская обл.</t>
  </si>
  <si>
    <t xml:space="preserve"> г. Новополоцк, ул. Молодежная, 132, Витебская обл.</t>
  </si>
  <si>
    <t xml:space="preserve"> г. Новополоцк, ул. Молодежная, 1/В, Витебская обл.</t>
  </si>
  <si>
    <t xml:space="preserve"> д. Васюки, Шарковщинский р-н, Витебская обл.</t>
  </si>
  <si>
    <t xml:space="preserve"> г. Шумилино, ул. 70 лет БССР, 6, Витебская обл.</t>
  </si>
  <si>
    <t xml:space="preserve"> д. Сыроежки, Берестовицкий р-н, Гродненская обл.</t>
  </si>
  <si>
    <t xml:space="preserve"> д. Вороничи, Зельвенский р-н, Гродненская обл.</t>
  </si>
  <si>
    <t xml:space="preserve"> д. Шуляки, Зельвенский р-н, Гродненская обл.</t>
  </si>
  <si>
    <t xml:space="preserve"> д. Ярнево, Слонимский р-н, Гродненская обл.</t>
  </si>
  <si>
    <t xml:space="preserve"> г. Островец, ул. К.Маркса, д.1, Гродненская обл.</t>
  </si>
  <si>
    <t xml:space="preserve"> г. Волковыск, ул. Ленина, 15, Гродненская обл.</t>
  </si>
  <si>
    <t xml:space="preserve"> г. Волковыск, ул. Красноармейская, 23, Гродненская обл.</t>
  </si>
  <si>
    <t xml:space="preserve"> д. Костенево, Щучинский р-н, Гродненская обл.</t>
  </si>
  <si>
    <t xml:space="preserve"> д. Ваверка, Лидский р-н, Гродненская обл.</t>
  </si>
  <si>
    <t xml:space="preserve"> д. Клевица, Ошмянский р-н, Гродненская обл.</t>
  </si>
  <si>
    <t xml:space="preserve"> г. Сморгонь, пр-т. Индустриальный, д. 7, Гродненская обл.</t>
  </si>
  <si>
    <t>г.Брест, ул. Мощенка, Брестская обл.</t>
  </si>
  <si>
    <t xml:space="preserve"> д. Шейпичи, Пружанский р-н, Брестская обл.</t>
  </si>
  <si>
    <t xml:space="preserve"> г. Слоним, ул. Ф. Скорины, Гродненская обл.</t>
  </si>
  <si>
    <t>г.Белыничи, ул. Ленинская, д.53, Могилевская обл.</t>
  </si>
  <si>
    <t>г.Бешенковичи, ул. Советская, д.24, Витебская обл.</t>
  </si>
  <si>
    <t>г.Чечерск, ул. Советская, д.17, Гомельская обл.</t>
  </si>
  <si>
    <t>г.Березино, ул. Октябрьская, д. 16, Минская обл.</t>
  </si>
  <si>
    <t>г.Копыль, ул. Партизанская, д.2, Минская обл.</t>
  </si>
  <si>
    <t>г.Крупки, ул. Советская, д.6, Минская обл.</t>
  </si>
  <si>
    <t>БС1068 г.Минск, ул. П. Бровки, д.10, Минская обл.(БГУиР)</t>
  </si>
  <si>
    <t xml:space="preserve"> д. Жукевичи, Гродненский р-н, Гродненская обл.</t>
  </si>
  <si>
    <t xml:space="preserve"> г. Гродно, ул. Лиможа, 44, Гродненская обл.</t>
  </si>
  <si>
    <t xml:space="preserve"> г. Гродно, ул. Домбровского, 23а, Гродненская обл.</t>
  </si>
  <si>
    <t>г.Чечерск, ул. Трудовая, Гомельская обл.</t>
  </si>
  <si>
    <t>д.Папоротное, Жлобинский р-н, Гомельская обл.</t>
  </si>
  <si>
    <t>д.Смольгово, Любанский р-н, Минская обл.</t>
  </si>
  <si>
    <t>д.Теляки, Поставский р-н, Витебская обл.</t>
  </si>
  <si>
    <t>д.Городок, Молодечненский р-н, Минская обл.</t>
  </si>
  <si>
    <t>д.Тристенец, Узденский р-н, Минская обл.</t>
  </si>
  <si>
    <t>д.Губино, Лепельский р-н, Витебская обл.</t>
  </si>
  <si>
    <t>д.Астрейково, Витебский р-н, Витебская обл.</t>
  </si>
  <si>
    <t>д.Задубровье, Витебский р-н, Витебская обл.</t>
  </si>
  <si>
    <t>д.Гавраны, Браславский р-н, Витебская обл.</t>
  </si>
  <si>
    <t xml:space="preserve"> г. Молодечно, ул. Элеваторная, 3, Минская обл.</t>
  </si>
  <si>
    <t xml:space="preserve"> д. Нача, Вороновский р-н, Гродненская обл.</t>
  </si>
  <si>
    <t>3-е рудоуправление, ул. (промплощадка), Солигорский р-н, Минская обл.</t>
  </si>
  <si>
    <t>г.Гродно, ул. Пушкина, д.31а, Гродненская обл.</t>
  </si>
  <si>
    <t xml:space="preserve"> д. Мали, Островецкий р-н, Гродненская обл.</t>
  </si>
  <si>
    <t xml:space="preserve"> д. Вольно, Барановичский р-н, Брестская обл.</t>
  </si>
  <si>
    <t xml:space="preserve"> г. Волковыск, ул. Боричевского, 15, Гродненская обл.</t>
  </si>
  <si>
    <t xml:space="preserve"> г. Лида, ул. Куйбышева, 23а, Гродненская обл.</t>
  </si>
  <si>
    <t xml:space="preserve"> г. Лида, ул. Машерова, 10, Гродненская обл.</t>
  </si>
  <si>
    <t xml:space="preserve"> д. Первомайская, Щучинский р-н, Гродненская обл.</t>
  </si>
  <si>
    <t xml:space="preserve"> д. Больтишки, Вороновский р-н, Гродненская обл.</t>
  </si>
  <si>
    <t xml:space="preserve"> г. Сморгонь, ул. П. Балыша, 4а, Гродненская обл.</t>
  </si>
  <si>
    <t xml:space="preserve"> д. Стетковщина, Дятловский р-н, Гродненская обл.</t>
  </si>
  <si>
    <t xml:space="preserve"> г. Витебск, ул. Димитрова, 36/7, Витебская обл.</t>
  </si>
  <si>
    <t xml:space="preserve"> г. Витебск, ул. М. Горького, 145, Витебская обл.</t>
  </si>
  <si>
    <t xml:space="preserve"> г. Витебск, ул. Чкалова, 7/1, Витебская обл.</t>
  </si>
  <si>
    <t xml:space="preserve"> г. Брест, ул. Красногвардейская, 120, Брестская обл.</t>
  </si>
  <si>
    <t xml:space="preserve"> г. Мосты, ул. Занеманская, 53, Гродненская обл.</t>
  </si>
  <si>
    <t xml:space="preserve"> г. Лида, ул. Чапаева, 3  Лидский р-н, Гродненская обл.</t>
  </si>
  <si>
    <t xml:space="preserve"> д. Крынки, Осиповичиский р-н, Могилевская обл.</t>
  </si>
  <si>
    <t xml:space="preserve"> д. Поплавы, Осиповичский р-н, Могилевская обл.</t>
  </si>
  <si>
    <t xml:space="preserve"> г. Могилев, пр-т Шмидта, 45, Могилевская обл.</t>
  </si>
  <si>
    <t xml:space="preserve"> г. Кобрин, ул. Интернациональная, Брестская обл.</t>
  </si>
  <si>
    <t xml:space="preserve"> г. Климовичи, ул. К. Маркса, 18, Могилевская обл.</t>
  </si>
  <si>
    <t xml:space="preserve"> д. Судиловичи, Березовский р-н, Брестская обл.</t>
  </si>
  <si>
    <t xml:space="preserve"> д. Карчево, Барановичский р-н, Брестская обл.</t>
  </si>
  <si>
    <t xml:space="preserve"> д. Кременец, Столбцовский р-н, Минская обл.</t>
  </si>
  <si>
    <t xml:space="preserve"> д. Бакуны, Пружанский р-н, Брестская обл.</t>
  </si>
  <si>
    <t xml:space="preserve"> д. Франополь, Брестский р-н, Брестская обл.</t>
  </si>
  <si>
    <t xml:space="preserve"> д. Каленковичи, Каменецкий р-н, Брестская обл.</t>
  </si>
  <si>
    <t xml:space="preserve"> д. Ботово, Пинский р-н, Брестская обл.</t>
  </si>
  <si>
    <t xml:space="preserve"> д. Зачепичи, Щучинский р-н, Гродненская обл.</t>
  </si>
  <si>
    <t xml:space="preserve"> г. Гродно, БЛК, д.5, Гродненская обл.</t>
  </si>
  <si>
    <t xml:space="preserve"> д. Пышки, Гродненский р-н, Гродненская обл.</t>
  </si>
  <si>
    <t xml:space="preserve"> г. Гродно, ул. Горького, 121, Гродненская обл.</t>
  </si>
  <si>
    <t xml:space="preserve"> г. Гродно, ул. Советских пограничников, 115, Гродненская обл.</t>
  </si>
  <si>
    <t xml:space="preserve"> г. Гродно, ул. Славинского, 13, Гродненская обл.</t>
  </si>
  <si>
    <t xml:space="preserve"> д. Понизовье, Дубровенский р-н, Витебская обл.</t>
  </si>
  <si>
    <t xml:space="preserve"> д. Козьяны, Дубровенский р-н, Витебская обл.</t>
  </si>
  <si>
    <t xml:space="preserve"> г. Глубокое, ул. Дзержинского, 19, Витебская обл.</t>
  </si>
  <si>
    <t xml:space="preserve"> г. Толочин, ул. Тракторная, 32, Витебская обл.</t>
  </si>
  <si>
    <t xml:space="preserve"> д. Стрельна, Ивановский р-н, Брестская обл.</t>
  </si>
  <si>
    <t xml:space="preserve"> д. Гута, Дрогичинский р-н, Брестская обл.</t>
  </si>
  <si>
    <t xml:space="preserve"> г. Брест, ул. Солнечная, 86, Брестская обл.</t>
  </si>
  <si>
    <t xml:space="preserve"> г. Гомель, ул. Космонавтов, д.74, Гомельская обл.</t>
  </si>
  <si>
    <t xml:space="preserve"> г. Хотимск, ул. Дзержинского, д.1, Могилевская обл.</t>
  </si>
  <si>
    <t xml:space="preserve"> г. Краснополье, ул. Ленинская, д.1, Могилевская обл.</t>
  </si>
  <si>
    <t xml:space="preserve"> д. Заря, Хотимский р-н, Могилевская обл.</t>
  </si>
  <si>
    <t xml:space="preserve"> д. Забелышино, Хотимский р-н, Могилевская обл.</t>
  </si>
  <si>
    <t xml:space="preserve"> д. Яновка, Краснопольский р-н, Могилевская обл.</t>
  </si>
  <si>
    <t xml:space="preserve"> д. Смольковская Буда, Костюковичский р-н, Могилевская обл.</t>
  </si>
  <si>
    <t xml:space="preserve"> д. Ректа, Славгородский р-н, Могилевская обл.</t>
  </si>
  <si>
    <t xml:space="preserve"> д. Полипень, Чериковский р-н, Могилевская обл.</t>
  </si>
  <si>
    <t xml:space="preserve"> д. Заволочицы, Глусский р-н, Могилевская обл.</t>
  </si>
  <si>
    <t xml:space="preserve"> д. Коробовщина, Бобруйский р-н, Могилевская обл.</t>
  </si>
  <si>
    <t xml:space="preserve"> д. Горбацевичи, Бобруйский р-н, Могилевская обл.</t>
  </si>
  <si>
    <t xml:space="preserve"> д. Новые Журавичи, Рогачевский р-н, Гомельская обл.</t>
  </si>
  <si>
    <t xml:space="preserve"> д. Полошково, Климовичский р-н, Могилевская обл.</t>
  </si>
  <si>
    <t xml:space="preserve"> д. Речица, Чериковский р-н, Могилевская обл.</t>
  </si>
  <si>
    <t xml:space="preserve"> г. Кричев, ул. Ленинская, д.38, Могилевская обл.</t>
  </si>
  <si>
    <t xml:space="preserve"> д. Гадиловичи, Рогачевский р-н, Гомельская обл.</t>
  </si>
  <si>
    <t xml:space="preserve"> д. Хотыничи, Ганцевичский р-н, Брестская обл.</t>
  </si>
  <si>
    <t xml:space="preserve"> г. Брест, ул. Кирова, д.82, Брестская обл.</t>
  </si>
  <si>
    <t xml:space="preserve"> г. Брест, ул. Дзержинского, д.3, Брестская обл.</t>
  </si>
  <si>
    <t xml:space="preserve"> г. Брест, ул. Орджоникидзе, д.16/1, Брестская обл.</t>
  </si>
  <si>
    <t xml:space="preserve"> г. Брест, ул. Пушкинская, д.100, Брестская обл.</t>
  </si>
  <si>
    <t xml:space="preserve"> г. Брест, ул. Молодогвардейская, д.5, Брестская обл.</t>
  </si>
  <si>
    <t xml:space="preserve"> г. Брест, ул. Московская, д.348/3, Брестская обл.</t>
  </si>
  <si>
    <t xml:space="preserve"> г. Брест, ул. Я.Купалы, д. 12/2, Брестская обл.</t>
  </si>
  <si>
    <t xml:space="preserve"> г. Брест, ул. Дубровская, д.36, Брестская обл.</t>
  </si>
  <si>
    <t xml:space="preserve"> г. Брест, ул. Гоголя, д.2, Брестская обл.</t>
  </si>
  <si>
    <t xml:space="preserve"> г. Брест, ул. Героев Обороны, д.53, Брестская обл.</t>
  </si>
  <si>
    <t xml:space="preserve"> г. Брест, ул. Ленинградская, д.15, Брестская обл.</t>
  </si>
  <si>
    <t xml:space="preserve"> г. Брест, ул. Скрипникова, д.91, Брестская обл.</t>
  </si>
  <si>
    <t xml:space="preserve"> д. Комаровка, Брестский р-н, Брестская обл.</t>
  </si>
  <si>
    <t xml:space="preserve"> г. Высокое, ул. Социалистическая, д.18, Брестская обл.</t>
  </si>
  <si>
    <t xml:space="preserve"> г. Брест, ул. Лактионова, д.11, Брестская обл.</t>
  </si>
  <si>
    <t xml:space="preserve"> д. Каменица-Жировецкая, Брестский р-н, Брестская обл.</t>
  </si>
  <si>
    <t xml:space="preserve"> г. Брест, ул. Сябровская, 107, Брестская обл.</t>
  </si>
  <si>
    <t xml:space="preserve"> г. Брест, 3-й Заводский , пер. 34, Брестская обл.</t>
  </si>
  <si>
    <t xml:space="preserve"> г. Брест, ул.Волгоградская, 30, Брестская обл.</t>
  </si>
  <si>
    <t xml:space="preserve"> г. Брест, ул. Гоголя, 75, Брестская обл.</t>
  </si>
  <si>
    <t xml:space="preserve"> г. Брест, ул. Советской Конституции, 1, Брестская обл.</t>
  </si>
  <si>
    <t xml:space="preserve"> г. Гомель, ул. К.Маркса, д.1, Гомельская обл.</t>
  </si>
  <si>
    <t xml:space="preserve"> г. Гомель, ул. Добрушская, д.5Б, Гомельская обл.</t>
  </si>
  <si>
    <t xml:space="preserve"> г. Костюковка, ул. 9 Мая, 1Б, Гомельская обл.</t>
  </si>
  <si>
    <t xml:space="preserve"> г. Гомель, ул. 50 лет Гомсельмаша, д.4А, Гомельская обл.</t>
  </si>
  <si>
    <t xml:space="preserve"> г. Гомель, ул. Космонавтов, д.69, Гомельская обл.</t>
  </si>
  <si>
    <t xml:space="preserve"> д. Королев Стан, Минский р-н, Минская обл.</t>
  </si>
  <si>
    <t xml:space="preserve"> д. Орешники, Смолевичский р-н, Минская обл.</t>
  </si>
  <si>
    <t xml:space="preserve"> д. Емельяново, Смолевичский р-н, Минская обл.</t>
  </si>
  <si>
    <t xml:space="preserve"> г. Минск, Национальный аэропорт, Минская обл.</t>
  </si>
  <si>
    <t xml:space="preserve"> д. Полевая, Смолевичский р-н, Минская обл.</t>
  </si>
  <si>
    <t xml:space="preserve"> г. Смолевичи, ул.Трудовая, д.18, Минская обл.</t>
  </si>
  <si>
    <t xml:space="preserve"> г. Жодино, пр. Мира, д.19, Минская обл.</t>
  </si>
  <si>
    <t xml:space="preserve"> г. Жодино, ул. 40 лет Октября, Минская обл., Минская обл.</t>
  </si>
  <si>
    <t xml:space="preserve"> г. Борисов, ул. Чапаева, д.1, Минская обл.</t>
  </si>
  <si>
    <t xml:space="preserve"> г. Борисов, ул. Строителей, д.29, Минская обл.</t>
  </si>
  <si>
    <t xml:space="preserve"> г. Борисов, ул. Полка Нормандия-Неман, д. 167, Минская обл.</t>
  </si>
  <si>
    <t xml:space="preserve"> г. Борисов, ул. 1812 года, Минская обл.</t>
  </si>
  <si>
    <t xml:space="preserve"> г. Борисов, ул. Строителей, д.44, Минская обл.</t>
  </si>
  <si>
    <t xml:space="preserve"> д. Печи, Борисовский р-н, Минская обл.</t>
  </si>
  <si>
    <t xml:space="preserve"> г. Борисов, ул. Днепровская, д.21а, Минская обл.</t>
  </si>
  <si>
    <t xml:space="preserve"> г. Борисов, ул. Труда, д.5, Минская обл.</t>
  </si>
  <si>
    <t xml:space="preserve"> г. Ушачи, ул. Ленина, д.25, Витебская обл.</t>
  </si>
  <si>
    <t>Витебская</t>
  </si>
  <si>
    <t xml:space="preserve"> г. Боровуха, ул.Армейская, д.40, Витебская обл.</t>
  </si>
  <si>
    <t>г. Минск, ул. Пономаренко, 35 А</t>
  </si>
  <si>
    <t xml:space="preserve"> г. Несвиж, ул. Гейсика, д.1, Минская обл.</t>
  </si>
  <si>
    <t xml:space="preserve"> д. Грусково, Несвижский р-н, Минская обл.</t>
  </si>
  <si>
    <t>БС1071 д.Русино, Барановичский р-н, Брестская обл.</t>
  </si>
  <si>
    <t xml:space="preserve"> д. Вендорож, Могилевский р-н, Могилевская обл.</t>
  </si>
  <si>
    <t xml:space="preserve"> г. Могилев, ул. Циолковского, 11, Могилевская обл.</t>
  </si>
  <si>
    <t xml:space="preserve"> г. Мозырь, ул. Студенческая, д.12, Гомельская обл.</t>
  </si>
  <si>
    <t xml:space="preserve"> г. Мозырь, ул. Страконицкого, д.14а, Гомельская обл.</t>
  </si>
  <si>
    <t xml:space="preserve"> г. Наровля, ул. Фабричная, д.2, Гомельская обл.</t>
  </si>
  <si>
    <t xml:space="preserve"> г. Ельск, ул. Ленинская (перенос аппаратной), д. 6, Гомельская обл.</t>
  </si>
  <si>
    <t xml:space="preserve"> г. Хойники, ул. Революционная, д.1, Гомельская обл.</t>
  </si>
  <si>
    <t xml:space="preserve"> г. Брагин, ул. Зеленая, д.2, Гомельская обл.</t>
  </si>
  <si>
    <t xml:space="preserve"> д. Борщовка, Речицкий р-н, Гомельская обл.</t>
  </si>
  <si>
    <t xml:space="preserve"> г. Речица, ул. Конева, д.2, Гомельская обл.</t>
  </si>
  <si>
    <t xml:space="preserve"> г. Речица, ул. Чапаева, 61А, Гомельская обл.</t>
  </si>
  <si>
    <t xml:space="preserve"> д. Горочичи, Калинковичский р-н, Гомельская обл.</t>
  </si>
  <si>
    <t xml:space="preserve"> г. Речица, ул. Строителей, д.4, Гомельская обл.</t>
  </si>
  <si>
    <t xml:space="preserve"> г. Калинковичи, ул. Мира, д.1, Гомельская обл.</t>
  </si>
  <si>
    <t xml:space="preserve"> г. Василевичи, ул. Козлова, д.15, Гомельская обл.</t>
  </si>
  <si>
    <t xml:space="preserve"> г. Мозырь, ул. Интернациональная, д.109, Гомельская обл.</t>
  </si>
  <si>
    <t xml:space="preserve"> г. Петриков, ул.Гагарина, д.16, Гомельская обл.</t>
  </si>
  <si>
    <t xml:space="preserve"> г. Житковичи, ул. К.Маркса, д.23, Гомельская обл.</t>
  </si>
  <si>
    <t xml:space="preserve"> г. Туров, Гомельская обл.</t>
  </si>
  <si>
    <t xml:space="preserve"> г. Мозырь, ул. Юности, д.26, Гомельская обл.</t>
  </si>
  <si>
    <t xml:space="preserve"> г. Пинск, ул. Первомайская, д.66, Брестская обл.</t>
  </si>
  <si>
    <t xml:space="preserve"> г. Пинск, ул. Первомайская, д.191, Брестская обл.</t>
  </si>
  <si>
    <t xml:space="preserve"> г. Пинск, ул. Калиновского, д.18, Брестская обл.</t>
  </si>
  <si>
    <t xml:space="preserve"> г. Пинск, ул. Заслонова, д.15, Брестская обл.</t>
  </si>
  <si>
    <t xml:space="preserve"> г. Пинск, ул. Звездная, д.3, Брестская обл.</t>
  </si>
  <si>
    <t xml:space="preserve"> д. Парохонск, Пинский р-н, Брестская обл.</t>
  </si>
  <si>
    <t xml:space="preserve"> г. Лунинец, ул. Красная, д.1, Брестская обл.</t>
  </si>
  <si>
    <t xml:space="preserve"> г. Микашевичи, ул. Первомайская, д.11, Брестская обл.</t>
  </si>
  <si>
    <t xml:space="preserve"> г. Пинск, ул. Базовая, д.16, Брестская обл.</t>
  </si>
  <si>
    <t xml:space="preserve"> д. Ковердяки, ул. 40 лет Победы, 15, Брестский р-н, Брестская обл.</t>
  </si>
  <si>
    <t xml:space="preserve"> г. Светлогорск, ул. Ленина, д.47В, Гомельская обл.</t>
  </si>
  <si>
    <t xml:space="preserve"> г. Светлогорск, Молодежный микрорайон, 113, Гомельская обл.</t>
  </si>
  <si>
    <t xml:space="preserve"> г. Октябрьский, ул. Советская, д.59, Гомельская обл.</t>
  </si>
  <si>
    <t xml:space="preserve"> д. Скрыгалов, Мозырский р-н, Гомельская обл.</t>
  </si>
  <si>
    <t xml:space="preserve"> г. Минск, пр-т Дзержинского, 126, Минская обл.</t>
  </si>
  <si>
    <t xml:space="preserve"> г. Минск, ул. Я.Коласа, д. 22, Минская обл.</t>
  </si>
  <si>
    <t xml:space="preserve"> г. Минск, ул. Смолячкова, д.9, Минская обл.</t>
  </si>
  <si>
    <t xml:space="preserve"> г. Минск, ул. Измайловская, 1, Минская обл.</t>
  </si>
  <si>
    <t>БС1328 д.Челонец, Солигорский р-н, Минская обл.</t>
  </si>
  <si>
    <t>БС1356 д.Аксаковщина, Минский р-н, Минская обл.</t>
  </si>
  <si>
    <t>БС1366 д.Цна, Вилейский р-н, Минская обл.</t>
  </si>
  <si>
    <t>БС1382 д.Крылово, Минский р-н, Минская обл.</t>
  </si>
  <si>
    <t>БС1388 д.Илья, Вилейский р-н, Минская обл.</t>
  </si>
  <si>
    <t>БС1395 д.сан. Сосны, Мядельский р-н, Минская обл.</t>
  </si>
  <si>
    <t>БС1398 д.Лебедево, ул. Советская, д.6, Молодечненский р-н, Минская обл.</t>
  </si>
  <si>
    <t>г.Красная Слобода, ул. Советская, д.6а, Минская обл.</t>
  </si>
  <si>
    <t xml:space="preserve"> г. Дятлово, ул. Энергетическая, д.7, Гродненская обл.</t>
  </si>
  <si>
    <t xml:space="preserve"> д. Гервяты, Островецкий р-н, Гродненская обл.</t>
  </si>
  <si>
    <t xml:space="preserve"> д. Ивье, пл. Комсомольская, д.2, Ивьевский р-н, Гродненская обл.</t>
  </si>
  <si>
    <t xml:space="preserve"> д. Геранены, Ивьевский р-н, Гродненская обл.</t>
  </si>
  <si>
    <t xml:space="preserve"> д. Котловка, Островецкий р-н, Гродненская обл.</t>
  </si>
  <si>
    <t xml:space="preserve"> д. Пасиничи, Слонимский р-н, Гродненская обл.</t>
  </si>
  <si>
    <t xml:space="preserve"> д. Корнадь, Свислочский р-н, Гродненская обл.</t>
  </si>
  <si>
    <t xml:space="preserve"> г. Новоельня, Гродненская обл.</t>
  </si>
  <si>
    <t xml:space="preserve"> д. Квасовка, Гродненский р-н, Гродненская обл.</t>
  </si>
  <si>
    <t xml:space="preserve"> г. Брест, ул. Дубровская, 10/2, Брестская обл.</t>
  </si>
  <si>
    <t xml:space="preserve"> д. Медно, Брестский р-н, Брестская обл.</t>
  </si>
  <si>
    <t xml:space="preserve"> д. Большие Лепесы, Кобринский р-н, Брестская обл.</t>
  </si>
  <si>
    <t xml:space="preserve"> д. Доманово, Первомайская, 6, Ивацевичский р-н, Брестская обл.</t>
  </si>
  <si>
    <t xml:space="preserve"> г. Жабинка, ул. Центральная, 7, Брестская обл.</t>
  </si>
  <si>
    <t xml:space="preserve"> д. Боровка, ул. Московская, 1, Верхнедвинский р-н, Витебская обл.</t>
  </si>
  <si>
    <t xml:space="preserve"> д. Городиловичи, Верхнедвинский р-н, Витебская обл.</t>
  </si>
  <si>
    <t xml:space="preserve"> д. Стрелки, Верхнедвинский р-н, Витебская обл.</t>
  </si>
  <si>
    <t xml:space="preserve"> д. Владычино, Полоцкий р-н, Витебская обл.</t>
  </si>
  <si>
    <t xml:space="preserve"> д. Бобовика, Полоцкий р-н, Витебская обл.</t>
  </si>
  <si>
    <t xml:space="preserve"> д. Громовки, Верхнедвинский р-н, Витебская обл.</t>
  </si>
  <si>
    <t xml:space="preserve"> д. Козловщина, Верхнедвинский р-н, Витебская обл.</t>
  </si>
  <si>
    <t xml:space="preserve"> д. Долгиново, Миорский р-н, Витебская обл.</t>
  </si>
  <si>
    <t>БС1681 д.Григоровичи, Лепельский р-н, Витебская обл.</t>
  </si>
  <si>
    <t>БС3528 г.Полоцк, ул. Ф. Скорины, Витебская обл.</t>
  </si>
  <si>
    <t>БС1519 п.п.О.Суя, ДОЛ ^Ленинец^, Полоцкий р-н, Витебская обл.</t>
  </si>
  <si>
    <t>БС1575 д.Замосточье, Докшицкий р-н, Витебская обл.</t>
  </si>
  <si>
    <t>БС1597 д.Осипово, Лиозненский р-н, Витебская обл.</t>
  </si>
  <si>
    <t>БС1507 г.Витебск, ул. Терешковой, д.17а, Витебская обл.</t>
  </si>
  <si>
    <t>БС1259 д.Будилово, Бешенковичский р-н, Витебская обл.</t>
  </si>
  <si>
    <t>БС1513 г.Ветрино, Витебская обл.</t>
  </si>
  <si>
    <t>БС1723 д.Сан. Буг, Жабинковский р-н, Брестская обл.</t>
  </si>
  <si>
    <t>БС1724 д.Пески, Кобринский р-н, Брестская обл.</t>
  </si>
  <si>
    <t>г.Воропаево, ул. Ленинская, д.110, Витебская обл.</t>
  </si>
  <si>
    <t>г.Докшицы, ул. Ленинская, д.5, Витебская обл.</t>
  </si>
  <si>
    <t>г.Василевичи, ул. Козлова, д.12, Гомельская обл.</t>
  </si>
  <si>
    <t xml:space="preserve"> д. Кальник, Докшицкий р-н, Витебская обл.</t>
  </si>
  <si>
    <t xml:space="preserve"> д. Ствольно, Лепельский р-н, Витебская обл.</t>
  </si>
  <si>
    <t xml:space="preserve"> д. Черница, Лепельский р-н, Витебская обл.</t>
  </si>
  <si>
    <t xml:space="preserve"> д. Черноручье, Лепельский р-н, Витебская обл.</t>
  </si>
  <si>
    <t xml:space="preserve"> д. Поречье, Лепельский р-н, Витебская обл.</t>
  </si>
  <si>
    <t xml:space="preserve"> д. Бочейково, Бешенковичский р-н, Витебская обл.</t>
  </si>
  <si>
    <t xml:space="preserve"> д. Косаревщина, Бешенковичский р-н, Витебская обл.</t>
  </si>
  <si>
    <t xml:space="preserve"> д. Бикложа, Бешенковичский р-н, Витебская обл.</t>
  </si>
  <si>
    <t xml:space="preserve"> г. Брест, ул. Московская, 267, Брестская обл.</t>
  </si>
  <si>
    <t xml:space="preserve"> г. Брест, ул. Московская, 123, Брестская обл.</t>
  </si>
  <si>
    <t xml:space="preserve"> г. Брест, ул. Калинина, 65, Брестская обл.</t>
  </si>
  <si>
    <t xml:space="preserve"> д. Завойть, Наровлянский р-н, Гомельская обл.</t>
  </si>
  <si>
    <t xml:space="preserve"> д. Словечно, Ельский р-н, Гомельская обл.</t>
  </si>
  <si>
    <t xml:space="preserve"> г. Брест, ул. 28 июля, 20, Брестская обл.</t>
  </si>
  <si>
    <t xml:space="preserve"> г. Минск, ул. Тимирязева, 85, Минская обл.</t>
  </si>
  <si>
    <t xml:space="preserve"> г. Минск, пер. Козлова, 7б, Минская обл.</t>
  </si>
  <si>
    <t xml:space="preserve"> г. Минск, ул. Белецкого, 28, Минская обл.</t>
  </si>
  <si>
    <t xml:space="preserve"> г. Минск, ул. Брест-Литовская, 9, Минская обл.</t>
  </si>
  <si>
    <t xml:space="preserve"> г. Минск, ул. Ваупшасова, 23, Минская обл.</t>
  </si>
  <si>
    <t xml:space="preserve"> г. Минск, пр-т Рокоссовского, 145а, Минская обл.</t>
  </si>
  <si>
    <t xml:space="preserve"> г. Минск, ул. Кульман, 22, Минская обл.</t>
  </si>
  <si>
    <t xml:space="preserve"> г. Минск, п-т газеты Звезда, 19а, Минская обл.</t>
  </si>
  <si>
    <t xml:space="preserve"> г. Минск, пр-т Рокоссовского, 1, Минская обл.</t>
  </si>
  <si>
    <t xml:space="preserve"> г. Минск, Германовский пер., д. 6А, Минская обл.</t>
  </si>
  <si>
    <t xml:space="preserve"> г. Минск, ул. Богдановича, д.155, Минская обл.</t>
  </si>
  <si>
    <t xml:space="preserve"> г. Минск, ул. Охотская, 120, Минская обл.</t>
  </si>
  <si>
    <t xml:space="preserve"> г. Минск, Казинца, 21 к.2, Минская обл.</t>
  </si>
  <si>
    <t xml:space="preserve"> г. Минск, 3-й пер. Можайский, 19, Минская обл.</t>
  </si>
  <si>
    <t xml:space="preserve"> г. Минск, пр-т Независимости, 129/1, Минская обл.</t>
  </si>
  <si>
    <t xml:space="preserve"> г. Минск, ул. Горецкого, д.93, Минская обл.</t>
  </si>
  <si>
    <t xml:space="preserve"> г. Минск, ул. Панченко, д.8, Минская обл.</t>
  </si>
  <si>
    <t xml:space="preserve"> г. Минск, рынок Лебяжий, Минская обл.</t>
  </si>
  <si>
    <t xml:space="preserve"> г. Минск, ул. Скрипникова, д.43, Минская обл.</t>
  </si>
  <si>
    <t xml:space="preserve"> г. Минск, ул. Скрипникова, 25, Минская обл.</t>
  </si>
  <si>
    <t xml:space="preserve"> г. Минск, ул. Якубова, 9, Минская обл.</t>
  </si>
  <si>
    <t xml:space="preserve"> г. Минск, ул. Филатова, д.13, Минская обл.</t>
  </si>
  <si>
    <t xml:space="preserve"> д. Семеньковичи, Борисовский р-н, Минская обл.</t>
  </si>
  <si>
    <t xml:space="preserve"> д. Мачужичи, Логойский р-н, Минская обл.</t>
  </si>
  <si>
    <t xml:space="preserve"> д. Антополье, Смолевичский р-н, Минская обл.</t>
  </si>
  <si>
    <t xml:space="preserve"> д. Октябрьский, Смолевичский р-н, Минская обл.</t>
  </si>
  <si>
    <t xml:space="preserve"> д. Клеримонты, Воложинский р-н, Минская обл.</t>
  </si>
  <si>
    <t xml:space="preserve"> д. Даниловичи, Дзержинский р-н, Минская обл.</t>
  </si>
  <si>
    <t xml:space="preserve"> г. Минск, ул. Центральная, 29, Минская обл.</t>
  </si>
  <si>
    <t xml:space="preserve"> д. Верховина, Борисовский р-н, Минская обл.</t>
  </si>
  <si>
    <t xml:space="preserve"> д. Упиревичи, Борисовский р-н, Минская обл.</t>
  </si>
  <si>
    <t xml:space="preserve"> г. Бобруйск, ул. Войкова, 20, Могилевская обл.</t>
  </si>
  <si>
    <t xml:space="preserve"> г. Нарочь, ул.Октябырьская, д.3, Минская обл.</t>
  </si>
  <si>
    <t xml:space="preserve"> г. Борисов, ул. Труда, д. 37, Минская обл.</t>
  </si>
  <si>
    <t xml:space="preserve"> г. Борисов, п-т Революции, 49, Минская обл.</t>
  </si>
  <si>
    <t xml:space="preserve"> г. Борисов, ул. М. Горького, 75, Минская обл.</t>
  </si>
  <si>
    <t xml:space="preserve"> г. Борисов, ул. Галицкого, 21, Минская обл.</t>
  </si>
  <si>
    <t xml:space="preserve"> г. Борисов, ул. Заводская, 119а, Минская обл.</t>
  </si>
  <si>
    <t xml:space="preserve"> г. Новополоцк, ул. Молодежная, 193, Витебская обл.</t>
  </si>
  <si>
    <t xml:space="preserve"> г. Полоцк, ул. Мариненко, 5, Витебская обл.</t>
  </si>
  <si>
    <t xml:space="preserve"> г. Новополоцк, промзона-5, Витебская обл.</t>
  </si>
  <si>
    <t xml:space="preserve"> г. Полоцк, ул. Осипенко, 28, Витебская обл.</t>
  </si>
  <si>
    <t xml:space="preserve"> д. Ильюшино, Ушачский р-н, Витебская обл.</t>
  </si>
  <si>
    <t xml:space="preserve"> г. Бобруйск, ул. Орджоникидзе, 12, Могилевская обл.</t>
  </si>
  <si>
    <t xml:space="preserve"> д. Рясно, Сенненский р-н, Витебская обл.</t>
  </si>
  <si>
    <t xml:space="preserve"> д. Зубревичи, Оршанский р-н, Витебская обл.</t>
  </si>
  <si>
    <t xml:space="preserve"> д. Пролетарское, Костюковичский р-н, Могилевская обл.</t>
  </si>
  <si>
    <t xml:space="preserve"> д. Черноручье, Шкловский р-н, Могилевская обл.</t>
  </si>
  <si>
    <t xml:space="preserve"> д. Андреевщина, Оршанский р-н, Витебская обл.</t>
  </si>
  <si>
    <t xml:space="preserve"> д. Промышляды, Поставский р-н, Витебская обл.</t>
  </si>
  <si>
    <t xml:space="preserve"> д. Ферма, Оршанский р-н, Витебская обл.</t>
  </si>
  <si>
    <t xml:space="preserve"> г. Орша, ул. Советская, 72, Витебская обл.</t>
  </si>
  <si>
    <t xml:space="preserve"> г. Орша, ул. Могилевская, 41, Витебская обл.</t>
  </si>
  <si>
    <t xml:space="preserve"> г. Орша, ул. Шкловская, 34, Витебская обл.</t>
  </si>
  <si>
    <t xml:space="preserve"> г. Минск, ул. Шишкина, 24, Минская обл.</t>
  </si>
  <si>
    <t xml:space="preserve"> г. Минск, ул. Брилевская, 15, Минская обл.</t>
  </si>
  <si>
    <t>БС1355 г.Минск,  пересечение пр. Независимости и ул. Стариновская</t>
  </si>
  <si>
    <t xml:space="preserve"> г. Мир, ул. Танкистов, 42, Гродненская обл.</t>
  </si>
  <si>
    <t xml:space="preserve"> г. Мозырь, ул. Пролетарская, 8, Гомельская обл.</t>
  </si>
  <si>
    <t xml:space="preserve"> г. Мозырь, ул. Гагарина, д.50, Гомельская обл.</t>
  </si>
  <si>
    <t xml:space="preserve"> г. Мозырь, ул. Пролетарская, 77, Гомельская обл.</t>
  </si>
  <si>
    <t xml:space="preserve"> г. Брест, ул. Карьерная, 12, Брестская обл.</t>
  </si>
  <si>
    <t xml:space="preserve"> г. Брест, ул. Орловска, Брестская обл.</t>
  </si>
  <si>
    <t xml:space="preserve"> г. Брест, ул. Московсская, 202/5А, Брестская обл.</t>
  </si>
  <si>
    <t xml:space="preserve"> г. Брест, ул. Советской Конституции, 21, Брестская обл.</t>
  </si>
  <si>
    <t xml:space="preserve"> г. Брест, ул. Старозадворская, 4, Брестская обл.</t>
  </si>
  <si>
    <t xml:space="preserve"> г. Брест, ул. Новосельская, Брестская обл.</t>
  </si>
  <si>
    <t xml:space="preserve"> д. Особино, Буда-Кошелевский р-н, Гомельская обл.</t>
  </si>
  <si>
    <t xml:space="preserve"> д. Лясковичи, Петриковский р-н, Гомельская обл.</t>
  </si>
  <si>
    <t xml:space="preserve"> г. Мозырь, ул. Юности, 39а, Гомельская обл.</t>
  </si>
  <si>
    <t xml:space="preserve"> д. Кнубово, Пинский р-н, Брестская обл.</t>
  </si>
  <si>
    <t xml:space="preserve"> г. Пинск, ул. Пушкина, 21   Брестская обл., Брестская обл.</t>
  </si>
  <si>
    <t xml:space="preserve"> г. Пинск, ул. Революционная, 12, Брестская обл.</t>
  </si>
  <si>
    <t xml:space="preserve"> г. Пинск, ул. Молодежная, 56, Брестская обл.</t>
  </si>
  <si>
    <t xml:space="preserve"> г. Пинск, ул. Центральная, 28, Брестская обл.</t>
  </si>
  <si>
    <t xml:space="preserve"> д. Федоры, Столинский р-н, Брестская обл.</t>
  </si>
  <si>
    <t xml:space="preserve"> г. Пинск, пр. Жолтовского, 109, Брестская обл.</t>
  </si>
  <si>
    <t xml:space="preserve"> г. Пинск, ул. Брестская, 42, Брестская обл.</t>
  </si>
  <si>
    <t xml:space="preserve"> г. Пинск, ул. Брестская, 153, Брестская обл.</t>
  </si>
  <si>
    <t xml:space="preserve"> г. Молодечно, ул. В. Гостинец, 132, Минская обл.</t>
  </si>
  <si>
    <t xml:space="preserve"> д. Острово, Сморгонский р-н, Гродненская обл.</t>
  </si>
  <si>
    <t xml:space="preserve"> д. Тельмы-1, ул. Депутатская, 4, Брестский р-н, Брестская обл.</t>
  </si>
  <si>
    <t xml:space="preserve"> д. Волька, Ивацевичский р-н, Брестская обл.</t>
  </si>
  <si>
    <t xml:space="preserve"> д. Заболотье, Брестский р-н, Брестская обл.</t>
  </si>
  <si>
    <t xml:space="preserve"> д. Мальковичи, Ганцевичский р-н, Брестская обл.</t>
  </si>
  <si>
    <t xml:space="preserve"> д. Люсино, Ганцевичский р-н, Брестская обл.</t>
  </si>
  <si>
    <t xml:space="preserve"> г. Брест, ул. Карбышева, 25, Брестская обл.</t>
  </si>
  <si>
    <t xml:space="preserve"> г. Брест, ул. Космонавтов, 99, Брестская обл.</t>
  </si>
  <si>
    <t xml:space="preserve"> г. Брест, Северный городок, 3/7а, Брестская обл.</t>
  </si>
  <si>
    <t xml:space="preserve"> г. Брест, ул. Волгоградская, 19/1, Брестская обл.</t>
  </si>
  <si>
    <t xml:space="preserve"> д. Николаево, ул. Шоссейная, 1, Каменецкий р-н, Брестская обл.</t>
  </si>
  <si>
    <t xml:space="preserve"> д. Легаты, Кобринский р-н, Брестская обл.</t>
  </si>
  <si>
    <t xml:space="preserve"> г. Кобрин, ул. Парковая, 1а, Брестская обл.</t>
  </si>
  <si>
    <t xml:space="preserve"> г. Береза, ул. Комсомольская, 16, Брестская обл.</t>
  </si>
  <si>
    <t xml:space="preserve"> д. Меневеж, Дрогичинский р-н, Брестская обл.</t>
  </si>
  <si>
    <t xml:space="preserve"> д. Осовцы, ул. Советская, Березовский р-н, Брестская обл.</t>
  </si>
  <si>
    <t xml:space="preserve"> д. Смолица, Быховский р-н, Могилевская обл.</t>
  </si>
  <si>
    <t xml:space="preserve"> д. Юрьевичи, Климовичский р-н, Могилевская обл.</t>
  </si>
  <si>
    <t xml:space="preserve"> г. Каменец, ул. Брестская, 57, Брестская обл.</t>
  </si>
  <si>
    <t xml:space="preserve"> д. Люща, Лунинецкий р-н, Брестская обл.</t>
  </si>
  <si>
    <t xml:space="preserve"> г. Кобрин, ул. Интернациональная, 30, Брестская обл.</t>
  </si>
  <si>
    <t xml:space="preserve"> г. Ивацевичи, ул. Калинина, Брестская обл.</t>
  </si>
  <si>
    <t xml:space="preserve"> д. Соколово, Березовский р-н, Брестская обл.</t>
  </si>
  <si>
    <t xml:space="preserve"> д. Шилин, Березовский р-н, Брестская обл.</t>
  </si>
  <si>
    <t xml:space="preserve"> д. Здятово, Березовский р-н, Брестская обл.</t>
  </si>
  <si>
    <t xml:space="preserve"> д. Бронная Гора, Березинский р-н, Брестская обл.</t>
  </si>
  <si>
    <t xml:space="preserve"> д. Речки, Ивацевичский р-н, Брестская обл.</t>
  </si>
  <si>
    <t>д. Бартоломеевка, Ветковский р-н</t>
  </si>
  <si>
    <t>д. Стайки, Витебский р-н</t>
  </si>
  <si>
    <t xml:space="preserve"> г. Минск, 2-й переулок Багратиона, 18а, Минская обл.</t>
  </si>
  <si>
    <t xml:space="preserve"> г. Минск, ул. Надеждинская, 58, Минская обл.</t>
  </si>
  <si>
    <t xml:space="preserve"> г. Минск, Партизанский пр., д.12, Минская обл.</t>
  </si>
  <si>
    <t xml:space="preserve"> г. Минск, Партизанский пр., д.2, к.4, Минская обл.</t>
  </si>
  <si>
    <t xml:space="preserve"> г. Минск, ул. Кульман, д.16, Минская обл.</t>
  </si>
  <si>
    <t xml:space="preserve"> г. Минск, ул. Захарова, д.55, Минская обл.</t>
  </si>
  <si>
    <t xml:space="preserve"> г. Минск, ул. Смоленская, д.15, Минская обл.</t>
  </si>
  <si>
    <t xml:space="preserve"> г. Минск, ул. Бровки, д.15, Минская обл.</t>
  </si>
  <si>
    <t xml:space="preserve"> г. Минск, ул. Скрыганова, д.6, Минская обл.</t>
  </si>
  <si>
    <t xml:space="preserve"> г. Минск, ул. Долгобродская, д.17, Минская обл.</t>
  </si>
  <si>
    <t>год</t>
  </si>
  <si>
    <t xml:space="preserve"> г. Гродно, ул. Брикеля, 8, Гродненская обл.</t>
  </si>
  <si>
    <t xml:space="preserve"> д. Мошково, Оршанский р-н, Витебская обл.</t>
  </si>
  <si>
    <t xml:space="preserve"> г. Докшицы, ул. Ленинская, д. 24, Витебская обл.</t>
  </si>
  <si>
    <t xml:space="preserve"> г. Лепель, Борисовский тракт, 102, Витебская обл.</t>
  </si>
  <si>
    <t xml:space="preserve"> д. Боровка 1-я, Лепельский р-н, Витебская обл.</t>
  </si>
  <si>
    <t xml:space="preserve"> г. Полоцк, ул. Мариненко, д.18, Витебская обл.</t>
  </si>
  <si>
    <t xml:space="preserve"> г. Новополоцк, ул. Молодежная, д.166 к.3, Витебская обл.</t>
  </si>
  <si>
    <t xml:space="preserve"> г. Верхнедвинск, ул. Московская, д.1, Витебская обл.</t>
  </si>
  <si>
    <t xml:space="preserve"> г. Миоры, Витебская обл.</t>
  </si>
  <si>
    <t xml:space="preserve"> д. Красносельцы, Браславский р-н, Витебская обл.</t>
  </si>
  <si>
    <t xml:space="preserve"> г. Нарочь, ул.Туристическая, д.12А, Минская обл.</t>
  </si>
  <si>
    <t xml:space="preserve"> г. Мядель, ул.Коммунистическая, д.23, Минская обл.</t>
  </si>
  <si>
    <t xml:space="preserve"> д. Крупенино, Бешенковичский р-н, Витебская обл.</t>
  </si>
  <si>
    <t xml:space="preserve"> д. Малые Летцы, Витебский р-н, Витебская обл.</t>
  </si>
  <si>
    <t xml:space="preserve"> г. Витебск, пр. Черняховского, д.19, Витебская обл.</t>
  </si>
  <si>
    <t xml:space="preserve"> г. Витебск, ул. Правды, д.30, Витебская обл.</t>
  </si>
  <si>
    <t xml:space="preserve"> г. Витебск, ул. Панковой, д.6, Витебская обл.</t>
  </si>
  <si>
    <t xml:space="preserve"> г. Витебск, ул. П.Бровки, д.13а, Витебская обл.</t>
  </si>
  <si>
    <t>г.Узда, ул. Советская, д.21, Минская обл.</t>
  </si>
  <si>
    <t>г.Бегомль, ул. Борисовская, д.1, Витебская обл.</t>
  </si>
  <si>
    <t>г.Городок, ул. К. Маркса, д.89, Витебская обл.</t>
  </si>
  <si>
    <t>г.Дубровно, ул. Комсомольская, д.15, Витебская обл.</t>
  </si>
  <si>
    <t>г.Миоры, ул. Горького, д.5, Витебская обл.</t>
  </si>
  <si>
    <t>г.Россоны, ул. Машерова, д.3, Витебская обл.</t>
  </si>
  <si>
    <t>г.Шумилино, ул. Луначарского, д.5, Витебская обл.</t>
  </si>
  <si>
    <t>г.Рогачев, ул. Луначарского, д.10, Гомельская обл.</t>
  </si>
  <si>
    <t>г.Кореличи, пер. Пионерский, д.8, Гродненская обл.</t>
  </si>
  <si>
    <t>г.Клецк, пл. Маяковского, д.3, Минская обл.</t>
  </si>
  <si>
    <t>г.Логойск, ул. Тимчука, д.1, Минская обл.</t>
  </si>
  <si>
    <t xml:space="preserve"> г. Орша, ул. Станционная, 1а, Витебская обл.</t>
  </si>
  <si>
    <t xml:space="preserve"> г. Орша, ул. Мира, 39а, Витебская обл.</t>
  </si>
  <si>
    <t xml:space="preserve"> д. Пудовня, Дрибинский р-н, Могилевская обл.</t>
  </si>
  <si>
    <t xml:space="preserve"> г. Гомель, ул. Украинская, 8, Гомельская обл.</t>
  </si>
  <si>
    <t xml:space="preserve"> г. Гомель, ул. Минская, 10, Гомельская обл.</t>
  </si>
  <si>
    <t>г.Витебск, пр-т Фрунзе, д. 77, Витебская обл.</t>
  </si>
  <si>
    <t xml:space="preserve"> д. Белое, Логойский р-н, Минская обл.</t>
  </si>
  <si>
    <t xml:space="preserve"> д. Тресковщина, Минский р-н, Минская обл.</t>
  </si>
  <si>
    <t xml:space="preserve"> д. Васильково, Слуцкий р-н, Минская обл.</t>
  </si>
  <si>
    <t xml:space="preserve"> д. Филипповичи, Копыльский р-н, Минская обл.</t>
  </si>
  <si>
    <t xml:space="preserve"> г. Могилев, ул. Ленинская, д. 12, Могилевская обл.</t>
  </si>
  <si>
    <t xml:space="preserve"> г. Могилев, ул. Строителей, д.13А, Могилевская обл.</t>
  </si>
  <si>
    <t xml:space="preserve"> г. Могилев, пр. Пушкинский, д.71, Могилевская обл.</t>
  </si>
  <si>
    <t xml:space="preserve"> д. Локути, Шкловский р-н, Могилевская обл.</t>
  </si>
  <si>
    <t xml:space="preserve"> г. Могилев, ул. Островского, д.1, Могилевская обл.</t>
  </si>
  <si>
    <t xml:space="preserve"> д. Луни, Браславский р-н, Витебская обл.</t>
  </si>
  <si>
    <t xml:space="preserve"> г. Видзы, Витебская обл.</t>
  </si>
  <si>
    <t xml:space="preserve"> д. Заднепровское, Оршанский р-н, Витебская обл.</t>
  </si>
  <si>
    <t xml:space="preserve"> г. Сенно, ул. Октябрьская, 73а, Витебская обл.</t>
  </si>
  <si>
    <t xml:space="preserve"> д. Ляды, Дубровенский р-н, Витебская обл.</t>
  </si>
  <si>
    <t xml:space="preserve"> д. Асташево, Лиозненский р-н, Витебская обл.</t>
  </si>
  <si>
    <t xml:space="preserve"> г. Витебск, ул. Фрунзе, 7, Витебская обл.</t>
  </si>
  <si>
    <t xml:space="preserve"> г. Витебск, парк Фрунзе, Витебская обл.</t>
  </si>
  <si>
    <t xml:space="preserve"> г. Витебск, ул. Я. Купалы, 6., Витебская обл.</t>
  </si>
  <si>
    <t xml:space="preserve"> г. Витебск, пр. Людникова, д. 13, Витебская обл.</t>
  </si>
  <si>
    <t xml:space="preserve"> г. Витебск, ул. Полярная, 8, Витебская обл.</t>
  </si>
  <si>
    <t xml:space="preserve"> г. Витебск, ул. Короткевича, 3, Витебская обл.</t>
  </si>
  <si>
    <t xml:space="preserve"> г. Витебск, пр-т Строителей, д. 22, Витебская обл.</t>
  </si>
  <si>
    <t xml:space="preserve"> г. Витебск, 4-км Бешенковичского шоссе, Витебская обл.</t>
  </si>
  <si>
    <t>д.Курино, Витебский р-н, Витебская обл.</t>
  </si>
  <si>
    <t>дем_1620</t>
  </si>
  <si>
    <t>д.Доброплесы, Верхнедвинский р-н, Витебская обл.</t>
  </si>
  <si>
    <t>дем_1533</t>
  </si>
  <si>
    <t>д.Швабы, Логойский р-н, Минская обл.</t>
  </si>
  <si>
    <t>дем_1505</t>
  </si>
  <si>
    <t>г.Старые Дороги, ул. Армейская, д.1, Минская обл.</t>
  </si>
  <si>
    <t>дем_1119</t>
  </si>
  <si>
    <t>БС1076 г.Минск, ул. Домбровская, д.9, Минская обл.</t>
  </si>
  <si>
    <t>БС1579 г.Минск, пр-т Ф.Скорины, д.54а, Минская обл.</t>
  </si>
  <si>
    <t>г.Витебск, ул. П.Бровки, д.35 (к.5), Витебская обл.</t>
  </si>
  <si>
    <t>д.Колодищи, ул. в районе ул. Волмянский Шлях, Минский р-н, Минская обл.</t>
  </si>
  <si>
    <t>санаторий Надзея, Жабинковский р-н, Брестская обл.</t>
  </si>
  <si>
    <t>г.Минск, ул. Гикало, д.5, Минская обл.</t>
  </si>
  <si>
    <t>д.Орешковичи, Березинский р-н, Минская обл.</t>
  </si>
  <si>
    <t>д.Семеновичи, Узденский р-н, Минская обл.</t>
  </si>
  <si>
    <t>дем_1440</t>
  </si>
  <si>
    <t>дем_1848</t>
  </si>
  <si>
    <t>выкл_3679</t>
  </si>
  <si>
    <t>д.Лежневичи, Ивьевский р-н, Гродненская обл.</t>
  </si>
  <si>
    <t>д.Рысин, Климовичский р-н, Могилевская обл.</t>
  </si>
  <si>
    <t>г.Горки, ул. Заслонова, д.24, Могилевская обл.</t>
  </si>
  <si>
    <t>г.Горки, ул. Мичурина, д.5, Могилевская обл.</t>
  </si>
  <si>
    <t>д.Новины, Воложинский р-н, Минская обл.</t>
  </si>
  <si>
    <t>4-е Рудоуправление, Любаньский р-н, Минская обл.</t>
  </si>
  <si>
    <t>дем _БС2325</t>
  </si>
  <si>
    <t>дем_3712</t>
  </si>
  <si>
    <t>д.Клейники, Брестский р-н, Брестская обл.</t>
  </si>
  <si>
    <t>д.Богдановка, Лунинецкий р-н, Брестская обл.</t>
  </si>
  <si>
    <t>дем_1768</t>
  </si>
  <si>
    <t>БС1051 г.Витебск, ул. Ленина, д.26а, Витебская обл.</t>
  </si>
  <si>
    <t>БС1279 г.Минск, ул. Дзержинского, д.5, Минская обл.</t>
  </si>
  <si>
    <t>г.Горки, пр-т Интернациональный, д.20, Могилевская обл.</t>
  </si>
  <si>
    <t>д.Шабуневка, Дзержинский р-н, Минская обл.</t>
  </si>
  <si>
    <t>г.Барановичи, ул. Вильчковского, д.180, Брестская обл.</t>
  </si>
  <si>
    <t>г.Минск, ул. Козлова, д.21, Минская обл.</t>
  </si>
  <si>
    <t>г.Дзержинск, ул. Толстого, д.4, Минская обл.</t>
  </si>
  <si>
    <t>БС3666 г.Минск,  Резиденция  Заславль, Минская обл.</t>
  </si>
  <si>
    <t>г.Борисов, ул. Чаловской, д.37, Минская обл.</t>
  </si>
  <si>
    <t>дем_5502</t>
  </si>
  <si>
    <t>д.Цибары, Лидский р-н, Гродненская обл.</t>
  </si>
  <si>
    <t>дем_1938</t>
  </si>
  <si>
    <t>г.Микашевичи, Брестская обл. РУП "Гранит".</t>
  </si>
  <si>
    <t>БС1021 д.Каменка, Кричевский р-н, Могилевская обл.</t>
  </si>
  <si>
    <t>д.Желивье, Чаусский р-н, Могилевская обл.</t>
  </si>
  <si>
    <t>г.Минск, ул. Зацень (мачта МЦС), Минская обл.</t>
  </si>
  <si>
    <t>д.Старая Будовка, Толочинский р-н, Витебская обл.</t>
  </si>
  <si>
    <t>БС1952 г.Могилев,  мост через днепр по ул.Королева и пр-т Димитрова, Могилевская обл.</t>
  </si>
  <si>
    <t>БС1148 г.Минск,  пересечение ул. Неманская и ул. Казимировская, Минская обл.</t>
  </si>
  <si>
    <t>д.Дружный, Пуховичский р-н, Минская обл.</t>
  </si>
  <si>
    <t>д.Залейки, Ивьевский р-н, Гродненская обл.</t>
  </si>
  <si>
    <t>д.Дайнова Большая, Воложинский р-н, Минская обл.</t>
  </si>
  <si>
    <t>г.Лида, ул. Коммунистическая, Гродненская обл.</t>
  </si>
  <si>
    <t>д.Мелесница, Лунинецкий р-н, Брестская обл.</t>
  </si>
  <si>
    <t>БС1627 г.Березино, ул. Октябрьская, д.17, Минская обл.</t>
  </si>
  <si>
    <t>БС1061 г.Минск,  ст. метро Грушевка,  indoor, Минская обл.</t>
  </si>
  <si>
    <t>БС1062 г.Минск,  ст. метро Михалово,  indoor, Минская обл.</t>
  </si>
  <si>
    <t>БС1064 г.Минск,  ст. метро Петровщина,  indoor, Минская обл.</t>
  </si>
  <si>
    <t>БС3967 д.Полянки, Добрушский р-н, Гомельская обл.</t>
  </si>
  <si>
    <t>г.Минск, пл. Парижской Коммуны, д.1, Минская обл.</t>
  </si>
  <si>
    <t>Indor_замена мкБС</t>
  </si>
  <si>
    <t>г.Минск, пр-т Победителей, д.111-25, Минская обл.</t>
  </si>
  <si>
    <t>БС1223 санаторий Волосо, Браславский р-н, Витебская обл.</t>
  </si>
  <si>
    <t>БС1880 д.Коптевка, Гродненский р-н, Гродненская обл.</t>
  </si>
  <si>
    <t>БС1783 д.Великорита, Малоритский р-н, Брестская обл.</t>
  </si>
  <si>
    <t>БС1797 д.Мохро, Ивановский р-н, Брестская обл.</t>
  </si>
  <si>
    <t>БС1798 д.Красиевка, Ивановский р-н, Брестская обл.</t>
  </si>
  <si>
    <t>БС1100 д.Шумаки, Брестский р-н, Брестская обл.</t>
  </si>
  <si>
    <t>д.Волковщина, Минский р-н, Минская обл.</t>
  </si>
  <si>
    <t>г.Островец, пер. Октябрьский, д.11, Гродненская обл.</t>
  </si>
  <si>
    <t>г.Витебск, ул. 1-я Журжевская, д.18, Витебская обл.</t>
  </si>
  <si>
    <t>г.Поставы, ул. Зелёная, Витебская обл.</t>
  </si>
  <si>
    <t>д.Знаменка, Брестский р-н, Брестская обл.</t>
  </si>
  <si>
    <t>БС1945 д.Слобода, Мозырский р-н, Гомельская обл.</t>
  </si>
  <si>
    <t>г. Минск, пр-т Независимости, д.95, Минская обл.</t>
  </si>
  <si>
    <t>дем_1356</t>
  </si>
  <si>
    <t>БС1778 д.Бельск, Кобринский р-н, Брестская обл.</t>
  </si>
  <si>
    <t>г.Минск, ул. Неманская, д.61, Минская обл.</t>
  </si>
  <si>
    <t>г.Ошмяны, ул. Советская, д.109, Гродненская обл.</t>
  </si>
  <si>
    <t>д.Дегтяревка, Минский р-н, Минская обл.</t>
  </si>
  <si>
    <t>д.Аксаковщина, Минский р-н, Минская обл.</t>
  </si>
  <si>
    <t>БС5957 г.Минск, пр-т Независимости, д.186, Минская обл.</t>
  </si>
  <si>
    <t>г.Минск, ул. Героев 120 дивизии, д.5, Минская обл.</t>
  </si>
  <si>
    <t>д.Веремеево, Городокский р-н, Витебская обл.</t>
  </si>
  <si>
    <t>г.Минск, ул. Жиновича, д.4, Минская обл.</t>
  </si>
  <si>
    <t>д.Обухово, Оршанский р-н, Витебская обл.</t>
  </si>
  <si>
    <t>БС1732 д.Малечь, Березовский р-н, Брестская обл.</t>
  </si>
  <si>
    <t>БС3840 д.Бенякони, Вороновский р-н, Гродненская обл.</t>
  </si>
  <si>
    <t>д.Копцевичи, Петриковский р-н, Гомельская обл.</t>
  </si>
  <si>
    <t>г.Могилев, ул. Мовчанского, Могилевская обл.</t>
  </si>
  <si>
    <t>д.Марьяливо, Минский р-н, Минская обл.</t>
  </si>
  <si>
    <t>д.Дроздово, Минский р-н, Минская обл.</t>
  </si>
  <si>
    <t>демонтаж</t>
  </si>
  <si>
    <t>БС5910 д.Выгоничи, Воложинский р-н, Минская обл.</t>
  </si>
  <si>
    <t>д.Волково, Городокский р-н, Витебская обл.</t>
  </si>
  <si>
    <t>д.Валейкуны, Островецкий р-н, Гродненская обл.</t>
  </si>
  <si>
    <t>г.Могилев, р-н ул. Пысина/ ул. Б. Бирули , Могилевская обл.</t>
  </si>
  <si>
    <t>д.Малыщино, р-н ул. Белые Росы, Гродненский р-н, Гродненская обл.</t>
  </si>
  <si>
    <t>г.Минск, ул. Горецкого, д.6а, Минская обл.</t>
  </si>
  <si>
    <t>г.Брест, ул. Сальникова, Брестская обл.</t>
  </si>
  <si>
    <t>БС1054 г.Минск, пр-т Победителей, д.65, Минская обл.</t>
  </si>
  <si>
    <t>г.Минск, ул. Горецкого, д.30, Минская обл.</t>
  </si>
  <si>
    <t>г.Минск, ул. Уборевича, д.81, Минская обл.</t>
  </si>
  <si>
    <t>БС5330 г.Гродно, мк-н Ольшанка, Гродненская обл.</t>
  </si>
  <si>
    <t>д.Грандичи, Гродненский р-н, Гродненская обл.</t>
  </si>
  <si>
    <t>д.Попелево, Пружанский р-н, Брестская обл.</t>
  </si>
  <si>
    <t>г.Минск, пр-т Победителей, д.84, Минская обл.</t>
  </si>
  <si>
    <t>г.Минск, ул.Лидская, д.12, Минский р-н</t>
  </si>
  <si>
    <t>г. Узда, ул. Рабочая, д.2, Минская обл.</t>
  </si>
  <si>
    <t>г. Пинск, мк-н Луги-3. ул. Солнечная,  Брестская обл.</t>
  </si>
  <si>
    <t>г. Столбцы, ул. 17 сентября,  Минская обл.</t>
  </si>
  <si>
    <t>Витебская обл., Браславский р-н, г.п. Видзы</t>
  </si>
  <si>
    <t xml:space="preserve">г.Борисов 6 микрорайон, Борисовский р-н, Минская обл. </t>
  </si>
  <si>
    <t>г. Жлобин, ул. Ленинградская, д. 5б, Жлобинский р-н, Гомельская обл.</t>
  </si>
  <si>
    <t>г.Лепель, Борисовский тр-120, Лепельский р-н, Витебская обл.</t>
  </si>
  <si>
    <t>г.Орша, ул.Минская Оршаниский р-н, Витебская обл.</t>
  </si>
  <si>
    <t>д.Озеречье Клецкий р-н Минская обл.</t>
  </si>
  <si>
    <t>г.Минск, ул. Кальварийская, д.39, Минский р-н, Минская обл.</t>
  </si>
  <si>
    <t>БС1080 Минский р-н, Минск.обл,  д.Острошицкий Городок (резиденция "Озерный")</t>
  </si>
  <si>
    <t xml:space="preserve">д. Урбаны, Браславский р-н, Витебская обл. </t>
  </si>
  <si>
    <t>разрешение на эксплуатацию</t>
  </si>
  <si>
    <t xml:space="preserve">демонтаж </t>
  </si>
  <si>
    <t>Mогилевская обл., Могилевский р-н, п. Буйничи</t>
  </si>
  <si>
    <t>БС1335, Минская, Смолевичский, объект «Заочник», башня ВС РБ</t>
  </si>
  <si>
    <t>БС1336, Могилевская обл., Могилевский р-н, д. Репище</t>
  </si>
  <si>
    <t>Брест</t>
  </si>
  <si>
    <t>Минск</t>
  </si>
  <si>
    <t>Витебск</t>
  </si>
  <si>
    <t>Гомель</t>
  </si>
  <si>
    <t>Гродно</t>
  </si>
  <si>
    <t>Могилев</t>
  </si>
  <si>
    <t>Витебская обл, Чашникский р-н,  г. Новолукомль, ул. Панчука д. 5</t>
  </si>
  <si>
    <t xml:space="preserve">БС1082, д. Острошицкий Городок, Минский р-н, Минская обл.(резиденция "Озерный" Минская обл.)             </t>
  </si>
  <si>
    <t>БС1027, г. Минск, ул. Немига (торговый центр), д. 3. Бизнес-центр ^Анкор^</t>
  </si>
  <si>
    <t xml:space="preserve">БС1191, г. Минск, пр-т Победителей (Дворец Независимости)  </t>
  </si>
  <si>
    <t xml:space="preserve">БС1192, г. Минск, пр-т Победителей (Дворец Независимости)  </t>
  </si>
  <si>
    <t xml:space="preserve">Минск, Щомыслицкий с/c, Западный промузел ТЭЦ-4 </t>
  </si>
  <si>
    <t>г.Минск, пр-т Партизанский, д. 178</t>
  </si>
  <si>
    <t>г.Брест, Московская 208</t>
  </si>
  <si>
    <t>г.Минск, Победителей, 14</t>
  </si>
  <si>
    <t>г.Витебск, ул. Белобородова,3</t>
  </si>
  <si>
    <t>г.Витебск, Сенненская, Витебская обл.- земельный участок, Витебский городской исп. Комитет</t>
  </si>
  <si>
    <t>БС1044, г. Минск, ул. Тимирязева, д. 67</t>
  </si>
  <si>
    <t>г. Гомель, 2-ая Витебская д.30 "Алкопак"</t>
  </si>
  <si>
    <t>д.Козловщина, Ошмянский р-н, Гродненская обл.</t>
  </si>
  <si>
    <t>д.Задомля, Смолевичский р-н, Минская обл.</t>
  </si>
  <si>
    <t>д.Мутвица, Столинский р-н, Брестская обл.</t>
  </si>
  <si>
    <t xml:space="preserve">г.Минск, пр-т Победителей (Дворец Независимости)  </t>
  </si>
  <si>
    <t>г.Минск, пр-кт Независимости д.154, ООО "Табак-Инвест", ТЦ Корона</t>
  </si>
  <si>
    <t>г.Минск, пр-т Дзержинского, 8</t>
  </si>
  <si>
    <t>г.Минск, Ванеева, д. 40, Минская обл.</t>
  </si>
  <si>
    <t>г.Борисов, ул. Чаловской, д.17а, Минская обл.</t>
  </si>
  <si>
    <t>г.Пинск, ул. Брестская, 48, Брестская обл.</t>
  </si>
  <si>
    <t>г.п. Островец, БелАЭС, Гродненская обл.</t>
  </si>
  <si>
    <t>г.Барановичи, м-н Боровки 3, Брестская обл.</t>
  </si>
  <si>
    <t>Крупский р-н, д. Климино, Крупский р-н, Минская обл.</t>
  </si>
  <si>
    <t>г.Минск, ул. В. Голубка, д. 8</t>
  </si>
  <si>
    <t>г.Минск, ул. В. Голубка, д. 2</t>
  </si>
  <si>
    <t>г. Дзержинск, 17 км. Автодороги, Минская обл.</t>
  </si>
  <si>
    <t>БС1101 д. Золово, Браславский р-н, Витебская обл.</t>
  </si>
  <si>
    <t>д. Александрия, Шкловский р-н, Могилевская обл.</t>
  </si>
  <si>
    <t>г. Брест, ул. Советская, БЦ "Дидас-Першия", Брестская обл.</t>
  </si>
  <si>
    <t>г.Минск, ул.В.Хоружей, 1а, ТЦ "Силуэт"</t>
  </si>
  <si>
    <t>тип БС</t>
  </si>
  <si>
    <t>мкБС</t>
  </si>
  <si>
    <t>дата вкл dcs</t>
  </si>
  <si>
    <t>дата вкл gsm</t>
  </si>
  <si>
    <t>Тип БС D</t>
  </si>
  <si>
    <t>кол-во площадок</t>
  </si>
  <si>
    <t>Брестская обл.</t>
  </si>
  <si>
    <t>Витебская обл.</t>
  </si>
  <si>
    <t>Гомельская обл.</t>
  </si>
  <si>
    <t>Гродненская обл.</t>
  </si>
  <si>
    <t>Минская обл.</t>
  </si>
  <si>
    <t>Могилевская обл.</t>
  </si>
  <si>
    <t>Итого</t>
  </si>
  <si>
    <t>Кол-во площадок мкБС</t>
  </si>
  <si>
    <t>Башни МТС</t>
  </si>
  <si>
    <t>Ежедневный отчет 13.02.2014</t>
  </si>
  <si>
    <t>Всего площадок БС</t>
  </si>
  <si>
    <t>Площадок на башнях МТС</t>
  </si>
  <si>
    <t>Площадки без башен</t>
  </si>
  <si>
    <t>2G</t>
  </si>
  <si>
    <t>демонтаж gsm/dcs</t>
  </si>
  <si>
    <t>Тип площадки</t>
  </si>
  <si>
    <t>2G/3G</t>
  </si>
  <si>
    <t>БС4102 г.Витебск, Московский, 60А-1, Витебская обл.</t>
  </si>
  <si>
    <t>БС5996 г.Иваново, ул. Маркса, 36а, Ивановский р-н, Брестская обл.</t>
  </si>
  <si>
    <t>10.04.14 SWAP (из gsm в dcs)</t>
  </si>
  <si>
    <t xml:space="preserve">БС1083 д. Острошицкий Городок,  резиденция "Озерный", Минская обл., Минский р-н </t>
  </si>
  <si>
    <t>gsm/dcs</t>
  </si>
  <si>
    <t xml:space="preserve">г.Минск, пр. Дзержинского, 3,  отель Ренессанс/Marriott </t>
  </si>
  <si>
    <t>г. Минск, ул. Сторожевская, 15, г-ца "Беларусь"</t>
  </si>
  <si>
    <t>г. Минск, пр-т Победителей, 59, г-ца Виктория- новый корпус</t>
  </si>
  <si>
    <t>г. Минск, ул. Ташкентская, г-ца Арена, (возле "Чижовка-Арены").</t>
  </si>
  <si>
    <t>г. Минск, ул. Кирилла и Мефодия, 8 и 6, Гостиничный комплекс.</t>
  </si>
  <si>
    <t>г. Минск, г-ца "Crowne Plaza Минск Принцесс Отель"</t>
  </si>
  <si>
    <t>Витебская обл. Поставский р-н, н.п. Гута, ул. Заводская 1.</t>
  </si>
  <si>
    <t>Минская обл., г. Борисов, ул. Гагарина, 119. Новый стадион "БАТЭ"</t>
  </si>
  <si>
    <t>стат</t>
  </si>
  <si>
    <t>г. Минск, станция метро Малиновка</t>
  </si>
  <si>
    <t>г. Минск,  пр. Победителей. Гостиница НОК, Минский р-н, Минская обл.</t>
  </si>
  <si>
    <t>г. Минск, ул. Мястровская (Спорт тайм), д. 2, Минский р-н, Минская обл.</t>
  </si>
  <si>
    <t>г. Минск, ОАО Минотель, г-ца "Гарни", Минский р-н, Минская обл.</t>
  </si>
  <si>
    <t>г. Минск, пр-т Победителей, д. 8, Минский р-н, Минская обл.</t>
  </si>
  <si>
    <t>г. Минск, ул. Красноармейская, г-ца "Пекин-Минск", Минский р-н, Минская обл.</t>
  </si>
  <si>
    <t>г. Минск, ул. Кирова, 18, "Президент отель", Минский р-н, Минская обл.</t>
  </si>
  <si>
    <t>г. Минск, ул. Ташкенская "Чижовка-арена", Минский р-н, Минская обл.</t>
  </si>
  <si>
    <t xml:space="preserve">г.Минск, пр.Победителей, д.120 аквапарк "Лебяжий" </t>
  </si>
  <si>
    <t>г.Минск, ул. Радужная, д. 27, Минский р-н, Минская обл.</t>
  </si>
  <si>
    <t>в стат. 5715</t>
  </si>
  <si>
    <t>г.Минск, пр-т Дзержинского, д. 93, Минский р-н, Минская обл.</t>
  </si>
  <si>
    <t>gsm/dsc</t>
  </si>
  <si>
    <t>г.Круглое Круглянский р-н, Могилёвская обл.</t>
  </si>
  <si>
    <t>Минская обл., Солигорский р-н, д. Гаврильчицы</t>
  </si>
  <si>
    <t>Брестская обл., Кобринский р-н, д.Пески</t>
  </si>
  <si>
    <t>Минская обл., Минский р-н, д.Ратомка</t>
  </si>
  <si>
    <t>демонтаж gsm</t>
  </si>
  <si>
    <t>д. Новоселки, Ляховичский р-н, Брестская обл.</t>
  </si>
  <si>
    <t>г. Минск, МКАД, в районе поворота на тубдиспансер, Минский р-н, Минская обл.</t>
  </si>
  <si>
    <t>БС3322 г. Борисов, ул. Гагарина, 119. Новый стадион "БАТЭ"</t>
  </si>
  <si>
    <t>БС2258 д.Коповище Витебская обл. Полоцкий р-н</t>
  </si>
  <si>
    <t>БС4230 п.Новогородейский Минская обл. Несвижский р-н</t>
  </si>
  <si>
    <t>г. Минск, Фан-Деревня, пр. Дзержинского, 95</t>
  </si>
  <si>
    <t>демонтаж  gsm</t>
  </si>
  <si>
    <t>Могилевская обл., Бобруйский р-н, д. Щатково</t>
  </si>
  <si>
    <t>отчет смены</t>
  </si>
  <si>
    <t>дем.18.07.14</t>
  </si>
  <si>
    <t>разреш</t>
  </si>
  <si>
    <t>г.Минск, пр.Партизанский, 182</t>
  </si>
  <si>
    <t>д. Амнишево, Логойский р-н, Минская обл.</t>
  </si>
  <si>
    <t>г. ДОЛ "Комета" ОАО "Нафтан", Россонский р-н, Витебская обл.</t>
  </si>
  <si>
    <t>д. Шугайлово, Оршанский р-н, Витебская обл.</t>
  </si>
  <si>
    <t>г. Орша, ул. Заднепровская, Оршанский р-н, Витебская обл.</t>
  </si>
  <si>
    <t>пос. Лесной, ул. Александрова, д. 15, Минский р-н, Минская обл.</t>
  </si>
  <si>
    <t>д. Мошница, Россонский р-н, Витебская обл.</t>
  </si>
  <si>
    <t>г. Могилёв, ул. Краснозвездная, д. 56a, Могилёвский р-н, Могилёвская обл.</t>
  </si>
  <si>
    <t>г. Минск, ул. Кирова, д. 49, Минский р-н, Минская обл. ОАЦ при Президенте РБ</t>
  </si>
  <si>
    <t>г. Минск, ул. Ленина, д. 14, Минский р-н, Минская обл.</t>
  </si>
  <si>
    <t>г. Минск, ул. Неманская, д. 37, Минский р-н, Минская обл.</t>
  </si>
  <si>
    <t>г. Новополоцк, Полоцкий р-н, Витебская обл. ОАО Нафтан , промзона, здание ПАСЧ №4</t>
  </si>
  <si>
    <t>г. Калинковичи, ул. Мира, д. 78, Калинковичский р-н, Гомельская обл.</t>
  </si>
  <si>
    <t>д. Устье, Оршанский р-н, Витебская обл.</t>
  </si>
  <si>
    <t>из 2G 18.08.14</t>
  </si>
  <si>
    <t>из 2G 18/08/14</t>
  </si>
  <si>
    <t>из 2G 18/04/14</t>
  </si>
  <si>
    <t>г. Минск, ул. Каховская, д. 26, Минский р-н, Минская обл.</t>
  </si>
  <si>
    <t xml:space="preserve">г. Минск, ул. Октябрьская, д. 19, Минский р-н, Минская обл., Континенталь Отель
</t>
  </si>
  <si>
    <t>пос.Ждановичи, ул. Кольцевая, д. 19, Минский р-н, Минская обл.</t>
  </si>
  <si>
    <t>г. Минск, ул. Связистов, д. 6, Минский р-н, Минская обл.</t>
  </si>
  <si>
    <t>д. р-н. д. Деревная (территория 230 общевойскового полигона), Барановичский р-н, Брестская обл.</t>
  </si>
  <si>
    <t>д. Бецкое, Полоцкий р-н, Витебская обл.</t>
  </si>
  <si>
    <t>д. Боровляны, ул. 40 лет Победы, д. 23, Минский р-н, Минская обл.</t>
  </si>
  <si>
    <t>г. Минск, ул. Физкультурная , д. 4, Минский р-н, Минская обл.</t>
  </si>
  <si>
    <t xml:space="preserve"> д. Париж, ул. Мелиоративная, д. 1, Поставский р-н, Витебская обл.</t>
  </si>
  <si>
    <t>г. Минск, ул. Шафарнянская, д. 11, Минский р-н, Минская обл.</t>
  </si>
  <si>
    <t>г. Минск, ул. Шемеша, д. 21, Минский р-н, Минская обл.</t>
  </si>
  <si>
    <t>модерн</t>
  </si>
  <si>
    <t>д. Каменка, Кричевский р-н, Могилёвская обл.</t>
  </si>
  <si>
    <t>17.09.14 из мкБС</t>
  </si>
  <si>
    <t>г. Минск, ул. Гурского, д. 23, Минский р-н, Минская обл.</t>
  </si>
  <si>
    <t>г. Минск, ул. Неманская, д. 75, Минский р-н, Минская обл.</t>
  </si>
  <si>
    <t>г. Минск, ул. Налибокская, д. 28, Минский р-н, Минская обл.</t>
  </si>
  <si>
    <t>посёлок Ждановичи, ул. Парковая, д. 26, Минский р-н, Минская обл.</t>
  </si>
  <si>
    <t xml:space="preserve"> г. Минск, ул. Стахановская, д. 25, Минский р-н, Минская обл.</t>
  </si>
  <si>
    <t>стат 02-03.0914</t>
  </si>
  <si>
    <t>стат 30.09.14</t>
  </si>
  <si>
    <t>г. Минск, ул. Воронянского, д. 8а, Минский р-н, Минская обл.</t>
  </si>
  <si>
    <t>ввод</t>
  </si>
  <si>
    <t>посёлок Колодищи, ул. Минская, д. 67, Минский р-н, Минская обл.</t>
  </si>
  <si>
    <t xml:space="preserve"> г. Климовичи, ул. Набережная, д. 10, Климовичский р-н, Могилёвская обл. </t>
  </si>
  <si>
    <t xml:space="preserve">г. Брест, р-н ул. Гвардейской, Брестский р-н, Брестская обл. </t>
  </si>
  <si>
    <t>dcs статистика 30.09.14</t>
  </si>
  <si>
    <t>по dsc Акты модернизации ОС-3</t>
  </si>
  <si>
    <t>БС4059 д. Дубовляны, Минский р-н, Минская обл.</t>
  </si>
  <si>
    <t>нет прописки в статистике</t>
  </si>
  <si>
    <t>есть прописка, нет статистики</t>
  </si>
  <si>
    <t>есть статистика</t>
  </si>
  <si>
    <t>дата фиксирования наличия статистики</t>
  </si>
  <si>
    <t>разреш / модерн/ ввод /
02.10.14</t>
  </si>
  <si>
    <t>источник БС: разрешение БелГИЭ (разреш - новое строительство, модерн - модернизация), 
наличие акта ввода в эксплуатацию, 
отчет смены</t>
  </si>
  <si>
    <t>стат 13.10.14</t>
  </si>
  <si>
    <t>тестовое включение (на дату включения по отчету)</t>
  </si>
  <si>
    <t>БС4128 г. Минск, ул. Н.Орды, д. 11, Минский р-н, Минская обл.</t>
  </si>
  <si>
    <t>Тип БС  G</t>
  </si>
  <si>
    <t>Тип БС U</t>
  </si>
  <si>
    <t>БС1059 д.Каменюки, Каменецкий р-н, Брестская обл.</t>
  </si>
  <si>
    <t>БС5919 г.Минск, ул. Фогеля, д.15, Минская обл.</t>
  </si>
  <si>
    <t>БС5962 г.Минск, ул. Купревича, д.1 к.3, Минская обл.</t>
  </si>
  <si>
    <t>БС5968 г.Минск, ул. Казинца, д.99/1, Минская обл.</t>
  </si>
  <si>
    <t>БС1007 г.Минск, пр-т Дзержинского, д.104, Минская обл.</t>
  </si>
  <si>
    <t>БС5217 г.Витебск, ул. Шаврова, д.40, Витебская обл.</t>
  </si>
  <si>
    <t>БС5313 г.Витебск, ул. Коммунистическая, д.8, Витебская обл.</t>
  </si>
  <si>
    <t>БС5318 г.Витебск, ул. Чкалова, д.49, Витебская обл.</t>
  </si>
  <si>
    <t>БС5909 г.Могилев, ул. Космонавтов,1, д.1, Могилевская обл.</t>
  </si>
  <si>
    <t>БС5923 г.Могилев, ул. Симонова, д.19, Могилевская обл.</t>
  </si>
  <si>
    <t>БС175 г.Минск, ул. Киселёва, д.61, Минская обл.</t>
  </si>
  <si>
    <t>БС5380 г.Гродно, ул. Бульвара Ленинского Комсомола, д.13, Гродненская обл.</t>
  </si>
  <si>
    <t>БС199 г.Минск, ул. Рокоссовского, д.48а, Минская обл.</t>
  </si>
  <si>
    <t>БС5130 г.Брест, ул. Горького, д.31, Брестская обл.</t>
  </si>
  <si>
    <t>БС5111 г.Брест, ул. Фортечная, д.79, Брестская обл.</t>
  </si>
  <si>
    <t>БС272 г.Минск, ул. К.Либкнехта, д.126, Минская обл.</t>
  </si>
  <si>
    <t>БС5943 г.Гомель, ул. 50 лет БССР, д.2, Гомельская обл.</t>
  </si>
  <si>
    <t>БС171 г.Минск, ул. Солтыса, д.203, Минская обл.</t>
  </si>
  <si>
    <t>БС4649 г.Могилев, ул. Павлова, д.2 Б, Могилевская обл.</t>
  </si>
  <si>
    <t>БС2100 г.Минск, ул. Седых, д.66, Минская обл.</t>
  </si>
  <si>
    <t>БС349 г.Минск, ул. Беды, д.11 к.1., Минская обл.</t>
  </si>
  <si>
    <t>БС2255 г.Минск, ул. Притыцкого, д.110, Минская обл.</t>
  </si>
  <si>
    <t>БС5477 г.Гомель, ул. Федюнинского, д.19, Гомельская обл.</t>
  </si>
  <si>
    <t>БС177 г.Минск, ул. Орловская, д.18, Минская обл.</t>
  </si>
  <si>
    <t>БС5987 г.Минск, ул. П.Глебки, Минская обл.</t>
  </si>
  <si>
    <t>БС5972 г.Минск, ул. Широкая, д.8, Минская обл.</t>
  </si>
  <si>
    <t>БС5904 г.Бобруйск, ул. М.Горького, д.7а, Могилевская обл.</t>
  </si>
  <si>
    <t>БС5966 г.Минск, ул. Кропоткина, д.89, Минская обл.</t>
  </si>
  <si>
    <t>БС1081 г.Минск, ул. Мележа, д.5/2, Минская обл.</t>
  </si>
  <si>
    <t>БС5976 г.Минск, ул. Воронянского, д.8а, Минская обл.</t>
  </si>
  <si>
    <t>БС5906 г.Минск, ул. Голодеда, д.49, Минская обл.</t>
  </si>
  <si>
    <t>БС5978 г.Минск, ул. Алтайская, д.1г, Минская обл.</t>
  </si>
  <si>
    <t>БС5936 г.Минск, ул. Жуковского, д.1, Минская обл.</t>
  </si>
  <si>
    <t>БС5977 г.Минск, ул. Илимская, д.27, Минская обл.</t>
  </si>
  <si>
    <t>БС2262 г.Минск, ул. Зеленолугская, Минская обл.</t>
  </si>
  <si>
    <t>БС2277 г.Минск, ул. Октябрьская, д.5, Минская обл.</t>
  </si>
  <si>
    <t>БС5911 г.Минск, ул. Коммунистическая, д.6, Минская обл.</t>
  </si>
  <si>
    <t>БС5924 г.Минск, пр-т Пушкина, д.3а, Минская обл.</t>
  </si>
  <si>
    <t>БС5992 г.Минск, ул. Калиновского, д.55, Минская обл.</t>
  </si>
  <si>
    <t>БС5228 г.Витебск, ул. Титова, Витебская обл.</t>
  </si>
  <si>
    <t>БС5129 г.Брест, ул. Рябиновая (земельный участок, башня МЦС), Брестская обл.</t>
  </si>
  <si>
    <t>БС5969 г.Минск, ул. Рабкоровская, д.13а, Минская обл.</t>
  </si>
  <si>
    <t>БС5951 г.Минск, ул. Надеждинская, д.2, Минская обл.</t>
  </si>
  <si>
    <t xml:space="preserve">БС5319 г.Гродно, Вербовая (мк-н Барановичи), Гродненская обл. - земельный участок </t>
  </si>
  <si>
    <t>БС5952 г. Минск, пр-т Партизанский, д. 95, Минский р-н, Минская обл.</t>
  </si>
  <si>
    <t>БС5979 г.Минск, ул. Натуралистов, д.12, Минская обл.</t>
  </si>
  <si>
    <t>БС2299 г.Минск, ул. Шабаны, д.16, Минская обл.</t>
  </si>
  <si>
    <t>БС5349 г.Бобруйск, ул. Карбышева, д. 11, Могилёвская обл.</t>
  </si>
  <si>
    <t>БС5994 г.Бобруйск, ул. Крылова, д.40а, Могилёвская обл.</t>
  </si>
  <si>
    <t xml:space="preserve">БС2263 г.Минск, пр-т газеты Звезда, д. 14б   </t>
  </si>
  <si>
    <t>БС5482 г.Гомель, ул.Барыкина, д.143, Гомельский р-н, Гомельская обл.</t>
  </si>
  <si>
    <t>БС5958 г.Брест, ул.Комбинатовская, Брестский р-н, Брестская обл.</t>
  </si>
  <si>
    <t>БС5991 г.Гомель, ул.Портова, д.14, Гомельский р-н, Гомельская обл.</t>
  </si>
  <si>
    <t xml:space="preserve">БС176 г.Минск, Городецкая, 14, Минская обл. </t>
  </si>
  <si>
    <t>БС4319  г.Осиповичи, ул. Сташкевича, д. 31, Могилевская обл.</t>
  </si>
  <si>
    <t>БС5355 г.Минск, ул. Есенина, д. 130а, Минская обл.</t>
  </si>
  <si>
    <t xml:space="preserve">БС5279 г.Витебск, Богатырёва (р-н ж/д №13), Витебская обл. </t>
  </si>
  <si>
    <t xml:space="preserve">БС146 г. Минск, ул. Волгоградская, д. 6, 3-х этажное здание заводоуправления </t>
  </si>
  <si>
    <t>БС4108 д.Тёмный лес, Дрибинский р-н, Могилевская обл.</t>
  </si>
  <si>
    <t>БС4105 д.Чижовка, Кольцевая, 2, Минский р-н, Минская обл.</t>
  </si>
  <si>
    <t>БС4120 д.Ждановичи, санаторий Криница, Минский р-н, Минская обл.</t>
  </si>
  <si>
    <t xml:space="preserve">БС5997 г.Могилев, Каманина, 33, Могилевская обл. </t>
  </si>
  <si>
    <t>БС184 г.Минск, ул.Менделеева, д.6а</t>
  </si>
  <si>
    <t>БС4318 г.Бобруйск, ул.Черепичная, Могилевская обл.</t>
  </si>
  <si>
    <t>БС4111 г.Гомель, Парк отель "Замковый"</t>
  </si>
  <si>
    <t>БС2274 г.Брест, Красный Двор</t>
  </si>
  <si>
    <t>БС186 г.Минск, ул. Ангарская, 88</t>
  </si>
  <si>
    <t xml:space="preserve">БС2290 г. Могилев, ул. Златоустовского, 20 </t>
  </si>
  <si>
    <t>БС5164 г.Брест, ул.10-я Вересковая, 24</t>
  </si>
  <si>
    <t>БС196 г. Минск, ул. Кропоткина, 95</t>
  </si>
  <si>
    <t xml:space="preserve">БС4182 Минская обл., столб возле ТП-1009 </t>
  </si>
  <si>
    <t xml:space="preserve">БС4175 Минская обл., М2-3, столб возле ТП-1002 </t>
  </si>
  <si>
    <t>БС182 г. Минск, ул. Ванеева, д. 34</t>
  </si>
  <si>
    <t>БС5950 г. Минск, ул. Есенина, д. 21</t>
  </si>
  <si>
    <t>БС4131 г.Могилев, ул.30лет Победы, д.1а</t>
  </si>
  <si>
    <t>БС179 'г.Минск, Белинского, 17-2</t>
  </si>
  <si>
    <t>БС4106 'Минская обл., Минский р-н.,  д.Городище</t>
  </si>
  <si>
    <t>БС4123 'г.Могилев, Лазаренко, 73б</t>
  </si>
  <si>
    <t>БС2269 'г.Минск, ул. Скрипникова, 4</t>
  </si>
  <si>
    <t>БС5163 'Витебская обл., Полоцкий р-н, г. Новополоцк, ул. Набережная д.3а</t>
  </si>
  <si>
    <t>БС187 'г. Минск, Долгиновский тракт, 178</t>
  </si>
  <si>
    <t>БС189 'г. Минск, пр-кт Рокоссовского,2</t>
  </si>
  <si>
    <t>БС4104 'г. Брест, ул. Московская, АЗС</t>
  </si>
  <si>
    <t>БС5185 'г.Витебск, ул. Брилевская</t>
  </si>
  <si>
    <t xml:space="preserve">БС4136 г. Минск, ул. Фрунзе, д. 19 </t>
  </si>
  <si>
    <t>БС4114 г.Минск, ул. Радужная, д. 7</t>
  </si>
  <si>
    <t>БС953 г.Минск, ул. Ольшевского, д. 57</t>
  </si>
  <si>
    <t>БС4010 г.Витебск, ул. Богатырева - Актеров Еременко, Витебская обл.</t>
  </si>
  <si>
    <t>БС2279 д.Галево, Костюшко, 11, Пинский р-н, Брестская обл.</t>
  </si>
  <si>
    <t>БС190  г.Минск, ул. Игуменский тракт, д. 30</t>
  </si>
  <si>
    <t>БС2200  г.Солигорск, ул. Ленинского Комсомола, д. 51, Минская обл.</t>
  </si>
  <si>
    <t>БС2292  г.Витебск, 5-я ул. Фрунзе, д. 7a</t>
  </si>
  <si>
    <t>БС4119  г.Минск, ул. Машиностроителей, д. 28</t>
  </si>
  <si>
    <t>БС195  г.Минск, ул. Я. Лучины, д. 28</t>
  </si>
  <si>
    <t>БС4168  г.Минск, Долгиновский тракт, д. 157</t>
  </si>
  <si>
    <t>БС4161  г. Барановичи, ул.Тельмана, д.205 , Брестская обл.</t>
  </si>
  <si>
    <t>БС4137 а.д. M1/E30 Брест-Минск-гр.РФ 388 км. (развязка) Смолевичский р-н, Минская обл.</t>
  </si>
  <si>
    <t>БС4118 г.Минск, пр.Машерова, 78, Минский р-н Минская обл.</t>
  </si>
  <si>
    <t>БС4215 г.Минск, пр-т Независимости, 96А Минский р-н, Минская обл.</t>
  </si>
  <si>
    <t>БС4911 г.Минск, пр-т Победителей, д. 59 гостиница &lt;Виктория&gt; Минский р-н, Минская обл.</t>
  </si>
  <si>
    <t>БС194 г. Минск, пересечение ул. Рогачевская - пр-т Независимости</t>
  </si>
  <si>
    <t>БС4112 г.Минск, ул.Платонова, 1б</t>
  </si>
  <si>
    <t xml:space="preserve">БС4211 г.Минск пр.Независимости-ул.Фогеля Минский р-н, Минская обл.
</t>
  </si>
  <si>
    <t>БС4216 г.Минск, пр-т Победителей, 49, Минский р-н, Минская обл.</t>
  </si>
  <si>
    <t>БС4217 г.Минск, ул. Прушинских, 23 Минский р-н, Минская обл.</t>
  </si>
  <si>
    <t>БС4219 г.Минск, ул. Илимская, МКАД ТП4404 Минский р-н, Минская обл.</t>
  </si>
  <si>
    <t xml:space="preserve">БС4213 д.Большое Стиклево Минский р-н, Минская обл. (Новодворский с/с, 40/1)
</t>
  </si>
  <si>
    <t>БС4220 д.Колядичи, ул. Луговая,9 Минский р-н, Минская обл.</t>
  </si>
  <si>
    <t>БС4221 г.Минск, ул. Слободская, 2 Минский р-н, Минская обл.</t>
  </si>
  <si>
    <t>БС4223  г.Минск МКАД поворот на резиденцию Заславль Минский р-н, Минская обл.</t>
  </si>
  <si>
    <t>БС4113 г.Гродно, ул.Космонавтов, д.60в</t>
  </si>
  <si>
    <t xml:space="preserve">БС5136 Брестская обл., г. Барановичи, ул. Федько, 12  </t>
  </si>
  <si>
    <t xml:space="preserve">БС4151 Могилевская обл., Шкловский р-н, г. Шклов, ул. Ленинская, д. 49 </t>
  </si>
  <si>
    <t>БС5332 г.Гомель , ул.Мазурова 60 Гомельская обл.</t>
  </si>
  <si>
    <t>БС4138 г.Минск, ую Кольцова, 112</t>
  </si>
  <si>
    <t>БС1025 г. Минск, пр.Победителей, 29</t>
  </si>
  <si>
    <t>БС4126 г.Минск Минский р-н, А/д М2 Минск-Национ.аэропорт «Минск» км.14,612 транспортной развязки а/д Н-9031 Колодищи-Заславль</t>
  </si>
  <si>
    <t>БС4174 Городище осветительная опора №301 на а/д М2 Минский р-н Минская обл.</t>
  </si>
  <si>
    <t>БС4214 г.Минск МКАД-пр.Независимости рекламный щит Колорэкспресс Минский р-н, Минская обл.</t>
  </si>
  <si>
    <t>БС4218 г.Минск пр. Победителей, р-н ул.Веснинка Минский р-н, Минская обл.</t>
  </si>
  <si>
    <t>БС4224  г.Минск МКАД-пр.Победителей Минский р-н, Минская обл.</t>
  </si>
  <si>
    <t>БС4170 г. Минск, ул. Неманская, д. 37, Минский р-н, Минская обл.</t>
  </si>
  <si>
    <t>БС2021  г. Минск, ул. Даумана, д. 23, Минский р-н, Минская обл.</t>
  </si>
  <si>
    <t>БС4389 г. Минск, ул. Заславская, д. 23-2, Минский р-н, Минская обл.</t>
  </si>
  <si>
    <t>БС4231 г. Городок, ул. Солнечная , Городокский р-н, Витебская обл.</t>
  </si>
  <si>
    <t>БС1301 посёлок Березовский участок 4РУ (Березовский рудник), Солигорский р-н, Минская обл.</t>
  </si>
  <si>
    <t>БС2023 г. Минск, Тимирязева 72, Минский р-н, Минская обл</t>
  </si>
  <si>
    <t>БС4186 д. Озерцо, тракт Меньковский , д. 2, Минский р-н, Минская обл.</t>
  </si>
  <si>
    <t>БС1108 г. Витебск, пр-т Победы, д. 15, Витебский р-н, Витебская обл.</t>
  </si>
  <si>
    <t xml:space="preserve">БС1109 г. Витебск, пр-т Московский, д. 130-1, Витебский р-н, Витебская обл. </t>
  </si>
  <si>
    <t>БС2012 г. Минск, ул. Корженевского, д. 16г, Минский р-н, Минская обл.</t>
  </si>
  <si>
    <t>БС2015 г. Минск, ул. Замковая, г-ца "Виктория Замковая"/ул. Освобождения, 9, г-ца "Губернский"</t>
  </si>
  <si>
    <t>БС2022 г. Минск, пр-т Звязда, д. 33, Минский р-н, Минская обл.</t>
  </si>
  <si>
    <t>БС2024 д. Щитомиричи, Минский р-н, Минская обл.</t>
  </si>
  <si>
    <t>БС2284 г. Пинск, ул. Ожешко, д. 32б, Пинский р-н, Брестская обл.</t>
  </si>
  <si>
    <t>БС4000 г. Минск, ул. Пушкина, д. 28, Минский р-н, Минская обл.</t>
  </si>
  <si>
    <t>БС4011 г. Витебск, ул. 2-я Заречная, Витебский р-н, Витебская обл.</t>
  </si>
  <si>
    <t xml:space="preserve">БС4014  г. Витебск, ул. Медицинская, д. 4в, Витебский р-н, Витебская обл. </t>
  </si>
  <si>
    <t>БС4144 г. Минск, ул. Физкультурная , д. 4, Минский р-н, Минская обл.</t>
  </si>
  <si>
    <t xml:space="preserve">БС4164  г. Витебск, ул. Жесткова, 24 , Витебский р-н, Витебская обл. </t>
  </si>
  <si>
    <t>БС4167 г. Витебск, пр-т Черняховского, д. 34В , Витебский р-н, Витебская обл.</t>
  </si>
  <si>
    <t>БС4183 г. Пинск, ул. Ольховских, д. 22, Пинский р-н, Брестская обл.</t>
  </si>
  <si>
    <t>БС4184 г. Пинск, ул. Рокоссовского , д. 15а, Пинский р-н, Брестская обл</t>
  </si>
  <si>
    <t>БС4188 г. Минск, ул. Янковского, д. 35, Минский р-н, Минская обл.</t>
  </si>
  <si>
    <t>БС4189  г. Минск, ул. Неманская, д. 75, Минский р-н, Минская обл.</t>
  </si>
  <si>
    <t xml:space="preserve">БС4249 г. Могилёв, ул. Челюскинцев, д. 155, Могилёвский р-н, Могилёвская обл. </t>
  </si>
  <si>
    <t>БС4179 г. Минск, ул. Якубова, д. 14, Минский р-н, Минская обл.</t>
  </si>
  <si>
    <t>БС2028 г. Минск, ул. Водолажского, д. 23а, Минский р-н, Минская обл.</t>
  </si>
  <si>
    <t>UMTS</t>
  </si>
  <si>
    <t>umts</t>
  </si>
  <si>
    <t>3G</t>
  </si>
  <si>
    <t>БС959 г. Минск, ул. Лопатина, д. 1, Минский р-н, Минская обл.</t>
  </si>
  <si>
    <t>БС2030 г. Минск, ул. Независимости, д. 58, Минский р-н, Минская обл.</t>
  </si>
  <si>
    <t>БС4198 г. Минск, ул. Бурдейного, д. 53, Минский р-н, Минская обл.</t>
  </si>
  <si>
    <t>БС4015 г. Мозырь, ул. Малинина, д.  34а , Мозырский р-н, Гомельская обл.</t>
  </si>
  <si>
    <t>БС4163 г. Витебск, ул. 7-я Луческая, 24 , Витебский р-н, Витебская обл.</t>
  </si>
  <si>
    <t>БС4178 г. Минск, ул. Руссиянова, д. 9, Минский р-н, Минская обл.</t>
  </si>
  <si>
    <t>БС4180 г. Минск, пр-т Любимова, д. 41, Минский р-н, Минская обл.</t>
  </si>
  <si>
    <t>БС2027 г. Минск, ул. Беломорская, д. 16, Минский р-н, Минская обл.</t>
  </si>
  <si>
    <t>БС4041 д. Октябрьский, Смолевичский р-н, Минская обл.</t>
  </si>
  <si>
    <t>БС2031 г. Минск, ул. Бровки, д. 12/2, Минский р-н, Минская обл.</t>
  </si>
  <si>
    <t>БС4016 г. Минск, ул. Пионерская, д. 2а, Минский р-н, Минская обл.</t>
  </si>
  <si>
    <t>БС4023 г. Минск, ул. Кальварийская, д. 7а, Минский р-н, Минская обл.</t>
  </si>
  <si>
    <r>
      <t xml:space="preserve">БС4176  г. Бобруйск, ул. Интернациональная, д. 37a, Бобруйский р-н, Могилёвская обл. </t>
    </r>
    <r>
      <rPr>
        <sz val="10"/>
        <color rgb="FFFF0000"/>
        <rFont val="Arial Cyr"/>
        <charset val="204"/>
      </rPr>
      <t>ТЕСТ</t>
    </r>
  </si>
  <si>
    <t>БС4177 г. Бобруйск, ул. Минская, д. 102, Бобруйский р-н, Могилёвская обл.</t>
  </si>
  <si>
    <r>
      <t>БС5989 г. Могилёв, ул. Кулешова, ТП-859 , Могилёвский р-н, Могилёвская обл.</t>
    </r>
    <r>
      <rPr>
        <sz val="10"/>
        <color rgb="FFFF0000"/>
        <rFont val="Arial Cyr"/>
        <charset val="204"/>
      </rPr>
      <t xml:space="preserve"> (ТЕСТ)</t>
    </r>
  </si>
  <si>
    <t>БС4197 г. Могилёв, ул. Ямницкая, д. 83а к.3, Могилёвский р-н, Могилёвская обл.</t>
  </si>
  <si>
    <t>БС4172 г. Мозырь, ул. Котловца, д. 35, Мозырский р-н, Гомельская обл.</t>
  </si>
  <si>
    <t>вкл</t>
  </si>
  <si>
    <t>дата вкл umts</t>
  </si>
  <si>
    <t>gsm/dcs/umts</t>
  </si>
  <si>
    <t>Мобильная БС</t>
  </si>
  <si>
    <t>Примечание</t>
  </si>
  <si>
    <t>г. Минск, ул. Толбухина, д. 2, Минский р-н, Минская обл.</t>
  </si>
  <si>
    <t>ОАО "Минский часовой завод "Луч"</t>
  </si>
  <si>
    <t>трубостойки + BS - 240</t>
  </si>
  <si>
    <t>plan_gsm:2/2/2 work_gsm:2/2/2</t>
  </si>
  <si>
    <t>plan_dcs:6/6/6 work_dcs:6/5/6</t>
  </si>
  <si>
    <t>трубостойки + DBS - 3900</t>
  </si>
  <si>
    <t>plan_umts:1/1/1 work_umts:3/2/3</t>
  </si>
  <si>
    <t>ИБП1-48/160М</t>
  </si>
  <si>
    <t>27 36 57</t>
  </si>
  <si>
    <t>53 55 31</t>
  </si>
  <si>
    <t>3G оборудование привязывается через ВОЛС</t>
  </si>
  <si>
    <t>BSC615</t>
  </si>
  <si>
    <t>RNC200</t>
  </si>
  <si>
    <t>вкл. 19.06.2002</t>
  </si>
  <si>
    <t>вкл. 19.05.2010</t>
  </si>
  <si>
    <t>г. Минск, ул. Короля, д. 5/15, Минский р-н, Минская обл.</t>
  </si>
  <si>
    <t>Общежитие Белкопсоюз</t>
  </si>
  <si>
    <t>Трубостойки + рамки + DBS - 3900</t>
  </si>
  <si>
    <t>plan_umts:3/3/3/3 work_umts:3/3/3</t>
  </si>
  <si>
    <t>27 32 37.7</t>
  </si>
  <si>
    <t>53 54 5.3</t>
  </si>
  <si>
    <t>BSC13</t>
  </si>
  <si>
    <t>вкл. 26.06.2002</t>
  </si>
  <si>
    <t>вкл. 21.09.2010</t>
  </si>
  <si>
    <t>г. Минск, пл. Октябрьская, д. 1, Минский р-н, Минская обл.</t>
  </si>
  <si>
    <t>Дворец Республики</t>
  </si>
  <si>
    <t>plan_dcs:6/6/6 work_dcs:6/6/6</t>
  </si>
  <si>
    <t>plan_umts:1/1/1 work_umts:2/2/2</t>
  </si>
  <si>
    <t>ПС-60/48У (48В. 250А. 16кВт)</t>
  </si>
  <si>
    <t>27 33 36.7</t>
  </si>
  <si>
    <t>53 54 13.4</t>
  </si>
  <si>
    <t>вкл. 21.06.2002</t>
  </si>
  <si>
    <t>РРУ</t>
  </si>
  <si>
    <t>г. Минск, ул. Сторожевская, д. 15, Минский р-н, Минская обл.</t>
  </si>
  <si>
    <t>Гостиница "Беларусь"</t>
  </si>
  <si>
    <t>Трипод до 3,5м (2 шт)</t>
  </si>
  <si>
    <t>plan_gsm: work_gsm:</t>
  </si>
  <si>
    <t>plan_dcs: work_dcs:</t>
  </si>
  <si>
    <t>MPSU FlatPaсk2(16кВт)</t>
  </si>
  <si>
    <t>27 33 1.61</t>
  </si>
  <si>
    <t>53 54 55.6</t>
  </si>
  <si>
    <t>выкл. 24.02.2009</t>
  </si>
  <si>
    <t>г. Минск, пр-т Победителей, д. 21, Минский р-н, Минская обл.</t>
  </si>
  <si>
    <t>УД федерации профсоюзов Беларуси</t>
  </si>
  <si>
    <t>рамки + DBS - 3900</t>
  </si>
  <si>
    <t>plan_umts:1/1/1 work_umts:2/3/3</t>
  </si>
  <si>
    <t>ПС-60/48У (48В. 250А. 12кВт)</t>
  </si>
  <si>
    <t>27 32 42.7</t>
  </si>
  <si>
    <t>53 54 39.8</t>
  </si>
  <si>
    <t>3G оборудование привязывается по ВОЛС</t>
  </si>
  <si>
    <t>РУП "Завод Горизонт"</t>
  </si>
  <si>
    <t>plan_gsm:2/2/2 work_gsm:1/2/1</t>
  </si>
  <si>
    <t>plan_dcs:4/4/4 work_dcs:4/4/5</t>
  </si>
  <si>
    <t>plan_umts:1/1/1 work_umts:2/2/3</t>
  </si>
  <si>
    <t>27 34 13.1</t>
  </si>
  <si>
    <t>53 54 55</t>
  </si>
  <si>
    <t>вкл. 20.06.2002</t>
  </si>
  <si>
    <t>вкл. 08.10.2010</t>
  </si>
  <si>
    <t>г. Минск, пл. Свободы, д. 17, Минский р-н, Минская обл.</t>
  </si>
  <si>
    <t>УДП РБ, РУП "Белпромпроект"</t>
  </si>
  <si>
    <t>plan_dcs:6/6/6 work_dcs:6/4/6</t>
  </si>
  <si>
    <t>27 33 13.2</t>
  </si>
  <si>
    <t>53 54 15.9</t>
  </si>
  <si>
    <t>3G оборудование привязывается по ВОЛС, демонтаж, отказ арендодателя</t>
  </si>
  <si>
    <t>вкл. 22.11.2002</t>
  </si>
  <si>
    <t>Министерство спорта и туризма</t>
  </si>
  <si>
    <t>триподы + BS - 240</t>
  </si>
  <si>
    <t>27 33 18.6</t>
  </si>
  <si>
    <t>53 53 38.8</t>
  </si>
  <si>
    <t>BSC612</t>
  </si>
  <si>
    <t>вкл. 24.06.2002</t>
  </si>
  <si>
    <t>вкл. 06.12.2010</t>
  </si>
  <si>
    <t>г. Минск, ул. Мельникайте, д. 4, Минский р-н, Минская обл.</t>
  </si>
  <si>
    <t>ООО "Аниарис" (ГХУ)</t>
  </si>
  <si>
    <t>трипод (3 шт.) + BS - 240</t>
  </si>
  <si>
    <t>трипод (3 шт.) + рамки + DBS - 3900</t>
  </si>
  <si>
    <t>27 32 33.7</t>
  </si>
  <si>
    <t>53 54 23.8</t>
  </si>
  <si>
    <t>вкл. 20.01.2003</t>
  </si>
  <si>
    <t>г. Минск, ул. Машерова, д. 17, Минский р-н, Минская обл.</t>
  </si>
  <si>
    <t>ГХУ</t>
  </si>
  <si>
    <t>plan_gsm:2/2/2 work_gsm:2/1/1</t>
  </si>
  <si>
    <t>plan_dcs:4/4/4 work_dcs:6/4/6</t>
  </si>
  <si>
    <t>plan_umts:1/1/1 work_umts:3/2/2</t>
  </si>
  <si>
    <t>27 33 48.6</t>
  </si>
  <si>
    <t>53 54 55.2</t>
  </si>
  <si>
    <t>вкл. 03.04.2003</t>
  </si>
  <si>
    <t>вкл. 30.09.2010</t>
  </si>
  <si>
    <t>г. Минск, ул. Советская, д. 7, Минский р-н, Минская обл.</t>
  </si>
  <si>
    <t>Министерство финансов РБ</t>
  </si>
  <si>
    <t>Трипод до 3,5м (2 шт) + BS - 240</t>
  </si>
  <si>
    <t>plan_dcs:6/6/6 work_dcs:5/6/5</t>
  </si>
  <si>
    <t>сущ. трипод - 2шт. + рамки + DBS - 3900</t>
  </si>
  <si>
    <t>27 32 32</t>
  </si>
  <si>
    <t>53 53 41</t>
  </si>
  <si>
    <t>вкл. 14.03.2003</t>
  </si>
  <si>
    <t>г. Минск, ул. К.Маркса, д. 16, Минский р-н, Минская обл.</t>
  </si>
  <si>
    <t>27 33 27.6</t>
  </si>
  <si>
    <t>53 53 52.1</t>
  </si>
  <si>
    <t>вкл. 12.06.2003</t>
  </si>
  <si>
    <t>вкл. 26.04.2011</t>
  </si>
  <si>
    <t>г. Минск, пр-т Независимости, д. 32, Минский р-н, Минская обл.</t>
  </si>
  <si>
    <t>РУП "Белспортобеспечение" (трипод 7 м)</t>
  </si>
  <si>
    <t>plan_dcs:6/6/6 MR work_dcs:8/8/8</t>
  </si>
  <si>
    <t>27 34 10.1</t>
  </si>
  <si>
    <t>53 54 16.8</t>
  </si>
  <si>
    <t>демонтаж, отказ арендодателя</t>
  </si>
  <si>
    <t>выкл. 10.01.2011</t>
  </si>
  <si>
    <t>г. Минск, пр-т Скорины, д. 10, Минский р-н, Минская обл.</t>
  </si>
  <si>
    <t>Главпочтамт</t>
  </si>
  <si>
    <t>plan_dcs:6/6/6 work_dcs:5/6/6</t>
  </si>
  <si>
    <t>DBS - 3900</t>
  </si>
  <si>
    <t>plan_umts: work_umts:2/2/3</t>
  </si>
  <si>
    <t>УЭПС 2-48/240-85</t>
  </si>
  <si>
    <t>27 33 5.4</t>
  </si>
  <si>
    <t>53 53 47.4</t>
  </si>
  <si>
    <t>инфо о 3G из файла Антены 3G 49 бс.xls</t>
  </si>
  <si>
    <t>вкл. 02.03.2004</t>
  </si>
  <si>
    <t>г. Минск, пр-т Победителей, д. 31, Минский р-н, Минская обл.</t>
  </si>
  <si>
    <t>Гостиница "Планета"</t>
  </si>
  <si>
    <t>Трубостойки за парапетом здания + DBS - 3900</t>
  </si>
  <si>
    <t>27 32 17.5</t>
  </si>
  <si>
    <t>53 54 45.2</t>
  </si>
  <si>
    <t>вкл. 01.11.2004</t>
  </si>
  <si>
    <t>г. Минск, пр-т Независимости, д. 21, Минский р-н, Минская обл.</t>
  </si>
  <si>
    <t>ГУМ</t>
  </si>
  <si>
    <t>АО + BS - 240</t>
  </si>
  <si>
    <t>plan_dcs:6/6/6 work_dcs:6/6/4</t>
  </si>
  <si>
    <t>plan_umts:1/1/1 work_umts:3/3/2</t>
  </si>
  <si>
    <t>27 33 30.1</t>
  </si>
  <si>
    <t>53 54 2.6</t>
  </si>
  <si>
    <t>3G оборудование привязывается через ВОЛС, инфо о 3G из файла Антены 3G 49 бс.xls</t>
  </si>
  <si>
    <t>вкл. 10.01.2004</t>
  </si>
  <si>
    <t>г. Минск, ул. Красноармейская, д. 3, Минский р-н, Минская обл.</t>
  </si>
  <si>
    <t>КГДУ "Центральный Дом офицеров ВС РБ"</t>
  </si>
  <si>
    <t>трипод + BS - 240</t>
  </si>
  <si>
    <t>plan_dcs:6/6/6 work_dcs:4/6/8</t>
  </si>
  <si>
    <t>plan_umts:1/1/1 work_umts:2/1/1</t>
  </si>
  <si>
    <t>ИБП FR-48/1200-6</t>
  </si>
  <si>
    <t>27 33 53.3</t>
  </si>
  <si>
    <t>53 54 10.1</t>
  </si>
  <si>
    <t>вкл. 30.12.2003</t>
  </si>
  <si>
    <t>г. Минск, ул. Богдановича, д. 2, Минский р-н, Минская обл.</t>
  </si>
  <si>
    <t>ЛПУ "2-ая городская клиническая больница"</t>
  </si>
  <si>
    <t>трубосктойки + BS - 240</t>
  </si>
  <si>
    <t>plan_dcs:6/6/6 work_dcs:4/6/6</t>
  </si>
  <si>
    <t>27 33 29.1</t>
  </si>
  <si>
    <t>53 54 32.5</t>
  </si>
  <si>
    <t>вкл. 10.09.2004</t>
  </si>
  <si>
    <t>г. Минск, ул. Бобруйская, д. 5, Минский р-н, Минская обл.</t>
  </si>
  <si>
    <t>Физический факультет БГУ</t>
  </si>
  <si>
    <t>plan_gsm:2/2/2 work_gsm:2/2/1</t>
  </si>
  <si>
    <t>27 32 43.9</t>
  </si>
  <si>
    <t>53 53 33.5</t>
  </si>
  <si>
    <t>вкл. 12.06.2005</t>
  </si>
  <si>
    <t>вкл. 26.07.2011</t>
  </si>
  <si>
    <t>г. Минск, ул. Комсомольская, д. 12, Минский р-н, Минская обл.</t>
  </si>
  <si>
    <t>СПМК</t>
  </si>
  <si>
    <t>plan_gsm:2/2/2 work_gsm:1/2/2</t>
  </si>
  <si>
    <t>plan_dcs:6/6/6 work_dcs:6/6/5</t>
  </si>
  <si>
    <t>plan_umts:1/1/1 work_umts:2/3/2</t>
  </si>
  <si>
    <t>УЭПС 2-48/280-85</t>
  </si>
  <si>
    <t>27 33 7.9</t>
  </si>
  <si>
    <t>53 54 7.8</t>
  </si>
  <si>
    <t>вкл. 06.02.2006</t>
  </si>
  <si>
    <t>вкл. 28.04.2011</t>
  </si>
  <si>
    <t>г. Минск, пр-т Независимости, д. 40а, Минский р-н, Минская обл.</t>
  </si>
  <si>
    <t>Дом быта, мансарда АО "РЕКСТРО"</t>
  </si>
  <si>
    <t>мачта 15 м. + BS - 240</t>
  </si>
  <si>
    <t>plan_gsm:2/2/2 XS work_gsm:1/2/2</t>
  </si>
  <si>
    <t>27 34 40.8</t>
  </si>
  <si>
    <t>53 54 32.4</t>
  </si>
  <si>
    <t>вкл. 09.03.2006</t>
  </si>
  <si>
    <t>вкл. 04.08.2010</t>
  </si>
  <si>
    <t>г. Минск, ул. Красная, д. 7, Минский р-н, Минская обл.</t>
  </si>
  <si>
    <t>ПО "Горизонт", корпус 24 (столовая)</t>
  </si>
  <si>
    <t>plan_dcs:6/6/6 work_dcs:6/5/4</t>
  </si>
  <si>
    <t>Мачта 15 м.  + DBS - 3900</t>
  </si>
  <si>
    <t>plan_umts:1/1/1 work_umts:3/2/1</t>
  </si>
  <si>
    <t>27 34 11.7</t>
  </si>
  <si>
    <t>53 54 45.3</t>
  </si>
  <si>
    <t>вкл. 30.04.2006</t>
  </si>
  <si>
    <t>г. Минск, ул. Прилукская, д. 46а, Минский р-н, Минская обл.</t>
  </si>
  <si>
    <t>ЛПУ "Городской клинический КВД"</t>
  </si>
  <si>
    <t>plan_dcs:6/6/6 work_dcs:6/5/5</t>
  </si>
  <si>
    <t>plan_umts: work_umts:3/2/1</t>
  </si>
  <si>
    <t>27 29 49.7</t>
  </si>
  <si>
    <t>53 53 1</t>
  </si>
  <si>
    <t>вкл. 09.10.2006</t>
  </si>
  <si>
    <t>вкл. 15.07.2010</t>
  </si>
  <si>
    <t>г. Минск, ул. Семашко, д. 8, Минский р-н, Минская обл.</t>
  </si>
  <si>
    <t>ЛПУ "9-ая городская клиническая больница"</t>
  </si>
  <si>
    <t>plan_dcs:6/6/6 work_dcs:5/6/7</t>
  </si>
  <si>
    <t>на кароне под антеннами 2G + DBS - 3900</t>
  </si>
  <si>
    <t>plan_umts:1/1/1 work_umts:3/3/3</t>
  </si>
  <si>
    <t>27 29 42.6</t>
  </si>
  <si>
    <t>53 51 35.8</t>
  </si>
  <si>
    <t>вкл. 10.06.2006</t>
  </si>
  <si>
    <t>вкл. 20.09.2010</t>
  </si>
  <si>
    <t>г. Минск, ул. Есенина, д. 66, Минский р-н, Минская обл.</t>
  </si>
  <si>
    <t>ЛПУ "8-ая городская детская поликлиника"</t>
  </si>
  <si>
    <t>мачта 27 м. + BS - 240</t>
  </si>
  <si>
    <t>Корона мачты, ниже антенн 2G + DBS - 3900</t>
  </si>
  <si>
    <t>plan_umts:2/2/2 work_umts:1/2/2</t>
  </si>
  <si>
    <t>27 26 40.2</t>
  </si>
  <si>
    <t>53 51 25.6</t>
  </si>
  <si>
    <t>вкл. 15.06.2011</t>
  </si>
  <si>
    <t>г. Минск, ул. Центральная, д. 46, Минский р-н, Минская обл.</t>
  </si>
  <si>
    <t>Склады УП "ОРПК Заводского района"</t>
  </si>
  <si>
    <t>plan_gsm:4/4/4 XL work_gsm:2/2/2</t>
  </si>
  <si>
    <t>plan_dcs:4/4/4 work_dcs:4/4/3</t>
  </si>
  <si>
    <t>мачта 27 м. + DBS - 3900</t>
  </si>
  <si>
    <t>27 39 31</t>
  </si>
  <si>
    <t>53 52 37.8</t>
  </si>
  <si>
    <t>BSC613</t>
  </si>
  <si>
    <t>вкл. 14.06.2006</t>
  </si>
  <si>
    <t>вкл. 15.09.2010</t>
  </si>
  <si>
    <t>г. Минск, ул. Лынькова, д. 123, Минский р-н, Минская обл.</t>
  </si>
  <si>
    <t>СОАО  "МЗАК"</t>
  </si>
  <si>
    <t>27 27 47.6</t>
  </si>
  <si>
    <t>53 55 47.3</t>
  </si>
  <si>
    <t>BSC611</t>
  </si>
  <si>
    <t>вкл. 04.06.2006</t>
  </si>
  <si>
    <t>вкл. 28.10.2010</t>
  </si>
  <si>
    <t>г. Минск, ул. Бетонный проезд, д. 1, Минский р-н, Минская обл.</t>
  </si>
  <si>
    <t>ООО "Газстрой"</t>
  </si>
  <si>
    <t>plan_dcs:6/6/6 work_dcs:4/4/6</t>
  </si>
  <si>
    <t>plan_umts:2/2/2 work_umts:1/1/3</t>
  </si>
  <si>
    <t>27 30 34.8</t>
  </si>
  <si>
    <t>53 53 50.7</t>
  </si>
  <si>
    <t>BSC78</t>
  </si>
  <si>
    <t>вкл. 26.07.2006</t>
  </si>
  <si>
    <t>вкл. 22.08.2011</t>
  </si>
  <si>
    <t>г. Минск, пр-т Независимости, д. 49, Минский р-н, Минская обл.</t>
  </si>
  <si>
    <t>УП "СОК"Олимпийский" (трубостойки)</t>
  </si>
  <si>
    <t>plan_umts: work_umts:3/3/3</t>
  </si>
  <si>
    <t>27 35 5.4</t>
  </si>
  <si>
    <t>53 55 1.2</t>
  </si>
  <si>
    <t>вкл. 16.06.2006</t>
  </si>
  <si>
    <t>г. Минск, ул. К. Цеткин, д. 18, Минский р-н, Минская обл.</t>
  </si>
  <si>
    <t>ОАО "Галантея", корпус №19</t>
  </si>
  <si>
    <t>plan_gsm:2/2/2 work_gsm:2/1/2</t>
  </si>
  <si>
    <t>plan_dcs:6/6/6 work_dcs:4/6/5</t>
  </si>
  <si>
    <t>Корона мачты + DBS - 3900</t>
  </si>
  <si>
    <t>plan_umts:2/2/2 work_umts:2/2/2</t>
  </si>
  <si>
    <t>27 32 13.2</t>
  </si>
  <si>
    <t>53 53 54.2</t>
  </si>
  <si>
    <t>вкл. 08.06.2006</t>
  </si>
  <si>
    <t>вкл. 13.06.2011</t>
  </si>
  <si>
    <t>г. Минск, ул. Якубовского, д. 60, Минский р-н, Минская обл.</t>
  </si>
  <si>
    <t>ТКУП "Днестр"</t>
  </si>
  <si>
    <t>27 26 56.79</t>
  </si>
  <si>
    <t>53 53 39.5</t>
  </si>
  <si>
    <t>отпала</t>
  </si>
  <si>
    <t>г. Минск, пер. С. Ковалевской, д. 61, Минский р-н, Минская обл.</t>
  </si>
  <si>
    <t>общежитие ОАО "Горизонт"</t>
  </si>
  <si>
    <t>plan_dcs:6/6/6 work_dcs:4/4/4</t>
  </si>
  <si>
    <t>Рамки на сущ. трубостойках + DBS - 3900</t>
  </si>
  <si>
    <t>plan_umts:1/1/1 work_umts:2/2/1</t>
  </si>
  <si>
    <t>27 30 38.5</t>
  </si>
  <si>
    <t>53 52 2.8</t>
  </si>
  <si>
    <t>вкл. 12.12.2006</t>
  </si>
  <si>
    <t>вкл. 16.10.2010</t>
  </si>
  <si>
    <t>г. Минск, ул. Гашкевича, д. 10, Минский р-н, Минская обл.</t>
  </si>
  <si>
    <t>ЖЭС-124</t>
  </si>
  <si>
    <t>мачта 27 м. (корона) + DBS - 3900</t>
  </si>
  <si>
    <t>27 34 5.8</t>
  </si>
  <si>
    <t>53 50 33.5</t>
  </si>
  <si>
    <t>вкл. 24.11.2006</t>
  </si>
  <si>
    <t>вкл. 29.10.2010</t>
  </si>
  <si>
    <t>г. Минск, ул. Голодеда, д. 13, Минский р-н, Минская обл.</t>
  </si>
  <si>
    <t>Магазин</t>
  </si>
  <si>
    <t>27 36 57.39</t>
  </si>
  <si>
    <t>53 50 13.4</t>
  </si>
  <si>
    <t>демонтаж, падение мачты по причине повреждение якорей крепления стр. подр.</t>
  </si>
  <si>
    <t>выкл. 19.01.2007</t>
  </si>
  <si>
    <t>г. Минск, ул. Шаранговича, д. 39, Минский р-н, Минская обл.</t>
  </si>
  <si>
    <t>ЖЭС-76</t>
  </si>
  <si>
    <t>plan_dcs:6/6/6 work_dcs:4/6/4</t>
  </si>
  <si>
    <t>27 26 51.9</t>
  </si>
  <si>
    <t>53 52 51.2</t>
  </si>
  <si>
    <t>BSC10</t>
  </si>
  <si>
    <t>вкл. 05.09.2006</t>
  </si>
  <si>
    <t>г. Минск, ул. Тикоцкого, д. 46а, Минский р-н, Минская обл.</t>
  </si>
  <si>
    <t>ООО "Открытый дом"</t>
  </si>
  <si>
    <t>мачта 27 м. + сборный контейнер + BS - 240</t>
  </si>
  <si>
    <t>plan_dcs:6/6/6 work_dcs:2/3/4</t>
  </si>
  <si>
    <t>plan_umts:2/2/2 work_umts:1/1/1</t>
  </si>
  <si>
    <t>27 38 20.9</t>
  </si>
  <si>
    <t>53 57 11</t>
  </si>
  <si>
    <t>вкл. 20.06.2011</t>
  </si>
  <si>
    <t>г. Минск, ул. Якубовского, д. 52, Минский р-н, Минская обл.</t>
  </si>
  <si>
    <t>Завод "Светоприбор" ОО "БелТИЗ" (трипод 7 м)</t>
  </si>
  <si>
    <t>трипод 7 м. + BS - 240</t>
  </si>
  <si>
    <t>корона трипода  + DBS - 3900</t>
  </si>
  <si>
    <t>plan_umts:2/2/2 work_umts:2/1/2</t>
  </si>
  <si>
    <t>27 27 4.9</t>
  </si>
  <si>
    <t>53 53 36.4</t>
  </si>
  <si>
    <t>вкл. 30.06.2011</t>
  </si>
  <si>
    <t>г. Минск, ул. Я. Лучины, д. 14, Минский р-н, Минская обл.</t>
  </si>
  <si>
    <t>plan_umts: work_umts:1/2/2</t>
  </si>
  <si>
    <t>27 34 9.3</t>
  </si>
  <si>
    <t>53 50 15.6</t>
  </si>
  <si>
    <t>вкл. 16.07.2010</t>
  </si>
  <si>
    <t>г. Минск, ул. Ф. Энгельса, д. 13, Минский р-н, Минская обл.</t>
  </si>
  <si>
    <t>Гостиночный комплекс "Октябырьский"</t>
  </si>
  <si>
    <t>plan_dcs:6/6/6 work_dcs:5/4/5</t>
  </si>
  <si>
    <t>27 33 56.59</t>
  </si>
  <si>
    <t>53 53 57.69</t>
  </si>
  <si>
    <t>выкл. 25.07.2010</t>
  </si>
  <si>
    <t>г. Минск, ул. Я. Коласа, д. 12, Минский р-н, Минская обл.</t>
  </si>
  <si>
    <t>Учебный корпус №8 автотракт. ф-та БНТУ (трубостойки)</t>
  </si>
  <si>
    <t>на доп. трубостойки + DBS - 3900</t>
  </si>
  <si>
    <t>plan_umts:3/3/3/3 work_umts:2/3/2</t>
  </si>
  <si>
    <t>27 35 21.9</t>
  </si>
  <si>
    <t>53 55 15.8</t>
  </si>
  <si>
    <t>вкл. 03.08.2006</t>
  </si>
  <si>
    <t>г. Минск, пр-т газеты Звезда, д. 61, Минский р-н, Минская обл.</t>
  </si>
  <si>
    <t>ЖЭС-99</t>
  </si>
  <si>
    <t>27 27 42.6</t>
  </si>
  <si>
    <t>53 51 28.7</t>
  </si>
  <si>
    <t>г. Минск, ул. Корженевского, д. 12, Минский р-н, Минская обл.</t>
  </si>
  <si>
    <t>НПО "Интеграл"  (трипод  м)</t>
  </si>
  <si>
    <t>корона трипода, ниже антенн 2G (2 сектор на доп. трубостойку под короной) + DBS - 3900</t>
  </si>
  <si>
    <t>27 30 29.1</t>
  </si>
  <si>
    <t>53 50 34.8</t>
  </si>
  <si>
    <t>вкл. 11.08.2011</t>
  </si>
  <si>
    <t>г. Минск, ул. Менделеева, д. 13, Минский р-н, Минская обл.</t>
  </si>
  <si>
    <t>МГТС АТС-235</t>
  </si>
  <si>
    <t>мачта 15 м. + сборный контейнер + BS - 240</t>
  </si>
  <si>
    <t>plan_dcs:6/6/6 work_dcs:5/5/4</t>
  </si>
  <si>
    <t>plan_umts: work_umts:2/3/1</t>
  </si>
  <si>
    <t>27 37 1.6</t>
  </si>
  <si>
    <t>53 54 10.8</t>
  </si>
  <si>
    <t>BSC614</t>
  </si>
  <si>
    <t>вкл. 29.12.2006</t>
  </si>
  <si>
    <t>вкл. 19.08.2010</t>
  </si>
  <si>
    <t>г. Минск, пер. 2-й Багратиона, д. 18а, Минский р-н, Минская обл.</t>
  </si>
  <si>
    <t>Магазин "Рублевский"</t>
  </si>
  <si>
    <t>plan_dcs:4/4/4 work_dcs:4/4/4</t>
  </si>
  <si>
    <t>корона мачты (взамен антенн 2G) + DBS - 3900</t>
  </si>
  <si>
    <t>plan_umts:2/2/2 work_umts:2/1/1</t>
  </si>
  <si>
    <t>27 37 25.7</t>
  </si>
  <si>
    <t>53 54 27.6</t>
  </si>
  <si>
    <t>вкл. 27.10.2006</t>
  </si>
  <si>
    <t>г. Минск, ул. Надеждинская, д. 58, Минский р-н, Минская обл.</t>
  </si>
  <si>
    <t>СРСУ</t>
  </si>
  <si>
    <t>27 33 49</t>
  </si>
  <si>
    <t>53 52 36</t>
  </si>
  <si>
    <t>вкл. 17.09.2010</t>
  </si>
  <si>
    <t>г. Минск, ул. Плеханова, д. 34, Минский р-н, Минская обл.</t>
  </si>
  <si>
    <t>Магазин Барановичского КХП</t>
  </si>
  <si>
    <t>plan_umts: work_umts:3/1/2</t>
  </si>
  <si>
    <t>27 36 35.7</t>
  </si>
  <si>
    <t>53 51 53.8</t>
  </si>
  <si>
    <t>вкл. 06.07.2007</t>
  </si>
  <si>
    <t>вкл. 29.07.2010</t>
  </si>
  <si>
    <t>г. Минск, д. Ждановичи, Минский р-н, Минская обл.</t>
  </si>
  <si>
    <t>ГУО "Республиканский интернат ветеранов войны и труда"</t>
  </si>
  <si>
    <t>27 26 54.7</t>
  </si>
  <si>
    <t>53 58 37.3</t>
  </si>
  <si>
    <t>г. Минск, ул. Ботаническая, д. 10, Минский р-н, Минская обл.</t>
  </si>
  <si>
    <t>УП "Минскоблсантранс"</t>
  </si>
  <si>
    <t>plan_gsm:2/2/2 work_gsm:1/1/2</t>
  </si>
  <si>
    <t>plan_dcs:4/4/4 work_dcs:4/4/6</t>
  </si>
  <si>
    <t>plan_umts:2/2/2 work_umts:1/2/3</t>
  </si>
  <si>
    <t>27 36 27.6</t>
  </si>
  <si>
    <t>53 54 30.5</t>
  </si>
  <si>
    <t>вкл. 31.08.2011</t>
  </si>
  <si>
    <t>г. Минск, ул. Матусевича, д. 59а, Минский р-н, Минская обл.</t>
  </si>
  <si>
    <t>ЖЭС №103</t>
  </si>
  <si>
    <t>plan_dcs:6/6/6 work_dcs:3/6/5</t>
  </si>
  <si>
    <t>27 26 36.3</t>
  </si>
  <si>
    <t>53 54 56.8</t>
  </si>
  <si>
    <t>BSC26</t>
  </si>
  <si>
    <t>вкл. 27.12.2006</t>
  </si>
  <si>
    <t>г. Минск, ул. Некрасова, д. 114, Минский р-н, Минская обл.</t>
  </si>
  <si>
    <t>ИП "Авиакор"</t>
  </si>
  <si>
    <t>трипод 7.5 м. + BS - 240</t>
  </si>
  <si>
    <t>plan_dcs:6/6/6 work_dcs:3/4/4</t>
  </si>
  <si>
    <t>27 34 1.2</t>
  </si>
  <si>
    <t>53 56 25.1</t>
  </si>
  <si>
    <t>вкл. 02.03.2007</t>
  </si>
  <si>
    <t>г. Минск, ул. Могилевская, д. 28, Минский р-н, Минская обл.</t>
  </si>
  <si>
    <t>НПРУП "Камертон", асфальтовая площадка</t>
  </si>
  <si>
    <t>Башня 30 м. + контейнер + BS - 240</t>
  </si>
  <si>
    <t>plan_dcs:6/6/6 MR work_dcs:6/6/6</t>
  </si>
  <si>
    <t>Башня 30 м. (корона) + рамки + DBS - 3900</t>
  </si>
  <si>
    <t>plan_umts:2/2/3/3 work_umts:2/2/3</t>
  </si>
  <si>
    <t>27 32 33.3</t>
  </si>
  <si>
    <t>53 53 8.1</t>
  </si>
  <si>
    <t>вкл. 31.03.2007</t>
  </si>
  <si>
    <t>г. Минск, ул. Якубова, д. 20, Минский р-н, Минская обл.</t>
  </si>
  <si>
    <t>ГСК "Мисо"</t>
  </si>
  <si>
    <t>минибашня 30 м. + контейнер + BS - 240</t>
  </si>
  <si>
    <t>27 35 52.59</t>
  </si>
  <si>
    <t>53 51 10.59</t>
  </si>
  <si>
    <t>г. Минск, ул. Маяковского, д. 182, Минский р-н, Минская обл.</t>
  </si>
  <si>
    <t>Минский хладокомбинат №2</t>
  </si>
  <si>
    <t>мачта 10 м. + BS - 240</t>
  </si>
  <si>
    <t>27 34 13.19</t>
  </si>
  <si>
    <t>53 51 19.4</t>
  </si>
  <si>
    <t>г. Минск, ул. Фогеля, д. 5а, Минский р-н, Минская обл.</t>
  </si>
  <si>
    <t>Магазин №13</t>
  </si>
  <si>
    <t>27 44 12.19</t>
  </si>
  <si>
    <t>53 57 29.59</t>
  </si>
  <si>
    <t>отпала, перенос с мачты на столб</t>
  </si>
  <si>
    <t>г. Минск, ул. Лынькова, д. 10, Минский р-н, Минская обл.</t>
  </si>
  <si>
    <t>Здание УП "Минкомунтеплосети" район №6</t>
  </si>
  <si>
    <t>plan_dcs:6/6/6 work_dcs:4/4/3</t>
  </si>
  <si>
    <t>27 29 17.8</t>
  </si>
  <si>
    <t>53 55 42.9</t>
  </si>
  <si>
    <t>вкл. 19.04.2007</t>
  </si>
  <si>
    <t>г. Минск, ул. Тимошенко, д. 15, Минский р-н, Минская обл.</t>
  </si>
  <si>
    <t>Территория автостоянки ИП "Сухачев" (столб 26 м)</t>
  </si>
  <si>
    <t>столб 26 м. + BS - 240</t>
  </si>
  <si>
    <t>plan_dcs:6/6/6 work_dcs:3/3/4</t>
  </si>
  <si>
    <t>столб 26 м.+ трубостойки + DBS - 3900</t>
  </si>
  <si>
    <t>plan_umts:1/1/1 work_umts:2/1/2</t>
  </si>
  <si>
    <t>27 27 49.4</t>
  </si>
  <si>
    <t>53 54 4</t>
  </si>
  <si>
    <t>вкл. 12.10.2010</t>
  </si>
  <si>
    <t>г. Минск, ул. Бурдейного, д. 23, Минский р-н, Минская обл.</t>
  </si>
  <si>
    <t>ЖЭС-83</t>
  </si>
  <si>
    <t>рамка + DBS - 3900</t>
  </si>
  <si>
    <t>27 26 56.7</t>
  </si>
  <si>
    <t>53 54 9.4</t>
  </si>
  <si>
    <t>вкл. 18.08.2011</t>
  </si>
  <si>
    <t>г. Минск, пер. Козлова, д. 3, Минский р-н, Минская обл.</t>
  </si>
  <si>
    <t>Дом быта УБОН</t>
  </si>
  <si>
    <t>27 36 6.99</t>
  </si>
  <si>
    <t>53 53 51.79</t>
  </si>
  <si>
    <t>отпала была построеная планируемая ранее БС113</t>
  </si>
  <si>
    <t>г. Минск, пр-т Пушкина, д. 87а, Минский р-н, Минская обл.</t>
  </si>
  <si>
    <t>Магазин "Азарэнне"</t>
  </si>
  <si>
    <t>plan_dcs:6/6/6 work_dcs:5/4/6</t>
  </si>
  <si>
    <t>plan_umts: work_umts:1/1/2</t>
  </si>
  <si>
    <t>27 30 6.5</t>
  </si>
  <si>
    <t>53 55 28</t>
  </si>
  <si>
    <t>вкл. 28.07.2010</t>
  </si>
  <si>
    <t>г. Минск, ул. Лещинского, д. 19, Минский р-н, Минская обл.</t>
  </si>
  <si>
    <t>plan_gsm:2/2/2 XS work_gsm:2/2/2</t>
  </si>
  <si>
    <t>plan_dcs:6/6/6 MR work_dcs:4/7/5</t>
  </si>
  <si>
    <t>plan_umts:2/2/2 work_umts:3/2/2</t>
  </si>
  <si>
    <t>27 26 54.1</t>
  </si>
  <si>
    <t>53 54 39.7</t>
  </si>
  <si>
    <t>вкл. 04.08.2011</t>
  </si>
  <si>
    <t>г. Минск, пр-т Независимости, д. 99, Минский р-н, Минская обл.</t>
  </si>
  <si>
    <t>БАТУ, уч. корпус №6</t>
  </si>
  <si>
    <t>мачта 27 м. + BS - 240 II</t>
  </si>
  <si>
    <t>27 37 14</t>
  </si>
  <si>
    <t>53 55 43.6</t>
  </si>
  <si>
    <t>вкл. 26.04.2007</t>
  </si>
  <si>
    <t>г. Минск, ул. Марьевская, д. 5, Минский р-н, Минская обл.</t>
  </si>
  <si>
    <t>УП "Городский бани"</t>
  </si>
  <si>
    <t>27 34 57.52</t>
  </si>
  <si>
    <t>53 54 25.25</t>
  </si>
  <si>
    <t>г. Минск, ул. Селицкого, д. 113, Минский р-н, Минская обл.</t>
  </si>
  <si>
    <t>ДРСУ-60</t>
  </si>
  <si>
    <t>корона мачты + рамки ниже короны мачты + DBS - 3900</t>
  </si>
  <si>
    <t>27 42 11.5</t>
  </si>
  <si>
    <t>53 50 51.4</t>
  </si>
  <si>
    <t>BSC00</t>
  </si>
  <si>
    <t>г. Минск, ул. Геологическая, д. 87., Минский р-н, Минская обл.</t>
  </si>
  <si>
    <t>ОАО "УНР КЭУ"</t>
  </si>
  <si>
    <t>минибашня 30 м. + BS - 240</t>
  </si>
  <si>
    <t>plan_umts: work_umts:2/1/2</t>
  </si>
  <si>
    <t>27 39 51</t>
  </si>
  <si>
    <t>53 54 45.9</t>
  </si>
  <si>
    <t>вкл. 22.07.2010</t>
  </si>
  <si>
    <t>г. Минск, ул. Ф. Скорины, 21, Минский р-н, Минская обл.</t>
  </si>
  <si>
    <t>ПРУПП "Стройтехпрогресс"</t>
  </si>
  <si>
    <t>мачта 17 м. + BS - 240</t>
  </si>
  <si>
    <t>plan_umts:1/1/1 work_umts:3/1/3</t>
  </si>
  <si>
    <t>27 40 7.6</t>
  </si>
  <si>
    <t>53 55 42.3</t>
  </si>
  <si>
    <t>вкл. 24.09.2010</t>
  </si>
  <si>
    <t>г. Минск, ул. Инженерная, д. 25, Минский р-н, Минская обл.</t>
  </si>
  <si>
    <t>РУП "Белинвентарьторг"</t>
  </si>
  <si>
    <t>27 41 13.9</t>
  </si>
  <si>
    <t>53 50 30.6</t>
  </si>
  <si>
    <t>г. Минск, ул. Слободская, д. 27, Минский р-н, Минская обл.</t>
  </si>
  <si>
    <t>УП "ЖРЭО Московского района"</t>
  </si>
  <si>
    <t>27 25 58.8</t>
  </si>
  <si>
    <t>53 51 29.9</t>
  </si>
  <si>
    <t>вкл. 17.05.2007</t>
  </si>
  <si>
    <t>вкл. 26.07.2010</t>
  </si>
  <si>
    <t>г. Минск, пр-т Правды, д. 40, Минский р-н, Минская обл.</t>
  </si>
  <si>
    <t>здание универсама ЗАО "Волгоград"</t>
  </si>
  <si>
    <t>plan_dcs:6/6/6 work_dcs:6/4/5</t>
  </si>
  <si>
    <t>plan_umts:1/1/1 work_umts:3/1/2</t>
  </si>
  <si>
    <t>27 28 36.5</t>
  </si>
  <si>
    <t>53 51 42.1</t>
  </si>
  <si>
    <t>вкл. 13.10.2010</t>
  </si>
  <si>
    <t>г. Минск, ул. Платонова, д. 39, Минский р-н, Минская обл.</t>
  </si>
  <si>
    <t>БГУИР корпус №5 (трубостойки 3м)</t>
  </si>
  <si>
    <t>Трипод до 3,5м (2 шт) + сборный контейнер + BS - 240</t>
  </si>
  <si>
    <t>27 35 45.7</t>
  </si>
  <si>
    <t>53 54 42.2</t>
  </si>
  <si>
    <t>г. Минск, ул. Долгобродская, д. 29, Минский р-н, Минская обл.</t>
  </si>
  <si>
    <t>Здание АБК сталелитейного цеха РУП "МТЗ"</t>
  </si>
  <si>
    <t>plan_gsm:2/2/2 work_gsm:3/2/2</t>
  </si>
  <si>
    <t>Мачта 15 м. (корона) + DBS - 3900</t>
  </si>
  <si>
    <t>plan_umts:3/3/3/3 work_umts:3/1/2</t>
  </si>
  <si>
    <t>27 37 38.7</t>
  </si>
  <si>
    <t>53 53 31.4</t>
  </si>
  <si>
    <t>вкл. 27.12.2007</t>
  </si>
  <si>
    <t>вкл. 10.08.2010</t>
  </si>
  <si>
    <t>г. Минск, ул. Глебки, д. 88, Минский р-н, Минская обл.</t>
  </si>
  <si>
    <t>Здание УО Минодлисполкома "Минский государственный областной институт повышения</t>
  </si>
  <si>
    <t>plan_umts: work_umts:2/2/2</t>
  </si>
  <si>
    <t>27 28 36.8</t>
  </si>
  <si>
    <t>53 55 14.8</t>
  </si>
  <si>
    <t>г. Минск, ул. Маяковского, д. 57а, Минский р-н, Минская обл.</t>
  </si>
  <si>
    <t>УП "Городские бани" (железобетонный столб 26м)</t>
  </si>
  <si>
    <t>27 34 8.8</t>
  </si>
  <si>
    <t>53 52 46.3</t>
  </si>
  <si>
    <t>3G оборудование привязывается через ВОЛС, демонтаж</t>
  </si>
  <si>
    <t>выкл. 13.08.2011</t>
  </si>
  <si>
    <t>г. Минск, тракт Старовиленский, д. 88, Минский р-н, Минская обл.</t>
  </si>
  <si>
    <t>ПУП "ЭЛАДЭЯ"</t>
  </si>
  <si>
    <t>plan_dcs:4/4/4 work_dcs:6/4/4</t>
  </si>
  <si>
    <t>мачта 10 м. + DBS - 3900</t>
  </si>
  <si>
    <t>27 32 36.1</t>
  </si>
  <si>
    <t>53 55 56.3</t>
  </si>
  <si>
    <t>г. Минск, ул. Слободская, д. 128, Минский р-н, Минская обл.</t>
  </si>
  <si>
    <t>ОАО "Автоуют"</t>
  </si>
  <si>
    <t>столб 27 м. + BS - 240</t>
  </si>
  <si>
    <t>plan_dcs:6/6/6 work_dcs:4/2/4</t>
  </si>
  <si>
    <t>трубостойки на хомутах под основной короной + DBS - 3900</t>
  </si>
  <si>
    <t>plan_umts:1/1/1 work_umts:1/1/3</t>
  </si>
  <si>
    <t>27 26 32.7</t>
  </si>
  <si>
    <t>53 50 52.2</t>
  </si>
  <si>
    <t>BSC31</t>
  </si>
  <si>
    <t>вкл. 22.09.2010</t>
  </si>
  <si>
    <t>г. Минск, ул. Голодеда, д. 38, Минский р-н, Минская обл.</t>
  </si>
  <si>
    <t>Здание магазина ООО "АБЕЛИЯ"</t>
  </si>
  <si>
    <t>MPSU FlatPaсk2(8кВт)</t>
  </si>
  <si>
    <t>27 38 7.5</t>
  </si>
  <si>
    <t>53 50 25.7</t>
  </si>
  <si>
    <t>вкл. 16.08.2011</t>
  </si>
  <si>
    <t>г. Минск, ул. Славинского, д. 1 к.2, Минский р-н, Минская обл.</t>
  </si>
  <si>
    <t>Здание ГУ "Главное хозяйственное управление" (2 мачты 10м)</t>
  </si>
  <si>
    <t>мачта 10 м. + сборный контейнер + BS - 240</t>
  </si>
  <si>
    <t>plan_dcs:6/6/6 work_dcs:6/6/8</t>
  </si>
  <si>
    <t>27 37 58.3</t>
  </si>
  <si>
    <t>53 56 32.9</t>
  </si>
  <si>
    <t>вкл. 11.09.2007</t>
  </si>
  <si>
    <t>г. Минск, ул. Ландера, д. 36а, Минский р-н, Минская обл.</t>
  </si>
  <si>
    <t>ЖРЭО Октябрьского р-на</t>
  </si>
  <si>
    <t>27 29 37</t>
  </si>
  <si>
    <t>53 50 33.1</t>
  </si>
  <si>
    <t>вкл. 07.10.2010</t>
  </si>
  <si>
    <t>г. Минск, ул. Захарова, д. 31, Минский р-н, Минская обл.</t>
  </si>
  <si>
    <t>ГУ "ГХУ"</t>
  </si>
  <si>
    <t>plan_umts:3/2/1/2 work_umts:3/2/1</t>
  </si>
  <si>
    <t>27 34 56.3</t>
  </si>
  <si>
    <t>53 54 17</t>
  </si>
  <si>
    <t>вкл. 30.08.2007</t>
  </si>
  <si>
    <t>г. Минск, аэродром Липки, д. 31, Минский р-н, Минская обл.</t>
  </si>
  <si>
    <t>территория базы "БелПромСтрой"</t>
  </si>
  <si>
    <t>plan_dcs:4/4/4 work_dcs:2/2/2</t>
  </si>
  <si>
    <t>рамки к т/с + DBS - 3900</t>
  </si>
  <si>
    <t>27 42 17.5</t>
  </si>
  <si>
    <t>53 55 9</t>
  </si>
  <si>
    <t>вкл. 07.09.2007</t>
  </si>
  <si>
    <t>вкл. 27.08.2011</t>
  </si>
  <si>
    <t>г. Минск, ул. Герасименко, д. 10, Минский р-н, Минская обл.</t>
  </si>
  <si>
    <t>территория школы 162 (стадион)</t>
  </si>
  <si>
    <t>минибашня 39 м. + контейнер + BS - 240</t>
  </si>
  <si>
    <t>plan_dcs:6/6/6 work_dcs:2/5/6</t>
  </si>
  <si>
    <t>минибашня 39 м. (корона) + DBS - 3900</t>
  </si>
  <si>
    <t>27 41 25.2</t>
  </si>
  <si>
    <t>53 52 51</t>
  </si>
  <si>
    <t>вкл. 22.08.2008</t>
  </si>
  <si>
    <t>г. Минск, пр-т Независимости, д. 169, Минский р-н, Минская обл.</t>
  </si>
  <si>
    <t>ГХУ бизнес-центр ХХI век</t>
  </si>
  <si>
    <t>трипод (2 шт.) + сборный контейнер + BS - 240</t>
  </si>
  <si>
    <t>трипод (2 шт.) + рамки + DBS - 3900</t>
  </si>
  <si>
    <t>plan_umts:1/1/1 work_umts:1/1/1</t>
  </si>
  <si>
    <t>27 39 57.8</t>
  </si>
  <si>
    <t>53 56 39.6</t>
  </si>
  <si>
    <t>вкл. 23.10.2007</t>
  </si>
  <si>
    <t>г. Минск, ул. Бурдейного, д. 4, Минский р-н, Минская обл.</t>
  </si>
  <si>
    <t>здание поликлиники №31</t>
  </si>
  <si>
    <t>plan_dcs:6/6/6 work_dcs:4/5/6</t>
  </si>
  <si>
    <t>27 27 30</t>
  </si>
  <si>
    <t>53 54 16.1</t>
  </si>
  <si>
    <t>вкл. 05.09.2007</t>
  </si>
  <si>
    <t>г. Минск, ул. Притыцкого, д. 56, Минский р-н, Минская обл.</t>
  </si>
  <si>
    <t>ЖРЭО №2 Фрунзенского р-на</t>
  </si>
  <si>
    <t>plan_dcs:6/6/6 work_dcs:5/4/4</t>
  </si>
  <si>
    <t>27 28 25.6</t>
  </si>
  <si>
    <t>53 54 32.1</t>
  </si>
  <si>
    <t>вкл. 17.10.2007</t>
  </si>
  <si>
    <t>г. Минск, ул. Бельского, д. 69, Минский р-н, Минская обл.</t>
  </si>
  <si>
    <t>Здание магазина Азарэнне</t>
  </si>
  <si>
    <t>27 28 55.2</t>
  </si>
  <si>
    <t>53 53 44</t>
  </si>
  <si>
    <t>вкл. 25.01.2008</t>
  </si>
  <si>
    <t>г. Минск, ул. Московская, д. 7а, Минский р-н, Минская обл.</t>
  </si>
  <si>
    <t>УП "Городские бани", здание бани №7</t>
  </si>
  <si>
    <t>мачта 27 м. + контейнер + BS - 240</t>
  </si>
  <si>
    <t>27 32 26.5</t>
  </si>
  <si>
    <t>53 53 20.2</t>
  </si>
  <si>
    <t>вкл. 19.06.2007</t>
  </si>
  <si>
    <t>г. Минск, ул. Буденного, д. 16а, Минский р-н, Минская обл.</t>
  </si>
  <si>
    <t>Здание универсама "Тракторозаводский"</t>
  </si>
  <si>
    <t>мачта 21 м. + сборный контейнер + BS - 240</t>
  </si>
  <si>
    <t>27 36 43.99</t>
  </si>
  <si>
    <t>53 52 59</t>
  </si>
  <si>
    <t>г. Минск, ул. Хмелевского, д. 31, Минский р-н, Минская обл.</t>
  </si>
  <si>
    <t>Территория ИП "Фирма АУППЕЛЕ Г.М.Б.Х."</t>
  </si>
  <si>
    <t>27 31 11.3</t>
  </si>
  <si>
    <t>53 53 21.59</t>
  </si>
  <si>
    <t>г. Минск, ул. Уборевича, д. 170а, Минский р-н, Минская обл.</t>
  </si>
  <si>
    <t>Территория школьного стадиона</t>
  </si>
  <si>
    <t>plan_dcs:6/6/6 work_dcs:8/4/6</t>
  </si>
  <si>
    <t>32 м. с высотой трубостоек + DBS - 3900</t>
  </si>
  <si>
    <t>27 36 43.3</t>
  </si>
  <si>
    <t>53 50 8.4</t>
  </si>
  <si>
    <t>вкл. 18.07.2008</t>
  </si>
  <si>
    <t>г. Минск, ул. Малинина, д. 35, Минский р-н, Минская обл.</t>
  </si>
  <si>
    <t>Территория гостевой автостоянки рынка ЗАО "Свелта"</t>
  </si>
  <si>
    <t>столб 26 м. + контейнер + BS - 240</t>
  </si>
  <si>
    <t>plan_dcs:6/6/6 work_dcs:5/3/6</t>
  </si>
  <si>
    <t>Рамки на короне столба и/или трубостойки на отметке +20 м. + DBS - 3900</t>
  </si>
  <si>
    <t>27 36 16.9</t>
  </si>
  <si>
    <t>53 50 47.9</t>
  </si>
  <si>
    <t>вкл. 01.04.2008</t>
  </si>
  <si>
    <t>г. Минск, пер. Ольшевского, д. 18в, Минский р-н, Минская обл.</t>
  </si>
  <si>
    <t>Здание многоэтажных гаражей</t>
  </si>
  <si>
    <t>plan_gsm:2/2/2 work_gsm:1/1/1</t>
  </si>
  <si>
    <t>plan_dcs:4/4/4 work_dcs:5/4/4</t>
  </si>
  <si>
    <t>27 30 30.69</t>
  </si>
  <si>
    <t>53 55 11.37</t>
  </si>
  <si>
    <t>вкл. 28.11.2007</t>
  </si>
  <si>
    <t>г. Минск, ул. Семенова, д. 35, Минский р-н, Минская обл.</t>
  </si>
  <si>
    <t>территория ЗАО "Автокомбинат №2" (ж/б столб 24м, контейнер)</t>
  </si>
  <si>
    <t>столб 24 м. + контейнер + BS - 240</t>
  </si>
  <si>
    <t>plan_umts:1/1/1 work_umts:1/1/2</t>
  </si>
  <si>
    <t>27 34 37.6</t>
  </si>
  <si>
    <t>53 52 22.4</t>
  </si>
  <si>
    <t>вкл. 19.09.2007</t>
  </si>
  <si>
    <t>г. Минск, ул. Павловского, д. 11/1, Минский р-н, Минская обл.</t>
  </si>
  <si>
    <t>территория ЗАО "Трайпл"</t>
  </si>
  <si>
    <t>минибашня 40 м. + контейнер + BS - 240</t>
  </si>
  <si>
    <t>plan_dcs:4/4/4 work_dcs:2/4/4</t>
  </si>
  <si>
    <t>минибашня 40 м. + DBS - 3900</t>
  </si>
  <si>
    <t>plan_umts:1/1/1 work_umts:1/2/1</t>
  </si>
  <si>
    <t>27 45 7.8</t>
  </si>
  <si>
    <t>53 50 15.2</t>
  </si>
  <si>
    <t>вкл. 10.01.2008</t>
  </si>
  <si>
    <t>Магазин №13 (столб 27м, контейнер)</t>
  </si>
  <si>
    <t>столб 27 м + контейнер + BS - 240</t>
  </si>
  <si>
    <t>27 44 12.6</t>
  </si>
  <si>
    <t>53 57 30.2</t>
  </si>
  <si>
    <t>вкл. 27.03.2008</t>
  </si>
  <si>
    <t>г. Минск, тракт Логойский, д. 20а, Минский р-н, Минская обл.</t>
  </si>
  <si>
    <t>здание гаража ГСК "Опыт"</t>
  </si>
  <si>
    <t>мачта 17 м. + сборный контейнер + BS - 240</t>
  </si>
  <si>
    <t>Рамки на короне мачты + DBS - 3900</t>
  </si>
  <si>
    <t>53 56 53</t>
  </si>
  <si>
    <t>вкл. 24.09.2008</t>
  </si>
  <si>
    <t>вкл. 02.11.2010</t>
  </si>
  <si>
    <t>г. Минск, ул. Великоморская, д. 36, Минский р-н, Минская обл.</t>
  </si>
  <si>
    <t>здание поликлиники №11</t>
  </si>
  <si>
    <t>мачта 23 м. + BS - 240</t>
  </si>
  <si>
    <t>plan_umts:2/2/2 work_umts:2/2/1</t>
  </si>
  <si>
    <t>27 34 8.7</t>
  </si>
  <si>
    <t>53 51 57.2</t>
  </si>
  <si>
    <t>вкл. 25.10.2007</t>
  </si>
  <si>
    <t>ТПК УП Минский хладокомбинат №2</t>
  </si>
  <si>
    <t>Мачта 21 м. (корона) + DBS - 3900</t>
  </si>
  <si>
    <t>plan_umts:1/1/1 work_umts:3/1/1</t>
  </si>
  <si>
    <t>27 34 9</t>
  </si>
  <si>
    <t>53 51 19.5</t>
  </si>
  <si>
    <t>вкл. 31.01.2008</t>
  </si>
  <si>
    <t>г. Минск, ул. Чечерина, д. 3б, Минский р-н, Минская обл.</t>
  </si>
  <si>
    <t>Здание мастерских "Белреставрация"</t>
  </si>
  <si>
    <t>plan_dcs:4/4/4 work_dcs:3/4/3</t>
  </si>
  <si>
    <t>plan_umts: work_umts:2/3/2</t>
  </si>
  <si>
    <t>27 33 42.1</t>
  </si>
  <si>
    <t>53 54 44.2</t>
  </si>
  <si>
    <t>вкл. 04.03.2008</t>
  </si>
  <si>
    <t>вкл. 06.08.2010</t>
  </si>
  <si>
    <t>г. Минск, ул. Райниса, д. 1д, Минский р-н, Минская обл.</t>
  </si>
  <si>
    <t>ООО "Белгипрострой"</t>
  </si>
  <si>
    <t>мачта 27 м. + BS240 XL</t>
  </si>
  <si>
    <t>plan_dcs:6/6/6 work_dcs:4/3/5</t>
  </si>
  <si>
    <t>plan_umts:3/3/3/3 work_umts:3/2/3</t>
  </si>
  <si>
    <t>27 36 24.3</t>
  </si>
  <si>
    <t>53 52 34.4</t>
  </si>
  <si>
    <t>вкл. 10.02.2009</t>
  </si>
  <si>
    <t>г. Минск, ул. Красноармейская, д. 21, Минский р-н, Минская обл.</t>
  </si>
  <si>
    <t>Здание АБК цеха гидравлики</t>
  </si>
  <si>
    <t>27 34 37.59</t>
  </si>
  <si>
    <t>53 53 46.1</t>
  </si>
  <si>
    <t>г. Минск, ул. Левкова, д. 8 к.2, Минский р-н, Минская обл.</t>
  </si>
  <si>
    <t>Здание УП "ЖЭС № 50"</t>
  </si>
  <si>
    <t>27 33 13.8</t>
  </si>
  <si>
    <t>53 52 53.3</t>
  </si>
  <si>
    <t>вкл. 12.01.2008</t>
  </si>
  <si>
    <t>г. Минск, пр-т Независимости, д. 143/1, Минский р-н, Минская обл.</t>
  </si>
  <si>
    <t>здание магазина</t>
  </si>
  <si>
    <t>АО 4 м. + сборный контейнер + BS - 240</t>
  </si>
  <si>
    <t>plan_gsm:2/2/0 work_gsm:2/2/0</t>
  </si>
  <si>
    <t>plan_dcs:6/6/6 work_dcs:5/4/0</t>
  </si>
  <si>
    <t>plan_umts:2/2/2 work_umts:3/3/0</t>
  </si>
  <si>
    <t>27 38 51.8</t>
  </si>
  <si>
    <t>53 56 3.1</t>
  </si>
  <si>
    <t>вкл. 10.08.2011</t>
  </si>
  <si>
    <t>г. Минск, пр-т Независимости, д. 95, Минский р-н, Минская обл.</t>
  </si>
  <si>
    <t>COOO "Мобильные ТелеСистемы"</t>
  </si>
  <si>
    <t>plan_gsm: work_gsm:0/0/0</t>
  </si>
  <si>
    <t>plan_umts:3/3/3 work_umts:3/3/3</t>
  </si>
  <si>
    <t>27 37 5.0</t>
  </si>
  <si>
    <t>53 55 33</t>
  </si>
  <si>
    <t>БС_indor</t>
  </si>
  <si>
    <t>вкл. 12.01.2004</t>
  </si>
  <si>
    <t>вкл. 22.12.2010</t>
  </si>
  <si>
    <t>Трипод до 3,5м (2 шт) + BS - 82 II</t>
  </si>
  <si>
    <t>plan_gsm:4/4/0 work_gsm:2/2/0</t>
  </si>
  <si>
    <t>Существующая сеть 220В</t>
  </si>
  <si>
    <t>27 33 35</t>
  </si>
  <si>
    <t>53 54 13</t>
  </si>
  <si>
    <t>3G оборудование привязывается через ВОЛС, до БС002</t>
  </si>
  <si>
    <t>вкл. 25.08.2011</t>
  </si>
  <si>
    <t>г. Минск, пр-т Независимости, д. 116, Минский р-н, Минская обл.</t>
  </si>
  <si>
    <t>Беларуская Национальная библиотека</t>
  </si>
  <si>
    <t>plan_gsm:4/0/0 work_gsm:2/1/1</t>
  </si>
  <si>
    <t>27 38 45.4</t>
  </si>
  <si>
    <t>53 55 53</t>
  </si>
  <si>
    <t>3G оборудование привязывается через ВОЛС, до БС222</t>
  </si>
  <si>
    <t>вкл. 20.06.2006</t>
  </si>
  <si>
    <t>вкл. 30.08.2011</t>
  </si>
  <si>
    <t>г. Минск, пр-т Независимости, д. 117, Минский р-н, Минская обл.</t>
  </si>
  <si>
    <t>СП ООО "Александров Пассаж"</t>
  </si>
  <si>
    <t>трубостойка 2 м. + BS - 82 II</t>
  </si>
  <si>
    <t>plan_dcs:4/0/0 work_dcs:2/0/0</t>
  </si>
  <si>
    <t>plan_umts:1/0/0 work_umts:2/0/0</t>
  </si>
  <si>
    <t>27 38 15.4</t>
  </si>
  <si>
    <t>53 55 52.8</t>
  </si>
  <si>
    <t>вкл. 13.01.2009</t>
  </si>
  <si>
    <t>вкл. 15.08.2011</t>
  </si>
  <si>
    <t>г. Минск, пр-т Независимости, д. 6, Минский р-н, Минская обл.</t>
  </si>
  <si>
    <t>Офис продаж СООО "Мобильные ТелеСистемы"</t>
  </si>
  <si>
    <t>plan_dcs:2/0/0 work_dcs:1/0/0</t>
  </si>
  <si>
    <t>plan_umts:2/0/0 work_umts:2/0/0</t>
  </si>
  <si>
    <t>27 32 55</t>
  </si>
  <si>
    <t>53 53 42</t>
  </si>
  <si>
    <t>ВОЛС до БС007 с использованием модемов (2G), ВОЛС до БС147 (два волокна, 3G)</t>
  </si>
  <si>
    <t>вкл. 08.12.2006</t>
  </si>
  <si>
    <t>г. Минск, ул. В. Хоружей, д. 25, Минский р-н, Минская обл.</t>
  </si>
  <si>
    <t>административно-производственное здание мебельной фабрики ОАО "Минскмебель" концерна "Беллесбумпром"</t>
  </si>
  <si>
    <t>АО 4 м. + BS - 82 II</t>
  </si>
  <si>
    <t>plan_gsm:2/0/0 work_gsm:2/0/0</t>
  </si>
  <si>
    <t>plan_dcs:4/4/0 work_dcs:4/3/0</t>
  </si>
  <si>
    <t>дополнительные трубостойки + DBS - 3900</t>
  </si>
  <si>
    <t>plan_umts:1/1/1 work_umts:3/2/0</t>
  </si>
  <si>
    <t>27 33 59.3</t>
  </si>
  <si>
    <t>53 55 14.2</t>
  </si>
  <si>
    <t>вкл. 27.08.2009</t>
  </si>
  <si>
    <t>г. Минск, пр-т Дзержинского, д. 104, Минский р-н, Минская обл.</t>
  </si>
  <si>
    <t>Бизнес-Центр "Титан:"</t>
  </si>
  <si>
    <t>indoor + DBS - 3900</t>
  </si>
  <si>
    <t>АРМ 30 + IBBS200D</t>
  </si>
  <si>
    <t>27 28 49.6</t>
  </si>
  <si>
    <t>53 51 40.2</t>
  </si>
  <si>
    <t>вкл. 31.08.2012</t>
  </si>
  <si>
    <t>СООО "МТС", БС008</t>
  </si>
  <si>
    <t>27 32 34</t>
  </si>
  <si>
    <t>53 54 24</t>
  </si>
  <si>
    <t>демонтаж (не согласована БелГИЭ) медный кабель до РРЛ стойки БС008</t>
  </si>
  <si>
    <t>выкл. 10.08.2007</t>
  </si>
  <si>
    <t>г. Минск, пр-т Независимости, д. 44, Минский р-н, Минская обл.</t>
  </si>
  <si>
    <t>здание ООО "Колорэкспресс"</t>
  </si>
  <si>
    <t>трубостойка 1 м. + DBS - 3900</t>
  </si>
  <si>
    <t>plan_umts:3/3/3 work_umts:3/3/0</t>
  </si>
  <si>
    <t>27 34 43.7</t>
  </si>
  <si>
    <t>53 54 38.9</t>
  </si>
  <si>
    <t>вкл. 26.12.2008</t>
  </si>
  <si>
    <t>г. Минск, ул. К.Либкнехта, д. 68, Минский р-н, Минская обл.</t>
  </si>
  <si>
    <t>Трестпромбурвод</t>
  </si>
  <si>
    <t>рамки к трубостойкам + DBS - 3900</t>
  </si>
  <si>
    <t>27 31 40.9</t>
  </si>
  <si>
    <t>53 53 49.3</t>
  </si>
  <si>
    <t>г. Минск, м. Институт Культуры, Минский р-н, Минская обл.</t>
  </si>
  <si>
    <t>КУП "Минский метрополитен"</t>
  </si>
  <si>
    <t>BS - 82 II</t>
  </si>
  <si>
    <t>plan_dcs: work_dcs:0/0/0</t>
  </si>
  <si>
    <t>plan_umts:3/3/0 work_umts:3/0/0</t>
  </si>
  <si>
    <t>27 32 14.4</t>
  </si>
  <si>
    <t>53 53 11.3</t>
  </si>
  <si>
    <t>вкл. 29.12.2005</t>
  </si>
  <si>
    <t>г. Минск, м. п. Ленина, Минский р-н, Минская обл.</t>
  </si>
  <si>
    <t>plan_gsm:2/0/0 work_gsm:4/0/0</t>
  </si>
  <si>
    <t>27 32 53</t>
  </si>
  <si>
    <t>3G привязывается через ВОЛС</t>
  </si>
  <si>
    <t>г. Минск, м. Октяборьская, Минский р-н, Минская обл.</t>
  </si>
  <si>
    <t>Трипод до 3,5м (2 шт) + BS - 82</t>
  </si>
  <si>
    <t>plan_umts:1/0/0 work_umts:3/0/0</t>
  </si>
  <si>
    <t>27 33 37.6</t>
  </si>
  <si>
    <t>53 54 5.2</t>
  </si>
  <si>
    <t>метро</t>
  </si>
  <si>
    <t>вкл. 23.12.2004</t>
  </si>
  <si>
    <t>вкл. 30.06.2010</t>
  </si>
  <si>
    <t>г. Минск, станция метро &lt;Площадь Победы&gt;, Минский р-н, Минская обл.</t>
  </si>
  <si>
    <t>plan_gsm:2/0/0 work_gsm:3/0/0</t>
  </si>
  <si>
    <t>27 34 30</t>
  </si>
  <si>
    <t>53 54 31.4</t>
  </si>
  <si>
    <t>г. Минск, метро &lt;площадь Якуба Коласа&gt;, Минский р-н, Минская обл.</t>
  </si>
  <si>
    <t>plan_umts:3/0/0 work_umts:3/0/0</t>
  </si>
  <si>
    <t>Существующая сеть 220В, APM30</t>
  </si>
  <si>
    <t>27 34 59.9</t>
  </si>
  <si>
    <t>г. Минск, метро Академия Наук, Минский р-н, Минская обл.</t>
  </si>
  <si>
    <t>27 36 02</t>
  </si>
  <si>
    <t>53 55 20</t>
  </si>
  <si>
    <t>г. Минск, м. Парк Челюскинцев, Минский р-н, Минская обл.</t>
  </si>
  <si>
    <t>27 36 52.9</t>
  </si>
  <si>
    <t>53 55 29.1</t>
  </si>
  <si>
    <t>вкл. 25.04.2005</t>
  </si>
  <si>
    <t>г. Минск, метро Московская, Минский р-н, Минская обл.</t>
  </si>
  <si>
    <t>27 37 35</t>
  </si>
  <si>
    <t>53 55 39</t>
  </si>
  <si>
    <t>г. Минск, ст.м. Восток, Минский р-н, Минская обл.</t>
  </si>
  <si>
    <t>indoor + BS - 82 II</t>
  </si>
  <si>
    <t>27 39 8.7</t>
  </si>
  <si>
    <t>53 56 5.4</t>
  </si>
  <si>
    <t>вкл. 25.11.2005</t>
  </si>
  <si>
    <t>г. Минск, ст.м. Борисовский Тракт, Минский р-н, Минская обл.</t>
  </si>
  <si>
    <t>27 40 1.7</t>
  </si>
  <si>
    <t>53 56 19.8</t>
  </si>
  <si>
    <t>вкл. 06.11.2007</t>
  </si>
  <si>
    <t>г. Минск, пл. Привокзальная, д. 3, Минский р-н, Минская обл.</t>
  </si>
  <si>
    <t>Вокзал</t>
  </si>
  <si>
    <t>27 33 8.9</t>
  </si>
  <si>
    <t>53 53 26.5</t>
  </si>
  <si>
    <t>вкл. 22.06.2002</t>
  </si>
  <si>
    <t>вкл. 26.11.2010</t>
  </si>
  <si>
    <t>г. Минск, ст.м. Уручье, Минский р-н, Минская обл.</t>
  </si>
  <si>
    <t>27 41 23</t>
  </si>
  <si>
    <t>53 56 45</t>
  </si>
  <si>
    <t>Осветительная опора 21м., Кричевский цементный завод</t>
  </si>
  <si>
    <t>осветительная опора 21м. + DBS - 3900</t>
  </si>
  <si>
    <t>plan_dcs:4/4/0 work_dcs:4/4/0</t>
  </si>
  <si>
    <t>31 49 11.9</t>
  </si>
  <si>
    <t>53 40 27.6</t>
  </si>
  <si>
    <t>BSC602</t>
  </si>
  <si>
    <t>вкл. 30.08.2012</t>
  </si>
  <si>
    <t>ТС "Каховская -26". Жилой дом.</t>
  </si>
  <si>
    <t>АО  3.5 м. (3шт.) + DBS - 3900</t>
  </si>
  <si>
    <t>plan_umts:3/3/3 work_umts:3/2/2</t>
  </si>
  <si>
    <t>27 33 01.9</t>
  </si>
  <si>
    <t>выкл. 29.12.2012</t>
  </si>
  <si>
    <t>вкл. 15.05.2013</t>
  </si>
  <si>
    <t>г. Минск, пр-т Победителей, д. 84, Минский р-н, Минская обл.</t>
  </si>
  <si>
    <t>ТРЦ "Арена-сити"</t>
  </si>
  <si>
    <t>Трипод до 3,5м (2 шт) + BS - 240 II</t>
  </si>
  <si>
    <t>plan_dcs:4/0/0 work_dcs:4/0/0</t>
  </si>
  <si>
    <t>27 29 17.71</t>
  </si>
  <si>
    <t>53 56 17.64</t>
  </si>
  <si>
    <t>вкл. 13.08.2013</t>
  </si>
  <si>
    <t>г. Минск, ул. Мельникайте, д. 2, Минский р-н, Минская обл.</t>
  </si>
  <si>
    <t>ЗАО "Белорусская калийная компания"</t>
  </si>
  <si>
    <t>27 32 33</t>
  </si>
  <si>
    <t>53 54 22</t>
  </si>
  <si>
    <t>вкл. 15.05.2009</t>
  </si>
  <si>
    <t>вкл. 03.11.2011</t>
  </si>
  <si>
    <t>г. Минск, пр-т Победителей, д. 27, Минский р-н, Минская обл.</t>
  </si>
  <si>
    <t>комплекс "Славянский квартал"</t>
  </si>
  <si>
    <t>plan_umts:2/2/2 work_umts:3/3/3/3/3/3</t>
  </si>
  <si>
    <t>27 32 21.1</t>
  </si>
  <si>
    <t>53 54 45.6</t>
  </si>
  <si>
    <t>г. Минск, Минская кольцевая автомобильная дорога, Минский р-н, Минская обл.</t>
  </si>
  <si>
    <t>166-ая опора МКАД</t>
  </si>
  <si>
    <t>plan_gsm:0/0/2/2 work_gsm:0/2/1</t>
  </si>
  <si>
    <t>27 25 4.4</t>
  </si>
  <si>
    <t>53 55 32.2</t>
  </si>
  <si>
    <t>вкл. 16.03.2009</t>
  </si>
  <si>
    <t>вкл. 28.08.2011</t>
  </si>
  <si>
    <t>г. Минск, ул. Немига (торговый центр), д. 3, Минский р-н, Минская обл.</t>
  </si>
  <si>
    <t>Бизнес-центр "Анкор"</t>
  </si>
  <si>
    <t>plan_umts:2/2/0 work_umts:2/2/0</t>
  </si>
  <si>
    <t>27 33 6</t>
  </si>
  <si>
    <t>53 54 12</t>
  </si>
  <si>
    <t>вкл. 18.11.2013</t>
  </si>
  <si>
    <t>г. Ельск, Ельский р-н, Гомельская обл.</t>
  </si>
  <si>
    <t>здание дома быта №2 ОАО "Ельский КБО"</t>
  </si>
  <si>
    <t>мачта 27 м. + BS - 82 II</t>
  </si>
  <si>
    <t>29 10 16.3</t>
  </si>
  <si>
    <t>51 48 46.8</t>
  </si>
  <si>
    <t>отпала, вместо мкБС будет БС</t>
  </si>
  <si>
    <t>д. Щатково, Бобруйский р-н, Могилёвская обл.</t>
  </si>
  <si>
    <t>мачта 39 м. + DBS - 3900</t>
  </si>
  <si>
    <t>29 11 23</t>
  </si>
  <si>
    <t>53 13 50.5</t>
  </si>
  <si>
    <t>BSC604</t>
  </si>
  <si>
    <t>г. Минск, пр-т Партизанский, д. 12, Минский р-н, Минская обл.</t>
  </si>
  <si>
    <t>Министерство статистики и анализа</t>
  </si>
  <si>
    <t>MPSU FlatPaсk2(12кВт)</t>
  </si>
  <si>
    <t>27 36 4.7</t>
  </si>
  <si>
    <t>53 52 48.4</t>
  </si>
  <si>
    <t>вкл. 25.06.2002</t>
  </si>
  <si>
    <t>г. Минск, м. Могилёвская, Минский р-н, Минская обл.</t>
  </si>
  <si>
    <t>Башня связи + DBS - 3900</t>
  </si>
  <si>
    <t>plan_gsm:4/0/0 work_gsm:2/0/0</t>
  </si>
  <si>
    <t>27 40 27</t>
  </si>
  <si>
    <t>53 51 43</t>
  </si>
  <si>
    <t>вкл. 09.02.2006</t>
  </si>
  <si>
    <t>г. Минск, м. Автозаводская, Минский р-н, Минская обл.</t>
  </si>
  <si>
    <t>27 38 48</t>
  </si>
  <si>
    <t>53 52 10</t>
  </si>
  <si>
    <t>г. Минск, м. Партизанская, Минский р-н, Минская обл.</t>
  </si>
  <si>
    <t>plan_gsm:4/0/0 work_gsm:4/0/0</t>
  </si>
  <si>
    <t>27 37 45.5</t>
  </si>
  <si>
    <t>53 52 32.1</t>
  </si>
  <si>
    <t>вкл. 07.02.2006</t>
  </si>
  <si>
    <t>г. Минск, м. Тракторный завод, Минский р-н, Минская обл.</t>
  </si>
  <si>
    <t>27 36 54.4</t>
  </si>
  <si>
    <t>53 53 22</t>
  </si>
  <si>
    <t>г. Минск, м. Пролетарская, Минский р-н, Минская обл.</t>
  </si>
  <si>
    <t>27 35 9.0</t>
  </si>
  <si>
    <t>53 53 22.8</t>
  </si>
  <si>
    <t>г. Минск, м. Первомайская, Минский р-н, Минская обл.</t>
  </si>
  <si>
    <t>27 34 13.3</t>
  </si>
  <si>
    <t>53 53 38</t>
  </si>
  <si>
    <t>г. Минск, м. Купаловская, Минский р-н, Минская обл.</t>
  </si>
  <si>
    <t>27 33 45</t>
  </si>
  <si>
    <t>53 54 0.5</t>
  </si>
  <si>
    <t>вкл. 27.01.2005</t>
  </si>
  <si>
    <t>г. Минск, м. Немига, Минский р-н, Минская обл.</t>
  </si>
  <si>
    <t>27 33 14</t>
  </si>
  <si>
    <t>53 54 20</t>
  </si>
  <si>
    <t>г. Минск, м. Фрунзенская, Минский р-н, Минская обл.</t>
  </si>
  <si>
    <t>27 32 26</t>
  </si>
  <si>
    <t>53 54 18</t>
  </si>
  <si>
    <t>г. Минск, ст. м. Молодёжная, Минский р-н, Минская обл.</t>
  </si>
  <si>
    <t>27 31 17</t>
  </si>
  <si>
    <t>г. Минск, пр-т Партизанский, д. 2, к.4, Минский р-н, Минская обл.</t>
  </si>
  <si>
    <t>УП ЦНИИТУ</t>
  </si>
  <si>
    <t>27 34 60</t>
  </si>
  <si>
    <t>53 53 8.3</t>
  </si>
  <si>
    <t>вкл. 19.10.2010</t>
  </si>
  <si>
    <t>г. Минск, ст. м. Пушкинская, Минский р-н, Минская обл.</t>
  </si>
  <si>
    <t>27 29 43.7</t>
  </si>
  <si>
    <t>53 54 34.1</t>
  </si>
  <si>
    <t>вкл. 02.03.2005</t>
  </si>
  <si>
    <t>г. Минск, ст. м. Спортивная, Минский р-н, Минская обл.</t>
  </si>
  <si>
    <t>27 28 51</t>
  </si>
  <si>
    <t>53 54 30</t>
  </si>
  <si>
    <t>вкл. 04.08.2005</t>
  </si>
  <si>
    <t>г. Минск, ст. м. Кунцевщина, Минский р-н, Минская обл.</t>
  </si>
  <si>
    <t>27 28 3.0</t>
  </si>
  <si>
    <t>53 54 23</t>
  </si>
  <si>
    <t>вкл. 06.08.2005</t>
  </si>
  <si>
    <t>г. Минск, м. Каменная Горка, Минский р-н, Минская обл.</t>
  </si>
  <si>
    <t>27 26 8.0</t>
  </si>
  <si>
    <t>53 54 25</t>
  </si>
  <si>
    <t>вкл. 08.08.2005</t>
  </si>
  <si>
    <t>г. Минск, ул. Тимирязева, д. 67, Минский р-н, Минская обл.</t>
  </si>
  <si>
    <t>ООО "ОфисИнвест"</t>
  </si>
  <si>
    <t>plan_umts:2/0/0 work_umts:2/2/0</t>
  </si>
  <si>
    <t>27 30 34.02</t>
  </si>
  <si>
    <t>53 55 28.18</t>
  </si>
  <si>
    <t>вкл. 27.12.2013</t>
  </si>
  <si>
    <t>г. Минск, Минский р-н, Минская обл.</t>
  </si>
  <si>
    <t>Футбольный манеж (на Tibo)</t>
  </si>
  <si>
    <t>г. Минск, ул. Кульман, д. 16, Минский р-н, Минская обл.</t>
  </si>
  <si>
    <t>Общежитие МПО "Вычислительная техника"</t>
  </si>
  <si>
    <t>27 34 49.5</t>
  </si>
  <si>
    <t>53 55 18</t>
  </si>
  <si>
    <t>вкл. 30.10.2002</t>
  </si>
  <si>
    <t>г. Витебск, ул. Ленина, д. 26а, Витебский р-н, Витебская обл.</t>
  </si>
  <si>
    <t>антенные опоры  + BS - 82 II</t>
  </si>
  <si>
    <t>АО + Flexi WCDMA BTS</t>
  </si>
  <si>
    <t>30 12 12.5</t>
  </si>
  <si>
    <t>55 11 28.7</t>
  </si>
  <si>
    <t>RNC305</t>
  </si>
  <si>
    <t>вкл. 09.07.2012</t>
  </si>
  <si>
    <t>вкл. 10.07.2012</t>
  </si>
  <si>
    <t>г. Минск, ул. Парниковая, д. 50, Минский р-н, Минская обл.</t>
  </si>
  <si>
    <t>территория комплекса "Степянка", ГУ "Дипсервис"</t>
  </si>
  <si>
    <t>столб 24 м. + BS - 82 II</t>
  </si>
  <si>
    <t>plan_gsm:2/2/0 work_gsm:1/2/0</t>
  </si>
  <si>
    <t>27 39 24</t>
  </si>
  <si>
    <t>53 55 1.8</t>
  </si>
  <si>
    <t>вкл. 08.07.2009</t>
  </si>
  <si>
    <t>г. Минск, пр-т Победителей, д. 65, Минский р-н, Минская обл.</t>
  </si>
  <si>
    <t>Здание торгового центра "Замок"</t>
  </si>
  <si>
    <t>plan_dcs:4/0/0 work_dcs:3/0/0</t>
  </si>
  <si>
    <t>plan_umts:2/0/0 work_umts:3/0/0</t>
  </si>
  <si>
    <t>27 31 00.92</t>
  </si>
  <si>
    <t>53 55 36.65</t>
  </si>
  <si>
    <t>вкл. 24.05.2013</t>
  </si>
  <si>
    <t>вкл. 22.05.2013</t>
  </si>
  <si>
    <t>посёлок Ждановичи, ул. Широкая, д. 50, Минский р-н, Минская обл.</t>
  </si>
  <si>
    <t>мачта 27 м. ИП Велком</t>
  </si>
  <si>
    <t>мачта 27 м.+рамки + DBS - 3900</t>
  </si>
  <si>
    <t>plan_umts:3/3/3 work_umts:</t>
  </si>
  <si>
    <t>27 24 51.0</t>
  </si>
  <si>
    <t>53 56 18.81</t>
  </si>
  <si>
    <t>г. Минск, ул. Лобанка, д. 22, Минский р-н, Минская обл.</t>
  </si>
  <si>
    <t>здание АТС (6 м.)</t>
  </si>
  <si>
    <t>триподы 4.5 м- 2шт. + BS - 82 II</t>
  </si>
  <si>
    <t>plan_gsm:2/2/0 work_gsm:2/1/0</t>
  </si>
  <si>
    <t>plan_dcs:4/4/0 work_dcs:4/2/0</t>
  </si>
  <si>
    <t>27 26 1.6</t>
  </si>
  <si>
    <t>вкл. 19.02.2010</t>
  </si>
  <si>
    <t>вкл. 23.11.2011</t>
  </si>
  <si>
    <t>д. Каменюки, Каменецкий р-н, Брестская обл.</t>
  </si>
  <si>
    <t>Водонапорная башня ГПУ НП "Беловежская пуща"</t>
  </si>
  <si>
    <t>трубостойка 3 м. + Flexi WCDMA BTS</t>
  </si>
  <si>
    <t>plan_umts:2/2/0 work_umts:1/1/0</t>
  </si>
  <si>
    <t>23 48 16.67</t>
  </si>
  <si>
    <t>52 34 18.84</t>
  </si>
  <si>
    <t>медный кабель, установка модема DSL</t>
  </si>
  <si>
    <t>RNC307</t>
  </si>
  <si>
    <t>вкл. 27.12.2011</t>
  </si>
  <si>
    <t>г. Минск, ул. Сурганова, д. 37, Минский р-н, Минская обл.</t>
  </si>
  <si>
    <t>БГПА (Общежитие №9)</t>
  </si>
  <si>
    <t>27 35 30.1</t>
  </si>
  <si>
    <t>53 55 32.1</t>
  </si>
  <si>
    <t>выкл. 01.05.2009</t>
  </si>
  <si>
    <t>г. Минск, ст. метро Грушевка,  indoor, Минский р-н, Минская обл.</t>
  </si>
  <si>
    <t>ст. метро Грушевка</t>
  </si>
  <si>
    <t>27 30 53.2</t>
  </si>
  <si>
    <t>53 53 12.11</t>
  </si>
  <si>
    <t>вкл. 04.11.2012</t>
  </si>
  <si>
    <t>вкл. 05.11.2012</t>
  </si>
  <si>
    <t>г. Минск, ст. метро Михалово,  indoor, Минский р-н, Минская обл.</t>
  </si>
  <si>
    <t>ст. метро Михалово</t>
  </si>
  <si>
    <t>27 29 49.1</t>
  </si>
  <si>
    <t>53 52 36.67</t>
  </si>
  <si>
    <t>г. Могилёв, пр. Пушкинского и ул. Челюскинцев., Могилёвский р-н, Могилёвская обл.</t>
  </si>
  <si>
    <t>осветительная опора</t>
  </si>
  <si>
    <t>30 19 47.4</t>
  </si>
  <si>
    <t>BSC601</t>
  </si>
  <si>
    <t>г. Минск, ст. метро Петровщина,  indoor, Минский р-н, Минская обл.</t>
  </si>
  <si>
    <t>ст. метро Петровщина</t>
  </si>
  <si>
    <t>27 29 7.7</t>
  </si>
  <si>
    <t>53 51 50.68</t>
  </si>
  <si>
    <t>пересечение ул. В. Голубка и ул. Игнатовского, осветительная опора 9,5 м.</t>
  </si>
  <si>
    <t>plan_gsm:2/2/0 work_gsm:0/2/0</t>
  </si>
  <si>
    <t>plan_dcs:4/4/0 work_dcs:0/4/0</t>
  </si>
  <si>
    <t>plan_umts:1/1/0 work_umts:3/3/0</t>
  </si>
  <si>
    <t>27 27 07.8</t>
  </si>
  <si>
    <t>53 55 27.5</t>
  </si>
  <si>
    <t>вкл. 24.10.2011</t>
  </si>
  <si>
    <t>вкл. 29.11.2011</t>
  </si>
  <si>
    <t>д. Выгоничи, Воложинский р-н, Минская обл.</t>
  </si>
  <si>
    <t>Башня БеСТ 70 м. + BS - 82 II</t>
  </si>
  <si>
    <t>27 00 58</t>
  </si>
  <si>
    <t>53 57 22</t>
  </si>
  <si>
    <t>Временно (будет строительсво полноценной бс)</t>
  </si>
  <si>
    <t>выкл. 01.03.2013</t>
  </si>
  <si>
    <t>г. Минск, ул. П. Бровки, д. 10, Минский р-н, Минская обл.</t>
  </si>
  <si>
    <t>УО "Белорусский государственный университет информатики и радиоэлектроники"</t>
  </si>
  <si>
    <t>plan_gsm:2/0/0 work_gsm:1/0/0</t>
  </si>
  <si>
    <t>27 35 47</t>
  </si>
  <si>
    <t>53 54 59.79</t>
  </si>
  <si>
    <t>модемная связь до БС068, установлена в уч. классе, вкл. во время занятий, , при подсчете не считать</t>
  </si>
  <si>
    <t>г. Минск, ул. Захарова, д. 55, Минский р-н, Минская обл.</t>
  </si>
  <si>
    <t>МЦК РО "Белтелеком"</t>
  </si>
  <si>
    <t>plan_dcs:6/6/6 work_dcs:5/5/6</t>
  </si>
  <si>
    <t>27 35 8.7</t>
  </si>
  <si>
    <t>53 54 1.6</t>
  </si>
  <si>
    <t>вкл. 01.04.2011</t>
  </si>
  <si>
    <t>г. Минск, ул. Чайлытко, р-н дома 11., Минский р-н, Минская обл.</t>
  </si>
  <si>
    <t>осветительная опора  УП "Мингорсвет"</t>
  </si>
  <si>
    <t>трубостойки + BS - 82 II</t>
  </si>
  <si>
    <t>plan_umts:2/2/2 work_umts:</t>
  </si>
  <si>
    <t>27 26 25.1</t>
  </si>
  <si>
    <t>53 53 16.9</t>
  </si>
  <si>
    <t>д. Русино, Барановичский р-н, Брестская обл.</t>
  </si>
  <si>
    <t>цех по приготовлению кормов ОАО "Барановичская птицефабрика"</t>
  </si>
  <si>
    <t>трипод 7 м. + BS - 82 II</t>
  </si>
  <si>
    <t>26 05 53.47</t>
  </si>
  <si>
    <t>53 05 33.66</t>
  </si>
  <si>
    <t>BSC14</t>
  </si>
  <si>
    <t>вкл. 13.12.2011</t>
  </si>
  <si>
    <t>г. Минск, ул. Домбровская, д. 9, Минский р-н, Минская обл.</t>
  </si>
  <si>
    <t>СООО "БМЕ Бизнес-Центр"</t>
  </si>
  <si>
    <t>plan_gsm:0/0/0 work_gsm:0/0/0</t>
  </si>
  <si>
    <t>27 27 16.8</t>
  </si>
  <si>
    <t>53 54 40.8</t>
  </si>
  <si>
    <t>вкл. 29.05.2012</t>
  </si>
  <si>
    <t>г. Минск, ул. Смоленская, д. 15, Минский р-н, Минская обл.</t>
  </si>
  <si>
    <t>ГХУ Президента РБ</t>
  </si>
  <si>
    <t>АО 5.5 м. + АО (четырехгранники) + BS - 240</t>
  </si>
  <si>
    <t>plan_umts:3/3/3/3 work_umts:3/3/3/3</t>
  </si>
  <si>
    <t>ИБП1-48/198</t>
  </si>
  <si>
    <t>27 35 7.6</t>
  </si>
  <si>
    <t>53 53 31</t>
  </si>
  <si>
    <t>д. Острошицкий Городок, Минский р-н, Минская обл.</t>
  </si>
  <si>
    <t>Резиденция "Озерный" (Дом №2)</t>
  </si>
  <si>
    <t>столб 26м. + BS - 82 II</t>
  </si>
  <si>
    <t>plan_gsm:2/2/0 work_gsm:1/1/0</t>
  </si>
  <si>
    <t>столб 26м. + DBS - 3900</t>
  </si>
  <si>
    <t>27 40 51.28</t>
  </si>
  <si>
    <t>54 04 47.1</t>
  </si>
  <si>
    <t>RNC203</t>
  </si>
  <si>
    <t>вкл. 20.09.2013</t>
  </si>
  <si>
    <t>г. Минск, ул. Мележа, д. 5/2, Минский р-н, Минская обл.</t>
  </si>
  <si>
    <t>антенны внутри здания (через этаж)</t>
  </si>
  <si>
    <t>Трипод до 3,5м (2 шт) + DBS - 3900</t>
  </si>
  <si>
    <t>plan_umts:2/2/2 work_umts:2/0/0</t>
  </si>
  <si>
    <t>27 35 51.98</t>
  </si>
  <si>
    <t>53 56 23.41</t>
  </si>
  <si>
    <t>вкл. 04.03.2013</t>
  </si>
  <si>
    <t>Резиденция "Озерный" (Гостиница)</t>
  </si>
  <si>
    <t>27 40 28.71</t>
  </si>
  <si>
    <t>54 05 02.86</t>
  </si>
  <si>
    <t>2G, 3G оборудование привязывается по аренде</t>
  </si>
  <si>
    <t>вкл. 23.10.2013</t>
  </si>
  <si>
    <t>вкл. 28.10.2013</t>
  </si>
  <si>
    <t>г. Минск, ул. Бровки, д. 15, Минский р-н, Минская обл.</t>
  </si>
  <si>
    <t>ГНУ "Институт тепло- и массо- обмена им. Лыкова"</t>
  </si>
  <si>
    <t>антенные опоры  + BS - 240</t>
  </si>
  <si>
    <t>plan_dcs:6/6/6 work_dcs:4/3/4</t>
  </si>
  <si>
    <t>антенные опоры + DBS - 3900</t>
  </si>
  <si>
    <t>plan_umts:2/2/2 work_umts:3/2/3</t>
  </si>
  <si>
    <t>27 36 8</t>
  </si>
  <si>
    <t>53 54 48.3</t>
  </si>
  <si>
    <t>вкл. 17.11.2005</t>
  </si>
  <si>
    <t>г. Минск, ул. Скрыганова, д. 6, Минский р-н, Минская обл.</t>
  </si>
  <si>
    <t>ЗАО "Белагроинторг"</t>
  </si>
  <si>
    <t>27 31 0.3</t>
  </si>
  <si>
    <t>53 54 39.4</t>
  </si>
  <si>
    <t>инфо о 3g из файла Антены 3G 179 бс.xls</t>
  </si>
  <si>
    <t>вкл. 09.09.2002</t>
  </si>
  <si>
    <t>д. Шумаки, Брестский р-н, Брестская обл.</t>
  </si>
  <si>
    <t>мачта 39 м. + контейнер + BS - 82 II</t>
  </si>
  <si>
    <t>plan_dcs:2/0/0 work_dcs:2/0/0</t>
  </si>
  <si>
    <t>23 32 42.2</t>
  </si>
  <si>
    <t>52 9 42.6</t>
  </si>
  <si>
    <t>BSC53</t>
  </si>
  <si>
    <t>вкл. 22.12.2012</t>
  </si>
  <si>
    <t>д. Золово, Браславский р-н, Витебская обл.</t>
  </si>
  <si>
    <t>резиденция "Золово"</t>
  </si>
  <si>
    <t>мачта ЗАО БеСТ + BS - 82 II</t>
  </si>
  <si>
    <t>мачта ЗАО БеСТ + Flexi WCDMA BTS</t>
  </si>
  <si>
    <t>plan_umts:1/0/0 work_umts:1/0/0</t>
  </si>
  <si>
    <t>27 04 28.36</t>
  </si>
  <si>
    <t>55 31 19.31</t>
  </si>
  <si>
    <t>2G, 3G оборудование привязывается через ВОЛС</t>
  </si>
  <si>
    <t>BSC71</t>
  </si>
  <si>
    <t>вкл. 31.12.2013</t>
  </si>
  <si>
    <t>Железнодорожный вокзал</t>
  </si>
  <si>
    <t>plan_dcs:6/0/0 work_dcs:5/0/0</t>
  </si>
  <si>
    <t>27 33 3.4</t>
  </si>
  <si>
    <t>53 53 26.7</t>
  </si>
  <si>
    <t>вкл. 17.08.2011</t>
  </si>
  <si>
    <t>г. Минск, пр-т Партизанский, Минский р-н, Минская обл.</t>
  </si>
  <si>
    <t>Подземный ТЦ "Партизанский", пав. №28</t>
  </si>
  <si>
    <t>27 37 43.5</t>
  </si>
  <si>
    <t>53 52 33.4</t>
  </si>
  <si>
    <t>вкл. 22.07.2006</t>
  </si>
  <si>
    <t>г. Минск, подземный переход ж/д вокзал - метро, Минский р-н, Минская обл.</t>
  </si>
  <si>
    <t>Минское отделение белорусской жел. дороги</t>
  </si>
  <si>
    <t>27 32 58.3</t>
  </si>
  <si>
    <t>53 53 30.5</t>
  </si>
  <si>
    <t>Проложить кабель до мкБС1102 согласно проекта.</t>
  </si>
  <si>
    <t>вкл. 30.10.2009</t>
  </si>
  <si>
    <t>вкл. 08.11.2011</t>
  </si>
  <si>
    <t>сооружение теплоперегоночной 100 м. на ПРУП "Кричевцементошифер"</t>
  </si>
  <si>
    <t>трубостойка 3 м. + DBS - 3900</t>
  </si>
  <si>
    <t>plan_dcs:6/6/6 work_dcs:</t>
  </si>
  <si>
    <t>31 49 33</t>
  </si>
  <si>
    <t>53 40 18</t>
  </si>
  <si>
    <t>RNC205</t>
  </si>
  <si>
    <t>вкл. 24.12.2013</t>
  </si>
  <si>
    <t>трасса Трасса М6 Минск-Гродно, Минский р-н, Минская обл.</t>
  </si>
  <si>
    <t>терретория СТО 38 РУП "Белоруснефть-Минскавтозаправка"</t>
  </si>
  <si>
    <t>столб 26 м. + BS - 82 II</t>
  </si>
  <si>
    <t>plan_gsm:2/2/0 work_gsm:3/2/0</t>
  </si>
  <si>
    <t>plan_dcs:4/0/0 work_dcs:4/2/0</t>
  </si>
  <si>
    <t>доп. трубостойки + DBS - 3900</t>
  </si>
  <si>
    <t>plan_umts:2/2/2 work_umts:3/3/3</t>
  </si>
  <si>
    <t>27 24 15</t>
  </si>
  <si>
    <t>53 54 39.6</t>
  </si>
  <si>
    <t>вкл. 31.12.2009</t>
  </si>
  <si>
    <t>г. Минск, ул. Долгобродская, д. 17, Минский р-н, Минская обл.</t>
  </si>
  <si>
    <t>Минский завод шестерен</t>
  </si>
  <si>
    <t>27 36 38.3</t>
  </si>
  <si>
    <t>53 53 38.7</t>
  </si>
  <si>
    <t>вкл. 14.08.2002</t>
  </si>
  <si>
    <t>г. Минск, ул. Солтыса, д. 106, Минский р-н, Минская обл.</t>
  </si>
  <si>
    <t>Склад технического оборудования</t>
  </si>
  <si>
    <t>Существующая сеть 220В, предусмотреть ИБП</t>
  </si>
  <si>
    <t>27 38 42.6</t>
  </si>
  <si>
    <t>53 54 15.3</t>
  </si>
  <si>
    <t>вкл. 16.08.2009</t>
  </si>
  <si>
    <t>г. Минск, Радиальная, д. 54б, Минский р-н, Минская обл.</t>
  </si>
  <si>
    <t>офис "МТС"</t>
  </si>
  <si>
    <t>27 38 23.1</t>
  </si>
  <si>
    <t>53 54 06.6</t>
  </si>
  <si>
    <t>д. Старые Дороги, ул. Армейская, д. 1, Стародорожский р-н, Минская обл.</t>
  </si>
  <si>
    <t>КУП "Копыльский завод деревянных изделий"</t>
  </si>
  <si>
    <t>мачта 40 м. + BS - 82 II</t>
  </si>
  <si>
    <t>plan_gsm:2/0/0 work_gsm:2/2/3</t>
  </si>
  <si>
    <t>мачта + трубостойки + DBS - 3900</t>
  </si>
  <si>
    <t>28 14 11</t>
  </si>
  <si>
    <t>53 2 8.3</t>
  </si>
  <si>
    <t>В случае неудовлетворительных показателей РРЛ, предусмотреть привязку на башню Велком БС4416</t>
  </si>
  <si>
    <t>выкл. 22.05.2012</t>
  </si>
  <si>
    <t>выкл. 24.05.2012</t>
  </si>
  <si>
    <t>г. Минск, пр-т Победителей, д. 61, Минский р-н, Минская обл.</t>
  </si>
  <si>
    <t>ОАО "Атлант"</t>
  </si>
  <si>
    <t>plan_gsm:2/2/2/2 work_gsm:2/2/2/2</t>
  </si>
  <si>
    <t>АО  3.5 м. + DBS - 3900</t>
  </si>
  <si>
    <t>27 31 27.1</t>
  </si>
  <si>
    <t>53 55 23.9</t>
  </si>
  <si>
    <t>выкл. 10.06.2013</t>
  </si>
  <si>
    <t>г. Минск, ул. Долгобродская, д. 41, Минский р-н, Минская обл.</t>
  </si>
  <si>
    <t>УО МГМУ № 1 (медучилище)</t>
  </si>
  <si>
    <t>27 37 11.2</t>
  </si>
  <si>
    <t>53 53 10.2</t>
  </si>
  <si>
    <t>вкл. 06.01.2006</t>
  </si>
  <si>
    <t>вкл. 16.09.2010</t>
  </si>
  <si>
    <t>д. Михановичи, ул. Привокзальная, д. 4а, Минский р-н, Минская обл.</t>
  </si>
  <si>
    <t>здание бани КУП "ЖКХ Минского района"</t>
  </si>
  <si>
    <t>27 41 31.4</t>
  </si>
  <si>
    <t>53 44 39.8</t>
  </si>
  <si>
    <t>вкл. 21.11.2011</t>
  </si>
  <si>
    <t>г. Минск, ул. Ольшевского, д. 13 к.2, Минский р-н, Минская обл.</t>
  </si>
  <si>
    <t>Общежитие ТЭЦ-4</t>
  </si>
  <si>
    <t>трубостойки + трипод + BS - 240</t>
  </si>
  <si>
    <t>Рамки к трубостойкам и триподу + DBS - 3900</t>
  </si>
  <si>
    <t>27 30 20.1</t>
  </si>
  <si>
    <t>53 54 48.8</t>
  </si>
  <si>
    <t>вкл. 21.10.2004</t>
  </si>
  <si>
    <t>вкл. 15.11.2010</t>
  </si>
  <si>
    <t>г. Минск, пересечение ул. Неманская и ул. Казимировская, Минский р-н, Минская обл.</t>
  </si>
  <si>
    <t>корона + DBS - 3900</t>
  </si>
  <si>
    <t>27 25 16.4</t>
  </si>
  <si>
    <t>53 55 1.0</t>
  </si>
  <si>
    <t>вкл. 27.09.2012</t>
  </si>
  <si>
    <t>г. Минск, пр-т Пушкина, д. 14, Минский р-н, Минская обл.</t>
  </si>
  <si>
    <t>Общежитие ОАО "Атлант"</t>
  </si>
  <si>
    <t>plan_umts: work_umts:3/2/3</t>
  </si>
  <si>
    <t>27 29 51.6</t>
  </si>
  <si>
    <t>53 53 58.6</t>
  </si>
  <si>
    <t>вкл. 01.11.2003</t>
  </si>
  <si>
    <t>г. Минск, пр-т Ф.Скорины, д. 58, Минский р-н, Минская обл.</t>
  </si>
  <si>
    <t>ОАО "Минский приборостроительный завод"</t>
  </si>
  <si>
    <t>27 35 20.42</t>
  </si>
  <si>
    <t>53 55 3.86</t>
  </si>
  <si>
    <t>выкл. 16.06.2006</t>
  </si>
  <si>
    <t>г. Минск, ул. Восточная, д. 131, Минский р-н, Минская обл.</t>
  </si>
  <si>
    <t>Здание паркинга</t>
  </si>
  <si>
    <t>АО 5 м. (2 шт.) + BS - 82 II</t>
  </si>
  <si>
    <t>plan_umts:2/2/0 work_umts:3/3/0</t>
  </si>
  <si>
    <t>27 35 55.3</t>
  </si>
  <si>
    <t>53 56 24.9</t>
  </si>
  <si>
    <t>вкл. 30.09.2009</t>
  </si>
  <si>
    <t>г. Минск, ул. Аэродромная, д. 4а, Минский р-н, Минская обл.</t>
  </si>
  <si>
    <t>Общежитие аэропорта "Минск-1"</t>
  </si>
  <si>
    <t>plan_gsm:2/2/2 work_gsm:1/2/3</t>
  </si>
  <si>
    <t>27 32 40.2</t>
  </si>
  <si>
    <t>53 52 20.6</t>
  </si>
  <si>
    <t>вкл. 23.11.2002</t>
  </si>
  <si>
    <t>г. Барановичи, ул. Чернышевского, д. 11, Барановичский р-н, Брестская обл.</t>
  </si>
  <si>
    <t>здание общественного туалета</t>
  </si>
  <si>
    <t>трипод 10 м. + BS - 82 II</t>
  </si>
  <si>
    <t>plan_dcs:8/0/0 work_dcs:8/0/0</t>
  </si>
  <si>
    <t>рамки к т/с + Flexi WCDMA BTS</t>
  </si>
  <si>
    <t>26 1 2.1</t>
  </si>
  <si>
    <t>53 7 26.2</t>
  </si>
  <si>
    <t>BSC74</t>
  </si>
  <si>
    <t>вкл. 01.09.2009</t>
  </si>
  <si>
    <t>вкл. 24.08.2011</t>
  </si>
  <si>
    <t>д. Ратомка, Минский р-н, Минская обл.</t>
  </si>
  <si>
    <t>Участок земли</t>
  </si>
  <si>
    <t>plan_dcs:0/0/0 work_dcs:0/0/0</t>
  </si>
  <si>
    <t>Существующая сеть -48В</t>
  </si>
  <si>
    <t>27 21 18.6</t>
  </si>
  <si>
    <t>53 56 7.4</t>
  </si>
  <si>
    <t>вкл. 26.02.2010</t>
  </si>
  <si>
    <t>г. Минск, пр-т Партизанский, д. 77а, Минский р-н, Минская обл.</t>
  </si>
  <si>
    <t>производственное здание "Минская зеркальная фабрика" 12,5 м.</t>
  </si>
  <si>
    <t>АО 7.5 м. + BS - 82 II</t>
  </si>
  <si>
    <t>1 ант. - под 2G, 2 ант. -  т/с + DBS - 3900</t>
  </si>
  <si>
    <t>plan_umts:2/2/0 work_umts:0/0/0</t>
  </si>
  <si>
    <t>27 37 31</t>
  </si>
  <si>
    <t>53 52 37.2</t>
  </si>
  <si>
    <t>выкл. 26.06.2013</t>
  </si>
  <si>
    <t>выкл. 20.06.2013</t>
  </si>
  <si>
    <t>г. Минск, ул. П. Бровки, д. 4, Минский р-н, Минская обл.</t>
  </si>
  <si>
    <t>здание 2-го корпуса БГУиР</t>
  </si>
  <si>
    <t>АО 5 м. + BS - 82 II</t>
  </si>
  <si>
    <t>27 35 37.5</t>
  </si>
  <si>
    <t>53 55 07.5</t>
  </si>
  <si>
    <t>д. Нарейки, Дзержинский р-н, Минская обл.</t>
  </si>
  <si>
    <t>Башня ИП Velcom</t>
  </si>
  <si>
    <t>Башня Velcom 70 м. + BS - 82 II</t>
  </si>
  <si>
    <t>27 9 32.4</t>
  </si>
  <si>
    <t>53 37 5.9</t>
  </si>
  <si>
    <t>вкл. 02.06.2010</t>
  </si>
  <si>
    <t>г. Минск, ул. Платонова, д. 10, Минский р-н, Минская обл.</t>
  </si>
  <si>
    <t>УДП РБ "Белплодовощтехпроект"</t>
  </si>
  <si>
    <t>27 35 34.5</t>
  </si>
  <si>
    <t>53 54 25.9</t>
  </si>
  <si>
    <t>вкл. 25.10.2002</t>
  </si>
  <si>
    <t>вкл. 01.10.2010</t>
  </si>
  <si>
    <t>г. Минск, ул. Белорусская, д. 21, Минский р-н, Минская обл.</t>
  </si>
  <si>
    <t>Общежитие БГТУ</t>
  </si>
  <si>
    <t>Рамки устанавливаемые на трубостойки + DBS - 3900</t>
  </si>
  <si>
    <t>53 53 21.2</t>
  </si>
  <si>
    <t>вкл. 21.11.2002</t>
  </si>
  <si>
    <t>г. Минск, пр-т Победителей (Дворец Независимости), Минский р-н, Минская обл.</t>
  </si>
  <si>
    <t>Резиденция президента Республики Беларусь, техэтаж</t>
  </si>
  <si>
    <t>plan_umts:3/0/0 work_umts:</t>
  </si>
  <si>
    <t>27 31 33.81</t>
  </si>
  <si>
    <t>53 55 38.86</t>
  </si>
  <si>
    <t>вкл. 17.10.2013</t>
  </si>
  <si>
    <t>г. Минск, Победителей (Дворец Независимости), Минский р-н, Минская обл.</t>
  </si>
  <si>
    <t>Резиденция президента Республики Беларусь</t>
  </si>
  <si>
    <t>подвал + BS - 82 II</t>
  </si>
  <si>
    <t>plan_dcs:2/0/0 work_dcs:0/0/0</t>
  </si>
  <si>
    <t>подвал + DBS - 3900</t>
  </si>
  <si>
    <t>plan_umts:3/3/0 work_umts:</t>
  </si>
  <si>
    <t>вкл. 09.12.2013</t>
  </si>
  <si>
    <t>Резиденция президента Республики Беларусь, подвал под лестницей</t>
  </si>
  <si>
    <t>г. Минск, шоссе Московское 9-й км., Минский р-н, Минская обл.</t>
  </si>
  <si>
    <t>ОДО "Виталюр"</t>
  </si>
  <si>
    <t>plan_dcs:4/4/0 work_dcs:3/2/0</t>
  </si>
  <si>
    <t>27 44 40.9</t>
  </si>
  <si>
    <t>53 57 46.1</t>
  </si>
  <si>
    <t>При отсутсвии видимости с БС 2194 (после её готовности) включить планируемый столб по аренде потока E1</t>
  </si>
  <si>
    <t>вкл. 01.12.2011</t>
  </si>
  <si>
    <t>вкл. 30.05.2013</t>
  </si>
  <si>
    <t>г. Минск, ул. Сапеги, д. 7, Минский р-н, Минская обл.</t>
  </si>
  <si>
    <t>существующий осветительный столб ^Мингорсвет^ + BS - 82 II</t>
  </si>
  <si>
    <t>27 29 07</t>
  </si>
  <si>
    <t>53 52 36.4</t>
  </si>
  <si>
    <t>г. Минск, ул. Чкалова, д. 5А, Минский р-н, Минская обл.</t>
  </si>
  <si>
    <t>"Облсельхозпрод"</t>
  </si>
  <si>
    <t>plan_dcs:6/6/6 work_dcs:5/5/5</t>
  </si>
  <si>
    <t>27 32 12</t>
  </si>
  <si>
    <t>53 52 46</t>
  </si>
  <si>
    <t>вкл. 10.02.2003</t>
  </si>
  <si>
    <t>г. Минск, ул. Притыцкого, д. 27, Минский р-н, Минская обл.</t>
  </si>
  <si>
    <t>здание Ледового дворца</t>
  </si>
  <si>
    <t>АО 3 м. + BS - 82 II</t>
  </si>
  <si>
    <t>27 29 9.3</t>
  </si>
  <si>
    <t>53 54 27.9</t>
  </si>
  <si>
    <t>г. Минск, ул. Ваупшасова, д. 4, Минский р-н, Минская обл.</t>
  </si>
  <si>
    <t>УП "ММЗ"</t>
  </si>
  <si>
    <t>27 38 5.49</t>
  </si>
  <si>
    <t>53 53 17.19</t>
  </si>
  <si>
    <t>выкл. 19.04.2006</t>
  </si>
  <si>
    <t>г. Минск, ул. Грушевская, д. 89, Минский р-н, Минская обл.</t>
  </si>
  <si>
    <t>Общежитие вагоноремонтного завода</t>
  </si>
  <si>
    <t>трипод 3 м. + BS - 240</t>
  </si>
  <si>
    <t>трипод 3 м. + рамки + DBS - 3900</t>
  </si>
  <si>
    <t>27 30 56.7</t>
  </si>
  <si>
    <t>53 52 53.9</t>
  </si>
  <si>
    <t>вкл. 19.12.2002</t>
  </si>
  <si>
    <t>посёлок Ждановичи, Минский р-н, Минская обл.</t>
  </si>
  <si>
    <t>санаторий профилакторий "Лазурный" УП Минского электромеханического завода</t>
  </si>
  <si>
    <t>27 26 38.9</t>
  </si>
  <si>
    <t>53 57 41.5</t>
  </si>
  <si>
    <t>г. Минск, ул. Тимирязева, д. 123/2, Минский р-н, Минская обл.</t>
  </si>
  <si>
    <t>ТД "Ждановичи"</t>
  </si>
  <si>
    <t>27 27 24</t>
  </si>
  <si>
    <t>53 55 58</t>
  </si>
  <si>
    <t>медный кабель до БС218 3G оборудование привязывается через ВОЛС</t>
  </si>
  <si>
    <t>вкл. 04.10.2007</t>
  </si>
  <si>
    <t>г. Минск, ул. К.Либкнехта, д. 85, Минский р-н, Минская обл.</t>
  </si>
  <si>
    <t>4-я гор. клиническая больница</t>
  </si>
  <si>
    <t>АО (2 шт.) 4 м. + DBS - 3900</t>
  </si>
  <si>
    <t>27 30 54</t>
  </si>
  <si>
    <t>53 53 34.1</t>
  </si>
  <si>
    <t>вкл. 25.08.2002</t>
  </si>
  <si>
    <t>д. Волосо, БС 1223, Браславский р-н, Витебская обл.</t>
  </si>
  <si>
    <t>Нац. парк "Брасловские озёра"</t>
  </si>
  <si>
    <t>столб 26 м. + Flexi WCDMA BTS</t>
  </si>
  <si>
    <t>27 07 4.9</t>
  </si>
  <si>
    <t>55 44 07.1</t>
  </si>
  <si>
    <t>вкл. 27.11.2013</t>
  </si>
  <si>
    <t>г. Минск, ул. Ваупшасова, д. 31, Минский р-н, Минская обл.</t>
  </si>
  <si>
    <t>9-ти этажное здание общежития №2 ОАО "Минскпромстрой" (27,6 м.)</t>
  </si>
  <si>
    <t>трубостойка (2 шт.) 3 м. + BS - 82 II</t>
  </si>
  <si>
    <t>рамки на т/с. + DBS - 3900</t>
  </si>
  <si>
    <t>27 39 34.3</t>
  </si>
  <si>
    <t>53 54 05.2</t>
  </si>
  <si>
    <t>вкл. 07.12.2010</t>
  </si>
  <si>
    <t>г. Минск, пл. Парижской Коммуны, д. 1, Минский р-н, Минская обл.</t>
  </si>
  <si>
    <t>Здание театра оперы и балета</t>
  </si>
  <si>
    <t>1 проектируемая т/с + DBS - 3900</t>
  </si>
  <si>
    <t>1 проектируемя т/с  + DBS - 3900</t>
  </si>
  <si>
    <t>plan_umts:2/3/0 work_umts:2/0/0</t>
  </si>
  <si>
    <t>27 33 41.5</t>
  </si>
  <si>
    <t>53 54 39</t>
  </si>
  <si>
    <t xml:space="preserve"> Доп. сектор 2G/3G DBS-3900</t>
  </si>
  <si>
    <t>вкл. 27.07.2010</t>
  </si>
  <si>
    <t>г. Минск, ул. Фабрициуса, д. 24, Минский р-н, Минская обл.</t>
  </si>
  <si>
    <t>Электродепо метрополитена "Московская"</t>
  </si>
  <si>
    <t>27 32 5.1</t>
  </si>
  <si>
    <t>53 53 15.1</t>
  </si>
  <si>
    <t>вкл. 26.12.2002</t>
  </si>
  <si>
    <t>вкл. 11.08.2010</t>
  </si>
  <si>
    <t>г. Минск, пр-т Пушкина, д. 41, Минский р-н, Минская обл.</t>
  </si>
  <si>
    <t>Здание магазина</t>
  </si>
  <si>
    <t>трипод 3 м. + BS - 82 II</t>
  </si>
  <si>
    <t>plan_dcs:4/8/0 work_dcs:7/0/0</t>
  </si>
  <si>
    <t>27 29 42.1</t>
  </si>
  <si>
    <t>53 54 36.6</t>
  </si>
  <si>
    <t>г. Минск, ул. Лобанка, д. 94, Минский р-н, Минская обл.</t>
  </si>
  <si>
    <t>здание торгового комплекса "Максимус"</t>
  </si>
  <si>
    <t>рамки на триподе + DBS - 3900</t>
  </si>
  <si>
    <t>27 25 40.6</t>
  </si>
  <si>
    <t>53 53 12.3</t>
  </si>
  <si>
    <t>вкл. 03.04.2009</t>
  </si>
  <si>
    <t>вкл. 23.08.2011</t>
  </si>
  <si>
    <t>г. Минск, ул. Гусовского, д. 4, Минский р-н, Минская обл.</t>
  </si>
  <si>
    <t>РУП "Прогресс"</t>
  </si>
  <si>
    <t>27 30 58.2</t>
  </si>
  <si>
    <t>53 54 6</t>
  </si>
  <si>
    <t>г. Минск, ул. Грибоедова, д. 22, Минский р-н, Минская обл.</t>
  </si>
  <si>
    <t>Музыкальное училище</t>
  </si>
  <si>
    <t>трипод 7 м. + рамки + DBS - 3900</t>
  </si>
  <si>
    <t>27 31 42.5</t>
  </si>
  <si>
    <t>53 54 55.5</t>
  </si>
  <si>
    <t>вкл. 27.02.2003</t>
  </si>
  <si>
    <t>д. Будилово, Бешенковичский р-н, Витебская обл.</t>
  </si>
  <si>
    <t>29 43 06.8</t>
  </si>
  <si>
    <t>55 06 28.2</t>
  </si>
  <si>
    <t>вкл. 04.03.2011</t>
  </si>
  <si>
    <t>г. Минск, ул. Уральская, д. 5, Минский р-н, Минская обл.</t>
  </si>
  <si>
    <t>6-ая городская  клиническая больница</t>
  </si>
  <si>
    <t>трубостойка 3.5 м + BS - 240</t>
  </si>
  <si>
    <t>27 36 36.1</t>
  </si>
  <si>
    <t>53 54 10.4</t>
  </si>
  <si>
    <t>вкл. 24.10.2002</t>
  </si>
  <si>
    <t>Здание ОХП "НИИ ИП с ОП"</t>
  </si>
  <si>
    <t>доп. трубостойки ниже короны + DBS - 3900</t>
  </si>
  <si>
    <t>plan_umts:2/2/2 work_umts:0/0/0</t>
  </si>
  <si>
    <t>27 40 49.3</t>
  </si>
  <si>
    <t>54 2 45.2</t>
  </si>
  <si>
    <t>выкл. 29.04.2013</t>
  </si>
  <si>
    <t>г. Минск, ул. Ульяновская, д. 5, Минский р-н, Минская обл.</t>
  </si>
  <si>
    <t>6-я гор. поликлиника</t>
  </si>
  <si>
    <t>53 53 48.5</t>
  </si>
  <si>
    <t>вкл. 21.08.2002</t>
  </si>
  <si>
    <t>семиэтажное здание торгового центра "Рубин Плаза"</t>
  </si>
  <si>
    <t>АО  3.5 м. + BS - 82 II</t>
  </si>
  <si>
    <t>27 31 32.7</t>
  </si>
  <si>
    <t>53 53 26.4</t>
  </si>
  <si>
    <t>ВОЛС до 2244</t>
  </si>
  <si>
    <t>вкл. 27.07.2012</t>
  </si>
  <si>
    <t>вкл. 30.12.2011</t>
  </si>
  <si>
    <t>г. Минск, ул. Октябрьская, д. 16, Минский р-н, Минская обл.</t>
  </si>
  <si>
    <t>Минский станкостроительный завод "Октябрьской революции", корпус №5</t>
  </si>
  <si>
    <t>27 34 23.8</t>
  </si>
  <si>
    <t>53 53 30.6</t>
  </si>
  <si>
    <t>вкл. 22.07.2002</t>
  </si>
  <si>
    <t>г. Минск, ул. Тимирязева, д. 128, Минский р-н, Минская обл.</t>
  </si>
  <si>
    <t>Административное здание, ТЦ "Ждановичи" торговый городок "Лебяжий"</t>
  </si>
  <si>
    <t>АО 2.5 м. + BS - 82 II</t>
  </si>
  <si>
    <t>plan_dcs:8/0/0 work_dcs:5/0/0</t>
  </si>
  <si>
    <t>АО 2.5 м + DBS - 3900</t>
  </si>
  <si>
    <t>27 26 38.5</t>
  </si>
  <si>
    <t>53 56 30.5</t>
  </si>
  <si>
    <t>вкл. 09.08.2011</t>
  </si>
  <si>
    <t>г. Минск, ул. Кропоткина, д. 44, Минский р-н, Минская обл.</t>
  </si>
  <si>
    <t>Здание ГХУ</t>
  </si>
  <si>
    <t>27 33 28.1</t>
  </si>
  <si>
    <t>53 55 0.2</t>
  </si>
  <si>
    <t>вкл. 07.12.2002</t>
  </si>
  <si>
    <t>г. Минск, ул. Сухаревская, д. 16, Минский р-н, Минская обл.</t>
  </si>
  <si>
    <t>здание торгового центра + АО 3м + АО 1м</t>
  </si>
  <si>
    <t>plan_gsm:8/0/0 work_gsm:0/0/0</t>
  </si>
  <si>
    <t>plan_umts:2/2/2 work_umts:3/2/0</t>
  </si>
  <si>
    <t>27 26 18.8</t>
  </si>
  <si>
    <t>53 53 8.5</t>
  </si>
  <si>
    <t>вкл. 09.01.2009</t>
  </si>
  <si>
    <t>г. Минск, пр-т Независимости, д. 30, Минский р-н, Минская обл.</t>
  </si>
  <si>
    <t>жилой дом + рекламный щит ООО "Колорэкспресс"</t>
  </si>
  <si>
    <t>plan_dcs:8/0/0 work_dcs:3/0/0</t>
  </si>
  <si>
    <t>27 33 58.3</t>
  </si>
  <si>
    <t>вкл. 14.03.2011</t>
  </si>
  <si>
    <t>г. Минск, ул. В.Хоружей, д. 29, Минский р-н, Минская обл.</t>
  </si>
  <si>
    <t>УДП РБ</t>
  </si>
  <si>
    <t>27 33 45.4</t>
  </si>
  <si>
    <t>53 55 18.5</t>
  </si>
  <si>
    <t>вкл. 01.12.2002</t>
  </si>
  <si>
    <t>г. Минск, ул. Селицкого, д. 27 к.1, Минский р-н, Минская обл.</t>
  </si>
  <si>
    <t>СП "Лорэнпласт"ООО</t>
  </si>
  <si>
    <t>27 42 8.88</t>
  </si>
  <si>
    <t>53 49 11.44</t>
  </si>
  <si>
    <t>выкл при вкл БС150</t>
  </si>
  <si>
    <t>выкл. 06.10.2006</t>
  </si>
  <si>
    <t>г. Минск, пр-т Дзержинского, д. 136, Минский р-н, Минская обл.</t>
  </si>
  <si>
    <t>ТЦ супермаркет, СЗАО "Альтерсолюшенс"</t>
  </si>
  <si>
    <t>27 28 16.29</t>
  </si>
  <si>
    <t>53 50 49.49</t>
  </si>
  <si>
    <t>выкл. 25.11.2008</t>
  </si>
  <si>
    <t>г. Минск, ул. Слободская, д. 47, Минский р-н, Минская обл.</t>
  </si>
  <si>
    <t>здание магазина "МЭТР"</t>
  </si>
  <si>
    <t>минибашня 15 м. + BS - 82 II</t>
  </si>
  <si>
    <t>на короне под антеннами 2G + DBS - 3900</t>
  </si>
  <si>
    <t>plan_umts:2/2/0 work_umts:3/0/0</t>
  </si>
  <si>
    <t>27 26 7.8</t>
  </si>
  <si>
    <t>53 51 11.7</t>
  </si>
  <si>
    <t>вкл. 02.02.2010</t>
  </si>
  <si>
    <t>г. Минск, пр-т Победителей, д. 111-25, Минский р-н, Минская обл.</t>
  </si>
  <si>
    <t>Здание ГУ "Многопрофильный культурно-спортивный комплекс" "Минск-Арена"</t>
  </si>
  <si>
    <t>plan_dcs:8/0/0 work_dcs:2/0/0</t>
  </si>
  <si>
    <t>27 29 6.9</t>
  </si>
  <si>
    <t>53 56 8.5</t>
  </si>
  <si>
    <t>вкл. 20.11.2009</t>
  </si>
  <si>
    <t>вкл. 20.09.2009</t>
  </si>
  <si>
    <t>д. Тарасово, Минский р-н, Минская обл.</t>
  </si>
  <si>
    <t>Здание склада МТФ "Тарасово"</t>
  </si>
  <si>
    <t>мачта 27 м. + сборный контейнер + BS - 82 II</t>
  </si>
  <si>
    <t>рамки 3х2,1 + DBS - 3900</t>
  </si>
  <si>
    <t>27 23 26.5</t>
  </si>
  <si>
    <t>53 55 27.3</t>
  </si>
  <si>
    <t>выкл. 21.09.2011</t>
  </si>
  <si>
    <t>трасса 11-й км трассы Минск-Гродно, Минский р-н, Минская обл.</t>
  </si>
  <si>
    <t>Складское помещение кафе "Иверия"</t>
  </si>
  <si>
    <t>АО 10 м. + BS - 82 II</t>
  </si>
  <si>
    <t>27 24 11.5</t>
  </si>
  <si>
    <t>53 54 40.6</t>
  </si>
  <si>
    <t>отпала, отказ арендодателя</t>
  </si>
  <si>
    <t>д. Прилуки, Минский р-н, Минская обл.</t>
  </si>
  <si>
    <t>РУП НИ "Институт защиты Растений"</t>
  </si>
  <si>
    <t>27 27 21.8</t>
  </si>
  <si>
    <t>53 47 49.9</t>
  </si>
  <si>
    <t>Здание ГУ МКСК "Минск-Арена", Конькобежный стадион</t>
  </si>
  <si>
    <t>plan_gsm:4/0/0 work_gsm:0/0/0</t>
  </si>
  <si>
    <t>plan_dcs:8/0/0 work_dcs:6/0/0</t>
  </si>
  <si>
    <t>27 28 55.11</t>
  </si>
  <si>
    <t>53 56 04.92</t>
  </si>
  <si>
    <t>привязка БС1309 к БС1305 по ВОЛС, с использованием модемного оборудования.</t>
  </si>
  <si>
    <t>г. Минск, ул. П.Бровки, д. 3, Минский р-н, Минская обл.</t>
  </si>
  <si>
    <t>Институт усовершенствования врачей</t>
  </si>
  <si>
    <t>plan_dcs:6/6/6 MR work_dcs:6/5/4</t>
  </si>
  <si>
    <t>27 35 50.4</t>
  </si>
  <si>
    <t>53 55 0.7</t>
  </si>
  <si>
    <t>г. Минск, пр-т Победителей, д. 111/25, Минский р-н, Минская обл.</t>
  </si>
  <si>
    <t>Здание ГУ Многопрофильный культурно-спортивный комплекс Минск-Арена (Ледовый дворец)</t>
  </si>
  <si>
    <t>27 28 53.9</t>
  </si>
  <si>
    <t>53 56 09.6</t>
  </si>
  <si>
    <t>вкл. 12.11.2010</t>
  </si>
  <si>
    <t>д. Стайки, Минский р-н, Минская обл.</t>
  </si>
  <si>
    <t>РУП "Олимпийский спорткомплекс "Стайки"</t>
  </si>
  <si>
    <t>ствол мачты + DBS - 3900</t>
  </si>
  <si>
    <t>plan_umts:2/2/2 work_umts:1/3/2</t>
  </si>
  <si>
    <t>27 43 58.3</t>
  </si>
  <si>
    <t>53 48 34.5</t>
  </si>
  <si>
    <t>вкл. 28.04.2006</t>
  </si>
  <si>
    <t>д. Обчак, Минский р-н, Минская обл.</t>
  </si>
  <si>
    <t>Здание "Юнисон"</t>
  </si>
  <si>
    <t>27 47 20.5</t>
  </si>
  <si>
    <t>53 48 33.4</t>
  </si>
  <si>
    <t>д. Заямочное, Минский р-н, Минская обл.</t>
  </si>
  <si>
    <t>Здание главного административно-бытового корпуса оздоровительного центра "Загорье"</t>
  </si>
  <si>
    <t>на доп. трубостойки на уровне антенн 2G + DBS - 3900</t>
  </si>
  <si>
    <t>27 49 40.6</t>
  </si>
  <si>
    <t>53 51 29.6</t>
  </si>
  <si>
    <t>вкл. 30.11.2009</t>
  </si>
  <si>
    <t>вкл. 29.08.2011</t>
  </si>
  <si>
    <t>д. Осовец, Любанский р-н, Минская обл.</t>
  </si>
  <si>
    <t>здание гаражей</t>
  </si>
  <si>
    <t>28 13 54</t>
  </si>
  <si>
    <t>52 50 9.2</t>
  </si>
  <si>
    <t>г. Минск, ул. Стахановская, д. 10а, Минский р-н, Минская обл.</t>
  </si>
  <si>
    <t>УП МТЗ "Медсервис"</t>
  </si>
  <si>
    <t>27 36 23.4</t>
  </si>
  <si>
    <t>53 53 21.6</t>
  </si>
  <si>
    <t>вкл. 21.02.2003</t>
  </si>
  <si>
    <t>г. Дзержинск, 17-й км автодороги Минск-Дзержинск, Дзержинский р-н, Минская обл.</t>
  </si>
  <si>
    <t>мачта ИП "Велком"</t>
  </si>
  <si>
    <t>мачта 25 м. + BS - 82 II</t>
  </si>
  <si>
    <t>plan_gsm:2/2/0 work_gsm:2/0/0</t>
  </si>
  <si>
    <t>plan_dcs:3/3/0 work_dcs:0/0/0</t>
  </si>
  <si>
    <t>мачта 25 м. + DBS - 3900</t>
  </si>
  <si>
    <t>27 22 35.33</t>
  </si>
  <si>
    <t>53 47 42.11</t>
  </si>
  <si>
    <t>вкл. 30.12.2013</t>
  </si>
  <si>
    <t>г. Борисов, Новый стадион ФК БАТЭ, Борисовский р-н, Минская обл.</t>
  </si>
  <si>
    <t>Стадион &lt;Борисов Арена&gt;</t>
  </si>
  <si>
    <t>indoor + BS - 82</t>
  </si>
  <si>
    <t>plan_umts:3/3/3/3/3/3 work_umts:3/3/3</t>
  </si>
  <si>
    <t>28 28 30.22</t>
  </si>
  <si>
    <t>54 11 35.15</t>
  </si>
  <si>
    <t>г. Минск, пер. 1-й Загородный, д. 20, Минский р-н, Минская обл.</t>
  </si>
  <si>
    <t>ИООО "Миотон"</t>
  </si>
  <si>
    <t>27 31 13.8</t>
  </si>
  <si>
    <t>53 54 20.4</t>
  </si>
  <si>
    <t>вкл. 02.11.2011</t>
  </si>
  <si>
    <t>г. Минск, пр-т Партизанский, д. 8, Минский р-н, Минская обл.</t>
  </si>
  <si>
    <t>27 35 32.9</t>
  </si>
  <si>
    <t>53 52 58.6</t>
  </si>
  <si>
    <t>вкл. 31.08.2010</t>
  </si>
  <si>
    <t>д. Волма, Смолевичский р-н, Минская обл.</t>
  </si>
  <si>
    <t>здание гаража санатория "Зубрёнок" ОАО "Минский автомобильный завод" (7 м.)</t>
  </si>
  <si>
    <t>27 55 46.5</t>
  </si>
  <si>
    <t>53 54 20.9</t>
  </si>
  <si>
    <t>вкл. 11.08.2009</t>
  </si>
  <si>
    <t>д. Павлюти, Дзержинский р-н, Минская обл.</t>
  </si>
  <si>
    <t>Старинковский сельский исполнительный комитет</t>
  </si>
  <si>
    <t>мачта 39 м. + BS - 82 II</t>
  </si>
  <si>
    <t>26 56 17.7</t>
  </si>
  <si>
    <t>53 45 42.69</t>
  </si>
  <si>
    <t>отпала, будет разм-ся на ИП Велком</t>
  </si>
  <si>
    <t>26 56 17.4</t>
  </si>
  <si>
    <t>53 45 44.3</t>
  </si>
  <si>
    <t>вкл. 12.10.2009</t>
  </si>
  <si>
    <t>д. Челонец, Солигорский р-н, Минская обл.</t>
  </si>
  <si>
    <t>Земельный участок</t>
  </si>
  <si>
    <t>27 17 48.8</t>
  </si>
  <si>
    <t>52 30 42.4</t>
  </si>
  <si>
    <t>BSC88</t>
  </si>
  <si>
    <t>вкл. 30.12.2008</t>
  </si>
  <si>
    <t>г. Минск, ул. Неманская, д. 61, Минский р-н, Минская обл.</t>
  </si>
  <si>
    <t>ЖСПК №799</t>
  </si>
  <si>
    <t>АО 5 м. + сборный контейнер + BS - 240 II</t>
  </si>
  <si>
    <t>ПС-60/48У (48В. 160А. 8кВт)</t>
  </si>
  <si>
    <t>27 25 36.5</t>
  </si>
  <si>
    <t>53 55 22.6</t>
  </si>
  <si>
    <t>3G оборудование привязывается через ВОЛС.</t>
  </si>
  <si>
    <t>вкл. 27.12.2012</t>
  </si>
  <si>
    <t>г. Логойск, Логойский р-н, Минская обл.</t>
  </si>
  <si>
    <t>ГК "Логойск" осветительная опора</t>
  </si>
  <si>
    <t>plan_gsm:4/4/4 work_gsm:1/2/1</t>
  </si>
  <si>
    <t>столб 26 м. + DBS - 3900</t>
  </si>
  <si>
    <t>27 48 20.1</t>
  </si>
  <si>
    <t>54 11 14.2</t>
  </si>
  <si>
    <t>вкл. 23.08.2012</t>
  </si>
  <si>
    <t>27 53 57.1</t>
  </si>
  <si>
    <t>53 55 26.4</t>
  </si>
  <si>
    <t>выкл. 12.11.2013</t>
  </si>
  <si>
    <t>вкл. 30.08.2013</t>
  </si>
  <si>
    <t>г. Минск, ул. В.Хоружей, д. 13, Минский р-н, Минская обл.</t>
  </si>
  <si>
    <t>Минск ТипПроект</t>
  </si>
  <si>
    <t>plan_dcs:6/6/6 work_dcs:5/4/3</t>
  </si>
  <si>
    <t>27 34 27.7</t>
  </si>
  <si>
    <t>53 55 9.5</t>
  </si>
  <si>
    <t>вкл. 24.07.2003</t>
  </si>
  <si>
    <t>г. Минск, ул. В.Хоружей, д. 3, Минский р-н, Минская обл.</t>
  </si>
  <si>
    <t>УЭПС 2-48/120-43</t>
  </si>
  <si>
    <t>27 34 45.7</t>
  </si>
  <si>
    <t>53 55 0.6</t>
  </si>
  <si>
    <t>вкл. 26.09.2003</t>
  </si>
  <si>
    <t>вкл. 04.04.2011</t>
  </si>
  <si>
    <t>г. Минск, пересечение пр. Независимости и ул. Стариновская, Минский р-н, Минская обл.</t>
  </si>
  <si>
    <t>27 41 47.2</t>
  </si>
  <si>
    <t>53 56 51.4</t>
  </si>
  <si>
    <t>вкл. 28.07.2011</t>
  </si>
  <si>
    <t>д. Аксаковщина, Минский р-н, Минская обл.</t>
  </si>
  <si>
    <t>7-ми этажное здание лечебно-диагностичекого центра</t>
  </si>
  <si>
    <t>27 6 1.3</t>
  </si>
  <si>
    <t>53 57 3.4</t>
  </si>
  <si>
    <t>выкл. 16.01.2013</t>
  </si>
  <si>
    <t>выкл. 01.05.2013</t>
  </si>
  <si>
    <t>г. Минск, ул. Сурганова, д. 57А, Минский р-н, Минская обл.</t>
  </si>
  <si>
    <t>ТЦ "Европа"</t>
  </si>
  <si>
    <t>plan_dcs:6/6/6 work_dcs:4/4/5</t>
  </si>
  <si>
    <t>27 34 52.7</t>
  </si>
  <si>
    <t>53 55 45</t>
  </si>
  <si>
    <t>д. Цна, Вилейский р-н, Минская обл.</t>
  </si>
  <si>
    <t>26 52 32.5</t>
  </si>
  <si>
    <t>54 24 14.8</t>
  </si>
  <si>
    <t>Медный кабель до кроссовой стойки сущ. РРЛ БС-366</t>
  </si>
  <si>
    <t>BSC79</t>
  </si>
  <si>
    <t>вкл. 01.06.2009</t>
  </si>
  <si>
    <t>г. Минск, ул. Воронянского, д. 13/4, Минский р-н, Минская обл.</t>
  </si>
  <si>
    <t>АТС</t>
  </si>
  <si>
    <t>27 32 39.5</t>
  </si>
  <si>
    <t>53 52 47.2</t>
  </si>
  <si>
    <t>вкл. 15.12.2005</t>
  </si>
  <si>
    <t>д. Боровая, д. 7, Минский р-н, Минская обл.</t>
  </si>
  <si>
    <t>Админстративное здание</t>
  </si>
  <si>
    <t>мачта 15 м. + BS - 82 II</t>
  </si>
  <si>
    <t>plan_dcs:4/4/4 work_dcs:3/3/3</t>
  </si>
  <si>
    <t>3 рамки + DBS - 3900</t>
  </si>
  <si>
    <t>27 38 38.1</t>
  </si>
  <si>
    <t>53 57 52.4</t>
  </si>
  <si>
    <t>вкл. 07.09.2010</t>
  </si>
  <si>
    <t>вкл. 20.10.2011</t>
  </si>
  <si>
    <t>г. Минск, ул. Есенина, д. 121, Минский р-н, Минская обл.</t>
  </si>
  <si>
    <t>Здание ЖЭС №109</t>
  </si>
  <si>
    <t>свободные т/с + DBS - 3900</t>
  </si>
  <si>
    <t>53 51 57</t>
  </si>
  <si>
    <t>Трипод разместить в зоне видимости ответной части РРЛ 3G оборудование привязывается через ВОЛС</t>
  </si>
  <si>
    <t>вкл. 05.11.2011</t>
  </si>
  <si>
    <t>д. Узборье, Минский р-н, Минская обл.</t>
  </si>
  <si>
    <t>27 43 15.4</t>
  </si>
  <si>
    <t>54 2 28.4</t>
  </si>
  <si>
    <t>вкл. 17.11.2009</t>
  </si>
  <si>
    <t>посёлок Лесной, Минский р-н, Минская обл.</t>
  </si>
  <si>
    <t>Минская областная клиническая больница</t>
  </si>
  <si>
    <t>27 40 42.52</t>
  </si>
  <si>
    <t>54 0 30.91</t>
  </si>
  <si>
    <t>выкл. 17.05.2007</t>
  </si>
  <si>
    <t>г. Минск, ул. Ванеева, д. 3, Минский р-н, Минская обл.</t>
  </si>
  <si>
    <t>Стадион "Трактор"</t>
  </si>
  <si>
    <t>27 37 5.86</t>
  </si>
  <si>
    <t>53 52 49.83</t>
  </si>
  <si>
    <t>демонтаж (отказ арендодателя)</t>
  </si>
  <si>
    <t>выкл. 31.08.2008</t>
  </si>
  <si>
    <t>д. Крылово, Минский р-н, Минская обл.</t>
  </si>
  <si>
    <t>Дом быта</t>
  </si>
  <si>
    <t>27 11 58.4</t>
  </si>
  <si>
    <t>53 58 47.6</t>
  </si>
  <si>
    <t>вкл. 16.02.2006</t>
  </si>
  <si>
    <t>д. Шепели, Минский р-н, Минская обл.</t>
  </si>
  <si>
    <t>27 30 5.69</t>
  </si>
  <si>
    <t>54 9 56.11</t>
  </si>
  <si>
    <t>вне плана до вкл БС385, демонтаж</t>
  </si>
  <si>
    <t>выкл. 16.03.2007</t>
  </si>
  <si>
    <t>д. Илья, Вилейский р-н, Минская обл.</t>
  </si>
  <si>
    <t>Универмаг</t>
  </si>
  <si>
    <t>27 17 48.2</t>
  </si>
  <si>
    <t>54 25 2.4</t>
  </si>
  <si>
    <t>вкл. 29.11.2006</t>
  </si>
  <si>
    <t>г. Минск, пер. Физкультурный, д. 34, Минский р-н, Минская обл.</t>
  </si>
  <si>
    <t>ОМЗ "Агротехконтмаш"</t>
  </si>
  <si>
    <t>plan_dcs:4/4/4 work_dcs:5/3/4</t>
  </si>
  <si>
    <t>корона мачты (под 2G) + DBS - 3900</t>
  </si>
  <si>
    <t>27 33 28.8</t>
  </si>
  <si>
    <t>53 51 38.3</t>
  </si>
  <si>
    <t>г. Минск, пр-т Рокосовского, д. 151/1, Минский р-н, Минская обл.</t>
  </si>
  <si>
    <t>2-х этажное здание музея природы</t>
  </si>
  <si>
    <t>мачта 15 м. + DBS - 3900</t>
  </si>
  <si>
    <t>1 ант-соб. т/с, 2 ант-под. 2G + DBS - 3900</t>
  </si>
  <si>
    <t>plan_umts:2/3/2 work_umts:2/3/0</t>
  </si>
  <si>
    <t>27 37 01</t>
  </si>
  <si>
    <t>53 51 18.4</t>
  </si>
  <si>
    <t>вкл. 13.09.2010</t>
  </si>
  <si>
    <t>вкл. 22.11.2011</t>
  </si>
  <si>
    <t>д. сан. Сосны, Мядельский р-н, Минская обл.</t>
  </si>
  <si>
    <t>санаторий "Сосны" ГХУ администрации Президента РБ</t>
  </si>
  <si>
    <t>АО + BS - 82 II</t>
  </si>
  <si>
    <t>рамки на АО + DBS - 3900</t>
  </si>
  <si>
    <t>26 49 59.7</t>
  </si>
  <si>
    <t>54 50 4.9</t>
  </si>
  <si>
    <t>вкл. 04.06.2008</t>
  </si>
  <si>
    <t>д. Петровщина, Молодечненский р-н, Минская обл.</t>
  </si>
  <si>
    <t>Дом отдыха "Алеся"</t>
  </si>
  <si>
    <t>26 59 2.19</t>
  </si>
  <si>
    <t>54 8 10.2</t>
  </si>
  <si>
    <t>отпала согласно д.з. 23.11.2006 N BEL 14 00 07/1553с</t>
  </si>
  <si>
    <t>Агрофирма "Лебедево"</t>
  </si>
  <si>
    <t>plan_gsm:2/2/2 work_gsm:4/2/3</t>
  </si>
  <si>
    <t>26 42 21.1</t>
  </si>
  <si>
    <t>54 18 49.2</t>
  </si>
  <si>
    <t>д. НДОЛ Зубрёнок, Мядельский р-н, Минская обл.</t>
  </si>
  <si>
    <t>Общежитие</t>
  </si>
  <si>
    <t>plan_gsm:2/4/2 work_gsm:2/4/0</t>
  </si>
  <si>
    <t>plan_dcs:0/3/4 work_dcs:0/3/0</t>
  </si>
  <si>
    <t>рамки на мачте + DBS - 3900</t>
  </si>
  <si>
    <t>plan_umts:2/2/0 work_umts:2/1/0</t>
  </si>
  <si>
    <t>26 42 39.6</t>
  </si>
  <si>
    <t>54 49 58.6</t>
  </si>
  <si>
    <t>вкл. 02.12.2008</t>
  </si>
  <si>
    <t>вкл. 29.05.2009</t>
  </si>
  <si>
    <t>г. Минск, пер. Вузовский, д. 3, Минский р-н, Минская обл.</t>
  </si>
  <si>
    <t>Общежитие №4</t>
  </si>
  <si>
    <t>27 33 29.3</t>
  </si>
  <si>
    <t>53 52 54.8</t>
  </si>
  <si>
    <t>вкл. 13.12.2002</t>
  </si>
  <si>
    <t>д. Энергия, Пуховичский р-н, Минская обл.</t>
  </si>
  <si>
    <t>УП "Минский моторный завод"</t>
  </si>
  <si>
    <t>28 0 42.4</t>
  </si>
  <si>
    <t>53 37 49.7</t>
  </si>
  <si>
    <t>BSC86</t>
  </si>
  <si>
    <t>вкл. 15.04.2005</t>
  </si>
  <si>
    <t>д. Светлый Бор, ул. Фабричная, д. 1, Пуховичский р-н, Минская обл.</t>
  </si>
  <si>
    <t>ОАО "Пуховичская картонная фабрика"</t>
  </si>
  <si>
    <t>АРМ 30 + IBBS200D + Существующая сеть 220</t>
  </si>
  <si>
    <t>28 17 50.2</t>
  </si>
  <si>
    <t>53 34 55.6</t>
  </si>
  <si>
    <t>вкл. 15.09.2006</t>
  </si>
  <si>
    <t>д. Пуховичи, ул. Советская, д. 90, Пуховичский р-н, Минская обл.</t>
  </si>
  <si>
    <t>ГУП "Пуховическое ПВС"</t>
  </si>
  <si>
    <t>28 15 53.32</t>
  </si>
  <si>
    <t>53 31 23.02</t>
  </si>
  <si>
    <t>г. Солигорск, ул. Заслонова, д. 25, Солигорский р-н, Минская обл.</t>
  </si>
  <si>
    <t>Здание ледового дворца</t>
  </si>
  <si>
    <t>27 32 11</t>
  </si>
  <si>
    <t>52 47 26.7</t>
  </si>
  <si>
    <t>г. Гомель, ул. 2-я Витебская, д. 30, Гомельский р-н, Гомельская обл.</t>
  </si>
  <si>
    <t>Мачта 30м ЗАО "БеСТ"</t>
  </si>
  <si>
    <t>мачта 30 м. + BS - 82 II</t>
  </si>
  <si>
    <t>plan_dcs:4/4/4 work_dcs:0/0/0</t>
  </si>
  <si>
    <t>мачта 30 м. + Flexi WCDMA BTS</t>
  </si>
  <si>
    <t>31 0 26.2</t>
  </si>
  <si>
    <t>52 29 8</t>
  </si>
  <si>
    <t>BSC75</t>
  </si>
  <si>
    <t>RNC304</t>
  </si>
  <si>
    <t>д. Сычково, Бобруйский р-н, Могилёвская обл.</t>
  </si>
  <si>
    <t>Могилевская обл. - СТО бензозаправочной станции № 29</t>
  </si>
  <si>
    <t>29 4 54.4</t>
  </si>
  <si>
    <t>53 12 53.3</t>
  </si>
  <si>
    <t>демонтаж отказ арендодателя</t>
  </si>
  <si>
    <t>выкл. 08.06.2006</t>
  </si>
  <si>
    <t>г. Минск, ул. Воронянского, д. 50, Минский р-н, Минская обл.</t>
  </si>
  <si>
    <t>Поликлиника дорожной больницы ст.Минск</t>
  </si>
  <si>
    <t>рамки + АО + DBS - 3900</t>
  </si>
  <si>
    <t>27 33 4.9</t>
  </si>
  <si>
    <t>53 52 37.7</t>
  </si>
  <si>
    <t>вкл. 25.11.2002</t>
  </si>
  <si>
    <t>вкл. 01.11.2012</t>
  </si>
  <si>
    <t>д. Любоничи, Кировский р-н, Могилёвская обл.</t>
  </si>
  <si>
    <t>29 14 38.68</t>
  </si>
  <si>
    <t>53 16 30.78</t>
  </si>
  <si>
    <t>выкл. 23.03.2007</t>
  </si>
  <si>
    <t>д. Крупица, Минский р-н, Минская обл.</t>
  </si>
  <si>
    <t>Мехдвор ОАО "РАПС"</t>
  </si>
  <si>
    <t>27 31 47.25</t>
  </si>
  <si>
    <t>53 40 50.53</t>
  </si>
  <si>
    <t>выкл. 19.12.2007</t>
  </si>
  <si>
    <t>д. Корма, Узденский р-н, Минская обл.</t>
  </si>
  <si>
    <t>Башня МТС</t>
  </si>
  <si>
    <t>27 28 3.3</t>
  </si>
  <si>
    <t>53 35 18.8</t>
  </si>
  <si>
    <t>BSC28</t>
  </si>
  <si>
    <t>вкл. 06.09.2006</t>
  </si>
  <si>
    <t>д. Кривели, ул. Школьная, д. 1, Узденский р-н, Минская обл.</t>
  </si>
  <si>
    <t>Исполком</t>
  </si>
  <si>
    <t>мачта 23 м. + BS - 82 II</t>
  </si>
  <si>
    <t>27 23 53.37</t>
  </si>
  <si>
    <t>53 25 30.79</t>
  </si>
  <si>
    <t>д. Вежи, Слуцкий р-н, Минская обл.</t>
  </si>
  <si>
    <t>магазин</t>
  </si>
  <si>
    <t>27 35 49.71</t>
  </si>
  <si>
    <t>53 16 31.72</t>
  </si>
  <si>
    <t>выкл. 17.04.2007</t>
  </si>
  <si>
    <t>д. Паськовы Горки, Стародорожский р-н, Минская обл.</t>
  </si>
  <si>
    <t>Башня Velcom 70 м. + BS - 82</t>
  </si>
  <si>
    <t>28 1 50.9</t>
  </si>
  <si>
    <t>53 3 6.8</t>
  </si>
  <si>
    <t>каналообразующая для репитера Р1416 Теребуты (агро2006), демонтаж</t>
  </si>
  <si>
    <t>выкл. 08.11.2007</t>
  </si>
  <si>
    <t>г. Минск, ул. Каховская, д. 31, Минский р-н, Минская обл.</t>
  </si>
  <si>
    <t>Кинотеатр "Киев"</t>
  </si>
  <si>
    <t>мачта 17 м. (корона) + DBS - 3900</t>
  </si>
  <si>
    <t>27 33 22.4</t>
  </si>
  <si>
    <t>53 55 45.8</t>
  </si>
  <si>
    <t>вкл. 23.01.2006</t>
  </si>
  <si>
    <t>д. Беляны, Гродненский р-н, Гродненская обл.</t>
  </si>
  <si>
    <t>23 38 46.8</t>
  </si>
  <si>
    <t>53 37 41</t>
  </si>
  <si>
    <t>BSC681</t>
  </si>
  <si>
    <t>вкл. 07.04.2011</t>
  </si>
  <si>
    <t>д. Дубеи, Солигорский р-н, Минская обл.</t>
  </si>
  <si>
    <t>Минский ОУРТ, Солигорский цех УКВР</t>
  </si>
  <si>
    <t>27 27 47.4</t>
  </si>
  <si>
    <t>52 46 48.2</t>
  </si>
  <si>
    <t>выкл. 25.01.2007</t>
  </si>
  <si>
    <t>д. Черняты, Мядельский р-н, Минская обл.</t>
  </si>
  <si>
    <t>26 53 20.1</t>
  </si>
  <si>
    <t>55 0 24.4</t>
  </si>
  <si>
    <t>BSC09</t>
  </si>
  <si>
    <t>вкл. 10.02.2010</t>
  </si>
  <si>
    <t>д. Новополесский, Солигорский р-н, Минская обл.</t>
  </si>
  <si>
    <t>Сельсовет</t>
  </si>
  <si>
    <t>27 24 51.6</t>
  </si>
  <si>
    <t>52 39 4</t>
  </si>
  <si>
    <t>вкл. 21.12.2006</t>
  </si>
  <si>
    <t>д. Буды, Житковичский р-н, Гомельская обл.</t>
  </si>
  <si>
    <t>27 27 28.1</t>
  </si>
  <si>
    <t>52 18 15.8</t>
  </si>
  <si>
    <t>вкл. 23.10.2006</t>
  </si>
  <si>
    <t>г. Минск, ул. Лобанка, д. 86, Минский р-н, Минская обл.</t>
  </si>
  <si>
    <t>здание ЖЭС-117 Фрунзенского ЖРЭО г. Минска</t>
  </si>
  <si>
    <t>АО (2 шт.) 3 м. + BS - 240</t>
  </si>
  <si>
    <t>27 25 25.38</t>
  </si>
  <si>
    <t>53 53 25</t>
  </si>
  <si>
    <t>БС143 будет включено по ВОЛС, отпала</t>
  </si>
  <si>
    <t>д. Логвощи, Житковичский р-н, Гомельская обл.</t>
  </si>
  <si>
    <t>27 35 6</t>
  </si>
  <si>
    <t>52 14 10</t>
  </si>
  <si>
    <t>медный кабель до кроссовой стойки БС431</t>
  </si>
  <si>
    <t>BSC52</t>
  </si>
  <si>
    <t>вкл. 28.03.2008</t>
  </si>
  <si>
    <t>д. Червоное, Житковичский р-н, Гомельская обл.</t>
  </si>
  <si>
    <t>здание ремонтно-механических мастерскихРУП "Житковичское"</t>
  </si>
  <si>
    <t>мачта 35 м. + BS - 82 II</t>
  </si>
  <si>
    <t>plan_gsm:3/2/2 work_gsm:3/2/2</t>
  </si>
  <si>
    <t>plan_dcs:4/4/4 work_dcs:</t>
  </si>
  <si>
    <t>27 54 14.9</t>
  </si>
  <si>
    <t>52 21 28.9</t>
  </si>
  <si>
    <t>Отредактировано согласно примечанию Виктора Милько</t>
  </si>
  <si>
    <t>вкл. 24.08.2007</t>
  </si>
  <si>
    <t>д. Сосновец, Петриковский р-н, Гомельская обл.</t>
  </si>
  <si>
    <t>28 25 44.8</t>
  </si>
  <si>
    <t>52 14 12.1</t>
  </si>
  <si>
    <t>медный кабель до кроссовой стойки БС434</t>
  </si>
  <si>
    <t>вкл. 15.04.2008</t>
  </si>
  <si>
    <t>д. Коржевка, Петриковский р-н, Гомельская обл.</t>
  </si>
  <si>
    <t>"Петриковский керамзитный з-д"</t>
  </si>
  <si>
    <t>труба 50 м. + BS - 82</t>
  </si>
  <si>
    <t>plan_gsm:2/2/0 work_gsm:2/3/0</t>
  </si>
  <si>
    <t>28 35 33.4</t>
  </si>
  <si>
    <t>52 12 21.8</t>
  </si>
  <si>
    <t>вкл. 12.07.2006</t>
  </si>
  <si>
    <t>д. Белая, Мозырский р-н, Гомельская обл.</t>
  </si>
  <si>
    <t>Здание механических СПК "Белая" (7 м.)</t>
  </si>
  <si>
    <t>28 54 51.1</t>
  </si>
  <si>
    <t>52 4 10.4</t>
  </si>
  <si>
    <t>вкл. 01.04.2009</t>
  </si>
  <si>
    <t>д. Теребов, Петриковский р-н, Гомельская обл.</t>
  </si>
  <si>
    <t>28 56 51</t>
  </si>
  <si>
    <t>52 14 20</t>
  </si>
  <si>
    <t>медный кабель до кроссовой стойки БС436</t>
  </si>
  <si>
    <t>вкл. 02.07.2009</t>
  </si>
  <si>
    <t>д. Теляково, Узденский р-н, Минская обл.</t>
  </si>
  <si>
    <t>Цех ЧУП центр мебельных фасадов</t>
  </si>
  <si>
    <t>27 23 35.4</t>
  </si>
  <si>
    <t>53 31 3.2</t>
  </si>
  <si>
    <t>вкл. 02.06.2008</t>
  </si>
  <si>
    <t>вкл. 16.11.2011</t>
  </si>
  <si>
    <t>Узденское РАЙПО</t>
  </si>
  <si>
    <t>27 23 42.39</t>
  </si>
  <si>
    <t>53 31 24.6</t>
  </si>
  <si>
    <t>г. Минск, ул. Я. Коласа, д. 47 к.2, Минский р-н, Минская обл.</t>
  </si>
  <si>
    <t>здание "Центр внешкольной работы"</t>
  </si>
  <si>
    <t>мачта 19 м. + сборный контейнер + BS - 240</t>
  </si>
  <si>
    <t>27 35 49.1</t>
  </si>
  <si>
    <t>53 55 46.8</t>
  </si>
  <si>
    <t>вкл. 23.10.2008</t>
  </si>
  <si>
    <t>вкл. 29.07.2011</t>
  </si>
  <si>
    <t>д. Семеновичи, Узденский р-н, Минская обл.</t>
  </si>
  <si>
    <t>СПК "Новое Жилье"</t>
  </si>
  <si>
    <t>27 7 35.8</t>
  </si>
  <si>
    <t>53 25 51.4</t>
  </si>
  <si>
    <t>выкл. 11.06.2012</t>
  </si>
  <si>
    <t>г. Заречье, Речицкий р-н, Гомельская обл.</t>
  </si>
  <si>
    <t>здание магазина РУП "Речицажилкомсервис"</t>
  </si>
  <si>
    <t>30 4 40.3</t>
  </si>
  <si>
    <t>52 25 53.5</t>
  </si>
  <si>
    <t>для обеспечения пгт 5 лет СООО МТС</t>
  </si>
  <si>
    <t>вкл. 26.06.2007</t>
  </si>
  <si>
    <t>д. Терюха, Гомельский р-н, Гомельская обл.</t>
  </si>
  <si>
    <t>31 0 24.1</t>
  </si>
  <si>
    <t>52 12 19.2</t>
  </si>
  <si>
    <t>BSC18</t>
  </si>
  <si>
    <t>г. Минск, пр-т Пушкина, д. 66, Минский р-н, Минская обл.</t>
  </si>
  <si>
    <t>Общежитие ОАО завод "БЭРН"</t>
  </si>
  <si>
    <t>27 29 54.2</t>
  </si>
  <si>
    <t>53 55 8.9</t>
  </si>
  <si>
    <t>вкл. 12.03.2004</t>
  </si>
  <si>
    <t>вкл. 26.08.2011</t>
  </si>
  <si>
    <t>д. Дубовка, Бобруйский р-н, Могилёвская обл.</t>
  </si>
  <si>
    <t>29 21 52.72</t>
  </si>
  <si>
    <t>53 4 31.74</t>
  </si>
  <si>
    <t>выкл. 31.03.2007</t>
  </si>
  <si>
    <t>д. Сычково, ул. Селезнева, д. 24/1, Бобруйский р-н, Могилёвская обл.</t>
  </si>
  <si>
    <t>территория ОДО "Зеленый бор"</t>
  </si>
  <si>
    <t>мачта 40 м. + контейнер + BS - 82 II</t>
  </si>
  <si>
    <t>ПС-60/48У (48В. 160А. 16кВт)</t>
  </si>
  <si>
    <t>29 6 4.6</t>
  </si>
  <si>
    <t>53 12 42.19</t>
  </si>
  <si>
    <t>г. Минск, ул. Волгоградская, д. 6, Минский р-н, Минская обл.</t>
  </si>
  <si>
    <t>3-х этажное здание заводоуправления</t>
  </si>
  <si>
    <t>трипод 5 м. + DBS - 3900</t>
  </si>
  <si>
    <t>plan_umts:2/2/2 work_umts:3/3/2</t>
  </si>
  <si>
    <t>27 37 30.97</t>
  </si>
  <si>
    <t>53 55 49.26</t>
  </si>
  <si>
    <t>вкл. 16.12.2013</t>
  </si>
  <si>
    <t>д. Большие Бортники, Бобруйский р-н, Могилёвская обл.</t>
  </si>
  <si>
    <t>СПК "Гигант"</t>
  </si>
  <si>
    <t>29 34 6.1</t>
  </si>
  <si>
    <t>53 7 19.7</t>
  </si>
  <si>
    <t>вкл. 22.12.2006</t>
  </si>
  <si>
    <t>г. Рогачев, ул. Волкова, Рогачевский р-н, Гомельская обл.</t>
  </si>
  <si>
    <t>Мачта МУЭС</t>
  </si>
  <si>
    <t>мачта МУЭС + контейнер + BS - 82</t>
  </si>
  <si>
    <t>29 59 13.2</t>
  </si>
  <si>
    <t>53 3 58.79</t>
  </si>
  <si>
    <t>д. Луговая Вирня, Жлобинский р-н, Гомельская обл.</t>
  </si>
  <si>
    <t>30 8 1.58</t>
  </si>
  <si>
    <t>52 54 22.02</t>
  </si>
  <si>
    <t>выкл. 05.04.2007</t>
  </si>
  <si>
    <t>г. Стрешин, Жлобинский р-н, Гомельская обл.</t>
  </si>
  <si>
    <t>Здание универмага</t>
  </si>
  <si>
    <t>мачта 27 м. + BS - 82</t>
  </si>
  <si>
    <t>мачта 27 м.+рамки + Flexi WCDMA BTS</t>
  </si>
  <si>
    <t>30 6 33</t>
  </si>
  <si>
    <t>52 43 45.6</t>
  </si>
  <si>
    <t>BSC85</t>
  </si>
  <si>
    <t>вкл. 05.12.2006</t>
  </si>
  <si>
    <t>г. Жлобин, ул. Шоссейная, д. 133а, Жлобинский р-н, Гомельская обл.</t>
  </si>
  <si>
    <t>Админстративное здание ОАО "АФПК"Жлобинский мясокомбинат""</t>
  </si>
  <si>
    <t>АО 3 м + рамка + Flexi WCDMA BTS</t>
  </si>
  <si>
    <t>plan_umts:2/2/2 work_umts:1/0/0</t>
  </si>
  <si>
    <t>30 0 37.4</t>
  </si>
  <si>
    <t>52 52 05.5</t>
  </si>
  <si>
    <t>вкл. 11.02.2010</t>
  </si>
  <si>
    <t>д. перекрёсток м8/м10, Гомельский р-н, Гомельская обл.</t>
  </si>
  <si>
    <t>plan_gsm:2/1 work_gsm:2/2/0</t>
  </si>
  <si>
    <t>30 49 58.7</t>
  </si>
  <si>
    <t>52 23 1.7</t>
  </si>
  <si>
    <t>планируется замена 1/1 на 2/2/2</t>
  </si>
  <si>
    <t>вкл. 16.06.2005</t>
  </si>
  <si>
    <t>г. Минск, ул. Тимирязева, д. 9, Минский р-н, Минская обл.</t>
  </si>
  <si>
    <t>Минское обувное ОАО "Луч"</t>
  </si>
  <si>
    <t>27 31 48.5</t>
  </si>
  <si>
    <t>53 54 25.8</t>
  </si>
  <si>
    <t>вкл. 23.09.2005</t>
  </si>
  <si>
    <t>вкл. 04.11.2010</t>
  </si>
  <si>
    <t>г. Гомель, ул. Объездная, д. 9, Гомельский р-н, Гомельская обл.</t>
  </si>
  <si>
    <t>здание РУП "Гомельский радиозавод имени 60-летия СССР"</t>
  </si>
  <si>
    <t>АО 7.5 м + Flexi WCDMA BTS</t>
  </si>
  <si>
    <t>30 53 21.0</t>
  </si>
  <si>
    <t>52 25 11.6</t>
  </si>
  <si>
    <t>BSC08</t>
  </si>
  <si>
    <t>вкл. 11.06.2009</t>
  </si>
  <si>
    <t>г. Минск, ул. Гамарника, д. 14, Минский р-н, Минская обл.</t>
  </si>
  <si>
    <t>Здание ЖЭС-68</t>
  </si>
  <si>
    <t>27 37 0.1</t>
  </si>
  <si>
    <t>53 57 28.5</t>
  </si>
  <si>
    <t>вкл. 21.11.2006</t>
  </si>
  <si>
    <t>д. Чкалово, Гомельский р-н, Гомельская обл.</t>
  </si>
  <si>
    <t>Башня Velcom 72 м. + контейнер + BS - 82 II</t>
  </si>
  <si>
    <t>Башня Velcom 72 м. + Flexi WCDMA BTS</t>
  </si>
  <si>
    <t>30 53 7.2</t>
  </si>
  <si>
    <t>52 16 29.3</t>
  </si>
  <si>
    <t>г. Минск, Долгиновский, д. 152, Минский р-н, Минская обл.</t>
  </si>
  <si>
    <t>ГУ "Республиканская клиническая психиатрическая больница", корпус №9 (трипод 7,5</t>
  </si>
  <si>
    <t>plan_dcs:3/3/3 work_dcs:2/3/4</t>
  </si>
  <si>
    <t>27 32 36.7</t>
  </si>
  <si>
    <t>53 57 14.1</t>
  </si>
  <si>
    <t>вне плана 2006 года (Вместо демонтированной 16.01. инфо о 3g из файла Антены 3G 179 бс.xls инфо о 3g из файла Антены 3G 179 бс.xls инфо о 3g из файла</t>
  </si>
  <si>
    <t>вкл. 09.08.2010</t>
  </si>
  <si>
    <t>г. Гомель, ул. Карповича, д. 28, Гомельский р-н, Гомельская обл.</t>
  </si>
  <si>
    <t>Здание крытого центрального рынка (14 м.)</t>
  </si>
  <si>
    <t>30 59 54.9</t>
  </si>
  <si>
    <t>52 25 32.9</t>
  </si>
  <si>
    <t>отпала (корр-ка 2009)</t>
  </si>
  <si>
    <t>г. Минск, ул. Селицкого, д. 29, Минский р-н, Минская обл.</t>
  </si>
  <si>
    <t>ОАО "Минскжелезобетон", цех №3</t>
  </si>
  <si>
    <t>мачта 27 м. + рамки + DBS - 3900</t>
  </si>
  <si>
    <t>27 41 46.4</t>
  </si>
  <si>
    <t>53 49 24.8</t>
  </si>
  <si>
    <t>вкл. 06.10.2006</t>
  </si>
  <si>
    <t>вкл. 09.12.2010</t>
  </si>
  <si>
    <t>посёлок Королев Стан, Минский р-н, Минская обл.</t>
  </si>
  <si>
    <t>27 47 25.7</t>
  </si>
  <si>
    <t>53 59 45.8</t>
  </si>
  <si>
    <t>д. Станок-Водица, Смолевичский р-н, Минская обл.</t>
  </si>
  <si>
    <t>28 1 46.85</t>
  </si>
  <si>
    <t>53 58 37.94</t>
  </si>
  <si>
    <t>д. Слобода, Смолевичский р-н, Минская обл.</t>
  </si>
  <si>
    <t>Общежитие ЧУП "Озерицкий-Агро"</t>
  </si>
  <si>
    <t>27 52 32.01</t>
  </si>
  <si>
    <t>54 0 35.67</t>
  </si>
  <si>
    <t>д. Старые Новоселки, Несвижский р-н, Минская обл.</t>
  </si>
  <si>
    <t>Дом культуры</t>
  </si>
  <si>
    <t>26 40 8.29</t>
  </si>
  <si>
    <t>53 17 8</t>
  </si>
  <si>
    <t>выкл. 14.02.2007</t>
  </si>
  <si>
    <t>д. Швабы, Логойский р-н, Минская обл.</t>
  </si>
  <si>
    <t>хоздвор ЗАО "АХЕКА" ф-л "Импульс-Агро"</t>
  </si>
  <si>
    <t>мачта 39 м. + сборный контейнер + BS - 82 II</t>
  </si>
  <si>
    <t>plan_gsm:2/2/2/2 work_gsm:2/2/2</t>
  </si>
  <si>
    <t>28 10 0.9</t>
  </si>
  <si>
    <t>54 16 48.2</t>
  </si>
  <si>
    <t>выкл. 07.05.2012</t>
  </si>
  <si>
    <t>г. Витебск, ул. Чкалова, д. 50а, Витебский р-н, Витебская обл.</t>
  </si>
  <si>
    <t>магазин №142 ОАО "Веста"</t>
  </si>
  <si>
    <t>Мачта 15 м.  + Flexi WCDMA BTS</t>
  </si>
  <si>
    <t>plan_umts: work_umts:3/0/0</t>
  </si>
  <si>
    <t>30 12 45.9</t>
  </si>
  <si>
    <t>55 9 39.1</t>
  </si>
  <si>
    <t>BSC89</t>
  </si>
  <si>
    <t>вкл. 18.08.2009</t>
  </si>
  <si>
    <t>вкл. 16.08.2010</t>
  </si>
  <si>
    <t>г. Витебск, ул. Терешковой, д. 17а, Витебский р-н, Витебская обл.</t>
  </si>
  <si>
    <t>Здание склада авторынка</t>
  </si>
  <si>
    <t>трубостойка 3 м. + BS - 82 II</t>
  </si>
  <si>
    <t>30 15 3.1</t>
  </si>
  <si>
    <t>55 11 8.8</t>
  </si>
  <si>
    <t>BSC36</t>
  </si>
  <si>
    <t>вкл. 17.12.2009</t>
  </si>
  <si>
    <t>г. Минск, ул. Станиславского, д. 32, Минский р-н, Минская обл.</t>
  </si>
  <si>
    <t>7-ая городская  поликлиника</t>
  </si>
  <si>
    <t>27 35 30</t>
  </si>
  <si>
    <t>53 53 13.3</t>
  </si>
  <si>
    <t>вкл. 15.07.2006</t>
  </si>
  <si>
    <t>г. Ветрино, Полоцкий р-н, Витебская обл.</t>
  </si>
  <si>
    <t>Башня Velcom + BS - 82 II</t>
  </si>
  <si>
    <t>28 28 1.72</t>
  </si>
  <si>
    <t>55 25 4.7</t>
  </si>
  <si>
    <t>по формуляру модернизация 2010 БС2513</t>
  </si>
  <si>
    <t>BSC62</t>
  </si>
  <si>
    <t>вкл. 08.04.2011</t>
  </si>
  <si>
    <t>plan_umts:1/1/1 work_umts:</t>
  </si>
  <si>
    <t>27 30 17.1</t>
  </si>
  <si>
    <t>53 56 1.07</t>
  </si>
  <si>
    <t>3G для TIBO, отпала</t>
  </si>
  <si>
    <t>д. Упиревичи, Борисовский р-н, Минская обл.</t>
  </si>
  <si>
    <t>28 26 8.13</t>
  </si>
  <si>
    <t>54 8 56.7</t>
  </si>
  <si>
    <t>выкл. 23.05.2008</t>
  </si>
  <si>
    <t>санаторий Суя, ДОЛ Ленинец, Полоцкий р-н, Витебская обл.</t>
  </si>
  <si>
    <t>Детский оздоровительный лагерь "Ленинец", ОАО "Полимир"</t>
  </si>
  <si>
    <t>3 рамки + Flexi WCDMA BTS</t>
  </si>
  <si>
    <t>28 49 32.1</t>
  </si>
  <si>
    <t>55 19 16.1</t>
  </si>
  <si>
    <t>г. Минск, ул. Солтыса, д. 191, Минский р-н, Минская обл.</t>
  </si>
  <si>
    <t>Столовая ЗАО "Торпит"</t>
  </si>
  <si>
    <t>27 38 56.4</t>
  </si>
  <si>
    <t>53 53 58.8</t>
  </si>
  <si>
    <t>демонтаж, отказ арендодателя BEL 14 00 04/0124с от 11.01.2008г</t>
  </si>
  <si>
    <t>выкл. 29.02.2008</t>
  </si>
  <si>
    <t>д. Заозерье, Полоцкий р-н, Витебская обл.</t>
  </si>
  <si>
    <t>ГЛХУ 4 "Полоцкий лесхоз"</t>
  </si>
  <si>
    <t>28 50 38.4</t>
  </si>
  <si>
    <t>55 23 41.79</t>
  </si>
  <si>
    <t>2005, демонтаж</t>
  </si>
  <si>
    <t>выкл. 25.12.2007</t>
  </si>
  <si>
    <t>д. Запрудье, Сенненский р-н, Витебская обл.</t>
  </si>
  <si>
    <t>Мачта НРУП ТН "Дружба"</t>
  </si>
  <si>
    <t>мачта НРУП + BS - 82</t>
  </si>
  <si>
    <t>29 36 20.6</t>
  </si>
  <si>
    <t>54 51 49</t>
  </si>
  <si>
    <t>BSC60</t>
  </si>
  <si>
    <t>вкл. 04.01.2007</t>
  </si>
  <si>
    <t>д. Лесины, Полоцкий р-н, Витебская обл.</t>
  </si>
  <si>
    <t>Земельный участок с/с Фариново</t>
  </si>
  <si>
    <t>28 40 50.99</t>
  </si>
  <si>
    <t>55 24 55.5</t>
  </si>
  <si>
    <t>г. Новополоцк, ул. Василевцы, Полоцкий р-н, Витебская обл.</t>
  </si>
  <si>
    <t>Земельный участок горисполкома</t>
  </si>
  <si>
    <t>минибашня 40 м. + BS - 82 II</t>
  </si>
  <si>
    <t>28 41 35.3</t>
  </si>
  <si>
    <t>55 30 23.8</t>
  </si>
  <si>
    <t>д. Междуречье, квартал 5, д. 8, Полоцкий р-н, Витебская обл.</t>
  </si>
  <si>
    <t>башня связи ОАО "Нафтан"</t>
  </si>
  <si>
    <t>Башня связи + BS - 82 II</t>
  </si>
  <si>
    <t>1 сек. на сущ. Т/С, 2 на рамку  + Flexi WCDMA BTS</t>
  </si>
  <si>
    <t>28 40 49.3</t>
  </si>
  <si>
    <t>55 33 30.7</t>
  </si>
  <si>
    <t>вкл. 13.12.2007</t>
  </si>
  <si>
    <t>вкл. 01.11.2011</t>
  </si>
  <si>
    <t>г. Дисна, ул. Ленина, д. 55, Миорский р-н, Витебская обл.</t>
  </si>
  <si>
    <t>Остевичский сельский дом культуры</t>
  </si>
  <si>
    <t>28 13 7.29</t>
  </si>
  <si>
    <t>55 33 20.7</t>
  </si>
  <si>
    <t>выкл при вкл 4526</t>
  </si>
  <si>
    <t>выкл. 27.08.2006</t>
  </si>
  <si>
    <t>г. Минск, ул. Шишкина, д. 24, Минский р-н, Минская обл.</t>
  </si>
  <si>
    <t>ЛПУ "10-ая городская детская поликлиника"</t>
  </si>
  <si>
    <t>plan_dcs:6/6/6 work_dcs:3/5/4</t>
  </si>
  <si>
    <t>27 37 55.3</t>
  </si>
  <si>
    <t>53 51 39.1</t>
  </si>
  <si>
    <t>д. Силичи, Логойский р-н, Минская обл.</t>
  </si>
  <si>
    <t>Республиканский горнолыжный центр "Силичи"</t>
  </si>
  <si>
    <t>трубостойки + BS - 82</t>
  </si>
  <si>
    <t>27 49 58.6</t>
  </si>
  <si>
    <t>54 9 26</t>
  </si>
  <si>
    <t>вкл. 15.12.2004</t>
  </si>
  <si>
    <t>вкл. 05.09.2009</t>
  </si>
  <si>
    <t>д. Доброплесы, Верхнедвинский р-н, Витебская обл.</t>
  </si>
  <si>
    <t>Земельный участок Чапаевского сельского совета</t>
  </si>
  <si>
    <t>мачта  с антискручивающим устройством 39 м. + BS - 82 II</t>
  </si>
  <si>
    <t>plan_gsm:4/4/4 work_gsm:2/2/2</t>
  </si>
  <si>
    <t>28 26 57.8</t>
  </si>
  <si>
    <t>55 59 8.1</t>
  </si>
  <si>
    <t>демонтаж, замена мкБС на БС 5903</t>
  </si>
  <si>
    <t>выкл. 17.04.2012</t>
  </si>
  <si>
    <t>д. Зюзино, Полоцкий р-н, Витебская обл.</t>
  </si>
  <si>
    <t>28 57 9.56</t>
  </si>
  <si>
    <t>55 31 0.5</t>
  </si>
  <si>
    <t>д. Яковцы, Полоцкий р-н, Витебская обл.</t>
  </si>
  <si>
    <t>мачта НРУП ТН "Дружба"</t>
  </si>
  <si>
    <t>мачта НРУП + BS - 82 II</t>
  </si>
  <si>
    <t>2 рамки + Flexi WCDMA BTS</t>
  </si>
  <si>
    <t>plan_umts:2/2/2 work_umts:1/1/0</t>
  </si>
  <si>
    <t>28 49 43</t>
  </si>
  <si>
    <t>55 43 7</t>
  </si>
  <si>
    <t>д. Боровка, ул. Московская, д. 1, Верхнедвинский р-н, Витебская обл.</t>
  </si>
  <si>
    <t>цех ОАО "Верхнедвинский райагросервис"</t>
  </si>
  <si>
    <t>27 55 45.8</t>
  </si>
  <si>
    <t>55 49 6.09</t>
  </si>
  <si>
    <t>выкл. 07.02.2008</t>
  </si>
  <si>
    <t>г. Минск, ул. Брилевская, д. 15, Минский р-н, Минская обл.</t>
  </si>
  <si>
    <t>Общежитие ОАО "Белсантехмонтаж"</t>
  </si>
  <si>
    <t>plan_gsm:2/2/2/2 work_gsm:2/2/1</t>
  </si>
  <si>
    <t>plan_umts:2/3/3/3 work_umts:2/3/3</t>
  </si>
  <si>
    <t>27 31 53.8</t>
  </si>
  <si>
    <t>53 52 29</t>
  </si>
  <si>
    <t>д. Бигосово, ул. Молодежная, д. 7, Верхнедвинский р-н, Витебская обл.</t>
  </si>
  <si>
    <t>общежите ОАО "Инвет"</t>
  </si>
  <si>
    <t>plan_umts:1/2/2/2 work_umts:1/2/2</t>
  </si>
  <si>
    <t>27 44 20.1</t>
  </si>
  <si>
    <t>55 50 15.3</t>
  </si>
  <si>
    <t>вкл. 09.11.2005</t>
  </si>
  <si>
    <t>д. Перебродье, Миорский р-н, Витебская обл.</t>
  </si>
  <si>
    <t>Перебродская средняя школа-сад</t>
  </si>
  <si>
    <t>27 23 32.39</t>
  </si>
  <si>
    <t>55 37 54.69</t>
  </si>
  <si>
    <t>выкл. 19.06.2007</t>
  </si>
  <si>
    <t>д. Ахремовцы, ул. Школьная, д. 68, Браславский р-н, Витебская обл.</t>
  </si>
  <si>
    <t>Дымовая труба ОАО "Браславский райагросервис"</t>
  </si>
  <si>
    <t>труба + BS - 82 II</t>
  </si>
  <si>
    <t>27 6 44.99</t>
  </si>
  <si>
    <t>55 34 41.09</t>
  </si>
  <si>
    <t>выкл. 19.03.2008</t>
  </si>
  <si>
    <t>д. Красносельцы, Браславский р-н, Витебская обл.</t>
  </si>
  <si>
    <t>мачта РУП "БРТПЦ"</t>
  </si>
  <si>
    <t>мачта БРПТЦ + BS - 82 II</t>
  </si>
  <si>
    <t>plan_gsm:2/0 work_gsm:2/0/0</t>
  </si>
  <si>
    <t>26 59 32.1</t>
  </si>
  <si>
    <t>55 38 30.3</t>
  </si>
  <si>
    <t>вкл. 16.02.2005</t>
  </si>
  <si>
    <t>д. Юраны, Браславский р-н, Витебская обл.</t>
  </si>
  <si>
    <t>55 47 41.2</t>
  </si>
  <si>
    <t>д. Крупенино, Бешенковичский р-н, Витебская обл.</t>
  </si>
  <si>
    <t>29 48 13</t>
  </si>
  <si>
    <t>55 7 59</t>
  </si>
  <si>
    <t>медный кабель до кроссовой стойки БС549</t>
  </si>
  <si>
    <t>вкл. 26.12.2007</t>
  </si>
  <si>
    <t>г. Минск, пр-т Независимости, д. 79, Минский р-н, Минская обл.</t>
  </si>
  <si>
    <t>РУП "Издательство"Белорусский Дом печати""  (трубостойки 3м)</t>
  </si>
  <si>
    <t>plan_dcs:6/6/6 work_dcs:4/5/5</t>
  </si>
  <si>
    <t>27 36 1.4</t>
  </si>
  <si>
    <t>53 55 21.3</t>
  </si>
  <si>
    <t>вкл. 30.07.2010</t>
  </si>
  <si>
    <t>г. Витебск, ул. Титова, д. 3, Витебский р-н, Витебская обл.</t>
  </si>
  <si>
    <t>ЧУП "Торгтехносервис"</t>
  </si>
  <si>
    <t>plan_dcs:8/0/0 work_dcs:7/0/0</t>
  </si>
  <si>
    <t>сущ. трубостойки + Flexi WCDMA BTS</t>
  </si>
  <si>
    <t>30 10 53.1</t>
  </si>
  <si>
    <t>55 11 56.4</t>
  </si>
  <si>
    <t>вкл. 14.08.2008</t>
  </si>
  <si>
    <t>г. Витебск, пл. Смоленская, Витебский р-н, Витебская обл.</t>
  </si>
  <si>
    <t>ЧУП "Смоленский рынок г. Витебска"</t>
  </si>
  <si>
    <t>30 12 33.6</t>
  </si>
  <si>
    <t>55 12 17.1</t>
  </si>
  <si>
    <t>BSC15</t>
  </si>
  <si>
    <t>вкл. 28.10.2008</t>
  </si>
  <si>
    <t>г. Минск, ул. Парковая, д. 26, Минский р-н, Минская обл.</t>
  </si>
  <si>
    <t>ГУО "Республиканский учебный центр"Лес""</t>
  </si>
  <si>
    <t>27 26 14.3</t>
  </si>
  <si>
    <t>53 58 13.29</t>
  </si>
  <si>
    <t>д. Друя, ул. Ленина, д. 67, Браславский р-н, Витебская обл.</t>
  </si>
  <si>
    <t>Детский дом</t>
  </si>
  <si>
    <t>plan_gsm:2/2/2 work_gsm:2/2/0</t>
  </si>
  <si>
    <t>plan_dcs:4/0/0 work_dcs:</t>
  </si>
  <si>
    <t>рамки + Flexi WCDMA BTS</t>
  </si>
  <si>
    <t>plan_umts:1/1/1 work_umts:1/1/0</t>
  </si>
  <si>
    <t>27 27 53.4</t>
  </si>
  <si>
    <t>55 47 10.1</t>
  </si>
  <si>
    <t>г. Минск, ул. газеты ^Правда^, д. 20, Минский р-н, Минская обл.</t>
  </si>
  <si>
    <t>ЖЭС-70</t>
  </si>
  <si>
    <t>27 29 1.3</t>
  </si>
  <si>
    <t>53 52 3.8</t>
  </si>
  <si>
    <t>урочище Мутвица, Столинский р-н, Брестская обл.</t>
  </si>
  <si>
    <t>Пограничный комитет РБ, вч 1535</t>
  </si>
  <si>
    <t>Башня МТС 50 м. + BS - 82 II</t>
  </si>
  <si>
    <t>plan_gsm:2/2/2 work_gsm:2/0/0</t>
  </si>
  <si>
    <t>27 17 04.26</t>
  </si>
  <si>
    <t>51 39 44.98</t>
  </si>
  <si>
    <t>BSC67</t>
  </si>
  <si>
    <t>вкл. 22.12.2013</t>
  </si>
  <si>
    <t>д. Козыри, Логойский р-н, Минская обл.</t>
  </si>
  <si>
    <t>27 52 14</t>
  </si>
  <si>
    <t>54 19 41</t>
  </si>
  <si>
    <t>Трасса М3 (азимут 90 для покрытия Хатыни)</t>
  </si>
  <si>
    <t>вкл. 04.04.2006</t>
  </si>
  <si>
    <t>д. Лесное, Докшицкий р-н, Витебская обл.</t>
  </si>
  <si>
    <t>труба котельной ГУ санатория "Лесное" КГБ РБ</t>
  </si>
  <si>
    <t>27 59 37</t>
  </si>
  <si>
    <t>54 35 42.7</t>
  </si>
  <si>
    <t>вкл. 26.10.2007</t>
  </si>
  <si>
    <t>г. Бегомль, Докшицкий р-н, Витебская обл.</t>
  </si>
  <si>
    <t>Мачта УП МС</t>
  </si>
  <si>
    <t>мачта УП МС 101 м. + BS - 82 II</t>
  </si>
  <si>
    <t>27 58 55.1</t>
  </si>
  <si>
    <t>54 46 20.9</t>
  </si>
  <si>
    <t>вкл. 26.12.2006</t>
  </si>
  <si>
    <t>д. Замосточье, Докшицкий р-н, Витебская обл.</t>
  </si>
  <si>
    <t>Трипод до 3,5м (2 шт) + контейнер + BS - 82 II</t>
  </si>
  <si>
    <t>27 58 10.6</t>
  </si>
  <si>
    <t>54 39 19.4</t>
  </si>
  <si>
    <t>Медный кабель до кроссовой стойки существующей РРЛ БС574</t>
  </si>
  <si>
    <t>вкл. 22.10.2009</t>
  </si>
  <si>
    <t>г. Минск, пр-т Ф.Скорины, д. 54а, Минский р-н, Минская обл.</t>
  </si>
  <si>
    <t>офисное здание 5-эт ООО "Гринтур"</t>
  </si>
  <si>
    <t>2 трубостойки + BS - 82 II</t>
  </si>
  <si>
    <t>plan_gsm:2/0/0 work_gsm:2/2/0</t>
  </si>
  <si>
    <t>plan_dcs:4/0/0 work_dcs:2/2/0</t>
  </si>
  <si>
    <t>2 трубостойки + DBS - 3900</t>
  </si>
  <si>
    <t>27 42 20.6</t>
  </si>
  <si>
    <t>53 56 7.5</t>
  </si>
  <si>
    <t>Привязка по ВОЛС</t>
  </si>
  <si>
    <t>вкл. 30.06.2013</t>
  </si>
  <si>
    <t>г. Минск, ул. Нестерова, д. 94, Минский р-н, Минская обл.</t>
  </si>
  <si>
    <t>Магазин ОДО "Хозяйственная лавка"</t>
  </si>
  <si>
    <t>мачта 35 м. + сборный контейнер + BS - 240</t>
  </si>
  <si>
    <t>plan_umts:2/3/3/3 work_umts:3/3/3/2</t>
  </si>
  <si>
    <t>27 41 30.4</t>
  </si>
  <si>
    <t>53 53 14.4</t>
  </si>
  <si>
    <t>вкл. 29.08.2006</t>
  </si>
  <si>
    <t>вкл. 29.09.2010</t>
  </si>
  <si>
    <t>д. Новозаслоново, Лепельский р-н, Витебская обл.</t>
  </si>
  <si>
    <t>Труба котельной "Братск"</t>
  </si>
  <si>
    <t>28 55 15.49</t>
  </si>
  <si>
    <t>54 53 38.19</t>
  </si>
  <si>
    <t>с 23.05.2006 реорганизация на 4/0/0, демонтаж</t>
  </si>
  <si>
    <t>выкл. 12.11.2008</t>
  </si>
  <si>
    <t>д. Бикложа, Бешенковичский р-н, Витебская обл.</t>
  </si>
  <si>
    <t>29 33 57.1</t>
  </si>
  <si>
    <t>55 3 58.8</t>
  </si>
  <si>
    <t>медный кабель до кроссовой стойки БС583</t>
  </si>
  <si>
    <t>д. Погребенка, Сенненский р-н, Витебская обл.</t>
  </si>
  <si>
    <t>Детский оздоровительный лагерь "Витязь"</t>
  </si>
  <si>
    <t>30 20 39.1</t>
  </si>
  <si>
    <t>54 50 33.2</t>
  </si>
  <si>
    <t>BSC02</t>
  </si>
  <si>
    <t>вкл. 26.02.2009</t>
  </si>
  <si>
    <t>г. Воропаево, ул. Ленина, д. 111, Поставский р-н, Витебская обл.</t>
  </si>
  <si>
    <t>27 12 37.86</t>
  </si>
  <si>
    <t>55 8 34.4</t>
  </si>
  <si>
    <t>выкл. 23.06.2006</t>
  </si>
  <si>
    <t>г. Минск, ул. Никифорова, д. 43, Минский р-н, Минская обл.</t>
  </si>
  <si>
    <t>Центр бытового обслуживания ОАО "Восход"</t>
  </si>
  <si>
    <t>27 41 45.3</t>
  </si>
  <si>
    <t>53 56 28.7</t>
  </si>
  <si>
    <t>вкл. 08.08.2008</t>
  </si>
  <si>
    <t>д. Койтово, Витебский р-н, Витебская обл.</t>
  </si>
  <si>
    <t>30 18 30.31</t>
  </si>
  <si>
    <t>55 18 59.68</t>
  </si>
  <si>
    <t>выкл. 08.05.2009</t>
  </si>
  <si>
    <t>д. Канаши, Городокский р-н, Витебская обл.</t>
  </si>
  <si>
    <t>ПО "Энергокомплект"</t>
  </si>
  <si>
    <t>30 25 31.7</t>
  </si>
  <si>
    <t>55 29 55.4</t>
  </si>
  <si>
    <t>вкл. 20.09.2007</t>
  </si>
  <si>
    <t>д. Малашенки, Городокский р-н, Витебская обл.</t>
  </si>
  <si>
    <t>29 59 27</t>
  </si>
  <si>
    <t>55 37 18</t>
  </si>
  <si>
    <t>медный кабель до кроссовой стойки БС592</t>
  </si>
  <si>
    <t>BSC50</t>
  </si>
  <si>
    <t>вкл. 13.06.2008</t>
  </si>
  <si>
    <t>д. Буяны, Витебский р-н, Витебская обл.</t>
  </si>
  <si>
    <t>30 6 35.93</t>
  </si>
  <si>
    <t>55 20 36.85</t>
  </si>
  <si>
    <t>выкл. 03.11.2005</t>
  </si>
  <si>
    <t>д. Новое Село, Лиозненский р-н, Витебская обл.</t>
  </si>
  <si>
    <t>Магазин Лиозненского РАЙПО</t>
  </si>
  <si>
    <t>plan_gsm:0/2/2 work_gsm:2/2/2</t>
  </si>
  <si>
    <t>30 34 45.9</t>
  </si>
  <si>
    <t>55 1 35.9</t>
  </si>
  <si>
    <t>вкл. 17.12.2006</t>
  </si>
  <si>
    <t>д. Осипово, Лиозненский р-н, Витебская обл.</t>
  </si>
  <si>
    <t>30 22 49.2</t>
  </si>
  <si>
    <t>54 54 29.9</t>
  </si>
  <si>
    <t>Медный кабель до кроссовой стойки существующей РРЛ БС597</t>
  </si>
  <si>
    <t>вкл. 23.10.2009</t>
  </si>
  <si>
    <t>30 22 57.65</t>
  </si>
  <si>
    <t>54 55 23.53</t>
  </si>
  <si>
    <t>выкл. 16.10.2005</t>
  </si>
  <si>
    <t>г. Минск, ул. Рафиева, д. 19, Минский р-н, Минская обл.</t>
  </si>
  <si>
    <t>территория школы №160</t>
  </si>
  <si>
    <t>27 27 30.99</t>
  </si>
  <si>
    <t>53 52 9.69</t>
  </si>
  <si>
    <t>д. Лошница, Борисовский р-н, Минская обл.</t>
  </si>
  <si>
    <t>28 46 48</t>
  </si>
  <si>
    <t>54 16 44</t>
  </si>
  <si>
    <t>Трасса М4</t>
  </si>
  <si>
    <t>BSC63</t>
  </si>
  <si>
    <t>вкл. 02.06.2006</t>
  </si>
  <si>
    <t>г. Толочин, ул. Джержинского, д. 3, Толочинский р-н, Витебская обл.</t>
  </si>
  <si>
    <t>Ресторан "Толочин" БелКООПП</t>
  </si>
  <si>
    <t>29 41 35.39</t>
  </si>
  <si>
    <t>54 24 38.7</t>
  </si>
  <si>
    <t>выкл. 17.12.2005</t>
  </si>
  <si>
    <t>д. Болбасово, Оршанский р-н, Витебская обл.</t>
  </si>
  <si>
    <t>Общежитие КУПП ЖКХ</t>
  </si>
  <si>
    <t>30 18 14.83</t>
  </si>
  <si>
    <t>54 25 14.39</t>
  </si>
  <si>
    <t>выкл. 20.07.2006</t>
  </si>
  <si>
    <t>г. Минск, ул. Сухаревская, д. 33, Минский р-н, Минская обл.</t>
  </si>
  <si>
    <t>задние БОК "Сухаревский" УП "Городские бани"</t>
  </si>
  <si>
    <t>plan_dcs:4/4/4 work_dcs:4/3/4</t>
  </si>
  <si>
    <t>Трипод 7.5м + АО - 3м + DBS - 3900</t>
  </si>
  <si>
    <t>27 25 19.1</t>
  </si>
  <si>
    <t>53 53 13.6</t>
  </si>
  <si>
    <t>вкл. 10.12.2008</t>
  </si>
  <si>
    <t>д. Обухово, Оршанский р-н, Витебская обл.</t>
  </si>
  <si>
    <t>Трипод до 3,5м (2 шт) + РРУ</t>
  </si>
  <si>
    <t>30 24 7.3</t>
  </si>
  <si>
    <t>54 36 55.4</t>
  </si>
  <si>
    <t>д. Жабыки, Дубровенский р-н, Витебская обл.</t>
  </si>
  <si>
    <t>30 40 2</t>
  </si>
  <si>
    <t>54 39 21</t>
  </si>
  <si>
    <t>BSC80</t>
  </si>
  <si>
    <t>вкл. 21.06.2007</t>
  </si>
  <si>
    <t>д. Осинторф, ул. Маяковского, д. 7, Дубровенский р-н, Витебская обл.</t>
  </si>
  <si>
    <t>магазин "Дубровенского РАЙПО"</t>
  </si>
  <si>
    <t>30 39 9.1</t>
  </si>
  <si>
    <t>54 42 57.1</t>
  </si>
  <si>
    <t>вкл. 26.03.2009</t>
  </si>
  <si>
    <t>г. Минск, ул. Берсона, д. 3, Минский р-н, Минская обл.</t>
  </si>
  <si>
    <t>Здание УП "Минскпроект"</t>
  </si>
  <si>
    <t>3 трубостойки + BS - 240</t>
  </si>
  <si>
    <t>трубостойки под 2G + DBS - 3900</t>
  </si>
  <si>
    <t>27 32 41.6</t>
  </si>
  <si>
    <t>53 53 49.2</t>
  </si>
  <si>
    <t>д. Орешковичи, Березинский р-н, Минская обл.</t>
  </si>
  <si>
    <t>асфальтированная площадка мехдвора ОСПСП "Орешковичи"</t>
  </si>
  <si>
    <t>28 57 06.8</t>
  </si>
  <si>
    <t>54 02 02.6</t>
  </si>
  <si>
    <t>демонтаж, замена мкБС на БС 5930</t>
  </si>
  <si>
    <t>выкл. 19.04.2012</t>
  </si>
  <si>
    <t>г. Холопеничи, ул. Дзержинского, Крупский р-н, Минская обл.</t>
  </si>
  <si>
    <t>КУП "Жилтеплострой"</t>
  </si>
  <si>
    <t>28 57 21.1</t>
  </si>
  <si>
    <t>54 31 5.5</t>
  </si>
  <si>
    <t>вкл. 25.06.2007</t>
  </si>
  <si>
    <t>д. Запасенье, Червенский р-н, Минская обл.</t>
  </si>
  <si>
    <t>28 14 42.4</t>
  </si>
  <si>
    <t>53 45 31.6</t>
  </si>
  <si>
    <t>вкл. 28.03.2006</t>
  </si>
  <si>
    <t>д. Костовщина, Березинский р-н, Минская обл.</t>
  </si>
  <si>
    <t>28 50 5</t>
  </si>
  <si>
    <t>53 47 19</t>
  </si>
  <si>
    <t>вкл. 31.03.2006</t>
  </si>
  <si>
    <t>д. Погост, Березинский р-н, Минская обл.</t>
  </si>
  <si>
    <t>29 8 25.8</t>
  </si>
  <si>
    <t>53 51 18.5</t>
  </si>
  <si>
    <t>д. Василевщина, Березинский р-н, Минская обл.</t>
  </si>
  <si>
    <t>29 22 19.7</t>
  </si>
  <si>
    <t>53 54 8.9</t>
  </si>
  <si>
    <t>медный кабель до кроссовой стойки БС625</t>
  </si>
  <si>
    <t>вкл. 18.04.2008</t>
  </si>
  <si>
    <t>д. Большая Мощаница, Белыничский р-н, Могилёвская обл.</t>
  </si>
  <si>
    <t>Башня Velcom 70 м. + DBS - 3900</t>
  </si>
  <si>
    <t>plan_dcs:4/0/0 work_dcs:0/0/0</t>
  </si>
  <si>
    <t>Башня Velcom 70 м.</t>
  </si>
  <si>
    <t>plan_umts: work_umts:</t>
  </si>
  <si>
    <t>29 36 23</t>
  </si>
  <si>
    <t>53 56 41</t>
  </si>
  <si>
    <t>BSC600</t>
  </si>
  <si>
    <t>вкл. 29.03.2006</t>
  </si>
  <si>
    <t>г. Березино, ул. Октябрьская, д. 17, Березинский р-н, Минская обл.</t>
  </si>
  <si>
    <t>здание торгового центра, трасса М4</t>
  </si>
  <si>
    <t>28 59 35</t>
  </si>
  <si>
    <t>53 50 2.5</t>
  </si>
  <si>
    <t>вкл. 02.10.2012</t>
  </si>
  <si>
    <t>г. Минск, ул. Тимирязева, д. 85, Минский р-н, Минская обл.</t>
  </si>
  <si>
    <t>Территория СП "ЭНКОЛЮКС"</t>
  </si>
  <si>
    <t>столб 26 м. + сборный контейнер + BS - 240</t>
  </si>
  <si>
    <t>под короной столба на дополнительные трубостойки + DBS - 3900</t>
  </si>
  <si>
    <t>plan_umts:2/2/2 work_umts:2/3/2</t>
  </si>
  <si>
    <t>27 29 58.5</t>
  </si>
  <si>
    <t>53 55 42</t>
  </si>
  <si>
    <t>вкл. 14.05.2008</t>
  </si>
  <si>
    <t>д. Заднепровское, Оршанский р-н, Витебская обл.</t>
  </si>
  <si>
    <t>РСУП СГЦ "Заднепровский"</t>
  </si>
  <si>
    <t>30 31 7.49</t>
  </si>
  <si>
    <t>54 27 29.09</t>
  </si>
  <si>
    <t>вне плана, демонтаж</t>
  </si>
  <si>
    <t>выкл. 28.03.2007</t>
  </si>
  <si>
    <t>г. Орша, ул. Набережная, д. 1, Оршанский р-н, Витебская обл.</t>
  </si>
  <si>
    <t>РПУП "Лёс"</t>
  </si>
  <si>
    <t>30 19 35.4</t>
  </si>
  <si>
    <t>54 28 37.59</t>
  </si>
  <si>
    <t>выкл. 05.11.2005</t>
  </si>
  <si>
    <t>г. Орша, ул. Народная, Оршанский р-н, Витебская обл.</t>
  </si>
  <si>
    <t>администрация рынка</t>
  </si>
  <si>
    <t>трипод 7.5 м. + BS - 82 II</t>
  </si>
  <si>
    <t>plan_dcs:8/8/0 work_dcs:8/8/0</t>
  </si>
  <si>
    <t>корона + Flexi WCDMA BTS</t>
  </si>
  <si>
    <t>30 25 4.4</t>
  </si>
  <si>
    <t>54 30 31.3</t>
  </si>
  <si>
    <t>вкл. 18.09.2008</t>
  </si>
  <si>
    <t>г. Минск, пер. Козлова, д. 7б, Минский р-н, Минская обл.</t>
  </si>
  <si>
    <t>здание ИП "Корп Консалт"</t>
  </si>
  <si>
    <t>триподы 3 м. + BS - 240</t>
  </si>
  <si>
    <t>27 36 1.7</t>
  </si>
  <si>
    <t>53 53 47.6</t>
  </si>
  <si>
    <t>вкл. 25.04.2008</t>
  </si>
  <si>
    <t>д. Ленино, Горецкий р-н, Могилёвская обл.</t>
  </si>
  <si>
    <t>Гостиница "Ленино"</t>
  </si>
  <si>
    <t>трипод 5 м. + BS - 82 II</t>
  </si>
  <si>
    <t>31 7 31</t>
  </si>
  <si>
    <t>54 24 33.4</t>
  </si>
  <si>
    <t>выкл. 25.04.2007</t>
  </si>
  <si>
    <t>посёлок Мосток, Могилёвский р-н, Могилёвская обл.</t>
  </si>
  <si>
    <t>30 27 44.9</t>
  </si>
  <si>
    <t>53 59 21.3</t>
  </si>
  <si>
    <t>вкл. 28.09.2007</t>
  </si>
  <si>
    <t>д. Староселье, Шкловский р-н, Могилёвская обл.</t>
  </si>
  <si>
    <t>площадка машдвора ЗАО "Александрийское"</t>
  </si>
  <si>
    <t>мачта 39 м. + контейнер + DBS - 3900</t>
  </si>
  <si>
    <t>30 6 25.9</t>
  </si>
  <si>
    <t>54 19 1.8</t>
  </si>
  <si>
    <t>д. Рыжковичи, Шкловский р-н, Могилёвская обл.</t>
  </si>
  <si>
    <t>РУП "Завод газетной бумаги"</t>
  </si>
  <si>
    <t>трипод + DBS - 3900</t>
  </si>
  <si>
    <t>30 16 32.4</t>
  </si>
  <si>
    <t>54 10 51.09</t>
  </si>
  <si>
    <t>выкл. 09.01.2009</t>
  </si>
  <si>
    <t>д. Стаи, Круглянский р-н, Могилёвская обл.</t>
  </si>
  <si>
    <t>plan_gsm:2/2/2 work_gsm:2/3/2</t>
  </si>
  <si>
    <t>29 30 33</t>
  </si>
  <si>
    <t>54 10 3.7</t>
  </si>
  <si>
    <t>вкл. 23.05.2007</t>
  </si>
  <si>
    <t>г. Круглое, ул. Советская, д. 32, Круглянский р-н, Могилёвская обл.</t>
  </si>
  <si>
    <t>Круглянский районный почтовый узел связи</t>
  </si>
  <si>
    <t>29 47 52.62</t>
  </si>
  <si>
    <t>54 14 47.01</t>
  </si>
  <si>
    <t>демонтаж после переключения аренды E1</t>
  </si>
  <si>
    <t>выкл. 11.06.2009</t>
  </si>
  <si>
    <t>г. Минск, ул. Белецкого, д. 28, Минский р-н, Минская обл.</t>
  </si>
  <si>
    <t>здание магазина УП "Партизанское"</t>
  </si>
  <si>
    <t>минибашня 20 м. + сборный контейнер + BS - 240</t>
  </si>
  <si>
    <t>plan_dcs:6/6/6 MR work_dcs:5/4/4</t>
  </si>
  <si>
    <t>Корона минибашни (под 2G) + DBS - 3900</t>
  </si>
  <si>
    <t>27 27 9.9</t>
  </si>
  <si>
    <t>53 51 34.6</t>
  </si>
  <si>
    <t>вкл. 16.09.2008</t>
  </si>
  <si>
    <t>г. Могилёв, бул. Днепровский, Могилёвский р-н, Могилёвская обл.</t>
  </si>
  <si>
    <t>30 22 25.8</t>
  </si>
  <si>
    <t>53 54 05.7</t>
  </si>
  <si>
    <t>г. Минск, ул. Брест-Литовская, д. 9, Минский р-н, Минская обл.</t>
  </si>
  <si>
    <t>административное здание РУП "Главный расчетный информационный центр" БелЖД</t>
  </si>
  <si>
    <t>минибашня 10.5 м. + BS - 240</t>
  </si>
  <si>
    <t>минибашня + DBS - 3900</t>
  </si>
  <si>
    <t>27 31 41.1</t>
  </si>
  <si>
    <t>53 52 44.1</t>
  </si>
  <si>
    <t>д. Голынец, Могилёвский р-н, Могилёвская обл.</t>
  </si>
  <si>
    <t>30 9 55.1</t>
  </si>
  <si>
    <t>53 50 49.6</t>
  </si>
  <si>
    <t>демонтаж, замена на БС5963</t>
  </si>
  <si>
    <t>выкл. 06.10.2011</t>
  </si>
  <si>
    <t>д. Межисетки, Могилёвский р-н, Могилёвская обл.</t>
  </si>
  <si>
    <t>РУСПП "Могилевская бройлерная птицефабрика" (водонапорная башня)</t>
  </si>
  <si>
    <t>корона трипода + рамка + DBS - 3900</t>
  </si>
  <si>
    <t>30 12 14.7</t>
  </si>
  <si>
    <t>53 46 55.5</t>
  </si>
  <si>
    <t>RNC204</t>
  </si>
  <si>
    <t>вкл. 19.03.2005</t>
  </si>
  <si>
    <t>д. Горбовичи, Чаусский р-н, Могилёвская обл.</t>
  </si>
  <si>
    <t>сан. "Заря" - филиал РУПП "Могилевхлебпрпом"</t>
  </si>
  <si>
    <t>30 41 21.99</t>
  </si>
  <si>
    <t>53 50 0.89</t>
  </si>
  <si>
    <t>выкл. 29.03.2007</t>
  </si>
  <si>
    <t>д. Заречье, Минский р-н, Минская обл.</t>
  </si>
  <si>
    <t>жилой комплекс "Восток" (Резиденция президента РБ)</t>
  </si>
  <si>
    <t>Существующая сеть 220В, предусмотреть ИПБ</t>
  </si>
  <si>
    <t>27 26 12.8</t>
  </si>
  <si>
    <t>53 58 55.27</t>
  </si>
  <si>
    <t>Привязывается по Е1 до МЦК</t>
  </si>
  <si>
    <t>вкл. 04.12.2011</t>
  </si>
  <si>
    <t>д. Трилесино, Дрибинский р-н, Могилёвская обл.</t>
  </si>
  <si>
    <t>здание музыкальной школы</t>
  </si>
  <si>
    <t>30 58 34.2</t>
  </si>
  <si>
    <t>54 2 27.4</t>
  </si>
  <si>
    <t>вкл. 09.06.2008</t>
  </si>
  <si>
    <t>г. Могилёв, ул. Первомайская, д. 34а, Могилёвский р-н, Могилёвская обл.</t>
  </si>
  <si>
    <t>ТЦ "Магнит"</t>
  </si>
  <si>
    <t>30 20 18.09</t>
  </si>
  <si>
    <t>53 54 25.3</t>
  </si>
  <si>
    <t>водонапорная башня УКП "Жилкомхоз"</t>
  </si>
  <si>
    <t>30 58 39.2</t>
  </si>
  <si>
    <t>54 2 17.99</t>
  </si>
  <si>
    <t>отпала отказ ЦНТУС</t>
  </si>
  <si>
    <t>г. Минск, ул. Ваупшасова, д. 23, Минский р-н, Минская обл.</t>
  </si>
  <si>
    <t>Здание общежития филиала "Профессионально-технический колледж" УО "РИПО"</t>
  </si>
  <si>
    <t>АО 7.5 м. АО 3 м. + BS - 240</t>
  </si>
  <si>
    <t>АО - 7.5м + АО - 3м + DBS - 3900</t>
  </si>
  <si>
    <t>27 39 0.6</t>
  </si>
  <si>
    <t>53 53 52</t>
  </si>
  <si>
    <t>д. Ходосы, ул. Тельмана, д. 1, Мстиславский р-н, Могилёвская обл.</t>
  </si>
  <si>
    <t>ЧУП "Ходосовский комбикормовый завод"</t>
  </si>
  <si>
    <t>31 28 50.71</t>
  </si>
  <si>
    <t>53 55 44.79</t>
  </si>
  <si>
    <t>выкл. 21.08.2006</t>
  </si>
  <si>
    <t>д. Чигиринка, Кировский р-н, Могилёвская обл.</t>
  </si>
  <si>
    <t>29 51 5.9</t>
  </si>
  <si>
    <t>53 24 52</t>
  </si>
  <si>
    <t>вкл. 03.10.2008</t>
  </si>
  <si>
    <t>г. Костюковичи, Костюковичский р-н, Могилёвская обл.</t>
  </si>
  <si>
    <t>"Бел. цем. з-д"</t>
  </si>
  <si>
    <t>труба 75 м. + DBS - 3900</t>
  </si>
  <si>
    <t>32 0 50.7</t>
  </si>
  <si>
    <t>53 23 36.7</t>
  </si>
  <si>
    <t>вкл. 28.07.2006</t>
  </si>
  <si>
    <t>вкл. 26.12.2012</t>
  </si>
  <si>
    <t>г. Минск, пр-т Рокоссовского, д. 145а, Минский р-н, Минская обл.</t>
  </si>
  <si>
    <t>здание минимаркета "Серебрянная Вежа" ОДО "Фирс-Терк"</t>
  </si>
  <si>
    <t>АО 6 м. + BS - 240</t>
  </si>
  <si>
    <t>plan_dcs:6/6/6 work_dcs:3/4/5</t>
  </si>
  <si>
    <t>АО 6 м. + DBS - 3900</t>
  </si>
  <si>
    <t>27 36 42.8</t>
  </si>
  <si>
    <t>53 51 21.7</t>
  </si>
  <si>
    <t>за счет демонтированного оборудования инфо о 3g из файла Антены 3G 179 бс.xls инфо о 3g из файла Антены 3G 179 бс.xls инфо о 3g из файла Антены 3G 179</t>
  </si>
  <si>
    <t>вкл. 23.01.2009</t>
  </si>
  <si>
    <t>д. Григоровичи, Лепельский р-н, Витебская обл.</t>
  </si>
  <si>
    <t>КУПСХП "Григоровичи" (контейнер на земле)</t>
  </si>
  <si>
    <t>мачта 30 м. + контейнер + BS - 82 II</t>
  </si>
  <si>
    <t>28 57 34.1</t>
  </si>
  <si>
    <t>54 47 54.7</t>
  </si>
  <si>
    <t>BSC70</t>
  </si>
  <si>
    <t>д. Вировая, Славгородский р-н, Могилёвская обл.</t>
  </si>
  <si>
    <t>мачта УП МС + BS - 82 II</t>
  </si>
  <si>
    <t>31 0 52.99</t>
  </si>
  <si>
    <t>53 28 35.39</t>
  </si>
  <si>
    <t>отпала в 2007 будет БС4685</t>
  </si>
  <si>
    <t>г. Минск, ул. Кульман, д. 22, Минский р-н, Минская обл.</t>
  </si>
  <si>
    <t>здание "34-й центральной районной клинической поликлиники Советского р-на"</t>
  </si>
  <si>
    <t>АО 7.5 м + BS - 240</t>
  </si>
  <si>
    <t>plan_dcs:4/4/4 MR work_dcs:3/4/4</t>
  </si>
  <si>
    <t>АО 7.5 м, 1-ый и 2-ой сектор под 2G, 3-ий сектор на дополнительную трубостойку на уровне антенны 2G</t>
  </si>
  <si>
    <t>plan_umts:2/2/2 work_umts:2/3/3</t>
  </si>
  <si>
    <t>27 34 38.7</t>
  </si>
  <si>
    <t>53 55 25.8</t>
  </si>
  <si>
    <t>вкл. 22.10.2008</t>
  </si>
  <si>
    <t>д. Никоновичи, Быховский р-н, Могилёвская обл.</t>
  </si>
  <si>
    <t>30 25 11.9</t>
  </si>
  <si>
    <t>53 26 24.6</t>
  </si>
  <si>
    <t>д. Зельки, Верхнедвинский р-н, Витебская обл.</t>
  </si>
  <si>
    <t>28 16 55.3</t>
  </si>
  <si>
    <t>55 36 43.7</t>
  </si>
  <si>
    <t>выкл. 27.03.2007</t>
  </si>
  <si>
    <t>г. Минск, пр-т газеты Звезда, д. 19а, Минский р-н, Минская обл.</t>
  </si>
  <si>
    <t>здание ЦТП №5711</t>
  </si>
  <si>
    <t>мачта 21 м. + BS - 240</t>
  </si>
  <si>
    <t>27 28 41</t>
  </si>
  <si>
    <t>53 52 4.9</t>
  </si>
  <si>
    <t>вкл. 25.05.2009</t>
  </si>
  <si>
    <t>вкл. 30.11.2010</t>
  </si>
  <si>
    <t>г. Брест, пр-т Машерова, д. 46, Брестский р-н, Брестская обл.</t>
  </si>
  <si>
    <t>23 41 40.6</t>
  </si>
  <si>
    <t>52 5 11.9</t>
  </si>
  <si>
    <t>кабель до БС701, демонтаж</t>
  </si>
  <si>
    <t>вкл. 07.03.2012</t>
  </si>
  <si>
    <t>вкл. 01.02.2007</t>
  </si>
  <si>
    <t>г. Брест, пересечение Варшавского шоссе и Варшавского моста, Брестский р-н, Брестская обл.</t>
  </si>
  <si>
    <t>Осветительная опора КУП &lt;Брестгорсвет&gt;</t>
  </si>
  <si>
    <t>plan_dcs:4/4/4 work_dcs:4/4/2</t>
  </si>
  <si>
    <t>23 42 23.91</t>
  </si>
  <si>
    <t>52 4 29.61</t>
  </si>
  <si>
    <t>выкл. 27.07.2010</t>
  </si>
  <si>
    <t>д. Большие Мотыкалы, Брестский р-н, Брестская обл.</t>
  </si>
  <si>
    <t>Здание спиртзавода</t>
  </si>
  <si>
    <t>мачта 21 м. + BS - 82 II</t>
  </si>
  <si>
    <t>23 35 11.79</t>
  </si>
  <si>
    <t>52 11 56.19</t>
  </si>
  <si>
    <t>выкл. 27.05.2006</t>
  </si>
  <si>
    <t>г. Минск, ул. Солтыса, д. 203, Минский р-н, Минская обл.</t>
  </si>
  <si>
    <t>общежитие ОАО МЗОР</t>
  </si>
  <si>
    <t>антенная опора 5м. 1шт. + DBS - 3900</t>
  </si>
  <si>
    <t>27 39 09.62</t>
  </si>
  <si>
    <t>53 54 04.8</t>
  </si>
  <si>
    <t>г. Брест, р-н пересечение Варшавского моста и варшавского шоссе, Брестский р-н, Брестская обл.</t>
  </si>
  <si>
    <t>plan_gsm:2/0/2 work_gsm:2/0/2</t>
  </si>
  <si>
    <t>plan_dcs:4/4/4 work_dcs:1/1/1</t>
  </si>
  <si>
    <t>корона (под 2G) + Flexi WCDMA BTS</t>
  </si>
  <si>
    <t>23 42 31.5</t>
  </si>
  <si>
    <t>52 4 33.5</t>
  </si>
  <si>
    <t>выкл. 26.01.2012</t>
  </si>
  <si>
    <t>выкл. 10.04.2012</t>
  </si>
  <si>
    <t>г. Барановичи, ул. Вильчковского, д. 182в, Барановичский р-н, Брестская обл.</t>
  </si>
  <si>
    <t>здание котельной</t>
  </si>
  <si>
    <t>свободные т/с + Flexi WCDMA BTS</t>
  </si>
  <si>
    <t>25 57 21.1</t>
  </si>
  <si>
    <t>53 8 11.9</t>
  </si>
  <si>
    <t>выкл. 02.08.2012</t>
  </si>
  <si>
    <t>г. Брест, ул. Жукова, Брестский р-н, Брестская обл.</t>
  </si>
  <si>
    <t>МО РБ в/ч 92616</t>
  </si>
  <si>
    <t>23 43 36.69</t>
  </si>
  <si>
    <t>52 3 35.39</t>
  </si>
  <si>
    <t>выкл. 11.01.2008</t>
  </si>
  <si>
    <t>д. Страдичи, ул. Александрова, Брестский р-н, Брестская обл.</t>
  </si>
  <si>
    <t>Сельский дом культуры</t>
  </si>
  <si>
    <t>23 40 9.4</t>
  </si>
  <si>
    <t>51 55 59.19</t>
  </si>
  <si>
    <t>д. Рубель, Столинский р-н, Брестская обл.</t>
  </si>
  <si>
    <t>Котельная №35 Столинского ЖКХ</t>
  </si>
  <si>
    <t>мачта 15 м. + BS - 82</t>
  </si>
  <si>
    <t>27 4 18.9</t>
  </si>
  <si>
    <t>51 58 26.1</t>
  </si>
  <si>
    <t>выкл. 27.04.2007</t>
  </si>
  <si>
    <t>д. Волька, Ивацевичский р-н, Брестская обл.</t>
  </si>
  <si>
    <t>302 - я ЗР бригада</t>
  </si>
  <si>
    <t>25 39 25.49</t>
  </si>
  <si>
    <t>52 47 44.59</t>
  </si>
  <si>
    <t>выкл. 26.02.2008</t>
  </si>
  <si>
    <t>г. Высокое, ул. Советская, д. 80, Каменецкий р-н, Брестская обл.</t>
  </si>
  <si>
    <t>ЛПУ Каменецкое РТМО Высоковская горбольница</t>
  </si>
  <si>
    <t>23 23 40.19</t>
  </si>
  <si>
    <t>52 21 48.2</t>
  </si>
  <si>
    <t>выкл. 11.05.2007</t>
  </si>
  <si>
    <t>д. Переров, Пружанский р-н, Брестская обл.</t>
  </si>
  <si>
    <t>мачта МЦС</t>
  </si>
  <si>
    <t>мачта МЦС 40 м. + BS - 82 II</t>
  </si>
  <si>
    <t>23 55 32.36</t>
  </si>
  <si>
    <t>52 38 49.49</t>
  </si>
  <si>
    <t>г. Минск, пр-т Рокоссовского, д. 1, Минский р-н, Минская обл.</t>
  </si>
  <si>
    <t>здание магазина "Касатка"</t>
  </si>
  <si>
    <t>трипод 7.5 м. + сборный контейнер + BS - 240 II</t>
  </si>
  <si>
    <t>plan_gsm:2/0/0 work_gsm:1/2/1</t>
  </si>
  <si>
    <t>трипод 7.5 м. + рамки + DBS - 3900</t>
  </si>
  <si>
    <t>27 35 53.1</t>
  </si>
  <si>
    <t>53 52 29.3</t>
  </si>
  <si>
    <t>вкл. 30.06.2009</t>
  </si>
  <si>
    <t>д. Сан. Буг, санаторий Буг, Жабинковский р-н, Брестская обл.</t>
  </si>
  <si>
    <t>санаторий "БУГ", корпус №2</t>
  </si>
  <si>
    <t>мачта 10 м. + BS - 82 II</t>
  </si>
  <si>
    <t>1 ант. свобод т/с , 2 ант.рамка к ТС + Flexi WCDMA BTS</t>
  </si>
  <si>
    <t>24 7 48.7</t>
  </si>
  <si>
    <t>52 11 21.7</t>
  </si>
  <si>
    <t>вкл. 20.12.2007</t>
  </si>
  <si>
    <t>д. Пески, Кобринский р-н, Брестская обл.</t>
  </si>
  <si>
    <t>Башня БеСТ</t>
  </si>
  <si>
    <t>plan_gsm:2/2/2 work_gsm:3/2/3</t>
  </si>
  <si>
    <t>Flexi WCDMA BTS</t>
  </si>
  <si>
    <t>plan_umts:2/2/2 work_umts://</t>
  </si>
  <si>
    <t>24 13 57.1</t>
  </si>
  <si>
    <t>52 11 8.3</t>
  </si>
  <si>
    <t>трипод 5 м. + BS - 240 II</t>
  </si>
  <si>
    <t>трипод 5 м. + рамки + DBS - 3900</t>
  </si>
  <si>
    <t>27 35 37.6</t>
  </si>
  <si>
    <t>53 55 7.7</t>
  </si>
  <si>
    <t>вкл. 28.09.2010</t>
  </si>
  <si>
    <t>г. Ружаны, Пружанский р-н, Брестская обл.</t>
  </si>
  <si>
    <t>Отделение связи Пружанского РУПС</t>
  </si>
  <si>
    <t>24 53 28.1</t>
  </si>
  <si>
    <t>52 51 46.29</t>
  </si>
  <si>
    <t>донорная для репитора</t>
  </si>
  <si>
    <t>BSC68</t>
  </si>
  <si>
    <t>вкл. 14.04.2006</t>
  </si>
  <si>
    <t>д. Малечь, Березовский р-н, Брестская обл.</t>
  </si>
  <si>
    <t>Башня БеСТ 70 м. + контейнер + BS - 82 II</t>
  </si>
  <si>
    <t>plan_gsm:2/0/0 work_gsm:0/0/0</t>
  </si>
  <si>
    <t>УЭПС 2-48/140-43</t>
  </si>
  <si>
    <t>24 42 57</t>
  </si>
  <si>
    <t>52 29 44</t>
  </si>
  <si>
    <t>доп. сектор 2732</t>
  </si>
  <si>
    <t>BSC82</t>
  </si>
  <si>
    <t>вкл. 30.12.2012</t>
  </si>
  <si>
    <t>здание командного пункта</t>
  </si>
  <si>
    <t>трипод 7.5 м. + BS - 82</t>
  </si>
  <si>
    <t>24 53 3.4</t>
  </si>
  <si>
    <t>52 46 23.5</t>
  </si>
  <si>
    <t>изменен адрес №  BEL 01 08 04 16/0080с</t>
  </si>
  <si>
    <t>д. Новые Засимовичи, д. 175, Пружанский р-н, Брестская обл.</t>
  </si>
  <si>
    <t>КУПП "Коммунальщик"</t>
  </si>
  <si>
    <t>24 23 48.69</t>
  </si>
  <si>
    <t>52 36 2</t>
  </si>
  <si>
    <t>выкл. 22.06.2007</t>
  </si>
  <si>
    <t>д. Лососин, Пружанский р-н, Брестская обл.</t>
  </si>
  <si>
    <t>смотровая вышка на территории 210 авиационного полигона</t>
  </si>
  <si>
    <t>24 52 54.3</t>
  </si>
  <si>
    <t>52 46 29.3</t>
  </si>
  <si>
    <t>отпала по BEL 01 08 01 04/0002с</t>
  </si>
  <si>
    <t>д. Бульково, Брестский р-н, Брестская обл.</t>
  </si>
  <si>
    <t>plan_gsm:0/0/2 work_gsm:2/0/0</t>
  </si>
  <si>
    <t>23 55 38.9</t>
  </si>
  <si>
    <t>52 07 21.8</t>
  </si>
  <si>
    <t>BSC56</t>
  </si>
  <si>
    <t>д. Михалин, Малоритский р-н, Брестская обл.</t>
  </si>
  <si>
    <t>23 54 55</t>
  </si>
  <si>
    <t>51 59 21.99</t>
  </si>
  <si>
    <t>выкл. 03.02.2008</t>
  </si>
  <si>
    <t>д. Жировичи, ул. Соборная, д. 56, Слонимский р-н, Гродненская обл.</t>
  </si>
  <si>
    <t>УО "Жировичский аграрно-технический колледж"</t>
  </si>
  <si>
    <t>25 20 47.1</t>
  </si>
  <si>
    <t>53 0 46.9</t>
  </si>
  <si>
    <t>выкл. 20.02.2006</t>
  </si>
  <si>
    <t>г. Минск, ул. Горецкого, д. 6а, Минский р-н, Минская обл.</t>
  </si>
  <si>
    <t>УП "Гаражи, стоянки, парковки"</t>
  </si>
  <si>
    <t>столб 26 м. + контейнер + BS - 240 II</t>
  </si>
  <si>
    <t>plan_dcs:6/6/6 work_dcs:6/3/2</t>
  </si>
  <si>
    <t>27 27 36.8</t>
  </si>
  <si>
    <t>53 52 42.2</t>
  </si>
  <si>
    <t>вкл. 22.03.2013</t>
  </si>
  <si>
    <t>г. Белоозерск, ул. Шоссейная, д. 5, Березовский р-н, Брестская обл.</t>
  </si>
  <si>
    <t>ЗАО Белорусско-испанское предприятие "Белкельме"</t>
  </si>
  <si>
    <t>25 11 10.8</t>
  </si>
  <si>
    <t>52 28 20.9</t>
  </si>
  <si>
    <t>формуляр по модернизации БС740 2010 г., медный кабель до БС740</t>
  </si>
  <si>
    <t>вкл. 25.05.2011</t>
  </si>
  <si>
    <t>г. Ивацевичи, Ивацевичский р-н, Брестская обл.</t>
  </si>
  <si>
    <t>МО РБ, в/ч 15994</t>
  </si>
  <si>
    <t>25 39 40.6</t>
  </si>
  <si>
    <t>52 47 46.7</t>
  </si>
  <si>
    <t>выкл. 16.03.2006</t>
  </si>
  <si>
    <t>д. Павлиново, Барановичский р-н, Брестская обл.</t>
  </si>
  <si>
    <t>мачта 39 м. + контейнер + BS - 240 II</t>
  </si>
  <si>
    <t>plan_dcs:4/4/0 work_dcs:2/2/0</t>
  </si>
  <si>
    <t>25 49 7.63</t>
  </si>
  <si>
    <t>53 01 45.01</t>
  </si>
  <si>
    <t>Производилась замена мкБс на БС240</t>
  </si>
  <si>
    <t>вкл. 23.12.2009</t>
  </si>
  <si>
    <t>д. Синявка, ул. Фабричная, д. 1, Клецкий р-н, Минская обл.</t>
  </si>
  <si>
    <t>ОАО "Синявская мебельная фабрика"</t>
  </si>
  <si>
    <t>26 28 47.09</t>
  </si>
  <si>
    <t>52 57 48.8</t>
  </si>
  <si>
    <t>г. Минск, ул. Киселёва, д. 61, Минский р-н, Минская обл.</t>
  </si>
  <si>
    <t>общежитие Белорусской Академии музыки</t>
  </si>
  <si>
    <t>2 антенные опоры 3,5м  + DBS - 3900</t>
  </si>
  <si>
    <t>27 33 34.8</t>
  </si>
  <si>
    <t>53 54 54</t>
  </si>
  <si>
    <t>вкл. 30.09.2012</t>
  </si>
  <si>
    <t>вкл. 03.10.2012</t>
  </si>
  <si>
    <t>д. Высокое, ул. Зеленая, д. 1, Пинский р-н, Брестская обл.</t>
  </si>
  <si>
    <t>3 доп. т/с под короной + Flexi WCDMA BTS</t>
  </si>
  <si>
    <t>26 11 35.6</t>
  </si>
  <si>
    <t>52 9 17.3</t>
  </si>
  <si>
    <t>г. Жабинка, ул. Калинина, д. 1, Жабинковский р-н, Брестская обл.</t>
  </si>
  <si>
    <t>ОАО "Жабинковский сахарный завод"</t>
  </si>
  <si>
    <t>АО 7.5 м + BS - 82 II</t>
  </si>
  <si>
    <t>plan_gsm:2/2/0 work_gsm:0/3/0</t>
  </si>
  <si>
    <t>рамки на т/с. + Flexi WCDMA BTS</t>
  </si>
  <si>
    <t>plan_umts:2/0/0 work_umts:2/1/1</t>
  </si>
  <si>
    <t>23 58 31.2</t>
  </si>
  <si>
    <t>52 11 11</t>
  </si>
  <si>
    <t>вкл. 26.09.2006</t>
  </si>
  <si>
    <t>г. Минск, ул. Городецкая, д. 14, Минский р-н, Минская обл.</t>
  </si>
  <si>
    <t>Осветительный столб 10 м. УП Мингорсвет</t>
  </si>
  <si>
    <t>столб 10м. + DBS - 3900</t>
  </si>
  <si>
    <t>27 41 16.39</t>
  </si>
  <si>
    <t>53 57 1.85</t>
  </si>
  <si>
    <t>вкл. 09.10.2013</t>
  </si>
  <si>
    <t>г. Городище, ул. Римши, д. 8, Барановичский р-н, Брестская обл.</t>
  </si>
  <si>
    <t>26 0 34.34</t>
  </si>
  <si>
    <t>53 19 41.05</t>
  </si>
  <si>
    <t>выкл. 17.01.2008</t>
  </si>
  <si>
    <t>г. Мир, ул. Танкистов, д. 43, Кореличский р-н, Гродненская обл.</t>
  </si>
  <si>
    <t>УО "Мирское ГХПТУ-234 строительно-реставрвционных работ"</t>
  </si>
  <si>
    <t>26 28 45.99</t>
  </si>
  <si>
    <t>53 27 8.89</t>
  </si>
  <si>
    <t>д. Энергетиков, Дзержинский р-н, Минская обл.</t>
  </si>
  <si>
    <t>plan_gsm:4/4/0 work_gsm:3/2/0</t>
  </si>
  <si>
    <t>27 2 41.8</t>
  </si>
  <si>
    <t>53 35 30.5</t>
  </si>
  <si>
    <t>вкл. 20.10.2006</t>
  </si>
  <si>
    <t>д. Богдановка, ул. Советская, д. 119, Лунинецкий р-н, Брестская обл.</t>
  </si>
  <si>
    <t>административное здание СПК "Богдановка"</t>
  </si>
  <si>
    <t>26 27 13.2</t>
  </si>
  <si>
    <t>52 21 59.9</t>
  </si>
  <si>
    <t>д. Богдановка, Лунинецкий р-н, Брестская обл.</t>
  </si>
  <si>
    <t>plan_gsm:2/0/0 work_gsm:2/2/2</t>
  </si>
  <si>
    <t>26 27 22.3</t>
  </si>
  <si>
    <t>52 22 33.6</t>
  </si>
  <si>
    <t>замена мкБС на БС</t>
  </si>
  <si>
    <t>выкл. 05.07.2012</t>
  </si>
  <si>
    <t>г. Минск, ул. Орловская, д. 18, Минский р-н, Минская обл.</t>
  </si>
  <si>
    <t>2-х этажное здание ОАО Прогресс</t>
  </si>
  <si>
    <t>plan_gsm:0/0/0 work_gsm:</t>
  </si>
  <si>
    <t>plan_dcs:0/0/0 work_dcs:</t>
  </si>
  <si>
    <t>трипод 7.5 м. + DBS - 3900</t>
  </si>
  <si>
    <t>27 33 38.7</t>
  </si>
  <si>
    <t>53 55 56.4</t>
  </si>
  <si>
    <t>вкл. 29.11.2012</t>
  </si>
  <si>
    <t>вкл. 29.12.2012</t>
  </si>
  <si>
    <t>д. Бельск, Кобринский р-н, Брестская обл.</t>
  </si>
  <si>
    <t>plan_dcs:0/0/4 work_dcs:3/0/0</t>
  </si>
  <si>
    <t>24 24 48.2</t>
  </si>
  <si>
    <t>52 0 19.8</t>
  </si>
  <si>
    <t>BSC27</t>
  </si>
  <si>
    <t>вкл. 28.12.2012</t>
  </si>
  <si>
    <t>д. Верхолесье, Кобринский р-н, Брестская обл.</t>
  </si>
  <si>
    <t>24 16 45</t>
  </si>
  <si>
    <t>52 4 9.2</t>
  </si>
  <si>
    <t>вкл. 13.10.2006</t>
  </si>
  <si>
    <t>д. Великорита, Малоритский р-н, Брестская обл.</t>
  </si>
  <si>
    <t>Башня Velcom 70 м. + контейнер + BS - 82 II</t>
  </si>
  <si>
    <t>24 2 7</t>
  </si>
  <si>
    <t>51 56 52.4</t>
  </si>
  <si>
    <t>д. Богушево, Пинский р-н, Брестская обл.</t>
  </si>
  <si>
    <t>25 49 1.4</t>
  </si>
  <si>
    <t>52 8 56.8</t>
  </si>
  <si>
    <t>вкл. 28.02.2007</t>
  </si>
  <si>
    <t>г. Речица, ул. Промышленная, д. 1, Столинский р-н, Брестская обл.</t>
  </si>
  <si>
    <t>Водонапорная башня ОАО "Горанский агрокомбинат)</t>
  </si>
  <si>
    <t>26 46 41.5</t>
  </si>
  <si>
    <t>51 50 59.2</t>
  </si>
  <si>
    <t>вкл. 16.08.2005</t>
  </si>
  <si>
    <t>д. Ольшаны, ул. Школьная, д. 5, Столинский р-н, Брестская обл.</t>
  </si>
  <si>
    <t>Центральный сельский дом культуры</t>
  </si>
  <si>
    <t>27 20 54.09</t>
  </si>
  <si>
    <t>52 4 37.89</t>
  </si>
  <si>
    <t>г. Минск, ул. Белинского, д. 17-2, Минский р-н, Минская обл.</t>
  </si>
  <si>
    <t>здание общежития 5 этажей ОАО СМТ №8</t>
  </si>
  <si>
    <t>трипод 7 м. + DBS - 3900</t>
  </si>
  <si>
    <t>27 36 0.29</t>
  </si>
  <si>
    <t>53 56 5.38</t>
  </si>
  <si>
    <t>д. Выгонощи, Ивацевичский р-н, Брестская обл.</t>
  </si>
  <si>
    <t>25 54 22.8</t>
  </si>
  <si>
    <t>52 36 57.4</t>
  </si>
  <si>
    <t>вкл. 24.12.2008</t>
  </si>
  <si>
    <t>д. Мохро, Ивановский р-н, Брестская обл.</t>
  </si>
  <si>
    <t>Башня МТС 70 м. + контейнер + BS - 82 II</t>
  </si>
  <si>
    <t>plan_dcs:2/0/0 work_dcs:4/0/0</t>
  </si>
  <si>
    <t>25 34 0.7</t>
  </si>
  <si>
    <t>51 58 36.8</t>
  </si>
  <si>
    <t>BSC84</t>
  </si>
  <si>
    <t>выкл. 22.12.2012</t>
  </si>
  <si>
    <t>д. Красиевка, Ивановский р-н, Брестская обл.</t>
  </si>
  <si>
    <t>25 38 25.3</t>
  </si>
  <si>
    <t>52 15 21.9</t>
  </si>
  <si>
    <t>д. Чернавчицы, ул. Полевая, д. 4, Брестский р-н, Брестская обл.</t>
  </si>
  <si>
    <t>Кобринская автобаза ОАО "Водстройавтотранс"</t>
  </si>
  <si>
    <t>23 45 17.6</t>
  </si>
  <si>
    <t>52 12 43.49</t>
  </si>
  <si>
    <t>существующая осветительная опора 10 м. УП "Мингорсвет"</t>
  </si>
  <si>
    <t>27 38 25.57</t>
  </si>
  <si>
    <t>53 57 17.35</t>
  </si>
  <si>
    <t>вкл. 05.08.2013</t>
  </si>
  <si>
    <t>д. Квасовка, Гродненский р-н, Гродненская обл.</t>
  </si>
  <si>
    <t>СПК "Октябрь-Гродно"</t>
  </si>
  <si>
    <t>24 0 0.1</t>
  </si>
  <si>
    <t>53 30 50</t>
  </si>
  <si>
    <t>выкл. 31.03.2006</t>
  </si>
  <si>
    <t>д. Индура, ул. Гродненская, д. 53, Гродненский р-н, Гродненская обл.</t>
  </si>
  <si>
    <t>Гродненское РУП энергетики "Гродноэнерго"</t>
  </si>
  <si>
    <t>23 53 24.1</t>
  </si>
  <si>
    <t>53 28 13</t>
  </si>
  <si>
    <t>выкл. 09.04.2007</t>
  </si>
  <si>
    <t>г. Гродно, ул. Красноармейская, д. 3, Гродненский р-н, Гродненская обл.</t>
  </si>
  <si>
    <t>23 50 32.39</t>
  </si>
  <si>
    <t>53 40 37.7</t>
  </si>
  <si>
    <t>кабель до БС800</t>
  </si>
  <si>
    <t>выкл. 16.04.2009</t>
  </si>
  <si>
    <t>д. Озеречье, Клецкий р-н, Минская обл.</t>
  </si>
  <si>
    <t>земельный участок ГСК "Кардан"</t>
  </si>
  <si>
    <t>мачта 39 м. + BS - 240 II</t>
  </si>
  <si>
    <t>plan_umts:3/3/0 work_umts:2/2/0</t>
  </si>
  <si>
    <t>26 29 04.99</t>
  </si>
  <si>
    <t>52 50 48.78</t>
  </si>
  <si>
    <t>BSC32</t>
  </si>
  <si>
    <t>вкл. 30.09.2013</t>
  </si>
  <si>
    <t>д. Вертелишки, Гродненский р-н, Гродненская обл.</t>
  </si>
  <si>
    <t>СПК "Вертелишки - Прогресс"</t>
  </si>
  <si>
    <t>24 0 34.99</t>
  </si>
  <si>
    <t>53 41 56</t>
  </si>
  <si>
    <t>выкл. 13.07.2006</t>
  </si>
  <si>
    <t>г. Минск, ул. Ванеева, д. 34, Минский р-н, Минская обл.</t>
  </si>
  <si>
    <t>существующая осветительная опора 20 м. УП "Мингорсвет"</t>
  </si>
  <si>
    <t>27 35 58.8</t>
  </si>
  <si>
    <t>53 52 42.49</t>
  </si>
  <si>
    <t>вкл. 23.12.2013</t>
  </si>
  <si>
    <t>г. Гродно, ул. Горького, д. 91, Гродненский р-н, Гродненская обл.</t>
  </si>
  <si>
    <t>здание рынка ИООО "Корона"</t>
  </si>
  <si>
    <t>23 48 55.7</t>
  </si>
  <si>
    <t>53 42 41.7</t>
  </si>
  <si>
    <t>медный кабель до БС2821 3G оборудование привязывается через ВОЛС</t>
  </si>
  <si>
    <t>BSC680</t>
  </si>
  <si>
    <t>RNC202</t>
  </si>
  <si>
    <t>вкл. 03.03.2009</t>
  </si>
  <si>
    <t>г. Желудок, ул. Советская, Щучинский р-н, Гродненская обл.</t>
  </si>
  <si>
    <t>Желудокская городская больница</t>
  </si>
  <si>
    <t>24 58 37.2</t>
  </si>
  <si>
    <t>53 36 5.6</t>
  </si>
  <si>
    <t>временно до включения БС4898, демонтаж</t>
  </si>
  <si>
    <t>выкл. 31.10.2007</t>
  </si>
  <si>
    <t>д. Девятни, Сморгонский р-н, Гродненская обл.</t>
  </si>
  <si>
    <t>в/ч № 1259</t>
  </si>
  <si>
    <t>сущ. мачта  30 м. + BS - 82 II</t>
  </si>
  <si>
    <t>26 23 10.8</t>
  </si>
  <si>
    <t>54 36 4.7</t>
  </si>
  <si>
    <t>BSC57</t>
  </si>
  <si>
    <t>RNC201</t>
  </si>
  <si>
    <t>вкл. 21.05.2009</t>
  </si>
  <si>
    <t>вкл. 25.06.2012</t>
  </si>
  <si>
    <t>г. Минск, р-н ул. Гинтовта, Минский р-н, Минская обл.</t>
  </si>
  <si>
    <t>замена сущ. осветительной опоры УП Мингорсвет на столб 27 м.</t>
  </si>
  <si>
    <t>столб 27 м</t>
  </si>
  <si>
    <t>столб 27 м. + DBS - 3900</t>
  </si>
  <si>
    <t>27 40 16.6</t>
  </si>
  <si>
    <t>53 57 05.8</t>
  </si>
  <si>
    <t>д. Привалка, Гродненский р-н, Гродненская обл.</t>
  </si>
  <si>
    <t>23 56 8.7</t>
  </si>
  <si>
    <t>53 56 48.9</t>
  </si>
  <si>
    <t>вкл. 30.06.2006</t>
  </si>
  <si>
    <t>д. Озеры, сан. Озерный, Гродненский р-н, Гродненская обл.</t>
  </si>
  <si>
    <t>Центр оздоровления "Озерный" Нацбанка РБ</t>
  </si>
  <si>
    <t>plan_gsm:1/1 work_gsm:2/2/0</t>
  </si>
  <si>
    <t>трубостойка + DBS - 3900</t>
  </si>
  <si>
    <t>plan_umts:2/0/0 work_umts:1/0/0</t>
  </si>
  <si>
    <t>24 13 11.5</t>
  </si>
  <si>
    <t>53 44 58</t>
  </si>
  <si>
    <t>будет 2/2</t>
  </si>
  <si>
    <t>BSC06</t>
  </si>
  <si>
    <t>вкл. 16.04.2004</t>
  </si>
  <si>
    <t>г. Минск, ул. Менделеева, д. 6а, Минский р-н, Минская обл.</t>
  </si>
  <si>
    <t>здание ЦТП УП "Минсккоммунтеплосеть"</t>
  </si>
  <si>
    <t>АО 7 м. + DBS - 3900</t>
  </si>
  <si>
    <t>plan_umts:2/2/2 work_umts:2/2/3</t>
  </si>
  <si>
    <t>27 37 23.34</t>
  </si>
  <si>
    <t>53 54 05.87</t>
  </si>
  <si>
    <t>вкл. 19.12.2013</t>
  </si>
  <si>
    <t>д. Филоновцы, Лидский р-н, Гродненская обл.</t>
  </si>
  <si>
    <t>25 28 23.8</t>
  </si>
  <si>
    <t>53 50 12.7</t>
  </si>
  <si>
    <t>отпала (корр-ка 2009) Привязку БС1840 организовать по сущ. РРЛ БС846 - БС862</t>
  </si>
  <si>
    <t>г. Острино, ул. Слатвинского, д. 34, Щучинский р-н, Гродненская обл.</t>
  </si>
  <si>
    <t>ф-л РУП "Белтелеком" МС</t>
  </si>
  <si>
    <t>24 32 34.4</t>
  </si>
  <si>
    <t>53 44 0.8</t>
  </si>
  <si>
    <t>Медный кабель до кроссовой стойки БС846</t>
  </si>
  <si>
    <t>вкл. 10.11.2009</t>
  </si>
  <si>
    <t>д. Боровики, Дятловский р-н, Гродненская обл.</t>
  </si>
  <si>
    <t>СКУП "Белагроздравница", сан "Радон"</t>
  </si>
  <si>
    <t>25 30 18</t>
  </si>
  <si>
    <t>53 31 3</t>
  </si>
  <si>
    <t>вкл. 19.04.2006</t>
  </si>
  <si>
    <t>г. Гродно, мк-н Барановичи, Гродненский р-н, Гродненская обл.</t>
  </si>
  <si>
    <t>ЗТП-Г-469</t>
  </si>
  <si>
    <t>23 44 24.9</t>
  </si>
  <si>
    <t>53 40 15.9</t>
  </si>
  <si>
    <t>вкл. 15.03.2007</t>
  </si>
  <si>
    <t>д. Минойты, ул. Красноармейская, д. 1, Лидский р-н, Гродненская обл.</t>
  </si>
  <si>
    <t>Минойтовский ЦДК</t>
  </si>
  <si>
    <t>25 22 4.5</t>
  </si>
  <si>
    <t>53 47 52.69</t>
  </si>
  <si>
    <t>д. Старченята, Ивьевский р-н, Гродненская обл.</t>
  </si>
  <si>
    <t>25 47 56.3</t>
  </si>
  <si>
    <t>53 53 40.1</t>
  </si>
  <si>
    <t>BSC47</t>
  </si>
  <si>
    <t>д. Лежневичи, Ивьевский р-н, Гродненская обл.</t>
  </si>
  <si>
    <t>26 3 57</t>
  </si>
  <si>
    <t>53 54 10</t>
  </si>
  <si>
    <t>выкл. 16.06.2012</t>
  </si>
  <si>
    <t>г. Порозово, Свислочский р-н, Гродненская обл.</t>
  </si>
  <si>
    <t>Территория пож.-аварийн. спасател. поста №14</t>
  </si>
  <si>
    <t>минибашня 40 м. + контейнер + BS - 82</t>
  </si>
  <si>
    <t>plan_gsm:2/2/2 work_gsm:2/3/3</t>
  </si>
  <si>
    <t>24 22 47.1</t>
  </si>
  <si>
    <t>52 56 15.29</t>
  </si>
  <si>
    <t>выкл. 29.09.2009</t>
  </si>
  <si>
    <t>г. Минск, ул. Я.Коласа, д. 28, Минский р-н, Минская обл.</t>
  </si>
  <si>
    <t>здание общежития МО БГУИР</t>
  </si>
  <si>
    <t>27 35 40.5</t>
  </si>
  <si>
    <t>д. Хатежино, Минский р-н, Минская обл.</t>
  </si>
  <si>
    <t>Существующая сеть  60В</t>
  </si>
  <si>
    <t>27 16 52.9</t>
  </si>
  <si>
    <t>53 54 55.1</t>
  </si>
  <si>
    <t>вкл. 30.11.2011</t>
  </si>
  <si>
    <t>д. Таборы, Минский р-н, Минская обл.</t>
  </si>
  <si>
    <t>ООО &lt;Торговый дом &lt;Ждановичи&gt;</t>
  </si>
  <si>
    <t>антенная стойка + BS - 82 II</t>
  </si>
  <si>
    <t>доп. антенная стойка + DBS - 3900</t>
  </si>
  <si>
    <t>plan_umts:2/2/2 work_umts:1/1/2</t>
  </si>
  <si>
    <t>27 20 4.9</t>
  </si>
  <si>
    <t>53 53 53</t>
  </si>
  <si>
    <t>вкл. 28.09.2005</t>
  </si>
  <si>
    <t>вкл. 13.08.2010</t>
  </si>
  <si>
    <t>здание склада кормов ООО Торговый дом "Ждановичи-Агро"</t>
  </si>
  <si>
    <t>27 20 04.2</t>
  </si>
  <si>
    <t>53 53 53.6</t>
  </si>
  <si>
    <t>д. Новоселье, Минский р-н, Минская обл.</t>
  </si>
  <si>
    <t>Мачта УП "МС"</t>
  </si>
  <si>
    <t>27 10 56.6</t>
  </si>
  <si>
    <t>53 54 42.8</t>
  </si>
  <si>
    <t>д. Глядовичи, Мостовский р-н, Гродненская обл.</t>
  </si>
  <si>
    <t>Молочно-торг. комплекс СПК "Над Неманом"</t>
  </si>
  <si>
    <t>24 7 47.6</t>
  </si>
  <si>
    <t>53 31 28.6</t>
  </si>
  <si>
    <t>вкл. 10.12.2006</t>
  </si>
  <si>
    <t>г. Минск, р-н ул. Ангарская, д. 88, Минский р-н, Минская обл.</t>
  </si>
  <si>
    <t>замена сущ. осветительной опоры УП "Мингорсвет" на столб 27 м.</t>
  </si>
  <si>
    <t>27 40 50.36</t>
  </si>
  <si>
    <t>53 52 45.47</t>
  </si>
  <si>
    <t>вкл. 20.12.2013</t>
  </si>
  <si>
    <t>д. Ковали, Волковысский р-н, Гродненская обл.</t>
  </si>
  <si>
    <t>сан. "Энергетик"</t>
  </si>
  <si>
    <t>24 24 1</t>
  </si>
  <si>
    <t>53 23 6.39</t>
  </si>
  <si>
    <t>выкл. 20.04.2007</t>
  </si>
  <si>
    <t>д. Подроссь, Волковысский р-н, Гродненская обл.</t>
  </si>
  <si>
    <t>сан. "Пралеска"</t>
  </si>
  <si>
    <t>plan_gsm:2/2 work_gsm:2/2/0</t>
  </si>
  <si>
    <t>24 26 16.5</t>
  </si>
  <si>
    <t>53 14 5.2</t>
  </si>
  <si>
    <t>вкл. 24.08.2005</t>
  </si>
  <si>
    <t>г. Минск, тракт Долгиновский, д. 178, Минский р-н, Минская обл.</t>
  </si>
  <si>
    <t>Торговый центр "ALL"</t>
  </si>
  <si>
    <t>27 32 09.4</t>
  </si>
  <si>
    <t>53 57 51.7</t>
  </si>
  <si>
    <t>вкл. 26.12.2013</t>
  </si>
  <si>
    <t>д. Каменный Лог, Ошмянский р-н, Гродненская обл.</t>
  </si>
  <si>
    <t>25 42 43</t>
  </si>
  <si>
    <t>54 32 23</t>
  </si>
  <si>
    <t>Медный кабель до кроссовой стойки БС872</t>
  </si>
  <si>
    <t>вкл. 29.04.2010</t>
  </si>
  <si>
    <t>д. Писляковщина, Воложинский р-н, Минская обл.</t>
  </si>
  <si>
    <t>26 22 10</t>
  </si>
  <si>
    <t>54 11 43.2</t>
  </si>
  <si>
    <t>привяка через кросс на БС873</t>
  </si>
  <si>
    <t>BSC73</t>
  </si>
  <si>
    <t>вкл. 06.09.2007</t>
  </si>
  <si>
    <t>д. Тележишки, Ошмянский р-н, Гродненская обл.</t>
  </si>
  <si>
    <t>25 50 16</t>
  </si>
  <si>
    <t>54 29 23</t>
  </si>
  <si>
    <t>витая пара в контейнер (для п. Муровано-Ошмянка), демонтаж после вкл БС5309</t>
  </si>
  <si>
    <t>выкл. 04.11.2010</t>
  </si>
  <si>
    <t>г. Сморгонь, Сморгонский р-н, Гродненская обл.</t>
  </si>
  <si>
    <t>ОАО "Сморгоньсиликатбетон"</t>
  </si>
  <si>
    <t>26 31 12.29</t>
  </si>
  <si>
    <t>54 26 24.2</t>
  </si>
  <si>
    <t>выкл. 04.04.2007</t>
  </si>
  <si>
    <t>д. Добровляны, Сморгонский р-н, Гродненская обл.</t>
  </si>
  <si>
    <t>Башня МТС 70 м. + BS - 82 II</t>
  </si>
  <si>
    <t>26 24 08.2</t>
  </si>
  <si>
    <t>54 47 14.4</t>
  </si>
  <si>
    <t>Медный кабель до кроссовой стойки существующей РРЛ БС4873</t>
  </si>
  <si>
    <t>вкл. 31.10.2010</t>
  </si>
  <si>
    <t>г. Минск, ул. Притыцкого, д. 2а, Минский р-н, Минская обл.</t>
  </si>
  <si>
    <t>ООО Имбирь, одноэтажное здание кафе</t>
  </si>
  <si>
    <t>plan_umts:3/3/3 work_umts:1/1/1</t>
  </si>
  <si>
    <t>27 30 12.18</t>
  </si>
  <si>
    <t>53 54 42.44</t>
  </si>
  <si>
    <t>д. Коптевка, Гродненский р-н, Гродненская обл.</t>
  </si>
  <si>
    <t>23 52 43.5</t>
  </si>
  <si>
    <t>53 33 7.5</t>
  </si>
  <si>
    <t>д. Рочевичи, Столбцовский р-н, Минская обл.</t>
  </si>
  <si>
    <t>Средняя школа</t>
  </si>
  <si>
    <t>26 50 9.2</t>
  </si>
  <si>
    <t>53 49 18.7</t>
  </si>
  <si>
    <t>БС1880 отпала по д.з. BEL 14 00 04/3722с 09.10.2007</t>
  </si>
  <si>
    <t>вкл. 03.01.2008</t>
  </si>
  <si>
    <t>д. Березинское, ул. Ленина, д. 1, Молодечненский р-н, Минская обл.</t>
  </si>
  <si>
    <t>здание общежития ПТУ №42</t>
  </si>
  <si>
    <t>26 36 49.7</t>
  </si>
  <si>
    <t>54 13 9.1</t>
  </si>
  <si>
    <t>вкл. 19.12.2006</t>
  </si>
  <si>
    <t>г. Минск, пр-т Рокоссовского, д. 2, Минский р-н, Минская обл.</t>
  </si>
  <si>
    <t>ТЦ "ГИППО"</t>
  </si>
  <si>
    <t>27 35 41.66</t>
  </si>
  <si>
    <t>53 52 30.14</t>
  </si>
  <si>
    <t>д. сан. Свитязь, Новогрудский р-н, Гродненская обл.</t>
  </si>
  <si>
    <t>сан "Свитязь"</t>
  </si>
  <si>
    <t>Башня 40 м. + контейнер + BS - 82 II</t>
  </si>
  <si>
    <t>25 54 49.6</t>
  </si>
  <si>
    <t>53 26 29.2</t>
  </si>
  <si>
    <t>вкл. 24.07.2009</t>
  </si>
  <si>
    <t>д. Шершуны, ул. Э.Савенко, д. 3, Минский р-н, Минская обл.</t>
  </si>
  <si>
    <t>СП ЗАО "СлавНефть-Старт"</t>
  </si>
  <si>
    <t>27 21 47.5</t>
  </si>
  <si>
    <t>54 10 52.6</t>
  </si>
  <si>
    <t>вне плана</t>
  </si>
  <si>
    <t>вкл. 31.08.2005</t>
  </si>
  <si>
    <t>25 54 57.09</t>
  </si>
  <si>
    <t>53 26 28.89</t>
  </si>
  <si>
    <t>г. Минск, тракт Игуменский, д. 30, Минский р-н, Минская обл.</t>
  </si>
  <si>
    <t>27 34 21.32</t>
  </si>
  <si>
    <t>53 50 25.4</t>
  </si>
  <si>
    <t>г. Мозырь, ОАО Мозырьсоль, Мозырский р-н, Гомельская обл.</t>
  </si>
  <si>
    <t>производственное здание ОАО "Мозырьсоль"</t>
  </si>
  <si>
    <t>plan_dcs:0/4/0 work_dcs:0/4/0</t>
  </si>
  <si>
    <t>29 12 58.4</t>
  </si>
  <si>
    <t>52 0 15.7</t>
  </si>
  <si>
    <t>вкл. 06.08.2009</t>
  </si>
  <si>
    <t>г. Мозырь, Мозырский р-н, Гомельская обл.</t>
  </si>
  <si>
    <t>ОАО "Мозырьский НПЗ"</t>
  </si>
  <si>
    <t>29 20 27.99</t>
  </si>
  <si>
    <t>51 53 37.79</t>
  </si>
  <si>
    <t>выкл. 14.06.2007</t>
  </si>
  <si>
    <t>г. Ельск, ул. Ленинская, д. 6, Ельский р-н, Гомельская обл.</t>
  </si>
  <si>
    <t>Ельский РУПС</t>
  </si>
  <si>
    <t>29 9 19</t>
  </si>
  <si>
    <t>51 48 18</t>
  </si>
  <si>
    <t>BSC17</t>
  </si>
  <si>
    <t>вкл. 12.07.2005</t>
  </si>
  <si>
    <t>д. Волчья Гора, Речицкий р-н, Гомельская обл.</t>
  </si>
  <si>
    <t>30 21 40.39</t>
  </si>
  <si>
    <t>52 18 0.29</t>
  </si>
  <si>
    <t>г. Речица, ул. Ленина, д. 41, Речицкий р-н, Гомельская обл.</t>
  </si>
  <si>
    <t>РУП "Производственное объединение "Белоруснефть""</t>
  </si>
  <si>
    <t>30 23 2.6</t>
  </si>
  <si>
    <t>52 22 19.59</t>
  </si>
  <si>
    <t>выкл. 12.03.2009</t>
  </si>
  <si>
    <t>д. Молчаны, Речицкий р-н, Гомельская обл.</t>
  </si>
  <si>
    <t>Промысел № 1, УП "Беларусьнефть"</t>
  </si>
  <si>
    <t>30 16 1.1</t>
  </si>
  <si>
    <t>52 17 16.7</t>
  </si>
  <si>
    <t>вкл. 16.02.2004</t>
  </si>
  <si>
    <t>д. Чкалово, Светлогорский р-н, Гомельская обл.</t>
  </si>
  <si>
    <t>Промысел № 2, УП "Беларусьнефть"</t>
  </si>
  <si>
    <t>29 51 9.3</t>
  </si>
  <si>
    <t>52 24 44.9</t>
  </si>
  <si>
    <t>BSC64</t>
  </si>
  <si>
    <t>вкл. 27.02.2004</t>
  </si>
  <si>
    <t>д. Давыдовка, Светлогорский р-н, Гомельская обл.</t>
  </si>
  <si>
    <t>29 32 28.7</t>
  </si>
  <si>
    <t>52 30 52.7</t>
  </si>
  <si>
    <t>вкл. 20.05.2004</t>
  </si>
  <si>
    <t>г. Минск, ул. в районе ул. Гризодубовой, д. 7, Минский р-н, Минская обл.</t>
  </si>
  <si>
    <t>ЭКУП "СоколКомунСервис"</t>
  </si>
  <si>
    <t>27 54 21.8</t>
  </si>
  <si>
    <t>53 52 48.8</t>
  </si>
  <si>
    <t>вкл. 17.12.2013</t>
  </si>
  <si>
    <t>д. Ведрич, Речицкий р-н, Гомельская обл.</t>
  </si>
  <si>
    <t>Здание РСУП "Племзавод "Ведрич""</t>
  </si>
  <si>
    <t>29 52 32.6</t>
  </si>
  <si>
    <t>52 17 2.6</t>
  </si>
  <si>
    <t>вкл. 29.09.2006</t>
  </si>
  <si>
    <t>г. Минск, пр-т Дзержинского, д. 93, Минский р-н, Минская обл.</t>
  </si>
  <si>
    <t>общежитие БГМУ</t>
  </si>
  <si>
    <t>plan_gsm:2/2/2 work_gsm:0/2/2</t>
  </si>
  <si>
    <t>АО 2 шт. + DBS - 3900</t>
  </si>
  <si>
    <t>27 29 03.87</t>
  </si>
  <si>
    <t>53 51 31.4</t>
  </si>
  <si>
    <t>ДОПОЛНИТЕЛЬНЫЙ СЕКТОР 3G_x000D__x000D_
_x000D__x000D_
2G SWAP HUAWEI</t>
  </si>
  <si>
    <t>д. Федоры, Столинский р-н, Брестская обл.</t>
  </si>
  <si>
    <t>КУМПП "Столинское ЖКХ" труба котельной</t>
  </si>
  <si>
    <t>26 24 35.2</t>
  </si>
  <si>
    <t>51 56 36.59</t>
  </si>
  <si>
    <t>выкл. 26.07.2006</t>
  </si>
  <si>
    <t>д. Вулька, Пинский р-н, Брестская обл.</t>
  </si>
  <si>
    <t>26 13 42.1</t>
  </si>
  <si>
    <t>52 13 53</t>
  </si>
  <si>
    <t>вкл. 24.04.2008</t>
  </si>
  <si>
    <t>г. Микашевичи, ул., Лунинецкий р-н, Брестская обл.</t>
  </si>
  <si>
    <t>РУПП "Гранит"</t>
  </si>
  <si>
    <t>труба + BS - 82</t>
  </si>
  <si>
    <t>27 24 3.9</t>
  </si>
  <si>
    <t>52 12 42.2</t>
  </si>
  <si>
    <t>выкл. 30.08.2012</t>
  </si>
  <si>
    <t>г. Минск, пересечение ул. Рогачевская - пр-т Независимости, Минский р-н, Минская обл.</t>
  </si>
  <si>
    <t>УП "Мингорсвет"</t>
  </si>
  <si>
    <t>27 43 30.5</t>
  </si>
  <si>
    <t>53 57 26.6</t>
  </si>
  <si>
    <t>вкл. 28.03.2014</t>
  </si>
  <si>
    <t>д. Слобода, Мозырский р-н, Гомельская обл.</t>
  </si>
  <si>
    <t>28 59 36.7</t>
  </si>
  <si>
    <t>52 2 49</t>
  </si>
  <si>
    <t>BSC87</t>
  </si>
  <si>
    <t>г. Минск, ул. Я. Лучины, д. 28, Минский р-н, Минская обл.</t>
  </si>
  <si>
    <t>9 этажное здание УЗ "37-я городская поликлиника"</t>
  </si>
  <si>
    <t>27 34 38.42</t>
  </si>
  <si>
    <t>53 50 20.07</t>
  </si>
  <si>
    <t>г. Могилёв, мост через днепр по ул.Королева и пр-т Димитрова, Могилёвский р-н, Могилёвская обл.</t>
  </si>
  <si>
    <t>осветительная опора МГКУП "Горсвет"</t>
  </si>
  <si>
    <t>plan_umts:2/2/0 work_umts:2/3/0</t>
  </si>
  <si>
    <t>30 22 36.4</t>
  </si>
  <si>
    <t>53 53 21.4</t>
  </si>
  <si>
    <t>вкл. 24.09.2012</t>
  </si>
  <si>
    <t>г. Минск, ул. Кропоткина, д. 95, Минский р-н, Минская обл.</t>
  </si>
  <si>
    <t>общежитие №2 "Минскоблсельстрой"</t>
  </si>
  <si>
    <t>plan_umts:3/3/3 work_umts:2/2/2</t>
  </si>
  <si>
    <t>27 33 37.87</t>
  </si>
  <si>
    <t>53 55 29.91</t>
  </si>
  <si>
    <t>вкл. 21.12.2013</t>
  </si>
  <si>
    <t>д. Дербичи, Буда-Кошелевский р-н, Гомельская обл.</t>
  </si>
  <si>
    <t>30 39 40.1</t>
  </si>
  <si>
    <t>52 53 46.6</t>
  </si>
  <si>
    <t>вкл. 30.11.2006</t>
  </si>
  <si>
    <t>д. Приднепровский, Рогачевский р-н, Гомельская обл.</t>
  </si>
  <si>
    <t>здание лечебного корпуса №1 "Санаторий Приднепровский"</t>
  </si>
  <si>
    <t>30 11 56.4</t>
  </si>
  <si>
    <t>53 4 53.9</t>
  </si>
  <si>
    <t>вкл. 13.09.2007</t>
  </si>
  <si>
    <t>д. Круговец-Калинино, Добрушский р-н, Гомельская обл.</t>
  </si>
  <si>
    <t>Горно-обготит. комбинат, элеватор</t>
  </si>
  <si>
    <t>31 41 54</t>
  </si>
  <si>
    <t>52 9 56.7</t>
  </si>
  <si>
    <t>временно</t>
  </si>
  <si>
    <t>вкл. 22.06.2006</t>
  </si>
  <si>
    <t>д. Новая Гута, Гомельский р-н, Гомельская обл.</t>
  </si>
  <si>
    <t>30 59 12</t>
  </si>
  <si>
    <t>52 6 17</t>
  </si>
  <si>
    <t>медный кабель до БС968</t>
  </si>
  <si>
    <t>вкл. 25.07.2008</t>
  </si>
  <si>
    <t>д. Студеная Гута, Гомельский р-н, Гомельская обл.</t>
  </si>
  <si>
    <t>Здание детского оздоровительного лагеря "Юбилейный" ОАО "Электроаппаратура"</t>
  </si>
  <si>
    <t>30 58 46.9</t>
  </si>
  <si>
    <t>52 9 6.7</t>
  </si>
  <si>
    <t>вкл. 18.06.2009</t>
  </si>
  <si>
    <t>г. Минск, пр-т Независимости, д. 154, Минский р-н, Минская обл.</t>
  </si>
  <si>
    <t>ООО "Табак-Инвест", ТЦ Корона</t>
  </si>
  <si>
    <t>plan_dcs:6/0/0 work_dcs:6/0/0</t>
  </si>
  <si>
    <t>27 40 23.8</t>
  </si>
  <si>
    <t>53 56 10.14</t>
  </si>
  <si>
    <t>вкл. 12.11.2013</t>
  </si>
  <si>
    <t>вкл. 04.11.2013</t>
  </si>
  <si>
    <t>г. Минск, пр-т Партизанский, д. 178, Минский р-н, Минская обл.</t>
  </si>
  <si>
    <t>Бизнес центр "Анкор"</t>
  </si>
  <si>
    <t>plan_gsm:2/2/0 work_gsm:0/0/0</t>
  </si>
  <si>
    <t>27 41 42.38</t>
  </si>
  <si>
    <t>53 51 05.37</t>
  </si>
  <si>
    <t>д. Шерстин, Ветковский р-н, Гомельская обл.</t>
  </si>
  <si>
    <t>31 02 29.6</t>
  </si>
  <si>
    <t>52 39 30.8</t>
  </si>
  <si>
    <t>г. Минск, ул. Рокоссовского, д. 48а, Минский р-н, Минская обл.</t>
  </si>
  <si>
    <t>магазин Все для Вас</t>
  </si>
  <si>
    <t>антенная опора 7м. 1шт. + DBS - 3900</t>
  </si>
  <si>
    <t>27 35 52.0</t>
  </si>
  <si>
    <t>53 52 5.0</t>
  </si>
  <si>
    <t>д. Ремезы, Ельский р-н, Гомельская обл.</t>
  </si>
  <si>
    <t>28 57 49.6</t>
  </si>
  <si>
    <t>51 49 15.3</t>
  </si>
  <si>
    <t>вкл. 02.09.2010</t>
  </si>
  <si>
    <t>г. Минск, ул. Есенина, д. 67, Минский р-н, Минская обл.</t>
  </si>
  <si>
    <t>ЖЭС-111</t>
  </si>
  <si>
    <t>27 26 26.69</t>
  </si>
  <si>
    <t>53 51 26.6</t>
  </si>
  <si>
    <t>г. Жлобин, ул. Октябрьская, д. 2, Жлобинский р-н, Гомельская обл.</t>
  </si>
  <si>
    <t>мачта 15 м. + BTS - 3900</t>
  </si>
  <si>
    <t>plan_dcs:24/0/0 work_dcs:24/0/0</t>
  </si>
  <si>
    <t>30 02 23.8</t>
  </si>
  <si>
    <t>52 53 51.4</t>
  </si>
  <si>
    <t>вкл. 26.12.2011</t>
  </si>
  <si>
    <t>г. Пинск, ул. Брестская, д. 48, Пинский р-н, Брестская обл.</t>
  </si>
  <si>
    <t>26 05 29.4</t>
  </si>
  <si>
    <t>52 06 48.4</t>
  </si>
  <si>
    <t>выкл. 27.11.2008</t>
  </si>
  <si>
    <t>вкл. 31.01.2012</t>
  </si>
  <si>
    <t>г. Минск, ул. Фогеля, д. 15, Минский р-н, Минская обл.</t>
  </si>
  <si>
    <t>территория ГСПК "Восточный Авто"</t>
  </si>
  <si>
    <t>plan_gsm:2/2/0 work_gsm:2/2/2</t>
  </si>
  <si>
    <t>plan_umts:2/2/0 work_umts:1/2/0</t>
  </si>
  <si>
    <t>27 44 23.48</t>
  </si>
  <si>
    <t>53 57 24.15</t>
  </si>
  <si>
    <t>выкл. 14.07.2012</t>
  </si>
  <si>
    <t>2005a</t>
  </si>
  <si>
    <t>д. Валейкуны, БелАЭС, Островецкий р-н, Гродненская обл.</t>
  </si>
  <si>
    <t>передвижная БС + BS - 240 II</t>
  </si>
  <si>
    <t>plan_gsm:2/2/2 work_gsm:2/2/8</t>
  </si>
  <si>
    <t>plan_dcs:6/6/6 work_dcs:8/0/0</t>
  </si>
  <si>
    <t>26 04 58.1</t>
  </si>
  <si>
    <t>54 45 22</t>
  </si>
  <si>
    <t>вкл. 14.07.2012</t>
  </si>
  <si>
    <t>д. Солтановка, Могилёвский р-н, Могилёвская обл.</t>
  </si>
  <si>
    <t>plan_dcs:6/6/6 work_dcs:2/2/2</t>
  </si>
  <si>
    <t>30 13 22.9</t>
  </si>
  <si>
    <t>53 48 27</t>
  </si>
  <si>
    <t>2006g</t>
  </si>
  <si>
    <t>д. Репище, Могилёвский р-н, Могилёвская обл.</t>
  </si>
  <si>
    <t>28 32 15.3</t>
  </si>
  <si>
    <t>53 17 33.4</t>
  </si>
  <si>
    <t>2006n</t>
  </si>
  <si>
    <t>г. Горки, ул. Спортивный проезд, д. 3, Горецкий р-н, Могилёвская обл.</t>
  </si>
  <si>
    <t>Мобильная БС ЧТУП "Инком-компани"</t>
  </si>
  <si>
    <t>мачта 15 м. + BS - 240 II</t>
  </si>
  <si>
    <t>30 59 10</t>
  </si>
  <si>
    <t>54 17 54.2</t>
  </si>
  <si>
    <t>г. Брест, ул. Московская, Брестский р-н, Брестская обл.</t>
  </si>
  <si>
    <t>Мобильная БС на территории АЗС №15</t>
  </si>
  <si>
    <t>мачта 15 м. + контейнер + BS - 240</t>
  </si>
  <si>
    <t>plan_dcs:6/6/6 work_dcs:1/1/1</t>
  </si>
  <si>
    <t>23 47 23.74</t>
  </si>
  <si>
    <t>52 6 11.75</t>
  </si>
  <si>
    <t>2007g</t>
  </si>
  <si>
    <t>д. Гожа, полигон Гожа, Гродненский р-н, Гродненская обл.</t>
  </si>
  <si>
    <t>2 трипода 5 м., трубостойка 1 шт. + BS - 240</t>
  </si>
  <si>
    <t>23 58 54.8</t>
  </si>
  <si>
    <t>53 53 5.5</t>
  </si>
  <si>
    <t>г. Гродно, ул. Лиможа, д. 54, Гродненский р-н, Гродненская обл.</t>
  </si>
  <si>
    <t>на территории автостоянки</t>
  </si>
  <si>
    <t>мачта 16 м. + контейнер + BTS - 3900</t>
  </si>
  <si>
    <t>23 50 57.4</t>
  </si>
  <si>
    <t>53 43 1.3</t>
  </si>
  <si>
    <t>одна РРЛ 18GHz 2х0.3 16Е1(1+0) и одна РРЛ 38GHz 2х0.3 16Е1(1+0), мобил. БС</t>
  </si>
  <si>
    <t>вкл. 15.06.2012</t>
  </si>
  <si>
    <t>г. Минск, ул. Притыцкого, д. 60, Минский р-н, Минская обл.</t>
  </si>
  <si>
    <t>"Беларендасервис" Учебный корпус</t>
  </si>
  <si>
    <t>27 27 59.61</t>
  </si>
  <si>
    <t>53 54 31.12</t>
  </si>
  <si>
    <t>выкл. 22.06.2010</t>
  </si>
  <si>
    <t>г. Минск, пер. Германовский, д. 6а, Минский р-н, Минская обл.</t>
  </si>
  <si>
    <t>214 КЖИ в/ч 52735</t>
  </si>
  <si>
    <t>трубостойки 3 м. + BS - 240</t>
  </si>
  <si>
    <t>27 33 27.1</t>
  </si>
  <si>
    <t>53 52 16.3</t>
  </si>
  <si>
    <t>г. Минск, ул. Богдановича, д. 155, Минский р-н, Минская обл.</t>
  </si>
  <si>
    <t>"МГВЛТК" общежитие №1</t>
  </si>
  <si>
    <t>plan_dcs:6/6/6 work_dcs:3/5/3</t>
  </si>
  <si>
    <t>27 34 50.5</t>
  </si>
  <si>
    <t>53 56 12.4</t>
  </si>
  <si>
    <t>г. Минск, ул. Кольцова, д. 53 к.2, Минский р-н, Минская обл.</t>
  </si>
  <si>
    <t>Поликлиника №30</t>
  </si>
  <si>
    <t>АО 3.5 м. + BS - 240</t>
  </si>
  <si>
    <t>plan_dcs:3/3/3 work_dcs:5/3/4</t>
  </si>
  <si>
    <t>27 36 7.1</t>
  </si>
  <si>
    <t>53 57 5.2</t>
  </si>
  <si>
    <t>вкл. 10.09.2002</t>
  </si>
  <si>
    <t>г. Минск, ул. Авангардная, д. 61 к.3, Минский р-н, Минская обл.</t>
  </si>
  <si>
    <t>общежитие №3 УП ММЗ</t>
  </si>
  <si>
    <t>plan_dcs:6/6/6 work_dcs:4/5/3</t>
  </si>
  <si>
    <t>27 37 51</t>
  </si>
  <si>
    <t>53 54 45</t>
  </si>
  <si>
    <t>г. Минск, ул. Уборевича, д. 77, Минский р-н, Минская обл.</t>
  </si>
  <si>
    <t>Авиационный колледж</t>
  </si>
  <si>
    <t>27 39 35.1</t>
  </si>
  <si>
    <t>53 50 25.3</t>
  </si>
  <si>
    <t>г. Минск, ул. Ф. Скорины, д. 24, Минский р-н, Минская обл.</t>
  </si>
  <si>
    <t>ГП НИИ медико-социальной экспертизы и реабилитации</t>
  </si>
  <si>
    <t>АО (четырехугольники) + рамки + DBS - 3900</t>
  </si>
  <si>
    <t>27 40 36.1</t>
  </si>
  <si>
    <t>53 55 23.2</t>
  </si>
  <si>
    <t>вкл. 10.07.2002</t>
  </si>
  <si>
    <t>г. Минск, ул. Холмогорская, д. 65, Минский р-н, Минская обл.</t>
  </si>
  <si>
    <t>Общежитие № 4 ПРУП "Минского моторного завода"</t>
  </si>
  <si>
    <t>трубостойки + сборный контейнер + BS - 240</t>
  </si>
  <si>
    <t>plan_dcs:6/6/6 work_dcs:4/5/4</t>
  </si>
  <si>
    <t>27 39 2.6</t>
  </si>
  <si>
    <t>53 53 34.7</t>
  </si>
  <si>
    <t>вкл. 31.12.2003</t>
  </si>
  <si>
    <t>д. Криничная, Гродненский р-н, Гродненская обл.</t>
  </si>
  <si>
    <t>23 53 48.7</t>
  </si>
  <si>
    <t>53 50 26.7</t>
  </si>
  <si>
    <t>д. Репище, мачта ВС, Могилёвский р-н, Могилёвская обл.</t>
  </si>
  <si>
    <t>г. Минск, ул. Золотая горка, д. 5, Минский р-н, Минская обл.</t>
  </si>
  <si>
    <t>СП "Белсел"</t>
  </si>
  <si>
    <t>27 34 50.8</t>
  </si>
  <si>
    <t>53 54 41.5</t>
  </si>
  <si>
    <t>д. Репище, КП, Могилёвский р-н, Могилёвская обл.</t>
  </si>
  <si>
    <t>28 29 42.8</t>
  </si>
  <si>
    <t>53 17 20.9</t>
  </si>
  <si>
    <t>д. Репище, башня ВС возле КП, Могилёвский р-н, Могилёвская обл.</t>
  </si>
  <si>
    <t>28 29 57.3</t>
  </si>
  <si>
    <t>53 17 23</t>
  </si>
  <si>
    <t>г. Минск, пр-т Победителей, д. 107, Минский р-н, Минская обл.</t>
  </si>
  <si>
    <t>БГА физической культуры</t>
  </si>
  <si>
    <t>plan_umts:3/3/3/3 work_umts:3/3/0</t>
  </si>
  <si>
    <t>27 29 13.3</t>
  </si>
  <si>
    <t>53 56 11</t>
  </si>
  <si>
    <t>вкл. 09.08.2002</t>
  </si>
  <si>
    <t>г. Минск, ул. Седых, д. 66, Минский р-н, Минская обл.</t>
  </si>
  <si>
    <t>Здание ФОК Ампласт</t>
  </si>
  <si>
    <t>27 38 25.27</t>
  </si>
  <si>
    <t>53 56 48.51</t>
  </si>
  <si>
    <t>г. Минск, ул. Рафиева, д. 27, Минский р-н, Минская обл.</t>
  </si>
  <si>
    <t>Здание кафе &lt;Диалог&gt;</t>
  </si>
  <si>
    <t>АО 7 м. + сборный контейнер + BS - 240 II</t>
  </si>
  <si>
    <t>plan_dcs:4/4/4 work_dcs:3/3/4</t>
  </si>
  <si>
    <t>27 27 28.6</t>
  </si>
  <si>
    <t>53 52 3.1</t>
  </si>
  <si>
    <t>г. Минск, ул. В. Хоружей, д. 18/2, Минский р-н, Минская обл.</t>
  </si>
  <si>
    <t>здание магазина &lt;Охота-Рыболовство&gt;</t>
  </si>
  <si>
    <t>АО (7.5 шт.) + сборный контейнер + BS - 240 II</t>
  </si>
  <si>
    <t>27 34 7.5</t>
  </si>
  <si>
    <t>53 55 17.5</t>
  </si>
  <si>
    <t>Минский райисполком</t>
  </si>
  <si>
    <t>plan_dcs:2/2/2 work_dcs:2/2/2</t>
  </si>
  <si>
    <t>plan_umts:2/2/2 work_umts:1/2/1</t>
  </si>
  <si>
    <t>27 16 32.8</t>
  </si>
  <si>
    <t>53 51 26.9</t>
  </si>
  <si>
    <t>вкл. 05.05.2009</t>
  </si>
  <si>
    <t>г. Минск, пр-т Дзержинского, д. 126, Минский р-н, Минская обл.</t>
  </si>
  <si>
    <t>СЗАО &lt;ПросторМаркет&gt;</t>
  </si>
  <si>
    <t>трубостойка 3 м. + сборный контейнер + BS - 240 II</t>
  </si>
  <si>
    <t>27 28 17.1</t>
  </si>
  <si>
    <t>53 50 52.8</t>
  </si>
  <si>
    <t>вкл. 25.11.2008</t>
  </si>
  <si>
    <t>вкл. 27.10.2010</t>
  </si>
  <si>
    <t>д. Вьюновка, Березинский р-н, Минская обл.</t>
  </si>
  <si>
    <t>Башня МТС 70 м. + контейнер + BS - 240 II</t>
  </si>
  <si>
    <t>29 14 19.7</t>
  </si>
  <si>
    <t>53 47 40.5</t>
  </si>
  <si>
    <t>1-й_этап_2009</t>
  </si>
  <si>
    <t>вкл. 05.08.2009</t>
  </si>
  <si>
    <t>г. Минск, ул. Я.Коласа, д. 22, Минский р-н, Минская обл.</t>
  </si>
  <si>
    <t>17-й корпус БНТУ</t>
  </si>
  <si>
    <t>27 35 30.7</t>
  </si>
  <si>
    <t>53 55 24.3</t>
  </si>
  <si>
    <t>вкл. 19.02.2009</t>
  </si>
  <si>
    <t>д. Смоличи, Копыльский р-н, Минская обл.</t>
  </si>
  <si>
    <t>27 01 53.5</t>
  </si>
  <si>
    <t>52 51 53</t>
  </si>
  <si>
    <t>отпала (корр-ка 2010)</t>
  </si>
  <si>
    <t>г. Минск, ул. Пономаренко, д. 35а, Минский р-н, Минская обл.</t>
  </si>
  <si>
    <t>ИП &lt;БМЕ - ЭКСПОРТ&gt;</t>
  </si>
  <si>
    <t>3 трипода 3 м. + сборный контейнер + BS - 240 II</t>
  </si>
  <si>
    <t>plan_gsm:2/0/0 work_gsm:2/1/2</t>
  </si>
  <si>
    <t>27 29 36.2</t>
  </si>
  <si>
    <t>53 53 34.6</t>
  </si>
  <si>
    <t>г. Минск, ул. Купревича, д. 5/2, Минский р-н, Минская обл.</t>
  </si>
  <si>
    <t>&lt;Институт биоорганической химии нац. Академии наук Беларуси&gt;</t>
  </si>
  <si>
    <t>минибашня 15 м. + сборный контейнер + BS - 240 II</t>
  </si>
  <si>
    <t>plan_gsm:2/0/0 work_gsm:2/1/1</t>
  </si>
  <si>
    <t>plan_dcs:4/4/4 work_dcs:4/3/3</t>
  </si>
  <si>
    <t>на кароне минибашни + DBS - 3900</t>
  </si>
  <si>
    <t>27 41 24.6</t>
  </si>
  <si>
    <t>53 55 42.2</t>
  </si>
  <si>
    <t>г. Минск, ул. Шаранговича, д. 51, Минский р-н, Минская обл.</t>
  </si>
  <si>
    <t>Здание ОАО "Гастроном Блеск"</t>
  </si>
  <si>
    <t>27 26 27.6</t>
  </si>
  <si>
    <t>53 52 54.2</t>
  </si>
  <si>
    <t>вкл. 23.01.2008</t>
  </si>
  <si>
    <t>г. Минск, ул. Я.Мавра, д. 9, Минский р-н, Минская обл.</t>
  </si>
  <si>
    <t>ЖРЭО №1, магазин "Азарэнне"</t>
  </si>
  <si>
    <t>27 29 25.27</t>
  </si>
  <si>
    <t>53 54 7.12</t>
  </si>
  <si>
    <t>г. Минск, ул. Смолячкова, д. 9, Минский р-н, Минская обл.</t>
  </si>
  <si>
    <t>27 35 7.2</t>
  </si>
  <si>
    <t>53 54 38.8</t>
  </si>
  <si>
    <t>вкл. 24.11.2010</t>
  </si>
  <si>
    <t>г. Кривичи, ул. 17-го сентября, д. 106А, Мядельский р-н, Минская обл.</t>
  </si>
  <si>
    <t>ОПС Кривичи + АО 2 м. + РРУ</t>
  </si>
  <si>
    <t>ССПН-6 60-48/40-0202</t>
  </si>
  <si>
    <t>27 17 26.8</t>
  </si>
  <si>
    <t>54 42 53.2</t>
  </si>
  <si>
    <t>г. Минск, ул. Измайловская, д. 1, Минский р-н, Минская обл.</t>
  </si>
  <si>
    <t>ОАО "Восход"</t>
  </si>
  <si>
    <t>мачта 15 м. + сборный контейнер + DBS - 3900</t>
  </si>
  <si>
    <t>plan_dcs:4/4/4 MR work_dcs:3/3/3</t>
  </si>
  <si>
    <t>plan_umts:3/2/2/3 work_umts:3/2/2</t>
  </si>
  <si>
    <t>27 35 20.2</t>
  </si>
  <si>
    <t>53 56 23.7</t>
  </si>
  <si>
    <t>вкл. 04.03.2009</t>
  </si>
  <si>
    <t>г. Минск, ул. Алибегова, д. 10, Минский р-н, Минская обл.</t>
  </si>
  <si>
    <t>Товарищество собственников</t>
  </si>
  <si>
    <t>трубостойки + BS - 240 II</t>
  </si>
  <si>
    <t>plan_dcs:4/4/4 MR work_dcs:4/4/4</t>
  </si>
  <si>
    <t>27 28 48.1</t>
  </si>
  <si>
    <t>53 52 26.9</t>
  </si>
  <si>
    <t>выкл. 23.03.2010</t>
  </si>
  <si>
    <t>вкл. 22.04.2009</t>
  </si>
  <si>
    <t>д. Волок, Узденский р-н, Минская обл.</t>
  </si>
  <si>
    <t>территория Узденского райисполкома</t>
  </si>
  <si>
    <t>27 35 45.6</t>
  </si>
  <si>
    <t>53 25 52.8</t>
  </si>
  <si>
    <t>д. Старые Габы, Мядельский р-н, Минская обл.</t>
  </si>
  <si>
    <t>Земельный участок сельсовета</t>
  </si>
  <si>
    <t>plan_gsm:3/3/3 work_gsm:2/2/2</t>
  </si>
  <si>
    <t>27 16 9.3</t>
  </si>
  <si>
    <t>54 53 6.3</t>
  </si>
  <si>
    <t>2-й_этап_2009</t>
  </si>
  <si>
    <t>вкл. 31.08.2009</t>
  </si>
  <si>
    <t>г. Минск, ул. Уручская, д. 11а, Минский р-н, Минская обл.</t>
  </si>
  <si>
    <t>торговый центр "Рублёвский"</t>
  </si>
  <si>
    <t>минибашня 15 м. + DBS - 3900</t>
  </si>
  <si>
    <t>27 41 38.1</t>
  </si>
  <si>
    <t>53 57 2.7</t>
  </si>
  <si>
    <t>вкл. 18.03.2009</t>
  </si>
  <si>
    <t>г. Минск, ул. Вокзальная, д. 22, Минский р-н, Минская обл.</t>
  </si>
  <si>
    <t>здание РУП "Белпочта"</t>
  </si>
  <si>
    <t>трубостойка (3 шт.) 3 м. + BS - 240 II</t>
  </si>
  <si>
    <t>трубостойка (3 шт.) 3 м. + DBS - 3900</t>
  </si>
  <si>
    <t>27 33 2.1</t>
  </si>
  <si>
    <t>53 53 21.3</t>
  </si>
  <si>
    <t>1-й_этап_2009, инфо о 3G из файла Антены 3G 49 бс.xls</t>
  </si>
  <si>
    <t>вкл. 01.05.2009</t>
  </si>
  <si>
    <t>д. Старые Дороги, ул. Кирова, д. 109а, Стародорожский р-н, Минская обл.</t>
  </si>
  <si>
    <t>Административное здание</t>
  </si>
  <si>
    <t>мачта 27 м. + сборный контейнер + BS - 240 II</t>
  </si>
  <si>
    <t>plan_dcs:4/4/4 work_dcs:3/3/2</t>
  </si>
  <si>
    <t>28 15 48.1</t>
  </si>
  <si>
    <t>53 2 54.8</t>
  </si>
  <si>
    <t>BSC58</t>
  </si>
  <si>
    <t>вкл. 31.03.2009</t>
  </si>
  <si>
    <t>г. Минск, ул. Брестская, д. 79 к.2, Минский р-н, Минская обл.</t>
  </si>
  <si>
    <t>Общежитие Минского железнодорожного узла</t>
  </si>
  <si>
    <t>plan_dcs:6/6/6 work_dcs:4/5/8</t>
  </si>
  <si>
    <t>27 31 16.9</t>
  </si>
  <si>
    <t>53 51 17.4</t>
  </si>
  <si>
    <t>вкл. 22.10.2002</t>
  </si>
  <si>
    <t>г. Минск, ул. Короля, д. 23, Минский р-н, Минская обл.</t>
  </si>
  <si>
    <t>Минский городской центр гигиены и эпидемологии (13,4 м.)</t>
  </si>
  <si>
    <t>АО 7.5 м. + сборный контейнер + BS - 240 II</t>
  </si>
  <si>
    <t>27 32 15.3</t>
  </si>
  <si>
    <t>53 54 14.9</t>
  </si>
  <si>
    <t>вкл. 17.07.2009</t>
  </si>
  <si>
    <t>д. Забашевичи, Борисовский р-н, Минская обл.</t>
  </si>
  <si>
    <t>участок земли РУСП "Совхоз Радуга"</t>
  </si>
  <si>
    <t>28 37 10.4</t>
  </si>
  <si>
    <t>54 02 32.9</t>
  </si>
  <si>
    <t>г. Фаниполь, ул. Я. Купалы, д. 3, Дзержинский р-н, Минская обл.</t>
  </si>
  <si>
    <t>здание гаражей и склада ОАО "Автомагистраль"</t>
  </si>
  <si>
    <t>мачта 27 м. + контейнер + DBS - 3900</t>
  </si>
  <si>
    <t>трубостойки на мачте + DBS - 3900</t>
  </si>
  <si>
    <t>plan_umts:3/2/3/2 work_umts:3/2/3</t>
  </si>
  <si>
    <t>27 19 57.1</t>
  </si>
  <si>
    <t>53 45 3.9</t>
  </si>
  <si>
    <t>вкл. 21.04.2009</t>
  </si>
  <si>
    <t>вкл. 15.12.2010</t>
  </si>
  <si>
    <t>д. Городок, Молодечненский р-н, Минская обл.</t>
  </si>
  <si>
    <t>Башня МТС 50 м. + контейнер + BS - 240 II</t>
  </si>
  <si>
    <t>26 54 50.4</t>
  </si>
  <si>
    <t>54 9 29.9</t>
  </si>
  <si>
    <t>BSC21</t>
  </si>
  <si>
    <t>вкл. 30.12.2009</t>
  </si>
  <si>
    <t>г. Березино, ул. Октябрьская, д. 16, Березинский р-н, Минская обл.</t>
  </si>
  <si>
    <t>РУПС</t>
  </si>
  <si>
    <t>трубостойка 2 м. + РРУ</t>
  </si>
  <si>
    <t>28 59 38.3</t>
  </si>
  <si>
    <t>53 50 02.6</t>
  </si>
  <si>
    <t>строительство, только после пр-тия решения о 2 сегменте swap Мог. обл.</t>
  </si>
  <si>
    <t>вкл. 15.09.2011</t>
  </si>
  <si>
    <t>г. Радошковичи, ул. Дубровская, д. 42, Молодечненский р-н, Минская обл.</t>
  </si>
  <si>
    <t>РУЭС</t>
  </si>
  <si>
    <t>трубостойка 1 м. + РРУ</t>
  </si>
  <si>
    <t>27 13 38</t>
  </si>
  <si>
    <t>54 09 20.1</t>
  </si>
  <si>
    <t>д. Летенец, Солигорский р-н, Минская обл.</t>
  </si>
  <si>
    <t>Башня БеСТ 70 м. + контейнер + BS - 240 II</t>
  </si>
  <si>
    <t>27 27 51.6</t>
  </si>
  <si>
    <t>52 40 38.8</t>
  </si>
  <si>
    <t>г. Минск, ул. Колесникова, д. 32, Минский р-н, Минская обл.</t>
  </si>
  <si>
    <t>жилое здание</t>
  </si>
  <si>
    <t>трубостойка (3 шт.) 3 м. + сборный контейнер + BS - 240 II</t>
  </si>
  <si>
    <t>27 26 23.9</t>
  </si>
  <si>
    <t>53 55 21.2</t>
  </si>
  <si>
    <t>г. Минск, ул. Асаналиева, д. 6а, Минский р-н, Минская обл.</t>
  </si>
  <si>
    <t>здание МГРТУ</t>
  </si>
  <si>
    <t>АО 7.5 м. + BS - 240 II</t>
  </si>
  <si>
    <t>27 33 6.1</t>
  </si>
  <si>
    <t>53 51 11.9</t>
  </si>
  <si>
    <t>вкл. 15.04.2009</t>
  </si>
  <si>
    <t>г. Минск, ул. Фрунзе, д. 5, Минский р-н, Минская обл.</t>
  </si>
  <si>
    <t>Здание дома литераторов (14,8 м.)</t>
  </si>
  <si>
    <t>plan_dcs:4/4/4 MR work_dcs:2/2/2</t>
  </si>
  <si>
    <t>27 34 28.8</t>
  </si>
  <si>
    <t>53 54 21.7</t>
  </si>
  <si>
    <t>вкл. 09.04.2009</t>
  </si>
  <si>
    <t>г. Минск, ул. Карбышева, д. 42, Минский р-н, Минская обл.</t>
  </si>
  <si>
    <t>Общежитие БГЭУ</t>
  </si>
  <si>
    <t>27 38 21.3</t>
  </si>
  <si>
    <t>53 56 59.1</t>
  </si>
  <si>
    <t>мачта 27 м. + сборный контейнер + BS - 240 II + BS - 82 II</t>
  </si>
  <si>
    <t>за счет демонтированного оборудования</t>
  </si>
  <si>
    <t>вкл. 06.07.2009</t>
  </si>
  <si>
    <t>г. Столбцы, ул. Социалистическая, д. 21, Столбцовский р-н, Минская обл.</t>
  </si>
  <si>
    <t>РУПС г. Столбцы</t>
  </si>
  <si>
    <t>26 44 18.7</t>
  </si>
  <si>
    <t>53 28 47.9</t>
  </si>
  <si>
    <t>вкл. 20.07.2009</t>
  </si>
  <si>
    <t>г. Слуцк, ул. Чайковского, д. 21, Слуцкий р-н, Минская обл.</t>
  </si>
  <si>
    <t>Здание хозблока</t>
  </si>
  <si>
    <t>мачта 21 м. + сборный контейнер + BS - 240 II</t>
  </si>
  <si>
    <t>plan_dcs:6/6/6 MR work_dcs:4/3/5</t>
  </si>
  <si>
    <t>27 33 21.3</t>
  </si>
  <si>
    <t>53 0 53.8</t>
  </si>
  <si>
    <t>вкл. 23.08.2009</t>
  </si>
  <si>
    <t>вкл. 17.12.2010</t>
  </si>
  <si>
    <t>д. Пески, Пуховичский р-н, Минская обл.</t>
  </si>
  <si>
    <t>Земельный участок на территории ДРСУ-169</t>
  </si>
  <si>
    <t>plan_dcs:4/4/4 work_dcs:3/2/2</t>
  </si>
  <si>
    <t>27 44 25</t>
  </si>
  <si>
    <t>53 36 55.1</t>
  </si>
  <si>
    <t>вкл. 09.11.2010</t>
  </si>
  <si>
    <t>г. Смиловичи, ул. Могилёвское шоссе, д. 1, Червенский р-н, Минская обл.</t>
  </si>
  <si>
    <t>здание учебного корпуса ГУО "Смиловичский сельскохозяйственный профессиональный лицей"  (14,5 м.)</t>
  </si>
  <si>
    <t>plan_dcs:4/4/4 work_dcs:3/5/4</t>
  </si>
  <si>
    <t>2 ант.  - доп. т/с на PPC, 1ант. - на короне под антенной 2G + DBS - 3900</t>
  </si>
  <si>
    <t>28 1 22.8</t>
  </si>
  <si>
    <t>53 45 29.4</t>
  </si>
  <si>
    <t>вкл. 05.06.2009</t>
  </si>
  <si>
    <t>участок земли</t>
  </si>
  <si>
    <t>27 3 15.5</t>
  </si>
  <si>
    <t>53 35 3</t>
  </si>
  <si>
    <t>BSC34</t>
  </si>
  <si>
    <t>вкл. 13.01.2010</t>
  </si>
  <si>
    <t>г. Воложин, ул. 1 мая, д. 3, Воложинский р-н, Минская обл.</t>
  </si>
  <si>
    <t>АО 2 м. + РРУ</t>
  </si>
  <si>
    <t>26 31 45.03</t>
  </si>
  <si>
    <t>54 05 23.84</t>
  </si>
  <si>
    <t>посёлок Лесной, д. 17, Минский р-н, Минская обл.</t>
  </si>
  <si>
    <t>Общежитие ГУ &lt;Республиканский НПЦ онкологии и мед. работников&gt;</t>
  </si>
  <si>
    <t>2 трипода 7.5 м. + сборный контейнер + BS - 240 II</t>
  </si>
  <si>
    <t>на короне  + DBS - 3900</t>
  </si>
  <si>
    <t>27 40 53.5</t>
  </si>
  <si>
    <t>54 0 20</t>
  </si>
  <si>
    <t>вкл. 10.03.2009</t>
  </si>
  <si>
    <t>вкл. 28.03.2011</t>
  </si>
  <si>
    <t>мачта 39 м. + сборный контейнер + BS - 240 II</t>
  </si>
  <si>
    <t>27 25 40.1</t>
  </si>
  <si>
    <t>53 57 18.5</t>
  </si>
  <si>
    <t>г. Минск, ул. Гамарника, д. 7/2, Минский р-н, Минская обл.</t>
  </si>
  <si>
    <t>Детско-юношеский клуб физического воспитания</t>
  </si>
  <si>
    <t>мачта 17 м. + DBS - 3900</t>
  </si>
  <si>
    <t>27 36 50.5</t>
  </si>
  <si>
    <t>53 57 15.7</t>
  </si>
  <si>
    <t>Подключение БС по ВОЛС, с использованием оборудования SDH.</t>
  </si>
  <si>
    <t>вкл. 02.04.2010</t>
  </si>
  <si>
    <t>г. Минск, ул. Ф. Скорины, д. 4в, Минский р-н, Минская обл.</t>
  </si>
  <si>
    <t>Гаражный кооператив "Автохол"</t>
  </si>
  <si>
    <t>мачта 10 м. + рамки + DBS - 3900</t>
  </si>
  <si>
    <t>27 39 29.6</t>
  </si>
  <si>
    <t>53 55 25.9</t>
  </si>
  <si>
    <t>вкл. 09.12.2002</t>
  </si>
  <si>
    <t>г. Минск, пр-т Победителей, д. 83, Минский р-н, Минская обл.</t>
  </si>
  <si>
    <t>здание ЖЭС</t>
  </si>
  <si>
    <t>27 30 17.7</t>
  </si>
  <si>
    <t>53 55 55.6</t>
  </si>
  <si>
    <t>вкл. 08.04.2009</t>
  </si>
  <si>
    <t>д. Андросовщина, Копыльский р-н, Минская обл.</t>
  </si>
  <si>
    <t>27 11 6.4</t>
  </si>
  <si>
    <t>53 12 2.9</t>
  </si>
  <si>
    <t>г. Минск, ул. Притыцкого, д. 62/2, Минский р-н, Минская обл.</t>
  </si>
  <si>
    <t>ОАО "МПОВТ" филиал "3ВТ"</t>
  </si>
  <si>
    <t>сектор 1 - трубостойка, 2 сектора - трипод 7,5 м. + BS - 240 II</t>
  </si>
  <si>
    <t>сектор 1 - трипод, 2 сектора - свободные т/c + DBS - 3900</t>
  </si>
  <si>
    <t>27 27 41.1</t>
  </si>
  <si>
    <t>53 54 29.1</t>
  </si>
  <si>
    <t>вкл. 22.06.2010</t>
  </si>
  <si>
    <t>д. Зубки, Клецкий р-н, Минская обл.</t>
  </si>
  <si>
    <t>Земельный участок Зубковского сельсовета</t>
  </si>
  <si>
    <t>plan_dcs:4/4/4 work_dcs:2/3/3</t>
  </si>
  <si>
    <t>plan_umts:2/2/2/2 work_umts:</t>
  </si>
  <si>
    <t>26 45 56.9</t>
  </si>
  <si>
    <t>53 05 16.7</t>
  </si>
  <si>
    <t>BSC01</t>
  </si>
  <si>
    <t>д. Смольгово, Любанский р-н, Минская обл.</t>
  </si>
  <si>
    <t>участок земли СПК "Заболотский"</t>
  </si>
  <si>
    <t>27 48 57.8</t>
  </si>
  <si>
    <t>52 50 20.3</t>
  </si>
  <si>
    <t>вкл. 29.12.2009</t>
  </si>
  <si>
    <t>земельный участок</t>
  </si>
  <si>
    <t>мачта 50 м. + контейнер + BS - 240 II</t>
  </si>
  <si>
    <t>plan_gsm:2/2/2 work_gsm:2/2/3</t>
  </si>
  <si>
    <t>plan_umts:2/2/2/2 work_umts:3/3/3/3</t>
  </si>
  <si>
    <t>27 52 34.59</t>
  </si>
  <si>
    <t>54 00 7.6</t>
  </si>
  <si>
    <t>вкл. 29.04.2011</t>
  </si>
  <si>
    <t>г. Минск, ул. Райниса, д. 19, Минский р-н, Минская обл.</t>
  </si>
  <si>
    <t>ЦТП 3/371</t>
  </si>
  <si>
    <t>трипод 5 м. + сборный контейнер + BS - 240</t>
  </si>
  <si>
    <t>27 36 57.5</t>
  </si>
  <si>
    <t>53 52 27.2</t>
  </si>
  <si>
    <t>за счет демонтированного оборудования, Модемное оборудование (4Е1) устанавливается на БС2146 и БС103 3G оборудование привязывается через ВОЛС</t>
  </si>
  <si>
    <t>г. Красная Слобода, ул. Советская, д. 6а, Солигорский р-н, Минская обл.</t>
  </si>
  <si>
    <t>здание РУЭС</t>
  </si>
  <si>
    <t>27 10 09.9</t>
  </si>
  <si>
    <t>52 51 16.8</t>
  </si>
  <si>
    <t>г. Минск, ул. Сапеги, д. 5, Минский р-н, Минская обл.</t>
  </si>
  <si>
    <t>Жилой дом 9эт</t>
  </si>
  <si>
    <t>2 трипода 7 м + сборный контейнер + BS - 240 II</t>
  </si>
  <si>
    <t>2 трипода 7м. + DBS - 3900</t>
  </si>
  <si>
    <t>27 29 03.2</t>
  </si>
  <si>
    <t>53 52 36.6</t>
  </si>
  <si>
    <t>вкл. 19.01.2012</t>
  </si>
  <si>
    <t>вкл. 29.12.2011</t>
  </si>
  <si>
    <t>д. Плянта, Солигорский р-н, Минская обл.</t>
  </si>
  <si>
    <t>27 20 48.1</t>
  </si>
  <si>
    <t>52 46 38.8</t>
  </si>
  <si>
    <t>вкл. 18.11.2010</t>
  </si>
  <si>
    <t>г. Минск, ул. Аннаева, д. 49, Минский р-н, Минская обл.</t>
  </si>
  <si>
    <t>ОАО "Белсвязьстрой"</t>
  </si>
  <si>
    <t>27 38 5</t>
  </si>
  <si>
    <t>53 54 24.9</t>
  </si>
  <si>
    <t>вкл. 09.09.2005</t>
  </si>
  <si>
    <t>д. Лихачевщина, Дзержинский р-н, Минская обл.</t>
  </si>
  <si>
    <t>участок земли СЗАО "Негорельское"</t>
  </si>
  <si>
    <t>27 09 12.5</t>
  </si>
  <si>
    <t>53 34 16.4</t>
  </si>
  <si>
    <t>д. Тристенец, Узденский р-н, Минская обл.</t>
  </si>
  <si>
    <t>СХП ЗАО "Витекс"</t>
  </si>
  <si>
    <t>plan_dcs:0/0/4 work_dcs:0/0/0</t>
  </si>
  <si>
    <t>27 31 22.7</t>
  </si>
  <si>
    <t>53 31 13.4</t>
  </si>
  <si>
    <t>д. Спичник, зем. учасьлк, Пуховичский р-н, Минская обл.</t>
  </si>
  <si>
    <t>участок земли КСУП "Красногвардейский"</t>
  </si>
  <si>
    <t>3 проектируемые трубостойки + DBS - 3900</t>
  </si>
  <si>
    <t>28 11 22.3</t>
  </si>
  <si>
    <t>53 26 34.6</t>
  </si>
  <si>
    <t>вкл. 07.12.2011</t>
  </si>
  <si>
    <t>г. Минск, ул. Буденного, д. 1а, Минский р-н, Минская обл.</t>
  </si>
  <si>
    <t>Здание склада (9,1 м.)</t>
  </si>
  <si>
    <t>27 36 27.2</t>
  </si>
  <si>
    <t>53 52 54.4</t>
  </si>
  <si>
    <t>вкл. 24.06.2009</t>
  </si>
  <si>
    <t>вкл. 25.06.2009</t>
  </si>
  <si>
    <t>г. Минск, ул. Переходная, д. 64, Минский р-н, Минская обл.</t>
  </si>
  <si>
    <t>производственное здание УП "Белкоммунмаш"</t>
  </si>
  <si>
    <t>трубостойка 5 м. + сборный контейнер + BS - 240 II</t>
  </si>
  <si>
    <t>plan_dcs:6/6/6 work_dcs:3/3/2</t>
  </si>
  <si>
    <t>корона мачты + доп. трубостойки + DBS - 3900</t>
  </si>
  <si>
    <t>27 38 56.2</t>
  </si>
  <si>
    <t>53 53 12.4</t>
  </si>
  <si>
    <t>г. Жодино, пр-т Рокоссовского, д. 8, Смолевичский р-н, Минская обл.</t>
  </si>
  <si>
    <t>Территория комплекса АЗС &lt;Стоянка&gt;</t>
  </si>
  <si>
    <t>мачта 40 м. + контейнер + BS - 240 II</t>
  </si>
  <si>
    <t>рамки 1х1.6м + 2х2.1м. + DBS - 3900</t>
  </si>
  <si>
    <t>28 17 12.6</t>
  </si>
  <si>
    <t>54 5 49.8</t>
  </si>
  <si>
    <t>вкл. 17.02.2009</t>
  </si>
  <si>
    <t>д. Селище, Вилейский р-н, Минская обл.</t>
  </si>
  <si>
    <t>27 4 16.6</t>
  </si>
  <si>
    <t>54 21 11.9</t>
  </si>
  <si>
    <t>г. Радошковичи, Молодечненский р-н, Минская обл.</t>
  </si>
  <si>
    <t>Саноторно-курортное унитарное предприятие "БЕЛАГРОЗДРАВНИЦА"</t>
  </si>
  <si>
    <t>plan_gsm:3/3/3 work_gsm:2/3/2</t>
  </si>
  <si>
    <t>ствол + DBS - 3900</t>
  </si>
  <si>
    <t>27 14 42.2</t>
  </si>
  <si>
    <t>54 12 1.7</t>
  </si>
  <si>
    <t>вкл. 28.01.2009</t>
  </si>
  <si>
    <t>д. Завод, Пуховичский р-н, Минская обл.</t>
  </si>
  <si>
    <t>Башня Velcom 70 м. + контейнер + BS - 240 II</t>
  </si>
  <si>
    <t>27 52 35.6</t>
  </si>
  <si>
    <t>53 19 28.4</t>
  </si>
  <si>
    <t>г. Плещеницы, ул. Воровского, д. 20, Логойский р-н, Минская обл.</t>
  </si>
  <si>
    <t>Плещеницкий РУЭС</t>
  </si>
  <si>
    <t>27 49 57.6</t>
  </si>
  <si>
    <t>54 25 19.7</t>
  </si>
  <si>
    <t>г. Минск, ул. Герасименко, д. 49, Минский р-н, Минская обл.</t>
  </si>
  <si>
    <t>Поликлиника № 17</t>
  </si>
  <si>
    <t>27 40 50.2</t>
  </si>
  <si>
    <t>53 53 4.1</t>
  </si>
  <si>
    <t>посёлок Раков, ул. Минская, д. 2, Воложинский р-н, Минская обл.</t>
  </si>
  <si>
    <t>здание ОПС</t>
  </si>
  <si>
    <t>27 03 30.8</t>
  </si>
  <si>
    <t>53 57 55.9</t>
  </si>
  <si>
    <t>д. Зацень, Минский р-н, Минская обл.</t>
  </si>
  <si>
    <t>УП "Минскводоканал", КНС №26</t>
  </si>
  <si>
    <t>мачта 21 м. + BS - 240 II</t>
  </si>
  <si>
    <t>27 30 27.2</t>
  </si>
  <si>
    <t>53 58 12.2</t>
  </si>
  <si>
    <t>вкл. 16.06.2009</t>
  </si>
  <si>
    <t>вкл. 19.11.2010</t>
  </si>
  <si>
    <t>г. Крупки, ул. Советская, д. 6, Крупский р-н, Минская обл.</t>
  </si>
  <si>
    <t>трипод 3 м. + РРУ</t>
  </si>
  <si>
    <t>29 08 29</t>
  </si>
  <si>
    <t>54 19 03.9</t>
  </si>
  <si>
    <t>г. Копыль, ул. Партизанская, д. 2, Копыльский р-н, Минская обл.</t>
  </si>
  <si>
    <t>27 05 31</t>
  </si>
  <si>
    <t>53 09 0.5</t>
  </si>
  <si>
    <t>г. Минск, ул. Замковая, д. 33, Минский р-н, Минская обл.</t>
  </si>
  <si>
    <t>здание РТУП "Беларусинторг" (17,5 м.)</t>
  </si>
  <si>
    <t>АО 2 шт. 5 м. + сборный контейнер + BS - 240 II</t>
  </si>
  <si>
    <t>27 32 51.2</t>
  </si>
  <si>
    <t>д. Энергетик, ул. Независимости, д. 1, Дзержинский р-н, Минская обл.</t>
  </si>
  <si>
    <t>здание магазина №6 "Хозтовары" ОАО "Западэлектросельстрой"</t>
  </si>
  <si>
    <t>plan_dcs:3/3/3 work_dcs:4/3/4</t>
  </si>
  <si>
    <t>27 03 05.3</t>
  </si>
  <si>
    <t>53 35 06.2</t>
  </si>
  <si>
    <t>1-й_этап_2009, демонтаж</t>
  </si>
  <si>
    <t>выкл. 13.01.2010</t>
  </si>
  <si>
    <t>д. Кострица, Борисовский р-н, Минская обл.</t>
  </si>
  <si>
    <t>28 36 59.2</t>
  </si>
  <si>
    <t>54 21 42.5</t>
  </si>
  <si>
    <t>г. Вилейка, ул. 17 сентября, д. 30, Вилейский р-н, Минская обл.</t>
  </si>
  <si>
    <t>триподы 5 м. + РРУ</t>
  </si>
  <si>
    <t>26 54 56.2</t>
  </si>
  <si>
    <t>54 29 24.4</t>
  </si>
  <si>
    <t>г. Минск, ул. Н. Орды, д. 25, Минский р-н, Минская обл.</t>
  </si>
  <si>
    <t>9-ти этажное жилое здание ЖСПК-699</t>
  </si>
  <si>
    <t>АО (2 шт.) 7 м. + сборный контейнер + BS - 240 II</t>
  </si>
  <si>
    <t>plan_dcs:6/6/6 work_dcs:5/3/5</t>
  </si>
  <si>
    <t>27 28 55.6</t>
  </si>
  <si>
    <t>53 50 40.6</t>
  </si>
  <si>
    <t>вкл. 10.12.2011</t>
  </si>
  <si>
    <t>д. Туленка, Столбцовский р-н, Минская обл.</t>
  </si>
  <si>
    <t>Башня Velcom 72 м. + контейнер + BS - 240 II</t>
  </si>
  <si>
    <t>plan_gsm:4/4/4 work_gsm:2/3/3</t>
  </si>
  <si>
    <t>26 40 35.1</t>
  </si>
  <si>
    <t>53 34 54.1</t>
  </si>
  <si>
    <t>BSC24</t>
  </si>
  <si>
    <t>г. Минск, ул. Ангарская, д. 2/2, Минский р-н, Минская обл.</t>
  </si>
  <si>
    <t>Общежитие УП  "Минский моторный завод"</t>
  </si>
  <si>
    <t>27 40 43.5</t>
  </si>
  <si>
    <t>53 51 46.2</t>
  </si>
  <si>
    <t>г. Минск, ул. Энгельса, д. 22, Минский р-н, Минская обл.</t>
  </si>
  <si>
    <t>Здание РУП БРТПЦ</t>
  </si>
  <si>
    <t>plan_dcs:6/6/6 work_dcs:4/2/2</t>
  </si>
  <si>
    <t>27 33 49.8</t>
  </si>
  <si>
    <t>53 53 57</t>
  </si>
  <si>
    <t>мачта 39 м. + контейнер + BS - 240 II + BS - 82 II</t>
  </si>
  <si>
    <t>plan_gsm:4/4/4 work_gsm:3/2/2/2</t>
  </si>
  <si>
    <t>трубостойки на короне + DBS - 3900</t>
  </si>
  <si>
    <t>вкл. 09.06.2009</t>
  </si>
  <si>
    <t>вкл. 16.12.2010</t>
  </si>
  <si>
    <t>посёлок Колодищи, ул. в районе ул. Волмянский Шлях, Минский р-н, Минская обл.</t>
  </si>
  <si>
    <t>минибашня 40 м. + контейнер + BS - 240 II</t>
  </si>
  <si>
    <t>plan_dcs:4/4/4 work_dcs:2/2/3</t>
  </si>
  <si>
    <t>27 48 27.9</t>
  </si>
  <si>
    <t>53 57 06.9</t>
  </si>
  <si>
    <t>д. Бобровники, Воложинский р-н, Минская обл.</t>
  </si>
  <si>
    <t>26 54 29.5</t>
  </si>
  <si>
    <t>53 55 03.3</t>
  </si>
  <si>
    <t>вкл. 31.12.2010</t>
  </si>
  <si>
    <t>д. Станьково, Дзержинский р-н, Минская обл.</t>
  </si>
  <si>
    <t>Здание дома культуры</t>
  </si>
  <si>
    <t>plan_gsm:3/3/3 work_gsm:3/2/2</t>
  </si>
  <si>
    <t>plan_umts:2/2/2 work_umts:3/1/1</t>
  </si>
  <si>
    <t>27 12 57.2</t>
  </si>
  <si>
    <t>53 38 14.7</t>
  </si>
  <si>
    <t>вкл. 26.10.2009</t>
  </si>
  <si>
    <t>д. 3-е рудоуправление, (промплощадка 3-го рудоуправления), Солигорский р-н, Минская обл.</t>
  </si>
  <si>
    <t>труба + контейнер + BS - 240 II</t>
  </si>
  <si>
    <t>27 35 40.7</t>
  </si>
  <si>
    <t>52 51 54.9</t>
  </si>
  <si>
    <t>вкл. 24.11.2011</t>
  </si>
  <si>
    <t>д. Дубоши, Воложинский р-н, Минская обл.</t>
  </si>
  <si>
    <t>plan_gsm:4/4/4 work_gsm:2/3/2</t>
  </si>
  <si>
    <t>27 00 37.3</t>
  </si>
  <si>
    <t>54 00 58.4</t>
  </si>
  <si>
    <t>вкл. 24.12.2010</t>
  </si>
  <si>
    <t>г. Любань, ул. Первомайская, д. 28, Любанский р-н, Минская обл.</t>
  </si>
  <si>
    <t>Любанский РУЭС</t>
  </si>
  <si>
    <t>трубостойка 1.5 м. + РРУ</t>
  </si>
  <si>
    <t>28 00 02.2</t>
  </si>
  <si>
    <t>52 47 38</t>
  </si>
  <si>
    <t>г. Минск, ул. А. Гаруна, д. 13, Минский р-н, Минская обл.</t>
  </si>
  <si>
    <t>здание блока инженерных сооружений</t>
  </si>
  <si>
    <t>27 26 33.6</t>
  </si>
  <si>
    <t>53 55 14.5</t>
  </si>
  <si>
    <t>вкл. 16.11.2010</t>
  </si>
  <si>
    <t>г. Узда, ул. Советская, д. 21, Узденский р-н, Минская обл.</t>
  </si>
  <si>
    <t>27 13 00.5</t>
  </si>
  <si>
    <t>53 27 58.1</t>
  </si>
  <si>
    <t>ВОЛС до 4770</t>
  </si>
  <si>
    <t>г. Минск, ул. Тимирязева, д. 109, Минский р-н, Минская обл.</t>
  </si>
  <si>
    <t>ООО "Торговый дом Ждановичи"</t>
  </si>
  <si>
    <t>трипод (2 шт.) + BS - 240</t>
  </si>
  <si>
    <t>plan_gsm:2/2/2 work_gsm:0/2/0</t>
  </si>
  <si>
    <t>plan_dcs:6/6/6 MR work_dcs:5/5/6</t>
  </si>
  <si>
    <t>27 27 19.2</t>
  </si>
  <si>
    <t>53 55 59.2</t>
  </si>
  <si>
    <t>вкл. 08.08.2002</t>
  </si>
  <si>
    <t>г. Минск, ул. Нёманская, д. 14, Минский р-н, Минская обл.</t>
  </si>
  <si>
    <t>жилое здание 9 этажей</t>
  </si>
  <si>
    <t>трипод 7 м. (3 шт.) + сборный контейнер + BS - 240 II</t>
  </si>
  <si>
    <t>сектор 2 - рамки т/c, 1 сектор на свободную т/c + DBS - 3900</t>
  </si>
  <si>
    <t>27 25 44.6</t>
  </si>
  <si>
    <t>53 54 38.6</t>
  </si>
  <si>
    <t>д. Приселки, Логойский р-н, Минская обл.</t>
  </si>
  <si>
    <t>27 36 37.99</t>
  </si>
  <si>
    <t>54 08 55.49</t>
  </si>
  <si>
    <t>д. Носилово, Молодечненский р-н, Минская обл.</t>
  </si>
  <si>
    <t>территория фермы</t>
  </si>
  <si>
    <t>26 47 07.6</t>
  </si>
  <si>
    <t>54 18 31.7</t>
  </si>
  <si>
    <t>д. Заболотье, Минский р-н, Минская обл.</t>
  </si>
  <si>
    <t>plan_dcs:3/3/3/4 work_dcs:3/3/3/4</t>
  </si>
  <si>
    <t>27 23 56.3</t>
  </si>
  <si>
    <t>53 47 25.6</t>
  </si>
  <si>
    <t>вкл. 26.10.2010</t>
  </si>
  <si>
    <t>д. Кальники, Смолевичский р-н, Минская обл.</t>
  </si>
  <si>
    <t>28 07 39.1</t>
  </si>
  <si>
    <t>54 07 05.2</t>
  </si>
  <si>
    <t>д. Старые Дороги, ул. Кирова, д. 45, Стародорожский р-н, Минская обл.</t>
  </si>
  <si>
    <t>28 16 00.4</t>
  </si>
  <si>
    <t>53 02 18.3</t>
  </si>
  <si>
    <t>ВОЛС до 2119</t>
  </si>
  <si>
    <t>рамки 3x2, 1 + DBS - 3900</t>
  </si>
  <si>
    <t>27 23 26.3</t>
  </si>
  <si>
    <t>53 55 27.2</t>
  </si>
  <si>
    <t>вкл. 21.09.2011</t>
  </si>
  <si>
    <t>д. Налибоки, Столбцовский р-н, Минская обл.</t>
  </si>
  <si>
    <t>26 28 52.3</t>
  </si>
  <si>
    <t>53 45 42.5</t>
  </si>
  <si>
    <t>г. Солигорск, ул. Судиловского, Солигорский р-н, Минская обл.</t>
  </si>
  <si>
    <t>Здание ЦТП</t>
  </si>
  <si>
    <t>мачта 15 м. + сборный контейнер + BS - 240 II</t>
  </si>
  <si>
    <t>мачта 15 м.+рамки + DBS - 3900</t>
  </si>
  <si>
    <t>27 29 57.5</t>
  </si>
  <si>
    <t>52 47 9.4</t>
  </si>
  <si>
    <t>вкл. 05.08.2010</t>
  </si>
  <si>
    <t>вкл. 11.11.2011</t>
  </si>
  <si>
    <t>д. Гаврильчицы, Солигорский р-н, Минская обл.</t>
  </si>
  <si>
    <t>мачта Velcom</t>
  </si>
  <si>
    <t>27 05 32.3</t>
  </si>
  <si>
    <t>52 38 55.4</t>
  </si>
  <si>
    <t>отпала (корр-ка 2010)_x000D__x000D_
_x000D__x000D_
попала в план строительства 2014</t>
  </si>
  <si>
    <t>г. Минск, пер. Бехтерева, д. 8, Минский р-н, Минская обл.</t>
  </si>
  <si>
    <t>ООО "Белсчеттехника"</t>
  </si>
  <si>
    <t>plan_dcs:4/4/4 work_dcs:4/5/4</t>
  </si>
  <si>
    <t>27 38 34.1</t>
  </si>
  <si>
    <t>53 52 31.4</t>
  </si>
  <si>
    <t>вкл. 31.10.2002</t>
  </si>
  <si>
    <t>г. Клецк, пл. Маяковского, д. 3, Клецкий р-н, Минская обл.</t>
  </si>
  <si>
    <t>26 37 50</t>
  </si>
  <si>
    <t>53 04 03.8</t>
  </si>
  <si>
    <t>ВОЛС до 749</t>
  </si>
  <si>
    <t>г. Логойск, ул. Тимчука, д. 1, Логойский р-н, Минская обл.</t>
  </si>
  <si>
    <t>Логойский РУПС</t>
  </si>
  <si>
    <t>АО 3 м. + РРУ</t>
  </si>
  <si>
    <t>27 51 15</t>
  </si>
  <si>
    <t>54 12 16.1</t>
  </si>
  <si>
    <t>д. Большая Борздынь, Минский р-н, Минская обл.</t>
  </si>
  <si>
    <t>Башня Velcom + контейнер + BS - 240 II</t>
  </si>
  <si>
    <t>27 8 53.2</t>
  </si>
  <si>
    <t>53 59 58.3</t>
  </si>
  <si>
    <t>вкл. 04.12.2009</t>
  </si>
  <si>
    <t>г. Несвиж, ул. Ленинская, д. 10, Несвижский р-н, Минская обл.</t>
  </si>
  <si>
    <t>26 40 54.5</t>
  </si>
  <si>
    <t>53 13 15.5</t>
  </si>
  <si>
    <t>ВОЛС до 2670</t>
  </si>
  <si>
    <t>посёлок Колодищи, п. Колодици, Минский р-н, Минская обл.</t>
  </si>
  <si>
    <t>1 ант. свобод т/с , 2 ант.рамка к ТС + DBS - 3900</t>
  </si>
  <si>
    <t>27 45 45.1</t>
  </si>
  <si>
    <t>53 57 45.1</t>
  </si>
  <si>
    <t>вкл. 28.11.2011</t>
  </si>
  <si>
    <t>КПУП  Хлебзавод №1</t>
  </si>
  <si>
    <t>27 32 44.9</t>
  </si>
  <si>
    <t>53 54 15.4</t>
  </si>
  <si>
    <t>г. Борисов, 6 микрорайон (район пересечения ул. 50 лет БССР - кольцевая дорога ), Борисовский р-н, М</t>
  </si>
  <si>
    <t>земельный участок+минибашня 40 м.</t>
  </si>
  <si>
    <t>28 28 06.9</t>
  </si>
  <si>
    <t>54 13 00.4</t>
  </si>
  <si>
    <t>вкл. 24.09.2013</t>
  </si>
  <si>
    <t>д. Дубравы, Молодечненский р-н, Минская обл.</t>
  </si>
  <si>
    <t>27 08 18</t>
  </si>
  <si>
    <t>54 06 06</t>
  </si>
  <si>
    <t>вкл. 14.11.2011</t>
  </si>
  <si>
    <t>г. Минск, ул. Юбилейная, д. 14а, Минский р-н, Минская обл.</t>
  </si>
  <si>
    <t>здание бокса для замены автостекол</t>
  </si>
  <si>
    <t>трипод 7.5 м. + BS - 240 II</t>
  </si>
  <si>
    <t>2 ант. - под 2G, 1ант. - доп. рамка + DBS - 3900</t>
  </si>
  <si>
    <t>27 34 51.9</t>
  </si>
  <si>
    <t>53 50 35.8</t>
  </si>
  <si>
    <t>г. Минск, ул. Володько, д. 30, Минский р-н, Минская обл.</t>
  </si>
  <si>
    <t>ГСПК "Володько-30"</t>
  </si>
  <si>
    <t>трипод 7 м. (2 шт.) + сборный контейнер + BS - 240 II</t>
  </si>
  <si>
    <t>27 33 37.1</t>
  </si>
  <si>
    <t>53 52 24.4</t>
  </si>
  <si>
    <t>отпала, т.к. предназначалась для замены БС202</t>
  </si>
  <si>
    <t>г. Минск, ул. Ташкентская, д. 7, Минский р-н, Минская обл.</t>
  </si>
  <si>
    <t>plan_umts:2/3/2/3 work_umts:3/3/3/2</t>
  </si>
  <si>
    <t>27 37 47.6</t>
  </si>
  <si>
    <t>53 50 12</t>
  </si>
  <si>
    <t>г. Солигорск, ул. Ленинского комсомола, д. 51, Солигорский р-н, Минская обл.</t>
  </si>
  <si>
    <t>Осветительная мачта стадиона "Строитель"</t>
  </si>
  <si>
    <t>27 32 15.25</t>
  </si>
  <si>
    <t>52 47 52.62</t>
  </si>
  <si>
    <t>трубостойки + BS - 240 II + BS - 82 II</t>
  </si>
  <si>
    <t>plan_gsm:4/4/4 work_gsm:2/2/2/2</t>
  </si>
  <si>
    <t>plan_dcs:4/4/4 work_dcs:3/2/3</t>
  </si>
  <si>
    <t>рамки на трубостойках + DBS - 3900</t>
  </si>
  <si>
    <t>вкл. 17.06.2008</t>
  </si>
  <si>
    <t>г. Минск, ул. Берута, д. 5, Минский р-н, Минская обл.</t>
  </si>
  <si>
    <t>Здание АТС-51</t>
  </si>
  <si>
    <t>27 30 13.3</t>
  </si>
  <si>
    <t>53 54 15.5</t>
  </si>
  <si>
    <t>г. Минск, пр-т Голодеда, д. 11, Минский р-н, Минская обл.</t>
  </si>
  <si>
    <t>УП "Фирма Триг"</t>
  </si>
  <si>
    <t>27 36 55.25</t>
  </si>
  <si>
    <t>53 50 13.32</t>
  </si>
  <si>
    <t>отказ арендодателя, отпала</t>
  </si>
  <si>
    <t>г. Минск, ул. Семенова, д. 14, Минский р-н, Минская обл.</t>
  </si>
  <si>
    <t>АТС МГТС</t>
  </si>
  <si>
    <t>plan_gsm:2/2/2 XS work_gsm:1/1/1</t>
  </si>
  <si>
    <t>plan_dcs:6/6/6 MR work_dcs:3/4/4</t>
  </si>
  <si>
    <t>27 34 2.6</t>
  </si>
  <si>
    <t>53 52 12.1</t>
  </si>
  <si>
    <t>вкл. 01.02.2006</t>
  </si>
  <si>
    <t>вкл. 17.11.2010</t>
  </si>
  <si>
    <t>г. Минск, пр-т Рокоссовского, д. 150, Минский р-н, Минская обл.</t>
  </si>
  <si>
    <t>Автостоянка возле кинотеатра "Салют" (столб 24 м)</t>
  </si>
  <si>
    <t>столб 24 м. + BS - 240</t>
  </si>
  <si>
    <t>27 36 37</t>
  </si>
  <si>
    <t>53 51 17.79</t>
  </si>
  <si>
    <t>демонтаж по решению Мингорисполкома</t>
  </si>
  <si>
    <t>выкл. 27.02.2008</t>
  </si>
  <si>
    <t>г. Минск, пр-т Рокоссовского, д. 89а, Минский р-н, Минская обл.</t>
  </si>
  <si>
    <t>Пункт приема вторсырья</t>
  </si>
  <si>
    <t>27 36 49</t>
  </si>
  <si>
    <t>53 51 41.6</t>
  </si>
  <si>
    <t>г. Минск, ул. Карбышева, д. 7, Минский р-н, Минская обл.</t>
  </si>
  <si>
    <t>Универсам ОАО "БелВАНС"</t>
  </si>
  <si>
    <t>27 37 42.6</t>
  </si>
  <si>
    <t>53 57 17.5</t>
  </si>
  <si>
    <t>г. Минск, ул. Асаналиева, д. 40/1, Минский р-н, Минская обл.</t>
  </si>
  <si>
    <t>Универсам "Живинка"</t>
  </si>
  <si>
    <t>27 32 43.8</t>
  </si>
  <si>
    <t>53 51 3.9</t>
  </si>
  <si>
    <t>вкл. 28.12.2005</t>
  </si>
  <si>
    <t>г. Минск, ул. Калиновского, д. 66А, Минский р-н, Минская обл.</t>
  </si>
  <si>
    <t>ТЦ "Восточный"</t>
  </si>
  <si>
    <t>мачта 20 м. + BS - 240</t>
  </si>
  <si>
    <t>мачта 20 м. + DBS - 3900</t>
  </si>
  <si>
    <t>plan_umts: work_umts:3/3/2</t>
  </si>
  <si>
    <t>27 39 0.2</t>
  </si>
  <si>
    <t>53 56 21.4</t>
  </si>
  <si>
    <t>вкл. 12.12.2005</t>
  </si>
  <si>
    <t>г. Минск, ул. Рокоссовского, д. 134, Минский р-н, Минская обл.</t>
  </si>
  <si>
    <t>Поликлиника №23</t>
  </si>
  <si>
    <t>27 36 15.8</t>
  </si>
  <si>
    <t>53 51 17</t>
  </si>
  <si>
    <t>вкл. 26.10.2002</t>
  </si>
  <si>
    <t>г. Минск, ул. Илимская, Минский р-н, Минская обл.</t>
  </si>
  <si>
    <t>ТКУП "Минсктранс" Диспетчерская депо</t>
  </si>
  <si>
    <t>27 41 30.9</t>
  </si>
  <si>
    <t>53 53 18.3</t>
  </si>
  <si>
    <t>отпала 19.06.2006</t>
  </si>
  <si>
    <t>г. Минск, ул. Плеханова, д. 91, Минский р-н, Минская обл.</t>
  </si>
  <si>
    <t>Универсам "Серебрянка"</t>
  </si>
  <si>
    <t>plan_dcs:6/6/6 work_dcs:5/6/3</t>
  </si>
  <si>
    <t>27 36 12.5</t>
  </si>
  <si>
    <t>53 51 41.1</t>
  </si>
  <si>
    <t>г. Минск, ул. Глебки, д. 118, Минский р-н, Минская обл.</t>
  </si>
  <si>
    <t>ЖЭС ЖРЭО-2 Фрунзенского р-на</t>
  </si>
  <si>
    <t>plan_umts:3/2/2/3 work_umts:3/2/2/3</t>
  </si>
  <si>
    <t>27 28 56.2</t>
  </si>
  <si>
    <t>53 55 39.2</t>
  </si>
  <si>
    <t>г. Минск, ул. Плеханова, д. 36, Минский р-н, Минская обл.</t>
  </si>
  <si>
    <t>Магазин Могил. мясокомбината</t>
  </si>
  <si>
    <t>27 36 33.9</t>
  </si>
  <si>
    <t>53 51 55.4</t>
  </si>
  <si>
    <t>г. Минск, ул. Марьевская, д. 9А, Минский р-н, Минская обл.</t>
  </si>
  <si>
    <t>Приемный пункт стеклотары</t>
  </si>
  <si>
    <t>27 35 9.65</t>
  </si>
  <si>
    <t>53 54 23.1</t>
  </si>
  <si>
    <t>исключена, отпала</t>
  </si>
  <si>
    <t>г. Минск, ул. Бельского, д. 6, Минский р-н, Минская обл.</t>
  </si>
  <si>
    <t>Товарищество собственников жил. дома + трипод 7,5 м</t>
  </si>
  <si>
    <t>27 28 47.2</t>
  </si>
  <si>
    <t>53 54 28.8</t>
  </si>
  <si>
    <t>отпала арендодатель</t>
  </si>
  <si>
    <t>г. Минск, ул. Ангарская, д. 38, Минский р-н, Минская обл.</t>
  </si>
  <si>
    <t>ЖЭС №74</t>
  </si>
  <si>
    <t>plan_dcs:6/6/6 work_dcs:5/6/4</t>
  </si>
  <si>
    <t>г. Минск, ул. Герасименко, д. 8, Минский р-н, Минская обл.</t>
  </si>
  <si>
    <t>Гостиничный комплекс "Алмаз"</t>
  </si>
  <si>
    <t>27 41 22.89</t>
  </si>
  <si>
    <t>53 52 48.5</t>
  </si>
  <si>
    <t>отпала 12.12.2006</t>
  </si>
  <si>
    <t>Первомайский райсполком</t>
  </si>
  <si>
    <t>plan_dcs:6/6/6 work_dcs:4/3/3</t>
  </si>
  <si>
    <t>27 36 23.3</t>
  </si>
  <si>
    <t>вкл. 19.08.2011</t>
  </si>
  <si>
    <t>г. Минск, ул. Слободская, д. 9, Минский р-н, Минская обл.</t>
  </si>
  <si>
    <t>Магазин ТПЧУП "ОГК"</t>
  </si>
  <si>
    <t>27 25 49.2</t>
  </si>
  <si>
    <t>53 51 46.3</t>
  </si>
  <si>
    <t>г. Минск, пр-т Независимости, д. 150, Минский р-н, Минская обл.</t>
  </si>
  <si>
    <t>БНТУ</t>
  </si>
  <si>
    <t>27 40 13.7</t>
  </si>
  <si>
    <t>53 56 15.9</t>
  </si>
  <si>
    <t>г. Минск, ул. Ауэзова, д. 11, Минский р-н, Минская обл.</t>
  </si>
  <si>
    <t>ЖРЭО Заводского р-на</t>
  </si>
  <si>
    <t>27 38 34.6</t>
  </si>
  <si>
    <t>53 50 15.3</t>
  </si>
  <si>
    <t>г. Минск, ул. Социалистическая, д. 2, Минский р-н, Минская обл.</t>
  </si>
  <si>
    <t>Промзона "МАЗ"</t>
  </si>
  <si>
    <t>plan_gsm:2/2/2 work_gsm:2/2/4</t>
  </si>
  <si>
    <t>plan_dcs:6/6/6 MR work_dcs:6/8/7</t>
  </si>
  <si>
    <t>27 39 26.2</t>
  </si>
  <si>
    <t>53 51 25.4</t>
  </si>
  <si>
    <t>вкл. 24.03.2006</t>
  </si>
  <si>
    <t>г. Минск, ул. Независимости, д. 196, Минский р-н, Минская обл.</t>
  </si>
  <si>
    <t>ГУ "Спортивный комитет ВС РБ" (трипод 7м, разб. конт.)</t>
  </si>
  <si>
    <t>plan_umts: work_umts:0/0/0</t>
  </si>
  <si>
    <t>27 42 26.9</t>
  </si>
  <si>
    <t>53 57 1.5</t>
  </si>
  <si>
    <t>Демонтаж</t>
  </si>
  <si>
    <t>выкл. 04.07.2012</t>
  </si>
  <si>
    <t>г. Минск, ул. Матусевича, д. 36/1, Минский р-н, Минская обл.</t>
  </si>
  <si>
    <t>Общежитие Респ.индустриально-промышл.института</t>
  </si>
  <si>
    <t>plan_gsm:2/2/2 XL work_gsm:2/2/2</t>
  </si>
  <si>
    <t>plan_dcs:6/6/6 XL work_dcs:4/4/5</t>
  </si>
  <si>
    <t>27 28 29.5</t>
  </si>
  <si>
    <t>53 54 56.1</t>
  </si>
  <si>
    <t>вкл. 24.02.2006</t>
  </si>
  <si>
    <t>вкл. 02.12.2010</t>
  </si>
  <si>
    <t>г. Минск, ул. Гурского, д. 30, Минский р-н, Минская обл.</t>
  </si>
  <si>
    <t>ООО "Белгазтехника"</t>
  </si>
  <si>
    <t>27 28 46.8</t>
  </si>
  <si>
    <t>53 53 0.2</t>
  </si>
  <si>
    <t>г. Минск, ул. Притыцкого, д. 148, Минский р-н, Минская обл.</t>
  </si>
  <si>
    <t>ООО "Сулона"</t>
  </si>
  <si>
    <t>27 26 14</t>
  </si>
  <si>
    <t>53 54 26</t>
  </si>
  <si>
    <t>договор на размещение АФУ(г.Минск, ул. Кунцевщина, д.2А, принадлежит товариществу собственников здания)</t>
  </si>
  <si>
    <t>вкл. 06.03.2006</t>
  </si>
  <si>
    <t>г. Минск, ул. Руссиянова, д. 15/2, Минский р-н, Минская обл.</t>
  </si>
  <si>
    <t>Филиал "Минская ГТС"</t>
  </si>
  <si>
    <t>27 41 5.6</t>
  </si>
  <si>
    <t>53 56 9.6</t>
  </si>
  <si>
    <t>вкл. 03.08.2010</t>
  </si>
  <si>
    <t>ПРУП "Минский моторный завод"</t>
  </si>
  <si>
    <t>27 38 5.4</t>
  </si>
  <si>
    <t>53 53 17.4</t>
  </si>
  <si>
    <t>г. Минск, ул. Севастопольская, д. 121, Минский р-н, Минская обл.</t>
  </si>
  <si>
    <t>УП "Междугородняя связь"</t>
  </si>
  <si>
    <t>мачта 21 м. + DBS - 3900</t>
  </si>
  <si>
    <t>27 36 39.1</t>
  </si>
  <si>
    <t>53 56 28.6</t>
  </si>
  <si>
    <t>г. Минск, ул. Макаенка, д. 17, Минский р-н, Минская обл.</t>
  </si>
  <si>
    <t>ГУ "Республиканский центр Медицинской РБ"</t>
  </si>
  <si>
    <t>27 37 39.5</t>
  </si>
  <si>
    <t>53 55 3.9</t>
  </si>
  <si>
    <t>г. Минск, ул. Машиностроителей, д. 4, Минский р-н, Минская обл.</t>
  </si>
  <si>
    <t>Пожарная аварийно-спасательная часть №3</t>
  </si>
  <si>
    <t>53 51 18</t>
  </si>
  <si>
    <t>вкл. 20.10.2010</t>
  </si>
  <si>
    <t>г. Минск, ул. Я.Мавра, д. 66А, Минский р-н, Минская обл.</t>
  </si>
  <si>
    <t>МАПИД</t>
  </si>
  <si>
    <t>27 29 19.39</t>
  </si>
  <si>
    <t>53 53 47.29</t>
  </si>
  <si>
    <t>г. Минск, ул. Кижеватова, д. 72/3, Минский р-н, Минская обл.</t>
  </si>
  <si>
    <t>Общежитие "Интеграл"</t>
  </si>
  <si>
    <t>27 32 0.6</t>
  </si>
  <si>
    <t>53 50 48.8</t>
  </si>
  <si>
    <t>г. Минск, ул. Киживатова, д. 58, Минский р-н, Минская обл.</t>
  </si>
  <si>
    <t>Больница скорой медицинской помощи</t>
  </si>
  <si>
    <t>27 32 7.7</t>
  </si>
  <si>
    <t>53 51 6.7</t>
  </si>
  <si>
    <t>вкл. 09.08.2005</t>
  </si>
  <si>
    <t>вкл. 29.03.2011</t>
  </si>
  <si>
    <t>г. Минск, ул. Я. Мавра, д. 9, Минский р-н, Минская обл.</t>
  </si>
  <si>
    <t>27 29 25.7</t>
  </si>
  <si>
    <t>53 54 7.1</t>
  </si>
  <si>
    <t>г. Минск, ул. Рокоссовского, д. 44, Минский р-н, Минская обл.</t>
  </si>
  <si>
    <t>ФОК "Серебрянка"</t>
  </si>
  <si>
    <t>27 35 30.8</t>
  </si>
  <si>
    <t>53 51 58.9</t>
  </si>
  <si>
    <t>г. Минск, ул. Тимирязева, д. 123/1, Минский р-н, Минская обл.</t>
  </si>
  <si>
    <t>авторынок "Ждановичи"</t>
  </si>
  <si>
    <t>plan_dcs:6/6/6 MR work_dcs:4/5/6</t>
  </si>
  <si>
    <t>27 27 18.6</t>
  </si>
  <si>
    <t>53 56 11.6</t>
  </si>
  <si>
    <t>вкл. 12.08.2008</t>
  </si>
  <si>
    <t>г. Минск, ул. Маяковского, д. 2, Минский р-н, Минская обл.</t>
  </si>
  <si>
    <t>здание гараж-стоянки СООО "Эмир Моторс"</t>
  </si>
  <si>
    <t>27 33 52.2</t>
  </si>
  <si>
    <t>53 53 10.1</t>
  </si>
  <si>
    <t>вкл. 21.10.2008</t>
  </si>
  <si>
    <t>г. Минск, ул. Кабушкина, д. 19а, Минский р-н, Минская обл.</t>
  </si>
  <si>
    <t>здание ЦТП №1/339</t>
  </si>
  <si>
    <t>27 38 38.4</t>
  </si>
  <si>
    <t>53 52 3</t>
  </si>
  <si>
    <t>г. Минск, ул. Д. Сердича, д. 10, Минский р-н, Минская обл.</t>
  </si>
  <si>
    <t>здание административно-бытового назначения УП ЖЭС-60 Фрунзенского р-на</t>
  </si>
  <si>
    <t>27 29 20.5</t>
  </si>
  <si>
    <t>53 54 42.5</t>
  </si>
  <si>
    <t>вкл. 11.03.2009</t>
  </si>
  <si>
    <t>г. Минск, ул. Серова, д. 22, Минский р-н, Минская обл.</t>
  </si>
  <si>
    <t>здание АБК "Стройкерамика" ОАО "Керамин"</t>
  </si>
  <si>
    <t>27 33 14.5</t>
  </si>
  <si>
    <t>53 50 29.7</t>
  </si>
  <si>
    <t>г. Минск, ул. Филимонова, д. 53, Минский р-н, Минская обл.</t>
  </si>
  <si>
    <t>Медсанчасть завода им. Вавилова</t>
  </si>
  <si>
    <t>plan_umts:3/2/3/3 work_umts:3/2/3</t>
  </si>
  <si>
    <t>27 37 59.5</t>
  </si>
  <si>
    <t>53 55 26.5</t>
  </si>
  <si>
    <t>г. Минск, тракт Долгиновский, д. 39, Минский р-н, Минская обл.</t>
  </si>
  <si>
    <t>Завод электронных приборов</t>
  </si>
  <si>
    <t>plan_gsm:2/2/2 XS work_gsm:2/1/2</t>
  </si>
  <si>
    <t>plan_dcs:6/6/6 MR work_dcs:2/4/3</t>
  </si>
  <si>
    <t>53 56 16.5</t>
  </si>
  <si>
    <t>г. Минск, ул. Кольцова, д. 10а, Минский р-н, Минская обл.</t>
  </si>
  <si>
    <t>27 36 41.5</t>
  </si>
  <si>
    <t>53 57 11.49</t>
  </si>
  <si>
    <t>выкл. 01.04.2010</t>
  </si>
  <si>
    <t>г. Минск, ул. Гурского, д. 32, Минский р-н, Минская обл.</t>
  </si>
  <si>
    <t>ООО "Белгазналадка" (триподы)</t>
  </si>
  <si>
    <t>27 28 57</t>
  </si>
  <si>
    <t>53 52 56.49</t>
  </si>
  <si>
    <t>выкл. 04.06.2011</t>
  </si>
  <si>
    <t>г. Минск, ул. Прилукская, д. 50, Минский р-н, Минская обл.</t>
  </si>
  <si>
    <t>Общежитие комбината силикатных изделий</t>
  </si>
  <si>
    <t>27 29 53.49</t>
  </si>
  <si>
    <t>53 52 56.39</t>
  </si>
  <si>
    <t>выкл. 04.10.2011</t>
  </si>
  <si>
    <t>доп. корона + DBS - 3900</t>
  </si>
  <si>
    <t>демонтаж, расторжение договора аренды (июнь-июль 2012г)</t>
  </si>
  <si>
    <t>выкл. 31.07.2012</t>
  </si>
  <si>
    <t>г. Минск, пр-т Партизанский, д. 146, Минский р-н, Минская обл.</t>
  </si>
  <si>
    <t>3-х этажное здание дворца внешкольной работы "Золак"</t>
  </si>
  <si>
    <t>АО 7 м. + сборный контейнер + BS - 240</t>
  </si>
  <si>
    <t>plan_dcs:6/6/6 work_dcs:6/4/3</t>
  </si>
  <si>
    <t>27 40 3.8</t>
  </si>
  <si>
    <t>53 51 44.6</t>
  </si>
  <si>
    <t>г. Минск, ул. Матусевича, д. 37, Минский р-н, Минская обл.</t>
  </si>
  <si>
    <t>здание ГК "Резонатор"</t>
  </si>
  <si>
    <t>plan_gsm:2/0/0 work_gsm:2/2/1</t>
  </si>
  <si>
    <t>27 27 0.7</t>
  </si>
  <si>
    <t>53 55 2.1</t>
  </si>
  <si>
    <t>г. Минск, ул. Охотская, д. 120, Минский р-н, Минская обл.</t>
  </si>
  <si>
    <t>здание магазина ОАО Белинвесткапитал (4 м.)</t>
  </si>
  <si>
    <t>минибашня 15 м. + BS - 240 II</t>
  </si>
  <si>
    <t>plan_gsm:2/0/0 work_gsm:1/1/1</t>
  </si>
  <si>
    <t>27 40 8</t>
  </si>
  <si>
    <t>53 52 52</t>
  </si>
  <si>
    <t>вкл. 08.11.2010</t>
  </si>
  <si>
    <t>г. Минск, ул. Казинца, д. 21 к.2, Минский р-н, Минская обл.</t>
  </si>
  <si>
    <t>здание общежития МИТСО</t>
  </si>
  <si>
    <t>трубостойки + сборный контейнер + BS - 240 II</t>
  </si>
  <si>
    <t>plan_dcs:4/4/4 MR work_dcs:4/4/5</t>
  </si>
  <si>
    <t>27 31 28.6</t>
  </si>
  <si>
    <t>53 51 43.1</t>
  </si>
  <si>
    <t>вкл. 05.03.2009</t>
  </si>
  <si>
    <t>г. Минск, ул. Герасименко, д. 57, Минский р-н, Минская обл.</t>
  </si>
  <si>
    <t>овощехранилище УП "Партизанское"</t>
  </si>
  <si>
    <t>plan_dcs:6/6/6 work_dcs:3/4/3</t>
  </si>
  <si>
    <t>27 40 37.6</t>
  </si>
  <si>
    <t>53 53 25.2</t>
  </si>
  <si>
    <t>г. Минск, ул. Матусевича, д. 33, Минский р-н, Минская обл.</t>
  </si>
  <si>
    <t>завод ОАО "Сукно"</t>
  </si>
  <si>
    <t>трубостойка (2 шт.) 5м + BS - 240</t>
  </si>
  <si>
    <t>plan_dcs:4/4/4 work_dcs:4/2/4</t>
  </si>
  <si>
    <t>plan_umts:2/2/2/2 work_umts:2/2/2</t>
  </si>
  <si>
    <t>ИБП1-48/160М с шестью блоками БИС-2ФТ</t>
  </si>
  <si>
    <t>27 27 41.3</t>
  </si>
  <si>
    <t>53 54 56.9</t>
  </si>
  <si>
    <t>вкл. 10.08.2002</t>
  </si>
  <si>
    <t>здание общежития УО "Белорусский "</t>
  </si>
  <si>
    <t>27 29 27.1</t>
  </si>
  <si>
    <t>53 52 46.4</t>
  </si>
  <si>
    <t>г. Минск, ул. В. Хоружей, д. 44, Минский р-н, Минская обл.</t>
  </si>
  <si>
    <t>здание бани</t>
  </si>
  <si>
    <t>трубостойки (3 шт.) 3.5 м + BS - 240 II</t>
  </si>
  <si>
    <t>plan_dcs:6/6/6 work_dcs:2/3/3</t>
  </si>
  <si>
    <t>трубостойки (3 шт.) 3.5 м + DBS - 3900</t>
  </si>
  <si>
    <t>27 33 14.1</t>
  </si>
  <si>
    <t>53 55 25.3</t>
  </si>
  <si>
    <t>вкл. 05.10.2009</t>
  </si>
  <si>
    <t>г. Минск, ул. Сурганова, д. 47 к.5, Минский р-н, Минская обл.</t>
  </si>
  <si>
    <t>здание общежития БНТУ</t>
  </si>
  <si>
    <t>27 35 6.3</t>
  </si>
  <si>
    <t>53 55 38.7</t>
  </si>
  <si>
    <t>вкл. 16.12.2009</t>
  </si>
  <si>
    <t>г. Минск, пер. 3-й Можайский, д. 19, Минский р-н, Минская обл.</t>
  </si>
  <si>
    <t>27 34 49.2</t>
  </si>
  <si>
    <t>53 56 36.8</t>
  </si>
  <si>
    <t>г. Минск, ул. Зацень (мачта МЦС), Минский р-н, Минская обл.</t>
  </si>
  <si>
    <t>Мачта 39 м. (ИП Велком)</t>
  </si>
  <si>
    <t>27 29 46.67</t>
  </si>
  <si>
    <t>53 56 44.26</t>
  </si>
  <si>
    <t>вкл. 08.09.2012</t>
  </si>
  <si>
    <t>вкл. 13.09.2012</t>
  </si>
  <si>
    <t>г. Минск, ул. Притыцкого, д. 110, Минский р-н, Минская обл.</t>
  </si>
  <si>
    <t>2 трипода 5м</t>
  </si>
  <si>
    <t>2 трипода 5м. + DBS - 3900</t>
  </si>
  <si>
    <t>27 26 33.36</t>
  </si>
  <si>
    <t>53 54 33.01</t>
  </si>
  <si>
    <t>г. Минск, ул. Уборевича, д. 81, Минский р-н, Минская обл.</t>
  </si>
  <si>
    <t>автостоянка №23</t>
  </si>
  <si>
    <t>27 39 09.44</t>
  </si>
  <si>
    <t>53 50 11.51</t>
  </si>
  <si>
    <t>вкл. 12.06.2013</t>
  </si>
  <si>
    <t>земельный участок Оршанский городской исполнительный комитет</t>
  </si>
  <si>
    <t>30 24 30.22</t>
  </si>
  <si>
    <t>54 29 05.5</t>
  </si>
  <si>
    <t>BSC43</t>
  </si>
  <si>
    <t>д. Коповище, Полоцкий р-н, Витебская обл.</t>
  </si>
  <si>
    <t>28 53 48.8</t>
  </si>
  <si>
    <t>55 36 33.9</t>
  </si>
  <si>
    <t>BSC33</t>
  </si>
  <si>
    <t>г. Минск, ул. Матусевича, д. 20, Минский р-н, Минская обл.</t>
  </si>
  <si>
    <t>ДК ОАО "Сукно"</t>
  </si>
  <si>
    <t>На существующих триподах 7.5м (3шт.) + DBS - 3900</t>
  </si>
  <si>
    <t>27 29 8.9</t>
  </si>
  <si>
    <t>53 54 58.2</t>
  </si>
  <si>
    <t>вкл. 12.07.2002</t>
  </si>
  <si>
    <t>г. Минск, ул. Ульяновская, д. 31, Минский р-н, Минская обл.</t>
  </si>
  <si>
    <t>Здание института "Минскинжпроект"</t>
  </si>
  <si>
    <t>трипод 7.5 м. + сборный контейнер + BS - 240</t>
  </si>
  <si>
    <t>27 33 32.6</t>
  </si>
  <si>
    <t>53 53 33.69</t>
  </si>
  <si>
    <t>1-й_этап_2009, отпала</t>
  </si>
  <si>
    <t>здание ОХП "НИИ ИП с ОП"</t>
  </si>
  <si>
    <t>27 40 49.29</t>
  </si>
  <si>
    <t>выкл. 12.07.2010</t>
  </si>
  <si>
    <t>г. Минск, ул. Зеленолугская, Минский р-н, Минская обл.</t>
  </si>
  <si>
    <t>УП &lt;Мингорсвет&gt;</t>
  </si>
  <si>
    <t>27 35 00.2</t>
  </si>
  <si>
    <t>53 58 15.2</t>
  </si>
  <si>
    <t>г. Минск, пр-т газеты Звезда, д. 14б, Минский р-н, Минская обл.</t>
  </si>
  <si>
    <t>27 28 16.8</t>
  </si>
  <si>
    <t>53 52 03.4</t>
  </si>
  <si>
    <t>вкл. 23.09.2013</t>
  </si>
  <si>
    <t>вкл. 29.09.2013</t>
  </si>
  <si>
    <t>д. Урбаны, Браславский р-н, Витебская обл.</t>
  </si>
  <si>
    <t>Башня Velcom 70 м. + Flexi WCDMA BTS</t>
  </si>
  <si>
    <t>26 52 33.7</t>
  </si>
  <si>
    <t>55 42 24.3</t>
  </si>
  <si>
    <t>вкл. 25.09.2013</t>
  </si>
  <si>
    <t>вкл. 31.10.2013</t>
  </si>
  <si>
    <t>г. Брест, р-н пр-та Республики (Лукодром), Брестский р-н, Брестская обл.</t>
  </si>
  <si>
    <t>Башня Velcom 40 м. + Flexi WCDMA BTS</t>
  </si>
  <si>
    <t>23 45 53.82</t>
  </si>
  <si>
    <t>52 05 38.37</t>
  </si>
  <si>
    <t>г. Минск, пр-т Независимости, д. 129/1, Минский р-н, Минская обл.</t>
  </si>
  <si>
    <t>здание МГТС</t>
  </si>
  <si>
    <t>plan_dcs:4/4/4 work_dcs:4/3/2</t>
  </si>
  <si>
    <t>53 56 6.8</t>
  </si>
  <si>
    <t>посёлок Ждановичи, ул. Кольцевая, д. 19, Минский р-н, Минская обл.</t>
  </si>
  <si>
    <t>plan_umts:3/3/3 work_umts:2/3/3</t>
  </si>
  <si>
    <t>27 25 33.48</t>
  </si>
  <si>
    <t>53 56 11.04</t>
  </si>
  <si>
    <t>вкл. 05.07.2013</t>
  </si>
  <si>
    <t>г. Минск, ул. Лидская, д. 12, Минский р-н, Минская обл.</t>
  </si>
  <si>
    <t>ЖСПК + трипод 3,5м  (3шт.)</t>
  </si>
  <si>
    <t>3 трипода по 3,5 м. + сборный контейнер + BS - 240 II</t>
  </si>
  <si>
    <t>3 трубостойки + DBS - 3900</t>
  </si>
  <si>
    <t>27 25 56.9</t>
  </si>
  <si>
    <t>53 55 19.1</t>
  </si>
  <si>
    <t>г. Минск, р-н ул. Скрипникова, д. 4, Минский р-н, Минская обл.</t>
  </si>
  <si>
    <t>УП Мингорсвет</t>
  </si>
  <si>
    <t>plan_gsm:2/2/2 work_gsm:</t>
  </si>
  <si>
    <t>27 25 22.86</t>
  </si>
  <si>
    <t>53 53 24.85</t>
  </si>
  <si>
    <t>г. Минск, ул. Кунцевщина, д. 8, Минский р-н, Минская обл.</t>
  </si>
  <si>
    <t>Поликлиника № 26</t>
  </si>
  <si>
    <t>27 26 15.8</t>
  </si>
  <si>
    <t>53 54 41</t>
  </si>
  <si>
    <t>г. Минск, ул. Горецкого, д. 93, Минский р-н, Минская обл.</t>
  </si>
  <si>
    <t>Церковь "Вифлеем". Корпус миссии</t>
  </si>
  <si>
    <t>plan_gsm:2/2/2 XS work_gsm:1/2/1</t>
  </si>
  <si>
    <t>plan_dcs:6/6/6 MR work_dcs:4/5/4</t>
  </si>
  <si>
    <t>27 26 6.3</t>
  </si>
  <si>
    <t>53 53 31.2</t>
  </si>
  <si>
    <t>вкл. 01.12.2010</t>
  </si>
  <si>
    <t>г. Минск, ул. Панченко, д. 8, Минский р-н, Минская обл.</t>
  </si>
  <si>
    <t>ЖЭС-77 ЖРЭО-1 Фрунзенского р-на г.Минска</t>
  </si>
  <si>
    <t>plan_gsm:2/2/2 XS work_gsm:1/1/2</t>
  </si>
  <si>
    <t>plan_dcs:6/6/6 MR work_dcs:4/4/5</t>
  </si>
  <si>
    <t>plan_umts:2/2/1/1 work_umts:3/3/3/3</t>
  </si>
  <si>
    <t>27 25 28.6</t>
  </si>
  <si>
    <t>53 52 57.3</t>
  </si>
  <si>
    <t>вкл. 17.01.2006</t>
  </si>
  <si>
    <t>Общежитие Бел. гос. колледжа промышленности строительных материалов</t>
  </si>
  <si>
    <t>2 трипода 5м + DBS - 3900</t>
  </si>
  <si>
    <t>plan_gsm:2/2/2 work_gsm:0/0/0</t>
  </si>
  <si>
    <t>plan_dcs:6/6/6 work_dcs:0/0/0</t>
  </si>
  <si>
    <t>27 29 27.16</t>
  </si>
  <si>
    <t>53 52 46.44</t>
  </si>
  <si>
    <t>вкл. 31.01.2013</t>
  </si>
  <si>
    <t>д. Арабовщина, Барановичский р-н, Брестская обл.</t>
  </si>
  <si>
    <t>КУСПТП "Барановичский райагросервис"</t>
  </si>
  <si>
    <t>26 02 23.41</t>
  </si>
  <si>
    <t>53 15 52.77</t>
  </si>
  <si>
    <t>г. Брест, ул. Красный Двор, Брестский р-н, Брестская обл.</t>
  </si>
  <si>
    <t>ЗАО "БеСТ"</t>
  </si>
  <si>
    <t>мачта 42 м. + Flexi WCDMA BTS</t>
  </si>
  <si>
    <t>23 47 30.52</t>
  </si>
  <si>
    <t>52 05 06.38</t>
  </si>
  <si>
    <t>г. Могилёв, ул. Челюскинцев, д. 155, Могилёвский р-н, Могилёвская обл.</t>
  </si>
  <si>
    <t>Двухэтажное здание цеха с плоской крышей</t>
  </si>
  <si>
    <t>30 16 55</t>
  </si>
  <si>
    <t>53 53 06</t>
  </si>
  <si>
    <t>г. Новолукомль, ул. Панчука, д. 5, Чашникский р-н, Витебская обл.</t>
  </si>
  <si>
    <t>ОАО "Универсалторг"</t>
  </si>
  <si>
    <t>plan_gsm:2/2/2 work_gsm:1/2/4</t>
  </si>
  <si>
    <t>plan_dcs:6/6/6 work_dcs:4/3/6</t>
  </si>
  <si>
    <t>мачта 27 м. + Flexi WCDMA BTS</t>
  </si>
  <si>
    <t>29 08 19.1</t>
  </si>
  <si>
    <t>54 39 04.0</t>
  </si>
  <si>
    <t>вкл. 21.11.2013</t>
  </si>
  <si>
    <t>г. Минск, ул. Октябрьская, д. 5, Минский р-н, Минская обл.</t>
  </si>
  <si>
    <t>Здание КЗ &lt;Минск&gt; + трипод 7м</t>
  </si>
  <si>
    <t>27 34 01.87</t>
  </si>
  <si>
    <t>53 53 35.55</t>
  </si>
  <si>
    <t>посёлок Лесной, ул. Александрова, д. 15, Минский р-н, Минская обл.</t>
  </si>
  <si>
    <t>ОДО "Этерика"</t>
  </si>
  <si>
    <t>АРМ 30 + IBBS200D + ITS1000M</t>
  </si>
  <si>
    <t>27 40 40.7</t>
  </si>
  <si>
    <t>54 00 46.9</t>
  </si>
  <si>
    <t>д. Галево, ул. Костюшко, д. 11, Пинский р-н, Брестская обл.</t>
  </si>
  <si>
    <t>ИП "Костюковичи"</t>
  </si>
  <si>
    <t>26 06 12.65</t>
  </si>
  <si>
    <t>52 08 31.21</t>
  </si>
  <si>
    <t>вкл. 29.12.2013</t>
  </si>
  <si>
    <t>г. Минск, ул. Шаранговича, д. 19, Минский р-н, Минская обл.</t>
  </si>
  <si>
    <t>НПО "Центр"</t>
  </si>
  <si>
    <t>27 27 6.1</t>
  </si>
  <si>
    <t>53 53 8.8</t>
  </si>
  <si>
    <t>вкл. 04.07.2002</t>
  </si>
  <si>
    <t>г. Минск, рынок Лебяжий, Минский р-н, Минская обл.</t>
  </si>
  <si>
    <t>ООО "Ждановичи" (столб 12 м)</t>
  </si>
  <si>
    <t>столб 12 м. + BS - 240</t>
  </si>
  <si>
    <t>plan_gsm:2/2/2 XS work_gsm:0/1/1</t>
  </si>
  <si>
    <t>столб 12 м. + DBS - 3900</t>
  </si>
  <si>
    <t>27 26 47.7</t>
  </si>
  <si>
    <t>вкл. 01.08.2006</t>
  </si>
  <si>
    <t>вкл. 19.07.2010</t>
  </si>
  <si>
    <t>г. Минск, ул. Скрипникова, д. 43, Минский р-н, Минская обл.</t>
  </si>
  <si>
    <t>асфальтированная площадка ГСК "Кунцевщина-1"</t>
  </si>
  <si>
    <t>27 25 19</t>
  </si>
  <si>
    <t>53 53 55</t>
  </si>
  <si>
    <t>вкл. 26.09.2008</t>
  </si>
  <si>
    <t>г. Минск, ул. Скрипникова, д. 25, Минский р-н, Минская обл.</t>
  </si>
  <si>
    <t>здание жилого дома</t>
  </si>
  <si>
    <t>АО 7.5 м + сборный контейнер + BS - 240 II</t>
  </si>
  <si>
    <t>plan_gsm:2/0/0 work_gsm:1/2/2</t>
  </si>
  <si>
    <t>АО 7.5 м + DBS - 3900</t>
  </si>
  <si>
    <t>27 25 14.8</t>
  </si>
  <si>
    <t>53 53 36.5</t>
  </si>
  <si>
    <t>г. Минск, ул. Руссиянова, д. 6, Минский р-н, Минская обл.</t>
  </si>
  <si>
    <t>здание Универсама</t>
  </si>
  <si>
    <t>27 41 9.3</t>
  </si>
  <si>
    <t>53 56 34.1</t>
  </si>
  <si>
    <t>вкл. 08.12.2010</t>
  </si>
  <si>
    <t>г. Пинск, ул. Ожешко, д. 32б, Пинский р-н, Брестская обл.</t>
  </si>
  <si>
    <t>мачта 39 м. + Flexi WCDMA BTS</t>
  </si>
  <si>
    <t>26 01 38.29</t>
  </si>
  <si>
    <t>52 08 21.81</t>
  </si>
  <si>
    <t>г. Островец, Дирекция строительства Бел. АЭС, Островецкий р-н, Гродненская обл.</t>
  </si>
  <si>
    <t>здание столовой Белорусской АЭС</t>
  </si>
  <si>
    <t>plan_dcs:8/8/8 work_dcs:6/6/6</t>
  </si>
  <si>
    <t>plan_umts:2/2/2 work_umts:3/2/1</t>
  </si>
  <si>
    <t>26 05 14.1</t>
  </si>
  <si>
    <t>54 45 09.1</t>
  </si>
  <si>
    <t>plan_gsm:2/2/2/2 work_gsm:2/2/3/2</t>
  </si>
  <si>
    <t>30 31 53.0</t>
  </si>
  <si>
    <t>54 27 51.8</t>
  </si>
  <si>
    <t>вкл. 17.07.2013</t>
  </si>
  <si>
    <t>г. Минск, ул. Якубова, д. 9, Минский р-н, Минская обл.</t>
  </si>
  <si>
    <t>автостоянка  №41</t>
  </si>
  <si>
    <t>27 35 19.5</t>
  </si>
  <si>
    <t>53 51 29.1</t>
  </si>
  <si>
    <t>вкл. 14.12.2010</t>
  </si>
  <si>
    <t>Башня МТС 40 м. + сборный контейнер + BS - 240 II</t>
  </si>
  <si>
    <t>plan_gsm:3/3/3 work_gsm:3/2/4</t>
  </si>
  <si>
    <t>трубостойки + Flexi WCDMA BTS</t>
  </si>
  <si>
    <t>27 04 18.62</t>
  </si>
  <si>
    <t>51 58 27.65</t>
  </si>
  <si>
    <t>д. Вейно, ул. Школьная, д. 2, Могилёвский р-н, Могилёвская обл.</t>
  </si>
  <si>
    <t>Пятиэтажное здание общежития с плоской крышей</t>
  </si>
  <si>
    <t>30 23 04.5</t>
  </si>
  <si>
    <t>53 49 38.5</t>
  </si>
  <si>
    <t>Оборудование Huawei БС наружного использования. _x000D__x000D_
Высота здания 16 м + 27 м мачта на разгрузочной балке итого высота подвеса 43 м.</t>
  </si>
  <si>
    <t>г. Минск, ул. Якубовского, д. 33, Минский р-н, Минская обл.</t>
  </si>
  <si>
    <t>2-я гор.поликлиника</t>
  </si>
  <si>
    <t>plan_dcs:6/6/6 work_dcs:5/2/5</t>
  </si>
  <si>
    <t>27 27 15.6</t>
  </si>
  <si>
    <t>г. Могилёв, ул. Златоустовского, (возле д.20), Могилёвский р-н, Могилёвская обл.</t>
  </si>
  <si>
    <t>ИП Велком</t>
  </si>
  <si>
    <t>30 21 46</t>
  </si>
  <si>
    <t>Башня МТС 40 м. + контейнер + BS - 240 II</t>
  </si>
  <si>
    <t>Башня МТС 40 м. + Flexi WCDMA BTS</t>
  </si>
  <si>
    <t>23 44 35.27</t>
  </si>
  <si>
    <t>52 03 18.39</t>
  </si>
  <si>
    <t>BSC05</t>
  </si>
  <si>
    <t>г. Витебск, ул. 5-я Фрунзе, д. 7а, Витебский р-н, Витебская обл.</t>
  </si>
  <si>
    <t>УКТП "Витебское ТТУ"</t>
  </si>
  <si>
    <t>30 13 39.8</t>
  </si>
  <si>
    <t>55 11 33.2</t>
  </si>
  <si>
    <t>г. Минск, ул. Филатова, д. 13, Минский р-н, Минская обл.</t>
  </si>
  <si>
    <t>Поликлиника № 21</t>
  </si>
  <si>
    <t>27 37 56.4</t>
  </si>
  <si>
    <t>53 52 9.2</t>
  </si>
  <si>
    <t>г. Минск, ул. Шабаны, д. 16, Минский р-н, Минская обл.</t>
  </si>
  <si>
    <t>Общежитие №5 + АО 5м (2шт.)</t>
  </si>
  <si>
    <t>АО (2 шт.) 3 м. + DBS - 3900</t>
  </si>
  <si>
    <t>АО 2 шт. 3 м. + DBS - 3900</t>
  </si>
  <si>
    <t>27 41 51.59</t>
  </si>
  <si>
    <t>53 50 06.16</t>
  </si>
  <si>
    <t>вкл. 20.08.2013</t>
  </si>
  <si>
    <t>г. Минск, ул. Одоевского, д. 52, Минский р-н, Минская обл.</t>
  </si>
  <si>
    <t>Гостиница "Желонь"</t>
  </si>
  <si>
    <t>27 28 49</t>
  </si>
  <si>
    <t>53 54 9.9</t>
  </si>
  <si>
    <t>вкл. 24.11.2002</t>
  </si>
  <si>
    <t>д. Скураты, Смолевичский р-н, Минская обл.</t>
  </si>
  <si>
    <t>Башня МТС 70 м. + контейнер + BS - 240</t>
  </si>
  <si>
    <t>27 58 18</t>
  </si>
  <si>
    <t>54 1 5.5</t>
  </si>
  <si>
    <t>BSC49</t>
  </si>
  <si>
    <t>д. Озерцо, тракт Менковский, д. 2, Минский р-н, Минская обл.</t>
  </si>
  <si>
    <t>ЗАО "Торговый мир Кольцо"</t>
  </si>
  <si>
    <t>на столбе + DBS - 3900</t>
  </si>
  <si>
    <t>27 25 28.61</t>
  </si>
  <si>
    <t>53 51 15.75</t>
  </si>
  <si>
    <t>вкл. 13.03.2008</t>
  </si>
  <si>
    <t>г. Дзержинск, ул. Лермонтова, д. 10а, Дзержинский р-н, Минская обл.</t>
  </si>
  <si>
    <t>Здание магазина ОАО "Спадчына 1997"</t>
  </si>
  <si>
    <t>27 7 6.1</t>
  </si>
  <si>
    <t>53 40 53.8</t>
  </si>
  <si>
    <t>вкл. 29.12.2007</t>
  </si>
  <si>
    <t>вкл. 27.04.2011</t>
  </si>
  <si>
    <t>Гипермаркет "Простор" (ж/б столб 26м, контейнер)</t>
  </si>
  <si>
    <t>27 28 18.59</t>
  </si>
  <si>
    <t>53 50 50.49</t>
  </si>
  <si>
    <t>д. Семеньковичи, Борисовский р-н, Минская обл.</t>
  </si>
  <si>
    <t>28 41 23.3</t>
  </si>
  <si>
    <t>54 4 48.9</t>
  </si>
  <si>
    <t>вкл. 31.07.2008</t>
  </si>
  <si>
    <t>д. Мачужичи, Логойский р-н, Минская обл.</t>
  </si>
  <si>
    <t>27 56 3.5</t>
  </si>
  <si>
    <t>54 7 25.6</t>
  </si>
  <si>
    <t>вкл. 03.12.2008</t>
  </si>
  <si>
    <t>г. Дзержинск, ул. Минская, д. 3, Дзержинский р-н, Минская обл.</t>
  </si>
  <si>
    <t>27 7 42.8</t>
  </si>
  <si>
    <t>53 40 29.6</t>
  </si>
  <si>
    <t>д. Гатово, ул. Металургическая, д. 18, Минский р-н, Минская обл.</t>
  </si>
  <si>
    <t>здание магазина "Радужный"</t>
  </si>
  <si>
    <t>27 37 42.3</t>
  </si>
  <si>
    <t>53 47 2.79</t>
  </si>
  <si>
    <t>д. Антополье, Смолевичский р-н, Минская обл.</t>
  </si>
  <si>
    <t>Башня Velcom 70 м. + контейнер + BS - 240</t>
  </si>
  <si>
    <t>28 4 3.7</t>
  </si>
  <si>
    <t>54 11 8.4</t>
  </si>
  <si>
    <t>д. Октябрьский, Смолевичский р-н, Минская обл.</t>
  </si>
  <si>
    <t>здание дома кутьтуры</t>
  </si>
  <si>
    <t>28 12 2.3</t>
  </si>
  <si>
    <t>54 2 28</t>
  </si>
  <si>
    <t>вкл. 20.06.2008</t>
  </si>
  <si>
    <t>г. Минск, ул. Маяковского, д. 115, Минский р-н, Минская обл.</t>
  </si>
  <si>
    <t>ОАО "ЭКТБ"</t>
  </si>
  <si>
    <t>27 34 19</t>
  </si>
  <si>
    <t>53 51 48.4</t>
  </si>
  <si>
    <t>вкл. 11.09.2002</t>
  </si>
  <si>
    <t>д. Цнянка, Минский р-н, Минская обл.</t>
  </si>
  <si>
    <t>территория ЗАО  "Белробот"</t>
  </si>
  <si>
    <t>27 30 22.5</t>
  </si>
  <si>
    <t>53 59 11.69</t>
  </si>
  <si>
    <t>д. Клеринонты, Молодечненский р-н, Минская обл.</t>
  </si>
  <si>
    <t>26 44 32</t>
  </si>
  <si>
    <t>54 8 3.3</t>
  </si>
  <si>
    <t>вкл. 29.12.2008</t>
  </si>
  <si>
    <t>д. Даниловичи, Дзержинский р-н, Минская обл.</t>
  </si>
  <si>
    <t>административное здание на территории мех. двора филиала "ММК-Агро"</t>
  </si>
  <si>
    <t>plan_dcs:4/4/4 work_dcs:2/3/2</t>
  </si>
  <si>
    <t>27 22 46.6</t>
  </si>
  <si>
    <t>53 36 58.3</t>
  </si>
  <si>
    <t>д. Озерцо, ул. Центральная, д. 29, Минский р-н, Минская обл.</t>
  </si>
  <si>
    <t>административное здание УП "Ждановичи АГРО"</t>
  </si>
  <si>
    <t>plan_dcs:3/3/3 work_dcs:4/3/3</t>
  </si>
  <si>
    <t>рамки на стволе мачты 2х2.1 + 1х1.6 + DBS - 3900</t>
  </si>
  <si>
    <t>27 23 31.6</t>
  </si>
  <si>
    <t>53 50 27.4</t>
  </si>
  <si>
    <t>вкл. 24.10.2008</t>
  </si>
  <si>
    <t>д. Верховина, Борисовский р-н, Минская обл.</t>
  </si>
  <si>
    <t>28 24 30.3</t>
  </si>
  <si>
    <t>54 24 13.9</t>
  </si>
  <si>
    <t>28 25 59.8</t>
  </si>
  <si>
    <t>54 8 54.7</t>
  </si>
  <si>
    <t>вкл. 23.05.2008</t>
  </si>
  <si>
    <t>г. Жодино, ул. Сухогрядская, д. 3. к. 2, Смолевичский р-н, Минская обл.</t>
  </si>
  <si>
    <t>Здание крытого рынка</t>
  </si>
  <si>
    <t>мачта 27 м. + контейнер + BS - 240 II</t>
  </si>
  <si>
    <t>28 18 6.3</t>
  </si>
  <si>
    <t>54 5 7.6</t>
  </si>
  <si>
    <t>вкл. 17.12.2008</t>
  </si>
  <si>
    <t>посёлок Колодищи, ул. Чкалова, д. 2, Минский р-н, Минская обл.</t>
  </si>
  <si>
    <t>здание продовольственного магазина №26 УП "ДорОрс" БелЖД</t>
  </si>
  <si>
    <t>27 46 36.1</t>
  </si>
  <si>
    <t>53 56 44</t>
  </si>
  <si>
    <t>вкл. 11.11.2008</t>
  </si>
  <si>
    <t>вкл. 03.12.2010</t>
  </si>
  <si>
    <t>27 9 59.8</t>
  </si>
  <si>
    <t>53 16 44.5</t>
  </si>
  <si>
    <t>д. Озерный, ул. Центральная, Червенский р-н, Минская обл.</t>
  </si>
  <si>
    <t>28 8 27</t>
  </si>
  <si>
    <t>53 43 13.1</t>
  </si>
  <si>
    <t>вкл. 18.06.2008</t>
  </si>
  <si>
    <t>г. Минск, ул. Стебенева, д. 20, Минский р-н, Минская обл.</t>
  </si>
  <si>
    <t>РУП "БелЭЗ"</t>
  </si>
  <si>
    <t>plan_dcs:1/3/3 work_dcs:4/3/3</t>
  </si>
  <si>
    <t>27 32 28.6</t>
  </si>
  <si>
    <t>53 50 14.5</t>
  </si>
  <si>
    <t>вкл. 28.08.2002</t>
  </si>
  <si>
    <t>вкл. 22.11.2010</t>
  </si>
  <si>
    <t>г. Минск, ул. Волгоградская, д. 35, Минский р-н, Минская обл.</t>
  </si>
  <si>
    <t>ЗАО "Мебель, Стройматериалы"</t>
  </si>
  <si>
    <t>plan_dcs:6/6/6 MR work_dcs:2/3/3</t>
  </si>
  <si>
    <t>на короне трипода под антеннами 2G + DBS - 3900</t>
  </si>
  <si>
    <t>27 37 0.4</t>
  </si>
  <si>
    <t>53 56 8.3</t>
  </si>
  <si>
    <t>вкл. 23.06.2009</t>
  </si>
  <si>
    <t>д. Крысово, Дзержинский р-н, Минская обл.</t>
  </si>
  <si>
    <t>27 15 0.6</t>
  </si>
  <si>
    <t>53 40 45</t>
  </si>
  <si>
    <t>(отпала по BEL 14 00 04/0710с от 01.03.2007)</t>
  </si>
  <si>
    <t>г. Фаниполь, ул. Я. Купалы, д. 1, Дзержинский р-н, Минская обл.</t>
  </si>
  <si>
    <t>ОАО "Автомагистраль"</t>
  </si>
  <si>
    <t>мачта 40 м. + BS - 240</t>
  </si>
  <si>
    <t>27 20 1.2</t>
  </si>
  <si>
    <t>53 45 1.29</t>
  </si>
  <si>
    <t>выкл. 21.04.2009</t>
  </si>
  <si>
    <t>д. Высокая Гора, Березинский р-н, Минская обл.</t>
  </si>
  <si>
    <t>28 50 9</t>
  </si>
  <si>
    <t>53 40 24.6</t>
  </si>
  <si>
    <t>д. Ружамполь, Дзержинский р-н, Минская обл.</t>
  </si>
  <si>
    <t>участок земли гр-на Камейша Л.И.</t>
  </si>
  <si>
    <t>мачта 40 м. + сборный контейнер + BS - 240 II</t>
  </si>
  <si>
    <t>мачта 40 м.+рамки + DBS - 3900</t>
  </si>
  <si>
    <t>27 17 1.5</t>
  </si>
  <si>
    <t>53 41 57.7</t>
  </si>
  <si>
    <t>вкл. 07.07.2009</t>
  </si>
  <si>
    <t>вкл. 28.07.2009</t>
  </si>
  <si>
    <t>г. Солигорск, Солигорский р-н, Минская обл.</t>
  </si>
  <si>
    <t>цех дробления 4-го рудоуправления</t>
  </si>
  <si>
    <t>plan_dcs:2/2/2 work_dcs:0/0/0</t>
  </si>
  <si>
    <t>27 45 50.3</t>
  </si>
  <si>
    <t>52 48 3.1</t>
  </si>
  <si>
    <t>выкл. 28.06.2012</t>
  </si>
  <si>
    <t>д. Турковщина, Воложинский р-н, Минская обл.</t>
  </si>
  <si>
    <t>27 9 38.3</t>
  </si>
  <si>
    <t>54 3 44.1</t>
  </si>
  <si>
    <t>вкл. 29.07.2009</t>
  </si>
  <si>
    <t>д. Печураны, Копыльский р-н, Минская обл.</t>
  </si>
  <si>
    <t>27 0 30.9</t>
  </si>
  <si>
    <t>53 15 13.3</t>
  </si>
  <si>
    <t>д. Дворище, Дзержинский р-н, Минская обл.</t>
  </si>
  <si>
    <t>27 14 41.3</t>
  </si>
  <si>
    <t>д. Большое Беляково, Дзержинский р-н, Минская обл.</t>
  </si>
  <si>
    <t>Дзержинский Райисполком</t>
  </si>
  <si>
    <t>мачта 39 м. + контейнер + BS - 240</t>
  </si>
  <si>
    <t>plan_umts: work_umts:2/1/1</t>
  </si>
  <si>
    <t>27 8 56.8</t>
  </si>
  <si>
    <t>53 50 32.3</t>
  </si>
  <si>
    <t>г. Минск, ул. Серова, д. 15, Минский р-н, Минская обл.</t>
  </si>
  <si>
    <t>35-я гор. поликлиника</t>
  </si>
  <si>
    <t>27 32 57.2</t>
  </si>
  <si>
    <t>53 50 51.9</t>
  </si>
  <si>
    <t>д. Рубилки, Дзержинский р-н, Минская обл.</t>
  </si>
  <si>
    <t>фундамент здания фермы филиала "Правда-Агро ОАО Агрокомбинат Дзержинский"</t>
  </si>
  <si>
    <t>27 24 46.6</t>
  </si>
  <si>
    <t>53 41 28.1</t>
  </si>
  <si>
    <t>фундамент части здания склада сыпучих кормов СПК "Щомыслица"</t>
  </si>
  <si>
    <t>минибашня 50 м. + контейнер + BS - 240</t>
  </si>
  <si>
    <t>27 23 53.99</t>
  </si>
  <si>
    <t>53 47 25</t>
  </si>
  <si>
    <t>отпала по д.з. 05.12.2008 Исх. №  BEL 14 00 04/6178с</t>
  </si>
  <si>
    <t>д. Песочное, Копыльский р-н, Минская обл.</t>
  </si>
  <si>
    <t>plan_dcs:0/0/2 work_dcs:0/0/2</t>
  </si>
  <si>
    <t>27 6 31.9</t>
  </si>
  <si>
    <t>53 19 49.4</t>
  </si>
  <si>
    <t>вкл. 25.12.2013</t>
  </si>
  <si>
    <t>д. Сухорукие, Минский р-н, Минская обл.</t>
  </si>
  <si>
    <t>Башня МТС 70 м. + контейнер + DBS - 3900</t>
  </si>
  <si>
    <t>plan_gsm:4/4/4 work_gsm:3/3/2</t>
  </si>
  <si>
    <t>доп. площадка на отметке 40 м. + DBS - 3900</t>
  </si>
  <si>
    <t>plan_umts:3/3/2/3 work_umts:3/3/2</t>
  </si>
  <si>
    <t>27 44 39.4</t>
  </si>
  <si>
    <t>53 54 28.3</t>
  </si>
  <si>
    <t>вкл. 19.06.2009</t>
  </si>
  <si>
    <t>plan_dcs:3/3/3 work_dcs:3/3/3</t>
  </si>
  <si>
    <t>27 55 18.5</t>
  </si>
  <si>
    <t>53 46 37.4</t>
  </si>
  <si>
    <t>вкл. 17.04.2009</t>
  </si>
  <si>
    <t>д. Зазерка, Пуховичский р-н, Минская обл.</t>
  </si>
  <si>
    <t>здание зернохранилища СПК "Зазерка"</t>
  </si>
  <si>
    <t>мачта 21 м. + контейнер + BS - 240</t>
  </si>
  <si>
    <t>plan_gsm:4/4/4 work_gsm:2/1/2</t>
  </si>
  <si>
    <t>plan_dcs:4/4/4 work_dcs:2/1/3</t>
  </si>
  <si>
    <t>3 доп. т/с под короной мачты + DBS - 3900</t>
  </si>
  <si>
    <t>27 45 51.3</t>
  </si>
  <si>
    <t>53 38 51.4</t>
  </si>
  <si>
    <t>д. Старина, Минский р-н, Минская обл.</t>
  </si>
  <si>
    <t>магазин №37 Минского РАЙПО</t>
  </si>
  <si>
    <t>27 50 21.1</t>
  </si>
  <si>
    <t>53 56 57.8</t>
  </si>
  <si>
    <t>вкл. 27.05.2009</t>
  </si>
  <si>
    <t>д. Богданово, Воложинский р-н, Минская обл.</t>
  </si>
  <si>
    <t>plan_dcs:0/2/0 work_dcs:0/2/0</t>
  </si>
  <si>
    <t>26 9 37.2</t>
  </si>
  <si>
    <t>54 10 43.3</t>
  </si>
  <si>
    <t>вкл. 06.01.2009</t>
  </si>
  <si>
    <t>д. Гатово, ул. Металлургическая, д. 16а, Минский р-н, Минская обл.</t>
  </si>
  <si>
    <t>Здание КБО</t>
  </si>
  <si>
    <t>27 37 54</t>
  </si>
  <si>
    <t>53 46 59.2</t>
  </si>
  <si>
    <t>г. Минск, ул. Колесникова, д. 1, Минский р-н, Минская обл.</t>
  </si>
  <si>
    <t>Здание диспетчерской д/c Кунцевщина</t>
  </si>
  <si>
    <t>27 26 8.6</t>
  </si>
  <si>
    <t>53 55 0.4</t>
  </si>
  <si>
    <t>г. Минск, ул. Киживатова, д. 60, Минский р-н, Минская обл.</t>
  </si>
  <si>
    <t>ВНИИ травматологии и ортопедии (выгородка на 9 ТЭ)</t>
  </si>
  <si>
    <t>27 31 51.11</t>
  </si>
  <si>
    <t>53 51 11.87</t>
  </si>
  <si>
    <t>выкл. 24.06.2005</t>
  </si>
  <si>
    <t>д. Цнянка, в/г, д. 137а, Минский р-н, Минская обл.</t>
  </si>
  <si>
    <t>5-ти этажное здание КУП "ЖКХ Минского района"  (16,7 м.)</t>
  </si>
  <si>
    <t>1,3 - доп. т.с., 2 - под 2G + DBS - 3900</t>
  </si>
  <si>
    <t>53 59 14.7</t>
  </si>
  <si>
    <t>Здание холодильных камер санатория "Пралеска"</t>
  </si>
  <si>
    <t>plan_dcs:4/4/4 work_dcs:2/2/1</t>
  </si>
  <si>
    <t>27 25 18.8</t>
  </si>
  <si>
    <t>53 58 12</t>
  </si>
  <si>
    <t>д. Двиноса, Логойский р-н, Минская обл.</t>
  </si>
  <si>
    <t>27 41 04.3</t>
  </si>
  <si>
    <t>54 33 42.6</t>
  </si>
  <si>
    <t>д. Иваничи, Червенский р-н, Минская обл.</t>
  </si>
  <si>
    <t>28 19 24</t>
  </si>
  <si>
    <t>53 39 35</t>
  </si>
  <si>
    <t>вкл. 31.07.2009</t>
  </si>
  <si>
    <t>д. Пекалин, Смолевичский р-н, Минская обл.</t>
  </si>
  <si>
    <t>28 7 25.5</t>
  </si>
  <si>
    <t>53 54 55.4</t>
  </si>
  <si>
    <t>д. Правда, Червенский р-н, Минская обл.</t>
  </si>
  <si>
    <t>28 24 1.4</t>
  </si>
  <si>
    <t>53 49 22.4</t>
  </si>
  <si>
    <t>д. Рованичская Слобода, Червенский р-н, Минская обл.</t>
  </si>
  <si>
    <t>28 34 41.9</t>
  </si>
  <si>
    <t>53 54 53.7</t>
  </si>
  <si>
    <t>вкл. 08.09.2009</t>
  </si>
  <si>
    <t>д. Ляды, Червенский р-н, Минская обл.</t>
  </si>
  <si>
    <t>28 42 34.59</t>
  </si>
  <si>
    <t>53 37 2.6</t>
  </si>
  <si>
    <t>д. Клетное, Пуховичский р-н, Минская обл.</t>
  </si>
  <si>
    <t>28 5 6.3</t>
  </si>
  <si>
    <t>53 19 58.2</t>
  </si>
  <si>
    <t>д. Клетишино, Пуховичский р-н, Минская обл.</t>
  </si>
  <si>
    <t>28 3 31.5</t>
  </si>
  <si>
    <t>53 24 46.2</t>
  </si>
  <si>
    <t>вкл. 22.05.2009</t>
  </si>
  <si>
    <t>г. Минск, ул. Казинца, д. 86, Минский р-н, Минская обл.</t>
  </si>
  <si>
    <t>РУП "Белгипрозем"</t>
  </si>
  <si>
    <t>27 30 27.3</t>
  </si>
  <si>
    <t>53 50 54.1</t>
  </si>
  <si>
    <t>д. Подвилье, Пуховичский р-н, Минская обл.</t>
  </si>
  <si>
    <t>27 59 24.7</t>
  </si>
  <si>
    <t>53 29 56</t>
  </si>
  <si>
    <t>д. Прилепы, Смолевичский р-н, Минская обл.</t>
  </si>
  <si>
    <t>Здание отдела культуры Смолевичского РИК</t>
  </si>
  <si>
    <t>plan_dcs:3/3/3 work_dcs:2/2/2</t>
  </si>
  <si>
    <t>27 50 5.5</t>
  </si>
  <si>
    <t>54 4 30.4</t>
  </si>
  <si>
    <t>вкл. 18.12.2008</t>
  </si>
  <si>
    <t>д. Ржище, Пуховичский р-н, Минская обл.</t>
  </si>
  <si>
    <t>Башня МТС 72 м. + контейнер + BS - 240 II</t>
  </si>
  <si>
    <t>27 52 54.7</t>
  </si>
  <si>
    <t>53 26 37.9</t>
  </si>
  <si>
    <t>д. Лещатка, Воложинский р-н, Минская обл.</t>
  </si>
  <si>
    <t>Башня МТС 70 м. + DBS - 3900</t>
  </si>
  <si>
    <t>26 39 15.6</t>
  </si>
  <si>
    <t>54 2 35.8</t>
  </si>
  <si>
    <t>выкл. 31.10.2013</t>
  </si>
  <si>
    <t>вкл. 02.12.2013</t>
  </si>
  <si>
    <t>вкл. 05.12.2013</t>
  </si>
  <si>
    <t>д. Логоза, Логойский р-н, Минская обл.</t>
  </si>
  <si>
    <t>27 46 6.6</t>
  </si>
  <si>
    <t>54 13 23.3</t>
  </si>
  <si>
    <t>д. Новые Юрковичи, Любанский р-н, Минская обл.</t>
  </si>
  <si>
    <t>27 59 43.5</t>
  </si>
  <si>
    <t>52 42 6.2</t>
  </si>
  <si>
    <t>вкл. 30.07.2009</t>
  </si>
  <si>
    <t>д. Семенчицы, Столбцовский р-н, Минская обл.</t>
  </si>
  <si>
    <t>26 40 10.09</t>
  </si>
  <si>
    <t>53 32 55.1</t>
  </si>
  <si>
    <t>г. Воложин, ул. Комсомольская, д. 4, Воложинский р-н, Минская обл.</t>
  </si>
  <si>
    <t>здание ресторана "Ислочь"</t>
  </si>
  <si>
    <t>26 31 18.3</t>
  </si>
  <si>
    <t>54 5 28.3</t>
  </si>
  <si>
    <t>вкл. 19.05.2008</t>
  </si>
  <si>
    <t>вкл. 31.05.2011</t>
  </si>
  <si>
    <t>д. Глинки, Узденский р-н, Минская обл.</t>
  </si>
  <si>
    <t>27 14 12.2</t>
  </si>
  <si>
    <t>53 20 59.1</t>
  </si>
  <si>
    <t>вкл. 10.01.2009</t>
  </si>
  <si>
    <t>д. Юрковичи, Логойский р-н, Минская обл.</t>
  </si>
  <si>
    <t>28 2 10.3</t>
  </si>
  <si>
    <t>54 17 21.1</t>
  </si>
  <si>
    <t>г. Минск, пр-т Пушкина, д. 39, Минский р-н, Минская обл.</t>
  </si>
  <si>
    <t>Гостиница "Орбита"</t>
  </si>
  <si>
    <t>plan_dcs:6/6/6 MR work_dcs:7/6/8</t>
  </si>
  <si>
    <t>Рамки на антенных опорах + DBS - 3900</t>
  </si>
  <si>
    <t>27 29 38.1</t>
  </si>
  <si>
    <t>53 54 28.7</t>
  </si>
  <si>
    <t>д. Рабак, Слуцкий р-н, Минская обл.</t>
  </si>
  <si>
    <t>27 52 1.2</t>
  </si>
  <si>
    <t>52 59 49.9</t>
  </si>
  <si>
    <t>г. Минск, ул. Основателей, д. 24, Минский р-н, Минская обл.</t>
  </si>
  <si>
    <t>производственная база ГУ "Минское ЭУ ВС" здание ремонтно-аварийной группы</t>
  </si>
  <si>
    <t>мачта 23 м. + сборный контейнер + BS - 240 II</t>
  </si>
  <si>
    <t>plan_gsm:2/0/0 work_gsm:2/3/2</t>
  </si>
  <si>
    <t>мачта 23 м. + DBS - 3900</t>
  </si>
  <si>
    <t>27 43 35.3</t>
  </si>
  <si>
    <t>53 56 22.8</t>
  </si>
  <si>
    <t>д. Еськовичи, Несвижский р-н, Минская обл.</t>
  </si>
  <si>
    <t>plan_dcs:3/3/3 work_dcs:3/2/3</t>
  </si>
  <si>
    <t>26 30 56.9</t>
  </si>
  <si>
    <t>53 13 20.7</t>
  </si>
  <si>
    <t>вкл. 27.11.2008</t>
  </si>
  <si>
    <t>д. Новоколосово, Столбцовский р-н, Минская обл.</t>
  </si>
  <si>
    <t>plan_gsm:2/0/0 work_gsm:3/2/3</t>
  </si>
  <si>
    <t>26 54 59.9</t>
  </si>
  <si>
    <t>53 31 8.4</t>
  </si>
  <si>
    <t>д. Гостиловичи, Логойский р-н, Минская обл.</t>
  </si>
  <si>
    <t>СК "Логойский" РУП "Беларусьнефть-Минскоблнефтепродукт"</t>
  </si>
  <si>
    <t>столб 26 м. + сборный контейнер + BS - 240 II</t>
  </si>
  <si>
    <t>plan_dcs:4/4/4 work_dcs:2/1/2</t>
  </si>
  <si>
    <t>27 53 57.5</t>
  </si>
  <si>
    <t>54 12 6.4</t>
  </si>
  <si>
    <t>вкл. 24.02.2009</t>
  </si>
  <si>
    <t>д. Хрост, Борисовский р-н, Минская обл.</t>
  </si>
  <si>
    <t>28 39 18.8</t>
  </si>
  <si>
    <t>54 27 24.7</t>
  </si>
  <si>
    <t>г. Дзержинск, ул. Чкалова, д. 30, Дзержинский р-н, Минская обл.</t>
  </si>
  <si>
    <t>здание комплекса очистных сооружений авторемонтного завода погранвойск в/ч1463</t>
  </si>
  <si>
    <t>plan_dcs:6/6/6 work_dcs:6/4/4</t>
  </si>
  <si>
    <t>мачта 20м + трубостойки + DBS - 3900</t>
  </si>
  <si>
    <t>plan_umts:2/2/2 work_umts:3/3/1</t>
  </si>
  <si>
    <t>27 7 29</t>
  </si>
  <si>
    <t>53 40 29.2</t>
  </si>
  <si>
    <t>вкл. 09.03.2009</t>
  </si>
  <si>
    <t>вкл. 12.10.2011</t>
  </si>
  <si>
    <t>г. Дзержинск, ул. Октябрьская, д. 72, Дзержинский р-н, Минская обл.</t>
  </si>
  <si>
    <t>ГУ Дзержинское ТМО</t>
  </si>
  <si>
    <t>27 7 26.5</t>
  </si>
  <si>
    <t>53 41 32</t>
  </si>
  <si>
    <t>вкл. 12.10.2007</t>
  </si>
  <si>
    <t>г. Дзержинск, пл. Дзержинского, д. 1, Дзержинский р-н, Минская обл.</t>
  </si>
  <si>
    <t>здание Дзержинского райисполкома</t>
  </si>
  <si>
    <t>27 7 55</t>
  </si>
  <si>
    <t>53 41 8.2</t>
  </si>
  <si>
    <t>вкл. 09.10.2008</t>
  </si>
  <si>
    <t>г. Столбцы, ул. Ленинская, д. 85, Столбцовский р-н, Минская обл.</t>
  </si>
  <si>
    <t>Столбцовское РАЙПО</t>
  </si>
  <si>
    <t>26 44 42.5</t>
  </si>
  <si>
    <t>53 29 14.4</t>
  </si>
  <si>
    <t>вкл. 02.08.2007</t>
  </si>
  <si>
    <t>г. Минск, ул. Рафиева, д. 60, Минский р-н, Минская обл.</t>
  </si>
  <si>
    <t>Поликлиника №25</t>
  </si>
  <si>
    <t>27 26 37.8</t>
  </si>
  <si>
    <t>53 51 46.9</t>
  </si>
  <si>
    <t>д. Соломоречье, ул. Центральная, Минский р-н, Минская обл.</t>
  </si>
  <si>
    <t>здание магазина №37 Минского РАЙПО "Белкоопсоюз"</t>
  </si>
  <si>
    <t>plan_gsm:4/4/4 work_gsm:1/2/2</t>
  </si>
  <si>
    <t>27 28 15.9</t>
  </si>
  <si>
    <t>54 4 26.1</t>
  </si>
  <si>
    <t>г. Плещеницы, ул. Ленина, д. 7, Логойский р-н, Минская обл.</t>
  </si>
  <si>
    <t>поселковый исполнительный комитет</t>
  </si>
  <si>
    <t>plan_gsm:2/2/2/2 work_gsm:2/2/3</t>
  </si>
  <si>
    <t>27 49 57.4</t>
  </si>
  <si>
    <t>54 25 25.4</t>
  </si>
  <si>
    <t>вкл. 06.08.2007</t>
  </si>
  <si>
    <t>посёлок Раков, пл. Свободы, д. 11, Воложинский р-н, Минская обл.</t>
  </si>
  <si>
    <t>мачта 25 м. + сборный контейнер + BS - 240</t>
  </si>
  <si>
    <t>27 3 22.2</t>
  </si>
  <si>
    <t>53 58 3.6</t>
  </si>
  <si>
    <t>вкл. 03.08.2007</t>
  </si>
  <si>
    <t>д. Домаши, Логойский р-н, Минская обл.</t>
  </si>
  <si>
    <t>plan_gsm:4/4/4 work_gsm:2/2/3</t>
  </si>
  <si>
    <t>54 13 50.7</t>
  </si>
  <si>
    <t>д. Корень, Логойский р-н, Минская обл.</t>
  </si>
  <si>
    <t>27 43 9.9</t>
  </si>
  <si>
    <t>54 20 14</t>
  </si>
  <si>
    <t>г. Логойск, ул. Советская, д. 1, Логойский р-н, Минская обл.</t>
  </si>
  <si>
    <t>универмаг "Гайна"</t>
  </si>
  <si>
    <t>plan_dcs:4/4/4/4 work_dcs:3/3/4</t>
  </si>
  <si>
    <t>27 51 12.8</t>
  </si>
  <si>
    <t>54 12 13</t>
  </si>
  <si>
    <t>вкл. 01.06.2011</t>
  </si>
  <si>
    <t>д. Октябрь, Логойский р-н, Минская обл.</t>
  </si>
  <si>
    <t>plan_dcs:3/3/3 work_dcs:2/2/3</t>
  </si>
  <si>
    <t>27 44 44.2</t>
  </si>
  <si>
    <t>54 25 19.8</t>
  </si>
  <si>
    <t>вкл. 16.02.2009</t>
  </si>
  <si>
    <t>д. Белое, Логойский р-н, Минская обл.</t>
  </si>
  <si>
    <t>27 36 23</t>
  </si>
  <si>
    <t>54 27 58.5</t>
  </si>
  <si>
    <t>д. Тресковщина, Минский р-н, Минская обл.</t>
  </si>
  <si>
    <t>одноэтажное здание магазина Минского РАЙПО ф-л "Заславский"</t>
  </si>
  <si>
    <t>27 5 38.8</t>
  </si>
  <si>
    <t>д. Боровиковщина, Воложинский р-н, Минская обл.</t>
  </si>
  <si>
    <t>26 43 25.3</t>
  </si>
  <si>
    <t>53 57 39.7</t>
  </si>
  <si>
    <t>г. Минск, ул. Корженевского, д. 16, Минский р-н, Минская обл.</t>
  </si>
  <si>
    <t>УП Завод "Транзистор"</t>
  </si>
  <si>
    <t>plan_dcs:4/4/4 work_dcs:6/3/4</t>
  </si>
  <si>
    <t>27 31 7.2</t>
  </si>
  <si>
    <t>53 50 22.3</t>
  </si>
  <si>
    <t>вкл. 15.04.2003</t>
  </si>
  <si>
    <t>26 28 46.8</t>
  </si>
  <si>
    <t>53 45 28.59</t>
  </si>
  <si>
    <t>д. Галица, Минский р-н, Минская обл.</t>
  </si>
  <si>
    <t>plan_gsm:4/4/4 work_gsm:3/2/2</t>
  </si>
  <si>
    <t>27 39 17.3</t>
  </si>
  <si>
    <t>54 5 32.2</t>
  </si>
  <si>
    <t>вкл. 15.07.2008</t>
  </si>
  <si>
    <t>производственное здание</t>
  </si>
  <si>
    <t>Башня 40 м. + сборный контейнер + BS - 240</t>
  </si>
  <si>
    <t>27 4 46.09</t>
  </si>
  <si>
    <t>54 21 14.6</t>
  </si>
  <si>
    <t>посёлок Лесной, ул. 40 лет Победы, д. 13, Минский р-н, Минская обл.</t>
  </si>
  <si>
    <t>здание общежития</t>
  </si>
  <si>
    <t>plan_dcs:4/4/4 work_dcs:5/5/3</t>
  </si>
  <si>
    <t>27 40 23.7</t>
  </si>
  <si>
    <t>53 59 38.7</t>
  </si>
  <si>
    <t>вкл. 26.08.2008</t>
  </si>
  <si>
    <t>г. Смолевичи, ул. Лисья Горка, Смолевичский р-н, Минская обл.</t>
  </si>
  <si>
    <t>Здание ПУ "Рассвет" РУСПП "Смолевичская бройлерная птицефабрика"</t>
  </si>
  <si>
    <t>plan_dcs:4/4/4 MR work_dcs:3/3/4</t>
  </si>
  <si>
    <t>1 и 3 сектор- доп. тр-ки под коронной мачты, 2 - под ант. 2G на короне + DBS - 3900</t>
  </si>
  <si>
    <t>28 5 9.8</t>
  </si>
  <si>
    <t>54 2 11.2</t>
  </si>
  <si>
    <t>г. Витебск, пр-т Фрунзе, д. 81, Витебский р-н, Витебская обл.</t>
  </si>
  <si>
    <t>РУП "Завод Эвистор" здание химзавода</t>
  </si>
  <si>
    <t>1,2 сетор на рамки, 3 сектор корона под 3G + Flexi WCDMA BTS</t>
  </si>
  <si>
    <t>30 15 14.6</t>
  </si>
  <si>
    <t>55 11 28.2</t>
  </si>
  <si>
    <t>вкл. 19.05.2011</t>
  </si>
  <si>
    <t>мачта БРТПЦ</t>
  </si>
  <si>
    <t>трубосктойки + BS - 240 II</t>
  </si>
  <si>
    <t>plan_dcs:3/3/3 work_dcs:2/1/2</t>
  </si>
  <si>
    <t>26 48 21.2</t>
  </si>
  <si>
    <t>54 53 35.7</t>
  </si>
  <si>
    <t>установлена ант. 0.6 м и проложен кабель 8D-FB</t>
  </si>
  <si>
    <t>д. Углы, Воложинский р-н, Минская обл.</t>
  </si>
  <si>
    <t>26 37 52.3</t>
  </si>
  <si>
    <t>53 55 5.2</t>
  </si>
  <si>
    <t>вкл. 31.12.2008</t>
  </si>
  <si>
    <t>д. Вязынь, Вилейский р-н, Минская обл.</t>
  </si>
  <si>
    <t>27 9 11.6</t>
  </si>
  <si>
    <t>54 25 35.5</t>
  </si>
  <si>
    <t>д. Ольковичи, Вилейский р-н, Минская обл.</t>
  </si>
  <si>
    <t>plan_gsm:3/3/3 work_gsm:3/2/3</t>
  </si>
  <si>
    <t>27 25 55.1</t>
  </si>
  <si>
    <t>54 29 36.8</t>
  </si>
  <si>
    <t>г. Минск, ул. Ванеева, д. 29, Минский р-н, Минская обл.</t>
  </si>
  <si>
    <t>СТО</t>
  </si>
  <si>
    <t>27 35 26</t>
  </si>
  <si>
    <t>53 52 29.4</t>
  </si>
  <si>
    <t>3G оборудование привязывается через ВОЛС, демонтаж, отказ арендодателя</t>
  </si>
  <si>
    <t>д. Сосновщина, Вилейский р-н, Минская обл.</t>
  </si>
  <si>
    <t>27 26 1.4</t>
  </si>
  <si>
    <t>54 37 49.1</t>
  </si>
  <si>
    <t>д. Микулино, Вилейский р-н, Минская обл.</t>
  </si>
  <si>
    <t>27 27 53.3</t>
  </si>
  <si>
    <t>54 41 56.9</t>
  </si>
  <si>
    <t>д. Будслав, Мядельский р-н, Минская обл.</t>
  </si>
  <si>
    <t>plan_gsm:2/2/2 work_gsm:3/3/2</t>
  </si>
  <si>
    <t>27 24 28.9</t>
  </si>
  <si>
    <t>54 47 18</t>
  </si>
  <si>
    <t>д. Поня, Вилейский р-н, Минская обл.</t>
  </si>
  <si>
    <t>вкл. 10.04.2009</t>
  </si>
  <si>
    <t>г. Заславль, ул. Советская, д. 93/2, Минский р-н, Минская обл.</t>
  </si>
  <si>
    <t>задние Заславского городского дома культуры</t>
  </si>
  <si>
    <t>минибашня 15 м. + сборный контейнер + BS - 240</t>
  </si>
  <si>
    <t>27 15 51.4</t>
  </si>
  <si>
    <t>вкл. 28.11.2008</t>
  </si>
  <si>
    <t>г. Мядель, ул. Юбилейная, д. 19, Мядельский р-н, Минская обл.</t>
  </si>
  <si>
    <t>26 56 2.3</t>
  </si>
  <si>
    <t>54 52 8.5</t>
  </si>
  <si>
    <t>вкл. 12.11.2007</t>
  </si>
  <si>
    <t>вкл. 20.12.2010</t>
  </si>
  <si>
    <t>д. Студеница, Мядельский р-н, Минская обл.</t>
  </si>
  <si>
    <t>plan_dcs:3/3/3 work_dcs:2/2/1</t>
  </si>
  <si>
    <t>27 1 37.2</t>
  </si>
  <si>
    <t>54 54 35.7</t>
  </si>
  <si>
    <t>вкл. 13.05.2009</t>
  </si>
  <si>
    <t>д. Слобода, Мядельский р-н, Минская обл.</t>
  </si>
  <si>
    <t>27 11 19</t>
  </si>
  <si>
    <t>54 56 32.5</t>
  </si>
  <si>
    <t>вкл. 08.05.2009</t>
  </si>
  <si>
    <t>д. Литвяны, Узденский р-н, Минская обл.</t>
  </si>
  <si>
    <t>здание сельсовета</t>
  </si>
  <si>
    <t>27 8 35.4</t>
  </si>
  <si>
    <t>53 30 46.2</t>
  </si>
  <si>
    <t>д. Большой Рожан, Солигорский р-н, Минская обл.</t>
  </si>
  <si>
    <t>здание магазина "Березка"</t>
  </si>
  <si>
    <t>27 7 12.6</t>
  </si>
  <si>
    <t>52 45 52.6</t>
  </si>
  <si>
    <t>вкл. 10.06.2008</t>
  </si>
  <si>
    <t>г. Минск, пр-т Дзержинского, д. 73, Минский р-н, Минская обл.</t>
  </si>
  <si>
    <t>Белорусский государственный концерн по нефти и химии</t>
  </si>
  <si>
    <t>plan_dcs:4/4/4 work_dcs:3/4/6</t>
  </si>
  <si>
    <t>27 29 13.8</t>
  </si>
  <si>
    <t>53 51 50.1</t>
  </si>
  <si>
    <t>вкл. 23.07.2003</t>
  </si>
  <si>
    <t>д. Матевичи, Березинский р-н, Минская обл.</t>
  </si>
  <si>
    <t>29 13 41.3</t>
  </si>
  <si>
    <t>53 41 29</t>
  </si>
  <si>
    <t>вкл. 17.01.2008</t>
  </si>
  <si>
    <t>г. Марьина Горка, ул. Чапаева, д. 3, Пуховичский р-н, Минская обл.</t>
  </si>
  <si>
    <t>28 7 55.2</t>
  </si>
  <si>
    <t>53 30 53.3</t>
  </si>
  <si>
    <t>д. Ананичи, Пуховичский р-н, Минская обл.</t>
  </si>
  <si>
    <t>трубостойки на башне + DBS - 3900</t>
  </si>
  <si>
    <t>28 5 35.37</t>
  </si>
  <si>
    <t>53 37 58.81</t>
  </si>
  <si>
    <t>вкл. 16.03.2007</t>
  </si>
  <si>
    <t>вкл. 19.07.2013</t>
  </si>
  <si>
    <t>д. Гацук, Слуцкий р-н, Минская обл.</t>
  </si>
  <si>
    <t>27 31 33.3</t>
  </si>
  <si>
    <t>53 19 47.3</t>
  </si>
  <si>
    <t>вкл. 07.06.2007</t>
  </si>
  <si>
    <t>д. Знаменка, Осиповичский р-н, Могилёвская обл.</t>
  </si>
  <si>
    <t>Башня Velcom 70 м. + контейнер + BTS - 3900</t>
  </si>
  <si>
    <t>28 51 1.7</t>
  </si>
  <si>
    <t>53 25 14.5</t>
  </si>
  <si>
    <t>вкл. 08.05.2007</t>
  </si>
  <si>
    <t>г. Осиповичи, ул. Интернациональная, д. 5, Осиповичский р-н, Могилёвская обл.</t>
  </si>
  <si>
    <t>мачта 27 м. + BTS - 3900</t>
  </si>
  <si>
    <t>plan_dcs:4/4/4 work_dcs:3/4/4</t>
  </si>
  <si>
    <t>доп. корона (3 рамки 2.1м) + DBS - 3900</t>
  </si>
  <si>
    <t>28 38 39.4</t>
  </si>
  <si>
    <t>53 18 2.1</t>
  </si>
  <si>
    <t>г. Осиповичи, ул. Дмитриева, д. 6, Осиповичский р-н, Могилёвская обл.</t>
  </si>
  <si>
    <t>Общежитие СП ОАО "Кровля"</t>
  </si>
  <si>
    <t>28 38 5.2</t>
  </si>
  <si>
    <t>53 18 30.2</t>
  </si>
  <si>
    <t>вкл. 28.02.2006</t>
  </si>
  <si>
    <t>д. Ореховка, Кличевский р-н, Могилёвская обл.</t>
  </si>
  <si>
    <t>29 08 58.6</t>
  </si>
  <si>
    <t>53 29 48.2</t>
  </si>
  <si>
    <t>3G(предусмотрена замена антенн на 1 и 3 секторах, 2 сектор без замена, новая антенна).</t>
  </si>
  <si>
    <t>г. Минск, пр-т Любимова, д. 26 к.1, Минский р-н, Минская обл.</t>
  </si>
  <si>
    <t>СП "У кургана-шоп" ООО</t>
  </si>
  <si>
    <t>27 27 33.8</t>
  </si>
  <si>
    <t>53 51 45.4</t>
  </si>
  <si>
    <t>вкл. 03.12.2003</t>
  </si>
  <si>
    <t>д. Заелица, Глусский р-н, Могилёвская обл.</t>
  </si>
  <si>
    <t>28 32 32.7</t>
  </si>
  <si>
    <t>52 44 19.2</t>
  </si>
  <si>
    <t>BSC603</t>
  </si>
  <si>
    <t>вкл. 07.08.2006</t>
  </si>
  <si>
    <t>д. Лядно, Слуцкий р-н, Минская обл.</t>
  </si>
  <si>
    <t>plan_gsm:4/4/4 work_gsm:3/3/3</t>
  </si>
  <si>
    <t>27 13 49.4</t>
  </si>
  <si>
    <t>52 59 33.7</t>
  </si>
  <si>
    <t>вкл. 22.11.2006</t>
  </si>
  <si>
    <t>д. Синявка, Клецкий р-н, Минская обл.</t>
  </si>
  <si>
    <t>plan_gsm:4/4/4 work_gsm:3/4/3</t>
  </si>
  <si>
    <t>26 28 58.7</t>
  </si>
  <si>
    <t>52 57 42.2</t>
  </si>
  <si>
    <t>д. Пастовичи, Стародорожский р-н, Минская обл.</t>
  </si>
  <si>
    <t>28 28 14.9</t>
  </si>
  <si>
    <t>вкл. 28.12.2006</t>
  </si>
  <si>
    <t>д. Васильково, Слуцкий р-н, Минская обл.</t>
  </si>
  <si>
    <t>27 47 12.2</t>
  </si>
  <si>
    <t>53 4 30.4</t>
  </si>
  <si>
    <t>д. Филипповичи, Копыльский р-н, Минская обл.</t>
  </si>
  <si>
    <t>plan_gsm:3/3/3/2 work_gsm:4/2/3/3</t>
  </si>
  <si>
    <t>26 55 16.4</t>
  </si>
  <si>
    <t>52 58 24.2</t>
  </si>
  <si>
    <t>вкл. 25.08.2006</t>
  </si>
  <si>
    <t>д. Грицевичи, Клецкий р-н, Минская обл.</t>
  </si>
  <si>
    <t>plan_umts:1/1/1/1 work_umts:1/1/1/1</t>
  </si>
  <si>
    <t>26 43 03.8</t>
  </si>
  <si>
    <t>52 58 36.4</t>
  </si>
  <si>
    <t>г. Слуцк, пер. 4-й Новый, д. 1, Слуцкий р-н, Минская обл.</t>
  </si>
  <si>
    <t>ДУП "СПМК-97"</t>
  </si>
  <si>
    <t>27 31 30.5</t>
  </si>
  <si>
    <t>53 0 34.1</t>
  </si>
  <si>
    <t>вкл. 16.08.2006</t>
  </si>
  <si>
    <t>вкл. 31.03.2011</t>
  </si>
  <si>
    <t>г. Солигорск, ул. Богомолова, д. 22а, Солигорский р-н, Минская обл.</t>
  </si>
  <si>
    <t>ГУО Гимназия №2</t>
  </si>
  <si>
    <t>27 30 18.5</t>
  </si>
  <si>
    <t>52 47 11</t>
  </si>
  <si>
    <t>вкл. 24.08.2006</t>
  </si>
  <si>
    <t>д. Величковичи, Солигорский р-н, Минская обл.</t>
  </si>
  <si>
    <t>27 15 11</t>
  </si>
  <si>
    <t>52 38 3</t>
  </si>
  <si>
    <t>г. Минск, ул. Голубева, д. 25, Минский р-н, Минская обл.</t>
  </si>
  <si>
    <t>32-я гор. поликлиника</t>
  </si>
  <si>
    <t>27 27 57</t>
  </si>
  <si>
    <t>53 51 57.5</t>
  </si>
  <si>
    <t>вкл. 16.08.2002</t>
  </si>
  <si>
    <t>г. Слуцк, ул. Копыльская, д. 57, Слуцкий р-н, Минская обл.</t>
  </si>
  <si>
    <t>ОАО "Слуцкий комбинат хлебопродуктов"</t>
  </si>
  <si>
    <t>27 32 13.7</t>
  </si>
  <si>
    <t>53 1 47.4</t>
  </si>
  <si>
    <t>райцентр</t>
  </si>
  <si>
    <t>г. Слуцк, ул. Гагарина, д. 3, Слуцкий р-н, Минская обл.</t>
  </si>
  <si>
    <t>ЧУП "Слуцкая автомобильная школа ДОСААФ"</t>
  </si>
  <si>
    <t>plan_dcs:6/6/6 work_dcs:2/4/6</t>
  </si>
  <si>
    <t>plan_umts:1/1/1 work_umts:1/3/3</t>
  </si>
  <si>
    <t>27 35 23.9</t>
  </si>
  <si>
    <t>53 2 16.9</t>
  </si>
  <si>
    <t>вкл. 07.03.2006</t>
  </si>
  <si>
    <t>г. Солигорск, ул. Ленина, д. 11, Солигорский р-н, Минская обл.</t>
  </si>
  <si>
    <t>СШ №3</t>
  </si>
  <si>
    <t>27 32 32.7</t>
  </si>
  <si>
    <t>52 47 18.2</t>
  </si>
  <si>
    <t>г. Слуцк, ул. Ленина, д. 207, Слуцкий р-н, Минская обл.</t>
  </si>
  <si>
    <t>Общежитие УП "Минскоблсельстрой"</t>
  </si>
  <si>
    <t>27 33 33.3</t>
  </si>
  <si>
    <t>53 1 57.9</t>
  </si>
  <si>
    <t>вкл. 21.07.2006</t>
  </si>
  <si>
    <t>вкл. 31.10.2011</t>
  </si>
  <si>
    <t>г. Солигорск, шоссе Любанское, Солигорский р-н, Минская обл.</t>
  </si>
  <si>
    <t>ОАО "Солигорскпромстрой", УМС 108</t>
  </si>
  <si>
    <t>27 33 51.4</t>
  </si>
  <si>
    <t>52 48 42.5</t>
  </si>
  <si>
    <t>г. Солигорск, ул. Коржа, д. 1, Солигорский р-н, Минская обл.</t>
  </si>
  <si>
    <t>Здание детской больницы</t>
  </si>
  <si>
    <t>27 32 4.5</t>
  </si>
  <si>
    <t>52 46 41</t>
  </si>
  <si>
    <t>вкл. 17.07.2006</t>
  </si>
  <si>
    <t>д. Жиличи, Клецкий р-н, Минская обл.</t>
  </si>
  <si>
    <t>plan_gsm:4/4/4 work_gsm:3/3/4</t>
  </si>
  <si>
    <t>26 28 27.2</t>
  </si>
  <si>
    <t>53 07 55</t>
  </si>
  <si>
    <t>вкл. 13.07.2007</t>
  </si>
  <si>
    <t>г. Солигорск, ул. Наруцкого, д. 2, Солигорский р-н, Минская обл.</t>
  </si>
  <si>
    <t>Малосемейное общежитие</t>
  </si>
  <si>
    <t>27 31 34.4</t>
  </si>
  <si>
    <t>52 47 30.8</t>
  </si>
  <si>
    <t>вкл. 23.03.2006</t>
  </si>
  <si>
    <t>г. Красная Слобода, ул. Советская, д. 29, Солигорский р-н, Минская обл.</t>
  </si>
  <si>
    <t>ОАО "Универсалремстрой"</t>
  </si>
  <si>
    <t>27 10 44.1</t>
  </si>
  <si>
    <t>52 51 9.9</t>
  </si>
  <si>
    <t>г. Солигорск, ул. Горького, д. 13, Солигорский р-н, Минская обл.</t>
  </si>
  <si>
    <t>Школа №2</t>
  </si>
  <si>
    <t>27 32 53.4</t>
  </si>
  <si>
    <t>52 47 23.4</t>
  </si>
  <si>
    <t>г. Минск, ул. Гурского, д. 11, Минский р-н, Минская обл.</t>
  </si>
  <si>
    <t>Управление механизации № 2</t>
  </si>
  <si>
    <t>27 28 58.8</t>
  </si>
  <si>
    <t>53 52 59.9</t>
  </si>
  <si>
    <t>выкл. 26.10.2005</t>
  </si>
  <si>
    <t>д. Дричин, Пуховичский р-н, Минская обл.</t>
  </si>
  <si>
    <t>мачта УП МС</t>
  </si>
  <si>
    <t>мачта УП МС + BS - 240</t>
  </si>
  <si>
    <t>27 59 10.5</t>
  </si>
  <si>
    <t>53 34 29</t>
  </si>
  <si>
    <t>вкл. 14.06.2007</t>
  </si>
  <si>
    <t>г. Солигорск, ул. Ленина, д. 12, Солигорский р-н, Минская обл.</t>
  </si>
  <si>
    <t>Средняя школа №4</t>
  </si>
  <si>
    <t>27 32 0.9</t>
  </si>
  <si>
    <t>52 47 10.1</t>
  </si>
  <si>
    <t>г. Солигорск, ул. Козлова, д. 51, Солигорский р-н, Минская обл.</t>
  </si>
  <si>
    <t>Средняя школа №6</t>
  </si>
  <si>
    <t>plan_dcs:6/6/6 XL work_dcs:5/4/5</t>
  </si>
  <si>
    <t>plan_umts:1/1/1 work_umts:1/2/3</t>
  </si>
  <si>
    <t>52 46 60</t>
  </si>
  <si>
    <t>г. Солигорск, ул. Ленина, д. 57, Солигорский р-н, Минская обл.</t>
  </si>
  <si>
    <t>Центр технического творчества молодежи</t>
  </si>
  <si>
    <t>plan_gsm:2/2/2 XL work_gsm:1/2/2</t>
  </si>
  <si>
    <t>plan_dcs:6/6/6 XL work_dcs:3/1/3</t>
  </si>
  <si>
    <t>27 32 50.8</t>
  </si>
  <si>
    <t>52 46 44.1</t>
  </si>
  <si>
    <t>вкл. 10.11.2011</t>
  </si>
  <si>
    <t>г. Солигорск, ул. Строителей, д. 32а, Солигорский р-н, Минская обл.</t>
  </si>
  <si>
    <t>ЧУП "Солигорское ПСД"</t>
  </si>
  <si>
    <t>27 32 10</t>
  </si>
  <si>
    <t>52 47 38.3</t>
  </si>
  <si>
    <t>д. Гоцк, Солигорский р-н, Минская обл.</t>
  </si>
  <si>
    <t>27 9 24.4</t>
  </si>
  <si>
    <t>52 30 26.2</t>
  </si>
  <si>
    <t>вкл. 18.12.2007</t>
  </si>
  <si>
    <t>г. Бобруйск, ул. Энергетиков, д. 26а, Бобруйский р-н, Могилёвская обл.</t>
  </si>
  <si>
    <t>здание УЧТПП "Техстройкомплект"</t>
  </si>
  <si>
    <t>мачта 27 м. + сборный контейнер + BTS - 3900</t>
  </si>
  <si>
    <t>29 12 8.2</t>
  </si>
  <si>
    <t>53 12 7.3</t>
  </si>
  <si>
    <t>вкл. 29.07.2008</t>
  </si>
  <si>
    <t>вкл. 10.10.2011</t>
  </si>
  <si>
    <t>д. Прудок, Мозырский р-н, Гомельская обл.</t>
  </si>
  <si>
    <t>plan_dcs:3/3/3 work_dcs:3/3/0</t>
  </si>
  <si>
    <t>29 6 37.3</t>
  </si>
  <si>
    <t>52 3 37.2</t>
  </si>
  <si>
    <t>BSC66</t>
  </si>
  <si>
    <t>вкл. 01.12.2006</t>
  </si>
  <si>
    <t>д. Дворец, ул. Пушкина, д. 8, Рогачевский р-н, Гомельская обл.</t>
  </si>
  <si>
    <t>Здание Дворецкой врачебной амбулатории врача общей практики</t>
  </si>
  <si>
    <t>рамки на мачте + Flexi WCDMA BTS</t>
  </si>
  <si>
    <t>29 43 41.3</t>
  </si>
  <si>
    <t>53 5 52.9</t>
  </si>
  <si>
    <t>вкл. 19.07.2007</t>
  </si>
  <si>
    <t>вкл. 05.03.2011</t>
  </si>
  <si>
    <t>д. Домановичи, Солигорский р-н, Минская обл.</t>
  </si>
  <si>
    <t>Площадка Домановичского сельского исполкома</t>
  </si>
  <si>
    <t>27 46 34.9</t>
  </si>
  <si>
    <t>52 31 3.5</t>
  </si>
  <si>
    <t>вкл. 08.07.2008</t>
  </si>
  <si>
    <t>г. Минск, ул. Чернышевского, д. 10А, Минский р-н, Минская обл.</t>
  </si>
  <si>
    <t>ОАО "Стройкомплекс"</t>
  </si>
  <si>
    <t>27 36 1.8</t>
  </si>
  <si>
    <t>53 55 41.9</t>
  </si>
  <si>
    <t>д. Милоград, Речицкий р-н, Гомельская обл.</t>
  </si>
  <si>
    <t>30 15 35.6</t>
  </si>
  <si>
    <t>52 30 11.4</t>
  </si>
  <si>
    <t>д. Летковщина, Слуцкий р-н, Минская обл.</t>
  </si>
  <si>
    <t>цех хранения СПК "Летковщина"</t>
  </si>
  <si>
    <t>27 24 19.3</t>
  </si>
  <si>
    <t>53 7 8.4</t>
  </si>
  <si>
    <t>г. Марьина Горка, ул. Новая Заря, д. 15а, Пуховичский р-н, Минская обл.</t>
  </si>
  <si>
    <t>ресторан &lt;Олимпия&gt;</t>
  </si>
  <si>
    <t>plan_gsm:2/2/2 work_gsm:4/2/2</t>
  </si>
  <si>
    <t>plan_umts:1/1/1 work_umts:1/2/2</t>
  </si>
  <si>
    <t>28 10 15.1</t>
  </si>
  <si>
    <t>53 30 8.1</t>
  </si>
  <si>
    <t>г. Клецк, ул. Кирова, д. 1, Клецкий р-н, Минская обл.</t>
  </si>
  <si>
    <t>здание кондитерского цеха</t>
  </si>
  <si>
    <t>plan_dcs:4/4/4 work_dcs:4/6/4</t>
  </si>
  <si>
    <t>26 39 14.8</t>
  </si>
  <si>
    <t>53 4 43.4</t>
  </si>
  <si>
    <t>вкл. 14.10.2008</t>
  </si>
  <si>
    <t>трубостойки</t>
  </si>
  <si>
    <t>28 8 43.8</t>
  </si>
  <si>
    <t>53 30 40.2</t>
  </si>
  <si>
    <t>вкл. 27.06.2008</t>
  </si>
  <si>
    <t>27 31 32.9</t>
  </si>
  <si>
    <t>52 47 0.8</t>
  </si>
  <si>
    <t>г. Вилейка, ул. Толстого, д. 47, Вилейский р-н, Минская обл.</t>
  </si>
  <si>
    <t>здание административной части общежития</t>
  </si>
  <si>
    <t>plan_gsm:3/3/3 work_gsm:1/2/2</t>
  </si>
  <si>
    <t>мачта 15 м.м. + DBS - 3900</t>
  </si>
  <si>
    <t>26 53 47.9</t>
  </si>
  <si>
    <t>54 28 49.2</t>
  </si>
  <si>
    <t>вкл. 14.11.2008</t>
  </si>
  <si>
    <t>вкл. 07.10.2011</t>
  </si>
  <si>
    <t>г. Видзы, Браславский р-н, Витебская обл.</t>
  </si>
  <si>
    <t>26 38 15.6</t>
  </si>
  <si>
    <t>55 23 12.5</t>
  </si>
  <si>
    <t>вкл. 09.09.2013</t>
  </si>
  <si>
    <t>д. Красное, Осиповичский р-н, Могилёвская обл.</t>
  </si>
  <si>
    <t>площадка мехдвора ОСПК колхоз "Березина"</t>
  </si>
  <si>
    <t>мачта 39 м. + контейнер + BTS - 3900</t>
  </si>
  <si>
    <t>мачта 39 м + DBS - 3900</t>
  </si>
  <si>
    <t>29 03 2.1</t>
  </si>
  <si>
    <t>53 18 12.4</t>
  </si>
  <si>
    <t>Модернизация под 3G</t>
  </si>
  <si>
    <t>вкл. 27.08.2008</t>
  </si>
  <si>
    <t>г. Минск, ул. Р.Люксембург, д. 205, Минский р-н, Минская обл.</t>
  </si>
  <si>
    <t>Завод КПД-1 ОАО "МАПИД"</t>
  </si>
  <si>
    <t>plan_dcs:6/6/6 work_dcs:5/3/3</t>
  </si>
  <si>
    <t>27 29 48.3</t>
  </si>
  <si>
    <t>53 53 16.1</t>
  </si>
  <si>
    <t>вкл. 29.04.2003</t>
  </si>
  <si>
    <t>мачта 40 м. + контейнер + BTS - 3900</t>
  </si>
  <si>
    <t>plan_gsm:3/3/3 XL work_gsm:2/2/2</t>
  </si>
  <si>
    <t>53 12 42.2</t>
  </si>
  <si>
    <t>вкл. 15.12.2007</t>
  </si>
  <si>
    <t>г. Бобруйск, ул. 50 лет ВЛКСМ, д. 61, Бобруйский р-н, Могилёвская обл.</t>
  </si>
  <si>
    <t>Общежитие №7 стройтреста № 13</t>
  </si>
  <si>
    <t>мачта + BTS - 3900</t>
  </si>
  <si>
    <t>29 10 27.9</t>
  </si>
  <si>
    <t>53 9 41.8</t>
  </si>
  <si>
    <t>вкл. 25.03.2006</t>
  </si>
  <si>
    <t>г. Бобруйск, пл. Ленина, д. 1, Бобруйский р-н, Могилёвская обл.</t>
  </si>
  <si>
    <t>Бобруйский горисполком</t>
  </si>
  <si>
    <t>трубостойки 2.5 м + BTS - 3900</t>
  </si>
  <si>
    <t>АО + DBS - 3900</t>
  </si>
  <si>
    <t>plan_umts:1/1/1 work_umts:1/3/1</t>
  </si>
  <si>
    <t>29 13 23</t>
  </si>
  <si>
    <t>53 8 47</t>
  </si>
  <si>
    <t>вкл. 18.09.2006</t>
  </si>
  <si>
    <t>вкл. 03.10.2011</t>
  </si>
  <si>
    <t>г. Бобруйск, ул. Спартаковская, д. 54, Бобруйский р-н, Могилёвская обл.</t>
  </si>
  <si>
    <t>Общежитие УП СБК ОАО "Фандок"</t>
  </si>
  <si>
    <t>29 13 59.4</t>
  </si>
  <si>
    <t>53 9 21.7</t>
  </si>
  <si>
    <t>г. Бобруйск, ул. К.Маркса, д. 337, Бобруйский р-н, Могилёвская обл.</t>
  </si>
  <si>
    <t>ПЧУП "Контакт - Бобруйск"</t>
  </si>
  <si>
    <t>plan_dcs:3/3/3 work_dcs:3/3/2</t>
  </si>
  <si>
    <t>29 10 33</t>
  </si>
  <si>
    <t>53 8 8</t>
  </si>
  <si>
    <t>вкл. 21.10.2011</t>
  </si>
  <si>
    <t>г. Бобруйск, ул. Приберезинский, д. 21, Бобруйский р-н, Могилёвская обл.</t>
  </si>
  <si>
    <t>ЖЭУ №12</t>
  </si>
  <si>
    <t>29 13 38.3</t>
  </si>
  <si>
    <t>53 11 34</t>
  </si>
  <si>
    <t>вкл. 24.12.2005</t>
  </si>
  <si>
    <t>г. Бобруйск, ул. Социалистическая, д. 84, Бобруйский р-н, Могилёвская обл.</t>
  </si>
  <si>
    <t>ОАО "Славянка"</t>
  </si>
  <si>
    <t>29 13 40.4</t>
  </si>
  <si>
    <t>53 8 18.9</t>
  </si>
  <si>
    <t>г. Бобруйск, ул. Парковая, д. 57, Бобруйский р-н, Могилёвская обл.</t>
  </si>
  <si>
    <t>ОАО "Бобруйская обувная фабрика"</t>
  </si>
  <si>
    <t>29 14 2.9</t>
  </si>
  <si>
    <t>53 7 22.4</t>
  </si>
  <si>
    <t>вкл. 15.05.2007</t>
  </si>
  <si>
    <t>г. Бобруйск, ул. Минская, д. 130, Бобруйский р-н, Могилёвская обл.</t>
  </si>
  <si>
    <t>Здание бетонного узла №1 ОАО "Бобруйский завод крупнопанел. домостроения"</t>
  </si>
  <si>
    <t>29 12 19.7</t>
  </si>
  <si>
    <t>53 10 24.1</t>
  </si>
  <si>
    <t>вкл. 06.02.2007</t>
  </si>
  <si>
    <t>г. Минск, ул. Лукьяновича, д. 10, Минский р-н, Минская обл.</t>
  </si>
  <si>
    <t>Опытно-механический завод</t>
  </si>
  <si>
    <t>27 35 56.3</t>
  </si>
  <si>
    <t>53 56 42.3</t>
  </si>
  <si>
    <t>вкл. 27.01.2003</t>
  </si>
  <si>
    <t>г. Бобруйск, ул. Спартаковская, д. 7, Бобруйский р-н, Могилёвская обл.</t>
  </si>
  <si>
    <t>БООО "Алмаз"</t>
  </si>
  <si>
    <t>столб 26 м. + BTS - 3900</t>
  </si>
  <si>
    <t>29 13 22.3</t>
  </si>
  <si>
    <t>53 9 20</t>
  </si>
  <si>
    <t>вкл. 12.08.2011</t>
  </si>
  <si>
    <t>д. Прибор, ул. Мира, д. 1, Гомельский р-н, Гомельская обл.</t>
  </si>
  <si>
    <t>Здание общежития "Приборское государственное ПТУ №185"</t>
  </si>
  <si>
    <t>30 45 50.1</t>
  </si>
  <si>
    <t>52 24 16.7</t>
  </si>
  <si>
    <t>вкл. 20.04.2007</t>
  </si>
  <si>
    <t>г. Бобруйск, ул. Гагарина, д. 20, Бобруйский р-н, Могилёвская обл.</t>
  </si>
  <si>
    <t>Бобруйская ЦБ</t>
  </si>
  <si>
    <t>мачта 21 м. + сборный контейнер + BTS - 3900</t>
  </si>
  <si>
    <t>на короне +1 доп. рамка + DBS - 3900</t>
  </si>
  <si>
    <t>29 11 7.1</t>
  </si>
  <si>
    <t>53 10 31.9</t>
  </si>
  <si>
    <t>вкл. 19.02.2008</t>
  </si>
  <si>
    <t>29 22 2.6</t>
  </si>
  <si>
    <t>53 5 1.4</t>
  </si>
  <si>
    <t>мачта  МУЭС + контейнер + BS - 240</t>
  </si>
  <si>
    <t>53 3 58.8</t>
  </si>
  <si>
    <t>г. Жлобин, Жлобинский р-н, Гомельская обл.</t>
  </si>
  <si>
    <t>Общежитие РДАУП "Жлобинавтотранс"</t>
  </si>
  <si>
    <t>30 2 25.9</t>
  </si>
  <si>
    <t>52 54 14.1</t>
  </si>
  <si>
    <t>вкл. 13.04.2011</t>
  </si>
  <si>
    <t>д. Солоное, Жлобинский р-н, Гомельская обл.</t>
  </si>
  <si>
    <t>plan_dcs:4/4/4 work_dcs:2/2/4</t>
  </si>
  <si>
    <t>Трубостойки + рамки + Flexi WCDMA BTS</t>
  </si>
  <si>
    <t>30 0 28.7</t>
  </si>
  <si>
    <t>52 51 1.4</t>
  </si>
  <si>
    <t>вкл. 18.01.2007</t>
  </si>
  <si>
    <t>д. Боец, Буда-Кошелевский р-н, Гомельская обл.</t>
  </si>
  <si>
    <t>30 27 13.3</t>
  </si>
  <si>
    <t>52 37 11.3</t>
  </si>
  <si>
    <t>вкл. 05.04.2007</t>
  </si>
  <si>
    <t>д. Красная Слобода, Жлобинский р-н, Гомельская обл.</t>
  </si>
  <si>
    <t>plan_gsm:2/2/2 work_gsm:2/4/2</t>
  </si>
  <si>
    <t>Башня МТС 70 м.+трубастойки + Flexi WCDMA BTS</t>
  </si>
  <si>
    <t>29 50 4.2</t>
  </si>
  <si>
    <t>52 58 41</t>
  </si>
  <si>
    <t>вкл. 15.01.2007</t>
  </si>
  <si>
    <t>д. Жилин-Брод, Слуцкий р-н, Минская обл.</t>
  </si>
  <si>
    <t>27 45 43.8</t>
  </si>
  <si>
    <t>53 12 41.1</t>
  </si>
  <si>
    <t>вкл. 22.12.2008</t>
  </si>
  <si>
    <t>г. Минск, ул. Кнорина, д. 50, Минский р-н, Минская обл.</t>
  </si>
  <si>
    <t>Минский завод "Термопласт"</t>
  </si>
  <si>
    <t>plan_dcs:4/4/4 work_dcs:5/5/4</t>
  </si>
  <si>
    <t>27 37 32</t>
  </si>
  <si>
    <t>53 56 40.2</t>
  </si>
  <si>
    <t>г. Гомель, ул. Юбилейная, д. 52, Гомельский р-н, Гомельская обл.</t>
  </si>
  <si>
    <t>Гомельская ДЮСШ по ЛА</t>
  </si>
  <si>
    <t>31 0 31.2</t>
  </si>
  <si>
    <t>52 27 7</t>
  </si>
  <si>
    <t>вкл. 19.10.2005</t>
  </si>
  <si>
    <t>вкл. 01.08.2010</t>
  </si>
  <si>
    <t>г. Гомель, ул. Жарковского, д. 24А, Гомельский р-н, Гомельская обл.</t>
  </si>
  <si>
    <t>ОАО "Строительно-монтажный трест № 27"</t>
  </si>
  <si>
    <t>31 0 9.4</t>
  </si>
  <si>
    <t>52 25 43.9</t>
  </si>
  <si>
    <t>BSC39</t>
  </si>
  <si>
    <t>г. Гомель, ул. Бочкина, д. 182а, Гомельский р-н, Гомельская обл.</t>
  </si>
  <si>
    <t>Поликлиника № 2</t>
  </si>
  <si>
    <t>Корона мачты + Flexi WCDMA BTS</t>
  </si>
  <si>
    <t>30 57 10.9</t>
  </si>
  <si>
    <t>52 25 38.2</t>
  </si>
  <si>
    <t>вкл. 20.12.2005</t>
  </si>
  <si>
    <t>вкл. 01.11.2010</t>
  </si>
  <si>
    <t>г. Гомель, ул. Гагарина, д. 20, Гомельский р-н, Гомельская обл.</t>
  </si>
  <si>
    <t>КУП "Гомельторгреклама"  (трип. 7,5 м)</t>
  </si>
  <si>
    <t>31 0 26</t>
  </si>
  <si>
    <t>52 25 13</t>
  </si>
  <si>
    <t>вкл. 05.08.2011</t>
  </si>
  <si>
    <t>г. Гомель, ул. Телегина, д. 23, Гомельский р-н, Гомельская обл.</t>
  </si>
  <si>
    <t>Здание общежития ОАО "Электроаппаратура"  + АО 3м</t>
  </si>
  <si>
    <t>30 59 30.3</t>
  </si>
  <si>
    <t>52 26 34.3</t>
  </si>
  <si>
    <t>г. Гомель, ул. Косарева, д. 23, Гомельский р-н, Гомельская обл.</t>
  </si>
  <si>
    <t>АТС-45</t>
  </si>
  <si>
    <t>plan_umts:2/2/2/2 work_umts:2/2/3</t>
  </si>
  <si>
    <t>30 55 16.7</t>
  </si>
  <si>
    <t>52 24 15.5</t>
  </si>
  <si>
    <t>г. Гомель, ул. Барыкина, д. 240, Гомельский р-н, Гомельская обл.</t>
  </si>
  <si>
    <t>Цех № 3 РУП "Центролит"</t>
  </si>
  <si>
    <t>30 54 52.5</t>
  </si>
  <si>
    <t>52 25 27.4</t>
  </si>
  <si>
    <t>г. Гомель, ул. Лепишинского, д. 1, Гомельский р-н, Гомельская обл.</t>
  </si>
  <si>
    <t>КИПУП "СОЖ"</t>
  </si>
  <si>
    <t>корона трипода + рамки + Flexi WCDMA BTS</t>
  </si>
  <si>
    <t>30 59 54.8</t>
  </si>
  <si>
    <t>52 28 24.6</t>
  </si>
  <si>
    <t>вкл. 16.03.2006</t>
  </si>
  <si>
    <t>г. Гомель, ул. Иногородняя. 3, Гомельский р-н, Гомельская обл.</t>
  </si>
  <si>
    <t>Коллективное подразд. "Снежинка"</t>
  </si>
  <si>
    <t>plan_dcs:6/6/6 work_dcs:4/3/2</t>
  </si>
  <si>
    <t>30 56 30.7</t>
  </si>
  <si>
    <t>52 26 36.9</t>
  </si>
  <si>
    <t>г. Гомель, ул. Огаренко., д. 3, Гомельский р-н, Гомельская обл.</t>
  </si>
  <si>
    <t>Поликлиника № 13</t>
  </si>
  <si>
    <t>31 1 29</t>
  </si>
  <si>
    <t>52 28 37.3</t>
  </si>
  <si>
    <t>г. Минск, пер. 4-ый Кольцова, Минский р-н, Минская обл.</t>
  </si>
  <si>
    <t>Гаражный кооператив "Маяк"</t>
  </si>
  <si>
    <t>plan_dcs:6/6/6 work_dcs:4/2/3</t>
  </si>
  <si>
    <t>27 35 42</t>
  </si>
  <si>
    <t>53 57 23</t>
  </si>
  <si>
    <t>вкл. 27.12.2002</t>
  </si>
  <si>
    <t>г. Гомель, ул. Севастопольская, д. 45, Гомельский р-н, Гомельская обл.</t>
  </si>
  <si>
    <t>ОАО "Гомельобои" (трипод 7,5 м)</t>
  </si>
  <si>
    <t>31 1 36.7</t>
  </si>
  <si>
    <t>52 23 32.1</t>
  </si>
  <si>
    <t>г. Гомель, аэропорт ^Гомель^, Гомельский р-н, Гомельская обл.</t>
  </si>
  <si>
    <t>Здание гостиницы "В полет"</t>
  </si>
  <si>
    <t>31 0 59.9</t>
  </si>
  <si>
    <t>52 31 16.3</t>
  </si>
  <si>
    <t>г. Гомель, пр-т Октября, д. 1, Гомельский р-н, Гомельская обл.</t>
  </si>
  <si>
    <t>Здание АТС (трипод 7,5 м)</t>
  </si>
  <si>
    <t>корона трипода  + Flexi WCDMA BTS</t>
  </si>
  <si>
    <t>30 58 16.4</t>
  </si>
  <si>
    <t>52 24 37.5</t>
  </si>
  <si>
    <t>г. Гомель, ул. Ефремова, д. 61, Гомельский р-н, Гомельская обл.</t>
  </si>
  <si>
    <t>Адм. здание РКУП "ГСКБ" (</t>
  </si>
  <si>
    <t>30 58 2.7</t>
  </si>
  <si>
    <t>52 27 37.5</t>
  </si>
  <si>
    <t>д. Урицкое, ул. Ятченко, д. 3, Гомельский р-н, Гомельская обл.</t>
  </si>
  <si>
    <t>Здание Урицкое сельского совета</t>
  </si>
  <si>
    <t>30 48 17.2</t>
  </si>
  <si>
    <t>52 28 4.1</t>
  </si>
  <si>
    <t>Доп сектор</t>
  </si>
  <si>
    <t>вкл. 22.08.2006</t>
  </si>
  <si>
    <t>вкл. 30.05.2011</t>
  </si>
  <si>
    <t>г. Гомель, ул. Косарева, д. 11, Гомельский р-н, Гомельская обл.</t>
  </si>
  <si>
    <t>Поликлиника №11</t>
  </si>
  <si>
    <t>30 55 16.4</t>
  </si>
  <si>
    <t>52 24 32.8</t>
  </si>
  <si>
    <t>г. Гомель, ул. Медицинская, д. 6, Гомельский р-н, Гомельская обл.</t>
  </si>
  <si>
    <t>Гомельский обл. кл. кардиолог. диспансер</t>
  </si>
  <si>
    <t>30 54 9.9</t>
  </si>
  <si>
    <t>52 23 47</t>
  </si>
  <si>
    <t>г. Гомель, ул. Мазурова, д. 12а, Гомельский р-н, Гомельская обл.</t>
  </si>
  <si>
    <t>ЦТП-5</t>
  </si>
  <si>
    <t>31 01 10.4</t>
  </si>
  <si>
    <t>52 26 52.8</t>
  </si>
  <si>
    <t>3G оборудование привязывается по ВОЛС_x000D__x000D_
Виктор скорректируй азимуты и углы наклона существующих антенн.</t>
  </si>
  <si>
    <t>г. Гомель, ул. Братьев Лизюковых, д. 5, Гомельский р-н, Гомельская обл.</t>
  </si>
  <si>
    <t>Главный корпус учреждения "Гомельская областная клиническая больница"</t>
  </si>
  <si>
    <t>30 57 9.1</t>
  </si>
  <si>
    <t>52 24 7.1</t>
  </si>
  <si>
    <t>г. Гомель, ул. Аграрная, д. 2, Гомельский р-н, Гомельская обл.</t>
  </si>
  <si>
    <t>Административное здание ДКСУП "Красная гвоздика"</t>
  </si>
  <si>
    <t>plan_dcs:4/4/4 work_dcs:3/4/2</t>
  </si>
  <si>
    <t>30 58 19.4</t>
  </si>
  <si>
    <t>52 29 21.9</t>
  </si>
  <si>
    <t>г. Минск, ул. Щедрина, д. 83, Минский р-н, Минская обл.</t>
  </si>
  <si>
    <t>Поликлиника № 16</t>
  </si>
  <si>
    <t>plan_dcs:4/4/4 work_dcs:5/4/3</t>
  </si>
  <si>
    <t>27 33 26.1</t>
  </si>
  <si>
    <t>г. Гомель, ул. Украинская, д. 8, Гомельский р-н, Гомельская обл.</t>
  </si>
  <si>
    <t>Общежитие Гомельского учеб. центра УП "Гомельское отделение Белорусской железной дороги"</t>
  </si>
  <si>
    <t>АО 7.5 м. (3 шт.) + BS - 240</t>
  </si>
  <si>
    <t>АО 7.5 м. (3 шт.) + Flexi WCDMA BTS</t>
  </si>
  <si>
    <t>30 59 24.9</t>
  </si>
  <si>
    <t>52 25 36.8</t>
  </si>
  <si>
    <t>г. Гомель, ул. Минская, д. 10, Гомельский р-н, Гомельская обл.</t>
  </si>
  <si>
    <t>Малосемейное общежитие (АО - 5 м (2 шт), кр. контейнер)</t>
  </si>
  <si>
    <t>plan_umts: work_umts:3/2/2</t>
  </si>
  <si>
    <t>30 57 29.1</t>
  </si>
  <si>
    <t>52 26 11</t>
  </si>
  <si>
    <t>вкл. 22.02.2007</t>
  </si>
  <si>
    <t>г. Гомель, ул. Богданова, д. 12 к.2, Гомельский р-н, Гомельская обл.</t>
  </si>
  <si>
    <t>Поликлиника №8 Учреждение "ГГЦП"</t>
  </si>
  <si>
    <t>30 58 21.8</t>
  </si>
  <si>
    <t>52 27 16.3</t>
  </si>
  <si>
    <t>г. Гомель, пр-т Октября, д. 56, Гомельский р-н, Гомельская обл.</t>
  </si>
  <si>
    <t>"Белор. торг.-экон. унив. потреб. коопер." (АО-7.5 м)</t>
  </si>
  <si>
    <t>30 55 54</t>
  </si>
  <si>
    <t>52 24 22.5</t>
  </si>
  <si>
    <t>г. Гомель, ул. Химзаводская, д. 10а, Гомельский р-н, Гомельская обл.</t>
  </si>
  <si>
    <t>Производственное здание ОАО "Гомельтехмонтаж"</t>
  </si>
  <si>
    <t>мачта 27 м. + рамка + Flexi WCDMA BTS</t>
  </si>
  <si>
    <t>30 52 38.5</t>
  </si>
  <si>
    <t>52 25 59.4</t>
  </si>
  <si>
    <t>вкл. 08.02.2008</t>
  </si>
  <si>
    <t>г. Гомель, пр-т Октября, д. 38, Гомельский р-н, Гомельская обл.</t>
  </si>
  <si>
    <t>9-ти этажное здание общежития с тех. этажом ГГПТУ-79 химиков</t>
  </si>
  <si>
    <t>АО 5.5 м. (3 шт.) + сборный контейнер + BS - 240 II</t>
  </si>
  <si>
    <t>plan_dcs:4/4/4 work_dcs:3/4/5</t>
  </si>
  <si>
    <t>АО 5.5 м + рамки + Flexi WCDMA BTS</t>
  </si>
  <si>
    <t>30 56 55.2</t>
  </si>
  <si>
    <t>52 24 22.7</t>
  </si>
  <si>
    <t>вкл. 19.05.2009</t>
  </si>
  <si>
    <t>г. Гомель, ул. Ильича, д. 98а, Гомельский р-н, Гомельская обл.</t>
  </si>
  <si>
    <t>plan_dcs:6/6/6 work_dcs:3/3/3</t>
  </si>
  <si>
    <t>52 22 57.2</t>
  </si>
  <si>
    <t>вкл. 21.08.2006</t>
  </si>
  <si>
    <t>г. Гомель, пер. Ильича, д. 5, Гомельский р-н, Гомельская обл.</t>
  </si>
  <si>
    <t>ОАО Трест Белсантехмонтаж №1</t>
  </si>
  <si>
    <t>31 1 38.5</t>
  </si>
  <si>
    <t>52 22 5.7</t>
  </si>
  <si>
    <t>д. Новые Максимовичи, Кличевский р-н, Могилёвская обл.</t>
  </si>
  <si>
    <t>Башня МТС 70 м. + контейнер + BTS - 3900</t>
  </si>
  <si>
    <t>29 7 50.7</t>
  </si>
  <si>
    <t>53 36 38.8</t>
  </si>
  <si>
    <t>вкл. 07.11.2008</t>
  </si>
  <si>
    <t>вкл. 04.06.2009</t>
  </si>
  <si>
    <t>г. Минск, пер. Водопроводный, д. 32, Минский р-н, Минская обл.</t>
  </si>
  <si>
    <t>ОАО "Центральное"</t>
  </si>
  <si>
    <t>27 33 8.33</t>
  </si>
  <si>
    <t>53 55 26.75</t>
  </si>
  <si>
    <t>выкл. 05.10.2009</t>
  </si>
  <si>
    <t>д. Дудинка, Крупский р-н, Минская обл.</t>
  </si>
  <si>
    <t>28 54 23.6</t>
  </si>
  <si>
    <t>54 35 49.7</t>
  </si>
  <si>
    <t>ноябрь</t>
  </si>
  <si>
    <t>вкл. 23.11.2007</t>
  </si>
  <si>
    <t>plan_gsm:3/3/3 work_gsm:2/2/3</t>
  </si>
  <si>
    <t>демонтаж, отказ арендодателя инфо о 3g из файла Антены 3G 179 бс.xls инфо о 3g из файла Антены 3G 179 бс.xls инфо о 3g из файла Антены 3G 179 бс.xls</t>
  </si>
  <si>
    <t>выкл. 22.03.2010</t>
  </si>
  <si>
    <t>г. Борисов, ул. Демина, д. 11, Борисовский р-н, Минская обл.</t>
  </si>
  <si>
    <t>ОАО БЕЛАГРОТЕХНИКА</t>
  </si>
  <si>
    <t>28 30 5.7</t>
  </si>
  <si>
    <t>54 11 30</t>
  </si>
  <si>
    <t>вкл. 31.07.2007</t>
  </si>
  <si>
    <t>г. Борисов, ул. 3-го Интернационала, д. 79, Борисовский р-н, Минская обл.</t>
  </si>
  <si>
    <t>КУП "Борисовский горпищеторг" (столб 26м, контейнер наземный)</t>
  </si>
  <si>
    <t>рамки на трубостойках/ корона столба + DBS - 3900</t>
  </si>
  <si>
    <t>28 30 20.9</t>
  </si>
  <si>
    <t>54 14 51.2</t>
  </si>
  <si>
    <t>г. Новополоцк, ул. Молодежная, д. 25, Полоцкий р-н, Витебская обл.</t>
  </si>
  <si>
    <t>культурно-развлекательный центр "Космос"</t>
  </si>
  <si>
    <t>28 38 13.6</t>
  </si>
  <si>
    <t>55 32 24</t>
  </si>
  <si>
    <t>BSC38</t>
  </si>
  <si>
    <t>вкл. 19.04.2011</t>
  </si>
  <si>
    <t>д. Калюжки, Смолевичский р-н, Минская обл.</t>
  </si>
  <si>
    <t>трубосктойки + контейнер + BS - 240</t>
  </si>
  <si>
    <t>28 14 48</t>
  </si>
  <si>
    <t>54 6 53.4</t>
  </si>
  <si>
    <t>вкл. 20.11.2007</t>
  </si>
  <si>
    <t>г. Смолевичи, ул. 50 лет Октября, д. 11, Смолевичский р-н, Минская обл.</t>
  </si>
  <si>
    <t>Смолевичское РАЙПО</t>
  </si>
  <si>
    <t>28 5 51</t>
  </si>
  <si>
    <t>54 1 36</t>
  </si>
  <si>
    <t>г. Жодино, ул. Ленина, д. 22, Смолевичский р-н, Минская обл.</t>
  </si>
  <si>
    <t>Дом быта ОАО "Элегант"</t>
  </si>
  <si>
    <t>28 18 20.6</t>
  </si>
  <si>
    <t>54 5 51.3</t>
  </si>
  <si>
    <t>вкл. 12.10.2006</t>
  </si>
  <si>
    <t>г. Жодино, ул. Гагарина, д. 16, Смолевичский р-н, Минская обл.</t>
  </si>
  <si>
    <t>СШ № 5 с музыкально - хоровым уклоном</t>
  </si>
  <si>
    <t>мачта 40 м. + контейнер + BS - 240</t>
  </si>
  <si>
    <t>28 17 52</t>
  </si>
  <si>
    <t>54 5 34.29</t>
  </si>
  <si>
    <t>г. Жодино, ул. Советская, д. 6, Смолевичский р-н, Минская обл.</t>
  </si>
  <si>
    <t>plan_dcs:6/6/6 work_dcs:3/2/3</t>
  </si>
  <si>
    <t>28 21 24.1</t>
  </si>
  <si>
    <t>54 6 21.4</t>
  </si>
  <si>
    <t>вкл. 21.04.2006</t>
  </si>
  <si>
    <t>г. Минск, пр-т Машерова, д. 93, Минский р-н, Минская обл.</t>
  </si>
  <si>
    <t>Поликлиника № 4</t>
  </si>
  <si>
    <t>27 30 5.6</t>
  </si>
  <si>
    <t>53 56 1</t>
  </si>
  <si>
    <t>г. Борисов, ул. Горького, д. 135, Борисовский р-н, Минская обл.</t>
  </si>
  <si>
    <t>Общежитие №2 "Автогидроусилителя"</t>
  </si>
  <si>
    <t>28 29 35.2</t>
  </si>
  <si>
    <t>54 13 4.5</t>
  </si>
  <si>
    <t>вкл. 10.03.2006</t>
  </si>
  <si>
    <t>г. Борисов, ул. Дзержинского, д. 68, Борисовский р-н, Минская обл.</t>
  </si>
  <si>
    <t>ЧУП "Виток"</t>
  </si>
  <si>
    <t>28 30 23.79</t>
  </si>
  <si>
    <t>54 14 48.4</t>
  </si>
  <si>
    <t>выкл. 29.04.2007</t>
  </si>
  <si>
    <t>д. Светлая Роща, Борисовский р-н, Минская обл.</t>
  </si>
  <si>
    <t>Институт МЧС (разб. конт., трипод 7,5 м)</t>
  </si>
  <si>
    <t>54 20 5.2</t>
  </si>
  <si>
    <t>Башня Velcom 70 м. + контейнер + BS - 240 II + BS - 82 II</t>
  </si>
  <si>
    <t>28 28 1.7</t>
  </si>
  <si>
    <t>вкл. 10.05.2007</t>
  </si>
  <si>
    <t>вкл. 15.04.2011</t>
  </si>
  <si>
    <t>д. Фариново, Полоцкий р-н, Витебская обл.</t>
  </si>
  <si>
    <t>Водонапорная башня</t>
  </si>
  <si>
    <t>мачта 10 м. + контейнер + BS - 240</t>
  </si>
  <si>
    <t>plan_dcs:4/4/4 MR work_dcs:4/4/3</t>
  </si>
  <si>
    <t>28 35 14.7</t>
  </si>
  <si>
    <t>55 25 47.1</t>
  </si>
  <si>
    <t>вкл. 04.09.2006</t>
  </si>
  <si>
    <t>вкл. 24.05.2011</t>
  </si>
  <si>
    <t>г. Новополоцк, ул. Молодежная, д. 94б, Полоцкий р-н, Витебская обл.</t>
  </si>
  <si>
    <t>КСУП "Хокейный клуб "Химик"</t>
  </si>
  <si>
    <t>Корона мачты, ниже антенн 2G + Flexi WCDMA BTS</t>
  </si>
  <si>
    <t>28 39 6.7</t>
  </si>
  <si>
    <t>55 31 55.2</t>
  </si>
  <si>
    <t>вкл. 14.07.2006</t>
  </si>
  <si>
    <t>г. Полоцк, ул. Комарова, д. 22, Полоцкий р-н, Витебская обл.</t>
  </si>
  <si>
    <t>ЖРЭУ №4</t>
  </si>
  <si>
    <t>на короне под антеннами 2G + Flexi WCDMA BTS</t>
  </si>
  <si>
    <t>plan_umts:2/2/2 work_umts:1/3/1</t>
  </si>
  <si>
    <t>28 46 28.1</t>
  </si>
  <si>
    <t>55 30 34</t>
  </si>
  <si>
    <t>BSC59</t>
  </si>
  <si>
    <t>г. Полоцк, ул. Бабушкина, д. 121б к.2, Полоцкий р-н, Витебская обл.</t>
  </si>
  <si>
    <t>Мачта связи МЧС</t>
  </si>
  <si>
    <t>28 49 42.2</t>
  </si>
  <si>
    <t>55 28 25.6</t>
  </si>
  <si>
    <t>г. Новополоцк, ул. Ктаторова, д. 12, Полоцкий р-н, Витебская обл.</t>
  </si>
  <si>
    <t>Магазин "Ёлочка"</t>
  </si>
  <si>
    <t>28 37 55.4</t>
  </si>
  <si>
    <t>55 32 16.1</t>
  </si>
  <si>
    <t>д. Гомель, Полоцкий р-н, Витебская обл.</t>
  </si>
  <si>
    <t>28 47 3.7</t>
  </si>
  <si>
    <t>55 17 45</t>
  </si>
  <si>
    <t>вкл. 07.09.2006</t>
  </si>
  <si>
    <t>г. Минск, ул. Ольшевского, д. 76, Минский р-н, Минская обл.</t>
  </si>
  <si>
    <t>Общежитие ОАО "Сукно"</t>
  </si>
  <si>
    <t>27 29 16.1</t>
  </si>
  <si>
    <t>вкл. 23.10.2002</t>
  </si>
  <si>
    <t>д. Погирщино, Шумилинский р-н, Витебская обл.</t>
  </si>
  <si>
    <t>29 7 46.3</t>
  </si>
  <si>
    <t>55 22 36.2</t>
  </si>
  <si>
    <t>вкл. 02.04.2007</t>
  </si>
  <si>
    <t>д. Юльяново, Верхнедвинский р-н, Витебская обл.</t>
  </si>
  <si>
    <t>27 39 56.19</t>
  </si>
  <si>
    <t>55 50 34</t>
  </si>
  <si>
    <t>д. Тулово, Витебский р-н, Витебская обл.</t>
  </si>
  <si>
    <t>Витебское управл. ОАО "Бедтеплоизоляция"</t>
  </si>
  <si>
    <t>plan_dcs:6/6/6 work_dcs:3/4/6</t>
  </si>
  <si>
    <t>30 16 24.2</t>
  </si>
  <si>
    <t>55 12 19.5</t>
  </si>
  <si>
    <t>вкл. 15.03.2006</t>
  </si>
  <si>
    <t>вкл. 25.10.2010</t>
  </si>
  <si>
    <t>г. Полоцк, ул. Фабрициуса, д. 30, Полоцкий р-н, Витебская обл.</t>
  </si>
  <si>
    <t>Элеватор ОАО "Полоцкий КХП"</t>
  </si>
  <si>
    <t>рамки на трубостойках + Flexi WCDMA BTS</t>
  </si>
  <si>
    <t>28 48 31.2</t>
  </si>
  <si>
    <t>55 29 49.2</t>
  </si>
  <si>
    <t>вкл. 22.05.2006</t>
  </si>
  <si>
    <t>г. Новополоцк, ул. Блохина, д. 27, Полоцкий р-н, Витебская обл.</t>
  </si>
  <si>
    <t>Поликлиника № 1</t>
  </si>
  <si>
    <t>28 38 42</t>
  </si>
  <si>
    <t>55 31 55.6</t>
  </si>
  <si>
    <t>вкл. 13.09.2005</t>
  </si>
  <si>
    <t>г. Новополоцк, ул. Дзержинского, д. 8, Полоцкий р-н, Витебская обл.</t>
  </si>
  <si>
    <t>Общежитие ЖЭО № 7</t>
  </si>
  <si>
    <t>plan_dcs:6/6/6 MR work_dcs:6/5/6</t>
  </si>
  <si>
    <t>3 трубостойки на мачте под РРЛ антеннами + Flexi WCDMA BTS</t>
  </si>
  <si>
    <t>28 37 29</t>
  </si>
  <si>
    <t>55 32 22</t>
  </si>
  <si>
    <t>г. Новополоцк, Полоцкий р-н, Витебская обл.</t>
  </si>
  <si>
    <t>ОАО "Полимер", корпус мономеров</t>
  </si>
  <si>
    <t>28 35 24.9</t>
  </si>
  <si>
    <t>55 30 10.4</t>
  </si>
  <si>
    <t>вкл. 06.12.2005</t>
  </si>
  <si>
    <t>г. Полоцк, ул. Скорины, д. 14, Полоцкий р-н, Витебская обл.</t>
  </si>
  <si>
    <t>"Полоцксельстрой"</t>
  </si>
  <si>
    <t>plan_umts:1/1/1 work_umts:3/3/1</t>
  </si>
  <si>
    <t>28 46 35.4</t>
  </si>
  <si>
    <t>55 29 16.7</t>
  </si>
  <si>
    <t>вкл. 08.02.2006</t>
  </si>
  <si>
    <t>г. Полоцк, ул. Вологина, д. 116, Полоцкий р-н, Витебская обл.</t>
  </si>
  <si>
    <t>Здание казармы</t>
  </si>
  <si>
    <t>plan_gsm:3/3/3 work_gsm:2/2/4</t>
  </si>
  <si>
    <t>28 48 53.6</t>
  </si>
  <si>
    <t>55 32 27.9</t>
  </si>
  <si>
    <t>г. Минск, ул. Железнодорожная, д. 27 к.3, Минский р-н, Минская обл.</t>
  </si>
  <si>
    <t>Завод "Светокон", Мин-во культуры РБ</t>
  </si>
  <si>
    <t>27 30 9.9</t>
  </si>
  <si>
    <t>53 52 25.3</t>
  </si>
  <si>
    <t>выкл. 30.06.2013</t>
  </si>
  <si>
    <t>выкл. 01.07.2013</t>
  </si>
  <si>
    <t>д. Камено, Логойский р-н, Минская обл.</t>
  </si>
  <si>
    <t>28 1 10.2</t>
  </si>
  <si>
    <t>54 25 2.9</t>
  </si>
  <si>
    <t>вкл. 06.06.2006</t>
  </si>
  <si>
    <t>д. Степанково, Витебский р-н, Витебская обл.</t>
  </si>
  <si>
    <t>29 57 36.4</t>
  </si>
  <si>
    <t>55 14 24</t>
  </si>
  <si>
    <t>вкл. 01.04.2007</t>
  </si>
  <si>
    <t>д. Горовые, Шумилинский р-н, Витебская обл.</t>
  </si>
  <si>
    <t>plan_dcs:3/3/3 work_dcs:3/4/2</t>
  </si>
  <si>
    <t>29 17 43.7</t>
  </si>
  <si>
    <t>55 21 57.8</t>
  </si>
  <si>
    <t>д. Светличаще, Полоцкий р-н, Витебская обл.</t>
  </si>
  <si>
    <t>29 8 26.4</t>
  </si>
  <si>
    <t>55 27 42.5</t>
  </si>
  <si>
    <t>вкл. 10.07.2007</t>
  </si>
  <si>
    <t>д. Булавки, Полоцкий р-н, Витебская обл.</t>
  </si>
  <si>
    <t>28 48 3.9</t>
  </si>
  <si>
    <t>55 35 2.1</t>
  </si>
  <si>
    <t>вкл. 25.01.2007</t>
  </si>
  <si>
    <t>д. Струбки, Полоцкий р-н, Витебская обл.</t>
  </si>
  <si>
    <t>28 26 37.5</t>
  </si>
  <si>
    <t>55 36 34.7</t>
  </si>
  <si>
    <t>BSC20</t>
  </si>
  <si>
    <t>д. Неверово, Верхнедвинский р-н, Витебская обл.</t>
  </si>
  <si>
    <t>plan_gsm:4/4/4 work_gsm:4/2/4</t>
  </si>
  <si>
    <t>28 14 48.4</t>
  </si>
  <si>
    <t>55 41 11.3</t>
  </si>
  <si>
    <t>д. Жовнино, Верхнедвинский р-н, Витебская обл.</t>
  </si>
  <si>
    <t>28 1 15.6</t>
  </si>
  <si>
    <t>55 45 10.1</t>
  </si>
  <si>
    <t>BSC29</t>
  </si>
  <si>
    <t>г. Минск, пер. Калинина, д. 16, Минский р-н, Минская обл.</t>
  </si>
  <si>
    <t>Административное здание ГХУ</t>
  </si>
  <si>
    <t>триподы + DBS - 3900</t>
  </si>
  <si>
    <t>27 36 31.6</t>
  </si>
  <si>
    <t>53 55 57.6</t>
  </si>
  <si>
    <t>вкл. 29.12.2002</t>
  </si>
  <si>
    <t>д. Волчки, Шарковщинский р-н, Витебская обл.</t>
  </si>
  <si>
    <t>27 22 17.1</t>
  </si>
  <si>
    <t>55 30 33.8</t>
  </si>
  <si>
    <t>вкл. 01.09.2006</t>
  </si>
  <si>
    <t>д. Шайтерово, Верхнедвинский р-н, Витебская обл.</t>
  </si>
  <si>
    <t>28 5 43</t>
  </si>
  <si>
    <t>55 42 38.1</t>
  </si>
  <si>
    <t>вкл. 31.08.2006</t>
  </si>
  <si>
    <t>д. Тимошково, Миорский р-н, Витебская обл.</t>
  </si>
  <si>
    <t>28 2 37.9</t>
  </si>
  <si>
    <t>55 38 7</t>
  </si>
  <si>
    <t>д. Селявщина, Россонский р-н, Витебская обл.</t>
  </si>
  <si>
    <t>28 48 4.3</t>
  </si>
  <si>
    <t>55 48 46.7</t>
  </si>
  <si>
    <t>вкл. 23.08.2006</t>
  </si>
  <si>
    <t>г. Россоны, ул. Советская, д. 4, Россонский р-н, Витебская обл.</t>
  </si>
  <si>
    <t>plan_gsm:3/2/3/2 work_gsm:3/2/3/2</t>
  </si>
  <si>
    <t>plan_dcs:4/4/4/4 work_dcs:4/4/4/4</t>
  </si>
  <si>
    <t>28 48 52</t>
  </si>
  <si>
    <t>55 54 13</t>
  </si>
  <si>
    <t>4 сектор на дополнительную т/с</t>
  </si>
  <si>
    <t>вкл. 27.12.2005</t>
  </si>
  <si>
    <t>вкл. 21.06.2011</t>
  </si>
  <si>
    <t>г. Браслав, ул. Советская, д. 119, Браславский р-н, Витебская обл.</t>
  </si>
  <si>
    <t>plan_gsm:3/3/3 work_gsm:2/4/2</t>
  </si>
  <si>
    <t>27 1 51.2</t>
  </si>
  <si>
    <t>55 38 23.5</t>
  </si>
  <si>
    <t>вкл. 08.09.2005</t>
  </si>
  <si>
    <t>вкл. 02.06.2011</t>
  </si>
  <si>
    <t>д. Опса, Браславский р-н, Витебская обл.</t>
  </si>
  <si>
    <t>plan_gsm:4/4/4 work_gsm:4/3/3</t>
  </si>
  <si>
    <t>Башня МТС 70 м. + Flexi WCDMA BTS</t>
  </si>
  <si>
    <t>26 49 17.7</t>
  </si>
  <si>
    <t>55 31 58.8</t>
  </si>
  <si>
    <t>вкл. 29.04.2006</t>
  </si>
  <si>
    <t>вкл. 14.11.2013</t>
  </si>
  <si>
    <t>д. Камаи, Поставский р-н, Витебская обл.</t>
  </si>
  <si>
    <t>plan_dcs:0/2/2 work_dcs:0/2/2</t>
  </si>
  <si>
    <t>26 36 1.3</t>
  </si>
  <si>
    <t>55 3 48.2</t>
  </si>
  <si>
    <t>вкл. 30.05.2006</t>
  </si>
  <si>
    <t>вкл. 11.12.2013</t>
  </si>
  <si>
    <t>д. Башни, Шумилинский р-н, Витебская обл.</t>
  </si>
  <si>
    <t>29 40 56.1</t>
  </si>
  <si>
    <t>55 13 43.6</t>
  </si>
  <si>
    <t>д. Тродовичи, Россонский р-н, Витебская обл.</t>
  </si>
  <si>
    <t>plan_gsm:2/4/3/2 work_gsm:2/4/3/2</t>
  </si>
  <si>
    <t>29 13 34.5</t>
  </si>
  <si>
    <t>55 49 47.2</t>
  </si>
  <si>
    <t>г. Минск, ул. Я.Коласа, д. 73, Минский р-н, Минская обл.</t>
  </si>
  <si>
    <t>МНИПИ</t>
  </si>
  <si>
    <t>1-ый сек. на заменяемую трубостойку L=3м, 2-ой и 3-ий сек.на доп. трубостойки + DBS - 3900</t>
  </si>
  <si>
    <t>27 36 14.3</t>
  </si>
  <si>
    <t>53 56 19.5</t>
  </si>
  <si>
    <t>вкл. 26.02.2003</t>
  </si>
  <si>
    <t>г. Витебск, ул. К.Маркса, д. 53а, Витебский р-н, Витебская обл.</t>
  </si>
  <si>
    <t>plan_gsm:2/2/2 work_gsm:2/1/3</t>
  </si>
  <si>
    <t>30 10 6.8</t>
  </si>
  <si>
    <t>55 11 10.9</t>
  </si>
  <si>
    <t>BSC07</t>
  </si>
  <si>
    <t>д. Ольгово, Витебский р-н, Витебская обл.</t>
  </si>
  <si>
    <t>ЗАО "Ольговское"</t>
  </si>
  <si>
    <t>plan_dcs:3/3/3 work_dcs:4/3/2</t>
  </si>
  <si>
    <t>30 12 51.7</t>
  </si>
  <si>
    <t>55 13 44.8</t>
  </si>
  <si>
    <t>вкл. 13.07.2005</t>
  </si>
  <si>
    <t>г. Витебск, ул. Академика Павлова, д. 23, Витебский р-н, Витебская обл.</t>
  </si>
  <si>
    <t>Общежитие ОАО "КИМ"</t>
  </si>
  <si>
    <t>доп. трубостойки + Flexi WCDMA BTS</t>
  </si>
  <si>
    <t>30 10 43.6</t>
  </si>
  <si>
    <t>55 10 39.8</t>
  </si>
  <si>
    <t>вкл. 23.06.2005</t>
  </si>
  <si>
    <t>г. Витебск, ул. Строителей, д. 3б, Витебский р-н, Витебская обл.</t>
  </si>
  <si>
    <t>ВОУРТ</t>
  </si>
  <si>
    <t>30 12 12.6</t>
  </si>
  <si>
    <t>55 10 10</t>
  </si>
  <si>
    <t>вкл. 05.09.2005</t>
  </si>
  <si>
    <t>вкл. 20.08.2010</t>
  </si>
  <si>
    <t>г. Витебск, ул. Фрунзе, д. 44, Витебский р-н, Витебская обл.</t>
  </si>
  <si>
    <t>ресторан</t>
  </si>
  <si>
    <t>минибашня 10 м. + BS - 240</t>
  </si>
  <si>
    <t>сущ. трубостойки на минебашне + Flexi WCDMA BTS</t>
  </si>
  <si>
    <t>30 14 0.1</t>
  </si>
  <si>
    <t>55 11 40.1</t>
  </si>
  <si>
    <t>АМС БРПТЦ</t>
  </si>
  <si>
    <t>мачта БРПТЦ</t>
  </si>
  <si>
    <t>30 10 59.99</t>
  </si>
  <si>
    <t>55 11 30</t>
  </si>
  <si>
    <t>вкл. 21.06.2005</t>
  </si>
  <si>
    <t>г. Витебск, п.о. Никрополье, Витебский р-н, Витебская обл.</t>
  </si>
  <si>
    <t>ГУ "Витебский районный центр гигиены и эпидемиологии"</t>
  </si>
  <si>
    <t>plan_dcs:6/6/6 MR work_dcs:7/6/7</t>
  </si>
  <si>
    <t>30 13 14.7</t>
  </si>
  <si>
    <t>55 9 32.7</t>
  </si>
  <si>
    <t>вкл. 07.10.2005</t>
  </si>
  <si>
    <t>г. Витебск, ул. 3-я Чепинская, д. 37а, Витебский р-н, Витебская обл.</t>
  </si>
  <si>
    <t>УП "Витебскоблсельстрой"</t>
  </si>
  <si>
    <t>plan_dcs:4/4/4 work_dcs:3/5/5</t>
  </si>
  <si>
    <t>корона мачты (под 2G) + Flexi WCDMA BTS</t>
  </si>
  <si>
    <t>30 7 60</t>
  </si>
  <si>
    <t>55 12 36.1</t>
  </si>
  <si>
    <t>г. Витебск, ул. Чкалова, д. 17/1, Витебский р-н, Витебская обл.</t>
  </si>
  <si>
    <t>Общежитие ДСУ-3</t>
  </si>
  <si>
    <t>т/с + 2 трипода 7.5 м + BS - 240</t>
  </si>
  <si>
    <t>plan_dcs:6/6/6 work_dcs:5/8/6</t>
  </si>
  <si>
    <t>на сущ. т/с и на рамках на триподах + Flexi WCDMA BTS</t>
  </si>
  <si>
    <t>30 12 38.9</t>
  </si>
  <si>
    <t>55 10 27.9</t>
  </si>
  <si>
    <t>BSC25</t>
  </si>
  <si>
    <t>г. Витебск, ул. Гагарина, д. 68, Витебский р-н, Витебская обл.</t>
  </si>
  <si>
    <t>ОАО "Автотранспортное предприятие №  1"</t>
  </si>
  <si>
    <t>plan_umts: work_umts:2/3/3</t>
  </si>
  <si>
    <t>30 13 48.3</t>
  </si>
  <si>
    <t>55 12 53.6</t>
  </si>
  <si>
    <t>г. Минск, ул. Орловская, д. 66, Минский р-н, Минская обл.</t>
  </si>
  <si>
    <t>7-я клиническая больница</t>
  </si>
  <si>
    <t>27 31 58.9</t>
  </si>
  <si>
    <t>53 55 49.8</t>
  </si>
  <si>
    <t>г. Витебск, пр-т Победы, д. 7, Витебский р-н, Витебская обл.</t>
  </si>
  <si>
    <t>Общежитие шелк. Тканей</t>
  </si>
  <si>
    <t>2 трипода 7 м. 1 трипод 5 м. + BS - 240</t>
  </si>
  <si>
    <t>Рамки на сущ. трубостойках + Flexi WCDMA BTS</t>
  </si>
  <si>
    <t>30 13 26.8</t>
  </si>
  <si>
    <t>55 10 15.9</t>
  </si>
  <si>
    <t>АО 5 м. + BS - 240</t>
  </si>
  <si>
    <t>30 14 45.1</t>
  </si>
  <si>
    <t>55 10 29.8</t>
  </si>
  <si>
    <t>г. Витебск, пр-т Московский, д. 10, Витебский р-н, Витебская обл.</t>
  </si>
  <si>
    <t>Витебский филиал РО "Белпочта"</t>
  </si>
  <si>
    <t>30 12 24.3</t>
  </si>
  <si>
    <t>55 10 56.7</t>
  </si>
  <si>
    <t>г. Витебск, ул. Замковая, д. 4, Витебский р-н, Витебская обл.</t>
  </si>
  <si>
    <t>30 12 20.3</t>
  </si>
  <si>
    <t>55 11 34.9</t>
  </si>
  <si>
    <t>г. Витебск, пр-т Московский, д. 46, Витебский р-н, Витебская обл.</t>
  </si>
  <si>
    <t>30 13 5.8</t>
  </si>
  <si>
    <t>55 10 54.8</t>
  </si>
  <si>
    <t>г. Витебск, ул. Горького, д. 148/1, Витебский р-н, Витебская обл.</t>
  </si>
  <si>
    <t>Общежитие ОАО "Витебскдрев"</t>
  </si>
  <si>
    <t>30 7 20.9</t>
  </si>
  <si>
    <t>55 9 51.7</t>
  </si>
  <si>
    <t>г. Витебск, ул. Ленинградская, д. 155, Витебский р-н, Витебская обл.</t>
  </si>
  <si>
    <t>Производственное здание ЗАО "МАРС"</t>
  </si>
  <si>
    <t>30 9 26</t>
  </si>
  <si>
    <t>55 12 23.8</t>
  </si>
  <si>
    <t>вкл. 11.11.2005</t>
  </si>
  <si>
    <t>г. Витебск, ул. Белорусская, д. 6а, Витебский р-н, Витебская обл.</t>
  </si>
  <si>
    <t>Здание шв. предриятия "Витебчанка"</t>
  </si>
  <si>
    <t>3 трипода  + BS - 240</t>
  </si>
  <si>
    <t>1,2 сетор на рамку, 3 - на сущ. трипод + Flexi WCDMA BTS</t>
  </si>
  <si>
    <t>30 11 28.7</t>
  </si>
  <si>
    <t>55 11 47.4</t>
  </si>
  <si>
    <t>вкл. 19.01.2006</t>
  </si>
  <si>
    <t>вкл. 18.05.2011</t>
  </si>
  <si>
    <t>г. Полоцк, ул. Зыгина, д. 55, Полоцкий р-н, Витебская обл.</t>
  </si>
  <si>
    <t>plan_umts:1/1/1 work_umts:2/1/3</t>
  </si>
  <si>
    <t>28 45 27.1</t>
  </si>
  <si>
    <t>55 29 43.7</t>
  </si>
  <si>
    <t>г. Полоцк, ул. Тябута, д. 37, Полоцкий р-н, Витебская обл.</t>
  </si>
  <si>
    <t>КУП СГКО "Ритуал"</t>
  </si>
  <si>
    <t>28 46 13.7</t>
  </si>
  <si>
    <t>55 28 39.4</t>
  </si>
  <si>
    <t>г. Минск, ул. Cевастопольская, д. 2А, Минский р-н, Минская обл.</t>
  </si>
  <si>
    <t>Гаражный кооператив "Заря"</t>
  </si>
  <si>
    <t>plan_dcs:2/2/0 work_dcs:4/4/2</t>
  </si>
  <si>
    <t>корона мачты + рамки + DBS - 3900</t>
  </si>
  <si>
    <t>27 37 45.8</t>
  </si>
  <si>
    <t>53 56 5.1</t>
  </si>
  <si>
    <t>вкл. 07.05.2003</t>
  </si>
  <si>
    <t>г. Витебск, пр-т Московский, д. 72, Витебский р-н, Витебская обл.</t>
  </si>
  <si>
    <t>Учебно-лабораторный корпус ВГТУ</t>
  </si>
  <si>
    <t>plan_dcs:6/6/6 MR work_dcs:6/7/8</t>
  </si>
  <si>
    <t>30 14 13.7</t>
  </si>
  <si>
    <t>55 10 40.3</t>
  </si>
  <si>
    <t>вкл. 21.02.2006</t>
  </si>
  <si>
    <t>г. Витебск, ул. Терешковой, д. 16 кор. 2, Витебский р-н, Витебская обл.</t>
  </si>
  <si>
    <t>Общежите РУПП "Витязь"</t>
  </si>
  <si>
    <t>триподы 5 м. + сборный контейнер + BS - 240</t>
  </si>
  <si>
    <t>30 14 44.2</t>
  </si>
  <si>
    <t>55 11 1.8</t>
  </si>
  <si>
    <t>г. Витебск, ул. Великолукский тракт, д. 15, Витебский р-н, Витебская обл.</t>
  </si>
  <si>
    <t>Магазин №21</t>
  </si>
  <si>
    <t>30 12 41.7</t>
  </si>
  <si>
    <t>55 12 33.5</t>
  </si>
  <si>
    <t>г. Витебск, ул. П.Бровки, д. 50, Витебский р-н, Витебская обл.</t>
  </si>
  <si>
    <t>СЭЗ "Витебск"</t>
  </si>
  <si>
    <t>plan_dcs:6/6/6 work_dcs:6/3/7</t>
  </si>
  <si>
    <t>30 14 7.2</t>
  </si>
  <si>
    <t>55 9 24.9</t>
  </si>
  <si>
    <t>г. Витебск, ул. Димитрова, д. 36/7, Витебский р-н, Витебская обл.</t>
  </si>
  <si>
    <t>РУП "Вистан"</t>
  </si>
  <si>
    <t>30 11 31.2</t>
  </si>
  <si>
    <t>55 11 8</t>
  </si>
  <si>
    <t>г. Витебск, ул. М. Горького, д. 145, Витебский р-н, Витебская обл.</t>
  </si>
  <si>
    <t>Столовая РУП "Манолит"</t>
  </si>
  <si>
    <t>30 7 35.4</t>
  </si>
  <si>
    <t>55 10 15.7</t>
  </si>
  <si>
    <t>г. Витебск, пр-т Фрунзе, д. 77, Витебский р-н, Витебская обл.</t>
  </si>
  <si>
    <t>ГП "БелВитунифарм"</t>
  </si>
  <si>
    <t>30 15 10.79</t>
  </si>
  <si>
    <t>55 11 43.09</t>
  </si>
  <si>
    <t>выкл из-за переноса аппаратной в сб. контейнер на крышу 3G оборудование привязывается через ВОЛС</t>
  </si>
  <si>
    <t>г. Витебск, ул. Чкалова, д. 7/1, Витебский р-н, Витебская обл.</t>
  </si>
  <si>
    <t>Общежитие КУЖРЭП (крыш. контейн.)</t>
  </si>
  <si>
    <t>30 12 39.9</t>
  </si>
  <si>
    <t>55 10 44.7</t>
  </si>
  <si>
    <t>г. Витебск, ул. Краснофлотская, д. 1а, Витебский р-н, Витебская обл.</t>
  </si>
  <si>
    <t>Общежитие (трипод 7 м)</t>
  </si>
  <si>
    <t>30 14 36.5</t>
  </si>
  <si>
    <t>55 11 33.1</t>
  </si>
  <si>
    <t>г. Витебск, ул. Журжевская, д. 5, Витебский р-н, Витебская обл.</t>
  </si>
  <si>
    <t>ООО "ПП Продцентр"</t>
  </si>
  <si>
    <t>30 14 51.29</t>
  </si>
  <si>
    <t>55 13 28.89</t>
  </si>
  <si>
    <t>выкл. 04.04.2009</t>
  </si>
  <si>
    <t>вкл. 30.04.2009</t>
  </si>
  <si>
    <t>РУП Издательство "Белорусский "Дом печати"</t>
  </si>
  <si>
    <t>27 35 49.8</t>
  </si>
  <si>
    <t>53 55 26.8</t>
  </si>
  <si>
    <t>вкл. 01.12.2003</t>
  </si>
  <si>
    <t>д. Кировская, Витебский р-н, Витебская обл.</t>
  </si>
  <si>
    <t>здание ремонтных мастерских СЗАО "Возрождение"</t>
  </si>
  <si>
    <t>30 6 26.6</t>
  </si>
  <si>
    <t>55 11 34.2</t>
  </si>
  <si>
    <t>г. Городок, ул. Толкачёва, д. 6, Городокский р-н, Витебская обл.</t>
  </si>
  <si>
    <t>ОАО "Городокский завод"</t>
  </si>
  <si>
    <t>plan_gsm:3/2/2/2 work_gsm:3/2/2/2</t>
  </si>
  <si>
    <t>plan_dcs:3/4/4/4 work_dcs:3/4/4/4</t>
  </si>
  <si>
    <t>29 58 31.6</t>
  </si>
  <si>
    <t>55 28 17.9</t>
  </si>
  <si>
    <t>д. Лужесно, ул. Спортивная,  Мазоловский с/с , д. 4Б, Витебский р-н, Витебская обл.</t>
  </si>
  <si>
    <t>Столовая аграрного колледжа</t>
  </si>
  <si>
    <t>30 08 18</t>
  </si>
  <si>
    <t>55 15 16.4</t>
  </si>
  <si>
    <t>изм. адрес Витебская обл., Витебский р-н, Мазоловский с/с, д. Лужесно</t>
  </si>
  <si>
    <t>г. Воропаево, ул. Ленинская, д. 111, Поставский р-н, Витебская обл.</t>
  </si>
  <si>
    <t>27 12 24.9</t>
  </si>
  <si>
    <t>55 8 34.1</t>
  </si>
  <si>
    <t>вкл. 23.06.2006</t>
  </si>
  <si>
    <t>г. Глубокое, ул. Ленина, д. 142, Глубокский р-н, Витебская обл.</t>
  </si>
  <si>
    <t>Элеватор</t>
  </si>
  <si>
    <t>plan_gsm:3/3/3 work_gsm:2/3/3</t>
  </si>
  <si>
    <t>27 39 42.6</t>
  </si>
  <si>
    <t>55 8 25</t>
  </si>
  <si>
    <t>BSC48</t>
  </si>
  <si>
    <t>д. Озерцы, Глубокский р-н, Витебская обл.</t>
  </si>
  <si>
    <t>27 46 33.2</t>
  </si>
  <si>
    <t>55 11 24.6</t>
  </si>
  <si>
    <t>д. Лужки, Шарковщинский р-н, Витебская обл.</t>
  </si>
  <si>
    <t>plan_gsm:4/4/4 work_gsm:4/3/2</t>
  </si>
  <si>
    <t>27 52 26</t>
  </si>
  <si>
    <t>55 20 42.5</t>
  </si>
  <si>
    <t>вкл. 04.07.2006</t>
  </si>
  <si>
    <t>д. Торгуны, Докшицкий р-н, Витебская обл.</t>
  </si>
  <si>
    <t>27 51 24.2</t>
  </si>
  <si>
    <t>54 56 15.6</t>
  </si>
  <si>
    <t>д. Новка, Витебский р-н, Витебская обл.</t>
  </si>
  <si>
    <t>Станция обезжелезивания</t>
  </si>
  <si>
    <t>30 8 50.6</t>
  </si>
  <si>
    <t>55 7 47.1</t>
  </si>
  <si>
    <t>выкл. 10.02.2009</t>
  </si>
  <si>
    <t>д. Крулевщина, ул. Черняховского, д. 2, Докшицкий р-н, Витебская обл.</t>
  </si>
  <si>
    <t>Прорабский участок</t>
  </si>
  <si>
    <t>27 46 31</t>
  </si>
  <si>
    <t>55 1 31</t>
  </si>
  <si>
    <t>г. Минск, ул. Беды, д. 24, Минский р-н, Минская обл.</t>
  </si>
  <si>
    <t>Общ.Академии последипломного образования</t>
  </si>
  <si>
    <t>27 35 32.1</t>
  </si>
  <si>
    <t>53 56 3.4</t>
  </si>
  <si>
    <t>вкл. 18.07.2003</t>
  </si>
  <si>
    <t>д. Мошканы, Сенненский р-н, Витебская обл.</t>
  </si>
  <si>
    <t>plan_gsm:3/2/4 work_gsm:2/2/4</t>
  </si>
  <si>
    <t>30 03 06</t>
  </si>
  <si>
    <t>54 57 31</t>
  </si>
  <si>
    <t>вкл. 30.10.2013</t>
  </si>
  <si>
    <t>д. Симоново, Лиозненский р-н, Витебская обл.</t>
  </si>
  <si>
    <t>30 45 8.2</t>
  </si>
  <si>
    <t>55 8 51.2</t>
  </si>
  <si>
    <t>д. Пальминка, Городокский р-н, Витебская обл.</t>
  </si>
  <si>
    <t>plan_gsm:3/3/2 work_gsm:3/3/2</t>
  </si>
  <si>
    <t>plan_dcs:4/4/4 work_dcs:4/2/2</t>
  </si>
  <si>
    <t>30 07 41.3</t>
  </si>
  <si>
    <t>55 26 46.29</t>
  </si>
  <si>
    <t>г. Чашники, ул. Гагарина, 20а, Чашникский р-н, Витебская обл.</t>
  </si>
  <si>
    <t>ОАО Бумажная фабрика "Красная звезда"</t>
  </si>
  <si>
    <t>plan_dcs:2/2/2 work_dcs:3/3/3</t>
  </si>
  <si>
    <t>корона мачты + рамки + Flexi WCDMA BTS</t>
  </si>
  <si>
    <t>29 11 31.1</t>
  </si>
  <si>
    <t>54 50 35.6</t>
  </si>
  <si>
    <t>вкл. 07.04.2006</t>
  </si>
  <si>
    <t>вкл. 08.08.2011</t>
  </si>
  <si>
    <t>г. Богушевск, ул. Горбунова, д. 7, Сенненский р-н, Витебская обл.</t>
  </si>
  <si>
    <t>КУП БО "Престиж"</t>
  </si>
  <si>
    <t>plan_gsm:3/3/3 work_gsm:2/4/3</t>
  </si>
  <si>
    <t>30 12 50.5</t>
  </si>
  <si>
    <t>54 50 38.3</t>
  </si>
  <si>
    <t>г. Подсвилье, ул. Советская, д. 83, Глубокский р-н, Витебская обл.</t>
  </si>
  <si>
    <t>ОАО "Плисский льнозавод"</t>
  </si>
  <si>
    <t>plan_gsm:3/3/3 work_gsm:4/2/2</t>
  </si>
  <si>
    <t>27 58 2.5</t>
  </si>
  <si>
    <t>55 8 2.8</t>
  </si>
  <si>
    <t>д. Прозороки, Глубокский р-н, Витебская обл.</t>
  </si>
  <si>
    <t>мачта УП МС 85 м. + BS - 240</t>
  </si>
  <si>
    <t>plan_gsm:3/3/3 work_gsm:3/3/2</t>
  </si>
  <si>
    <t>28 12 7.5</t>
  </si>
  <si>
    <t>55 17 48.8</t>
  </si>
  <si>
    <t>д. Островенец, Ушачский р-н, Витебская обл.</t>
  </si>
  <si>
    <t>28 38 29.6</t>
  </si>
  <si>
    <t>55 14 40</t>
  </si>
  <si>
    <t>г. Лынтупы, ул. Свирская, д. 5, Поставский р-н, Витебская обл.</t>
  </si>
  <si>
    <t>КУП "Поставский райбыткомбинат"</t>
  </si>
  <si>
    <t>мачта 7 м. + BS - 240</t>
  </si>
  <si>
    <t>26 18 48.8</t>
  </si>
  <si>
    <t>55 2 51.7</t>
  </si>
  <si>
    <t>28 16 55.1</t>
  </si>
  <si>
    <t>55 36 44.4</t>
  </si>
  <si>
    <t>вкл. 27.03.2007</t>
  </si>
  <si>
    <t>д. Новинки, ул. Рабочая, д. 33, Минский р-н, Минская обл.</t>
  </si>
  <si>
    <t>"Автопромторгагросервис"</t>
  </si>
  <si>
    <t>мачта + BS - 240</t>
  </si>
  <si>
    <t>plan_dcs:3/3/3 work_dcs:3/3/5</t>
  </si>
  <si>
    <t>27 32 40.4</t>
  </si>
  <si>
    <t>53 57 40.3</t>
  </si>
  <si>
    <t>д. Поповка, Славгородский р-н, Могилёвская обл.</t>
  </si>
  <si>
    <t>территория машинного двора</t>
  </si>
  <si>
    <t>30 55 27.1</t>
  </si>
  <si>
    <t>53 23 49.7</t>
  </si>
  <si>
    <t>д. Б.Ухолода, Борисовский р-н, Минская обл.</t>
  </si>
  <si>
    <t>28 36 45.7</t>
  </si>
  <si>
    <t>54 12 26.1</t>
  </si>
  <si>
    <t>д. Липки, Борисовский р-н, Минская обл.</t>
  </si>
  <si>
    <t>28 39 18.5</t>
  </si>
  <si>
    <t>54 15 56.4</t>
  </si>
  <si>
    <t>вкл. 30.12.2006</t>
  </si>
  <si>
    <t>вкл. 28.03.2012</t>
  </si>
  <si>
    <t>д. Нача, Крупский р-н, Минская обл.</t>
  </si>
  <si>
    <t>28 58 24.3</t>
  </si>
  <si>
    <t>54 17 27.5</t>
  </si>
  <si>
    <t>вкл. 15.03.2012</t>
  </si>
  <si>
    <t>д. Бобр, Крупский р-н, Минская обл.</t>
  </si>
  <si>
    <t>29 15 39.1</t>
  </si>
  <si>
    <t>54 19 4.6</t>
  </si>
  <si>
    <t>д. Острово, Крупский р-н, Минская обл.</t>
  </si>
  <si>
    <t>29 5 12.4</t>
  </si>
  <si>
    <t>54 25 2.8</t>
  </si>
  <si>
    <t>вкл. 31.01.2007</t>
  </si>
  <si>
    <t>д. Селец, Толочинский р-н, Витебская обл.</t>
  </si>
  <si>
    <t>29 44 27</t>
  </si>
  <si>
    <t>54 19 49.6</t>
  </si>
  <si>
    <t>BSC81</t>
  </si>
  <si>
    <t>вкл. 09.01.2007</t>
  </si>
  <si>
    <t>д. Усвейка-Курчевская, Толочинский р-н, Витебская обл.</t>
  </si>
  <si>
    <t>29 46 17.8</t>
  </si>
  <si>
    <t>54 33 16</t>
  </si>
  <si>
    <t>вкл. 27.07.2007</t>
  </si>
  <si>
    <t>посёлок Коханово, микрорайон 17, Толочинский р-н, Витебская обл.</t>
  </si>
  <si>
    <t>Кохановское предприятие ЖКХ</t>
  </si>
  <si>
    <t>plan_dcs:4/4/5 work_dcs:4/4/5</t>
  </si>
  <si>
    <t>plan_umts:1/2/1 work_umts:1/2/2</t>
  </si>
  <si>
    <t>30 00 37.5</t>
  </si>
  <si>
    <t>54 27 13.8</t>
  </si>
  <si>
    <t>д. Болбасово, ул. Грицевца, Оршанский р-н, Витебская обл.</t>
  </si>
  <si>
    <t>plan_gsm:3/3/3 work_gsm:4/3/2</t>
  </si>
  <si>
    <t>30 17 9</t>
  </si>
  <si>
    <t>54 25 12.8</t>
  </si>
  <si>
    <t>вкл. 20.07.2006</t>
  </si>
  <si>
    <t>г. Минск, ул. Мирошниченко, д. 21, Минский р-н, Минская обл.</t>
  </si>
  <si>
    <t>Товарищество собственников здания</t>
  </si>
  <si>
    <t>27 36 27.1</t>
  </si>
  <si>
    <t>53 57 35.8</t>
  </si>
  <si>
    <t>вкл. 30.11.2002</t>
  </si>
  <si>
    <t>вкл. 27.09.2010</t>
  </si>
  <si>
    <t>д. Смоляны, пл. Центральня, Оршанский р-н, Витебская обл.</t>
  </si>
  <si>
    <t>plan_dcs:4/4/4 MR work_dcs:2/2/4</t>
  </si>
  <si>
    <t>30 3 40.5</t>
  </si>
  <si>
    <t>54 35 57.9</t>
  </si>
  <si>
    <t>г. Ореховск, Оршанский р-н, Витебская обл.</t>
  </si>
  <si>
    <t>Адм. здание Белорусская ГРЭС</t>
  </si>
  <si>
    <t>plan_gsm:3/3/3 work_gsm:3/4/2</t>
  </si>
  <si>
    <t>30 29 39</t>
  </si>
  <si>
    <t>54 41 43</t>
  </si>
  <si>
    <t>г. Могилёв, ул. Тимирязевская, д. 11, Могилёвский р-н, Могилёвская обл.</t>
  </si>
  <si>
    <t>Общежитие №2 ГУКДЖЭП</t>
  </si>
  <si>
    <t>АО 3 м. + BTS - 3900</t>
  </si>
  <si>
    <t>30 21 6.5</t>
  </si>
  <si>
    <t>53 54 40.9</t>
  </si>
  <si>
    <t>вкл. 04.07.2012</t>
  </si>
  <si>
    <t>д. Вендорож, Могилёвский р-н, Могилёвская обл.</t>
  </si>
  <si>
    <t>Мастерские мех. Двора</t>
  </si>
  <si>
    <t>30 1 55.9</t>
  </si>
  <si>
    <t>53 50 8.3</t>
  </si>
  <si>
    <t>г. Могилёв, ул. Циолковского, д. 11, Могилёвский р-н, Могилёвская обл.</t>
  </si>
  <si>
    <t>ЧУП "Тифлос"  ОО "БелТИЗ"</t>
  </si>
  <si>
    <t>мачта 15 м. + сборный контейнер + BTS - 3900</t>
  </si>
  <si>
    <t>plan_umts:1/1/1 work_umts:1/3/2</t>
  </si>
  <si>
    <t>30 19 9.2</t>
  </si>
  <si>
    <t>53 54 34.8</t>
  </si>
  <si>
    <t>вкл. 23.07.2010</t>
  </si>
  <si>
    <t>д. Стражево, Дубровенский р-н, Витебская обл.</t>
  </si>
  <si>
    <t>plan_gsm:2/3/4 work_gsm:2/3/4</t>
  </si>
  <si>
    <t>30 35 47</t>
  </si>
  <si>
    <t>54 33 54</t>
  </si>
  <si>
    <t>вкл. 07.08.2007</t>
  </si>
  <si>
    <t>г. Могилёв, ул. Гагрина, д. 58а, Могилёвский р-н, Могилёвская обл.</t>
  </si>
  <si>
    <t>ГХУ, ООО "ВИА"</t>
  </si>
  <si>
    <t>30 19 8.69</t>
  </si>
  <si>
    <t>53 52 38.2</t>
  </si>
  <si>
    <t>д. Рог, Кировский р-н, Могилёвская обл.</t>
  </si>
  <si>
    <t>29 37 24.5</t>
  </si>
  <si>
    <t>53 11 7.7</t>
  </si>
  <si>
    <t>д. Городище, Шкловский р-н, Могилёвская обл.</t>
  </si>
  <si>
    <t>30 36 1.4</t>
  </si>
  <si>
    <t>54 11 14</t>
  </si>
  <si>
    <t>Филиал Минской птицефабрики им.Крупской</t>
  </si>
  <si>
    <t>ИБП1-48/60</t>
  </si>
  <si>
    <t>27 30 15</t>
  </si>
  <si>
    <t>53 57 56.99</t>
  </si>
  <si>
    <t>выкл. 17.01.2009</t>
  </si>
  <si>
    <t>д. Горбовичи, Костюковичский р-н, Могилёвская обл.</t>
  </si>
  <si>
    <t>31 54 13.1</t>
  </si>
  <si>
    <t>53 19 32.5</t>
  </si>
  <si>
    <t>д. Бель, Кричевский р-н, Могилёвская обл.</t>
  </si>
  <si>
    <t>31 42 5.6</t>
  </si>
  <si>
    <t>53 47 16.6</t>
  </si>
  <si>
    <t>вкл. 05.12.2007</t>
  </si>
  <si>
    <t>г. Червень, ул. Горбачева, д. 15, Червенский р-н, Минская обл.</t>
  </si>
  <si>
    <t>Хоздвор ЧУП "Светоприбор"</t>
  </si>
  <si>
    <t>2 ант. - на проектируемые т/с, 1ант. - на свободной т/с. + DBS - 3900</t>
  </si>
  <si>
    <t>28 25 57.2</t>
  </si>
  <si>
    <t>53 42 34.3</t>
  </si>
  <si>
    <t>вкл. 03.10.2007</t>
  </si>
  <si>
    <t>д. Красный Дар, Червенский р-н, Минская обл.</t>
  </si>
  <si>
    <t>28 40 6.3</t>
  </si>
  <si>
    <t>53 51 8.5</t>
  </si>
  <si>
    <t>вкл. 19.11.2007</t>
  </si>
  <si>
    <t>д. Гореничи, Березинский р-н, Минская обл.</t>
  </si>
  <si>
    <t>28 59 49</t>
  </si>
  <si>
    <t>53 47 18.5</t>
  </si>
  <si>
    <t>д. Колки, Борисовский р-н, Минская обл.</t>
  </si>
  <si>
    <t>28 50 42.2</t>
  </si>
  <si>
    <t>вкл. 15.02.2008</t>
  </si>
  <si>
    <t>г. Белыничи, ул. Советская, д. 31, Белыничский р-н, Могилёвская обл.</t>
  </si>
  <si>
    <t>ЗАГС</t>
  </si>
  <si>
    <t>plan_dcs:3/3/3 work_dcs:4/4/4</t>
  </si>
  <si>
    <t>29 42 34.9</t>
  </si>
  <si>
    <t>53 59 55.5</t>
  </si>
  <si>
    <t>вкл. 06.06.2011</t>
  </si>
  <si>
    <t>д. Крапивня, Костюковичский р-н, Могилёвская обл.</t>
  </si>
  <si>
    <t>32 13 49.2</t>
  </si>
  <si>
    <t>53 15 54</t>
  </si>
  <si>
    <t>д. Пильня, Чериковский р-н, Могилёвская обл.</t>
  </si>
  <si>
    <t>31 21 5.6</t>
  </si>
  <si>
    <t>53 27 26.9</t>
  </si>
  <si>
    <t>вкл. 12.03.2009</t>
  </si>
  <si>
    <t>д. Костюшковичи, Кричевский р-н, Могилёвская обл.</t>
  </si>
  <si>
    <t>Машинный двор</t>
  </si>
  <si>
    <t>31 35 10.9</t>
  </si>
  <si>
    <t>53 41 56.1</t>
  </si>
  <si>
    <t>г. Минск, тракт Логойский, д. 22, Минский р-н, Минская обл.</t>
  </si>
  <si>
    <t>Институт Электроники НАН РБ</t>
  </si>
  <si>
    <t>27 36 59.47</t>
  </si>
  <si>
    <t>53 56 50.38</t>
  </si>
  <si>
    <t>выкл. 20.06.2007</t>
  </si>
  <si>
    <t>г. Горки, ул. Куйбышева, д. 60, Горецкий р-н, Могилёвская обл.</t>
  </si>
  <si>
    <t>30 58 13.2</t>
  </si>
  <si>
    <t>54 17 33.9</t>
  </si>
  <si>
    <t>вкл. 02.09.2008</t>
  </si>
  <si>
    <t>вкл. 19.10.2011</t>
  </si>
  <si>
    <t>г. Орша, ул. Хигрина, д. 44, Оршанский р-н, Витебская обл.</t>
  </si>
  <si>
    <t>30 24 31</t>
  </si>
  <si>
    <t>54 30 38</t>
  </si>
  <si>
    <t>г. Орша, ул. Лермонтова, д. 27, Оршанский р-н, Витебская обл.</t>
  </si>
  <si>
    <t>РУПТП "Оршанский льнокомбинат"</t>
  </si>
  <si>
    <t>30 24 33.8</t>
  </si>
  <si>
    <t>54 30 6</t>
  </si>
  <si>
    <t>демонтаж, снос здания в 3-4кв 2011</t>
  </si>
  <si>
    <t>выкл. 21.06.2011</t>
  </si>
  <si>
    <t>вкл. 01.04.2006</t>
  </si>
  <si>
    <t>д. Бабиничи, Оршанский р-н, Витебская обл.</t>
  </si>
  <si>
    <t>РУСПП "Оршанская птицефабрика"</t>
  </si>
  <si>
    <t>30 27 11.09</t>
  </si>
  <si>
    <t>54 25 37.09</t>
  </si>
  <si>
    <t>г. Орша, ул. Комсомольская, д. 11, Оршанский р-н, Витебская обл.</t>
  </si>
  <si>
    <t>КУП "Оршакомхоз"</t>
  </si>
  <si>
    <t>30 25 38.2</t>
  </si>
  <si>
    <t>54 30 30.4</t>
  </si>
  <si>
    <t>Демонтаж_отказ арендодателя</t>
  </si>
  <si>
    <t>выкл. 19.03.2014</t>
  </si>
  <si>
    <t>г. Орша, ул. Молокова, д. 17, Оршанский р-н, Витебская обл.</t>
  </si>
  <si>
    <t>30 22 38.1</t>
  </si>
  <si>
    <t>54 30 59.8</t>
  </si>
  <si>
    <t>BSC44</t>
  </si>
  <si>
    <t>г. Орша, ул. Станционная, д. 1а, Оршанский р-н, Витебская обл.</t>
  </si>
  <si>
    <t>ОСП ОРС станция Орша</t>
  </si>
  <si>
    <t>30 21 56.9</t>
  </si>
  <si>
    <t>54 30 44.8</t>
  </si>
  <si>
    <t>вкл. 30.10.2006</t>
  </si>
  <si>
    <t>г. Орша, ул. 60 лет БССР, д. 3, Оршанский р-н, Витебская обл.</t>
  </si>
  <si>
    <t>промтоварный магазин №3</t>
  </si>
  <si>
    <t>30 24 52.2</t>
  </si>
  <si>
    <t>54 29 19.89</t>
  </si>
  <si>
    <t>г. Орша, ул. Ленина, д. 183, Оршанский р-н, Витебская обл.</t>
  </si>
  <si>
    <t>магазин "Сузорье"</t>
  </si>
  <si>
    <t>30 26 36.09</t>
  </si>
  <si>
    <t>54 31 55.49</t>
  </si>
  <si>
    <t>г. Орша, ул. Мира, д. 39а, Оршанский р-н, Витебская обл.</t>
  </si>
  <si>
    <t>административное здание завода</t>
  </si>
  <si>
    <t>трипод 5 м. + BS - 240</t>
  </si>
  <si>
    <t>трипод 5 м. + Flexi WCDMA BTS</t>
  </si>
  <si>
    <t>30 24 18.1</t>
  </si>
  <si>
    <t>54 31 9.5</t>
  </si>
  <si>
    <t>вкл. 02.02.2007</t>
  </si>
  <si>
    <t>г. Минск, ул. Беды, д. 4, Минский р-н, Минская обл.</t>
  </si>
  <si>
    <t>Общежитие № 2 БГУИР</t>
  </si>
  <si>
    <t>27 35 19.7</t>
  </si>
  <si>
    <t>53 55 48</t>
  </si>
  <si>
    <t>вкл. 05.11.2003</t>
  </si>
  <si>
    <t>д. Пудовня, Дрибинский р-н, Могилёвская обл.</t>
  </si>
  <si>
    <t>30 37 2.8</t>
  </si>
  <si>
    <t>54 3 35.5</t>
  </si>
  <si>
    <t>д. Овсянка, Горецкий р-н, Могилёвская обл.</t>
  </si>
  <si>
    <t>30 46 53.8</t>
  </si>
  <si>
    <t>54 12 40.4</t>
  </si>
  <si>
    <t>вкл. 08.02.2007</t>
  </si>
  <si>
    <t>д. Большой Межник, Шкловский р-н, Могилёвская обл.</t>
  </si>
  <si>
    <t>30 14 46.9</t>
  </si>
  <si>
    <t>54 19 13.5</t>
  </si>
  <si>
    <t>д. Устье, Чаусский р-н, Могилёвская обл.</t>
  </si>
  <si>
    <t>30 48 24.3</t>
  </si>
  <si>
    <t>53 43 11.8</t>
  </si>
  <si>
    <t>д. Кутня, Чаусский р-н, Могилёвская обл.</t>
  </si>
  <si>
    <t>30 37 49.6</t>
  </si>
  <si>
    <t>53 42 8.2</t>
  </si>
  <si>
    <t>вкл. 11.08.2006</t>
  </si>
  <si>
    <t>д. Искра, Белыничский р-н, Могилёвская обл.</t>
  </si>
  <si>
    <t>29 44 48.5</t>
  </si>
  <si>
    <t>54 5 59.3</t>
  </si>
  <si>
    <t>д. Солодовня, Круглянский р-н, Могилёвская обл.</t>
  </si>
  <si>
    <t>29 51 42.6</t>
  </si>
  <si>
    <t>54 10 6.5</t>
  </si>
  <si>
    <t>вкл. 08.08.2006</t>
  </si>
  <si>
    <t>д. Говяды, Шкловский р-н, Могилёвская обл.</t>
  </si>
  <si>
    <t>30 6 41.5</t>
  </si>
  <si>
    <t>54 6 32.8</t>
  </si>
  <si>
    <t>д. Ржавка 1, Славгородский р-н, Могилёвская обл.</t>
  </si>
  <si>
    <t>30 47 49.6</t>
  </si>
  <si>
    <t>53 23 44.9</t>
  </si>
  <si>
    <t>д. Езеры, Чериковский р-н, Могилёвская обл.</t>
  </si>
  <si>
    <t>31 14 23.3</t>
  </si>
  <si>
    <t>53 34 11.2</t>
  </si>
  <si>
    <t>г. Минск, тракт Старовиленский, д. 41, Минский р-н, Минская обл.</t>
  </si>
  <si>
    <t>Дворец молодежи</t>
  </si>
  <si>
    <t>27 32 38.1</t>
  </si>
  <si>
    <t>53 55 29</t>
  </si>
  <si>
    <t>вкл. 03.02.2005</t>
  </si>
  <si>
    <t>г. Могилёв, ул. Профсоюзная, д. 15А, Могилёвский р-н, Могилёвская обл.</t>
  </si>
  <si>
    <t>30 15 37.6</t>
  </si>
  <si>
    <t>53 55 44.5</t>
  </si>
  <si>
    <t>Виктор поредактируй азимуты</t>
  </si>
  <si>
    <t>г. Могилёв, ул. К. Либкнехта, д. 16, Могилёвский р-н, Могилёвская обл.</t>
  </si>
  <si>
    <t>РУП "ВЦ Могилевское областное управление статистики"</t>
  </si>
  <si>
    <t>АО + BTS - 3900</t>
  </si>
  <si>
    <t>30 20 18</t>
  </si>
  <si>
    <t>вкл. 29.08.2005</t>
  </si>
  <si>
    <t>г. Могилёв, ул. Ленинская, д. 12, Могилёвский р-н, Могилёвская обл.</t>
  </si>
  <si>
    <t>Могилевский филиал РУП "Белтелеком" (триподы 3 м)</t>
  </si>
  <si>
    <t>Трипод до 3,5м (2 шт) + BTS - 3900</t>
  </si>
  <si>
    <t>30 20 2.9</t>
  </si>
  <si>
    <t>53 53 46.6</t>
  </si>
  <si>
    <t>вкл. 24.07.2010</t>
  </si>
  <si>
    <t>г. Могилёв, ул. Строителей, д. 13А, Могилёвский р-н, Могилёвская обл.</t>
  </si>
  <si>
    <t>Общежитие ОАО "Стройтрест №12"</t>
  </si>
  <si>
    <t>30 17 40.9</t>
  </si>
  <si>
    <t>г. Могилёв, пр-т Пушкинский, д. 71, Могилёвский р-н, Могилёвская обл.</t>
  </si>
  <si>
    <t>Общежитие ОАО "Могилевхимволокно"</t>
  </si>
  <si>
    <t>plan_dcs:4/4/4 work_dcs:6/5/5</t>
  </si>
  <si>
    <t>30 20 40.3</t>
  </si>
  <si>
    <t>53 52 15.9</t>
  </si>
  <si>
    <t>вкл. 23.11.2005</t>
  </si>
  <si>
    <t>д. Локути, Шкловский р-н, Могилёвская обл.</t>
  </si>
  <si>
    <t>Башня БеСТ 70 м. + контейнер + BTS - 3900</t>
  </si>
  <si>
    <t>30 27 15.9</t>
  </si>
  <si>
    <t>54 6 58.1</t>
  </si>
  <si>
    <t>вкл. 05.01.2009</t>
  </si>
  <si>
    <t>г. Могилёв, ул. Островского, д. 1, Могилёвский р-н, Могилёвская обл.</t>
  </si>
  <si>
    <t>К-р "Ветразь"</t>
  </si>
  <si>
    <t>plan_dcs:4/4/4 work_dcs:4/3/5</t>
  </si>
  <si>
    <t>30 19 36.3</t>
  </si>
  <si>
    <t>53 52 15.8</t>
  </si>
  <si>
    <t>г. Могилёв, ул. Турова, д. 1, Могилёвский р-н, Могилёвская обл.</t>
  </si>
  <si>
    <t>РУП "Белтелеком"</t>
  </si>
  <si>
    <t>мачта 21 м. + BTS - 3900</t>
  </si>
  <si>
    <t>plan_gsm:2/2/2 XL work_gsm:2/2/1</t>
  </si>
  <si>
    <t>30 21 47.9</t>
  </si>
  <si>
    <t>53 56 38.7</t>
  </si>
  <si>
    <t>вкл. 26.04.2006</t>
  </si>
  <si>
    <t>г. Минск, ул. Славинского, д. 45, Минский р-н, Минская обл.</t>
  </si>
  <si>
    <t>ЖЭС-29</t>
  </si>
  <si>
    <t>27 38 31.2</t>
  </si>
  <si>
    <t>53 56 19.4</t>
  </si>
  <si>
    <t>вкл. 06.04.2005</t>
  </si>
  <si>
    <t>д. Рязанцы, Мстиславский р-н, Могилёвская обл.</t>
  </si>
  <si>
    <t>31 49 49.9</t>
  </si>
  <si>
    <t>54 2 23.3</t>
  </si>
  <si>
    <t>вкл. 02.08.2006</t>
  </si>
  <si>
    <t>д. Мазолово, Мстиславский р-н, Могилёвская обл.</t>
  </si>
  <si>
    <t>31 34 54.8</t>
  </si>
  <si>
    <t>53 58 34.7</t>
  </si>
  <si>
    <t>вкл. 29.07.2006</t>
  </si>
  <si>
    <t>д. Мишни, Мстиславский р-н, Могилёвская обл.</t>
  </si>
  <si>
    <t>31 19 44.7</t>
  </si>
  <si>
    <t>54 0 10.4</t>
  </si>
  <si>
    <t>д. Буйничи, Могилёвский р-н, Могилёвская обл.</t>
  </si>
  <si>
    <t>Могилевский агролесотехнический колледж</t>
  </si>
  <si>
    <t>30 15 57.5</t>
  </si>
  <si>
    <t>53 51 22</t>
  </si>
  <si>
    <t>д. Зимница, Могилёвский р-н, Могилёвская обл.</t>
  </si>
  <si>
    <t>Башня МТС 70 м. + контейнер + BTS - 3900 + DBS3900</t>
  </si>
  <si>
    <t>30 27 10.6</t>
  </si>
  <si>
    <t>53 48 46</t>
  </si>
  <si>
    <t>г. Горки, ул. Железнодорожная, д. 39, Горецкий р-н, Могилёвская обл.</t>
  </si>
  <si>
    <t>Ремонтная мастерская ОАО "Горецкая райагропромтехника"</t>
  </si>
  <si>
    <t>plan_dcs:4/4/4 work_dcs:4/2/3</t>
  </si>
  <si>
    <t>30 59 5.5</t>
  </si>
  <si>
    <t>54 15 44.2</t>
  </si>
  <si>
    <t>вкл. 26.10.2006</t>
  </si>
  <si>
    <t>г. Горки, ул. Мичурина, д. 9, Горецкий р-н, Могилёвская обл.</t>
  </si>
  <si>
    <t>Сельхоз. акдемия, корп. №1</t>
  </si>
  <si>
    <t>plan_dcs:6/6/6 work_dcs:3/6/6</t>
  </si>
  <si>
    <t>Корона мачты, рамки на сущ. трубостойках + DBS - 3900</t>
  </si>
  <si>
    <t>30 59 20.7</t>
  </si>
  <si>
    <t>54 17 47.5</t>
  </si>
  <si>
    <t>вкл. 22.10.2010</t>
  </si>
  <si>
    <t>Ходосовский комбикормовый завод</t>
  </si>
  <si>
    <t>31 28 40.4</t>
  </si>
  <si>
    <t>53 55 42.8</t>
  </si>
  <si>
    <t>д. Юровка, Дрибинский р-н, Могилёвская обл.</t>
  </si>
  <si>
    <t>30 50 14.3</t>
  </si>
  <si>
    <t>54 4 42.3</t>
  </si>
  <si>
    <t>д. Голышено, Горецкий р-н, Могилёвская обл.</t>
  </si>
  <si>
    <t>30 59 25.5</t>
  </si>
  <si>
    <t>54 12 8.9</t>
  </si>
  <si>
    <t>вкл. 16.01.2007</t>
  </si>
  <si>
    <t>г. Минск, пос. ^Дрозды^, стр. 4, Минский р-н, Минская обл.</t>
  </si>
  <si>
    <t>Дом обслуж.персонала Резиденции ПРБ "Дрозды"</t>
  </si>
  <si>
    <t>plan_dcs:3/3/3 work_dcs:2/4/2</t>
  </si>
  <si>
    <t>27 30 30.8</t>
  </si>
  <si>
    <t>53 56 32.8</t>
  </si>
  <si>
    <t>вкл. 01.04.2005</t>
  </si>
  <si>
    <t>г. Могилёв, ул. Крупской, Могилёвский р-н, Могилёвская обл.</t>
  </si>
  <si>
    <t>Могилевский ОУРТ, мачта БРПТЦ</t>
  </si>
  <si>
    <t>мачта БРПТЦ + BTS - 3900</t>
  </si>
  <si>
    <t>plan_dcs:6/6/6 work_dcs:2/3/2</t>
  </si>
  <si>
    <t>30 21 14.3</t>
  </si>
  <si>
    <t>53 58 17</t>
  </si>
  <si>
    <t>г. Могилёв, ул. Челюскинцев, д. 56а, Могилёвский р-н, Могилёвская обл.</t>
  </si>
  <si>
    <t>30 18 42</t>
  </si>
  <si>
    <t>53 53 38.9</t>
  </si>
  <si>
    <t>вкл. 21.03.2006</t>
  </si>
  <si>
    <t>г. Могилёв, ул. Весенняя, д. 53а, Могилёвский р-н, Могилёвская обл.</t>
  </si>
  <si>
    <t>УМ-88</t>
  </si>
  <si>
    <t>plan_dcs:6/6/6 work_dcs:2/2/3</t>
  </si>
  <si>
    <t>30 18 11.5</t>
  </si>
  <si>
    <t>53 51 2.8</t>
  </si>
  <si>
    <t>г. Могилёв, ул. Сурганова, д. 6, Могилёвский р-н, Могилёвская обл.</t>
  </si>
  <si>
    <t>Общежитие ОАО "Обувь"</t>
  </si>
  <si>
    <t>30 18 40.1</t>
  </si>
  <si>
    <t>53 55 10.7</t>
  </si>
  <si>
    <t>выкл. 04.01.2011</t>
  </si>
  <si>
    <t>г. Могилёв, ул. Первомайская, д. 66, Могилёвский р-н, Могилёвская обл.</t>
  </si>
  <si>
    <t>ОАО "Агромашсервис"</t>
  </si>
  <si>
    <t>plan_dcs:6/6/6 work_dcs:4/4/2</t>
  </si>
  <si>
    <t>30 20 29.5</t>
  </si>
  <si>
    <t>53 54 58.5</t>
  </si>
  <si>
    <t>г. Климовичи, ул. 50 лет СССР, д. 13, Климовичский р-н, Могилёвская обл.</t>
  </si>
  <si>
    <t>31 57 5.9</t>
  </si>
  <si>
    <t>53 35 43</t>
  </si>
  <si>
    <t>plan_dcs:4/2/0 work_dcs:0/0/0</t>
  </si>
  <si>
    <t>30 09 54</t>
  </si>
  <si>
    <t>53 46 01.9</t>
  </si>
  <si>
    <t>вкл. 31.10.2006</t>
  </si>
  <si>
    <t>д. Чечевичи, Быховский р-н, Могилёвская обл.</t>
  </si>
  <si>
    <t>29 49 32.9</t>
  </si>
  <si>
    <t>53 31 28.5</t>
  </si>
  <si>
    <t>вкл. 07.10.2006</t>
  </si>
  <si>
    <t>д. Смолица, Быховский р-н, Могилёвская обл.</t>
  </si>
  <si>
    <t>30 33 0.6</t>
  </si>
  <si>
    <t>53 31 24.3</t>
  </si>
  <si>
    <t>д. Юрьевичи, Климовичский р-н, Могилёвская обл.</t>
  </si>
  <si>
    <t>32 21 9.4</t>
  </si>
  <si>
    <t>53 40 30.9</t>
  </si>
  <si>
    <t>г. Минск, ул. Кульман, д. 27, Минский р-н, Минская обл.</t>
  </si>
  <si>
    <t>Общежитие "Луч"</t>
  </si>
  <si>
    <t>27 34 1.3</t>
  </si>
  <si>
    <t>53 55 36.2</t>
  </si>
  <si>
    <t>г. Чериков, ул. Болдина, д. 31, Чериковский р-н, Могилёвская обл.</t>
  </si>
  <si>
    <t>Чериковский райисполком</t>
  </si>
  <si>
    <t>31 22 47</t>
  </si>
  <si>
    <t>53 34 8</t>
  </si>
  <si>
    <t>вкл. 29.11.2005</t>
  </si>
  <si>
    <t>г. Хотимск, ул. Дзержинского, д. 1, Хотимский р-н, Могилёвская обл.</t>
  </si>
  <si>
    <t>УЗ "Хотимская центр.районная больница"</t>
  </si>
  <si>
    <t>plan_dcs:3/3/3 work_dcs:3/2/2</t>
  </si>
  <si>
    <t>32 34 26</t>
  </si>
  <si>
    <t>53 24 40</t>
  </si>
  <si>
    <t>вкл. 30.11.2005</t>
  </si>
  <si>
    <t>вкл. 27.05.2011</t>
  </si>
  <si>
    <t>г. Краснополье, ул. Ленинская, д. 11, Краснопольский р-н, Могилёвская обл.</t>
  </si>
  <si>
    <t>31 24 4.5</t>
  </si>
  <si>
    <t>53 20 11.5</t>
  </si>
  <si>
    <t>проложен кабель до БС2683, РУЭС будет демонтирован (ждёт ввода в эксплуатацию)</t>
  </si>
  <si>
    <t>выкл. 30.07.2007</t>
  </si>
  <si>
    <t>г. Краснополье, ул. Ленинская, д. 1, Краснопольский р-н, Могилёвская обл.</t>
  </si>
  <si>
    <t>Краснопольский РИК</t>
  </si>
  <si>
    <t>31 24 7</t>
  </si>
  <si>
    <t>53 19 59</t>
  </si>
  <si>
    <t>вкл. 09.12.2005</t>
  </si>
  <si>
    <t>г. Славгород, ул. Октябрьская, д. 6, Славгородский р-н, Могилёвская обл.</t>
  </si>
  <si>
    <t>31 0 3.49</t>
  </si>
  <si>
    <t>53 26 44.7</t>
  </si>
  <si>
    <t>выкл. 11.06.2008</t>
  </si>
  <si>
    <t>г. Славгород, ул. Ленинская, д. 13, Славгородский р-н, Могилёвская обл.</t>
  </si>
  <si>
    <t>Супермаркет "Сож"</t>
  </si>
  <si>
    <t>plan_umts:1/1/1 work_umts://1</t>
  </si>
  <si>
    <t>31 0 18.2</t>
  </si>
  <si>
    <t>53 26 42.4</t>
  </si>
  <si>
    <t>выкл. 22.09.2011</t>
  </si>
  <si>
    <t>д. Заря, Хотимский р-н, Могилёвская обл.</t>
  </si>
  <si>
    <t>plan_gsm:2/2/2 work_gsm:2/2/2/2</t>
  </si>
  <si>
    <t>32 20 16</t>
  </si>
  <si>
    <t>53 22 6</t>
  </si>
  <si>
    <t>вкл. 09.08.2006</t>
  </si>
  <si>
    <t>д. Забелышино, Хотимский р-н, Могилёвская обл.</t>
  </si>
  <si>
    <t>32 22 41.9</t>
  </si>
  <si>
    <t>53 30 16.4</t>
  </si>
  <si>
    <t>д. Яновка, Краснопольский р-н, Могилёвская обл.</t>
  </si>
  <si>
    <t>31 37 34</t>
  </si>
  <si>
    <t>53 18 19.1</t>
  </si>
  <si>
    <t>вкл. 14.09.2006</t>
  </si>
  <si>
    <t>д. Смольки, Костюковичский р-н, Могилёвская обл.</t>
  </si>
  <si>
    <t>32 13 36.9</t>
  </si>
  <si>
    <t>53 8 23.6</t>
  </si>
  <si>
    <t>вкл. 17.07.2007</t>
  </si>
  <si>
    <t>г. Минск, ул. Алибегова, д. 13a, Минский р-н, Минская обл.</t>
  </si>
  <si>
    <t>ООО "ТАИР" универсам</t>
  </si>
  <si>
    <t>27 28 23.9</t>
  </si>
  <si>
    <t>д. Ректа, Славгородский р-н, Могилёвская обл.</t>
  </si>
  <si>
    <t>30 42 38.4</t>
  </si>
  <si>
    <t>53 18 0.3</t>
  </si>
  <si>
    <t>д. Полипень, Чериковский р-н, Могилёвская обл.</t>
  </si>
  <si>
    <t>31 12 52.6</t>
  </si>
  <si>
    <t>53 31 8</t>
  </si>
  <si>
    <t>вкл. 09.02.2007</t>
  </si>
  <si>
    <t>д. Заволочицы, Глусский р-н, Могилёвская обл.</t>
  </si>
  <si>
    <t>28 39 25.4</t>
  </si>
  <si>
    <t>53 4 41</t>
  </si>
  <si>
    <t>вкл. 06.06.2007</t>
  </si>
  <si>
    <t>д. Коробовщина, Бобруйский р-н, Могилёвская обл.</t>
  </si>
  <si>
    <t>28 49 19.3</t>
  </si>
  <si>
    <t>53 5 12.2</t>
  </si>
  <si>
    <t>д. Горбацевичи, Бобруйский р-н, Могилёвская обл.</t>
  </si>
  <si>
    <t>29 0 19.7</t>
  </si>
  <si>
    <t>53 5 44.8</t>
  </si>
  <si>
    <t>д. Новые Журавичи, Рогачевский р-н, Гомельская обл.</t>
  </si>
  <si>
    <t>30 34 44.3</t>
  </si>
  <si>
    <t>53 13 48.1</t>
  </si>
  <si>
    <t>д. Полошково, Климовичский р-н, Могилёвская обл.</t>
  </si>
  <si>
    <t>31 56 15.9</t>
  </si>
  <si>
    <t>53 42 43.3</t>
  </si>
  <si>
    <t>Высоту больше 58 для 3G антенн задать не получится. Башня загружена РРЛ МТса и Велкома</t>
  </si>
  <si>
    <t>вкл. 22.01.2007</t>
  </si>
  <si>
    <t>д. Речица, Чериковский р-н, Могилёвская обл.</t>
  </si>
  <si>
    <t>31 32 27.2</t>
  </si>
  <si>
    <t>53 37 48.8</t>
  </si>
  <si>
    <t>г. Кричев, ул. Ленинская, д. 38, Кричевский р-н, Могилёвская обл.</t>
  </si>
  <si>
    <t>Районный центр культуры</t>
  </si>
  <si>
    <t>31 42 55.1</t>
  </si>
  <si>
    <t>53 41 46.3</t>
  </si>
  <si>
    <t>д. Гадиловичи, Рогачевский р-н, Гомельская обл.</t>
  </si>
  <si>
    <t>30 16 43.8</t>
  </si>
  <si>
    <t>53 4 20.9</t>
  </si>
  <si>
    <t>г. Минск, ул. Корженевского, д. 4, Минский р-н, Минская обл.</t>
  </si>
  <si>
    <t>Железнодорожная больница</t>
  </si>
  <si>
    <t>27 29 55.7</t>
  </si>
  <si>
    <t>53 50 42.7</t>
  </si>
  <si>
    <t>вкл. 11.12.2002</t>
  </si>
  <si>
    <t>д. Хотыничи, Ганцевичский р-н, Брестская обл.</t>
  </si>
  <si>
    <t>plan_gsm:4/4/4 work_gsm:3/2/4</t>
  </si>
  <si>
    <t>26 18 14</t>
  </si>
  <si>
    <t>52 36 42.4</t>
  </si>
  <si>
    <t>вкл. 09.01.2008</t>
  </si>
  <si>
    <t>г. Брест, ул. Кирова, д. 82, Брестский р-н, Брестская обл.</t>
  </si>
  <si>
    <t>Брестский гос.профессонально-технический колледж связи</t>
  </si>
  <si>
    <t>минибашня 10 м. + Flexi WCDMA BTS</t>
  </si>
  <si>
    <t>23 42 13.5</t>
  </si>
  <si>
    <t>52 5 30</t>
  </si>
  <si>
    <t>г. Брест, ул. Дзержинского, д. 3, Брестский р-н, Брестская обл.</t>
  </si>
  <si>
    <t>Общежитие БГУ</t>
  </si>
  <si>
    <t>23 41 14.2</t>
  </si>
  <si>
    <t>52 5 17.7</t>
  </si>
  <si>
    <t>BSC40</t>
  </si>
  <si>
    <t>вкл. 25.10.2005</t>
  </si>
  <si>
    <t>г. Брест, ул. Орджоникидзе, д. 16/1, Брестский р-н, Брестская обл.</t>
  </si>
  <si>
    <t>Здание желдорсервис</t>
  </si>
  <si>
    <t>на короне мачты под антеннами 2G + Flexi WCDMA BTS</t>
  </si>
  <si>
    <t>23 41 9</t>
  </si>
  <si>
    <t>52 6 1.2</t>
  </si>
  <si>
    <t>вкл. 16.11.2005</t>
  </si>
  <si>
    <t>вкл. 15.07.2011</t>
  </si>
  <si>
    <t>г. Брест, ул. Пушкинская, д. 100, Брестский р-н, Брестская обл.</t>
  </si>
  <si>
    <t>трубостойка 3 м. + BS - 240</t>
  </si>
  <si>
    <t>plan_dcs:6/6/6 MR work_dcs:5/4/5</t>
  </si>
  <si>
    <t>23 42 13.2</t>
  </si>
  <si>
    <t>г. Брест, ул. Молодогвардейская, д. 5, Брестский р-н, Брестская обл.</t>
  </si>
  <si>
    <t>Общежитие РУДТП "ГАП-5 г.Брест"</t>
  </si>
  <si>
    <t>г. Брест, ул. Московская, д. 348/3, Брестский р-н, Брестская обл.</t>
  </si>
  <si>
    <t>КУП "БФОС"</t>
  </si>
  <si>
    <t>23 46 26</t>
  </si>
  <si>
    <t>52 6 20.3</t>
  </si>
  <si>
    <t>вкл. 26.10.2005</t>
  </si>
  <si>
    <t>г. Брест, ул. Я.Купалы, д. 12/2, Брестский р-н, Брестская обл.</t>
  </si>
  <si>
    <t>Общежитие РУДТП "Автобусный парк № 1"</t>
  </si>
  <si>
    <t>трипод 7м (2шт) и трипод 3м (1шт)  + BS - 240</t>
  </si>
  <si>
    <t>2 ант. - свободные т/с, 1 ант. - рамка на т/с + Flexi WCDMA BTS</t>
  </si>
  <si>
    <t>23 43 48.1</t>
  </si>
  <si>
    <t>52 6 13.2</t>
  </si>
  <si>
    <t>BSC69</t>
  </si>
  <si>
    <t>вкл. 13.12.2005</t>
  </si>
  <si>
    <t>г. Брест, ул. Дубровская, д. 36, Брестский р-н, Брестская обл.</t>
  </si>
  <si>
    <t>СП "Брествнештранс"</t>
  </si>
  <si>
    <t>мачта 24 м. + BS - 240</t>
  </si>
  <si>
    <t>2ант. корона мачты под ант. 2G, 1 ант. на рамке на короне + Flexi WCDMA BTS</t>
  </si>
  <si>
    <t>23 38 57.6</t>
  </si>
  <si>
    <t>52 7 56.6</t>
  </si>
  <si>
    <t>г. Брест, ул. Гоголя, д. 2, Брестский р-н, Брестская обл.</t>
  </si>
  <si>
    <t>БОУП "Управление ЖКХ"</t>
  </si>
  <si>
    <t>plan_dcs:6/6/6 work_dcs:6/3/4</t>
  </si>
  <si>
    <t>вкл. 23.12.2005</t>
  </si>
  <si>
    <t>г. Минск, ул. Космонавтов, д. 50, Минский р-н, Минская обл.</t>
  </si>
  <si>
    <t>ПАСЧ</t>
  </si>
  <si>
    <t>plan_dcs:6/6/6 work_dcs:7/4/5</t>
  </si>
  <si>
    <t>27 27 16.9</t>
  </si>
  <si>
    <t>53 50 48.4</t>
  </si>
  <si>
    <t>вкл. 20.04.2005</t>
  </si>
  <si>
    <t>г. Брест, ул. Героев Обороны, д. 53, Брестский р-н, Брестская обл.</t>
  </si>
  <si>
    <t>Гаражи</t>
  </si>
  <si>
    <t>сектор 1- на короне ниже антенн 2G, 2, 3 - рамки ниже короны + Flexi WCDMA BTS</t>
  </si>
  <si>
    <t>23 38 42.4</t>
  </si>
  <si>
    <t>52 5 31.8</t>
  </si>
  <si>
    <t>г. Брест, Брестский р-н, Брестская обл.</t>
  </si>
  <si>
    <t>38-я мобильная бригада</t>
  </si>
  <si>
    <t>23 43 24.6</t>
  </si>
  <si>
    <t>52 3 46.19</t>
  </si>
  <si>
    <t>г. Брест, ул. Ленинградская, д. 15, Брестский р-н, Брестская обл.</t>
  </si>
  <si>
    <t>ЦТП-16</t>
  </si>
  <si>
    <t>23 46 3.1</t>
  </si>
  <si>
    <t>52 6 35.8</t>
  </si>
  <si>
    <t>BSC23</t>
  </si>
  <si>
    <t>г. Брест, ул. Скрипникова, д. 91, Брестский р-н, Брестская обл.</t>
  </si>
  <si>
    <t>23 42 55.9</t>
  </si>
  <si>
    <t>52 6 25</t>
  </si>
  <si>
    <t>вкл. 30.12.2005</t>
  </si>
  <si>
    <t>д. Комаровка, Брестский р-н, Брестская обл.</t>
  </si>
  <si>
    <t>plan_dcs:3/3/3 work_dcs:3/4/0</t>
  </si>
  <si>
    <t>23 36 1.1</t>
  </si>
  <si>
    <t>51 34 5.5</t>
  </si>
  <si>
    <t>вкл. 01.06.2006</t>
  </si>
  <si>
    <t>вкл. 06.04.2011</t>
  </si>
  <si>
    <t>г. Высокое, ул. Социалистическая, д. 18, Каменецкий р-н, Брестская обл.</t>
  </si>
  <si>
    <t>СОАО "Беловежские сыры"</t>
  </si>
  <si>
    <t>plan_gsm:4/4/4 work_gsm:2/3/4</t>
  </si>
  <si>
    <t>23 22 15.6</t>
  </si>
  <si>
    <t>52 22 17.5</t>
  </si>
  <si>
    <t>вкл. 14.12.2005</t>
  </si>
  <si>
    <t>вкл. 02.08.2011</t>
  </si>
  <si>
    <t>г. Брест, ул. Лактионова, д. 11, Брестский р-н, Брестская обл.</t>
  </si>
  <si>
    <t>Брестская центральная городская больница</t>
  </si>
  <si>
    <t>3 рамки на т/с + Flexi WCDMA BTS</t>
  </si>
  <si>
    <t>23 47 7.8</t>
  </si>
  <si>
    <t>52 5 49.9</t>
  </si>
  <si>
    <t>вкл. 23.07.2011</t>
  </si>
  <si>
    <t>д. Каменица-Жировецкая, Брестский р-н, Брестская обл.</t>
  </si>
  <si>
    <t>водонапорная башня РСУП "Брестлемпредприятие"</t>
  </si>
  <si>
    <t>23 47 39.3</t>
  </si>
  <si>
    <t>52 3 45.3</t>
  </si>
  <si>
    <t>ЦТП 3-7</t>
  </si>
  <si>
    <t>plan_dcs:6/6/6 MR work_dcs:7/6/6</t>
  </si>
  <si>
    <t>23 43 17.8</t>
  </si>
  <si>
    <t>г. Брест, пер. 3-й Заводский, д. 34, Брестский р-н, Брестская обл.</t>
  </si>
  <si>
    <t>23 44 9.5</t>
  </si>
  <si>
    <t>52 6 28.8</t>
  </si>
  <si>
    <t>вкл. 02.08.2010</t>
  </si>
  <si>
    <t>г. Минск, ул. К.Либкнехта, д. 126, Минский р-н, Минская обл.</t>
  </si>
  <si>
    <t>Автостоянка</t>
  </si>
  <si>
    <t>Антенная опора (столб ж/б) 26м. 1шт. + DBS - 3900</t>
  </si>
  <si>
    <t>27 30 19.47</t>
  </si>
  <si>
    <t>53 53 30.94</t>
  </si>
  <si>
    <t>г. Брест, ул. Луцкая, д. 46 А-1, Брестский р-н, Брестская обл.</t>
  </si>
  <si>
    <t>ЦТП 3-3</t>
  </si>
  <si>
    <t>мачта 27 м. (корона) + Flexi WCDMA BTS</t>
  </si>
  <si>
    <t>23 44 58.3</t>
  </si>
  <si>
    <t>52 04 43.6</t>
  </si>
  <si>
    <t>3G оборудование привязывается через ВОЛС._x000D__x000D_
_x000D__x000D_
изм. адреса г.Брест, ул.Волгоградская 30</t>
  </si>
  <si>
    <t>г. Брест, ул. Гоголя, д. 75, Брестский р-н, Брестская обл.</t>
  </si>
  <si>
    <t>2 трипода 5м + BS - 240</t>
  </si>
  <si>
    <t>1 ант. - под 2G, 2ант. - доп. рамка к т/с + Flexi WCDMA BTS</t>
  </si>
  <si>
    <t>23 42 7.7</t>
  </si>
  <si>
    <t>52 5 41.1</t>
  </si>
  <si>
    <t>г. Брест, ул. Советской Конституции, д. 1, Брестский р-н, Брестская обл.</t>
  </si>
  <si>
    <t>23 45 3.6</t>
  </si>
  <si>
    <t>52 5 57.9</t>
  </si>
  <si>
    <t>г. Брест, ул. Суворова, д. 96/2, Брестский р-н, Брестская обл.</t>
  </si>
  <si>
    <t>Общежитие №3 з-да "Цветрон"</t>
  </si>
  <si>
    <t>23 45 4.1</t>
  </si>
  <si>
    <t>52 4 19.6</t>
  </si>
  <si>
    <t>вкл. 12.04.2006</t>
  </si>
  <si>
    <t>г. Брест, ул. Шевченко, д. 6, Брестский р-н, Брестская обл.</t>
  </si>
  <si>
    <t>АО 3 м. на кровле здания + BS - 240</t>
  </si>
  <si>
    <t>23 42 16.2</t>
  </si>
  <si>
    <t>52 5 8.8</t>
  </si>
  <si>
    <t>г. Брест, ул. К. Маркса, д. 88, Брестский р-н, Брестская обл.</t>
  </si>
  <si>
    <t>СП ООО "Динамо програм Брест" (разб. конт., трип. 7м)</t>
  </si>
  <si>
    <t>23 41 21.9</t>
  </si>
  <si>
    <t>52 5 3.9</t>
  </si>
  <si>
    <t>ЦТП 3-6</t>
  </si>
  <si>
    <t>г. Кобрин, ул. Настасича, Кобринский р-н, Брестская обл.</t>
  </si>
  <si>
    <t>общежитие №2</t>
  </si>
  <si>
    <t>24 22 44</t>
  </si>
  <si>
    <t>52 13 52</t>
  </si>
  <si>
    <t>BSC37</t>
  </si>
  <si>
    <t>вкл. 20.02.2006</t>
  </si>
  <si>
    <t>г. Кобрин, Кобринский р-н, Брестская обл.</t>
  </si>
  <si>
    <t>Магазин № 11</t>
  </si>
  <si>
    <t>24 22 42.59</t>
  </si>
  <si>
    <t>52 13 58.19</t>
  </si>
  <si>
    <t>г. Кобрин, ул. Дзержнского, д. 83, Кобринский р-н, Брестская обл.</t>
  </si>
  <si>
    <t>2ант. корона мачты, 1 ант. доп. т/с под короной + Flexi WCDMA BTS</t>
  </si>
  <si>
    <t>plan_umts:1/1/1 work_umts:2/3/1</t>
  </si>
  <si>
    <t>24 20 35</t>
  </si>
  <si>
    <t>52 11 56</t>
  </si>
  <si>
    <t>вкл. 20.01.2006</t>
  </si>
  <si>
    <t>г. Минск, ул. Крупской, д. 6/1, Минский р-н, Минская обл.</t>
  </si>
  <si>
    <t>ЗАО "Универсам Щетовка"</t>
  </si>
  <si>
    <t>корона трипода, на доп. трубостойки + DBS - 3900</t>
  </si>
  <si>
    <t>27 37 35.7</t>
  </si>
  <si>
    <t>53 51 33</t>
  </si>
  <si>
    <t>вкл. 16.05.2003</t>
  </si>
  <si>
    <t>г. Брест, ул. Медицинская, д. 7, Брестский р-н, Брестская обл.</t>
  </si>
  <si>
    <t>Брестская областная больница</t>
  </si>
  <si>
    <t>23 48 53.9</t>
  </si>
  <si>
    <t>52 06 22.5</t>
  </si>
  <si>
    <t>г. Пружаны, ул. Советская, д. 10, Пружанский р-н, Брестская обл.</t>
  </si>
  <si>
    <t>Дворец культуры</t>
  </si>
  <si>
    <t>24 27 26</t>
  </si>
  <si>
    <t>52 33 33</t>
  </si>
  <si>
    <t>plan_gsm:3/3/3 work_gsm:3/4/4</t>
  </si>
  <si>
    <t>вкл. 30.03.2006</t>
  </si>
  <si>
    <t>д. Колядичи, Пружанский р-н, Брестская обл.</t>
  </si>
  <si>
    <t>24 32 57.7</t>
  </si>
  <si>
    <t>52 38 10</t>
  </si>
  <si>
    <t>вкл. 30.09.2006</t>
  </si>
  <si>
    <t>г. Шерешево, Пружанский р-н, Брестская обл.</t>
  </si>
  <si>
    <t>plan_gsm:4/4/4 work_gsm:3/4/2</t>
  </si>
  <si>
    <t>24 12 44</t>
  </si>
  <si>
    <t>52 34 4.4</t>
  </si>
  <si>
    <t>д. Манчики, Пружанский р-н, Брестская обл.</t>
  </si>
  <si>
    <t>24 50 5.8</t>
  </si>
  <si>
    <t>52 49 53.4</t>
  </si>
  <si>
    <t>д. Берёзовка, Пружанский р-н, Брестская обл.</t>
  </si>
  <si>
    <t>24 41 10.2</t>
  </si>
  <si>
    <t>52 42 58</t>
  </si>
  <si>
    <t>г. Слоним, ул. Фабричный, д. 1, Слонимский р-н, Гродненская обл.</t>
  </si>
  <si>
    <t>ОАО СКБЗ "Альбертин"</t>
  </si>
  <si>
    <t>plan_dcs:4/4/4 work_dcs:2/4/3</t>
  </si>
  <si>
    <t>25 23 28.2</t>
  </si>
  <si>
    <t>53 4 56.7</t>
  </si>
  <si>
    <t>BSC72</t>
  </si>
  <si>
    <t>г. Слоним, ул. Красноармейская, д. 73, Слонимский р-н, Гродненская обл.</t>
  </si>
  <si>
    <t>авторемонтный завод</t>
  </si>
  <si>
    <t>plan_dcs:6/6/6 MR work_dcs:3/5/4</t>
  </si>
  <si>
    <t>25 19 24.3</t>
  </si>
  <si>
    <t>53 5 3.8</t>
  </si>
  <si>
    <t>вкл. 13.02.2006</t>
  </si>
  <si>
    <t>УО "Жировичский ГАТК"</t>
  </si>
  <si>
    <t>plan_umts:2/2/2 work_umts:2/1/3</t>
  </si>
  <si>
    <t>25 20 47</t>
  </si>
  <si>
    <t>53 0 46</t>
  </si>
  <si>
    <t>г. Минск, ул. Одинцова, д. 75, Минский р-н, Минская обл.</t>
  </si>
  <si>
    <t>25-я детская поликлиника</t>
  </si>
  <si>
    <t>мачта 25 м. + BS - 240</t>
  </si>
  <si>
    <t>Рамки на короне мачты и/или трубостойки ниже короны + DBS - 3900</t>
  </si>
  <si>
    <t>27 26 29.3</t>
  </si>
  <si>
    <t>53 53 55.3</t>
  </si>
  <si>
    <t>вкл. 10.06.2003</t>
  </si>
  <si>
    <t>г. Береза, ул. Ленина, д. 61, Березовский р-н, Брестская обл.</t>
  </si>
  <si>
    <t>Ресторан</t>
  </si>
  <si>
    <t>2 ант. - замена антенн, 1ант. - доп. т/с. по короной + Flexi WCDMA BTS</t>
  </si>
  <si>
    <t>24 59 5.4</t>
  </si>
  <si>
    <t>52 32 2</t>
  </si>
  <si>
    <t>г. Ивацевичи, ул. Депутатская, д. 38, Ивацевичский р-н, Брестская обл.</t>
  </si>
  <si>
    <t>Общежитие ЖКХ</t>
  </si>
  <si>
    <t>25 19 44.5</t>
  </si>
  <si>
    <t>52 42 43.49</t>
  </si>
  <si>
    <t>г. Столбцы, ул. Ленинская, д. 47, Столбцовский р-н, Минская обл.</t>
  </si>
  <si>
    <t>Школа искусств</t>
  </si>
  <si>
    <t>26 44 13.7</t>
  </si>
  <si>
    <t>53 28 52.89</t>
  </si>
  <si>
    <t>д. Вулька-Обровская, Ивацевичский р-н, Брестская обл.</t>
  </si>
  <si>
    <t>25 30 22</t>
  </si>
  <si>
    <t>52 34 54.9</t>
  </si>
  <si>
    <t>г. Ивацевичи, ул. Ленина, д. 57, Ивацевичский р-н, Брестская обл.</t>
  </si>
  <si>
    <t>3 рамки на корону + Flexi WCDMA BTS</t>
  </si>
  <si>
    <t>25 20 34.4</t>
  </si>
  <si>
    <t>52 42 46.9</t>
  </si>
  <si>
    <t>вкл. 12.05.2011</t>
  </si>
  <si>
    <t>г. Белоозерск, ул. Ленина, д. 34, Березовский р-н, Брестская обл.</t>
  </si>
  <si>
    <t>ДК</t>
  </si>
  <si>
    <t>2 доп. трубостойки под короной мачты. 1 антену на корону мачты + Flexi WCDMA BTS</t>
  </si>
  <si>
    <t>25 10 42.6</t>
  </si>
  <si>
    <t>52 28 8</t>
  </si>
  <si>
    <t>д. Белый Лесок, Пружанский р-н, Брестская обл.</t>
  </si>
  <si>
    <t>24 4 38.6</t>
  </si>
  <si>
    <t>52 37 23.8</t>
  </si>
  <si>
    <t>г. Ляховичи, ул. Ленина, д. 3, Ляховичский р-н, Брестская обл.</t>
  </si>
  <si>
    <t>Здание исполкома</t>
  </si>
  <si>
    <t>26 16 0.09</t>
  </si>
  <si>
    <t>53 2 16</t>
  </si>
  <si>
    <t>г. Столбцы, ул. Гайдука, д. 20, Столбцовский р-н, Минская обл.</t>
  </si>
  <si>
    <t>Производ. здание МО УП  "Столбцовский плодоовощной завод"</t>
  </si>
  <si>
    <t>26 44 5.5</t>
  </si>
  <si>
    <t>53 29 3.1</t>
  </si>
  <si>
    <t>д. Жемчужный, ул. Ленина, д. 25, Барановичский р-н, Брестская обл.</t>
  </si>
  <si>
    <t>Амбулатория</t>
  </si>
  <si>
    <t>25 52 43.1</t>
  </si>
  <si>
    <t>53 8 7.8</t>
  </si>
  <si>
    <t>г. Минск, ул. Любимова, д. 6, Минский р-н, Минская обл.</t>
  </si>
  <si>
    <t>Общежитие УП "Жилздрав"</t>
  </si>
  <si>
    <t>27 28 17.8</t>
  </si>
  <si>
    <t>53 51 32.7</t>
  </si>
  <si>
    <t>вкл. 02.04.2003</t>
  </si>
  <si>
    <t>г. Барановичи, ул. Глинки, д. 44, Барановичский р-н, Брестская обл.</t>
  </si>
  <si>
    <t>2 ант. - на короне мачты, 1ант. - доп. т/с. под короной + Flexi WCDMA BTS</t>
  </si>
  <si>
    <t>25 58 57.7</t>
  </si>
  <si>
    <t>53 8 11.3</t>
  </si>
  <si>
    <t>вкл. 14.11.2006</t>
  </si>
  <si>
    <t>г. Барановичи, ул. Чкалова, д. 2, Барановичский р-н, Брестская обл.</t>
  </si>
  <si>
    <t>Городская детская поликлиника</t>
  </si>
  <si>
    <t>сектор 1- доп т/c ниже короны, 2, 3 - корона мачты + Flexi WCDMA BTS</t>
  </si>
  <si>
    <t>26 1 29.8</t>
  </si>
  <si>
    <t>53 7 48.5</t>
  </si>
  <si>
    <t>вкл. 15.11.2005</t>
  </si>
  <si>
    <t>г. Барановичи, ул. Жукова, д. 16/2, Барановичский р-н, Брестская обл.</t>
  </si>
  <si>
    <t>Здание АТС-16</t>
  </si>
  <si>
    <t>26 0 5</t>
  </si>
  <si>
    <t>53 9 7</t>
  </si>
  <si>
    <t>вкл. 10.12.2010</t>
  </si>
  <si>
    <t>г. Барановичи, мк-н Тексер, д. 2а, Барановичский р-н, Брестская обл.</t>
  </si>
  <si>
    <t>Производственно-складское помещение ИП Рагоза</t>
  </si>
  <si>
    <t>мачта 30 м. + BS - 240</t>
  </si>
  <si>
    <t>1 ант. - своя т/с,  2ант. - рамки на т/с + Flexi WCDMA BTS</t>
  </si>
  <si>
    <t>25 58 9</t>
  </si>
  <si>
    <t>53 6 35</t>
  </si>
  <si>
    <t>3G оборудование привязывается по ВОЛС, изменен адрес №  BEL 01 08 04 16/0080с</t>
  </si>
  <si>
    <t>г. Барановичи, ул. 50 лет ВЛКСМ, д. 9, Барановичский р-н, Брестская обл.</t>
  </si>
  <si>
    <t>ГУ "Барановичский ЦГиЭ</t>
  </si>
  <si>
    <t>2 ант. - на короне мачты, 1ант. - доп. т/с. по короной + Flexi WCDMA BTS</t>
  </si>
  <si>
    <t>plan_umts:2/2/2 work_umts:3/1/2</t>
  </si>
  <si>
    <t>26 1 43.3</t>
  </si>
  <si>
    <t>53 6 51</t>
  </si>
  <si>
    <t>д. Гичицы, Ивацевичский р-н, Брестская обл.</t>
  </si>
  <si>
    <t>25 26 38.1</t>
  </si>
  <si>
    <t>52 39 18.2</t>
  </si>
  <si>
    <t>г. Барановичи, ул. Тельмана, д. 183а, Барановичский р-н, Брестская обл.</t>
  </si>
  <si>
    <t>ОДО "Усход"</t>
  </si>
  <si>
    <t>3 доп. т/с под РРС + Flexi WCDMA BTS</t>
  </si>
  <si>
    <t>26 4 35.9</t>
  </si>
  <si>
    <t>53 7 55.7</t>
  </si>
  <si>
    <t>вкл. 25.04.2006</t>
  </si>
  <si>
    <t>г. Барановичи, ул. Доватора, д. 7, Барановичский р-н, Брестская обл.</t>
  </si>
  <si>
    <t>Локомотивное депо</t>
  </si>
  <si>
    <t>доп. трубостойки ниже короны + Flexi WCDMA BTS</t>
  </si>
  <si>
    <t>25 58 33.1</t>
  </si>
  <si>
    <t>53 7 16</t>
  </si>
  <si>
    <t>вкл. 13.12.2010</t>
  </si>
  <si>
    <t>Башня МТС 55 м. + контейнер + BS - 240 II + BS - 82 II</t>
  </si>
  <si>
    <t>plan_umts:1/1/2/2 work_umts:1/1/2</t>
  </si>
  <si>
    <t>23 55 39</t>
  </si>
  <si>
    <t>52 7 22.5</t>
  </si>
  <si>
    <t>д. Близная, Пружанский р-н, Брестская обл.</t>
  </si>
  <si>
    <t>24 57 53.3</t>
  </si>
  <si>
    <t>52 55 41.4</t>
  </si>
  <si>
    <t>г. Минск, ул. Плеханова, д. 60 к.2, Минский р-н, Минская обл.</t>
  </si>
  <si>
    <t>18-я городская поликлиника</t>
  </si>
  <si>
    <t>27 35 46.7</t>
  </si>
  <si>
    <t>53 51 39.7</t>
  </si>
  <si>
    <t>г. Несвиж, ул. Гейсика, д. 1, Несвижский р-н, Минская обл.</t>
  </si>
  <si>
    <t>Здание бывшей казармы ВЧ</t>
  </si>
  <si>
    <t>plan_umts:2/2/2 work_umts:2/3/1</t>
  </si>
  <si>
    <t>26 40 53</t>
  </si>
  <si>
    <t>53 13 23</t>
  </si>
  <si>
    <t>вкл. 10.11.2005</t>
  </si>
  <si>
    <t>д. Грусково, Несвижский р-н, Минская обл.</t>
  </si>
  <si>
    <t>plan_gsm:3/2/2/2 work_gsm:3/2/2</t>
  </si>
  <si>
    <t>26 23 35.2</t>
  </si>
  <si>
    <t>53 12 53.7</t>
  </si>
  <si>
    <t>вкл. 19.06.2006</t>
  </si>
  <si>
    <t>посёлок Городея, ул. Вокзальная, д. 9, Несвижский р-н, Минская обл.</t>
  </si>
  <si>
    <t>26 32 24.4</t>
  </si>
  <si>
    <t>53 18 51.7</t>
  </si>
  <si>
    <t>д. Крошин, Барановичский р-н, Брестская обл.</t>
  </si>
  <si>
    <t>26 9 23.4</t>
  </si>
  <si>
    <t>53 11 39</t>
  </si>
  <si>
    <t>вкл. 27.02.2007</t>
  </si>
  <si>
    <t>г. Брест, ул. Лейтенанта Рябцева, д. 27/2, Брестский р-н, Брестская обл.</t>
  </si>
  <si>
    <t>контора Брестской мех. дистанции погр.-разгр. Работ</t>
  </si>
  <si>
    <t>23 40 23.2</t>
  </si>
  <si>
    <t>52 6 53.3</t>
  </si>
  <si>
    <t>вкл. 19.07.2006</t>
  </si>
  <si>
    <t>д. Каменюки, ул. Пущанская, д. 12, Каменецкий р-н, Брестская обл.</t>
  </si>
  <si>
    <t>доп. т/с под короной + Flexi WCDMA BTS</t>
  </si>
  <si>
    <t>23 47 50</t>
  </si>
  <si>
    <t>52 33 30.6</t>
  </si>
  <si>
    <t>BSC16</t>
  </si>
  <si>
    <t>вкл. 14.08.2006</t>
  </si>
  <si>
    <t>г. Дзержинск, ул. 1-я Ленинская, д. 43, Дзержинский р-н, Минская обл.</t>
  </si>
  <si>
    <t>УП "Дзержинский комбинат надомного труда"</t>
  </si>
  <si>
    <t>27 8 48.6</t>
  </si>
  <si>
    <t>53 41 16.2</t>
  </si>
  <si>
    <t>вкл. 25.04.2011</t>
  </si>
  <si>
    <t>г. Кобрин, ул. Дружбы, д. 4, Кобринский р-н, Брестская обл.</t>
  </si>
  <si>
    <t>Произв. Мастерские</t>
  </si>
  <si>
    <t>plan_dcs:4/4/4 work_dcs:5/6/6</t>
  </si>
  <si>
    <t>24 20 33.5</t>
  </si>
  <si>
    <t>52 11 40.7</t>
  </si>
  <si>
    <t>г. Барановичи, ул. Куйбышева, д. 96, Барановичский р-н, Брестская обл.</t>
  </si>
  <si>
    <t>КУПП "Цветы"</t>
  </si>
  <si>
    <t>26 0 47.5</t>
  </si>
  <si>
    <t>53 7 5.6</t>
  </si>
  <si>
    <t>г. Барановичи, ул. Парковая, д. 37, Барановичский р-н, Брестская обл.</t>
  </si>
  <si>
    <t>ООО "Торговый дом ДДМ"</t>
  </si>
  <si>
    <t>26 4 8.2</t>
  </si>
  <si>
    <t>53 8 30</t>
  </si>
  <si>
    <t>г. Минск, ул. Я.Райниса, д. 2а, Минский р-н, Минская обл.</t>
  </si>
  <si>
    <t>УП "Серебрянка"</t>
  </si>
  <si>
    <t>27 36 45.42</t>
  </si>
  <si>
    <t>53 52 24</t>
  </si>
  <si>
    <t>выкл. 12.01.2005</t>
  </si>
  <si>
    <t>г. Барановичи, ул. Богдановича, д. 11, Барановичский р-н, Брестская обл.</t>
  </si>
  <si>
    <t>РУПП "Барановичская фабрика пошива и ремонта обуви"</t>
  </si>
  <si>
    <t>plan_dcs:6/6/6 MR work_dcs:6/8/8</t>
  </si>
  <si>
    <t>26 1 3.7</t>
  </si>
  <si>
    <t>53 7 33.9</t>
  </si>
  <si>
    <t>выкл. 09.09.2011</t>
  </si>
  <si>
    <t>Склад ООО "КСМ-сервис"</t>
  </si>
  <si>
    <t>23 42 15.5</t>
  </si>
  <si>
    <t>вкл. 04.05.2011</t>
  </si>
  <si>
    <t>д. Мухавец, ул. Рабочая, д. 2, Брестский р-н, Брестская обл.</t>
  </si>
  <si>
    <t>Здание "Центра детско-юношевского туризма и экскурсии"</t>
  </si>
  <si>
    <t>plan_gsm:2/2/2/2 work_gsm:2/3/2/2</t>
  </si>
  <si>
    <t>доп. т/с  + Flexi WCDMA BTS</t>
  </si>
  <si>
    <t>plan_umts:2/1/1/2 work_umts:2/2/2/2</t>
  </si>
  <si>
    <t>23 48 01.8</t>
  </si>
  <si>
    <t>52 01 47.2</t>
  </si>
  <si>
    <t>г. Барановичи, ул. Пионерская, д. 53, Барановичский р-н, Брестская обл.</t>
  </si>
  <si>
    <t>25 59 56.1</t>
  </si>
  <si>
    <t>53 7 42</t>
  </si>
  <si>
    <t>г. Береза, ул. Любарского, д. 32, Березовский р-н, Брестская обл.</t>
  </si>
  <si>
    <t>Торговый центр</t>
  </si>
  <si>
    <t>2 доп. т/с. под РРС + Flexi WCDMA BTS</t>
  </si>
  <si>
    <t>24 58 53.9</t>
  </si>
  <si>
    <t>52 32 47.6</t>
  </si>
  <si>
    <t>г. Кобрин, ул. Советская, д. 119/1, Кобринский р-н, Брестская обл.</t>
  </si>
  <si>
    <t>Общежитие ОАО "Гидромаш"</t>
  </si>
  <si>
    <t>24 20 8.6</t>
  </si>
  <si>
    <t>52 12 23.3</t>
  </si>
  <si>
    <t>д. Невель, Пинский р-н, Брестская обл.</t>
  </si>
  <si>
    <t>25 51 25.6</t>
  </si>
  <si>
    <t>51 55 59.2</t>
  </si>
  <si>
    <t>вкл. 01.07.2006</t>
  </si>
  <si>
    <t>д. Хотислав, Малоритский р-н, Брестская обл.</t>
  </si>
  <si>
    <t>plan_gsm:4/2/2/2/2 work_gsm:4/2/2/2</t>
  </si>
  <si>
    <t>plan_dcs:3/2/3 work_dcs:3/2/3</t>
  </si>
  <si>
    <t>24 6 18.2</t>
  </si>
  <si>
    <t>51 42 19.1</t>
  </si>
  <si>
    <t>вкл. 02.10.2013</t>
  </si>
  <si>
    <t>д. Олтуш, Башня МТС, Малоритский р-н, Брестская обл.</t>
  </si>
  <si>
    <t>3 рамки к т/с + Flexi WCDMA BTS</t>
  </si>
  <si>
    <t>23 57 37.3</t>
  </si>
  <si>
    <t>51 40 50.5</t>
  </si>
  <si>
    <t>выкл. 21.11.2013</t>
  </si>
  <si>
    <t>вкл. 23.03.2013</t>
  </si>
  <si>
    <t>д. Дивин, Кобринский р-н, Брестская обл.</t>
  </si>
  <si>
    <t>24 35 46.6</t>
  </si>
  <si>
    <t>51 56 19.6</t>
  </si>
  <si>
    <t>вкл. 08.07.2006</t>
  </si>
  <si>
    <t>г. Минск, ул. Казинца, д. 2, Минский р-н, Минская обл.</t>
  </si>
  <si>
    <t>Коцерн "Белресурсы"</t>
  </si>
  <si>
    <t>53 52 1.9</t>
  </si>
  <si>
    <t>вкл. 27.06.2003</t>
  </si>
  <si>
    <t>д. Лунин, Лунинецкий р-н, Брестская обл.</t>
  </si>
  <si>
    <t>26 38 35.2</t>
  </si>
  <si>
    <t>52 18 31</t>
  </si>
  <si>
    <t>BSC03</t>
  </si>
  <si>
    <t>ЦТП 2-20</t>
  </si>
  <si>
    <t>23 46 52.4</t>
  </si>
  <si>
    <t>52 6 24.2</t>
  </si>
  <si>
    <t>г. Столин, ул. Терешковой, д. 8, Столинский р-н, Брестская обл.</t>
  </si>
  <si>
    <t>Здание "ИП Сечень Н.В."</t>
  </si>
  <si>
    <t>plan_dcs:6/6/6 work_dcs:4/8/5</t>
  </si>
  <si>
    <t>26 51 40</t>
  </si>
  <si>
    <t>51 54 12</t>
  </si>
  <si>
    <t>г. Речица, мк-н Горынь, д. 33, Столинский р-н, Брестская обл.</t>
  </si>
  <si>
    <t>plan_umts:2/2/2 work_umts:1/3/3</t>
  </si>
  <si>
    <t>26 47 44.6</t>
  </si>
  <si>
    <t>51 51 48.4</t>
  </si>
  <si>
    <t>вкл. 27.07.2006</t>
  </si>
  <si>
    <t>д. Подлазье, Ляховичский р-н, Брестская обл.</t>
  </si>
  <si>
    <t>25 57 33.1</t>
  </si>
  <si>
    <t>52 55 8</t>
  </si>
  <si>
    <t>д. Колпаки, Барановичский р-н, Брестская обл.</t>
  </si>
  <si>
    <t>25 46 0.7</t>
  </si>
  <si>
    <t>52 53 7.5</t>
  </si>
  <si>
    <t>д. Мазурки, Ляховичский р-н, Брестская обл.</t>
  </si>
  <si>
    <t>plan_gsm:4/4/4 work_gsm:4/2/2</t>
  </si>
  <si>
    <t>26 16 50.9</t>
  </si>
  <si>
    <t>52 57 16.4</t>
  </si>
  <si>
    <t>вкл. 13.11.2006</t>
  </si>
  <si>
    <t>д. Большое Городище, Ляховичский р-н, Брестская обл.</t>
  </si>
  <si>
    <t>Башня МТС 70 м. + контейнер + BS - 240 II + BS - 82 II</t>
  </si>
  <si>
    <t>26 6 51.6</t>
  </si>
  <si>
    <t>52 57 19.1</t>
  </si>
  <si>
    <t>27 21 1.2</t>
  </si>
  <si>
    <t>52 04 35.8</t>
  </si>
  <si>
    <t>д. Тартаки, Барановичский р-н, Брестская обл.</t>
  </si>
  <si>
    <t>25 43 25.6</t>
  </si>
  <si>
    <t>53 1 12.6</t>
  </si>
  <si>
    <t>г. Минск, ул. Уборевича, д. 8/2, Минский р-н, Минская обл.</t>
  </si>
  <si>
    <t>АТС № 41</t>
  </si>
  <si>
    <t>27 38 16.9</t>
  </si>
  <si>
    <t>53 50 43</t>
  </si>
  <si>
    <t>вкл. 17.11.2004</t>
  </si>
  <si>
    <t>вкл. 08.08.2010</t>
  </si>
  <si>
    <t>г. Лунинец, ул. Фабричная, д. 16, Лунинецкий р-н, Брестская обл.</t>
  </si>
  <si>
    <t>Адм.-скл. здание  ф-ла "Опт.-розн."</t>
  </si>
  <si>
    <t>26 47 57.3</t>
  </si>
  <si>
    <t>52 15 31.4</t>
  </si>
  <si>
    <t>д. Черни, ул. Пионерская, д. 16, Брестский р-н, Брестская обл.</t>
  </si>
  <si>
    <t>Зд. КУСП "Молодая Гвардия"</t>
  </si>
  <si>
    <t>3 трубостойки ниже короны мачты + Flexi WCDMA BTS</t>
  </si>
  <si>
    <t>23 45 2.9</t>
  </si>
  <si>
    <t>52 8 57.1</t>
  </si>
  <si>
    <t>д. Козики, Ивацевичский р-н, Брестская обл.</t>
  </si>
  <si>
    <t>25 33 40.8</t>
  </si>
  <si>
    <t>52 36 54.7</t>
  </si>
  <si>
    <t>г. Пружаны, ул. Ширмы, д. 30, Пружанский р-н, Брестская обл.</t>
  </si>
  <si>
    <t>Здание ф-ла "Военсервис"</t>
  </si>
  <si>
    <t>24 27 52.2</t>
  </si>
  <si>
    <t>52 33 14.8</t>
  </si>
  <si>
    <t>вкл. 30.08.2006</t>
  </si>
  <si>
    <t>д. Флерово, Лунинецкий р-н, Брестская обл.</t>
  </si>
  <si>
    <t>27 11 15.6</t>
  </si>
  <si>
    <t>52 18 35.2</t>
  </si>
  <si>
    <t>вкл. 30.01.2007</t>
  </si>
  <si>
    <t>д. Дятловичи, ул. Советская, д. 71, Лунинецкий р-н, Брестская обл.</t>
  </si>
  <si>
    <t>Торговый центр Лунинецкого РАЙПО</t>
  </si>
  <si>
    <t>26 49 59.1</t>
  </si>
  <si>
    <t>52 20 13.7</t>
  </si>
  <si>
    <t>д. Линово, Пружанский р-н, Брестская обл.</t>
  </si>
  <si>
    <t>plan_gsm:3/3/3/3 work_gsm:3/2/3/2</t>
  </si>
  <si>
    <t>24 31 25.9</t>
  </si>
  <si>
    <t>52 28 39.4</t>
  </si>
  <si>
    <t>д. Харьки, Пружанский р-н, Брестская обл.</t>
  </si>
  <si>
    <t>plan_gsm:1/1/1 work_gsm:2/2/2</t>
  </si>
  <si>
    <t>24 18 59.1</t>
  </si>
  <si>
    <t>52 24 40.5</t>
  </si>
  <si>
    <t>д. Тевли, Кобринский р-н, Брестская обл.</t>
  </si>
  <si>
    <t>plan_gsm:2/2/2 work_gsm:2/4/3</t>
  </si>
  <si>
    <t>24 14 27.6</t>
  </si>
  <si>
    <t>52 20 26.6</t>
  </si>
  <si>
    <t>Бывший спиртзавод</t>
  </si>
  <si>
    <t>plan_gsm:3/3/3 work_gsm:0/0/0</t>
  </si>
  <si>
    <t>23 35 11.72</t>
  </si>
  <si>
    <t>52 11 56.15</t>
  </si>
  <si>
    <t>выкл. 20.05.2010</t>
  </si>
  <si>
    <t>г. Минск, ул. Вышелесского, д. 4, Минский р-н, Минская обл.</t>
  </si>
  <si>
    <t>ДК УП "Ждановичи"</t>
  </si>
  <si>
    <t>трипод 12 м. + BS - 240</t>
  </si>
  <si>
    <t>plan_dcs:2/2/2 work_dcs:4/4/4</t>
  </si>
  <si>
    <t>27 25 8.2</t>
  </si>
  <si>
    <t>53 54 19.7</t>
  </si>
  <si>
    <t>вкл. 08.05.2003</t>
  </si>
  <si>
    <t>вкл. 21.12.2010</t>
  </si>
  <si>
    <t>г. Гродно, ул. Дзержинского, д. 135А, Гродненский р-н, Гродненская обл.</t>
  </si>
  <si>
    <t>ЦТП 4/45</t>
  </si>
  <si>
    <t>23 50 40.8</t>
  </si>
  <si>
    <t>53 42 39.1</t>
  </si>
  <si>
    <t>вкл. 19.11.2005</t>
  </si>
  <si>
    <t>г. Гродно, ул. Пролетарская, д. 16, Гродненский р-н, Гродненская обл.</t>
  </si>
  <si>
    <t>общ. ГГУнивер (трипод 9 м)</t>
  </si>
  <si>
    <t>триподы 9 м. + BTS - 3900</t>
  </si>
  <si>
    <t>plan_dcs:6/6/6 MR work_dcs:6/6/5</t>
  </si>
  <si>
    <t>23 51 16.3</t>
  </si>
  <si>
    <t>53 40 52.7</t>
  </si>
  <si>
    <t>г. Гродно, ул. Пестрака, д. 36, Гродненский р-н, Гродненская обл.</t>
  </si>
  <si>
    <t>РСУ "Белтелеком"</t>
  </si>
  <si>
    <t>трипод 9 м. + трипод 5 м. + трубостойка + BTS - 3900</t>
  </si>
  <si>
    <t>сектор 2 - трубостойки, 1 сектор рамки к т/c + DBS - 3900</t>
  </si>
  <si>
    <t>23 50 8.2</t>
  </si>
  <si>
    <t>53 39 15</t>
  </si>
  <si>
    <t>г. Гродно, пр-т Я.Купалы, д. 18, Гродненский р-н, Гродненская обл.</t>
  </si>
  <si>
    <t>Общежитие "ГПТУ №119 строителей"</t>
  </si>
  <si>
    <t>23 50 6.1</t>
  </si>
  <si>
    <t>53 39 38.9</t>
  </si>
  <si>
    <t>г. Гродно, ул. Терешковой, д. 50А, Гродненский р-н, Гродненская обл.</t>
  </si>
  <si>
    <t>ЦТП 4/46</t>
  </si>
  <si>
    <t>23 51 6.9</t>
  </si>
  <si>
    <t>53 41 50.3</t>
  </si>
  <si>
    <t>вкл. 05.10.2010</t>
  </si>
  <si>
    <t>г. Гродно, пр-т Я.Купалы, д. 89, Гродненский р-н, Гродненская обл.</t>
  </si>
  <si>
    <t>ГУ "Городская клиническая больница №4"</t>
  </si>
  <si>
    <t>мачта 17 м. + BTS - 3900</t>
  </si>
  <si>
    <t>23 51 27</t>
  </si>
  <si>
    <t>53 38 55.8</t>
  </si>
  <si>
    <t>вкл. 20.11.2005</t>
  </si>
  <si>
    <t>вкл. 25.01.2011</t>
  </si>
  <si>
    <t>г. Гродно, ул. Пушкина, д. 39, Гродненский р-н, Гродненская обл.</t>
  </si>
  <si>
    <t>ОАО "Гроднорыба"</t>
  </si>
  <si>
    <t>23 49 50</t>
  </si>
  <si>
    <t>53 41 49.99</t>
  </si>
  <si>
    <t>г. Гродно, ул. Врублевского, д. 33, Гродненский р-н, Гродненская обл.</t>
  </si>
  <si>
    <t>ДК "Юность</t>
  </si>
  <si>
    <t>23 48 26.9</t>
  </si>
  <si>
    <t>53 42 15.1</t>
  </si>
  <si>
    <t>вкл. 25.01.2006</t>
  </si>
  <si>
    <t>г. Гродно, ул. Замковая, д. 4, Гродненский р-н, Гродненская обл.</t>
  </si>
  <si>
    <t>ОАО "Силуэт" - дом быта</t>
  </si>
  <si>
    <t>мачта 12 м. + BTS - 3900</t>
  </si>
  <si>
    <t>мачта 12 м. + DBS - 3900</t>
  </si>
  <si>
    <t>23 49 39.5</t>
  </si>
  <si>
    <t>53 40 38.5</t>
  </si>
  <si>
    <t>г. Минск, ул. Тимирязева, д. 125/6, Минский р-н, Минская обл.</t>
  </si>
  <si>
    <t>Контейнерный склад ООО "Предместье"</t>
  </si>
  <si>
    <t>27 26 43.5</t>
  </si>
  <si>
    <t>53 56 9.9</t>
  </si>
  <si>
    <t>вкл. 09.07.2003</t>
  </si>
  <si>
    <t>Общежитие 6-ой. мех. бригады</t>
  </si>
  <si>
    <t>23 46 32.7</t>
  </si>
  <si>
    <t>53 39 52.1</t>
  </si>
  <si>
    <t>вкл. 06.10.2010</t>
  </si>
  <si>
    <t>г. Гродно, пер. Доватора, д. 3/1, Гродненский р-н, Гродненская обл.</t>
  </si>
  <si>
    <t>Учебный корпус</t>
  </si>
  <si>
    <t>plan_dcs:6/6/6 MR work_dcs:7/6/5</t>
  </si>
  <si>
    <t>23 49 35.2</t>
  </si>
  <si>
    <t>53 41 43</t>
  </si>
  <si>
    <t>г. Гродно, ул. Белуша, д. 55, Гродненский р-н, Гродненская обл.</t>
  </si>
  <si>
    <t>магазин "Жигули"</t>
  </si>
  <si>
    <t>сектор 1- доп т/c ниже короны, 2, 3 - корона мачты + DBS - 3900</t>
  </si>
  <si>
    <t>23 51 35.6</t>
  </si>
  <si>
    <t>53 39 58.4</t>
  </si>
  <si>
    <t>г. Гродно, ул. Дзержинского, д. 35/1, Гродненский р-н, Гродненская обл.</t>
  </si>
  <si>
    <t>Общежитие колледжа</t>
  </si>
  <si>
    <t>трипод (3 шт.) 5 м. + BTS - 3900</t>
  </si>
  <si>
    <t>трубостойки на триподах + DBS - 3900</t>
  </si>
  <si>
    <t>23 50 26.6</t>
  </si>
  <si>
    <t>53 41 51.4</t>
  </si>
  <si>
    <t>г. Гродно, ул. Гагарина, д. 18/1, Гродненский р-н, Гродненская обл.</t>
  </si>
  <si>
    <t>ГУ "Спорттуркомплекс"</t>
  </si>
  <si>
    <t>23 48 55.1</t>
  </si>
  <si>
    <t>53 40 19.7</t>
  </si>
  <si>
    <t>г. Гродно, ул. Гарбарская, д. 4, Гродненский р-н, Гродненская обл.</t>
  </si>
  <si>
    <t>ОАО "Труд" (триподы 7,5 м)</t>
  </si>
  <si>
    <t>23 49 28.6</t>
  </si>
  <si>
    <t>53 41 10.9</t>
  </si>
  <si>
    <t>г. Гродно, ул. Весенняя, Гродненский р-н, Гродненская обл.</t>
  </si>
  <si>
    <t>Автостоянка №8 (столб 26 м)</t>
  </si>
  <si>
    <t>23 48 19.9</t>
  </si>
  <si>
    <t>53 41 14.6</t>
  </si>
  <si>
    <t>г. Гродно, ул. Захарова, д. 32, Гродненский р-н, Гродненская обл.</t>
  </si>
  <si>
    <t>Уч. корпус "ГрГУ" (триподы 7,5 м)</t>
  </si>
  <si>
    <t>plan_dcs:6/6/6 work_dcs:4/4/7</t>
  </si>
  <si>
    <t>23 50 49.7</t>
  </si>
  <si>
    <t>53 40 43.1</t>
  </si>
  <si>
    <t>г. Гродно, ул. Дзержинского, д. 2/1, Гродненский р-н, Гродненская обл.</t>
  </si>
  <si>
    <t>Здание ГОУП "Гродногражданпроект"</t>
  </si>
  <si>
    <t>23 50 4.2</t>
  </si>
  <si>
    <t>53 41 7</t>
  </si>
  <si>
    <t>г. Гродно, ул. Поповича, д. 50, Гродненский р-н, Гродненская обл.</t>
  </si>
  <si>
    <t>УО "Межшкольный УПК№2"</t>
  </si>
  <si>
    <t>23 48 21.2</t>
  </si>
  <si>
    <t>53 39 59.1</t>
  </si>
  <si>
    <t>Торговый рынок ООО "Предместье"</t>
  </si>
  <si>
    <t>plan_gsm:1/1/1 work_gsm:2/1/2</t>
  </si>
  <si>
    <t>27 26 28.2</t>
  </si>
  <si>
    <t>53 56 22.9</t>
  </si>
  <si>
    <t>вкл. 26.11.2003</t>
  </si>
  <si>
    <t>г. Гродно, ул. Сухомбаева, д. 17, Гродненский р-н, Гродненская обл.</t>
  </si>
  <si>
    <t>Общежитие УО "Гродненский гос. ПТК быт. обслуживания" (трубостойка 3 м)</t>
  </si>
  <si>
    <t>трубосктойки + сборный контейнер + BTS - 3900</t>
  </si>
  <si>
    <t>plan_dcs:6/6/6 work_dcs:7/4/6</t>
  </si>
  <si>
    <t>23 48 45.8</t>
  </si>
  <si>
    <t>53 41 41.5</t>
  </si>
  <si>
    <t>Инженерный корпус ГРУПП "Гронитекс"</t>
  </si>
  <si>
    <t>23 48 59.5</t>
  </si>
  <si>
    <t>53 42 33.6</t>
  </si>
  <si>
    <t>д. Малаховичи, Гродненский р-н, Гродненская обл.</t>
  </si>
  <si>
    <t>ДП "Гродненское СПМК-62"</t>
  </si>
  <si>
    <t>23 48 29</t>
  </si>
  <si>
    <t>53 38 10.3</t>
  </si>
  <si>
    <t>г. Гродно, ул. Пучкова, д. 47, Гродненский р-н, Гродненская обл.</t>
  </si>
  <si>
    <t>ОАО "Ясень"</t>
  </si>
  <si>
    <t>23 48 18.9</t>
  </si>
  <si>
    <t>53 39 10.4</t>
  </si>
  <si>
    <t>г. Гродно, ул. Фестивальная, д. 14, Гродненский р-н, Гродненская обл.</t>
  </si>
  <si>
    <t>Гродненское произ. лесхоз. Объединение</t>
  </si>
  <si>
    <t>столб 25 м. + контейнер + BTS - 3900</t>
  </si>
  <si>
    <t>трубостойки на столбе + DBS - 3900</t>
  </si>
  <si>
    <t>23 47 57.3</t>
  </si>
  <si>
    <t>53 41 14.2</t>
  </si>
  <si>
    <t>вкл. 01.11.2006</t>
  </si>
  <si>
    <t>д. Обухово, Гродненский р-н, Гродненская обл.</t>
  </si>
  <si>
    <t>СПК "Обухово", здание механических мастерских</t>
  </si>
  <si>
    <t>доп. т/с  + DBS - 3900</t>
  </si>
  <si>
    <t>24 04 29</t>
  </si>
  <si>
    <t>53 35 55.1</t>
  </si>
  <si>
    <t>вкл. 27.09.2006</t>
  </si>
  <si>
    <t>д. Ворона, Островецкий р-н, Гродненская обл.</t>
  </si>
  <si>
    <t>25 57 22.5</t>
  </si>
  <si>
    <t>54 45 49.8</t>
  </si>
  <si>
    <t>г. Скидель, ул. Ленина, д. 76, Гродненский р-н, Гродненская обл.</t>
  </si>
  <si>
    <t>Зд. Автовокзала</t>
  </si>
  <si>
    <t>24 14 44.4</t>
  </si>
  <si>
    <t>53 34 56.3</t>
  </si>
  <si>
    <t>вкл. 03.06.2011</t>
  </si>
  <si>
    <t>д. Гумнище, Ивьевский р-н, Гродненская обл.</t>
  </si>
  <si>
    <t>25 53 57.4</t>
  </si>
  <si>
    <t>54 7 28.5</t>
  </si>
  <si>
    <t>BSC19</t>
  </si>
  <si>
    <t>д. Новополье, Ошмянский р-н, Гродненская обл.</t>
  </si>
  <si>
    <t>54 21 56.2</t>
  </si>
  <si>
    <t>вкл. 16.12.2006</t>
  </si>
  <si>
    <t>г. Минск, Масюковщина, Минский р-н, Минская обл.</t>
  </si>
  <si>
    <t>в/ч 28729</t>
  </si>
  <si>
    <t>27 28 11.1</t>
  </si>
  <si>
    <t>53 55 27.95</t>
  </si>
  <si>
    <t>д. Немново, Гродненский р-н, Гродненская обл.</t>
  </si>
  <si>
    <t>23 45 39.5</t>
  </si>
  <si>
    <t>53 51 36.3</t>
  </si>
  <si>
    <t>Авг.канал</t>
  </si>
  <si>
    <t>д. Лесная, Гродненский р-н, Гродненская обл.</t>
  </si>
  <si>
    <t>plan_gsm:3/3/3 work_gsm:2/2/1</t>
  </si>
  <si>
    <t>3 новые т/с + DBS - 3900</t>
  </si>
  <si>
    <t>23 33 47.5</t>
  </si>
  <si>
    <t>53 51 48</t>
  </si>
  <si>
    <t>д. Соничи, Гродненский р-н, Гродненская обл.</t>
  </si>
  <si>
    <t>23 41 33</t>
  </si>
  <si>
    <t>53 52 13.7</t>
  </si>
  <si>
    <t>г. Сопоцкин, Гродненский р-н, Гродненская обл.</t>
  </si>
  <si>
    <t>plan_gsm:2/4/3 work_gsm:2/4/3</t>
  </si>
  <si>
    <t>замена антенн (на те-же т/с) + DBS - 3900</t>
  </si>
  <si>
    <t>23 39 58.8</t>
  </si>
  <si>
    <t>53 49 47.7</t>
  </si>
  <si>
    <t>вкл. 30.08.2005</t>
  </si>
  <si>
    <t>д. Гнезно, Волковысский р-н, Гродненская обл.</t>
  </si>
  <si>
    <t>24 21 8.8</t>
  </si>
  <si>
    <t>53 07 56.3</t>
  </si>
  <si>
    <t>BSC51</t>
  </si>
  <si>
    <t>д. Большие Эйсмонты, Берестовицкий р-н, Гродненская обл.</t>
  </si>
  <si>
    <t>24 4 30.2</t>
  </si>
  <si>
    <t>53 20 45.1</t>
  </si>
  <si>
    <t>BSC22</t>
  </si>
  <si>
    <t>вкл. 27.05.2006</t>
  </si>
  <si>
    <t>д. Лунно, Мостовский р-н, Гродненская обл.</t>
  </si>
  <si>
    <t>24 14 13.5</t>
  </si>
  <si>
    <t>53 27 31.4</t>
  </si>
  <si>
    <t>plan_gsm:3/3/3 XL work_gsm:3/2/2</t>
  </si>
  <si>
    <t>24 0 6.8</t>
  </si>
  <si>
    <t>53 41 37.2</t>
  </si>
  <si>
    <t>вкл. 13.07.2006</t>
  </si>
  <si>
    <t>д. Турец, Кореличский р-н, Гродненская обл.</t>
  </si>
  <si>
    <t>26 18 42.1</t>
  </si>
  <si>
    <t>53 31 44.7</t>
  </si>
  <si>
    <t>г. Любча, Новогрудский р-н, Гродненская обл.</t>
  </si>
  <si>
    <t>26 03 54.5</t>
  </si>
  <si>
    <t>53 44 38.1</t>
  </si>
  <si>
    <t>г. Минск, ул. Притыцкого, д. 66, Минский р-н, Минская обл.</t>
  </si>
  <si>
    <t>Гл.упр.потреб.рынка, овощной магазин</t>
  </si>
  <si>
    <t>27 26 58.7</t>
  </si>
  <si>
    <t>53 54 25.2</t>
  </si>
  <si>
    <t>вкл. 11.02.2005</t>
  </si>
  <si>
    <t>д. Бенякони, Вороновский р-н, Гродненская обл.</t>
  </si>
  <si>
    <t>25 21 46</t>
  </si>
  <si>
    <t>54 15 55</t>
  </si>
  <si>
    <t>Доп. сетор DCS</t>
  </si>
  <si>
    <t>вкл. 01.10.2013</t>
  </si>
  <si>
    <t>д. Болотники, Вороновский р-н, Гродненская обл.</t>
  </si>
  <si>
    <t>25 16 10</t>
  </si>
  <si>
    <t>54 6 3</t>
  </si>
  <si>
    <t>вкл. 15.02.2006</t>
  </si>
  <si>
    <t>д. Великое Село, Лидский р-н, Гродненская обл.</t>
  </si>
  <si>
    <t>25 12 36.1</t>
  </si>
  <si>
    <t>53 59 51.3</t>
  </si>
  <si>
    <t>д. Гончары, Лидский р-н, Гродненская обл.</t>
  </si>
  <si>
    <t>25 24 6</t>
  </si>
  <si>
    <t>53 44 14</t>
  </si>
  <si>
    <t>д. Гезгалы, Дятловский р-н, Гродненская обл.</t>
  </si>
  <si>
    <t>plan_gsm:4/2/2 work_gsm:4/2/2</t>
  </si>
  <si>
    <t>25 22 04</t>
  </si>
  <si>
    <t>53 36 11</t>
  </si>
  <si>
    <t>д. Леоновичи, Дятловский р-н, Гродненская обл.</t>
  </si>
  <si>
    <t>25 16 32</t>
  </si>
  <si>
    <t>53 21 45</t>
  </si>
  <si>
    <t>д. Приречье, Слонимский р-н, Гродненская обл.</t>
  </si>
  <si>
    <t>25 16 30</t>
  </si>
  <si>
    <t>53 13 21</t>
  </si>
  <si>
    <t>вкл. 31.01.2006</t>
  </si>
  <si>
    <t>д. Мироним, Ивацевичский р-н, Брестская обл.</t>
  </si>
  <si>
    <t>25 26 14</t>
  </si>
  <si>
    <t>52 56 3.3</t>
  </si>
  <si>
    <t>г. Дятлово, ул. Энергетическая, д. 7, Дятловский р-н, Гродненская обл.</t>
  </si>
  <si>
    <t>Башня РЭС + BS - 240</t>
  </si>
  <si>
    <t>25 23 8.2</t>
  </si>
  <si>
    <t>53 27 59.2</t>
  </si>
  <si>
    <t>д. Гервяты, Островецкий р-н, Гродненская обл.</t>
  </si>
  <si>
    <t>26 7 50.4</t>
  </si>
  <si>
    <t>54 41 21.2</t>
  </si>
  <si>
    <t>г. Минск, ул. Беды, д. 11 к.1., Минский р-н, Минская обл.</t>
  </si>
  <si>
    <t>Здание ЖРЭО  Советского района г. Минска</t>
  </si>
  <si>
    <t>АО 2.,1 м. 3шт. + DBS - 3900</t>
  </si>
  <si>
    <t>27 35 4.66</t>
  </si>
  <si>
    <t>53 55 56.97</t>
  </si>
  <si>
    <t>д. Ивье, пл. Комсомольская, д. 2, Ивьевский р-н, Гродненская обл.</t>
  </si>
  <si>
    <t>Ивьевский районный узел почтовой связи</t>
  </si>
  <si>
    <t>25 46 12.2</t>
  </si>
  <si>
    <t>вкл. 02.12.2005</t>
  </si>
  <si>
    <t>г. Россь, ул. Солнечная, д. 1, Волковысский р-н, Гродненская обл.</t>
  </si>
  <si>
    <t>СПК "Агро-Лозы"</t>
  </si>
  <si>
    <t>24 24 27.2</t>
  </si>
  <si>
    <t>53 17 25.8</t>
  </si>
  <si>
    <t>выкл. 19.03.2010</t>
  </si>
  <si>
    <t>д. Геранены, Ивьевский р-н, Гродненская обл.</t>
  </si>
  <si>
    <t>Мачта БРПТЦ</t>
  </si>
  <si>
    <t>мачта БРПТЦ + BS - 240</t>
  </si>
  <si>
    <t>УЭПС 2-48/140-44</t>
  </si>
  <si>
    <t>25 33 37.8</t>
  </si>
  <si>
    <t>54 07 9.6</t>
  </si>
  <si>
    <t>д. Котловка, Островецкий р-н, Гродненская обл.</t>
  </si>
  <si>
    <t>25 45 2</t>
  </si>
  <si>
    <t>54 42 57.8</t>
  </si>
  <si>
    <t>вкл. 11.10.2013</t>
  </si>
  <si>
    <t>д. Посиничи, Слонимский р-н, Гродненская обл.</t>
  </si>
  <si>
    <t>25 7 44.9</t>
  </si>
  <si>
    <t>53 0 54.1</t>
  </si>
  <si>
    <t>д. Острово, Слонимский р-н, Гродненская обл.</t>
  </si>
  <si>
    <t>24 59 51.1</t>
  </si>
  <si>
    <t>52 55 51.4</t>
  </si>
  <si>
    <t>д. Корнадь, Свислочский р-н, Гродненская обл.</t>
  </si>
  <si>
    <t>24 29 13.9</t>
  </si>
  <si>
    <t>52 48 19.3</t>
  </si>
  <si>
    <t>вкл. 31.07.2006</t>
  </si>
  <si>
    <t>г. Новоельня, Дятловский р-н, Гродненская обл.</t>
  </si>
  <si>
    <t>Здание элеватора</t>
  </si>
  <si>
    <t>25 35 36.3</t>
  </si>
  <si>
    <t>53 28 2.3</t>
  </si>
  <si>
    <t>телемачта 50 м. + BS - 240</t>
  </si>
  <si>
    <t>вместо мкБС</t>
  </si>
  <si>
    <t>г. Гродно, Гродненский р-н, Гродненская обл.</t>
  </si>
  <si>
    <t>Южный рынок</t>
  </si>
  <si>
    <t>столб 26 м. + контейнер + BTS - 3900</t>
  </si>
  <si>
    <t>23 51 51.9</t>
  </si>
  <si>
    <t>53 37 25</t>
  </si>
  <si>
    <t>г. Минск, ул. Есенина, д. 35, Минский р-н, Минская обл.</t>
  </si>
  <si>
    <t>УП ЖЭС № 116</t>
  </si>
  <si>
    <t>27 27 1.4</t>
  </si>
  <si>
    <t>53 51 0.9</t>
  </si>
  <si>
    <t>г. Зельва, пер. Больничный, д. 5, Зельвенский р-н, Гродненская обл.</t>
  </si>
  <si>
    <t>Районная больница</t>
  </si>
  <si>
    <t>plan_gsm:2/4/3/4 work_gsm:2/4/3</t>
  </si>
  <si>
    <t>plan_dcs:2/5/4/4 work_dcs:2/5/4</t>
  </si>
  <si>
    <t>24 49 28.5</t>
  </si>
  <si>
    <t>53 8 53.6</t>
  </si>
  <si>
    <t>вкл. 18.01.2006</t>
  </si>
  <si>
    <t>вкл. 20.05.2011</t>
  </si>
  <si>
    <t>г. Лида, ул. Фурманова, д. 17, Лидский р-н, Гродненская обл.</t>
  </si>
  <si>
    <t>ОАО "Лида-агротехсервис"</t>
  </si>
  <si>
    <t>25 17 36.2</t>
  </si>
  <si>
    <t>53 52 9.8</t>
  </si>
  <si>
    <t>г. Лида, ул. Кирова, д. 19, Лидский р-н, Гродненская обл.</t>
  </si>
  <si>
    <t>Поликлиника</t>
  </si>
  <si>
    <t>1,2 корона мачты ниже антенн 2G, 3 - рамка на короне + DBS - 3900</t>
  </si>
  <si>
    <t>25 17 41.6</t>
  </si>
  <si>
    <t>53 53 34.8</t>
  </si>
  <si>
    <t>вкл. 10.09.2010</t>
  </si>
  <si>
    <t>г. Лида, ул. Мицкевича, д. 38 к3, Лидский р-н, Гродненская обл.</t>
  </si>
  <si>
    <t>Здание общежития</t>
  </si>
  <si>
    <t>триподы 7.5 м. + BS - 240</t>
  </si>
  <si>
    <t>на триподах + DBS - 3900</t>
  </si>
  <si>
    <t>25 18 47.6</t>
  </si>
  <si>
    <t>53 53 53.7</t>
  </si>
  <si>
    <t>г. Гродно, пер. Южный, д. 12а, Гродненский р-н, Гродненская обл.</t>
  </si>
  <si>
    <t>Общежите ЦТП-127</t>
  </si>
  <si>
    <t>рамки на мачте + корона мачты + DBS - 3900</t>
  </si>
  <si>
    <t>23 51 48.5</t>
  </si>
  <si>
    <t>53 38 38.9</t>
  </si>
  <si>
    <t>д. Сыроежки, Берестовицкий р-н, Гродненская обл.</t>
  </si>
  <si>
    <t>24 6 2.6</t>
  </si>
  <si>
    <t>53 7 45.3</t>
  </si>
  <si>
    <t>г. Мосты, ул. Советская, д. 38, Мостовский р-н, Гродненская обл.</t>
  </si>
  <si>
    <t>ОАО "Мостдрев"</t>
  </si>
  <si>
    <t>24 32 27.09</t>
  </si>
  <si>
    <t>53 24 34.99</t>
  </si>
  <si>
    <t>д. Вороничи, Зельвенский р-н, Гродненская обл.</t>
  </si>
  <si>
    <t>24 54 35.7</t>
  </si>
  <si>
    <t>53 09 6.5</t>
  </si>
  <si>
    <t>д. Шуляки, Зельвенский р-н, Гродненская обл.</t>
  </si>
  <si>
    <t>25 8 42.4</t>
  </si>
  <si>
    <t>53 6 37.1</t>
  </si>
  <si>
    <t>д. Ярнево, Слонимский р-н, Гродненская обл.</t>
  </si>
  <si>
    <t>25 2 24.7</t>
  </si>
  <si>
    <t>53 8 19.3</t>
  </si>
  <si>
    <t>г. Минск, ул. Есенина, д. 14, Минский р-н, Минская обл.</t>
  </si>
  <si>
    <t>УП ЖЭС № 98</t>
  </si>
  <si>
    <t>27 27 50.6</t>
  </si>
  <si>
    <t>53 51 2.3</t>
  </si>
  <si>
    <t>г. Островец, ул. Ленинская, д. 5, Островецкий р-н, Гродненская обл.</t>
  </si>
  <si>
    <t>Островецкий РУПС</t>
  </si>
  <si>
    <t>25 57 2.09</t>
  </si>
  <si>
    <t>54 37 7.2</t>
  </si>
  <si>
    <t>выкл. 05.07.2008</t>
  </si>
  <si>
    <t>г. Островец, ул. К.Маркса, д. 1, Островецкий р-н, Гродненская обл.</t>
  </si>
  <si>
    <t>Комбинат бытового обслуживания</t>
  </si>
  <si>
    <t>25 57 33</t>
  </si>
  <si>
    <t>54 36 59</t>
  </si>
  <si>
    <t>вкл. 16.12.2005</t>
  </si>
  <si>
    <t>г. Волковыск, ул. Ленина, д. 15, Волковысский р-н, Гродненская обл.</t>
  </si>
  <si>
    <t>Башня связи РЭС  40 м</t>
  </si>
  <si>
    <t>Башня РЭС 40 м. + BS - 240</t>
  </si>
  <si>
    <t>трубостойки на башне + рамка + DBS - 3900</t>
  </si>
  <si>
    <t>24 27 37</t>
  </si>
  <si>
    <t>53 9 42</t>
  </si>
  <si>
    <t>г. Волковыск, ул. Красноармейская, д. 23, Волковысский р-н, Гродненская обл.</t>
  </si>
  <si>
    <t>Здание АБК ОАО "Волмет"</t>
  </si>
  <si>
    <t>Корона мачты + рамка + DBS - 3900</t>
  </si>
  <si>
    <t>24 25 59.3</t>
  </si>
  <si>
    <t>53 9 21.5</t>
  </si>
  <si>
    <t>д. Костенево, Щучинский р-н, Гродненская обл.</t>
  </si>
  <si>
    <t>24 49 50.2</t>
  </si>
  <si>
    <t>53 43 13.9</t>
  </si>
  <si>
    <t>BSC83</t>
  </si>
  <si>
    <t>д. Ваверка, Лидский р-н, Гродненская обл.</t>
  </si>
  <si>
    <t>24 56 57.4</t>
  </si>
  <si>
    <t>53 50 18.1</t>
  </si>
  <si>
    <t>д. Клевица, Ошмянский р-н, Гродненская обл.</t>
  </si>
  <si>
    <t>25 44 57</t>
  </si>
  <si>
    <t>54 17 19.7</t>
  </si>
  <si>
    <t>вкл. 11.07.2006</t>
  </si>
  <si>
    <t>г. Сморгонь, пр-т Индустриальный, д. 7, Сморгонский р-н, Гродненская обл.</t>
  </si>
  <si>
    <t>Сморгоньский хлебзавод</t>
  </si>
  <si>
    <t>plan_dcs:3/3/3 work_dcs:4/2/2</t>
  </si>
  <si>
    <t>26 22 5.6</t>
  </si>
  <si>
    <t>54 30 31.6</t>
  </si>
  <si>
    <t>д. Жодишки, Сморгонский р-н, Гродненская обл.</t>
  </si>
  <si>
    <t>26 27 42.8</t>
  </si>
  <si>
    <t>54 37 43.6</t>
  </si>
  <si>
    <t>д. Дотишки, Вороновский р-н, Гродненская обл.</t>
  </si>
  <si>
    <t>24 59 48.4</t>
  </si>
  <si>
    <t>54 7 37.6</t>
  </si>
  <si>
    <t>г. Минск, ул. Филимонова, д. 63, Минский р-н, Минская обл.</t>
  </si>
  <si>
    <t>Минский автовокзхал "Московский"</t>
  </si>
  <si>
    <t>27 38 11.2</t>
  </si>
  <si>
    <t>53 55 43.1</t>
  </si>
  <si>
    <t>вкл. 23.10.2005</t>
  </si>
  <si>
    <t>г. Вилейка, ул. Волынца, д. 7, Вилейский р-н, Минская обл.</t>
  </si>
  <si>
    <t>филиал ЗАО "Молодечномебель"</t>
  </si>
  <si>
    <t>26 55 20</t>
  </si>
  <si>
    <t>54 30 18</t>
  </si>
  <si>
    <t>доп сектор GSM+DCS+замена антенн</t>
  </si>
  <si>
    <t>вкл. 04.11.2005</t>
  </si>
  <si>
    <t>г. Молодечно, ул. Скорины, д. 19, Молодечненский р-н, Минская обл.</t>
  </si>
  <si>
    <t>Общежитие РУП "завод "Спутник"</t>
  </si>
  <si>
    <t>26 50 56.2</t>
  </si>
  <si>
    <t>54 17 54</t>
  </si>
  <si>
    <t>вкл. 01.12.2005</t>
  </si>
  <si>
    <t>д. Нарочь, Вилейский р-н, Минская обл.</t>
  </si>
  <si>
    <t>26 43 56.5</t>
  </si>
  <si>
    <t>54 34 11.6</t>
  </si>
  <si>
    <t>26 49 56.39</t>
  </si>
  <si>
    <t>54 18 25.3</t>
  </si>
  <si>
    <t>вкл. 02.02.2006</t>
  </si>
  <si>
    <t>г. Молодечно, ул. В. Гостинец, д. 40, Молодечненский р-н, Минская обл.</t>
  </si>
  <si>
    <t>ОАО "Юннона"</t>
  </si>
  <si>
    <t>plan_gsm:2/3/2/2 work_gsm:2/3/2</t>
  </si>
  <si>
    <t>26 49 22.2</t>
  </si>
  <si>
    <t>54 18 31</t>
  </si>
  <si>
    <t>г. Молодечно, ул. Космонавтов, д. 13, Молодечненский р-н, Минская обл.</t>
  </si>
  <si>
    <t>Больница №2</t>
  </si>
  <si>
    <t>26 51 14</t>
  </si>
  <si>
    <t>54 18 30</t>
  </si>
  <si>
    <t>вкл. 03.10.2006</t>
  </si>
  <si>
    <t>д. Медрики, Сморгонский р-н, Гродненская обл.</t>
  </si>
  <si>
    <t>26 8 37.2</t>
  </si>
  <si>
    <t>54 32 26.2</t>
  </si>
  <si>
    <t>д. Турец-Бояры, Молодечненский р-н, Минская обл.</t>
  </si>
  <si>
    <t>УРС "Пруды" (Мачта УП МС )</t>
  </si>
  <si>
    <t>мачта УП МС 108 м. + BS - 240</t>
  </si>
  <si>
    <t>рамки к трубостойкам</t>
  </si>
  <si>
    <t>26 38 53.7</t>
  </si>
  <si>
    <t>54 22 29.1</t>
  </si>
  <si>
    <t>вкл. 20.12.2012</t>
  </si>
  <si>
    <t>г. Вилейка, ул. Чапаева, д. 26, Вилейский р-н, Минская обл.</t>
  </si>
  <si>
    <t>ОМ РУП "Зенит"</t>
  </si>
  <si>
    <t>26 53 37.1</t>
  </si>
  <si>
    <t>54 29 5.2</t>
  </si>
  <si>
    <t>г. Нарочь, ул. Октябырьская, д. 3, Мядельский р-н, Минская обл.</t>
  </si>
  <si>
    <t>26 42 16</t>
  </si>
  <si>
    <t>54 54 52</t>
  </si>
  <si>
    <t>г. Минск, ул. Лобанка, д. 105, Минский р-н, Минская обл.</t>
  </si>
  <si>
    <t>ЖЭС-114</t>
  </si>
  <si>
    <t>27 26 1.8</t>
  </si>
  <si>
    <t>53 52 57.7</t>
  </si>
  <si>
    <t>г. Радунь, ул. Советская, д. 41, Вороновский р-н, Гродненская обл.</t>
  </si>
  <si>
    <t>"Коопторг"</t>
  </si>
  <si>
    <t>24 59 47.9</t>
  </si>
  <si>
    <t>54 3 9.2</t>
  </si>
  <si>
    <t>вкл. 27.03.2006</t>
  </si>
  <si>
    <t>г. Заславль, ул. Микрорайон 1, д. 3, Минский р-н, Минская обл.</t>
  </si>
  <si>
    <t>Общежитие ГК УП "Заславское ЖКХ"</t>
  </si>
  <si>
    <t>plan_dcs:6/6/6 work_dcs:6/4/7</t>
  </si>
  <si>
    <t>54 0 34.4</t>
  </si>
  <si>
    <t>г. Гродно, ул. Горького, д. 72а, Гродненский р-н, Гродненская обл.</t>
  </si>
  <si>
    <t>23 49 10.8</t>
  </si>
  <si>
    <t>53 41 47.5</t>
  </si>
  <si>
    <t>вкл. 13.12.2006</t>
  </si>
  <si>
    <t>г. Радошковичи, ул. Советская, д. 12, Молодечненский р-н, Минская обл.</t>
  </si>
  <si>
    <t>ОАО "Белхудожкерамика"</t>
  </si>
  <si>
    <t>27 14 20.3</t>
  </si>
  <si>
    <t>54 9 14.4</t>
  </si>
  <si>
    <t>д. Чисть, ул. Заводская, д. 1а, Молодечненский р-н, Минская обл.</t>
  </si>
  <si>
    <t>ОАО "Забудова-торг"</t>
  </si>
  <si>
    <t>plan_gsm:3/3/3 work_gsm:4/2/3</t>
  </si>
  <si>
    <t>27 6 10.8</t>
  </si>
  <si>
    <t>54 15 49.3</t>
  </si>
  <si>
    <t>г. Гродно, ул. Счастного, д. 38, Гродненский р-н, Гродненская обл.</t>
  </si>
  <si>
    <t>ФОК "Лазурный"</t>
  </si>
  <si>
    <t>23 49 45.1</t>
  </si>
  <si>
    <t>53 40 6.7</t>
  </si>
  <si>
    <t>вкл. 14.10.2010</t>
  </si>
  <si>
    <t>д. Верещаки, Свислочский р-н, Гродненская обл.</t>
  </si>
  <si>
    <t>24 35 7.2</t>
  </si>
  <si>
    <t>52 53 27.3</t>
  </si>
  <si>
    <t>д. Красноозерная, Сморгонский р-н, Гродненская обл.</t>
  </si>
  <si>
    <t>26 32 48.1</t>
  </si>
  <si>
    <t>54 44 9.7</t>
  </si>
  <si>
    <t>д. Трухановичи, Дятловский р-н, Гродненская обл.</t>
  </si>
  <si>
    <t>25 17 53</t>
  </si>
  <si>
    <t>53 28 11.2</t>
  </si>
  <si>
    <t>г. Мир, ул. Танкистов, д. 42, Кореличский р-н, Гродненская обл.</t>
  </si>
  <si>
    <t>Уч. корпус УО "Мирское ГХПТУ №234"</t>
  </si>
  <si>
    <t>26 28 38.2</t>
  </si>
  <si>
    <t>53 27 9.7</t>
  </si>
  <si>
    <t>вкл. 10.07.2006</t>
  </si>
  <si>
    <t>г. Минск, ул. Горецкого, д. 43, Минский р-н, Минская обл.</t>
  </si>
  <si>
    <t>ЖЭС-112</t>
  </si>
  <si>
    <t>27 26 36.4</t>
  </si>
  <si>
    <t>53 53 5.7</t>
  </si>
  <si>
    <t>г. Мозырь, ул. Пролетарская, д. 8, Мозырский р-н, Гомельская обл.</t>
  </si>
  <si>
    <t>здание гостиницы КУП ГК "Припять"</t>
  </si>
  <si>
    <t>АО 7.5 м + сборный контейнер + BS - 240</t>
  </si>
  <si>
    <t>корона аннтенной опоры + Flexi WCDMA BTS</t>
  </si>
  <si>
    <t>29 15 13.1</t>
  </si>
  <si>
    <t>52 3 8.5</t>
  </si>
  <si>
    <t>вкл. 04.11.2008</t>
  </si>
  <si>
    <t>г. Мозырь, ул. Гагарина, д. 50, Мозырский р-н, Гомельская обл.</t>
  </si>
  <si>
    <t>ОАО Мозырьхимсервис"</t>
  </si>
  <si>
    <t>на короне антенной опоры + Flexi WCDMA BTS</t>
  </si>
  <si>
    <t>29 13 12.6</t>
  </si>
  <si>
    <t>52 1 40.8</t>
  </si>
  <si>
    <t>г. Мозырь, ул. Пролетарская, д. 77, Мозырский р-н, Гомельская обл.</t>
  </si>
  <si>
    <t>Общ. Мозырьской НРЭГБ РУП "Белгеология" + триподы 7,5 м</t>
  </si>
  <si>
    <t>Антенная опора 7.5м + BS - 240</t>
  </si>
  <si>
    <t>рамка на антенных опорах + Flexi WCDMA BTS</t>
  </si>
  <si>
    <t>29 14 24</t>
  </si>
  <si>
    <t>52 2 50.4</t>
  </si>
  <si>
    <t>г. Мозырь, пер. Малинина, д. 1, Мозырский р-н, Гомельская обл.</t>
  </si>
  <si>
    <t>"Гомельское гос. училище олимп. резерва"</t>
  </si>
  <si>
    <t>29 11 33.9</t>
  </si>
  <si>
    <t>52 2 12.9</t>
  </si>
  <si>
    <t>г. Мозырь, ул. Я. Купалы, д. 26а, Мозырский р-н, Гомельская обл.</t>
  </si>
  <si>
    <t>здание стадиона "Юность"</t>
  </si>
  <si>
    <t>29 16 36.9</t>
  </si>
  <si>
    <t>52 2 24.4</t>
  </si>
  <si>
    <t>г. Калинковичи, ул. 50 лет Октября, д. 24, Калинковичский р-н, Гомельская обл.</t>
  </si>
  <si>
    <t>ОАО Калинковичский РМЗ</t>
  </si>
  <si>
    <t>мачта 27 м. + рамки + Flexi WCDMA BTS</t>
  </si>
  <si>
    <t>plan_umts:2/3/3 work_umts:2/3/3</t>
  </si>
  <si>
    <t>29 19 4.7</t>
  </si>
  <si>
    <t>52 7 33.4</t>
  </si>
  <si>
    <t>г. Мозырь, ул. В. Хоружей, д. 16, Мозырский р-н, Гомельская обл.</t>
  </si>
  <si>
    <t>ЖЭУ-6</t>
  </si>
  <si>
    <t>29 13 44.3</t>
  </si>
  <si>
    <t>52 5 16.3</t>
  </si>
  <si>
    <t>г. Калинковичи, ул. Князева, д. 4, Калинковичский р-н, Гомельская обл.</t>
  </si>
  <si>
    <t>Адм. Здание</t>
  </si>
  <si>
    <t>29 20 34.4</t>
  </si>
  <si>
    <t>г. Мозырь, ул. Крупской, д. 12, Мозырский р-н, Гомельская обл.</t>
  </si>
  <si>
    <t>ОАО ТФ "Славянка"</t>
  </si>
  <si>
    <t>АО (7.5 3 шт.) + BS - 240</t>
  </si>
  <si>
    <t>29 14 53.1</t>
  </si>
  <si>
    <t>52 2 41.4</t>
  </si>
  <si>
    <t>г. Мозырь, ул. Ульяновская, д. 22, Мозырский р-н, Гомельская обл.</t>
  </si>
  <si>
    <t>Общежитие УО "Мозырьское гос. муз. училище"</t>
  </si>
  <si>
    <t>АО 7.5 м. + BS - 240</t>
  </si>
  <si>
    <t>29 14 17.9</t>
  </si>
  <si>
    <t>52 2 7.9</t>
  </si>
  <si>
    <t>г. Минск, пер. Охотский, д. 21, Минский р-н, Минская обл.</t>
  </si>
  <si>
    <t>АТС-43</t>
  </si>
  <si>
    <t>plan_dcs:6/6/6 work_dcs:5/7/4</t>
  </si>
  <si>
    <t>27 40 25.8</t>
  </si>
  <si>
    <t>53 52 18.7</t>
  </si>
  <si>
    <t>вкл. 05.03.2004</t>
  </si>
  <si>
    <t>г. Мозырь, ул. Социалистическая, д. 120, Мозырский р-н, Гомельская обл.</t>
  </si>
  <si>
    <t>Здание ОАО "Мозырьдрев"</t>
  </si>
  <si>
    <t>plan_gsm:2/2/2 work_gsm:3/3/3</t>
  </si>
  <si>
    <t>29 11 59.5</t>
  </si>
  <si>
    <t>52 4 41.4</t>
  </si>
  <si>
    <t>г. Мозырь, ул. Дружбы, д. 16а, Мозырский р-н, Гомельская обл.</t>
  </si>
  <si>
    <t>Здание КПУП "Школьное питание"</t>
  </si>
  <si>
    <t>29 14 44.2</t>
  </si>
  <si>
    <t>52 1 45.1</t>
  </si>
  <si>
    <t>д. Сосновка, 0, Гомельский р-н, Гомельская обл.</t>
  </si>
  <si>
    <t>30 50 42.5</t>
  </si>
  <si>
    <t>52 22 12.6</t>
  </si>
  <si>
    <t>вкл. 06.11.2008</t>
  </si>
  <si>
    <t>д. Озерщина, ул. Судостроительная, д. 10, Речицкий р-н, Гомельская обл.</t>
  </si>
  <si>
    <t>Здание РУП "Речицкий ССРЗ"</t>
  </si>
  <si>
    <t>plan_gsm:2/1/2/2 work_gsm:2/1/2</t>
  </si>
  <si>
    <t>plan_dcs:2/2/3 work_dcs:2/2/3</t>
  </si>
  <si>
    <t>30 20 42.7</t>
  </si>
  <si>
    <t>52 23 48.3</t>
  </si>
  <si>
    <t>вкл. 13.04.2006</t>
  </si>
  <si>
    <t>г. Речица, ул. Молодежная, д. 7, Речицкий р-н, Гомельская обл.</t>
  </si>
  <si>
    <t>ЧУП "Донарис"</t>
  </si>
  <si>
    <t>рамка + Flexi WCDMA BTS</t>
  </si>
  <si>
    <t>30 24 47.8</t>
  </si>
  <si>
    <t>52 21 9.9</t>
  </si>
  <si>
    <t>г. Речица, ул. Советская, д. 192, Речицкий р-н, Гомельская обл.</t>
  </si>
  <si>
    <t>УО "Речицкий гос. аграр. коледж"</t>
  </si>
  <si>
    <t>30 24 47.1</t>
  </si>
  <si>
    <t>52 21 42.9</t>
  </si>
  <si>
    <t>д. Бобренята, Мозырский р-н, Гомельская обл.</t>
  </si>
  <si>
    <t>бетонированная площадка на территории машинно-тракторного парка СПК "Бобренята"</t>
  </si>
  <si>
    <t>29 15 50.7</t>
  </si>
  <si>
    <t>52 0 47.4</t>
  </si>
  <si>
    <t>вкл. 11.03.2008</t>
  </si>
  <si>
    <t>г. Брагин, ул. Советская, д. 15, Брагинский р-н, Гомельская обл.</t>
  </si>
  <si>
    <t>РУПС "Белпочта"</t>
  </si>
  <si>
    <t>30 16 19.4</t>
  </si>
  <si>
    <t>51 46 59.2</t>
  </si>
  <si>
    <t>вкл. 27.09.2011</t>
  </si>
  <si>
    <t>д. Солтаново, Речицкий р-н, Гомельская обл.</t>
  </si>
  <si>
    <t>30 14 3.7</t>
  </si>
  <si>
    <t>52 21 14</t>
  </si>
  <si>
    <t>вкл. 04.09.2007</t>
  </si>
  <si>
    <t>д. Особино, Буда-Кошелевский р-н, Гомельская обл.</t>
  </si>
  <si>
    <t>plan_dcs:3/3/3 work_dcs:2/3/2</t>
  </si>
  <si>
    <t>30 50 46.4</t>
  </si>
  <si>
    <t>52 38 0.6</t>
  </si>
  <si>
    <t>вкл. 22.11.2007</t>
  </si>
  <si>
    <t>г. Минск, пр-т Рокоссовского, д. 27, Минский р-н, Минская обл.</t>
  </si>
  <si>
    <t>АТС-47</t>
  </si>
  <si>
    <t>сущ. трубостойки + DBS - 3900</t>
  </si>
  <si>
    <t>27 36 5.1</t>
  </si>
  <si>
    <t>53 52 13.5</t>
  </si>
  <si>
    <t>вкл. 16.01.2004</t>
  </si>
  <si>
    <t>д. Калинино, Буда-Кошелевский р-н, Гомельская обл.</t>
  </si>
  <si>
    <t>plan_dcs:4/4/4 work_dcs:2/3/4</t>
  </si>
  <si>
    <t>трубостойка + Flexi WCDMA BTS</t>
  </si>
  <si>
    <t>30 51 27.9</t>
  </si>
  <si>
    <t>52 35 23.5</t>
  </si>
  <si>
    <t>г. Рогачев, ул. Луначарского, д. 10, Рогачевский р-н, Гомельская обл.</t>
  </si>
  <si>
    <t>Рогачевский РУЭС</t>
  </si>
  <si>
    <t>30 03 07</t>
  </si>
  <si>
    <t>53 04 42</t>
  </si>
  <si>
    <t>ВОЛС БС461, БС464, БС2464</t>
  </si>
  <si>
    <t>д. Хвойка, Житковичский р-н, Гомельская обл.</t>
  </si>
  <si>
    <t>28 03 42.4</t>
  </si>
  <si>
    <t>52 28 23.2</t>
  </si>
  <si>
    <t>д. Ветчин, Житковичский р-н, Гомельская обл.</t>
  </si>
  <si>
    <t>28 09 29.4</t>
  </si>
  <si>
    <t>52 26 38.6</t>
  </si>
  <si>
    <t>вкл. 28.09.2011</t>
  </si>
  <si>
    <t>д. Грабов, Петриковский р-н, Гомельская обл.</t>
  </si>
  <si>
    <t>28 15 50.4</t>
  </si>
  <si>
    <t>52 21 44.5</t>
  </si>
  <si>
    <t>д. Кистени, Рогачевский р-н, Гомельская обл.</t>
  </si>
  <si>
    <t>30 14 26.8</t>
  </si>
  <si>
    <t>53 10 13.6</t>
  </si>
  <si>
    <t>д. Лясковичи, Резиденция Лясковичи, Петриковский р-н, Гомельская обл.</t>
  </si>
  <si>
    <t>земельный участок на тер. мастерской СХК "Лясковичи"</t>
  </si>
  <si>
    <t>трубостойки на мачте + Flexi WCDMA BTS</t>
  </si>
  <si>
    <t>28 10 4.1</t>
  </si>
  <si>
    <t>52 7 13.4</t>
  </si>
  <si>
    <t>вкл. 24.10.2013</t>
  </si>
  <si>
    <t>д. Засинцы, Ельский р-н, Гомельская обл.</t>
  </si>
  <si>
    <t>28 44 50.6</t>
  </si>
  <si>
    <t>51 33 13</t>
  </si>
  <si>
    <t>д. Почапово, ул. Зеленая, д. 1, Пинский р-н, Брестская обл.</t>
  </si>
  <si>
    <t>здание СПК "Почапово"</t>
  </si>
  <si>
    <t>26 11 38.4</t>
  </si>
  <si>
    <t>52 9 20.3</t>
  </si>
  <si>
    <t>выкл. 19.11.2009</t>
  </si>
  <si>
    <t>г. Мозырь, ул. Юности, д. 39а, Мозырский р-н, Гомельская обл.</t>
  </si>
  <si>
    <t>здание КУП "Мозырьский коммунальник"</t>
  </si>
  <si>
    <t>29 13 23.5</t>
  </si>
  <si>
    <t>52 1 54.8</t>
  </si>
  <si>
    <t>вкл. 22.07.2008</t>
  </si>
  <si>
    <t>г. Минск, ул. Искалиева, д. 12 к.1, Минский р-н, Минская обл.</t>
  </si>
  <si>
    <t>Заводской ЛСЦ (два трипода 5 м)</t>
  </si>
  <si>
    <t>27 37 17.7</t>
  </si>
  <si>
    <t>53 52 17.9</t>
  </si>
  <si>
    <t>вкл. 03.08.2004</t>
  </si>
  <si>
    <t>д. Кнубово, Пинский р-н, Брестская обл.</t>
  </si>
  <si>
    <t>Асфальтированная площадка на территории МТФ СПК "Плещицы"</t>
  </si>
  <si>
    <t>26 10 32.3</t>
  </si>
  <si>
    <t>52 3 7.4</t>
  </si>
  <si>
    <t>BSC35</t>
  </si>
  <si>
    <t>вкл. 20.12.2008</t>
  </si>
  <si>
    <t>г. Пинск, ул. Пушкина, д. 21, Пинский р-н, Брестская обл.</t>
  </si>
  <si>
    <t>Общежитие колледжа мясной и мол. пром-ти</t>
  </si>
  <si>
    <t>вкл. 14.03.2006</t>
  </si>
  <si>
    <t>г. Пинск, ул. Революционная, д. 12, Пинский р-н, Брестская обл.</t>
  </si>
  <si>
    <t>УО "Пинский АТК"</t>
  </si>
  <si>
    <t>26 4 15</t>
  </si>
  <si>
    <t>52 6 59.8</t>
  </si>
  <si>
    <t>г. Пинск, ул. Молодежная, д. 56, Пинский р-н, Брестская обл.</t>
  </si>
  <si>
    <t>Здание ЦТП-72</t>
  </si>
  <si>
    <t>26 4 39.7</t>
  </si>
  <si>
    <t>52 7 59.7</t>
  </si>
  <si>
    <t>г. Пинск, ул. Центральная, д. 28, Пинский р-н, Брестская обл.</t>
  </si>
  <si>
    <t>ЦТП-36</t>
  </si>
  <si>
    <t>26 6 40.9</t>
  </si>
  <si>
    <t>52 8 20.2</t>
  </si>
  <si>
    <t>Котельная №24</t>
  </si>
  <si>
    <t>26 24 27</t>
  </si>
  <si>
    <t>51 56 35.8</t>
  </si>
  <si>
    <t>г. Пинск, пр-т Жолтовского, д. 109, Пинский р-н, Брестская обл.</t>
  </si>
  <si>
    <t>Инженерно - адм. корпус №1 завода "Кузлитмаш"</t>
  </si>
  <si>
    <t>26 0 38.8</t>
  </si>
  <si>
    <t>52 7 56.5</t>
  </si>
  <si>
    <t>перенос с мачты на триподы</t>
  </si>
  <si>
    <t>г. Лунинец, ул. Фабричная, д. 53, Лунинецкий р-н, Брестская обл.</t>
  </si>
  <si>
    <t>Общежитие №1 РУПП "Полесьеэлектромаш"</t>
  </si>
  <si>
    <t>26 48 6.59</t>
  </si>
  <si>
    <t>52 15 25.4</t>
  </si>
  <si>
    <t>г. Пинск, ул. Брестская, д. 42, Пинский р-н, Брестская обл.</t>
  </si>
  <si>
    <t>Ателье "Березка"</t>
  </si>
  <si>
    <t>26 5 30.6</t>
  </si>
  <si>
    <t>52 6 44.5</t>
  </si>
  <si>
    <t>выкл. 06.05.2013</t>
  </si>
  <si>
    <t>г. Пинск, ул. Брестская, д. 153, Пинский р-н, Брестская обл.</t>
  </si>
  <si>
    <t>Общежитие УО "Пинский гос. проф. лицей ст-ва"</t>
  </si>
  <si>
    <t>26 2 49.9</t>
  </si>
  <si>
    <t>52 6 40.6</t>
  </si>
  <si>
    <t>г. Минск, пр-т Партизанский, д. 117, Минский р-н, Минская обл.</t>
  </si>
  <si>
    <t>ДК "МАЗ" (трипод 7 м)</t>
  </si>
  <si>
    <t>27 39 28.6</t>
  </si>
  <si>
    <t>53 52 6.1</t>
  </si>
  <si>
    <t>г. Корма, ул. Ленина, д. 25, Кормянский р-н, Гомельская обл.</t>
  </si>
  <si>
    <t>30 48 03.2</t>
  </si>
  <si>
    <t>53 07 52.9</t>
  </si>
  <si>
    <t>При выборе места установки трубостойки обеспечить прямую видимость на БС648</t>
  </si>
  <si>
    <t>г. Чечерск, ул. Советская, д. 17, Чечерский р-н, Гомельская обл.</t>
  </si>
  <si>
    <t>30 55 03.4</t>
  </si>
  <si>
    <t>52 54 59.5</t>
  </si>
  <si>
    <t>г. Буда-Кошелево, ул. Головачева, д. 14, Буда-Кошелевский р-н, Гомельская обл.</t>
  </si>
  <si>
    <t>30 34 00.5</t>
  </si>
  <si>
    <t>52 43 02.4</t>
  </si>
  <si>
    <t>г. Чечерск, ул. Трудовая, Чечерский р-н, Гомельская обл.</t>
  </si>
  <si>
    <t>Башня Velcom 50 м. + контейнер + BS - 240</t>
  </si>
  <si>
    <t>Башня Velcom 50 м. + Flexi WCDMA BTS</t>
  </si>
  <si>
    <t>30 55 12.3</t>
  </si>
  <si>
    <t>52 55 02.5</t>
  </si>
  <si>
    <t>вкл. 28.12.2009</t>
  </si>
  <si>
    <t>д. Романищи, Октябрьский р-н, Гомельская обл.</t>
  </si>
  <si>
    <t>29 9 40.1</t>
  </si>
  <si>
    <t>52 44 29.7</t>
  </si>
  <si>
    <t>вкл. 10.01.2007</t>
  </si>
  <si>
    <t>вкл. 29.11.2007</t>
  </si>
  <si>
    <t>д. Кочище, Ельский р-н, Гомельская обл.</t>
  </si>
  <si>
    <t>28 54 57.8</t>
  </si>
  <si>
    <t>51 44 43.7</t>
  </si>
  <si>
    <t>вкл. 09.11.2007</t>
  </si>
  <si>
    <t>д. Веселый, Жлобинский р-н, Гомельская обл.</t>
  </si>
  <si>
    <t>29 54 12.3</t>
  </si>
  <si>
    <t>52 52 57.8</t>
  </si>
  <si>
    <t>вкл. 24.09.2009</t>
  </si>
  <si>
    <t>д. Столпня, Рогачевский р-н, Гомельская обл.</t>
  </si>
  <si>
    <t>30 25 20.3</t>
  </si>
  <si>
    <t>52 54 58.5</t>
  </si>
  <si>
    <t>д. Борки, Петриковский р-н, Гомельская обл.</t>
  </si>
  <si>
    <t>28 29 33</t>
  </si>
  <si>
    <t>52 26 53.7</t>
  </si>
  <si>
    <t>вкл. 02.01.2007</t>
  </si>
  <si>
    <t>г. Минск, ул. Янки Лучины, д. 60, Минский р-н, Минская обл.</t>
  </si>
  <si>
    <t>ЖЭС122</t>
  </si>
  <si>
    <t>plan_dcs:6/6/6 work_dcs:3/5/5</t>
  </si>
  <si>
    <t>27 35 8.2</t>
  </si>
  <si>
    <t>53 50 16</t>
  </si>
  <si>
    <t>вкл. 31.01.2004</t>
  </si>
  <si>
    <t>д. Завод, Жлобинский р-н, Гомельская обл.</t>
  </si>
  <si>
    <t>30 12 38.4</t>
  </si>
  <si>
    <t>52 47 59.2</t>
  </si>
  <si>
    <t>вкл. 08.08.2007</t>
  </si>
  <si>
    <t>д. Кореневка, Гомельский р-н, Гомельская обл.</t>
  </si>
  <si>
    <t>здение цеха переработки леса ГЛХУ "Экспериментальная лесная база"</t>
  </si>
  <si>
    <t>31 6 48.9</t>
  </si>
  <si>
    <t>52 20 46</t>
  </si>
  <si>
    <t>д. Забродье, Житковичский р-н, Гомельская обл.</t>
  </si>
  <si>
    <t>52 15 46.4</t>
  </si>
  <si>
    <t>вкл. 16.08.2007</t>
  </si>
  <si>
    <t>д. Грабовка, Гомельский р-н, Гомельская обл.</t>
  </si>
  <si>
    <t>31 8 53.8</t>
  </si>
  <si>
    <t>52 11 30.6</t>
  </si>
  <si>
    <t>д. Климовка, Гомельский р-н, Гомельская обл.</t>
  </si>
  <si>
    <t>31 5 14</t>
  </si>
  <si>
    <t>52 17 49.5</t>
  </si>
  <si>
    <t>вкл. 18.09.2007</t>
  </si>
  <si>
    <t>д. Ильич, Рогачевский р-н, Гомельская обл.</t>
  </si>
  <si>
    <t>30 25 4.9</t>
  </si>
  <si>
    <t>53 15 25.7</t>
  </si>
  <si>
    <t>отпала по ДЗ BEL 15 00 01/0227с от 05.04.2007</t>
  </si>
  <si>
    <t>д. Потаповка, Буда-Кошелевский р-н, Гомельская обл.</t>
  </si>
  <si>
    <t>30 30 10</t>
  </si>
  <si>
    <t>52 44 18.1</t>
  </si>
  <si>
    <t>вкл. 10.09.2007</t>
  </si>
  <si>
    <t>д. Салтановка, Жлобинский р-н, Гомельская обл.</t>
  </si>
  <si>
    <t>52 50 2.1</t>
  </si>
  <si>
    <t>д. Гулевичи, Калинковичский р-н, Гомельская обл.</t>
  </si>
  <si>
    <t>plan_gsm:2/2/2 work_gsm:3/2/4</t>
  </si>
  <si>
    <t>29 22 0</t>
  </si>
  <si>
    <t>52 4 53.9</t>
  </si>
  <si>
    <t>30 21 38.3</t>
  </si>
  <si>
    <t>52 17 58</t>
  </si>
  <si>
    <t>вкл. 01.04.2014</t>
  </si>
  <si>
    <t>г. Минск, ул. Жилуновича, д. 15, Минский р-н, Минская обл.</t>
  </si>
  <si>
    <t>ГХУ призидента РБ</t>
  </si>
  <si>
    <t>27 37 53.8</t>
  </si>
  <si>
    <t>53 52 33.3</t>
  </si>
  <si>
    <t>д. Красное, Гомельский р-н, Гомельская обл.</t>
  </si>
  <si>
    <t>здание механических мастерских</t>
  </si>
  <si>
    <t>30 54 49.8</t>
  </si>
  <si>
    <t>52 28 13.1</t>
  </si>
  <si>
    <t>вкл. 29.05.2008</t>
  </si>
  <si>
    <t>д. Уборок, Лоевский р-н, Гомельская обл.</t>
  </si>
  <si>
    <t>30 30 25.2</t>
  </si>
  <si>
    <t>52 2 49.3</t>
  </si>
  <si>
    <t>вкл. 16.07.2007</t>
  </si>
  <si>
    <t>д. Залесье, Чечерский р-н, Гомельская обл.</t>
  </si>
  <si>
    <t>30 59 48</t>
  </si>
  <si>
    <t>52 53 34.1</t>
  </si>
  <si>
    <t>д. Рытов, Брагинский р-н, Гомельская обл.</t>
  </si>
  <si>
    <t>30 28 27.7</t>
  </si>
  <si>
    <t>51 45 16.5</t>
  </si>
  <si>
    <t>вкл. 17.01.2007</t>
  </si>
  <si>
    <t>РУП Мозырьский комбинат "Этанол"</t>
  </si>
  <si>
    <t>трипод (2 шт.) + BS - 240 II</t>
  </si>
  <si>
    <t>plan_gsm:3/3/0 work_gsm:2/2/0</t>
  </si>
  <si>
    <t>29 17 54</t>
  </si>
  <si>
    <t>51 54 47.3</t>
  </si>
  <si>
    <t>д. Глыбоцкое, ул. Новая, д. 15, Гомельский р-н, Гомельская обл.</t>
  </si>
  <si>
    <t>административное здание колхоза СПК "Глыбоцкое"</t>
  </si>
  <si>
    <t>31 16 50.2</t>
  </si>
  <si>
    <t>52 3 47.7</t>
  </si>
  <si>
    <t>вкл. 05.06.2008</t>
  </si>
  <si>
    <t>г. Добруш, ул. Лесная, д. 8, Добрушский р-н, Гомельская обл.</t>
  </si>
  <si>
    <t>ЗАО "Добрушский фарфоровый завод"</t>
  </si>
  <si>
    <t>31 20 12.9</t>
  </si>
  <si>
    <t>52 24 3.5</t>
  </si>
  <si>
    <t>д. Красный Камень, Добрушский р-н, Гомельская обл.</t>
  </si>
  <si>
    <t>31 34 43.8</t>
  </si>
  <si>
    <t>52 16 23.1</t>
  </si>
  <si>
    <t>вкл. 25.05.2007</t>
  </si>
  <si>
    <t>д. Узнож, Речицкий р-н, Гомельская обл.</t>
  </si>
  <si>
    <t>29 58 1.6</t>
  </si>
  <si>
    <t>52 28 31.6</t>
  </si>
  <si>
    <t>вкл. 10.08.2007</t>
  </si>
  <si>
    <t>д. Старокрасное, Речицкий р-н, Гомельская обл.</t>
  </si>
  <si>
    <t>plan_gsm:1/2/2/2 work_gsm:1/2/2</t>
  </si>
  <si>
    <t>30 09 6.3</t>
  </si>
  <si>
    <t>52 23 29.2</t>
  </si>
  <si>
    <t>Доп. сектор GSM, отредактировано согласно примечанию Виктора Милько</t>
  </si>
  <si>
    <t>г. Минск, ул. Лобанка, д. 58, Минский р-н, Минская обл.</t>
  </si>
  <si>
    <t>ЖЭС №115</t>
  </si>
  <si>
    <t>27 25 57.2</t>
  </si>
  <si>
    <t>53 53 51.8</t>
  </si>
  <si>
    <t>г. Паричи, Светлогорский р-н, Гомельская обл.</t>
  </si>
  <si>
    <t>29 23 54.2</t>
  </si>
  <si>
    <t>52 48 6.1</t>
  </si>
  <si>
    <t>д. Шкава, Октябрьский р-н, Гомельская обл.</t>
  </si>
  <si>
    <t>28 59 52.3</t>
  </si>
  <si>
    <t>52 42 45.1</t>
  </si>
  <si>
    <t>д. Добрынь, Ельский р-н, Гомельская обл.</t>
  </si>
  <si>
    <t>29 11 2.5</t>
  </si>
  <si>
    <t>51 45 44.4</t>
  </si>
  <si>
    <t>вкл. 17.08.2007</t>
  </si>
  <si>
    <t>д. Буда, Наровлянский р-н, Гомельская обл.</t>
  </si>
  <si>
    <t>29 17 55.3</t>
  </si>
  <si>
    <t>51 44 52.3</t>
  </si>
  <si>
    <t>д. Гажин, Наровлянский р-н, Гомельская обл.</t>
  </si>
  <si>
    <t>29 12 34.3</t>
  </si>
  <si>
    <t>51 39 29.4</t>
  </si>
  <si>
    <t>вкл. 15.08.2007</t>
  </si>
  <si>
    <t>д. Мазуры, Ельский р-н, Гомельская обл.</t>
  </si>
  <si>
    <t>29 13 19.2</t>
  </si>
  <si>
    <t>51 51 34.9</t>
  </si>
  <si>
    <t>вкл. 28.08.2007</t>
  </si>
  <si>
    <t>г. Светлогорск, ул. Авиационная, д. 72, Светлогорский р-н, Гомельская обл.</t>
  </si>
  <si>
    <t>Боксы филиала "Светлогорский ГАС" ОАО "Гомельатеп"</t>
  </si>
  <si>
    <t>29 43 9.5</t>
  </si>
  <si>
    <t>52 38 18.4</t>
  </si>
  <si>
    <t>г. Речица, ул. Советская, д. 80, Речицкий р-н, Гомельская обл.</t>
  </si>
  <si>
    <t>здание дома быта</t>
  </si>
  <si>
    <t>30 23 41.7</t>
  </si>
  <si>
    <t>52 22 2.9</t>
  </si>
  <si>
    <t>г. Уваровичи, пер. Больничный, д. 28, Буда-Кошелевский р-н, Гомельская обл.</t>
  </si>
  <si>
    <t>"Уваровичская районная больница"</t>
  </si>
  <si>
    <t>30 43 20</t>
  </si>
  <si>
    <t>52 36 8.6</t>
  </si>
  <si>
    <t>вкл. 04.06.2007</t>
  </si>
  <si>
    <t>д. Чирковичи, Светлогорский р-н, Гомельская обл.</t>
  </si>
  <si>
    <t>29 39 33</t>
  </si>
  <si>
    <t>52 39 51.3</t>
  </si>
  <si>
    <t>г. Минск, ул. Карвата, д. 35, Минский р-н, Минская обл.</t>
  </si>
  <si>
    <t>УП "Минкомунтеплосети"</t>
  </si>
  <si>
    <t>трубостойки + контейнер + BS - 240</t>
  </si>
  <si>
    <t>plan_dcs:3/3/3/3 work_dcs:3/3/3/4</t>
  </si>
  <si>
    <t>plan_umts:2/2/2/2 work_umts:3/3/2/2</t>
  </si>
  <si>
    <t>27 40 34.5</t>
  </si>
  <si>
    <t>53 54 33.3</t>
  </si>
  <si>
    <t>вкл. 17.04.2004</t>
  </si>
  <si>
    <t>д. Судовица, Светлогорский р-н, Гомельская обл.</t>
  </si>
  <si>
    <t>29 31 14.7</t>
  </si>
  <si>
    <t>52 43 58.9</t>
  </si>
  <si>
    <t>д. Раковичи, Светлогорский р-н, Гомельская обл.</t>
  </si>
  <si>
    <t>29 21 5.3</t>
  </si>
  <si>
    <t>52 41 6.3</t>
  </si>
  <si>
    <t>д. Полесье, Светлогорский р-н, Гомельская обл.</t>
  </si>
  <si>
    <t>29 21 28.1</t>
  </si>
  <si>
    <t>52 33 57.7</t>
  </si>
  <si>
    <t>д. Королевская Слобода, Светлогорский р-н, Гомельская обл.</t>
  </si>
  <si>
    <t>29 20 3.4</t>
  </si>
  <si>
    <t>52 55 35.6</t>
  </si>
  <si>
    <t>д. Козловичи, Калинковичский р-н, Гомельская обл.</t>
  </si>
  <si>
    <t>29 21 22.4</t>
  </si>
  <si>
    <t>52 22 12.5</t>
  </si>
  <si>
    <t>вкл. 14.08.2007</t>
  </si>
  <si>
    <t>д. Туровичи, Калинковичский р-н, Гомельская обл.</t>
  </si>
  <si>
    <t>29 17 13.3</t>
  </si>
  <si>
    <t>52 16 0.4</t>
  </si>
  <si>
    <t>д. Кольно, Житковичский р-н, Гомельская обл.</t>
  </si>
  <si>
    <t>27 53 33.2</t>
  </si>
  <si>
    <t>52 7 55.1</t>
  </si>
  <si>
    <t>д. Веточка, Жлобинский р-н, Гомельская обл.</t>
  </si>
  <si>
    <t>30 16 13.9</t>
  </si>
  <si>
    <t>52 57 1.8</t>
  </si>
  <si>
    <t>д. Высокое, Хойникский р-н, Гомельская обл.</t>
  </si>
  <si>
    <t>30 1 55.8</t>
  </si>
  <si>
    <t>51 49 51.4</t>
  </si>
  <si>
    <t>вкл. 04.09.2008</t>
  </si>
  <si>
    <t>д. Хоменки, Наровлянский р-н, Гомельская обл.</t>
  </si>
  <si>
    <t>plan_gsm:2/2/1/1 work_gsm:2/2/1</t>
  </si>
  <si>
    <t>29 21 48</t>
  </si>
  <si>
    <t>51 30 23.8</t>
  </si>
  <si>
    <t>Доп. сектор GSM</t>
  </si>
  <si>
    <t>вкл. 01.10.2008</t>
  </si>
  <si>
    <t>г. Минск, ул. Семашко, д. 5, Минский р-н, Минская обл.</t>
  </si>
  <si>
    <t>Общежитие УО "Минский ГПТК сферы обслуживания"</t>
  </si>
  <si>
    <t>27 29 53.09</t>
  </si>
  <si>
    <t>53 51 37.39</t>
  </si>
  <si>
    <t>д. Неглюбка, Ветковский р-н, Гомельская обл.</t>
  </si>
  <si>
    <t>31 31 33.1</t>
  </si>
  <si>
    <t>52 45 44.1</t>
  </si>
  <si>
    <t>вкл. 20.10.2008</t>
  </si>
  <si>
    <t>г. Комарин, ул. Комсомольская, д. 16, Брагинский р-н, Гомельская обл.</t>
  </si>
  <si>
    <t>Бетонная площадка на территории Брагинского РАЙПО</t>
  </si>
  <si>
    <t>plan_gsm:3/3/3 work_gsm:2/1/2</t>
  </si>
  <si>
    <t>30 33 49.5</t>
  </si>
  <si>
    <t>51 26 22.9</t>
  </si>
  <si>
    <t>вкл. 11.05.2011</t>
  </si>
  <si>
    <t>д. Волосовичи, Октябрьский р-н, Гомельская обл.</t>
  </si>
  <si>
    <t>29 6 39</t>
  </si>
  <si>
    <t>52 31 48.6</t>
  </si>
  <si>
    <t>вкл. 31.10.2007</t>
  </si>
  <si>
    <t>д. Антоновка, Жлобинский р-н, Гомельская обл.</t>
  </si>
  <si>
    <t>29 47 50.4</t>
  </si>
  <si>
    <t>52 43 26.8</t>
  </si>
  <si>
    <t>д. Бронное, 0, Речицкий р-н, Гомельская обл.</t>
  </si>
  <si>
    <t>здание магазина КСУП "Совхоз Исток" (4,5м)</t>
  </si>
  <si>
    <t>30 28 25.2</t>
  </si>
  <si>
    <t>52 19 2.9</t>
  </si>
  <si>
    <t>д. Жгуно-Буда, Добрушский р-н, Гомельская обл.</t>
  </si>
  <si>
    <t>Земельный участок Жгунского сельсовета</t>
  </si>
  <si>
    <t>31 15 11.7</t>
  </si>
  <si>
    <t>52 21 16.4</t>
  </si>
  <si>
    <t>вкл. 14.03.2008</t>
  </si>
  <si>
    <t>д. Федоровка, Ветковский р-н, Гомельская обл.</t>
  </si>
  <si>
    <t>31 08 24</t>
  </si>
  <si>
    <t>52 50 58</t>
  </si>
  <si>
    <t>д. Бережцы, Житковичский р-н, Гомельская обл.</t>
  </si>
  <si>
    <t>plan_dcs:4/4/0 work_dcs:3/3/0</t>
  </si>
  <si>
    <t>27 38 49.3</t>
  </si>
  <si>
    <t>51 59 40</t>
  </si>
  <si>
    <t>Речицкий РУЭС</t>
  </si>
  <si>
    <t>30 23 38.6</t>
  </si>
  <si>
    <t>52 22 04.7</t>
  </si>
  <si>
    <t>ВОЛС до БС2914, БС913, БС2977</t>
  </si>
  <si>
    <t>вкл. 28.06.2011</t>
  </si>
  <si>
    <t>29 58 00.2</t>
  </si>
  <si>
    <t>51 53 21.9</t>
  </si>
  <si>
    <t>д. Озерцо, (Авторынок), Минский р-н, Минская обл.</t>
  </si>
  <si>
    <t>РУП "Белдорцентр" - Авторынок</t>
  </si>
  <si>
    <t>53 51 1.8</t>
  </si>
  <si>
    <t>вкл. 20.12.2002</t>
  </si>
  <si>
    <t>г. Минск, ул. Монтажников, д. 6, Минский р-н, Минская обл.</t>
  </si>
  <si>
    <t>Труба ТЭЦ-4</t>
  </si>
  <si>
    <t>труба + трубостойки + BS - 240</t>
  </si>
  <si>
    <t>27 24 5.7</t>
  </si>
  <si>
    <t>53 52 21.4</t>
  </si>
  <si>
    <t>3g была вкл 11.01.2011</t>
  </si>
  <si>
    <t>вкл. 06.12.2004</t>
  </si>
  <si>
    <t>вкл. 29.12.2010</t>
  </si>
  <si>
    <t>г. Минск, пл. Независимости, Минский р-н, Минская обл.</t>
  </si>
  <si>
    <t>подземный общественно-торговый центр с паркингом "Столица"</t>
  </si>
  <si>
    <t>27 32 45.7</t>
  </si>
  <si>
    <t>53 53 41.8</t>
  </si>
  <si>
    <t>Волс до БС010</t>
  </si>
  <si>
    <t>ТЦ Столица</t>
  </si>
  <si>
    <t>27 32 47.4</t>
  </si>
  <si>
    <t>53 53 42.5</t>
  </si>
  <si>
    <t>привязка к БС3010 по медной линии аренлолателя (модемная пара Capsan 5000) 3G оборудование привязывается через ВОЛС</t>
  </si>
  <si>
    <t>г. Минск, ул. Бачило, д. 9, Минский р-н, Минская обл.</t>
  </si>
  <si>
    <t>Поликлиника № 36</t>
  </si>
  <si>
    <t>27 42 0.8</t>
  </si>
  <si>
    <t>53 50 28.9</t>
  </si>
  <si>
    <t>г. Минск, ул. Курчатова, д. 8, Минский р-н, Минская обл.</t>
  </si>
  <si>
    <t>27 28 17.3</t>
  </si>
  <si>
    <t>53 50 18.4</t>
  </si>
  <si>
    <t>вкл. 12.08.2002</t>
  </si>
  <si>
    <t>д. Сеница, ул. Набережная, Минский р-н, Минская обл.</t>
  </si>
  <si>
    <t>ТЦ ОСП "Юбилейное" Минского райпо</t>
  </si>
  <si>
    <t>27 31 7.6</t>
  </si>
  <si>
    <t>53 49 20.6</t>
  </si>
  <si>
    <t>г. Минск, ул. Бабушкина, д. 6, Минский р-н, Минская обл.</t>
  </si>
  <si>
    <t>ОАО "УМ 146"</t>
  </si>
  <si>
    <t>27 34 50.1</t>
  </si>
  <si>
    <t>53 49 16.4</t>
  </si>
  <si>
    <t>вкл. 25.12.2002</t>
  </si>
  <si>
    <t>РУП НИ "Институт защиты растений" АН Беларуси</t>
  </si>
  <si>
    <t>мачта 15 м. + BS - 240 II + BS - 82 II</t>
  </si>
  <si>
    <t>plan_dcs:2/2/2 work_dcs:2/2/4</t>
  </si>
  <si>
    <t>вкл. 27.03.2003</t>
  </si>
  <si>
    <t>г. Мачулищи, ул. Гвардейская, д. 24, Минский р-н, Минская обл.</t>
  </si>
  <si>
    <t>Общежитие в/ч 06752</t>
  </si>
  <si>
    <t>27 35 51.2</t>
  </si>
  <si>
    <t>53 46 47.09</t>
  </si>
  <si>
    <t>выкл. 17.03.2009</t>
  </si>
  <si>
    <t>г. Минск, ул. Бабушкина, д. 1, Минский р-н, Минская обл.</t>
  </si>
  <si>
    <t>ОАО "Автоспецстрой"</t>
  </si>
  <si>
    <t>3 доп. т/с под РРС + DBS - 3900</t>
  </si>
  <si>
    <t>27 35 12.8</t>
  </si>
  <si>
    <t>53 48 32.2</t>
  </si>
  <si>
    <t>вкл. 09.02.2005</t>
  </si>
  <si>
    <t>д. Михановичи, Минский р-н, Минская обл.</t>
  </si>
  <si>
    <t>Гараж ОАО "БелЭлеваторснаб"</t>
  </si>
  <si>
    <t>27 41 11.4</t>
  </si>
  <si>
    <t>53 45 7.4</t>
  </si>
  <si>
    <t>выкл. 10.07.2009</t>
  </si>
  <si>
    <t>д. Курганье, Смолевичский р-н, Минская обл.</t>
  </si>
  <si>
    <t>plan_gsm:1/1/1 work_gsm:2/2/3</t>
  </si>
  <si>
    <t>28 21 42.4</t>
  </si>
  <si>
    <t>53 56 13.9</t>
  </si>
  <si>
    <t>вкл. 23.01.2007</t>
  </si>
  <si>
    <t>д. Тростинец, Минский р-н, Минская обл.</t>
  </si>
  <si>
    <t>КУП "Минская овощная фабрика"</t>
  </si>
  <si>
    <t>27 42 14</t>
  </si>
  <si>
    <t>53 51 37.2</t>
  </si>
  <si>
    <t>вкл. 25.03.2011</t>
  </si>
  <si>
    <t>д. Гатово, Минский р-н, Минская обл.</t>
  </si>
  <si>
    <t>Труба котельной</t>
  </si>
  <si>
    <t>труба + BS - 240 II + BS - 82 II</t>
  </si>
  <si>
    <t>plan_dcs:3/3/3 work_dcs:2/3/3</t>
  </si>
  <si>
    <t>27 38 59.8</t>
  </si>
  <si>
    <t>53 46 23</t>
  </si>
  <si>
    <t>г. Минск, ул. Акад.Красина, д. 201, Минский р-н, Минская обл.</t>
  </si>
  <si>
    <t>Труба котельной ГУП завод "Радиан"</t>
  </si>
  <si>
    <t>труба + BS - 240</t>
  </si>
  <si>
    <t>27 48 1.99</t>
  </si>
  <si>
    <t>53 51 3.99</t>
  </si>
  <si>
    <t>выкл. 26.04.2005</t>
  </si>
  <si>
    <t>г. Минск, ул. Березогорская, д. 9, Минский р-н, Минская обл.</t>
  </si>
  <si>
    <t>plan_dcs:4/4/4 work_dcs:3/2/4</t>
  </si>
  <si>
    <t>27 54 17.2</t>
  </si>
  <si>
    <t>53 52 18.3</t>
  </si>
  <si>
    <t>г. Минск, ул. Каруся Каганца, Минский р-н, Минская обл.</t>
  </si>
  <si>
    <t>Осветительная опора УП "Мингорсвет" (возле ул. Каруся Каганца, д. 2)</t>
  </si>
  <si>
    <t>столб + BS - 82 II</t>
  </si>
  <si>
    <t>столб + DBS - 3900</t>
  </si>
  <si>
    <t>27 33 39.8</t>
  </si>
  <si>
    <t>53 50 58.6</t>
  </si>
  <si>
    <t>д. Привольный, ул. Мира, Минский р-н, Минская обл.</t>
  </si>
  <si>
    <t>Гостиница № 2, ГУ "Белорусская МИС" (мач</t>
  </si>
  <si>
    <t>plan_dcs:2/2/2 work_dcs:3/2/3</t>
  </si>
  <si>
    <t>27 47 47.7</t>
  </si>
  <si>
    <t>53 47 43.7</t>
  </si>
  <si>
    <t>вкл. 13.03.2003</t>
  </si>
  <si>
    <t>г. Минск, ул. Академика Красина, д. 99, Минский р-н, Минская обл.</t>
  </si>
  <si>
    <t>ГНУ ОИЭ и ЯИ - "Сосны"</t>
  </si>
  <si>
    <t>дымовая труба + BS - 240</t>
  </si>
  <si>
    <t>27 47 10</t>
  </si>
  <si>
    <t>53 50 20.2</t>
  </si>
  <si>
    <t>dcs без bs240</t>
  </si>
  <si>
    <t>вкл. 26.04.2005</t>
  </si>
  <si>
    <t>посёлок Колодищи, ул. Минская, д. 10, Минский р-н, Минская обл.</t>
  </si>
  <si>
    <t>plan_dcs:6/6/6 work_dcs:3/4/2</t>
  </si>
  <si>
    <t>27 46 54.1</t>
  </si>
  <si>
    <t>53 57 25</t>
  </si>
  <si>
    <t>г. Свислочь, Пуховичский р-н, Минская обл.</t>
  </si>
  <si>
    <t>РУП "Эксперементальная база Свислочь"</t>
  </si>
  <si>
    <t>доп. т/с под короной + DBS - 3900</t>
  </si>
  <si>
    <t>27 55 3</t>
  </si>
  <si>
    <t>53 38 40</t>
  </si>
  <si>
    <t>г. Смолевичи, ул. Торговая, д. 14б, Смолевичский р-н, Минская обл.</t>
  </si>
  <si>
    <t>ОАО "Белдортехника"</t>
  </si>
  <si>
    <t>мачта 39 м. + BS - 240</t>
  </si>
  <si>
    <t>28 5 33.7</t>
  </si>
  <si>
    <t>54 0 46</t>
  </si>
  <si>
    <t>вкл. 28.08.2006</t>
  </si>
  <si>
    <t>ЗАО "БелАсептика"</t>
  </si>
  <si>
    <t>27 30 35.89</t>
  </si>
  <si>
    <t>53 59 10.39</t>
  </si>
  <si>
    <t>д. Поповичи, Минский р-н, Минская обл.</t>
  </si>
  <si>
    <t>27 20 53.9</t>
  </si>
  <si>
    <t>53 48 32</t>
  </si>
  <si>
    <t>вкл. 11.03.2003</t>
  </si>
  <si>
    <t>г. Фаниполь, ул. Заводская, д. 37а, Дзержинский р-н, Минская обл.</t>
  </si>
  <si>
    <t>РКУП "Фанипольское ОКС"</t>
  </si>
  <si>
    <t>труба+рамки + DBS - 3900</t>
  </si>
  <si>
    <t>plan_umts:2/2/2 work_umts:0/3/3</t>
  </si>
  <si>
    <t>27 19 41.3</t>
  </si>
  <si>
    <t>53 44 18.9</t>
  </si>
  <si>
    <t>вкл. 05.12.2002</t>
  </si>
  <si>
    <t>д. Большая Гуменовщина, Столбцовский р-н, Минская обл.</t>
  </si>
  <si>
    <t>26 41 42.1</t>
  </si>
  <si>
    <t>53 38 39.8</t>
  </si>
  <si>
    <t>д. Русовщина, Клецкий р-н, Минская обл.</t>
  </si>
  <si>
    <t>plan_gsm:3/3/3 work_gsm:3/3/3</t>
  </si>
  <si>
    <t>26 29 33</t>
  </si>
  <si>
    <t>53 02 44.2</t>
  </si>
  <si>
    <t>вкл. 27.01.2007</t>
  </si>
  <si>
    <t>д. Лозовый Куст, Смолевичский р-н, Минская обл.</t>
  </si>
  <si>
    <t>Башня Velcom + DBS - 3900</t>
  </si>
  <si>
    <t>27 56 15.9</t>
  </si>
  <si>
    <t>53 51 25.8</t>
  </si>
  <si>
    <t>вкл. 12.07.2007</t>
  </si>
  <si>
    <t>д. Дявги, Столбцовский р-н, Минская обл.</t>
  </si>
  <si>
    <t>plan_gsm:2/2/3/2 work_gsm:2/2/3/1</t>
  </si>
  <si>
    <t>3 рамки к т/с + DBS - 3900</t>
  </si>
  <si>
    <t>26 49 47.2</t>
  </si>
  <si>
    <t>53 44 29.4</t>
  </si>
  <si>
    <t>г. Фаниполь, ул. Комсомольская, д. 41, Дзержинский р-н, Минская обл.</t>
  </si>
  <si>
    <t>Дзержинское РАЙПО</t>
  </si>
  <si>
    <t>27 19 9.1</t>
  </si>
  <si>
    <t>53 44 27.2</t>
  </si>
  <si>
    <t>вкл. 03.09.2007</t>
  </si>
  <si>
    <t>г. Зеленый Бор, ул. Заводская, д. 8, Смолевичский р-н, Минская обл.</t>
  </si>
  <si>
    <t>РУП "Зеленоборская"</t>
  </si>
  <si>
    <t>28 28 45.6</t>
  </si>
  <si>
    <t>54 0 30.5</t>
  </si>
  <si>
    <t>вкл. 30.01.2008</t>
  </si>
  <si>
    <t>д. Гринкевичи, Дзержинский р-н, Минская обл.</t>
  </si>
  <si>
    <t>27 0 19.5</t>
  </si>
  <si>
    <t>53 49 28.8</t>
  </si>
  <si>
    <t>посёлок Лесной, д. 31, Минский р-н, Минская обл.</t>
  </si>
  <si>
    <t>НИИ Онкологии</t>
  </si>
  <si>
    <t>27 41 42.4</t>
  </si>
  <si>
    <t>автозал г. Минск, пр-т Независимости 95</t>
  </si>
  <si>
    <t>Трипод до 3,5м (2 шт) +</t>
  </si>
  <si>
    <t>шкаф в автозале + DBS - 3900</t>
  </si>
  <si>
    <t>Тестовая NodeB HUAWEI размещаемая в автозале Минск Независимости 95.</t>
  </si>
  <si>
    <t>д. Юхновка, ул. Луговая, д. 8, Минский р-н, Минская обл.</t>
  </si>
  <si>
    <t>ИП Ярошук Е.В.</t>
  </si>
  <si>
    <t>27 51 32.9</t>
  </si>
  <si>
    <t>53 58 17.8</t>
  </si>
  <si>
    <t>вкл. 20.04.2011</t>
  </si>
  <si>
    <t>г. Порозово, ул. Ленина, д. 14, Свислочский р-н, Гродненская обл.</t>
  </si>
  <si>
    <t>Территория пожарно-аварийного спасательного поста №14</t>
  </si>
  <si>
    <t>52 56 15.3</t>
  </si>
  <si>
    <t>модернизация БС5310</t>
  </si>
  <si>
    <t>27 38 56</t>
  </si>
  <si>
    <t>53 46 20</t>
  </si>
  <si>
    <t>д. Костевичи, Дзержинский р-н, Минская обл.</t>
  </si>
  <si>
    <t>27 2 47.2</t>
  </si>
  <si>
    <t>53 42 18.4</t>
  </si>
  <si>
    <t>д. Гарутишки, Дзержинский р-н, Минская обл.</t>
  </si>
  <si>
    <t>27 4 44.9</t>
  </si>
  <si>
    <t>53 46 6.8</t>
  </si>
  <si>
    <t>авто</t>
  </si>
  <si>
    <t>автозал Минск Независимости 95</t>
  </si>
  <si>
    <t>нет + Flexi WCDMA BTS</t>
  </si>
  <si>
    <t>plan_umts:2/1/1 work_umts:1/0/0</t>
  </si>
  <si>
    <t>Тестовая NodeB NSN размещаемая в автозале Минск Независимости 95</t>
  </si>
  <si>
    <t>д. Новый Двор, ул. Центральная, Минский р-н, Минская обл.</t>
  </si>
  <si>
    <t>Торговый центр (кр. контейнер)</t>
  </si>
  <si>
    <t>27 39 41.7</t>
  </si>
  <si>
    <t>53 48 45.1</t>
  </si>
  <si>
    <t>д. Околица, Минский р-н, Минская обл.</t>
  </si>
  <si>
    <t>на доп. трубостойки на короне мачты + DBS - 3900</t>
  </si>
  <si>
    <t>27 46 51.7</t>
  </si>
  <si>
    <t>54 2 18.7</t>
  </si>
  <si>
    <t>вкл. 24.10.2007</t>
  </si>
  <si>
    <t>д. Корабли, Воложинский р-н, Минская обл.</t>
  </si>
  <si>
    <t>26 57 14.1</t>
  </si>
  <si>
    <t>54 5 55.4</t>
  </si>
  <si>
    <t>д. Канютичи, Минский р-н, Минская обл.</t>
  </si>
  <si>
    <t>Молочно-товарная ферма "Конютичи" ОАО "Гастелловское"</t>
  </si>
  <si>
    <t>27 32 0.3</t>
  </si>
  <si>
    <t>53 47 34.2</t>
  </si>
  <si>
    <t>вкл. 17.03.2008</t>
  </si>
  <si>
    <t>д. Каменная Горка, Минский р-н, Минская обл.</t>
  </si>
  <si>
    <t>Кафе "Каменная Горка"</t>
  </si>
  <si>
    <t>27 25 7.7</t>
  </si>
  <si>
    <t>отпала по ДЗ BEL150001/0240c</t>
  </si>
  <si>
    <t>д. Воловщина, Минский р-н, Минская обл.</t>
  </si>
  <si>
    <t>27 15 27.4</t>
  </si>
  <si>
    <t>53 58 22.1</t>
  </si>
  <si>
    <t>ОАО "Агрокомбинат Дзержинский"</t>
  </si>
  <si>
    <t>plan_gsm:3/3/3 XL work_gsm:2/2/3</t>
  </si>
  <si>
    <t>plan_dcs:4/4/4 XL work_dcs:3/2/4</t>
  </si>
  <si>
    <t>27 14 22.8</t>
  </si>
  <si>
    <t>53 37 40.29</t>
  </si>
  <si>
    <t>выкл. 26.10.2009</t>
  </si>
  <si>
    <t>д. Вязынка, Молодечненский р-н, Минская обл.</t>
  </si>
  <si>
    <t>ИП Кривчик А.П.</t>
  </si>
  <si>
    <t>plan_gsm:3/3/3 work_gsm:1/2/1</t>
  </si>
  <si>
    <t>27 11 26.6</t>
  </si>
  <si>
    <t>54 6 32.5</t>
  </si>
  <si>
    <t>вкл. 07.05.2009</t>
  </si>
  <si>
    <t>27 49 58.9</t>
  </si>
  <si>
    <t>53 31 13.8</t>
  </si>
  <si>
    <t>выкл. 20.09.2007</t>
  </si>
  <si>
    <t>д. Ясень, Осиповичский р-н, Могилёвская обл.</t>
  </si>
  <si>
    <t>28 55 49.9</t>
  </si>
  <si>
    <t>53 14 47.3</t>
  </si>
  <si>
    <t>вкл. 03.06.2006</t>
  </si>
  <si>
    <t>д. Раевка, ул. Ленина, д. 12, Молодечненский р-н, Минская обл.</t>
  </si>
  <si>
    <t>27 13 31.2</t>
  </si>
  <si>
    <t>54 18 12.4</t>
  </si>
  <si>
    <t>г. Минск, пр-т Независимости, д. 84а, Минский р-н, Минская обл.</t>
  </si>
  <si>
    <t>Здание ОДО "Свитязь"</t>
  </si>
  <si>
    <t>27 37 14.59</t>
  </si>
  <si>
    <t>53 55 32</t>
  </si>
  <si>
    <t>д. Малые Стеблевичи, Житковичский р-н, Гомельская обл.</t>
  </si>
  <si>
    <t>27 27 6.6</t>
  </si>
  <si>
    <t>52 20 48.7</t>
  </si>
  <si>
    <t>медный кабель до кроссовой стойки БС429</t>
  </si>
  <si>
    <t>вкл. 24.03.2008</t>
  </si>
  <si>
    <t>г. Минск, ул. Железнодорожная, д. 136 к.3, Минский р-н, Минская обл.</t>
  </si>
  <si>
    <t>Здание общежития ЧУП "ЛучЖилКомплекс"</t>
  </si>
  <si>
    <t>plan_dcs:4/4/4 work_dcs:5/5/6</t>
  </si>
  <si>
    <t>на короне мачты под антеннами 2G + DBS - 3900</t>
  </si>
  <si>
    <t>27 29 58.2</t>
  </si>
  <si>
    <t>53 52 31.6</t>
  </si>
  <si>
    <t>д. Глинная Слобода, Речицкий р-н, Гомельская обл.</t>
  </si>
  <si>
    <t>29 43 35</t>
  </si>
  <si>
    <t>52 9 38</t>
  </si>
  <si>
    <t>медный кабель до кроссовой стойки БС439</t>
  </si>
  <si>
    <t>г. Минск, ул. Панченко, д. 19, Минский р-н, Минская обл.</t>
  </si>
  <si>
    <t>ООО "Голд Сити Авто"</t>
  </si>
  <si>
    <t>plan_gsm:2/1/2 work_gsm:2/1/2</t>
  </si>
  <si>
    <t>plan_dcs:4/4/2 work_dcs:4/4/2</t>
  </si>
  <si>
    <t>plan_umts:2/2/2/2 work_umts:3/2/3/2</t>
  </si>
  <si>
    <t>27 24 54.1</t>
  </si>
  <si>
    <t>53 53 18.4</t>
  </si>
  <si>
    <t>вкл. 10.06.2009</t>
  </si>
  <si>
    <t>д. Ратьковичи, Логойский р-н, Минская обл.</t>
  </si>
  <si>
    <t>54 17 25.1</t>
  </si>
  <si>
    <t>вкл. 12.12.2008</t>
  </si>
  <si>
    <t>д. Шаповалы, Воложинский р-н, Минская обл.</t>
  </si>
  <si>
    <t>Земельный участок Воложинского райисполкома</t>
  </si>
  <si>
    <t>27 9 15.8</t>
  </si>
  <si>
    <t>54 3 11.69</t>
  </si>
  <si>
    <t>30 27 13.25</t>
  </si>
  <si>
    <t>52 37 11.28</t>
  </si>
  <si>
    <t>выкл. 08.04.2007</t>
  </si>
  <si>
    <t>Мехдвор МРУП "АК Ждановичи"</t>
  </si>
  <si>
    <t>27 14 22.89</t>
  </si>
  <si>
    <t>53 47 45.39</t>
  </si>
  <si>
    <t>отпала замена на башню МЦС</t>
  </si>
  <si>
    <t>г. Минск, ул. Наполеона Орды, д. 53, Минский р-н, Минская обл.</t>
  </si>
  <si>
    <t>Жилой дом ЖСПК - 699</t>
  </si>
  <si>
    <t>трубосктойки + сборный контейнер + BS - 240 II</t>
  </si>
  <si>
    <t>plan_gsm:2/2/2/2 work_gsm:1/2/2</t>
  </si>
  <si>
    <t>plan_dcs:6/6/6/6 work_dcs:4/6/4</t>
  </si>
  <si>
    <t>plan_umts:3/2/3/3 work_umts:3/3/3</t>
  </si>
  <si>
    <t>27 29 17.7</t>
  </si>
  <si>
    <t>53 51 0.7</t>
  </si>
  <si>
    <t>Здание ЖРЭО Советского района г. Минска</t>
  </si>
  <si>
    <t>д. Семково, ул. Центральная, д. 3, Минский р-н, Минская обл.</t>
  </si>
  <si>
    <t>ЗАО "Первая продуктовая компания"</t>
  </si>
  <si>
    <t>27 26 2.4</t>
  </si>
  <si>
    <t>54 1 25.4</t>
  </si>
  <si>
    <t>г. Минск, ул. Гинтовта, д. 28, Минский р-н, Минская обл.</t>
  </si>
  <si>
    <t>28-я гор. поликлиника</t>
  </si>
  <si>
    <t>27 40 38.2</t>
  </si>
  <si>
    <t>53 57 3</t>
  </si>
  <si>
    <t>вкл. 02.11.2002</t>
  </si>
  <si>
    <t>вкл. 21.10.2010</t>
  </si>
  <si>
    <t>г. Минск, ул. Никифорова, д. 3, Минский р-н, Минская обл.</t>
  </si>
  <si>
    <t>8-я гор. поликлиника</t>
  </si>
  <si>
    <t>сектор 1 - свободная т/c, сектор 2,3 - рамки на трубостойках + DBS - 3900</t>
  </si>
  <si>
    <t>27 41 20.6</t>
  </si>
  <si>
    <t>53 56 20</t>
  </si>
  <si>
    <t>Ветринское УПП ЖКХ</t>
  </si>
  <si>
    <t>Водонапорная башня 10 м. + BS - 82 II</t>
  </si>
  <si>
    <t>28 35 22.04</t>
  </si>
  <si>
    <t>55 25 46.89</t>
  </si>
  <si>
    <t>выкл при вкл 2514</t>
  </si>
  <si>
    <t>выкл. 31.08.2006</t>
  </si>
  <si>
    <t>г. Ветрино, ул. Ленина, д. 56, Полоцкий р-н, Витебская обл.</t>
  </si>
  <si>
    <t>Магазин "Золото осени"</t>
  </si>
  <si>
    <t>28 28 37</t>
  </si>
  <si>
    <t>55 24 36.7</t>
  </si>
  <si>
    <t>2005, демонтаж, отказ арендодателя</t>
  </si>
  <si>
    <t>выкл. 15.02.2011</t>
  </si>
  <si>
    <t>г. Полоцк, ул. Ф. Скорины, Полоцкий р-н, Витебская обл.</t>
  </si>
  <si>
    <t>Полоцкий колхозный рынок</t>
  </si>
  <si>
    <t>трубостойка 5 м. + BS - 82 II</t>
  </si>
  <si>
    <t>трубостойка 5 м. + Flexi WCDMA BTS</t>
  </si>
  <si>
    <t>28 46 56</t>
  </si>
  <si>
    <t>55 29 16.5</t>
  </si>
  <si>
    <t>вкл. 28.12.2008</t>
  </si>
  <si>
    <t>г. Минск, ул. Рогачевская, д. 12, Минский р-н, Минская обл.</t>
  </si>
  <si>
    <t>Труба "Минские коммунальные сети"</t>
  </si>
  <si>
    <t>труба + контейнер + BS - 240</t>
  </si>
  <si>
    <t>27 43 20.1</t>
  </si>
  <si>
    <t>53 56 55.4</t>
  </si>
  <si>
    <t>д. Язвино, Шумилинский р-н, Витебская обл.</t>
  </si>
  <si>
    <t>29 46 18.09</t>
  </si>
  <si>
    <t>55 15 35.39</t>
  </si>
  <si>
    <t>выключена в связи с заменой на БС</t>
  </si>
  <si>
    <t>выкл. 21.12.2006</t>
  </si>
  <si>
    <t>посёлок Колодищи, Минский р-н, Минская обл.</t>
  </si>
  <si>
    <t>Пожарная часть ПАСЧ №3</t>
  </si>
  <si>
    <t>27 45 37.2</t>
  </si>
  <si>
    <t>53 55 53.7</t>
  </si>
  <si>
    <t>вкл. 01.04.2003</t>
  </si>
  <si>
    <t>вкл. 03.11.2010</t>
  </si>
  <si>
    <t>г. Видзы, ул. Советская, д. 1, Браславский р-н, Витебская обл.</t>
  </si>
  <si>
    <t>УО ГПТУ 169</t>
  </si>
  <si>
    <t>26 37 47.99</t>
  </si>
  <si>
    <t>55 23 42</t>
  </si>
  <si>
    <t>выкл при вкл 4546, демонтаж</t>
  </si>
  <si>
    <t>выкл. 02.12.2006</t>
  </si>
  <si>
    <t>г. Минск, пр-т Независимости, д. 181, Минский р-н, Минская обл.</t>
  </si>
  <si>
    <t>ЗАО "Альфа Радио"</t>
  </si>
  <si>
    <t>plan_dcs:6/6/6 work_dcs:7/6/6</t>
  </si>
  <si>
    <t>27 41 29</t>
  </si>
  <si>
    <t>53 56 49</t>
  </si>
  <si>
    <t>г. Минск, ЭкспоБел, Минский р-н, Минская обл.</t>
  </si>
  <si>
    <t>ВЦ "ЭкспоБел"</t>
  </si>
  <si>
    <t>plan_dcs:6/6/6 work_dcs:4/7/6</t>
  </si>
  <si>
    <t>27 37 31.8</t>
  </si>
  <si>
    <t>53 57 50.7</t>
  </si>
  <si>
    <t>вкл. 25.07.2003</t>
  </si>
  <si>
    <t>г. Минск, ул. Фогеля, д. 7, Минский р-н, Минская обл.</t>
  </si>
  <si>
    <t>БПР УП "Обработка белья"</t>
  </si>
  <si>
    <t>27 44 26.9</t>
  </si>
  <si>
    <t>53 57 19.2</t>
  </si>
  <si>
    <t>вкл. 17.12.2003</t>
  </si>
  <si>
    <t>вкл. 28.12.2010</t>
  </si>
  <si>
    <t>г. Минск, ул. Водолажского, д. 6, Минский р-н, Минская обл.</t>
  </si>
  <si>
    <t>ОАО "Универсам "Восточный"</t>
  </si>
  <si>
    <t>plan_gsm:2/2/2 work_gsm:1/3/1</t>
  </si>
  <si>
    <t>27 42 29.3</t>
  </si>
  <si>
    <t>53 56 33.7</t>
  </si>
  <si>
    <t>д. Заслоново, Лепельский р-н, Витебская обл.</t>
  </si>
  <si>
    <t>28 55 15.51</t>
  </si>
  <si>
    <t>54 53 38.1</t>
  </si>
  <si>
    <t>г. Минск, ул. Уручская, д. 19, Минский р-н, Минская обл.</t>
  </si>
  <si>
    <t>Стройрынок ЗАО "РОСТЭМ"</t>
  </si>
  <si>
    <t>столб + BS - 240</t>
  </si>
  <si>
    <t>27 41 41.9</t>
  </si>
  <si>
    <t>53 57 17.6</t>
  </si>
  <si>
    <t>вкл. 18.02.2004</t>
  </si>
  <si>
    <t>д. Заходники, Витебский р-н, Витебская обл.</t>
  </si>
  <si>
    <t>30 19 39.29</t>
  </si>
  <si>
    <t>55 2 50.7</t>
  </si>
  <si>
    <t>выкл. 26.03.2007</t>
  </si>
  <si>
    <t>г. Минск, ул. Гинтовта, д. 12а, Минский р-н, Минская обл.</t>
  </si>
  <si>
    <t>ИЧПТП "Эйсстиль"</t>
  </si>
  <si>
    <t>27 40 20.7</t>
  </si>
  <si>
    <t>53 56 54.5</t>
  </si>
  <si>
    <t>г. Минск, ул. Ф. Скорины, д. 46, Минский р-н, Минская обл.</t>
  </si>
  <si>
    <t>ПАСЧ № 16</t>
  </si>
  <si>
    <t>plan_dcs:6/6/6 MR work_dcs:2/2/3</t>
  </si>
  <si>
    <t>27 42 6.9</t>
  </si>
  <si>
    <t>53 55 46.1</t>
  </si>
  <si>
    <t>вкл. 02.03.2006</t>
  </si>
  <si>
    <t>д. Ратомка, ул. Новая, 20, Минский р-н, Минская обл.</t>
  </si>
  <si>
    <t>хоздвор церкви ЕХБ</t>
  </si>
  <si>
    <t>plan_umts:1/1/1 work_umts:2/0/0</t>
  </si>
  <si>
    <t>27 18 57.8</t>
  </si>
  <si>
    <t>53 56 25.6</t>
  </si>
  <si>
    <t>д. Щомыслица, Минский р-н, Минская обл.</t>
  </si>
  <si>
    <t>хоздвор СПК "Щомыслица"</t>
  </si>
  <si>
    <t>27 26 38.3</t>
  </si>
  <si>
    <t>53 49 0.7</t>
  </si>
  <si>
    <t>д. Красовщина, Молодечненский р-н, Минская обл.</t>
  </si>
  <si>
    <t>27 6 55.7</t>
  </si>
  <si>
    <t>54 13 8.7</t>
  </si>
  <si>
    <t>г. Горки, ул. Горького, д. 3, Горецкий р-н, Могилёвская обл.</t>
  </si>
  <si>
    <t>30 58 54.99</t>
  </si>
  <si>
    <t>54 17 20</t>
  </si>
  <si>
    <t>выкл. 21.08.2005</t>
  </si>
  <si>
    <t>д. Литвиновичи, ул. Лепешинского, Кормянский р-н, Гомельская обл.</t>
  </si>
  <si>
    <t>Здание магазина (ТПС-2) Кормянского РАЙПО</t>
  </si>
  <si>
    <t>30 52 17</t>
  </si>
  <si>
    <t>53 11 49.1</t>
  </si>
  <si>
    <t>вкл. 09.08.2007</t>
  </si>
  <si>
    <t>д. Писаревщина, Молодечненский р-н, Минская обл.</t>
  </si>
  <si>
    <t>27 0 25.4</t>
  </si>
  <si>
    <t>54 15 35.7</t>
  </si>
  <si>
    <t>вкл. 22.06.2011</t>
  </si>
  <si>
    <t>д. Туголица, пер. Клубный, д. 1, Бобруйский р-н, Могилёвская обл.</t>
  </si>
  <si>
    <t>29 9 42.7</t>
  </si>
  <si>
    <t>53 4 15.3</t>
  </si>
  <si>
    <t>вкл. 07.08.2008</t>
  </si>
  <si>
    <t>вкл. 14.09.2007</t>
  </si>
  <si>
    <t>д. Сидоровичи, Могилёвский р-н, Могилёвская обл.</t>
  </si>
  <si>
    <t>КУПП "Могилеврайводоканал"</t>
  </si>
  <si>
    <t>30 22 40.1</t>
  </si>
  <si>
    <t>53 40 58.19</t>
  </si>
  <si>
    <t>демонтаж, отказ арендодателя до 17.09.2007</t>
  </si>
  <si>
    <t>выкл. 19.09.2007</t>
  </si>
  <si>
    <t>г. Минск, Резиденция  Заславль, Минский р-н, Минская обл.</t>
  </si>
  <si>
    <t>ГУ Дипсервис</t>
  </si>
  <si>
    <t>мачта + BS - 82 II</t>
  </si>
  <si>
    <t>plan_dcs:4/4/0 work_dcs:1/1/0</t>
  </si>
  <si>
    <t>27 27 1.88</t>
  </si>
  <si>
    <t>53 59 13.5</t>
  </si>
  <si>
    <t>вкл. 27.08.2012</t>
  </si>
  <si>
    <t>д. Заспорня, Вилейский р-н, Минская обл.</t>
  </si>
  <si>
    <t>plan_gsm:3/3/3 work_gsm:3/4/3</t>
  </si>
  <si>
    <t>26 51 20.8</t>
  </si>
  <si>
    <t>54 28 11</t>
  </si>
  <si>
    <t>д. Дашковка, Могилёвский р-н, Могилёвская обл.</t>
  </si>
  <si>
    <t>здание овощехранилища</t>
  </si>
  <si>
    <t>30 16 10.09</t>
  </si>
  <si>
    <t>53 43 43.79</t>
  </si>
  <si>
    <t>д. Дашковка, ул. Парковая, д. 3, Могилёвский р-н, Могилёвская обл.</t>
  </si>
  <si>
    <t>30 15 49.4</t>
  </si>
  <si>
    <t>53 44 10.5</t>
  </si>
  <si>
    <t>д. Красный Курган, Костюковичский р-н, Могилёвская обл.</t>
  </si>
  <si>
    <t>Нефтепровод "Дружба"</t>
  </si>
  <si>
    <t>мачта 70 м. + DBS - 3900</t>
  </si>
  <si>
    <t>31 53 19.7</t>
  </si>
  <si>
    <t>53 26 53.4</t>
  </si>
  <si>
    <t>выкл. 25.06.2012</t>
  </si>
  <si>
    <t>д. Талуть, Вилейский р-н, Минская обл.</t>
  </si>
  <si>
    <t>26 55 29.1</t>
  </si>
  <si>
    <t>54 41 11.7</t>
  </si>
  <si>
    <t>д. Занарочь, Мядельский р-н, Минская обл.</t>
  </si>
  <si>
    <t>26 46 43.3</t>
  </si>
  <si>
    <t>54 48 12.4</t>
  </si>
  <si>
    <t>д. Боровляны, Минский р-н, Минская обл.</t>
  </si>
  <si>
    <t>Башня МТС 40 м. + контейнер + BS - 240</t>
  </si>
  <si>
    <t>27 39 59.6</t>
  </si>
  <si>
    <t>53 58 28.2</t>
  </si>
  <si>
    <t>вкл. 17.10.2005</t>
  </si>
  <si>
    <t>д. СОК Юность, Минский р-н, Минская обл.</t>
  </si>
  <si>
    <t>СОК "Юность"</t>
  </si>
  <si>
    <t>plan_dcs:2/2/2 work_dcs:2/3/2</t>
  </si>
  <si>
    <t>27 20 26.2</t>
  </si>
  <si>
    <t>53 58 33.5</t>
  </si>
  <si>
    <t>вкл. 08.12.2002</t>
  </si>
  <si>
    <t>вкл. 17.01.2011</t>
  </si>
  <si>
    <t>д. Клейники, 0, Брестский р-н, Брестская обл.</t>
  </si>
  <si>
    <t>Земельный участок в р-не погранперехода "Козловичи"</t>
  </si>
  <si>
    <t>23 35 26.1</t>
  </si>
  <si>
    <t>52 7 48.8</t>
  </si>
  <si>
    <t>д. Гершоны, пер. Школьный, д. 24, Брестский р-н, Брестская обл.</t>
  </si>
  <si>
    <t>СООО "КСМ-сервис"</t>
  </si>
  <si>
    <t>23 42 23.1</t>
  </si>
  <si>
    <t>52 2 43.19</t>
  </si>
  <si>
    <t>выкл. 03.05.2006</t>
  </si>
  <si>
    <t>Детский онкологический центр</t>
  </si>
  <si>
    <t>plan_dcs:3/3/3 work_dcs:3/4/6</t>
  </si>
  <si>
    <t>27 41 27.3</t>
  </si>
  <si>
    <t>53 59 50.4</t>
  </si>
  <si>
    <t>вкл. 12.12.2002</t>
  </si>
  <si>
    <t>Котельная Боровлянского ППЖКХ</t>
  </si>
  <si>
    <t>27 41 55.8</t>
  </si>
  <si>
    <t>54 3 43.7</t>
  </si>
  <si>
    <t>вкл. 28.12.2002</t>
  </si>
  <si>
    <t>д. Раубичи, Минский р-н, Минская обл.</t>
  </si>
  <si>
    <t>РУП ОСК "Раубичи" (лыжный трамплин)</t>
  </si>
  <si>
    <t>27 44 16.2</t>
  </si>
  <si>
    <t>54 3 35.7</t>
  </si>
  <si>
    <t>д. Новинка, Минский р-н, Минская обл.</t>
  </si>
  <si>
    <t>27 23 18.3</t>
  </si>
  <si>
    <t>54 3 15.1</t>
  </si>
  <si>
    <t>вкл. 13.11.2003</t>
  </si>
  <si>
    <t>д. Приморье, Минский р-н, Минская обл.</t>
  </si>
  <si>
    <t>Санаторий-профилакторий БНТУ (700 м. западнее д. Приморье)</t>
  </si>
  <si>
    <t>plan_dcs:3/3/3 work_dcs:2/1/3</t>
  </si>
  <si>
    <t>27 27 46.3</t>
  </si>
  <si>
    <t>53 59 30.3</t>
  </si>
  <si>
    <t>вкл. 15.01.2003</t>
  </si>
  <si>
    <t>д. Нагорная, Барановичский р-н, Брестская обл.</t>
  </si>
  <si>
    <t>26 16 6.89</t>
  </si>
  <si>
    <t>53 15 19.5</t>
  </si>
  <si>
    <t>КВСМ до кроссовой стойки БС761 (для покрытия д. Вольно)</t>
  </si>
  <si>
    <t>выкл. 12.12.2008</t>
  </si>
  <si>
    <t>д. Дубовляны, Минский р-н, Минская обл.</t>
  </si>
  <si>
    <t>1-я Минская птицефабрика</t>
  </si>
  <si>
    <t>plan_dcs:2/2/2 work_dcs:2/3/3</t>
  </si>
  <si>
    <t>27 34 49</t>
  </si>
  <si>
    <t>54 0 8</t>
  </si>
  <si>
    <t>д. Комсомолец, Минский р-н, Минская обл.</t>
  </si>
  <si>
    <t>БелЗОСП отделение "Комсомолец"</t>
  </si>
  <si>
    <t>54 4 41.5</t>
  </si>
  <si>
    <t>вкл. 25.08.2003</t>
  </si>
  <si>
    <t>вкл. 16.05.2011</t>
  </si>
  <si>
    <t>медный кабель до кроссовой стойки БС2787</t>
  </si>
  <si>
    <t>вкл. 30.07.2008</t>
  </si>
  <si>
    <t>д. Бережное, ул. Школьная, д. 34/1, Столинский р-н, Брестская обл.</t>
  </si>
  <si>
    <t>26 59 21.09</t>
  </si>
  <si>
    <t>51 59 38.1</t>
  </si>
  <si>
    <t>посёлок Лесной, д. 15, Минский р-н, Минская обл.</t>
  </si>
  <si>
    <t>Общежитие Минской областной больницы</t>
  </si>
  <si>
    <t>27 40 46</t>
  </si>
  <si>
    <t>54 0 32.1</t>
  </si>
  <si>
    <t>вкл. 11.08.2003</t>
  </si>
  <si>
    <t>посёлок Ждановичи, ул. Линейная, д. 2, Минский р-н, Минская обл.</t>
  </si>
  <si>
    <t>ТПС-сервис</t>
  </si>
  <si>
    <t>27 25 18.7</t>
  </si>
  <si>
    <t>53 56 44.7</t>
  </si>
  <si>
    <t>вкл. 14.06.2003</t>
  </si>
  <si>
    <t>д. Гаути, Сморгонский р-н, Гродненская обл.</t>
  </si>
  <si>
    <t>в/ч 2044 труба котельной</t>
  </si>
  <si>
    <t>26 17 21.5</t>
  </si>
  <si>
    <t>54 30 25.3</t>
  </si>
  <si>
    <t>вкл. 30.01.2009</t>
  </si>
  <si>
    <t>д. Ратомка, ул. Корецкого, д. 136, Минский р-н, Минская обл.</t>
  </si>
  <si>
    <t>Гостиница УРУК СиК</t>
  </si>
  <si>
    <t>27 21 3.69</t>
  </si>
  <si>
    <t>53 56 2.44</t>
  </si>
  <si>
    <t>выкл. 09.06.2009</t>
  </si>
  <si>
    <t>Минская дистанция сигнализации и связи БелЖД</t>
  </si>
  <si>
    <t>plan_gsm:2/3/2/2 work_gsm:2/3/2/2</t>
  </si>
  <si>
    <t>plan_dcs:2/3/2/4 work_dcs:2/3/2/4</t>
  </si>
  <si>
    <t>вкл. 30.07.2003</t>
  </si>
  <si>
    <t>д. Паперня, Минский р-н, Минская обл.</t>
  </si>
  <si>
    <t>plan_dcs:3/3/3 work_dcs:4/2/3</t>
  </si>
  <si>
    <t>27 34 3.3</t>
  </si>
  <si>
    <t>54 1 45.4</t>
  </si>
  <si>
    <t>вкл. 03.11.2006</t>
  </si>
  <si>
    <t>26 3 48.3</t>
  </si>
  <si>
    <t>53 44 43.5</t>
  </si>
  <si>
    <t>медный кабель до кроссовой стойки БС2839</t>
  </si>
  <si>
    <t>вкл. 05.01.2008</t>
  </si>
  <si>
    <t>д. Мацки, Минский р-н, Минская обл.</t>
  </si>
  <si>
    <t>27 31 58.8</t>
  </si>
  <si>
    <t>54 7 41.7</t>
  </si>
  <si>
    <t>вкл. 24.07.2008</t>
  </si>
  <si>
    <t>д. Феликсово, Лидский р-н, Гродненская обл.</t>
  </si>
  <si>
    <t>25 1 14.2</t>
  </si>
  <si>
    <t>53 44 29.8</t>
  </si>
  <si>
    <t>27 30 4.6</t>
  </si>
  <si>
    <t>54 10 1.6</t>
  </si>
  <si>
    <t>МРУП АК "Ждановичи"</t>
  </si>
  <si>
    <t>Водонапорная башня 25 м. + BS - 82 II</t>
  </si>
  <si>
    <t>27 23 35.7</t>
  </si>
  <si>
    <t>53 55 14</t>
  </si>
  <si>
    <t>выкл. 01.12.2009</t>
  </si>
  <si>
    <t>д. Дашки, Логойский р-н, Минская обл.</t>
  </si>
  <si>
    <t>27 28 49.8</t>
  </si>
  <si>
    <t>54 14 45</t>
  </si>
  <si>
    <t>д. Пески, ул. Заводская, д. 76, Мостовский р-н, Гродненская обл.</t>
  </si>
  <si>
    <t>Цех ОУП "Мостовский ремонтный завод"</t>
  </si>
  <si>
    <t>24 38 8.6</t>
  </si>
  <si>
    <t>53 20 51.3</t>
  </si>
  <si>
    <t>д. Луковец, Вилейский р-н, Минская обл.</t>
  </si>
  <si>
    <t>27 27 7.2</t>
  </si>
  <si>
    <t>54 19 32.2</t>
  </si>
  <si>
    <t>д. Долгое, Кличевский р-н, Могилёвская обл.</t>
  </si>
  <si>
    <t>Земельный участок на мехдворе</t>
  </si>
  <si>
    <t>29 41 51.4</t>
  </si>
  <si>
    <t>53 36 3.2</t>
  </si>
  <si>
    <t>вкл. 27.03.2009</t>
  </si>
  <si>
    <t>г. Сморгонь, ул. Советская, д. 29, Сморгонский р-н, Гродненская обл.</t>
  </si>
  <si>
    <t>Гостиница "Сморгонь"</t>
  </si>
  <si>
    <t>26 23 35.99</t>
  </si>
  <si>
    <t>54 28 51.99</t>
  </si>
  <si>
    <t>выключена 12.12.2007, включена 04.01.2008 как каналообразующая для репитора</t>
  </si>
  <si>
    <t>вкл. 04.01.2008</t>
  </si>
  <si>
    <t>г. Сморгонь, ул. Индустлиальная, д. 27, Сморгонский р-н, Гродненская обл.</t>
  </si>
  <si>
    <t>труба котельной</t>
  </si>
  <si>
    <t>26 21 52.7</t>
  </si>
  <si>
    <t>54 31 53.4</t>
  </si>
  <si>
    <t>вкл. 05.02.2009</t>
  </si>
  <si>
    <t>д. Залесье, Вилейский р-н, Минская обл.</t>
  </si>
  <si>
    <t>27 20 54.9</t>
  </si>
  <si>
    <t>54 23 12.1</t>
  </si>
  <si>
    <t>д. Ковали, Вилейский р-н, Минская обл.</t>
  </si>
  <si>
    <t>plan_gsm:4/4/4 work_gsm:2/2/4</t>
  </si>
  <si>
    <t>27 15 56.2</t>
  </si>
  <si>
    <t>54 28 20</t>
  </si>
  <si>
    <t>УП Междугородняя связь УРС-26 + мачта УП МС</t>
  </si>
  <si>
    <t>27 15 22.9</t>
  </si>
  <si>
    <t>54 09 30.2</t>
  </si>
  <si>
    <t>санаторий "Сосновый Бор"</t>
  </si>
  <si>
    <t>27 14 42.5</t>
  </si>
  <si>
    <t>54 12 0.9</t>
  </si>
  <si>
    <t>выкл. 28.01.2009</t>
  </si>
  <si>
    <t>д. Ерхи, Вилейский р-н, Минская обл.</t>
  </si>
  <si>
    <t>27 12 35.7</t>
  </si>
  <si>
    <t>54 33 59.1</t>
  </si>
  <si>
    <t>д. Кулеши, Вилейский р-н, Минская обл.</t>
  </si>
  <si>
    <t>27 10 2.8</t>
  </si>
  <si>
    <t>54 36 33.7</t>
  </si>
  <si>
    <t>д. Борщёвка, Речицкий р-н, Гомельская обл.</t>
  </si>
  <si>
    <t>30 37 45.5</t>
  </si>
  <si>
    <t>52 22 21.5</t>
  </si>
  <si>
    <t>медный кабель до кроссовой стойки существующей РРЛ БС912</t>
  </si>
  <si>
    <t>д. Княгинин, Мядельский р-н, Минская обл.</t>
  </si>
  <si>
    <t>27 9 56.2</t>
  </si>
  <si>
    <t>54 41 44.7</t>
  </si>
  <si>
    <t>д. Мацки, Мядельский р-н, Минская обл.</t>
  </si>
  <si>
    <t>27 5 10.4</t>
  </si>
  <si>
    <t>54 46 11.4</t>
  </si>
  <si>
    <t>г. Логишин, ул. Ленина 10, Пинский р-н, Брестская обл.</t>
  </si>
  <si>
    <t>25 59 12.37</t>
  </si>
  <si>
    <t>52 20 19.38</t>
  </si>
  <si>
    <t>выкл. 21.02.2008</t>
  </si>
  <si>
    <t>г. Телеханы, ул. Воробъева, д. 1, Ивацевичский р-н, Брестская обл.</t>
  </si>
  <si>
    <t>25 50 32.94</t>
  </si>
  <si>
    <t>52 31 2.88</t>
  </si>
  <si>
    <t>выкл. 27.07.2006</t>
  </si>
  <si>
    <t>д. Брусы, Мядельский р-н, Минская обл.</t>
  </si>
  <si>
    <t>26 58 1.9</t>
  </si>
  <si>
    <t>54 45 55.3</t>
  </si>
  <si>
    <t>д. Шиковичи, Мядельский р-н, Минская обл.</t>
  </si>
  <si>
    <t>26 56 30.8</t>
  </si>
  <si>
    <t>54 50 12.7</t>
  </si>
  <si>
    <t>д. Лошаны, Минский р-н, Минская обл.</t>
  </si>
  <si>
    <t>на свободные трубостойки + DBS - 3900</t>
  </si>
  <si>
    <t>27 17 50.7</t>
  </si>
  <si>
    <t>54 3 0</t>
  </si>
  <si>
    <t>д. Полянки, Добрушский р-н, Гомельская обл.</t>
  </si>
  <si>
    <t>БС 967 Башня СООО &lt;МТС&gt;, трасса М10 + контейнер</t>
  </si>
  <si>
    <t>Т/С на башне + контейнер + BS - 82 II</t>
  </si>
  <si>
    <t>31 29 24.2</t>
  </si>
  <si>
    <t>Медный кабель до кроссовой стойки существующей РРЛ БС967</t>
  </si>
  <si>
    <t>вкл. 15.11.2012</t>
  </si>
  <si>
    <t>д. Старая Бухаловка, Гомельский р-н, Гомельская обл.</t>
  </si>
  <si>
    <t>30 58 25.06</t>
  </si>
  <si>
    <t>52 17 0.93</t>
  </si>
  <si>
    <t>выкл. 09.01.2006</t>
  </si>
  <si>
    <t>д. Уша, Молодечненский р-н, Минская обл.</t>
  </si>
  <si>
    <t>27 6 3.6</t>
  </si>
  <si>
    <t>54 5 48</t>
  </si>
  <si>
    <t>д. Лисицы, Минский р-н, Минская обл.</t>
  </si>
  <si>
    <t>plan_gsm:4/4/4 work_gsm:3/2/3</t>
  </si>
  <si>
    <t>27 16 11.2</t>
  </si>
  <si>
    <t>54 6 14.8</t>
  </si>
  <si>
    <t>д. Швакшты, Мядельский р-н, Минская обл.</t>
  </si>
  <si>
    <t>26 38 27.7</t>
  </si>
  <si>
    <t>54 57 43.5</t>
  </si>
  <si>
    <t>г. Кривичи, ул. 17 Сентября, д. 104, Мядельский р-н, Минская обл.</t>
  </si>
  <si>
    <t>здание торгового центра</t>
  </si>
  <si>
    <t>27 17 24.7</t>
  </si>
  <si>
    <t>54 42 46.4</t>
  </si>
  <si>
    <t>д. Моторово, Пуховичский р-н, Минская обл.</t>
  </si>
  <si>
    <t>27 50 55.5</t>
  </si>
  <si>
    <t>53 44 18.8</t>
  </si>
  <si>
    <t>вкл. 16.06.2003</t>
  </si>
  <si>
    <t>г. Витебск, пер. ул. Богатырева - Актеров Еременко, Витебский р-н, Витебская обл.</t>
  </si>
  <si>
    <t>РУП "Витебскэнерго", павилион ПАВ-42Бм</t>
  </si>
  <si>
    <t>трипод 7.5 м. + Flexi WCDMA BTS</t>
  </si>
  <si>
    <t>30 16 42.1</t>
  </si>
  <si>
    <t>55 10 0.05</t>
  </si>
  <si>
    <t>г. Борисов, ул. Л. Чаловской, д. 17а, Борисовский р-н, Минская обл.</t>
  </si>
  <si>
    <t>ОАО "Борисовский консервный завод", двуэтажное здание мастерских</t>
  </si>
  <si>
    <t>28 29 10.2</t>
  </si>
  <si>
    <t>54 13 49.9</t>
  </si>
  <si>
    <t>УП "ЖРЭО Партизанского района"</t>
  </si>
  <si>
    <t>АО 7 м. + BTS - 3900</t>
  </si>
  <si>
    <t>27 40 26</t>
  </si>
  <si>
    <t>г. Руденск, ул. Руденская, Пуховичский р-н, Минская обл.</t>
  </si>
  <si>
    <t>ОАО "Руденск"</t>
  </si>
  <si>
    <t>plan_dcs:2/2/2 work_dcs:2/2/3</t>
  </si>
  <si>
    <t>27 52 8.2</t>
  </si>
  <si>
    <t>д. Звезда, М5, Пуховичский р-н, Минская обл.</t>
  </si>
  <si>
    <t>plan_gsm:2/4/2 work_gsm:2/4/2</t>
  </si>
  <si>
    <t>28 7 50.8</t>
  </si>
  <si>
    <t>53 33 21.6</t>
  </si>
  <si>
    <t>вкл. 17.06.2003</t>
  </si>
  <si>
    <t>г. Кличев, ул. Красноармейская, д. 19, Кличевский р-н, Могилёвская обл.</t>
  </si>
  <si>
    <t>УЗ "Кличевская центральная районная больница"</t>
  </si>
  <si>
    <t>29 20 13.3</t>
  </si>
  <si>
    <t>53 29 16.4</t>
  </si>
  <si>
    <t>г. Марьина Горка, ул. Советская, д. 13, Пуховичский р-н, Минская обл.</t>
  </si>
  <si>
    <t>28 8 54</t>
  </si>
  <si>
    <t>53 30 44.3</t>
  </si>
  <si>
    <t>вкл. 13.01.2006</t>
  </si>
  <si>
    <t>г. Марьина Горка, ул. Н.Заря, Пуховичский р-н, Минская обл.</t>
  </si>
  <si>
    <t>Труба котельной №2 ЖКХ</t>
  </si>
  <si>
    <t>28 9 55</t>
  </si>
  <si>
    <t>53 29 60</t>
  </si>
  <si>
    <t>вкл. 28.11.2003</t>
  </si>
  <si>
    <t>д. Сосновый, Осиповичский р-н, Могилёвская обл.</t>
  </si>
  <si>
    <t>Мачта БРТЦ</t>
  </si>
  <si>
    <t>трубостойки на трубостойки + DBS - 3900</t>
  </si>
  <si>
    <t>28 32 9.4</t>
  </si>
  <si>
    <t>53 24 20.4</t>
  </si>
  <si>
    <t>вкл. 20.11.2003</t>
  </si>
  <si>
    <t>г. Осиповичи, Осиповичский р-н, Могилёвская обл.</t>
  </si>
  <si>
    <t>Осиповичское УКВ</t>
  </si>
  <si>
    <t>мачта УКВ + BTS - 3900</t>
  </si>
  <si>
    <t>28 41 18.3</t>
  </si>
  <si>
    <t>53 19 22.1</t>
  </si>
  <si>
    <t>вкл. 07.04.2004</t>
  </si>
  <si>
    <t>г. Елизово, Осиповичский р-н, Могилёвская обл.</t>
  </si>
  <si>
    <t>Труба Елизовского стеклозавода</t>
  </si>
  <si>
    <t>труба + BTS - 3900</t>
  </si>
  <si>
    <t>29 0 41.7</t>
  </si>
  <si>
    <t>53 23 32.5</t>
  </si>
  <si>
    <t>вкл. 24.10.2004</t>
  </si>
  <si>
    <t>г. Витебск, ул. Генерала Белобородова, д. 3, Витебский р-н, Витебская обл.</t>
  </si>
  <si>
    <t>ТЦ "Беларусь"</t>
  </si>
  <si>
    <t>indoor + BS - 240 II</t>
  </si>
  <si>
    <t>indoor + Flexi WCDMA BTS</t>
  </si>
  <si>
    <t>30 12 02.64</t>
  </si>
  <si>
    <t>55 10 55.23</t>
  </si>
  <si>
    <t>г. Витебск, пр-т Московский, д. 60А-1, Витебский р-н, Витебская обл.</t>
  </si>
  <si>
    <t>торговый центр ООО "Евроторг"</t>
  </si>
  <si>
    <t>30 13 21.7</t>
  </si>
  <si>
    <t>55 10 49.3</t>
  </si>
  <si>
    <t>д. Козловщина, Ошмянский р-н, Гродненская обл.</t>
  </si>
  <si>
    <t>25 57 47.8</t>
  </si>
  <si>
    <t>54 12 49.5</t>
  </si>
  <si>
    <t>г. Брест, ул. ул.Московская , д. 335 Б, Брестский р-н, Брестская обл.</t>
  </si>
  <si>
    <t>столб 26 м. + BS - 240 II</t>
  </si>
  <si>
    <t>23 47 23.43</t>
  </si>
  <si>
    <t>52 06 11.64</t>
  </si>
  <si>
    <t>д. Чижовка, ул. Кольцевая, д. 2, Минский р-н, Минская обл.</t>
  </si>
  <si>
    <t>пятиэтажный коттедж</t>
  </si>
  <si>
    <t>27 32 28.8</t>
  </si>
  <si>
    <t>53 58 18.8</t>
  </si>
  <si>
    <t>д. Городище, Минский р-н, Минская обл.</t>
  </si>
  <si>
    <t>ТУ РНПЦ "медицинской экспертизы и реабелитации"</t>
  </si>
  <si>
    <t>27 50 14.2</t>
  </si>
  <si>
    <t>53 58 45.8</t>
  </si>
  <si>
    <t>д. Задомля, Смолевичский р-н, Минская обл.</t>
  </si>
  <si>
    <t>Башня Velcom 72 м. + DBS - 3900</t>
  </si>
  <si>
    <t>27 53 5.66</t>
  </si>
  <si>
    <t>54 02 51.61</t>
  </si>
  <si>
    <t>д. Тёмный лес, Дрибинский р-н, Могилёвская обл.</t>
  </si>
  <si>
    <t>Здание мастерской (УКСП "Совхоз имени Кирова")</t>
  </si>
  <si>
    <t>31 13 16</t>
  </si>
  <si>
    <t>54 05 47</t>
  </si>
  <si>
    <t>г. Брест, ул. Московская, д. 208, Брестский р-н, Брестская обл.</t>
  </si>
  <si>
    <t>Бизнес-Центр "Брест-Деловой"</t>
  </si>
  <si>
    <t>3 трипода 4м (+indoor) + Flexi WCDMA BTS</t>
  </si>
  <si>
    <t>plan_umts:2/3/3/3/3 work_umts:2/0/0</t>
  </si>
  <si>
    <t>23 44 32.75</t>
  </si>
  <si>
    <t>52 05 46.88</t>
  </si>
  <si>
    <t>д. Самохваловичи, Минский р-н, Минская обл.</t>
  </si>
  <si>
    <t>53 44 11.7</t>
  </si>
  <si>
    <t>вкл. 19.06.2003</t>
  </si>
  <si>
    <t>г. Минск, Щомыслицкий с/с, Западный промузел ТЭЦ-4, Минский р-н, Минская обл.</t>
  </si>
  <si>
    <t>plan_umts:3/0/0 work_umts:2/0/0</t>
  </si>
  <si>
    <t>27 24 58.76</t>
  </si>
  <si>
    <t>53 52 23.76</t>
  </si>
  <si>
    <t>г. Гомель, Гомельский р-н, Гомельская обл.</t>
  </si>
  <si>
    <t>Парк отель "Замковый"</t>
  </si>
  <si>
    <t>31 00 39.11</t>
  </si>
  <si>
    <t>52 25 08.41</t>
  </si>
  <si>
    <t>г. Минск, ул. Платонова, д. 1б, Минский р-н, Минская обл.</t>
  </si>
  <si>
    <t>БЦ "Виктория-плаза"</t>
  </si>
  <si>
    <t>27 35 21.44</t>
  </si>
  <si>
    <t>53 54 16.02</t>
  </si>
  <si>
    <t>г. Гродно, ул. Космонавтов, д. 60/6, Гродненский р-н, Гродненская обл.</t>
  </si>
  <si>
    <t>Гроднеский облостной клинический центр "Психология-Наркология"</t>
  </si>
  <si>
    <t>23 51 52.85</t>
  </si>
  <si>
    <t>53 40 52.51</t>
  </si>
  <si>
    <t>г. Минск, ул. Радужная, д. 7а, Минский р-н, Минская обл.</t>
  </si>
  <si>
    <t>ГО "Гаражи, стоянки и парковки"</t>
  </si>
  <si>
    <t>27 29 27.94</t>
  </si>
  <si>
    <t>53 55 56.86</t>
  </si>
  <si>
    <t>г. Минск, ул. Железнодорожная, д. 23, Минский р-н, Минская обл.</t>
  </si>
  <si>
    <t>Башня МТС 40 м. + DBS - 3900</t>
  </si>
  <si>
    <t>27 30 20.4</t>
  </si>
  <si>
    <t>53 52 29.62</t>
  </si>
  <si>
    <t>г. Минск, пр-т Партизанский, д. 182, Минский р-н, Минская обл.</t>
  </si>
  <si>
    <t>СЗАО "ПросторТрейд", гипермаркет "Простор"</t>
  </si>
  <si>
    <t>27 41 56.76</t>
  </si>
  <si>
    <t>53 50 56.16</t>
  </si>
  <si>
    <t>г. Гродно, ул. Индустриальная, д. 2a, Гродненский р-н, Гродненская обл.</t>
  </si>
  <si>
    <t>ЧУПП "Севпласт"</t>
  </si>
  <si>
    <t>23 48 11.27</t>
  </si>
  <si>
    <t>53 39 40.85</t>
  </si>
  <si>
    <t>3G оборудование привязывается через ВОЛС_x000D__x000D_
_x000D__x000D_
Изменен адрес _x000D__x000D_
Правильный адрес БС-4117: г. Гродно, ул. Индустриальная, 2а;_x000D__x000D_
Старый адрес БС-4117: г. Гро</t>
  </si>
  <si>
    <t>г. Минск, пр-т Машерова, д. 78, Минский р-н, Минская обл.</t>
  </si>
  <si>
    <t>ООО "Евронтекс"</t>
  </si>
  <si>
    <t>27 31 57.36</t>
  </si>
  <si>
    <t>53 54 46.5</t>
  </si>
  <si>
    <t>г. Минск, ул. Машиностроителей, д. 28, Минский р-н, Минская обл.</t>
  </si>
  <si>
    <t>ОАО "Белниилит"</t>
  </si>
  <si>
    <t>27 39 45.28</t>
  </si>
  <si>
    <t>53 51 02.52</t>
  </si>
  <si>
    <t>plan_dcs:0/2/2 work_dcs:3/2/4</t>
  </si>
  <si>
    <t>вкл. 28.01.2004</t>
  </si>
  <si>
    <t>посёлок Ждановичи, санаторий "Криница", Минский р-н, Минская обл.</t>
  </si>
  <si>
    <t>53 57 19.3</t>
  </si>
  <si>
    <t>вкл. 18.12.2013</t>
  </si>
  <si>
    <t>г. Витебск, ул. Сенненская, Витебский р-н, Витебская обл.</t>
  </si>
  <si>
    <t>земельный участок, Витебский городской исп. комитет</t>
  </si>
  <si>
    <t>30 10 52.95</t>
  </si>
  <si>
    <t>55 09 35.94</t>
  </si>
  <si>
    <t>г. Минск, ул. Ванеева, д. 40, Минский р-н, Минская обл.</t>
  </si>
  <si>
    <t>УП "Спецкоммунавтотранс"</t>
  </si>
  <si>
    <t>АО 5 м. + BS - 240 II</t>
  </si>
  <si>
    <t>АО 5 м. + DBS - 3900</t>
  </si>
  <si>
    <t>27 35 29.2</t>
  </si>
  <si>
    <t>г. Могилёв, ул. Лазаренко, д. 73б, Могилёвский р-н, Могилёвская обл.</t>
  </si>
  <si>
    <t>ТЦ "Армада"</t>
  </si>
  <si>
    <t>plan_umts:2/2/0 work_umts:2/0/0</t>
  </si>
  <si>
    <t>30 18 27</t>
  </si>
  <si>
    <t>53 54 36</t>
  </si>
  <si>
    <t>28 45 25.3</t>
  </si>
  <si>
    <t>55 24 28.3</t>
  </si>
  <si>
    <t>здание боксов для хранения техники УО "БГАТУ"</t>
  </si>
  <si>
    <t>plan_gsm: work_gsm:2/2/2</t>
  </si>
  <si>
    <t>plan_dcs: work_dcs:4/4/4</t>
  </si>
  <si>
    <t>27 40 39.23</t>
  </si>
  <si>
    <t>53 59 21.81</t>
  </si>
  <si>
    <t>трасса М2 рекламный щит №2, Минский р-н, Минская обл.</t>
  </si>
  <si>
    <t>А/д М2 Минск-Национальный аэропорт «Минск» км.14,612 транспортной развязки а/д Н-9031 Колодищи-Засла</t>
  </si>
  <si>
    <t>27 45 7.5</t>
  </si>
  <si>
    <t>53 58 12.4</t>
  </si>
  <si>
    <t>2 трубостойки по краям бигборда, оборудование у основания.</t>
  </si>
  <si>
    <t>д. Качино, Минский р-н, Минская обл.</t>
  </si>
  <si>
    <t>автодорога Р-28 Минск-Молодечно-Нарочь 15,3 км. (право)</t>
  </si>
  <si>
    <t>27 22 31.9</t>
  </si>
  <si>
    <t>отпала 2014</t>
  </si>
  <si>
    <t>г. Минск, ул. Н.Орды, д. 11, Минский р-н, Минская обл.</t>
  </si>
  <si>
    <t>осветительная опора УП "Мингорсвет" (2 осветительные опоры)</t>
  </si>
  <si>
    <t>27 28 45.42</t>
  </si>
  <si>
    <t>53 50 34.57</t>
  </si>
  <si>
    <t>г. Минск, ул. Комунистическая, д. 1, Минский р-н, Минская обл.</t>
  </si>
  <si>
    <t>Здание Министерства обороны РБ</t>
  </si>
  <si>
    <t>plan_umts:2/2/0 work_umts:</t>
  </si>
  <si>
    <t>27 33 59</t>
  </si>
  <si>
    <t>53 54 37</t>
  </si>
  <si>
    <t>д. Валерьяны, Узденский р-н, Минская обл.</t>
  </si>
  <si>
    <t>27 29 48.2</t>
  </si>
  <si>
    <t>53 25 47.3</t>
  </si>
  <si>
    <t>вкл. 22.01.2004</t>
  </si>
  <si>
    <t>г. Брест, ул. Советская, Брестский р-н, Брестская обл.</t>
  </si>
  <si>
    <t>Бизнес центр "Дидас-Першия"</t>
  </si>
  <si>
    <t>АРМ 30</t>
  </si>
  <si>
    <t>23 41 34.16</t>
  </si>
  <si>
    <t>52 05 39.49</t>
  </si>
  <si>
    <t>BSC76</t>
  </si>
  <si>
    <t>г. Могилёв, ул. 30 лет Победы, д. 1а, Могилёвский р-н, Могилёвская обл.</t>
  </si>
  <si>
    <t>ГСУ СУ "Могилевский областной центр олимпийского резерва по легкой атлетике и игровым видам спорта"</t>
  </si>
  <si>
    <t>30 21 48</t>
  </si>
  <si>
    <t>д. Александрия, Шкловский р-н, Могилёвская обл.</t>
  </si>
  <si>
    <t>асфальтно-бетонная площадка на территории автостоянки гостиничного комплекса ЗАО "Александрийское"</t>
  </si>
  <si>
    <t>30 16 52.0</t>
  </si>
  <si>
    <t>54 19 48.8</t>
  </si>
  <si>
    <t>г. Минск, ул. Голубка, д. 2, Минский р-н, Минская обл.</t>
  </si>
  <si>
    <t>ТЦ "Родная сторона"</t>
  </si>
  <si>
    <t>27 26 36.46</t>
  </si>
  <si>
    <t>53 55 35.96</t>
  </si>
  <si>
    <t>д. неопределено, А/д. Р28 около о.п. Зеленое, Минский р-н, Минская обл.</t>
  </si>
  <si>
    <t>замена сущ. опоры освещения на столб 26 м.</t>
  </si>
  <si>
    <t>27 18 31.4</t>
  </si>
  <si>
    <t>53 58 48.9</t>
  </si>
  <si>
    <t>г. Минск, ул. Фрунзе, д. 19, Минский р-н, Минская обл.</t>
  </si>
  <si>
    <t>Следственный комитет РБ</t>
  </si>
  <si>
    <t>27 34 42.5</t>
  </si>
  <si>
    <t>53 54 12.3</t>
  </si>
  <si>
    <t>трасса М2-2, а.д. M1/E30 Брест-Минск-гр.РФ 388 км. (развязка), Смолевичский р-н, Минская обл.</t>
  </si>
  <si>
    <t>РУП автомобильных дорог "Минскдор-центр", филиал Дорожно-эксплуатационное управление №5, замена осве</t>
  </si>
  <si>
    <t>plan_umts:1/1/0 work_umts:2/2/0</t>
  </si>
  <si>
    <t>27 58 49</t>
  </si>
  <si>
    <t>53 56 43.1</t>
  </si>
  <si>
    <t>вкл. 29.03.2014</t>
  </si>
  <si>
    <t>г. Минск, ул. Кольцова, д. 112, Минский р-н, Минская обл.</t>
  </si>
  <si>
    <t>ООО "Клуб тенниса"</t>
  </si>
  <si>
    <t>трубостойка 3 м. (2 шт.) + DBS - 3900</t>
  </si>
  <si>
    <t>27 34 51.5</t>
  </si>
  <si>
    <t>53 57 06.6</t>
  </si>
  <si>
    <t>Мачта 39м ИП Велком + контейнер</t>
  </si>
  <si>
    <t>26 17 2.55</t>
  </si>
  <si>
    <t>53 7 12.87</t>
  </si>
  <si>
    <t>д. Шищицы, Слуцкий р-н, Минская обл.</t>
  </si>
  <si>
    <t>plan_gsm:4/4/4 work_gsm:2/4/3</t>
  </si>
  <si>
    <t>27 32 39</t>
  </si>
  <si>
    <t>53 13 34</t>
  </si>
  <si>
    <t>вкл. 17.10.2003</t>
  </si>
  <si>
    <t>д. Волковичи, ул. Молодежная, д. 32б, Дзержинский р-н, Минская обл.</t>
  </si>
  <si>
    <t>Магазин "Родничок" + стоб 26 м + аппаратная</t>
  </si>
  <si>
    <t>27 22 48.9</t>
  </si>
  <si>
    <t>53 46 10.3</t>
  </si>
  <si>
    <t>г. Минск, пр-т Дзержинского, д. 8, Минский р-н, Минская обл.</t>
  </si>
  <si>
    <t>Бизнес центр</t>
  </si>
  <si>
    <t>27 31 51.13</t>
  </si>
  <si>
    <t>53 53 40.38</t>
  </si>
  <si>
    <t>вкл. 10.11.2013</t>
  </si>
  <si>
    <t>г. Копыль, ул. Замковая, д. 1, Копыльский р-н, Минская обл.</t>
  </si>
  <si>
    <t>27 5 33.6</t>
  </si>
  <si>
    <t>53 9 5.5</t>
  </si>
  <si>
    <t>вкл. 21.08.2003</t>
  </si>
  <si>
    <t>г. Шклов, ул. Ленинская, д. 49, Шкловский р-н, Могилёвская обл.</t>
  </si>
  <si>
    <t>ОАО "Бытуслуги"</t>
  </si>
  <si>
    <t>30 17 49.8</t>
  </si>
  <si>
    <t>54 12 06.5</t>
  </si>
  <si>
    <t>г. Минск, ул. Радужная, д. 27, Минский р-н, Минская обл.</t>
  </si>
  <si>
    <t>Национальный Олимпийский Комитет РБ</t>
  </si>
  <si>
    <t>27 29 37.06</t>
  </si>
  <si>
    <t>53 56 04.9</t>
  </si>
  <si>
    <t>г. Минск, ул. Кирова, д. 49, Минский р-н, Минская обл.</t>
  </si>
  <si>
    <t>ОАЦ при Президенте РБ</t>
  </si>
  <si>
    <t>27 34 03.67</t>
  </si>
  <si>
    <t>53 54 03.23</t>
  </si>
  <si>
    <t>Башня ИП Велком 72м + контейнер</t>
  </si>
  <si>
    <t>Башня Velcom 72 м. + контейнер + BS - 240</t>
  </si>
  <si>
    <t>plan_gsm:2/3/2/2 work_gsm:2/2/2/2</t>
  </si>
  <si>
    <t>plan_umts:2/2/2/2 work_umts:2/2/2/2</t>
  </si>
  <si>
    <t>27 19 08.9</t>
  </si>
  <si>
    <t>53 56 30.0</t>
  </si>
  <si>
    <t>г. Уречье, ул. Заводская, д. 1, Любанский р-н, Минская обл.</t>
  </si>
  <si>
    <t>Произв.корпус "Уречского спиртзавода"</t>
  </si>
  <si>
    <t>мачта+трубостойки + DBS - 3900</t>
  </si>
  <si>
    <t>27 53 19.5</t>
  </si>
  <si>
    <t>52 56 53</t>
  </si>
  <si>
    <t>д. Гута, ул. Заводская, д. 1, Поставский р-н, Витебская обл.</t>
  </si>
  <si>
    <t>ЧТПУП "Век-Бетон"</t>
  </si>
  <si>
    <t>дымовая труба + контейнер + BS - 240 II</t>
  </si>
  <si>
    <t>27 11 51.8</t>
  </si>
  <si>
    <t>55 12 07.2</t>
  </si>
  <si>
    <t>г. Барановичи, ул. Тельмана, д. 205, Барановичский р-н, Брестская обл.</t>
  </si>
  <si>
    <t>26 04 57.17</t>
  </si>
  <si>
    <t>53 07 42.03</t>
  </si>
  <si>
    <t>г. Минск, пр-т Победителей, д. 14, Минский р-н, Минская обл.</t>
  </si>
  <si>
    <t>Зал торжественных мероприятий</t>
  </si>
  <si>
    <t>27 31 14.97</t>
  </si>
  <si>
    <t>53 55 41.15</t>
  </si>
  <si>
    <t>д. Заслоновка, Оршанский р-н, Витебская обл.</t>
  </si>
  <si>
    <t>30 17 18.9</t>
  </si>
  <si>
    <t>54 31 11.5</t>
  </si>
  <si>
    <t>г. Минск, ул. Долгиновский тракт, д. 157, Минский р-н, Минская обл.</t>
  </si>
  <si>
    <t>ГУ РНПЦ "Пульмонологии и Фтизиатрии"</t>
  </si>
  <si>
    <t>27 31 35.89</t>
  </si>
  <si>
    <t>53 57 44.39</t>
  </si>
  <si>
    <t>г. Любань, ул. Первомайская, д. 29, Любанский р-н, Минская обл.</t>
  </si>
  <si>
    <t>УП "Любанский КООППИТ"</t>
  </si>
  <si>
    <t>28 0 6.9</t>
  </si>
  <si>
    <t>трасса М2-3, возле ТП-1002, Смолевичский р-н, Минская обл.</t>
  </si>
  <si>
    <t>столб 27м</t>
  </si>
  <si>
    <t>27 54 51.3</t>
  </si>
  <si>
    <t>53 59 56.5</t>
  </si>
  <si>
    <t>д. Старые Дороги, ул. Кривошеина, д. 1, Стародорожский р-н, Минская обл.</t>
  </si>
  <si>
    <t>Труба Стародорожского механического завода</t>
  </si>
  <si>
    <t>28 15 48.28</t>
  </si>
  <si>
    <t>53 2 15.58</t>
  </si>
  <si>
    <t>выкл. 31.03.2009</t>
  </si>
  <si>
    <t>г. Молодечно, ул. Т.Дудко, д. 14, Молодечненский р-н, Минская обл.</t>
  </si>
  <si>
    <t>26 53 13.86</t>
  </si>
  <si>
    <t>54 17 56.2</t>
  </si>
  <si>
    <t>трасса возле ТП1009, Смолевичский р-н, Минская обл.</t>
  </si>
  <si>
    <t>27 59 32.5</t>
  </si>
  <si>
    <t>53 55 12.0</t>
  </si>
  <si>
    <t>г. Старобин, ул. 8-го Марта, д. 23а, Солигорский р-н, Минская обл.</t>
  </si>
  <si>
    <t>РКБО</t>
  </si>
  <si>
    <t>27 27 4.2</t>
  </si>
  <si>
    <t>52 43 50.4</t>
  </si>
  <si>
    <t>вкл. 04.10.2005</t>
  </si>
  <si>
    <t>г. Слуцк, ул. Чехова, д. 55, Слуцкий р-н, Минская обл.</t>
  </si>
  <si>
    <t>Общежитие ОАО "Слуцк Модуль"</t>
  </si>
  <si>
    <t>plan_dcs:6/6/6 work_dcs:5/5/3</t>
  </si>
  <si>
    <t>27 33 37.5</t>
  </si>
  <si>
    <t>53 2 35.1</t>
  </si>
  <si>
    <t>27 33 37.52</t>
  </si>
  <si>
    <t>53 1 37.5</t>
  </si>
  <si>
    <t>г. Слуцк, ул. Комсомольская, д. 2, Слуцкий р-н, Минская обл.</t>
  </si>
  <si>
    <t>ГУП "Слуцкое ЖКХ"</t>
  </si>
  <si>
    <t>27 33 28</t>
  </si>
  <si>
    <t>53 1 27</t>
  </si>
  <si>
    <t>выкл. 10.01.2009</t>
  </si>
  <si>
    <t>ОАО "Слуцкий сахарорафинадный комбинат"</t>
  </si>
  <si>
    <t>трубостойки на дымовой трубе + BS - 240</t>
  </si>
  <si>
    <t>27 30 57.79</t>
  </si>
  <si>
    <t>53 00 1.89</t>
  </si>
  <si>
    <t>г. Солигорск, ул. Коржа, д. 5, Солигорский р-н, Минская обл.</t>
  </si>
  <si>
    <t>Здание РУП "Беларуськалий"</t>
  </si>
  <si>
    <t>2 рамки + DBS - 3900</t>
  </si>
  <si>
    <t>27 32 24.8</t>
  </si>
  <si>
    <t>52 46 55.4</t>
  </si>
  <si>
    <t>вкл. 22.08.2003</t>
  </si>
  <si>
    <t>г. Солигорск, пр-т Мира, д. 32, Солигорский р-н, Минская обл.</t>
  </si>
  <si>
    <t>ЗАО "Калинка"</t>
  </si>
  <si>
    <t>27 31 25.7</t>
  </si>
  <si>
    <t>52 47 8</t>
  </si>
  <si>
    <t>вкл. 24.02.2004</t>
  </si>
  <si>
    <t>г. Солигорск, ул. Ленинского Комсомола, д. 38, Солигорский р-н, Минская обл.</t>
  </si>
  <si>
    <t>ДУП "Автобусный парк №1"</t>
  </si>
  <si>
    <t>plan_dcs:6/6/6 work_dcs:6/3/5</t>
  </si>
  <si>
    <t>27 32 38.8</t>
  </si>
  <si>
    <t>52 47 36</t>
  </si>
  <si>
    <t>г. Минск, ул. Ташкенская Чижовка-арена, Минский р-н, Минская обл.</t>
  </si>
  <si>
    <t>г.Минск, ул.Ташкентская, Чижовка-арена</t>
  </si>
  <si>
    <t>27 37 42</t>
  </si>
  <si>
    <t>53 50 38</t>
  </si>
  <si>
    <t>г. Солигорск, ул. Октябрьская, д. 53а, Солигорский р-н, Минская обл.</t>
  </si>
  <si>
    <t>ООО "БуНа"</t>
  </si>
  <si>
    <t>27 30 49.6</t>
  </si>
  <si>
    <t>52 47 22.5</t>
  </si>
  <si>
    <t>д. Великий Лес, Солигорский р-н, Минская обл.</t>
  </si>
  <si>
    <t>52 32 57.2</t>
  </si>
  <si>
    <t>вкл. 31.03.2005</t>
  </si>
  <si>
    <t>д. Дружный, ул. Шамановского, д. 53, Пуховичский р-н, Минская обл.</t>
  </si>
  <si>
    <t>здание отделения почтовой связи 222852 РУП "Белпочта"</t>
  </si>
  <si>
    <t>27 53 37.7</t>
  </si>
  <si>
    <t>53 37 21.8</t>
  </si>
  <si>
    <t>г. Мачулищи, ул. Гвардейская, д. 22, Минский р-н, Минская обл.</t>
  </si>
  <si>
    <t>27 35 45.8</t>
  </si>
  <si>
    <t>53 46 48.5</t>
  </si>
  <si>
    <t>вкл. 17.03.2009</t>
  </si>
  <si>
    <t>д. Мостище, Смолевичский р-н, Минская обл.</t>
  </si>
  <si>
    <t>участок земли ЧУП "Озерицкий Агро"</t>
  </si>
  <si>
    <t>27 52 36.7</t>
  </si>
  <si>
    <t>54 03 29.7</t>
  </si>
  <si>
    <t>д. Ижа, Вилейский р-н, Минская обл.</t>
  </si>
  <si>
    <t>здание дома культуры</t>
  </si>
  <si>
    <t>26 46 30.6</t>
  </si>
  <si>
    <t>54 39 23.1</t>
  </si>
  <si>
    <t>д. Копачи, Молодечненский р-н, Минская обл.</t>
  </si>
  <si>
    <t>Земельный участок СПК "ХожевоАгро"</t>
  </si>
  <si>
    <t>26 47 54.6</t>
  </si>
  <si>
    <t>54 13 38.4</t>
  </si>
  <si>
    <t>вкл. 16.01.2009</t>
  </si>
  <si>
    <t>д. Заценье, Логойский р-н, Минская обл.</t>
  </si>
  <si>
    <t>28 9 44.3</t>
  </si>
  <si>
    <t>54 22 56.2</t>
  </si>
  <si>
    <t>вкл. 18.02.2009</t>
  </si>
  <si>
    <t>д. Лагвощи, Житковичский р-н, Гомельская обл.</t>
  </si>
  <si>
    <t>27 47 20.1</t>
  </si>
  <si>
    <t>53 48 33.6</t>
  </si>
  <si>
    <t>г. Бобруйск, ул. Черепичная, д. 19, Бобруйский р-н, Могилёвская обл.</t>
  </si>
  <si>
    <t>ЧТУП "Заман" (магазин)</t>
  </si>
  <si>
    <t>29 09 19</t>
  </si>
  <si>
    <t>53 09 26</t>
  </si>
  <si>
    <t>г. Осиповичи, ул. Сташкевича, д. 31, Осиповичский р-н, Могилёвская обл.</t>
  </si>
  <si>
    <t>ОАО Осиповичский консервный завод (цех)</t>
  </si>
  <si>
    <t>28 37 51</t>
  </si>
  <si>
    <t>53 18 55</t>
  </si>
  <si>
    <t>д. Белев, Житковичский р-н, Гомельская обл.</t>
  </si>
  <si>
    <t>28 01 29.1</t>
  </si>
  <si>
    <t>52 16 26.1</t>
  </si>
  <si>
    <t>Доп сектор DCS_x000D__x000D_
_x000D__x000D_
Отредактировано согласно примечанию Виктора Милько</t>
  </si>
  <si>
    <t>д. Малые Селютичи, Петриковский р-н, Гомельская обл.</t>
  </si>
  <si>
    <t>28 11 30.6</t>
  </si>
  <si>
    <t>52 18 9.3</t>
  </si>
  <si>
    <t>вкл. 28.01.2006</t>
  </si>
  <si>
    <t>вкл. 27.01.2006</t>
  </si>
  <si>
    <t>д. Скрябинки, Червенский р-н, Минская обл.</t>
  </si>
  <si>
    <t>28 30 8.3</t>
  </si>
  <si>
    <t>53 38 31</t>
  </si>
  <si>
    <t>д. Млынок, Петриковский р-н, Гомельская обл.</t>
  </si>
  <si>
    <t>28 45 44</t>
  </si>
  <si>
    <t>52 13 12</t>
  </si>
  <si>
    <t>вкл. 14.01.2006</t>
  </si>
  <si>
    <t>д. Гостино, Стародорожский р-н, Минская обл.</t>
  </si>
  <si>
    <t>28 11 48.5</t>
  </si>
  <si>
    <t>52 55 16.3</t>
  </si>
  <si>
    <t>вкл. 26.11.2009</t>
  </si>
  <si>
    <t>д. Прусы, Стародорожский р-н, Минская обл.</t>
  </si>
  <si>
    <t>28 22 17.9</t>
  </si>
  <si>
    <t>52 50 40.2</t>
  </si>
  <si>
    <t>д. Турцевичи, Калинковичский р-н, Гомельская обл.</t>
  </si>
  <si>
    <t>29 13 5</t>
  </si>
  <si>
    <t>52 10 5</t>
  </si>
  <si>
    <t>ИП "ВЕЛКОМ"</t>
  </si>
  <si>
    <t>27 21 14.1</t>
  </si>
  <si>
    <t>53 56 08.8</t>
  </si>
  <si>
    <t>отпала, будет наша мачта</t>
  </si>
  <si>
    <t>д. Ганчицы, Воложинский р-н, Минская обл.</t>
  </si>
  <si>
    <t>26 38 32.3</t>
  </si>
  <si>
    <t>54 9 41.1</t>
  </si>
  <si>
    <t>вкл. 02.10.2009</t>
  </si>
  <si>
    <t>д. Волоки, Борисовский р-н, Минская обл.</t>
  </si>
  <si>
    <t>28 12 22.7</t>
  </si>
  <si>
    <t>54 34 4.7</t>
  </si>
  <si>
    <t>д. Иканы, Борисовский р-н, Минская обл.</t>
  </si>
  <si>
    <t>28 13 12.1</t>
  </si>
  <si>
    <t>54 29 45.1</t>
  </si>
  <si>
    <t>вкл. 17.06.2009</t>
  </si>
  <si>
    <t>д. Малые Автюки, Калинковичский р-н, Гомельская обл.</t>
  </si>
  <si>
    <t>plan_gsm:3/3/3 work_gsm:2/2/2/2</t>
  </si>
  <si>
    <t>29 31 40</t>
  </si>
  <si>
    <t>52 08 0.4</t>
  </si>
  <si>
    <t>г. Заславль, ул. Дзержинского, д. 26, Минский р-н, Минская обл.</t>
  </si>
  <si>
    <t>сущствующая смотровая башня на территории ООО "Мэтр Заславль"</t>
  </si>
  <si>
    <t>минибашня 30 м. + контейнер + BS - 240 II</t>
  </si>
  <si>
    <t>plan_dcs:6/6/6 MR work_dcs:3/3/3</t>
  </si>
  <si>
    <t>2 рамки, 1 сектор - сущ. т.с. + DBS - 3900</t>
  </si>
  <si>
    <t>27 16 5.3</t>
  </si>
  <si>
    <t>53 59 39.7</t>
  </si>
  <si>
    <t>г. Молодечно, ул. Виленская, 201, Молодечненский р-н, Минская обл.</t>
  </si>
  <si>
    <t>площадка</t>
  </si>
  <si>
    <t>26 52 11.7</t>
  </si>
  <si>
    <t>54 19 03</t>
  </si>
  <si>
    <t>д. Капустичи, Мядельский р-н, Минская обл.</t>
  </si>
  <si>
    <t>27 14 04.5</t>
  </si>
  <si>
    <t>54 47 17</t>
  </si>
  <si>
    <t>д. Константиново, Мядельский р-н, Минская обл.</t>
  </si>
  <si>
    <t>26 27 52.3</t>
  </si>
  <si>
    <t>54 55 18.3</t>
  </si>
  <si>
    <t>д. Защебье, Речицкий р-н, Гомельская обл.</t>
  </si>
  <si>
    <t>29 54 3</t>
  </si>
  <si>
    <t>52 10 37</t>
  </si>
  <si>
    <t>д. 3-е рудоуправление, Солигорский р-н, Минская обл.</t>
  </si>
  <si>
    <t>4-х этажное административное здание</t>
  </si>
  <si>
    <t>27 35 36.8</t>
  </si>
  <si>
    <t>52 51 33.8</t>
  </si>
  <si>
    <t>отпала, подобрана в 2011 другая БС</t>
  </si>
  <si>
    <t>д. Юшевичи, Несвижский р-н, Минская обл.</t>
  </si>
  <si>
    <t>26 50 22.3</t>
  </si>
  <si>
    <t>53 14 47.4</t>
  </si>
  <si>
    <t>д. Болочанка, Пуховичский р-н, Минская обл.</t>
  </si>
  <si>
    <t>Башня БеСТ 70 м. + контейнер + BS - 240</t>
  </si>
  <si>
    <t>28 21 1.5</t>
  </si>
  <si>
    <t>53 29 9.1</t>
  </si>
  <si>
    <t>вкл. 09.12.2008</t>
  </si>
  <si>
    <t>д. Болотчицы, Слуцкий р-н, Минская обл.</t>
  </si>
  <si>
    <t>СПК "Беличи"</t>
  </si>
  <si>
    <t>27 24 12.5</t>
  </si>
  <si>
    <t>52 54 47.1</t>
  </si>
  <si>
    <t>д. Углы, Копыльский р-н, Минская обл.</t>
  </si>
  <si>
    <t>27 14 15.5</t>
  </si>
  <si>
    <t>53 6 56.1</t>
  </si>
  <si>
    <t>вкл. 18.11.2008</t>
  </si>
  <si>
    <t>г. Слуцк, пер. М. Богдановича, д. 39, Слуцкий р-н, Минская обл.</t>
  </si>
  <si>
    <t>Общежитие №36 ДУП "АП №2"</t>
  </si>
  <si>
    <t>27 33 0.69</t>
  </si>
  <si>
    <t>53 1 0.5</t>
  </si>
  <si>
    <t>выкл. 21.08.2009</t>
  </si>
  <si>
    <t>д. Каменичи, Осиповичский р-н, Могилёвская обл.</t>
  </si>
  <si>
    <t>28 50 7.5</t>
  </si>
  <si>
    <t>53 32 13.3</t>
  </si>
  <si>
    <t>д. Талька, Пуховичский р-н, Минская обл.</t>
  </si>
  <si>
    <t>28 20 15.4</t>
  </si>
  <si>
    <t>53 22 40.1</t>
  </si>
  <si>
    <t>вкл. 18.03.2007</t>
  </si>
  <si>
    <t>27 23 53.4</t>
  </si>
  <si>
    <t>53 25 30.8</t>
  </si>
  <si>
    <t>вкл. 01.10.2007</t>
  </si>
  <si>
    <t>29 14 47.1</t>
  </si>
  <si>
    <t>53 16 10.3</t>
  </si>
  <si>
    <t>вкл. 23.03.2007</t>
  </si>
  <si>
    <t>д. Короватичи, Речицкий р-н, Гомельская обл.</t>
  </si>
  <si>
    <t>30 6 44</t>
  </si>
  <si>
    <t>52 13 39</t>
  </si>
  <si>
    <t>д. Бацевичи, Кличевский р-н, Могилёвская обл.</t>
  </si>
  <si>
    <t>29 13 0.3</t>
  </si>
  <si>
    <t>53 24 14.7</t>
  </si>
  <si>
    <t>отредактировал согласно примечанию Виктора Милько</t>
  </si>
  <si>
    <t>вкл. 02.05.2007</t>
  </si>
  <si>
    <t>д. Катка, Глусский р-н, Могилёвская обл.</t>
  </si>
  <si>
    <t>28 42 33.5</t>
  </si>
  <si>
    <t>52 43 15.6</t>
  </si>
  <si>
    <t>вкл. 03.05.2007</t>
  </si>
  <si>
    <t>д. Рачкевичи, Копыльский р-н, Минская обл.</t>
  </si>
  <si>
    <t>вкл. 22.06.2007</t>
  </si>
  <si>
    <t>27 35 56.2</t>
  </si>
  <si>
    <t>53 16 32.3</t>
  </si>
  <si>
    <t>вкл. 14.04.2007</t>
  </si>
  <si>
    <t>д. Садки, Копыльский р-н, Минская обл.</t>
  </si>
  <si>
    <t>27 17 52.1</t>
  </si>
  <si>
    <t>53 13 30.5</t>
  </si>
  <si>
    <t>д. Узнога, Клецкий р-н, Минская обл.</t>
  </si>
  <si>
    <t>26 51 22.4</t>
  </si>
  <si>
    <t>52 54 16.6</t>
  </si>
  <si>
    <t>28 1 57.4</t>
  </si>
  <si>
    <t>53 3 3</t>
  </si>
  <si>
    <t>д. Щитковичи, Стародорожский р-н, Минская обл.</t>
  </si>
  <si>
    <t>27 59 8.1</t>
  </si>
  <si>
    <t>53 13 29.3</t>
  </si>
  <si>
    <t>вкл. 08.11.2007</t>
  </si>
  <si>
    <t>д. Положевичи, Стародорожский р-н, Минская обл.</t>
  </si>
  <si>
    <t>28 26 3.7</t>
  </si>
  <si>
    <t>52 55 35.1</t>
  </si>
  <si>
    <t>вкл. 02.11.2007</t>
  </si>
  <si>
    <t>д. Дражно, Стародорожский р-н, Минская обл.</t>
  </si>
  <si>
    <t>д. Бухаловка, Гомельский р-н, Гомельская обл.</t>
  </si>
  <si>
    <t>30 57 31.4</t>
  </si>
  <si>
    <t>52 17 24.5</t>
  </si>
  <si>
    <t>г. Слуцк, ул. Ленина, д. 177, Слуцкий р-н, Минская обл.</t>
  </si>
  <si>
    <t>27 32 54.5</t>
  </si>
  <si>
    <t>53 1 30.7</t>
  </si>
  <si>
    <t>вкл. 06.03.2007</t>
  </si>
  <si>
    <t>ГУП "Пуховичское ПВС"</t>
  </si>
  <si>
    <t>28 15 46.6</t>
  </si>
  <si>
    <t>53 31 26.6</t>
  </si>
  <si>
    <t>д. Ячево, Слуцкий р-н, Минская обл.</t>
  </si>
  <si>
    <t>Башня МТС 70м.</t>
  </si>
  <si>
    <t>рамки к трубостойкам/трубостойки + DBS - 3900</t>
  </si>
  <si>
    <t>27 34 49.1</t>
  </si>
  <si>
    <t>53 1 14.9</t>
  </si>
  <si>
    <t>вкл. 25.09.2007</t>
  </si>
  <si>
    <t>д. Морочь, Солигорский р-н, Минская обл.</t>
  </si>
  <si>
    <t>27 36 6.4</t>
  </si>
  <si>
    <t>52 33 51.1</t>
  </si>
  <si>
    <t>г. Вилейка, ул. Советская, д. 54, Вилейский р-н, Минская обл.</t>
  </si>
  <si>
    <t>Площадка автогаражей</t>
  </si>
  <si>
    <t>26 55 13.1</t>
  </si>
  <si>
    <t>54 29 40.89</t>
  </si>
  <si>
    <t>Мачта БРТПЦ</t>
  </si>
  <si>
    <t>plan_dcs:3/2/2/4 work_dcs:3/2/2</t>
  </si>
  <si>
    <t>мачта+рамки + DBS - 3900</t>
  </si>
  <si>
    <t>27 27 41</t>
  </si>
  <si>
    <t>52 46 45.7</t>
  </si>
  <si>
    <t>вкл. 30.11.2007</t>
  </si>
  <si>
    <t>д. Огородники, Столбцовский р-н, Минская обл.</t>
  </si>
  <si>
    <t>26 32 54.1</t>
  </si>
  <si>
    <t>53 42 31.6</t>
  </si>
  <si>
    <t>д. Шацк, Пуховичский р-н, Минская обл.</t>
  </si>
  <si>
    <t>27 42 11.1</t>
  </si>
  <si>
    <t>53 26 12.6</t>
  </si>
  <si>
    <t>д. Теребуты, Стародорожский р-н, Минская обл.</t>
  </si>
  <si>
    <t>28 3 32</t>
  </si>
  <si>
    <t>53 15 32</t>
  </si>
  <si>
    <t>отпала по BEL 14 00 04/1052с</t>
  </si>
  <si>
    <t>вкл. 11.01.2006</t>
  </si>
  <si>
    <t>д. Иваново, Несвижский р-н, Минская обл.</t>
  </si>
  <si>
    <t>26 42 44.9</t>
  </si>
  <si>
    <t>53 8 0.7</t>
  </si>
  <si>
    <t>вкл. 11.01.2008</t>
  </si>
  <si>
    <t>д. Сосны, Любанский р-н, Минская обл.</t>
  </si>
  <si>
    <t>27 58 46.6</t>
  </si>
  <si>
    <t>52 35 25</t>
  </si>
  <si>
    <t>октябрь</t>
  </si>
  <si>
    <t>д. Леньки, Слуцкий р-н, Минская обл.</t>
  </si>
  <si>
    <t>СПК "Рассвет Леньки" мехдвор</t>
  </si>
  <si>
    <t>мачта 40 м. + DBS - 3900</t>
  </si>
  <si>
    <t>27 32 31.1</t>
  </si>
  <si>
    <t>53 08 56.1</t>
  </si>
  <si>
    <t>Модернизация под 3G. Высота подвеса 3G антенн может быть изменена на 35м после заключения по нагрузкам.</t>
  </si>
  <si>
    <t>д. Новополье, Пуховичский р-н, Минская обл.</t>
  </si>
  <si>
    <t>27 38 49.4</t>
  </si>
  <si>
    <t>53 36 22.9</t>
  </si>
  <si>
    <t>г. Клецк, ул. Техническая, д. 3, Клецкий р-н, Минская обл.</t>
  </si>
  <si>
    <t>КУП "Минскоблдорстрой" здание мастерских</t>
  </si>
  <si>
    <t>plan_dcs:6/6/6 work_dcs:7/4/4</t>
  </si>
  <si>
    <t>26 37 58.8</t>
  </si>
  <si>
    <t>53 3 30.7</t>
  </si>
  <si>
    <t>г. Вилейка, ул. 17 Сентября, д. 29, Вилейский р-н, Минская обл.</t>
  </si>
  <si>
    <t>КУП "Вилейский РКБО", здание дома быта</t>
  </si>
  <si>
    <t>26 55 1.8</t>
  </si>
  <si>
    <t>54 29 30.4</t>
  </si>
  <si>
    <t>вкл. 20.08.2007</t>
  </si>
  <si>
    <t>г. Негорелое, ул. Ленинская, д. 119, Дзержинский р-н, Минская обл.</t>
  </si>
  <si>
    <t>Ульевой завод</t>
  </si>
  <si>
    <t>27 4 26.9</t>
  </si>
  <si>
    <t>53 36 46.3</t>
  </si>
  <si>
    <t>вкл. 16.10.2007</t>
  </si>
  <si>
    <t>д. Дудичи, Калинковичский р-н, Гомельская обл.</t>
  </si>
  <si>
    <t>механический двор СПК "Содружество АГРО"</t>
  </si>
  <si>
    <t>29 20 24.2</t>
  </si>
  <si>
    <t>52 11 34.9</t>
  </si>
  <si>
    <t>август</t>
  </si>
  <si>
    <t>д. Юровичи, Калинковичский р-н, Гомельская обл.</t>
  </si>
  <si>
    <t>29 32 27.6</t>
  </si>
  <si>
    <t>51 56 34.7</t>
  </si>
  <si>
    <t>д. Заболотье, Осиповичский р-н, Могилёвская обл.</t>
  </si>
  <si>
    <t>Здание склада УКСП "Протасевичи"</t>
  </si>
  <si>
    <t>мачта 27 м. + контейнер + BTS - 3900</t>
  </si>
  <si>
    <t>28 35 31</t>
  </si>
  <si>
    <t>53 17 59.7</t>
  </si>
  <si>
    <t>вкл. 18.01.2008</t>
  </si>
  <si>
    <t>д. Чепели, Солигорский р-н, Минская обл.</t>
  </si>
  <si>
    <t>Беларуськалий Рудокомбинат №2 Административное здание</t>
  </si>
  <si>
    <t>27 28 14.8</t>
  </si>
  <si>
    <t>52 51 17.3</t>
  </si>
  <si>
    <t>вкл. 07.07.2007</t>
  </si>
  <si>
    <t>д. Березовка, Глусский р-н, Могилёвская обл.</t>
  </si>
  <si>
    <t>28 48 4.4</t>
  </si>
  <si>
    <t>52 48 50.7</t>
  </si>
  <si>
    <t>вкл. 12.01.2009</t>
  </si>
  <si>
    <t>д. Бориков, Любанский р-н, Минская обл.</t>
  </si>
  <si>
    <t>мачта РРС Сосны ф-ла "Междугородняя связь"  РУП</t>
  </si>
  <si>
    <t>28 13 17.9</t>
  </si>
  <si>
    <t>52 39 53.2</t>
  </si>
  <si>
    <t>д. Таль, Любанский р-н, Минская обл.</t>
  </si>
  <si>
    <t>ЧУП "Таль-Агро"</t>
  </si>
  <si>
    <t>27 56 42.8</t>
  </si>
  <si>
    <t>52 51 12.7</t>
  </si>
  <si>
    <t>вкл. 22.01.2008</t>
  </si>
  <si>
    <t>д. Гуляево, Слуцкий р-н, Минская обл.</t>
  </si>
  <si>
    <t>хоздвор СПК "ИСЕРНО"</t>
  </si>
  <si>
    <t>27 39 11.6</t>
  </si>
  <si>
    <t>52 54 7.5</t>
  </si>
  <si>
    <t>вкл. 05.03.2008</t>
  </si>
  <si>
    <t>д. Корысть, Солигорский р-н, Минская обл.</t>
  </si>
  <si>
    <t>27 41 21.3</t>
  </si>
  <si>
    <t>52 48 5.1</t>
  </si>
  <si>
    <t>вкл. 30.09.2008</t>
  </si>
  <si>
    <t>д. Саковщина, Воложинский р-н, Минская обл.</t>
  </si>
  <si>
    <t>26 23 7</t>
  </si>
  <si>
    <t>54 6 17.6</t>
  </si>
  <si>
    <t>д. Лунино, Узденский р-н, Минская обл.</t>
  </si>
  <si>
    <t>26 56 52.2</t>
  </si>
  <si>
    <t>53 25 56.7</t>
  </si>
  <si>
    <t>д. Речень, Любанский р-н, Минская обл.</t>
  </si>
  <si>
    <t>27 50 59</t>
  </si>
  <si>
    <t>52 45 5.9</t>
  </si>
  <si>
    <t>д. Карница, Глусский р-н, Могилёвская обл.</t>
  </si>
  <si>
    <t>28 33 26.1</t>
  </si>
  <si>
    <t>52 53 35.7</t>
  </si>
  <si>
    <t>д. Высокое, Воложинский р-н, Минская обл.</t>
  </si>
  <si>
    <t>площадка хоздвора СПК "Лоск"</t>
  </si>
  <si>
    <t>26 29 32.5</t>
  </si>
  <si>
    <t>54 15 39.6</t>
  </si>
  <si>
    <t>вкл. 17.04.2008</t>
  </si>
  <si>
    <t>г. Солигорск, ул. Заслонова, д. 61, Солигорский р-н, Минская обл.</t>
  </si>
  <si>
    <t>Общежитие РУП ПО "Беларускалий"</t>
  </si>
  <si>
    <t>27 30 49.5</t>
  </si>
  <si>
    <t>52 47 0.9</t>
  </si>
  <si>
    <t>г. Слуцк, ул. Богдановича, д. 8, Слуцкий р-н, Минская обл.</t>
  </si>
  <si>
    <t>Производственное здание</t>
  </si>
  <si>
    <t>plan_umts:1/1/1 work_umts:0/0/0</t>
  </si>
  <si>
    <t>27 33 19.7</t>
  </si>
  <si>
    <t>53 1 28</t>
  </si>
  <si>
    <t>Демонтаж, отказ арендодателя</t>
  </si>
  <si>
    <t>выкл. 24.07.2012</t>
  </si>
  <si>
    <t>г. Бобруйск, ул. Рогачевская, д. 15, Бобруйский р-н, Могилёвская обл.</t>
  </si>
  <si>
    <t>Здание предприят. "Керамос"</t>
  </si>
  <si>
    <t>29 17 30.1</t>
  </si>
  <si>
    <t>53 8 25.1</t>
  </si>
  <si>
    <t>г. Бобруйск, ул. Ковзуна, д. 5/297, Бобруйский р-н, Могилёвская обл.</t>
  </si>
  <si>
    <t>Офицерское общежитие</t>
  </si>
  <si>
    <t>29 14 4.4</t>
  </si>
  <si>
    <t>53 7 5.99</t>
  </si>
  <si>
    <t>отпала по ДЗ (возвратились к варианту БС2458)</t>
  </si>
  <si>
    <t>г. Бобруйск, ул. Ульяновская, д. 90, Бобруйский р-н, Могилёвская обл.</t>
  </si>
  <si>
    <t>общежитие ОАО "Бобруйскагромаш"</t>
  </si>
  <si>
    <t>29 11 16.4</t>
  </si>
  <si>
    <t>53 10 35.29</t>
  </si>
  <si>
    <t>г. Бобруйск, ул. Строителей, д. 37, Бобруйский р-н, Могилёвская обл.</t>
  </si>
  <si>
    <t>УЗ "Бобруйская поликлиника №7"</t>
  </si>
  <si>
    <t>29 13 24.8</t>
  </si>
  <si>
    <t>53 11 26.4</t>
  </si>
  <si>
    <t>д. Ручей, Осиповичский р-н, Могилёвская обл.</t>
  </si>
  <si>
    <t>28 27 52.2</t>
  </si>
  <si>
    <t>53 25 51.2</t>
  </si>
  <si>
    <t>вкл. 04.12.2008</t>
  </si>
  <si>
    <t>д. Игнато-Фабиановка, Калинковичский р-н, Гомельская обл.</t>
  </si>
  <si>
    <t>29 27 33.4</t>
  </si>
  <si>
    <t>52 1 10.6</t>
  </si>
  <si>
    <t>д. Потейки, Копыльский р-н, Минская обл.</t>
  </si>
  <si>
    <t>26 56 59.9</t>
  </si>
  <si>
    <t>53 10 46.2</t>
  </si>
  <si>
    <t>вкл. 21.11.2008</t>
  </si>
  <si>
    <t>д. Клетное, Глусский р-н, Могилёвская обл.</t>
  </si>
  <si>
    <t>28 37 54.7</t>
  </si>
  <si>
    <t>52 48 54.9</t>
  </si>
  <si>
    <t>г. Бобруйск, ул. Войкова, д. 20, Бобруйский р-н, Могилёвская обл.</t>
  </si>
  <si>
    <t>КУП "Бобруйский гостиничный комплекс Турист"</t>
  </si>
  <si>
    <t>трубостойка 3 м. + BTS - 3900</t>
  </si>
  <si>
    <t>рамки на трубостойке + DBS - 3900</t>
  </si>
  <si>
    <t>29 14 48.2</t>
  </si>
  <si>
    <t>53 9 17.5</t>
  </si>
  <si>
    <t>вкл. 23.09.2010</t>
  </si>
  <si>
    <t>д. Носовичи, Добрушский р-н, Гомельская обл.</t>
  </si>
  <si>
    <t>31 16 13</t>
  </si>
  <si>
    <t>52 16 27</t>
  </si>
  <si>
    <t>вкл. 12.09.2006</t>
  </si>
  <si>
    <t>г. Жлобин, ул. Волкова, д. 1, Жлобинский р-н, Гомельская обл.</t>
  </si>
  <si>
    <t>здание химчистки ОАО "Жлобинский КБО"</t>
  </si>
  <si>
    <t>30 1 24.7</t>
  </si>
  <si>
    <t>52 52 20.1</t>
  </si>
  <si>
    <t>вкл. 23.04.2008</t>
  </si>
  <si>
    <t>plan_gsm:4/4/4 XL work_gsm:1/2/2</t>
  </si>
  <si>
    <t>plan_dcs:4/4/4 XL work_dcs:2/3/3</t>
  </si>
  <si>
    <t>27 31 57.9</t>
  </si>
  <si>
    <t>53 40 58.2</t>
  </si>
  <si>
    <t>вкл. 19.12.2007</t>
  </si>
  <si>
    <t>вкл. 20.11.2012</t>
  </si>
  <si>
    <t>д. Добринево, Дзержинский р-н, Минская обл.</t>
  </si>
  <si>
    <t>филиал ММК-АГРО КУП "Минский мясокомбинат"</t>
  </si>
  <si>
    <t>27 21 48.39</t>
  </si>
  <si>
    <t>53 37 47.89</t>
  </si>
  <si>
    <t>отпала по ДЗ BEL 14 00 04/1104с от 27.02.2008</t>
  </si>
  <si>
    <t>г. Жлобин, ул. Матросова, д. 39, Жлобинский р-н, Гомельская обл.</t>
  </si>
  <si>
    <t>Производственное здание РУП "Жлобинская фабрика художественной инкрустации"</t>
  </si>
  <si>
    <t>30 1 9.2</t>
  </si>
  <si>
    <t>52 53 50.3</t>
  </si>
  <si>
    <t>трипод 5 м.</t>
  </si>
  <si>
    <t>30 1 58.9</t>
  </si>
  <si>
    <t>52 53 36.3</t>
  </si>
  <si>
    <t>вкл. 04.04.2007</t>
  </si>
  <si>
    <t>г. Жлобин, микрорайон 2, д. 16, Жлобинский р-н, Гомельская обл.</t>
  </si>
  <si>
    <t>Общежитие ОАО "АФПК Жлобинский мясокомбинат"</t>
  </si>
  <si>
    <t>30 3 24.7</t>
  </si>
  <si>
    <t>52 54 8.2</t>
  </si>
  <si>
    <t>вкл. 14.03.2007</t>
  </si>
  <si>
    <t>д. Луговая Вирня, М5, Жлобинский р-н, Гомельская обл.</t>
  </si>
  <si>
    <t>plan_umts:0/1/1 work_umts:0/1/1</t>
  </si>
  <si>
    <t>30 08 1.59</t>
  </si>
  <si>
    <t>г. Жлобин, ул. Некрасова, д. 1, Жлобинский р-н, Гомельская обл.</t>
  </si>
  <si>
    <t>Административное здание станции Жлобин, Белорусской железной дороги</t>
  </si>
  <si>
    <t>30 0 49.39</t>
  </si>
  <si>
    <t>52 53 26.49</t>
  </si>
  <si>
    <t>г. Калинковичи, ул. Октябрьская, д. 16, Калинковичский р-н, Гомельская обл.</t>
  </si>
  <si>
    <t>Здание успстка перевозки почты РУП "Белпочта"</t>
  </si>
  <si>
    <t>29 19 2.1</t>
  </si>
  <si>
    <t>52 8 19</t>
  </si>
  <si>
    <t>д. Новики, ул. Садовая, д. 21, Мозырский р-н, Гомельская обл.</t>
  </si>
  <si>
    <t>учреждение "Мозырская районная ветеринарная станция"</t>
  </si>
  <si>
    <t>29 18 39.2</t>
  </si>
  <si>
    <t>52 1 16.5</t>
  </si>
  <si>
    <t>г. Копыль, ул. Партизанская, д. 32, Копыльский р-н, Минская обл.</t>
  </si>
  <si>
    <t>27 6 4.9</t>
  </si>
  <si>
    <t>53 8 39.7</t>
  </si>
  <si>
    <t>вкл. 03.12.2007</t>
  </si>
  <si>
    <t>г. Гомель, ул. Ланге, д. 17, Гомельский р-н, Гомельская обл.</t>
  </si>
  <si>
    <t>ГУ "Гомельский областной общ. кул. центр"</t>
  </si>
  <si>
    <t>мачта 21 м. + Flexi WCDMA BTS</t>
  </si>
  <si>
    <t>31 0 52.6</t>
  </si>
  <si>
    <t>52 25 40.3</t>
  </si>
  <si>
    <t>г. Гомель, ул. Интернациональная, д. 5, Гомельский р-н, Гомельская обл.</t>
  </si>
  <si>
    <t>ОАО "Коминтерн" (АО 11.5 м)</t>
  </si>
  <si>
    <t>52 25 27.7</t>
  </si>
  <si>
    <t>г. Гомель, ул. Сухого, д. 8, Гомельский р-н, Гомельская обл.</t>
  </si>
  <si>
    <t>жилой дом КЖРЭУП "Сельмашевское"</t>
  </si>
  <si>
    <t>30 57 58.37</t>
  </si>
  <si>
    <t>52 27 59.75</t>
  </si>
  <si>
    <t>г. Гомель, ул. Ландышева, д. 17, Гомельский р-н, Гомельская обл.</t>
  </si>
  <si>
    <t>здание поликлиники филиал №4 Учреждения "Гомельская городская центральная поликл</t>
  </si>
  <si>
    <t>31 0 10.2</t>
  </si>
  <si>
    <t>52 26 43.5</t>
  </si>
  <si>
    <t>д. Степы, Жлобинский р-н, Гомельская обл.</t>
  </si>
  <si>
    <t>29 36 48.4</t>
  </si>
  <si>
    <t>52 55 37</t>
  </si>
  <si>
    <t>г. Бобруйск, ул. Горелика, 20а, Бобруйский р-н, Могилёвская обл.</t>
  </si>
  <si>
    <t>Здание столовой</t>
  </si>
  <si>
    <t>29 9 53.2</t>
  </si>
  <si>
    <t>53 8 25</t>
  </si>
  <si>
    <t>вкл. 11.06.2008</t>
  </si>
  <si>
    <t>д. Стрельск, Мозырский р-н, Гомельская обл.</t>
  </si>
  <si>
    <t>Земельный участок Криничского сельсовета</t>
  </si>
  <si>
    <t>29 25 53</t>
  </si>
  <si>
    <t>51 57 1.3</t>
  </si>
  <si>
    <t>вкл. 04.02.2009</t>
  </si>
  <si>
    <t>г. Бобруйск, ул. 50 лет Октября, д. 15, Бобруйский р-н, Могилёвская обл.</t>
  </si>
  <si>
    <t>Здание УЗ "Бобруйская городская детская больница"</t>
  </si>
  <si>
    <t>29 11 51.5</t>
  </si>
  <si>
    <t>53 8 22.59</t>
  </si>
  <si>
    <t>отпала отриц закл ЦНТУС</t>
  </si>
  <si>
    <t>г. Бобруйск, ул. Энергетиков, д. 26, Бобруйский р-н, Могилёвская обл.</t>
  </si>
  <si>
    <t>Административное здание СООО "Вектраагропром"</t>
  </si>
  <si>
    <t>г. Гомель, ул. Крестьянская, д. 22, Гомельский р-н, Гомельская обл.</t>
  </si>
  <si>
    <t>здание общежития УО "Торгово-экономический колледж"</t>
  </si>
  <si>
    <t>31 0 33.2</t>
  </si>
  <si>
    <t>52 25 36.5</t>
  </si>
  <si>
    <t>г. Правдинский, Пуховичский р-н, Минская обл.</t>
  </si>
  <si>
    <t>дом культуры</t>
  </si>
  <si>
    <t>plan_dcs:3/3/3 work_dcs:2/2/4</t>
  </si>
  <si>
    <t>3 трубостойки ниже короны мачты + DBS - 3900</t>
  </si>
  <si>
    <t>Земельный участок Люденевичского сельсовета</t>
  </si>
  <si>
    <t>27 42 0.4</t>
  </si>
  <si>
    <t>52 12 33.3</t>
  </si>
  <si>
    <t>д. Ченки, Гомельский р-н, Гомельская обл.</t>
  </si>
  <si>
    <t>здание главного корпуса санатория "Машиностроитель"</t>
  </si>
  <si>
    <t>30 57 22.2</t>
  </si>
  <si>
    <t>52 20 8.8</t>
  </si>
  <si>
    <t>вкл. 12.06.2008</t>
  </si>
  <si>
    <t>г. Бобруйск, ул. Интернациональная, д. 72а, Бобруйский р-н, Могилёвская обл.</t>
  </si>
  <si>
    <t>29 12 7</t>
  </si>
  <si>
    <t>53 8 27.5</t>
  </si>
  <si>
    <t>г. Гомель, ул. Сухого, д. 16, Гомельский р-н, Гомельская обл.</t>
  </si>
  <si>
    <t>Административное здание учреждения "Управление работы с населением по месту жительства Железнодорожн</t>
  </si>
  <si>
    <t>30 58 15.5</t>
  </si>
  <si>
    <t>52 28 1.8</t>
  </si>
  <si>
    <t>вкл. 06.12.2007</t>
  </si>
  <si>
    <t>г. Гомель, ул. Киевская, д. 65, Гомельский р-н, Гомельская обл.</t>
  </si>
  <si>
    <t>нежилое здание УО "Областной центр технического творчества учашихся"</t>
  </si>
  <si>
    <t>30 58 35.7</t>
  </si>
  <si>
    <t>52 26 2.7</t>
  </si>
  <si>
    <t>вкл. 03.06.2009</t>
  </si>
  <si>
    <t>д. Теребель, Пуховичский р-н, Минская обл.</t>
  </si>
  <si>
    <t>27 43 22.6</t>
  </si>
  <si>
    <t>53 31 20.6</t>
  </si>
  <si>
    <t>г. Бобруйск, ул. Минская, д. 172, Бобруйский р-н, Могилёвская обл.</t>
  </si>
  <si>
    <t>здание ОАО "Березина-Лада"</t>
  </si>
  <si>
    <t>29 10 49.3</t>
  </si>
  <si>
    <t>53 11 35.3</t>
  </si>
  <si>
    <t>г. Гомель, ул. Кирова, д. 36, Гомельский р-н, Гомельская обл.</t>
  </si>
  <si>
    <t>52 26 1.5</t>
  </si>
  <si>
    <t>г. Гомель, ул. Сосновая, д. 6а, Гомельский р-н, Гомельская обл.</t>
  </si>
  <si>
    <t>здание магазина "Пятачок" РСУП "Агрокомбинат Южный"</t>
  </si>
  <si>
    <t>30 56 38.2</t>
  </si>
  <si>
    <t>52 24 50.3</t>
  </si>
  <si>
    <t>д. Драчково, Смолевичский р-н, Минская обл.</t>
  </si>
  <si>
    <t>площадка мехдвора ЧУП "Джэм Риэлти" ф-л Петровичи</t>
  </si>
  <si>
    <t>28 4 52.1</t>
  </si>
  <si>
    <t>53 49 20.1</t>
  </si>
  <si>
    <t>д. Ильич, Гомельский р-н, Гомельская обл.</t>
  </si>
  <si>
    <t>Земельный участок Гомельского отделения ж/д</t>
  </si>
  <si>
    <t>plan_dcs:4/4/4 work_dcs:0/3/2</t>
  </si>
  <si>
    <t>31 4 35.4</t>
  </si>
  <si>
    <t>52 27 3.6</t>
  </si>
  <si>
    <t>д. Большие Городятичи, Любанский р-н, Минская обл.</t>
  </si>
  <si>
    <t>28 21 18.7</t>
  </si>
  <si>
    <t>52 31 28.0</t>
  </si>
  <si>
    <t>г. Гомель, ул. Каменщиков, Гомельский р-н, Гомельская обл.</t>
  </si>
  <si>
    <t>автостоянка УП Кучмина В.В.</t>
  </si>
  <si>
    <t>31 2 8.5</t>
  </si>
  <si>
    <t>52 27 45.1</t>
  </si>
  <si>
    <t>д. Тихиничи, Рогачевский р-н, Гомельская обл.</t>
  </si>
  <si>
    <t>29 51 50.1</t>
  </si>
  <si>
    <t>53 9 33.3</t>
  </si>
  <si>
    <t>г. Борисов, ул. Гагарина, д. 91, Борисовский р-н, Минская обл.</t>
  </si>
  <si>
    <t>Здание ОБК "Борисовский аграрно-профессиональный лицей"</t>
  </si>
  <si>
    <t>28 29 21.5</t>
  </si>
  <si>
    <t>54 12 46.4</t>
  </si>
  <si>
    <t>д. Савин Дуб, Лепельский р-н, Витебская обл.</t>
  </si>
  <si>
    <t>мачта УП МС 80 м. + BS - 240</t>
  </si>
  <si>
    <t>28 24 58.5</t>
  </si>
  <si>
    <t>54 55 40.2</t>
  </si>
  <si>
    <t>28 0 10.8</t>
  </si>
  <si>
    <t>53 56 52.4</t>
  </si>
  <si>
    <t>установка DCS по отд. указ. инфо о 3g из файла Антены 3G 179 бс.xls инфо о 3g из файла Антены 3G 179 бс.xls инфо о 3g из файла Антены 3G 179 бс.xls</t>
  </si>
  <si>
    <t>вкл. 22.08.2007</t>
  </si>
  <si>
    <t>вкл. 18.08.2010</t>
  </si>
  <si>
    <t>г. Жодино, ул. Сухогрядская, д. 8, Смолевичский р-н, Минская обл.</t>
  </si>
  <si>
    <t>Автостоянка ИП "Шаплов Д.В."</t>
  </si>
  <si>
    <t>28 17 58.3</t>
  </si>
  <si>
    <t>54 5 16.9</t>
  </si>
  <si>
    <t>26 40 8.3</t>
  </si>
  <si>
    <t>вкл. 14.02.2007</t>
  </si>
  <si>
    <t>д. Завыдрино, Ушачский р-н, Витебская обл.</t>
  </si>
  <si>
    <t>28 44 57.3</t>
  </si>
  <si>
    <t>55 5 53.4</t>
  </si>
  <si>
    <t>д. Сорочино, Ушачский р-н, Витебская обл.</t>
  </si>
  <si>
    <t>28 46 12.5</t>
  </si>
  <si>
    <t>55 11 56.3</t>
  </si>
  <si>
    <t>г. Жодино, Смолевичский р-н, Минская обл.</t>
  </si>
  <si>
    <t>Корпус управления главного конструктора, промзона БелАЗ</t>
  </si>
  <si>
    <t>28 20 28.1</t>
  </si>
  <si>
    <t>54 6 17.4</t>
  </si>
  <si>
    <t>г. Жодино, пр-т Мира, д. 9, Смолевичский р-н, Минская обл.</t>
  </si>
  <si>
    <t>Минский ф-л "Белпочта"</t>
  </si>
  <si>
    <t>28 18 59.1</t>
  </si>
  <si>
    <t>54 5 41.4</t>
  </si>
  <si>
    <t>г. Борисов, ул. Пирогова, д. 65а, Борисовский р-н, Минская обл.</t>
  </si>
  <si>
    <t>КУП "Борисовский горпищеторг"</t>
  </si>
  <si>
    <t>28 33 24.4</t>
  </si>
  <si>
    <t>54 14 25.7</t>
  </si>
  <si>
    <t>вкл. 21.08.2007</t>
  </si>
  <si>
    <t>г. Бобруйск, ул. Минская, д. 21, Бобруйский р-н, Могилёвская обл.</t>
  </si>
  <si>
    <t>Бобруйский узел почтовой связи</t>
  </si>
  <si>
    <t>УЭПС 2-48/240-87</t>
  </si>
  <si>
    <t>29 13 47.6</t>
  </si>
  <si>
    <t>53 8 53.5</t>
  </si>
  <si>
    <t>вкл. 04.07.2003</t>
  </si>
  <si>
    <t>г. Борисов, ул. Труда, д. 37, Борисовский р-н, Минская обл.</t>
  </si>
  <si>
    <t>ОДО "Глобус" автостоянка (столб 27 м, контейнер)</t>
  </si>
  <si>
    <t>корона + рамка натрубу + DBS - 3900</t>
  </si>
  <si>
    <t>28 31 29.5</t>
  </si>
  <si>
    <t>54 12 43.4</t>
  </si>
  <si>
    <t>вкл. 16.11.2006</t>
  </si>
  <si>
    <t>г. Борисов, пр-т Революции, д. 49, Борисовский р-н, Минская обл.</t>
  </si>
  <si>
    <t>ГУ "ГДК им. М. Горького" (трипод 5,  кр. контейнер)</t>
  </si>
  <si>
    <t>28 30 16.7</t>
  </si>
  <si>
    <t>54 13 32.3</t>
  </si>
  <si>
    <t>г. Борисов, ул. М. Горького, д. 75, Борисовский р-н, Минская обл.</t>
  </si>
  <si>
    <t>28 30 30.9</t>
  </si>
  <si>
    <t>54 12 53.6</t>
  </si>
  <si>
    <t>г. Борисов, ул. Галицкого, д. 21, Борисовский р-н, Минская обл.</t>
  </si>
  <si>
    <t>28 28 34.2</t>
  </si>
  <si>
    <t>54 12 17</t>
  </si>
  <si>
    <t>Пункт приема стеклотары</t>
  </si>
  <si>
    <t>28 32 37.6</t>
  </si>
  <si>
    <t>54 12 11.6</t>
  </si>
  <si>
    <t>г. Новополоцк, ул. Молодежная, д. 193, Полоцкий р-н, Витебская обл.</t>
  </si>
  <si>
    <t>ЦТП</t>
  </si>
  <si>
    <t>plan_gsm:2/2/2 XS work_gsm:2/2/1</t>
  </si>
  <si>
    <t>plan_dcs:6/6/6 MR work_dcs:5/6/4</t>
  </si>
  <si>
    <t>28 41 37.8</t>
  </si>
  <si>
    <t>55 30 50.1</t>
  </si>
  <si>
    <t>вкл. 21.03.2007</t>
  </si>
  <si>
    <t>г. Полоцк, ул. Мариненко, д. 5, Полоцкий р-н, Витебская обл.</t>
  </si>
  <si>
    <t>55 28 21.9</t>
  </si>
  <si>
    <t>г. Новополоцк, промзона-5, Полоцкий р-н, Витебская обл.</t>
  </si>
  <si>
    <t>хозяйственный цех</t>
  </si>
  <si>
    <t>plan_umts:2/2/2/2 work_umts:3/3/3</t>
  </si>
  <si>
    <t>28 34 12.1</t>
  </si>
  <si>
    <t>55 30 27.3</t>
  </si>
  <si>
    <t>г. Полоцк, ул. Осипенко, д. 28, Полоцкий р-н, Витебская обл.</t>
  </si>
  <si>
    <t>УП "Полоцкгазстрой"</t>
  </si>
  <si>
    <t>28 49 19.8</t>
  </si>
  <si>
    <t>55 29 14.7</t>
  </si>
  <si>
    <t>вкл. 27.09.2007</t>
  </si>
  <si>
    <t>д. Ильюшино, Ушачский р-н, Витебская обл.</t>
  </si>
  <si>
    <t>28 33 26.2</t>
  </si>
  <si>
    <t>55 5 55.9</t>
  </si>
  <si>
    <t>г. Бобруйск, ул. Чонгарского, д. 37, Бобруйский р-н, Могилёвская обл.</t>
  </si>
  <si>
    <t>БУПУП ОО "БелОГ" (Завод общества глухих)</t>
  </si>
  <si>
    <t>29 13 45.1</t>
  </si>
  <si>
    <t>53 7 53</t>
  </si>
  <si>
    <t>г. Браслав, ул. Дзержинского, д. 71, Браславский р-н, Витебская обл.</t>
  </si>
  <si>
    <t>Браславский хлебзавод</t>
  </si>
  <si>
    <t>27 2 49.3</t>
  </si>
  <si>
    <t>55 38 54.5</t>
  </si>
  <si>
    <t>вкл. 23.04.2007</t>
  </si>
  <si>
    <t>г. Поставы, ул. Советская, д. 3, Поставский р-н, Витебская обл.</t>
  </si>
  <si>
    <t>на кароне под GSM + Flexi WCDMA BTS</t>
  </si>
  <si>
    <t>26 50 20.3</t>
  </si>
  <si>
    <t>55 6 44.4</t>
  </si>
  <si>
    <t>д. Ксты, Полоцкий р-н, Витебская обл.</t>
  </si>
  <si>
    <t>рамки на трубостойки башни + Flexi WCDMA BTS</t>
  </si>
  <si>
    <t>28 43 38</t>
  </si>
  <si>
    <t>55 28 0.7</t>
  </si>
  <si>
    <t>г. Полоцк, ул. Промышленная, д. 21а, Полоцкий р-н, Витебская обл.</t>
  </si>
  <si>
    <t>ПРУП "Новополоцкжелезобетон"</t>
  </si>
  <si>
    <t>28 46 14.8</t>
  </si>
  <si>
    <t>55 31 7.6</t>
  </si>
  <si>
    <t>выкл. 24.05.2010</t>
  </si>
  <si>
    <t>г. Полоцк, ул. Зыгина, Полоцкий р-н, Витебская обл.</t>
  </si>
  <si>
    <t>28 44 30.6</t>
  </si>
  <si>
    <t>55 30 5.5</t>
  </si>
  <si>
    <t>г. Полоцк, ул. Стрелецкая, д. 10а, Полоцкий р-н, Витебская обл.</t>
  </si>
  <si>
    <t>Спорткомплекс</t>
  </si>
  <si>
    <t>28 45 52.5</t>
  </si>
  <si>
    <t>55 29 20</t>
  </si>
  <si>
    <t>вкл. 20.03.2007</t>
  </si>
  <si>
    <t>трубостойки на короне + Flexi WCDMA BTS</t>
  </si>
  <si>
    <t>28 12 45.5</t>
  </si>
  <si>
    <t>55 33 11.3</t>
  </si>
  <si>
    <t>д. Субовщина, Полоцкий р-н, Витебская обл.</t>
  </si>
  <si>
    <t>Башня МТС 72 м. + контейнер + BS - 240</t>
  </si>
  <si>
    <t>plan_gsm:2/3/3 work_gsm:2/3/2</t>
  </si>
  <si>
    <t>Башня МТС 72 м. + Flexi WCDMA BTS</t>
  </si>
  <si>
    <t>28 21 40.2</t>
  </si>
  <si>
    <t>55 32 21.3</t>
  </si>
  <si>
    <t>д. Шатравки, Миорский р-н, Витебская обл.</t>
  </si>
  <si>
    <t>plan_gsm:2/3/3 work_gsm:2/3/3</t>
  </si>
  <si>
    <t>28 07 50.9</t>
  </si>
  <si>
    <t>55 30 24.4</t>
  </si>
  <si>
    <t>г. Полоцк, ул. Октябрьская, д. 25, Полоцкий р-н, Витебская обл.</t>
  </si>
  <si>
    <t>Здание ОАО "Мона"</t>
  </si>
  <si>
    <t>трипод 5 м. трубостойка 3.5 м. + BS - 240</t>
  </si>
  <si>
    <t>28 47 5.5</t>
  </si>
  <si>
    <t>55 29 20.5</t>
  </si>
  <si>
    <t>г. Бобруйск, ул. Бахарова, д. 225, Бобруйский р-н, Могилёвская обл.</t>
  </si>
  <si>
    <t>Завод тракторных деталей и оборудования</t>
  </si>
  <si>
    <t>29 11 57</t>
  </si>
  <si>
    <t>53 7 35</t>
  </si>
  <si>
    <t>вкл. 23.08.2003</t>
  </si>
  <si>
    <t>д. Иоды, Браславский р-н, Витебская обл.</t>
  </si>
  <si>
    <t>27 12 42.8</t>
  </si>
  <si>
    <t>55 27 7.7</t>
  </si>
  <si>
    <t>29 46 18.1</t>
  </si>
  <si>
    <t>55 15 35.4</t>
  </si>
  <si>
    <t>г. Шумилино, ул. Ленинская, д. 32, Шумилинский р-н, Витебская обл.</t>
  </si>
  <si>
    <t>Шумилинское РАЙПО</t>
  </si>
  <si>
    <t>29 37 7.4</t>
  </si>
  <si>
    <t>55 18 4.3</t>
  </si>
  <si>
    <t>д. Мясоедово, Шумилинский р-н, Витебская обл.</t>
  </si>
  <si>
    <t>29 21 1.8</t>
  </si>
  <si>
    <t>55 17 7</t>
  </si>
  <si>
    <t>28 57 14.8</t>
  </si>
  <si>
    <t>55 30 39</t>
  </si>
  <si>
    <t>г. Лепель, ул. Калинина, д. 94, Лепельский р-н, Витебская обл.</t>
  </si>
  <si>
    <t>Лепельское Райпо</t>
  </si>
  <si>
    <t>рамки ниже короны мачты + Flexi WCDMA BTS</t>
  </si>
  <si>
    <t>28 42 39.8</t>
  </si>
  <si>
    <t>54 52 58.2</t>
  </si>
  <si>
    <t>д. Вировля, Городокский р-н, Витебская обл.</t>
  </si>
  <si>
    <t>СПК "Вировлянское"</t>
  </si>
  <si>
    <t>29 51 25.7</t>
  </si>
  <si>
    <t>55 38 53.8</t>
  </si>
  <si>
    <t>д. Дрожаки, Городокский р-н, Витебская обл.</t>
  </si>
  <si>
    <t>Бычихский сельсовет</t>
  </si>
  <si>
    <t>29 59 56.9</t>
  </si>
  <si>
    <t>55 42 24.6</t>
  </si>
  <si>
    <t>вкл. 18.07.2007</t>
  </si>
  <si>
    <t>д. Задежье, Верхнедвинский р-н, Витебская обл.</t>
  </si>
  <si>
    <t>28 15 35.4</t>
  </si>
  <si>
    <t>55 50 42</t>
  </si>
  <si>
    <t>д. Рашковка, Докшицкий р-н, Витебская обл.</t>
  </si>
  <si>
    <t>27 51 28.8</t>
  </si>
  <si>
    <t>54 51 35</t>
  </si>
  <si>
    <t>г. Бобруйск, ул. Гоголя, д. 177, Бобруйский р-н, Могилёвская обл.</t>
  </si>
  <si>
    <t>ОАО Завод тормозной аппаратуры и механизмов</t>
  </si>
  <si>
    <t>трубостойки + BTS - 3900</t>
  </si>
  <si>
    <t>29 11 16.9</t>
  </si>
  <si>
    <t>53 8 59</t>
  </si>
  <si>
    <t>вкл. 26.06.2012</t>
  </si>
  <si>
    <t>д. Мошково, Оршанский р-н, Витебская обл.</t>
  </si>
  <si>
    <t>30 16 13.7</t>
  </si>
  <si>
    <t>54 33 35.9</t>
  </si>
  <si>
    <t>вкл. 26.03.2012</t>
  </si>
  <si>
    <t>г. Верхнедвинск, ул. Мира, д. 4, Верхнедвинский р-н, Витебская обл.</t>
  </si>
  <si>
    <t>Отдел статистики</t>
  </si>
  <si>
    <t>27 56 28.4</t>
  </si>
  <si>
    <t>55 45 54.8</t>
  </si>
  <si>
    <t>д. Клястицы, Россонский р-н, Витебская обл.</t>
  </si>
  <si>
    <t>28 36 5.1</t>
  </si>
  <si>
    <t>55 52 58.4</t>
  </si>
  <si>
    <t>г. Миоры, ул. Кирова, д. 14, Миорский р-н, Витебская обл.</t>
  </si>
  <si>
    <t>Диспетчерская транспорта ОАО "Миорский райагросервис"</t>
  </si>
  <si>
    <t>1,3 - корона, 2 - рамка + Flexi WCDMA BTS</t>
  </si>
  <si>
    <t>27 39 4</t>
  </si>
  <si>
    <t>55 37 2.2</t>
  </si>
  <si>
    <t>вкл. 13.09.2006</t>
  </si>
  <si>
    <t>д. Сокорово, Бешенковичский р-н, Витебская обл.</t>
  </si>
  <si>
    <t>29 6 48.9</t>
  </si>
  <si>
    <t>55 6 21.1</t>
  </si>
  <si>
    <t>д. Луни, Браславский р-н, Витебская обл.</t>
  </si>
  <si>
    <t>27 9 29.6</t>
  </si>
  <si>
    <t>55 43 5.6</t>
  </si>
  <si>
    <t>вкл. 09.07.2007</t>
  </si>
  <si>
    <t>г. Видзы, ул. Браславская, Браславский р-н, Витебская обл.</t>
  </si>
  <si>
    <t>СПК "Агровидзы"</t>
  </si>
  <si>
    <t>26 38 20.3</t>
  </si>
  <si>
    <t>55 23 13.5</t>
  </si>
  <si>
    <t>выкл. 09.09.2013</t>
  </si>
  <si>
    <t>дымовая труба РСУП "СГЦ"Заднепровский" (кр. контейнер)</t>
  </si>
  <si>
    <t>30 31 8.9</t>
  </si>
  <si>
    <t>54 27 28.9</t>
  </si>
  <si>
    <t>демонтаж БС4547, заменена на подвижную БС2000</t>
  </si>
  <si>
    <t>г. Сенно, ул. Октябрьская, д. 73а, Сенненский р-н, Витебская обл.</t>
  </si>
  <si>
    <t>ОАО "Сенненский завод СОМ"</t>
  </si>
  <si>
    <t>29 41 48.6</t>
  </si>
  <si>
    <t>54 48 30.4</t>
  </si>
  <si>
    <t>вкл. 05.05.2007</t>
  </si>
  <si>
    <t>д. Ляды, Дубровенский р-н, Витебская обл.</t>
  </si>
  <si>
    <t>31 9 16.2</t>
  </si>
  <si>
    <t>54 36 12.3</t>
  </si>
  <si>
    <t>г. Бобруйск, ул. 50 лет ВЛКСМ, д. 26, Бобруйский р-н, Могилёвская обл.</t>
  </si>
  <si>
    <t>ОСП ОУТ № 14 гостиница "Юбилейная"</t>
  </si>
  <si>
    <t>29 11 29</t>
  </si>
  <si>
    <t>53 10 5.4</t>
  </si>
  <si>
    <t>д. Асташево, Лиозненский р-н, Витебская обл.</t>
  </si>
  <si>
    <t>30 53 7.4</t>
  </si>
  <si>
    <t>55 6 42.1</t>
  </si>
  <si>
    <t>55 11 30.6</t>
  </si>
  <si>
    <t>г. Витебск, парк Фрунзе, Витебский р-н, Витебская обл.</t>
  </si>
  <si>
    <t>Культурно-деловой центр "Витебск"</t>
  </si>
  <si>
    <t>30 12 40.4</t>
  </si>
  <si>
    <t>55 11 41.4</t>
  </si>
  <si>
    <t>г. Витебск, ул. Я. Купалы, д. 6, Витебский р-н, Витебская обл.</t>
  </si>
  <si>
    <t>РУПП "Витебский рассвет"</t>
  </si>
  <si>
    <t>Корона мачты, 1-ый и 3-ий сектор под антеннами 2G, 2-ой сектор на дополнительную трубостойку на уров</t>
  </si>
  <si>
    <t>30 12 21.2</t>
  </si>
  <si>
    <t>55 11 49.1</t>
  </si>
  <si>
    <t>г. Витебск, пр-т Людникова, д. 13, Витебский р-н, Витебская обл.</t>
  </si>
  <si>
    <t>ГНУ Институт тех. акустики НАН Беларуси</t>
  </si>
  <si>
    <t>30 13 31.4</t>
  </si>
  <si>
    <t>55 11 47.9</t>
  </si>
  <si>
    <t>г. Витебск, ул. Полярная, д. 8, Витебский р-н, Витебская обл.</t>
  </si>
  <si>
    <t>КТПУП "Витебский хладокомбинат" (трипод 7.5 м)</t>
  </si>
  <si>
    <t>2 трипода 7 м. + BS - 240</t>
  </si>
  <si>
    <t>plan_dcs:6/6/6 work_dcs:4/5/7</t>
  </si>
  <si>
    <t>рамки на триподах + Flexi WCDMA BTS</t>
  </si>
  <si>
    <t>30 15 13.3</t>
  </si>
  <si>
    <t>55 13 4.7</t>
  </si>
  <si>
    <t>вкл. 07.12.2006</t>
  </si>
  <si>
    <t>г. Витебск, ул. Короткевича, д. 3, Витебский р-н, Витебская обл.</t>
  </si>
  <si>
    <t>УПП "Витебский кондитерский комбинат"</t>
  </si>
  <si>
    <t>plan_gsm:2/2/2 work_gsm:2/3/1</t>
  </si>
  <si>
    <t>30 15 22.1</t>
  </si>
  <si>
    <t>55 10 11</t>
  </si>
  <si>
    <t>ЧУП "ВитВестОпт"</t>
  </si>
  <si>
    <t>30 13 54.5</t>
  </si>
  <si>
    <t>55 10 22.6</t>
  </si>
  <si>
    <t>г. Витебск, шоссе Бешенковичское, д. 46Б, Витебский р-н, Витебская обл.</t>
  </si>
  <si>
    <t>УК СМП "Госстрой унивесал"</t>
  </si>
  <si>
    <t>30 7 59.6</t>
  </si>
  <si>
    <t>55 8 46.9</t>
  </si>
  <si>
    <t>4/4/4 DCS по с/р №758</t>
  </si>
  <si>
    <t>г. Витебск, ул. Суворова, д. 46, Витебский р-н, Витебская обл.</t>
  </si>
  <si>
    <t>Участок по производству булочных изделий</t>
  </si>
  <si>
    <t>30 12 19.3</t>
  </si>
  <si>
    <t>55 12 14.9</t>
  </si>
  <si>
    <t>г. Бобруйск, ул. Энергетиков, д. 9, Бобруйский р-н, Могилёвская обл.</t>
  </si>
  <si>
    <t>Филиал Бобруйской ТЭЦ-2</t>
  </si>
  <si>
    <t>труба 90 м. + сборный контейнер + BTS - 3900</t>
  </si>
  <si>
    <t>2 рамки + BTS - 3900C</t>
  </si>
  <si>
    <t>29 12 12.6</t>
  </si>
  <si>
    <t>53 11 23.1</t>
  </si>
  <si>
    <t>вкл. 27.08.2004</t>
  </si>
  <si>
    <t>г. Витебск, ул. Чкалова, д. 37 к.2, Витебский р-н, Витебская обл.</t>
  </si>
  <si>
    <t>Жилой дом (трубостойки 5 м)</t>
  </si>
  <si>
    <t>30 12 37.79</t>
  </si>
  <si>
    <t>55 9 35.2</t>
  </si>
  <si>
    <t>г. Витебск, ул. Чкалова, д. 34, Витебский р-н, Витебская обл.</t>
  </si>
  <si>
    <t>30 12 44.99</t>
  </si>
  <si>
    <t>55 10 2.89</t>
  </si>
  <si>
    <t>г. Витебск, пр-т Фрунзе, стр. 83, Витебский р-н, Витебская обл.</t>
  </si>
  <si>
    <t>АБК №3 ОАО завод "Визас"</t>
  </si>
  <si>
    <t>Корона мачты, 1-ый и 2-ой сектор под антеннами 2G, 3-ий сектор на дополнительную трубостойку на уров</t>
  </si>
  <si>
    <t>30 15 51.5</t>
  </si>
  <si>
    <t>55 11 47.6</t>
  </si>
  <si>
    <t>д. Григоровщина, Верхнедвинский р-н, Витебская обл.</t>
  </si>
  <si>
    <t>27 39 49.4</t>
  </si>
  <si>
    <t>55 49 1.6</t>
  </si>
  <si>
    <t>вкл. 01.06.2007</t>
  </si>
  <si>
    <t>д. Даниловка, Чашникский р-н, Витебская обл.</t>
  </si>
  <si>
    <t>28 56 17.9</t>
  </si>
  <si>
    <t>54 52 22</t>
  </si>
  <si>
    <t>г. Освея, Верхнедвинский р-н, Витебская обл.</t>
  </si>
  <si>
    <t>28 04 52.1</t>
  </si>
  <si>
    <t>56 00 08.9</t>
  </si>
  <si>
    <t>вкл. 27.06.2007</t>
  </si>
  <si>
    <t>28 34 52.2</t>
  </si>
  <si>
    <t>55 25 56</t>
  </si>
  <si>
    <t>вкл. 10.10.2007</t>
  </si>
  <si>
    <t>д. Воловцы, Горецкий р-н, Могилёвская обл.</t>
  </si>
  <si>
    <t>30 42 33.2</t>
  </si>
  <si>
    <t>54 24 40.3</t>
  </si>
  <si>
    <t>г. Витебск, ул. Правды, д. 70, Витебский р-н, Витебская обл.</t>
  </si>
  <si>
    <t>Участок прачечной №3</t>
  </si>
  <si>
    <t>30 14 16.6</t>
  </si>
  <si>
    <t>55 10 57.8</t>
  </si>
  <si>
    <t>вкл. 19.10.2006</t>
  </si>
  <si>
    <t>г. Витебск, ул. Ленинградская, д. 4, Витебский р-н, Витебская обл.</t>
  </si>
  <si>
    <t>дом быта</t>
  </si>
  <si>
    <t>30 10 47</t>
  </si>
  <si>
    <t>55 12 02</t>
  </si>
  <si>
    <t>г. Бобруйск, ул. Пролетарская, д. 37, Бобруйский р-н, Могилёвская обл.</t>
  </si>
  <si>
    <t>Городская поликлиника № 1</t>
  </si>
  <si>
    <t>29 12 52</t>
  </si>
  <si>
    <t>53 8 37</t>
  </si>
  <si>
    <t>вкл. 31.12.2004</t>
  </si>
  <si>
    <t>г. Витебск, ул. П.Бровки, д. 15а, Витебский р-н, Витебская обл.</t>
  </si>
  <si>
    <t>30 13 49.2</t>
  </si>
  <si>
    <t>55 9 44.3</t>
  </si>
  <si>
    <t>г. Витебск, пр-т Московский, д. 33, Витебский р-н, Витебская обл.</t>
  </si>
  <si>
    <t>Витебский госуниверситет (трипод 7м)</t>
  </si>
  <si>
    <t>на короне трипода + Flexi WCDMA BTS</t>
  </si>
  <si>
    <t>30 13 35.6</t>
  </si>
  <si>
    <t>55 10 39.5</t>
  </si>
  <si>
    <t>вкл. 31.05.2007</t>
  </si>
  <si>
    <t>г. Витебск, ул. Ильинского, д. 41/18, Витебский р-н, Витебская обл.</t>
  </si>
  <si>
    <t>гостиничный комплекс "Двина" (трубостойки)</t>
  </si>
  <si>
    <t>plan_dcs:6/6/6 XL work_dcs:4/5/6</t>
  </si>
  <si>
    <t>30 11 49.8</t>
  </si>
  <si>
    <t>55 11 37.1</t>
  </si>
  <si>
    <t>вкл. 28.06.2007</t>
  </si>
  <si>
    <t>бытовой корпус</t>
  </si>
  <si>
    <t>30 10 3.8</t>
  </si>
  <si>
    <t>г. Витебск, ул. Офицерская, д. 4, Витебский р-н, Витебская обл.</t>
  </si>
  <si>
    <t>30 13 28</t>
  </si>
  <si>
    <t>г. Новополоцк, ул. Молодежная, д. 95, Полоцкий р-н, Витебская обл.</t>
  </si>
  <si>
    <t>28 39 49.3</t>
  </si>
  <si>
    <t>55 31 57.3</t>
  </si>
  <si>
    <t>д. Заборовье, Лепельский р-н, Витебская обл.</t>
  </si>
  <si>
    <t>28 44 3.2</t>
  </si>
  <si>
    <t>55 0 24.2</t>
  </si>
  <si>
    <t>вкл. 27.11.2007</t>
  </si>
  <si>
    <t>д. Фролковичи, Бешенковичский р-н, Витебская обл.</t>
  </si>
  <si>
    <t>3 новые т/с + Flexi WCDMA BTS</t>
  </si>
  <si>
    <t>29 13 44.1</t>
  </si>
  <si>
    <t>55 12 16</t>
  </si>
  <si>
    <t>д. Березняки, Городокский р-н, Витебская обл.</t>
  </si>
  <si>
    <t>29 46 13.6</t>
  </si>
  <si>
    <t>55 25 12.1</t>
  </si>
  <si>
    <t>вкл. 24.09.2007</t>
  </si>
  <si>
    <t>д. Гребница, Шумилинский р-н, Витебская обл.</t>
  </si>
  <si>
    <t>29 47 10.1</t>
  </si>
  <si>
    <t>55 19 45.5</t>
  </si>
  <si>
    <t>вкл. 04.12.2007</t>
  </si>
  <si>
    <t>г. Глуск, ул. Комсомольская, д. 6, Глусский р-н, Могилёвская обл.</t>
  </si>
  <si>
    <t>Гостиница "Глуск"</t>
  </si>
  <si>
    <t>28 41 17.4</t>
  </si>
  <si>
    <t>52 54 2.9</t>
  </si>
  <si>
    <t>д. Бабиничи, ул. Калинина, д. 1в, Витебский р-н, Витебская обл.</t>
  </si>
  <si>
    <t>сельский дом культуры</t>
  </si>
  <si>
    <t>30 21 8.6</t>
  </si>
  <si>
    <t>55 15 42.4</t>
  </si>
  <si>
    <t>вкл. 11.06.2007</t>
  </si>
  <si>
    <t>plan_gsm:4/4/4 work_gsm:2/4/4</t>
  </si>
  <si>
    <t>на сущ. т/с + Flexi WCDMA BTS</t>
  </si>
  <si>
    <t>27 58 57.5</t>
  </si>
  <si>
    <t>55 13 35.4</t>
  </si>
  <si>
    <t>г. Сураж, ул. Советская, д. 3, Витебский р-н, Витебская обл.</t>
  </si>
  <si>
    <t>исполком</t>
  </si>
  <si>
    <t>2 рамки, 3 сектор - сущ. т.с. + Flexi WCDMA BTS</t>
  </si>
  <si>
    <t>30 43 25.4</t>
  </si>
  <si>
    <t>55 24 27.9</t>
  </si>
  <si>
    <t>д. Верховье, Бешенковичский р-н, Витебская обл.</t>
  </si>
  <si>
    <t>29 21 21.6</t>
  </si>
  <si>
    <t>54 55 52.6</t>
  </si>
  <si>
    <t>г. Глубокое, ул. Ленина, д. 8, Глубокский р-н, Витебская обл.</t>
  </si>
  <si>
    <t>27 41 32.49</t>
  </si>
  <si>
    <t>55 8 22.89</t>
  </si>
  <si>
    <t>д. Мерецкие, Глубокский р-н, Витебская обл.</t>
  </si>
  <si>
    <t>3 новые т/с</t>
  </si>
  <si>
    <t>27 38 11</t>
  </si>
  <si>
    <t>55 11 55.8</t>
  </si>
  <si>
    <t>вкл. 07.02.2007</t>
  </si>
  <si>
    <t>д. Германовичи, Шарковщинский р-н, Витебская обл.</t>
  </si>
  <si>
    <t>Башня УП Velcom</t>
  </si>
  <si>
    <t>27 43 35.1</t>
  </si>
  <si>
    <t>55 25 8.4</t>
  </si>
  <si>
    <t>г. Поставы, ул. Космонавтов, д. 37, Поставский р-н, Витебская обл.</t>
  </si>
  <si>
    <t>трипод 7.5 м. + контейнер + BS - 240</t>
  </si>
  <si>
    <t>26 52 53.8</t>
  </si>
  <si>
    <t>55 7 12.2</t>
  </si>
  <si>
    <t>д. Бабиничи, ул. Калинина, Витебский р-н, Витебская обл.</t>
  </si>
  <si>
    <t>адм. здание ЗАО "Ольговское" отделение "Бабиничи"</t>
  </si>
  <si>
    <t>30 21 8.89</t>
  </si>
  <si>
    <t>55 15 42.99</t>
  </si>
  <si>
    <t>отпала 21.02.2007 по д.з.</t>
  </si>
  <si>
    <t>д. Новая Веска, Докшицкий р-н, Витебская обл.</t>
  </si>
  <si>
    <t>27 36 36.5</t>
  </si>
  <si>
    <t>54 55 7.1</t>
  </si>
  <si>
    <t>г. Бобруйск, ул. Силикатная, д. 1, Бобруйский р-н, Могилёвская обл.</t>
  </si>
  <si>
    <t>ОАО "Силикат"</t>
  </si>
  <si>
    <t>камка на корона мачты + DBS - 3900</t>
  </si>
  <si>
    <t>29 13 55</t>
  </si>
  <si>
    <t>53 5 22.5</t>
  </si>
  <si>
    <t>д. Лозово, Сенненский р-н, Витебская обл.</t>
  </si>
  <si>
    <t>29 48 58.4</t>
  </si>
  <si>
    <t>54 57 35</t>
  </si>
  <si>
    <t>д. Глоданки, Лиозненский р-н, Витебская обл.</t>
  </si>
  <si>
    <t>30 49 11.3</t>
  </si>
  <si>
    <t>55 14 08</t>
  </si>
  <si>
    <t>д. Тимирязьево, Сенненский р-н, Витебская обл.</t>
  </si>
  <si>
    <t>29 44 41.8</t>
  </si>
  <si>
    <t>54 43 2</t>
  </si>
  <si>
    <t>искл по ДЗ BEL 15 00 01/0227с от 05.04.2007 и добавлена на 2008</t>
  </si>
  <si>
    <t>д. Кисели, Чашникский р-н, Витебская обл.</t>
  </si>
  <si>
    <t>29 6 0.8</t>
  </si>
  <si>
    <t>54 43 2.1</t>
  </si>
  <si>
    <t>д. Бабиновичи, Лиозненский р-н, Витебская обл.</t>
  </si>
  <si>
    <t>30 34 47</t>
  </si>
  <si>
    <t>54 49 48.5</t>
  </si>
  <si>
    <t>вкл. 29.03.2010</t>
  </si>
  <si>
    <t>вкл. 08.05.2011</t>
  </si>
  <si>
    <t>д. Волково, Городокский р-н, Витебская обл.</t>
  </si>
  <si>
    <t>Башня 72 м. + контейнер + BS - 240 II</t>
  </si>
  <si>
    <t>plan_gsm:2/2/2/2 work_gsm:2/1/2/2</t>
  </si>
  <si>
    <t>29 46 37.6</t>
  </si>
  <si>
    <t>55 43 26.3</t>
  </si>
  <si>
    <t>д. Логовцы, Полоцкий р-н, Витебская обл.</t>
  </si>
  <si>
    <t>28 21 48.6</t>
  </si>
  <si>
    <t>55 22 55.4</t>
  </si>
  <si>
    <t>д. Вороничи, Полоцкий р-н, Витебская обл.</t>
  </si>
  <si>
    <t>28 38 44</t>
  </si>
  <si>
    <t>55 19 39</t>
  </si>
  <si>
    <t>д. Беленево, Сенненский р-н, Витебская обл.</t>
  </si>
  <si>
    <t>plan_gsm:4/4/2 work_gsm:4/4/2</t>
  </si>
  <si>
    <t>30 04 09.7</t>
  </si>
  <si>
    <t>54 43 50.4</t>
  </si>
  <si>
    <t>30 19 39.3</t>
  </si>
  <si>
    <t>вкл. 26.03.2007</t>
  </si>
  <si>
    <t>г. Кировск, ул. Кирова, д. 80а, Кировский р-н, Могилёвская обл.</t>
  </si>
  <si>
    <t>Районный дом культуры Кировского РИК</t>
  </si>
  <si>
    <t>29 28 4.2</t>
  </si>
  <si>
    <t>53 16 20.6</t>
  </si>
  <si>
    <t>3G оборудование привязывается через ВОЛС, ВОЛС до БС5916</t>
  </si>
  <si>
    <t>г. Орша, ул. Красногвардейская, д. 7, Оршанский р-н, Витебская обл.</t>
  </si>
  <si>
    <t>ТПРУП магазин "ДорОРС Бел ЖД"</t>
  </si>
  <si>
    <t>30 22 6.8</t>
  </si>
  <si>
    <t>54 30 12.6</t>
  </si>
  <si>
    <t>вкл. 27.12.2008</t>
  </si>
  <si>
    <t>д. Кимия, Борисовский р-н, Минская обл.</t>
  </si>
  <si>
    <t>28 15 35.9</t>
  </si>
  <si>
    <t>54 23 44.2</t>
  </si>
  <si>
    <t>г. Крупки, ул. Ленина, д. 17, Крупский р-н, Минская обл.</t>
  </si>
  <si>
    <t>ЧУП "Крупский общепит"</t>
  </si>
  <si>
    <t>29 8 21.1</t>
  </si>
  <si>
    <t>54 18 59.7</t>
  </si>
  <si>
    <t>д. Хотюхово, Крупский р-н, Минская обл.</t>
  </si>
  <si>
    <t>28 52 34.2</t>
  </si>
  <si>
    <t>54 24 32.2</t>
  </si>
  <si>
    <t>д. Парковая, Оршанский р-н, Витебская обл.</t>
  </si>
  <si>
    <t>30 1 51.5</t>
  </si>
  <si>
    <t>54 35 39.2</t>
  </si>
  <si>
    <t>вкл. 14.12.2007</t>
  </si>
  <si>
    <t>д. Заречье, Толочинский р-н, Витебская обл.</t>
  </si>
  <si>
    <t>plan_gsm:2/2/2 work_gsm:4/3/3</t>
  </si>
  <si>
    <t>plan_dcs:3/3/3 work_dcs:0/2/4</t>
  </si>
  <si>
    <t>29 31 24.6</t>
  </si>
  <si>
    <t>54 20 13.6</t>
  </si>
  <si>
    <t>д. Галиевщина, Миорский р-н, Витебская обл.</t>
  </si>
  <si>
    <t>27 31 11.6</t>
  </si>
  <si>
    <t>55 32 22.2</t>
  </si>
  <si>
    <t>д. Вереньки, Поставский р-н, Витебская обл.</t>
  </si>
  <si>
    <t>26 44 57.8</t>
  </si>
  <si>
    <t>54 59 21.4</t>
  </si>
  <si>
    <t>д. Лукашево, Поставский р-н, Витебская обл.</t>
  </si>
  <si>
    <t>27 2 9.8</t>
  </si>
  <si>
    <t>55 2 37.6</t>
  </si>
  <si>
    <t>д. Дрозды, Поставский р-н, Витебская обл.</t>
  </si>
  <si>
    <t>27 21 36.6</t>
  </si>
  <si>
    <t>55 4 10.6</t>
  </si>
  <si>
    <t>г. Рогачев, ул. Ленина, д. 142, Рогачевский р-н, Гомельская обл.</t>
  </si>
  <si>
    <t>РУП "Рогачевский завод "Диапроектор"</t>
  </si>
  <si>
    <t>plan_dcs:3/0/3 work_dcs:0/3/3</t>
  </si>
  <si>
    <t>30 3 22</t>
  </si>
  <si>
    <t>53 5 56</t>
  </si>
  <si>
    <t>вкл. 01.11.2005</t>
  </si>
  <si>
    <t>д. Квачи, Глубокский р-н, Витебская обл.</t>
  </si>
  <si>
    <t>27 29 38.8</t>
  </si>
  <si>
    <t>55 5 39.5</t>
  </si>
  <si>
    <t>г. Яновичи, мехдвор, Витебский р-н, Витебская обл.</t>
  </si>
  <si>
    <t>здание мехмастерской СПК &lt;Агротруд&gt;</t>
  </si>
  <si>
    <t>30 42 19.7</t>
  </si>
  <si>
    <t>55 17 0.7</t>
  </si>
  <si>
    <t>д. Варганы, Докшицкий р-н, Витебская обл.</t>
  </si>
  <si>
    <t>27 39 21.3</t>
  </si>
  <si>
    <t>55 1 57.7</t>
  </si>
  <si>
    <t>д. Крынки, Лиозненский р-н, Витебская обл.</t>
  </si>
  <si>
    <t>30 26 20.3</t>
  </si>
  <si>
    <t>55 01 13.38</t>
  </si>
  <si>
    <t>27 23 32.4</t>
  </si>
  <si>
    <t>55 37 54.7</t>
  </si>
  <si>
    <t>д. Барань, ул. Оршанская, Оршанский р-н, Витебская обл.</t>
  </si>
  <si>
    <t>30 19 6.6</t>
  </si>
  <si>
    <t>54 29 2.39</t>
  </si>
  <si>
    <t>отпала BEL 02 01 00 07/0199c от 05.07.2007</t>
  </si>
  <si>
    <t>д. Понизовье, Дубровенский р-н, Витебская обл.</t>
  </si>
  <si>
    <t>31 4 42</t>
  </si>
  <si>
    <t>54 26 33.6</t>
  </si>
  <si>
    <t>д. Козьяны, Дубровенский р-н, Витебская обл.</t>
  </si>
  <si>
    <t>30 54 44.1</t>
  </si>
  <si>
    <t>54 35 18.8</t>
  </si>
  <si>
    <t>г. Глубокое, ул. Дзержинского, д. 19, Глубокский р-н, Витебская обл.</t>
  </si>
  <si>
    <t>ОАО "Глубокский агросервис"</t>
  </si>
  <si>
    <t>27 41 0.2</t>
  </si>
  <si>
    <t>55 7 46.5</t>
  </si>
  <si>
    <t>г. Толочин, ул. Тракторная, д. 32, Толочинский р-н, Витебская обл.</t>
  </si>
  <si>
    <t>ОАО "Толочинский райагросервис"</t>
  </si>
  <si>
    <t>plan_dcs:4/4/4 work_dcs:4/2/6</t>
  </si>
  <si>
    <t>29 43 27.6</t>
  </si>
  <si>
    <t>вкл. 23.06.2011</t>
  </si>
  <si>
    <t>Жлобинский РУЭС</t>
  </si>
  <si>
    <t>30 2 2.66</t>
  </si>
  <si>
    <t>52 53 22.05</t>
  </si>
  <si>
    <t>отпала, выкл после РРЛ трассы Жлобин-Гомель</t>
  </si>
  <si>
    <t>выкл. 12.04.2004</t>
  </si>
  <si>
    <t>г. Лепель, пл. Свободы, д. 1, Лепельский р-н, Витебская обл.</t>
  </si>
  <si>
    <t>ЧТПУП "Лепельский Коопторг"</t>
  </si>
  <si>
    <t>28 41 36.6</t>
  </si>
  <si>
    <t>54 53 9.9</t>
  </si>
  <si>
    <t>г. Лиозно, ул. Шоссейная, д. 5, Лиозненский р-н, Витебская обл.</t>
  </si>
  <si>
    <t>башня Лиозненского РЭС</t>
  </si>
  <si>
    <t>30 47 46.7</t>
  </si>
  <si>
    <t>55 1 55.6</t>
  </si>
  <si>
    <t>вкл. 12.06.2007</t>
  </si>
  <si>
    <t>вкл. 26.05.2011</t>
  </si>
  <si>
    <t>д. Барань, ул. Сорокина, д. 6, Оршанский р-н, Витебская обл.</t>
  </si>
  <si>
    <t>plan_dcs:4/4/4 work_dcs:2/8/4</t>
  </si>
  <si>
    <t>трубостойки на короне мачты + Flexi WCDMA BTS</t>
  </si>
  <si>
    <t>30 18 44.4</t>
  </si>
  <si>
    <t>54 29 8.5</t>
  </si>
  <si>
    <t>вкл. 13.02.2008</t>
  </si>
  <si>
    <t>г. Крупки, ул. Кирова, д. 2, Крупский р-н, Минская обл.</t>
  </si>
  <si>
    <t>Крупское РАЙПО</t>
  </si>
  <si>
    <t>29 8 11.19</t>
  </si>
  <si>
    <t>54 19 7.39</t>
  </si>
  <si>
    <t>г. Березино, ул. М.Горького, д. 36, Березинский р-н, Минская обл.</t>
  </si>
  <si>
    <t>здание автовокзала</t>
  </si>
  <si>
    <t>28 59 3.3</t>
  </si>
  <si>
    <t>53 49 49.5</t>
  </si>
  <si>
    <t>вкл. 09.11.2011</t>
  </si>
  <si>
    <t>г. Бобруйск, ул. Орджоникидзе, д. 12, Бобруйский р-н, Могилёвская обл.</t>
  </si>
  <si>
    <t>Адм. здание Отдела образования Первомайского р-на г. Бобруйска</t>
  </si>
  <si>
    <t>29 12 9.5</t>
  </si>
  <si>
    <t>53 9 50.5</t>
  </si>
  <si>
    <t>д. Рясно, Сенненский р-н, Витебская обл.</t>
  </si>
  <si>
    <t>хоздвор СПК "Андрейчики"</t>
  </si>
  <si>
    <t>29 50 3.7</t>
  </si>
  <si>
    <t>54 39 27.5</t>
  </si>
  <si>
    <t>вкл. 28.12.2007</t>
  </si>
  <si>
    <t>д. Зубревичи, Оршанский р-н, Витебская обл.</t>
  </si>
  <si>
    <t>территория МТФ СПК "Зубревичи"</t>
  </si>
  <si>
    <t>30 12 4.8</t>
  </si>
  <si>
    <t>54 24 41.6</t>
  </si>
  <si>
    <t>д. Пролетарское, Костюковичский р-н, Могилёвская обл.</t>
  </si>
  <si>
    <t>Территория мех. двора КСПК "Колхоз Парижская коммуна"</t>
  </si>
  <si>
    <t>32 7 22.7</t>
  </si>
  <si>
    <t>53 25 38.2</t>
  </si>
  <si>
    <t>д. Черноручье, Шкловский р-н, Могилёвская обл.</t>
  </si>
  <si>
    <t>здание Черноручского сельского исполнительного комитета</t>
  </si>
  <si>
    <t>30 2 12</t>
  </si>
  <si>
    <t>54 9 51</t>
  </si>
  <si>
    <t>д. Ясный Лес, Бобруйский р-н, Могилёвская обл.</t>
  </si>
  <si>
    <t>мачта УП МС + BTS - 3900</t>
  </si>
  <si>
    <t>Мачта УПМС</t>
  </si>
  <si>
    <t>29 21 33</t>
  </si>
  <si>
    <t>53 11 21</t>
  </si>
  <si>
    <t>вкл. 22.04.2004</t>
  </si>
  <si>
    <t>д. Андреевщина, Оршанский р-н, Витебская обл.</t>
  </si>
  <si>
    <t>магазин №15 Оршанского РАЙПО</t>
  </si>
  <si>
    <t>30 27 11.5</t>
  </si>
  <si>
    <t>54 34 5.5</t>
  </si>
  <si>
    <t>вкл. 21.05.2007</t>
  </si>
  <si>
    <t>д. Промышляда, Поставский р-н, Витебская обл.</t>
  </si>
  <si>
    <t>27 0 6.9</t>
  </si>
  <si>
    <t>55 10 49.1</t>
  </si>
  <si>
    <t>д. Ферма, Оршанский р-н, Витебская обл.</t>
  </si>
  <si>
    <t>30 10 33.4</t>
  </si>
  <si>
    <t>54 37 32.6</t>
  </si>
  <si>
    <t>г. Орша, ул. Советская, д. 72, Оршанский р-н, Витебская обл.</t>
  </si>
  <si>
    <t>УО "Оршанский государственный механикоэкономический колледж"</t>
  </si>
  <si>
    <t>30 24 14.9</t>
  </si>
  <si>
    <t>54 29 51.9</t>
  </si>
  <si>
    <t>г. Орша, ул. Красноармейская, д. 14А, Оршанский р-н, Витебская обл.</t>
  </si>
  <si>
    <t>административное здание фабрики "Днепр"</t>
  </si>
  <si>
    <t>30 26 3.7</t>
  </si>
  <si>
    <t>54 29 59.1</t>
  </si>
  <si>
    <t>3G оборудование привязывается через ВОЛС, изменение адреса объекта д.з.</t>
  </si>
  <si>
    <t>г. Орша, ул. Шкловская, д. 34, Оршанский р-н, Витебская обл.</t>
  </si>
  <si>
    <t>Блок очистных сооружений</t>
  </si>
  <si>
    <t>30 23 7</t>
  </si>
  <si>
    <t>54 29 14.9</t>
  </si>
  <si>
    <t>вкл. 11.04.2011</t>
  </si>
  <si>
    <t>г. Орша, ул. Свердлова, д. 7а, Оршанский р-н, Витебская обл.</t>
  </si>
  <si>
    <t>АКБ КУП "Орша теплосети"</t>
  </si>
  <si>
    <t>30 26 14.2</t>
  </si>
  <si>
    <t>54 31 7</t>
  </si>
  <si>
    <t>г. Орша, ул. Флерова, д. 2, Оршанский р-н, Витебская обл.</t>
  </si>
  <si>
    <t>КУПБОН</t>
  </si>
  <si>
    <t>30 25 22</t>
  </si>
  <si>
    <t>54 29 19.2</t>
  </si>
  <si>
    <t>вкл. 15.11.2007</t>
  </si>
  <si>
    <t>д. Козяны, Браславский р-н, Витебская обл.</t>
  </si>
  <si>
    <t>26 51 8.8</t>
  </si>
  <si>
    <t>55 18 18.2</t>
  </si>
  <si>
    <t>здание автомойки ОАО "АТП-8"</t>
  </si>
  <si>
    <t>1 сектор - тс, 2,3 - корона + Flexi WCDMA BTS</t>
  </si>
  <si>
    <t>30 26 43.6</t>
  </si>
  <si>
    <t>54 31 48.7</t>
  </si>
  <si>
    <t>г. Рогачев, ул. Дзержинского, д. 17, Рогачевский р-н, Гомельская обл.</t>
  </si>
  <si>
    <t>Рогачевское ТМО</t>
  </si>
  <si>
    <t>30 2 56</t>
  </si>
  <si>
    <t>53 4 47</t>
  </si>
  <si>
    <t>вкл. 17.08.2005</t>
  </si>
  <si>
    <t>д. Маслаки, Горецкий р-н, Могилёвская обл.</t>
  </si>
  <si>
    <t>plan_gsm:2/3/4 work_gsm:2/3/3</t>
  </si>
  <si>
    <t>30 39 38.6</t>
  </si>
  <si>
    <t>54 19 11.7</t>
  </si>
  <si>
    <t>Добавление 3G, (предусмотрена замена антенн), отредактирована конфигурация</t>
  </si>
  <si>
    <t>Мастерская ОАО "Оршанский райагросервис"</t>
  </si>
  <si>
    <t>plan_gsm:4/4/4 work_gsm:4/2/3</t>
  </si>
  <si>
    <t>30 26 30.8</t>
  </si>
  <si>
    <t>54 25 42.5</t>
  </si>
  <si>
    <t>д. Сухари, Могилёвский р-н, Могилёвская обл.</t>
  </si>
  <si>
    <t>30 43 9.4</t>
  </si>
  <si>
    <t>53 57 43</t>
  </si>
  <si>
    <t>вкл. 13.08.2007</t>
  </si>
  <si>
    <t>Башня 40м</t>
  </si>
  <si>
    <t>Башня 40 м. + сборный контейнер + BTS - 3900</t>
  </si>
  <si>
    <t>башня 40 м. + DBS - 3900</t>
  </si>
  <si>
    <t>30 15 08.5</t>
  </si>
  <si>
    <t>53 51 12.4</t>
  </si>
  <si>
    <t>д. Лопатичи, Славгородский р-н, Могилёвская обл.</t>
  </si>
  <si>
    <t>30 52 17.6</t>
  </si>
  <si>
    <t>53 34 16.8</t>
  </si>
  <si>
    <t>д. Стайки, Краснопольский р-н, Могилёвская обл.</t>
  </si>
  <si>
    <t>31 29 24.5</t>
  </si>
  <si>
    <t>53 13 22.8</t>
  </si>
  <si>
    <t>д. Коптевка, Горецкий р-н, Могилёвская обл.</t>
  </si>
  <si>
    <t>31 16 32.4</t>
  </si>
  <si>
    <t>54 11 14.4</t>
  </si>
  <si>
    <t>Горецкий РУЭС</t>
  </si>
  <si>
    <t>plan_dcs:6/6/6 MR work_dcs:5/3/4</t>
  </si>
  <si>
    <t>30 58 50.5</t>
  </si>
  <si>
    <t>54 17 19.2</t>
  </si>
  <si>
    <t>д. Княжицы, ул. Минская, д. 3, Могилёвский р-н, Могилёвская обл.</t>
  </si>
  <si>
    <t>Княжицкий сельский исполнительный комитет</t>
  </si>
  <si>
    <t>plan_dcs:2/2/2/2 work_dcs:2/2/2/2</t>
  </si>
  <si>
    <t>30 08 42.7</t>
  </si>
  <si>
    <t>53 58 20.4</t>
  </si>
  <si>
    <t>г. Могилёв, ул. Павлова, д. 2 Б, Могилёвский р-н, Могилёвская обл.</t>
  </si>
  <si>
    <t>Здание овощехранилища СП ООО &lt;Арника&gt;</t>
  </si>
  <si>
    <t>30 22 27</t>
  </si>
  <si>
    <t>53 51 35</t>
  </si>
  <si>
    <t>г. Жлобин, ул. К. Маркса, д. 1, Жлобинский р-н, Гомельская обл.</t>
  </si>
  <si>
    <t>30 2 37.1</t>
  </si>
  <si>
    <t>52 54 49.7</t>
  </si>
  <si>
    <t>вкл. 15.01.2004</t>
  </si>
  <si>
    <t>д. Батаево, Хотимский р-н, Могилёвская обл.</t>
  </si>
  <si>
    <t>32 22 36.9</t>
  </si>
  <si>
    <t>53 15 22.8</t>
  </si>
  <si>
    <t>вкл. 05.12.2008</t>
  </si>
  <si>
    <t>г. Могилёв, ул. Космонавтов, д. 25а, Могилёвский р-н, Могилёвская обл.</t>
  </si>
  <si>
    <t>Общежитие ЧУП "МеТИЗ" ОО "БелОГ" (Триподы 7,5 м)</t>
  </si>
  <si>
    <t>30 18 20.4</t>
  </si>
  <si>
    <t>53 54 21.4</t>
  </si>
  <si>
    <t>г. Могилёв, ул. Якубовского, д. 20, Могилёвский р-н, Могилёвская обл.</t>
  </si>
  <si>
    <t>Здание обувной фабрики</t>
  </si>
  <si>
    <t>30 18 23</t>
  </si>
  <si>
    <t>53 55 3</t>
  </si>
  <si>
    <t>г. Могилёв, пр-т Витебский, д. 42, Могилёвский р-н, Могилёвская обл.</t>
  </si>
  <si>
    <t>Поликлиника №5</t>
  </si>
  <si>
    <t>plan_dcs:6/6/6 work_dcs:2/4/3</t>
  </si>
  <si>
    <t>30 24 47.4</t>
  </si>
  <si>
    <t>53 53 8.2</t>
  </si>
  <si>
    <t>г. Могилёв, ул. Гришина, д. 82, Могилёвский р-н, Могилёвская обл.</t>
  </si>
  <si>
    <t>Здание Мог. обл. ЦГиЭ</t>
  </si>
  <si>
    <t>30 21 39.6</t>
  </si>
  <si>
    <t>53 55 31.5</t>
  </si>
  <si>
    <t>г. Могилёв, ул. Гагарина, д. 52а, Могилёвский р-н, Могилёвская обл.</t>
  </si>
  <si>
    <t>ПКО ОАО "Могилевхимволокно"</t>
  </si>
  <si>
    <t>30 19 5.4</t>
  </si>
  <si>
    <t>53 52 41.9</t>
  </si>
  <si>
    <t>г. Могилёв, ул. Андреева, Могилёвский р-н, Могилёвская обл.</t>
  </si>
  <si>
    <t>столб МТС (столб 26м, контейнер)</t>
  </si>
  <si>
    <t>30 21 21.3</t>
  </si>
  <si>
    <t>53 52 50.7</t>
  </si>
  <si>
    <t>вкл. 11.12.2008</t>
  </si>
  <si>
    <t>ИП "Велком"</t>
  </si>
  <si>
    <t>30 22 22.7</t>
  </si>
  <si>
    <t>вкл. 15.09.2009</t>
  </si>
  <si>
    <t>г. Могилёв, ул. Кутепова, д. 4, Могилёвский р-н, Могилёвская обл.</t>
  </si>
  <si>
    <t>общежитие (трубостойки 3м)</t>
  </si>
  <si>
    <t>30 18 31.6</t>
  </si>
  <si>
    <t>53 52 23.3</t>
  </si>
  <si>
    <t>вкл. 11.10.2010</t>
  </si>
  <si>
    <t>г. Могилёв, ул. Славгородское шоссе, д. 165, Могилёвский р-н, Могилёвская обл.</t>
  </si>
  <si>
    <t>Здание участка №4 формовочного цеха РУП "Могилевский з-д РЖБ-7"</t>
  </si>
  <si>
    <t>30 23 9.8</t>
  </si>
  <si>
    <t>53 50 30.2</t>
  </si>
  <si>
    <t>г. Жлобин, ул. Петровского, д. 17, Жлобинский р-н, Гомельская обл.</t>
  </si>
  <si>
    <t>РУП "Швейная фабрика"</t>
  </si>
  <si>
    <t>52 53 29.4</t>
  </si>
  <si>
    <t>вкл. 14.01.2004</t>
  </si>
  <si>
    <t>д. Росинка, Чаусский р-н, Могилёвская обл.</t>
  </si>
  <si>
    <t>котельная</t>
  </si>
  <si>
    <t>31 0 50.6</t>
  </si>
  <si>
    <t>53 47 6.7</t>
  </si>
  <si>
    <t>д. Голынец 1, Могилёвский р-н, Могилёвская обл.</t>
  </si>
  <si>
    <t>ТЧУП ф-ал голынец "Класик-Транс"</t>
  </si>
  <si>
    <t>plan_dcs:3/3/3 work_dcs:4/0/0</t>
  </si>
  <si>
    <t>30 11 0.3</t>
  </si>
  <si>
    <t>д. Сусловка, Дрибинский р-н, Могилёвская обл.</t>
  </si>
  <si>
    <t>30 59 29.4</t>
  </si>
  <si>
    <t>54 0 19.5</t>
  </si>
  <si>
    <t>г. Могилёв, ул. Челюскинцев, д. 172, Могилёвский р-н, Могилёвская обл.</t>
  </si>
  <si>
    <t>РУДМАП "Автопарк №4"</t>
  </si>
  <si>
    <t>plan_dcs:6/6/6 work_dcs:5/4/2</t>
  </si>
  <si>
    <t>30 15 55.5</t>
  </si>
  <si>
    <t>53 52 44.7</t>
  </si>
  <si>
    <t>д. Борки, Кировский р-н, Могилёвская обл.</t>
  </si>
  <si>
    <t>29 43 56.1</t>
  </si>
  <si>
    <t>53 27 28</t>
  </si>
  <si>
    <t>д. Скачек, Кировский р-н, Могилёвская обл.</t>
  </si>
  <si>
    <t>29 36 17.3</t>
  </si>
  <si>
    <t>53 21 28</t>
  </si>
  <si>
    <t>д. Дуброво, Быховский р-н, Могилёвская обл.</t>
  </si>
  <si>
    <t>29 54 44.5</t>
  </si>
  <si>
    <t>53 35 21.3</t>
  </si>
  <si>
    <t>д. Щетинка, Чериковский р-н, Могилёвская обл.</t>
  </si>
  <si>
    <t>31 13 7.9</t>
  </si>
  <si>
    <t>53 40 18.3</t>
  </si>
  <si>
    <t>д. Дражня, Осиповичский р-н, Могилёвская обл.</t>
  </si>
  <si>
    <t>28 29 33.1</t>
  </si>
  <si>
    <t>53 20 48.1</t>
  </si>
  <si>
    <t>д. Ляховщина, Чаусский р-н, Могилёвская обл.</t>
  </si>
  <si>
    <t>31 7 29</t>
  </si>
  <si>
    <t>53 44 14.8</t>
  </si>
  <si>
    <t>д. Наспа, Буда-Кошелевский р-н, Гомельская обл.</t>
  </si>
  <si>
    <t>30 20 39.5</t>
  </si>
  <si>
    <t>52 42 35.7</t>
  </si>
  <si>
    <t>вкл. 02.04.2004</t>
  </si>
  <si>
    <t>г. Татарка, Осиповичский р-н, Могилёвская обл.</t>
  </si>
  <si>
    <t>28 48 34.1</t>
  </si>
  <si>
    <t>53 15 31.1</t>
  </si>
  <si>
    <t>д. Ленино, ул. Ленина, Горецкий р-н, Могилёвская обл.</t>
  </si>
  <si>
    <t>31 07 24</t>
  </si>
  <si>
    <t>54 24 20.9</t>
  </si>
  <si>
    <t>вкл. 27.04.2007</t>
  </si>
  <si>
    <t>г. Могилёв, ул. Вокзальная, д. 32, Могилёвский р-н, Могилёвская обл.</t>
  </si>
  <si>
    <t>Оделение БЖД. Мог. дистанц. э/снабжения</t>
  </si>
  <si>
    <t>30 19 54.6</t>
  </si>
  <si>
    <t>53 55 35.1</t>
  </si>
  <si>
    <t>О/л "Заря"</t>
  </si>
  <si>
    <t>plan_gsm:2/2/3 work_gsm:2/2/2</t>
  </si>
  <si>
    <t>30 41 23.4</t>
  </si>
  <si>
    <t>53 49 57.7</t>
  </si>
  <si>
    <t>д. Липовка, Хотимский р-н, Могилёвская обл.</t>
  </si>
  <si>
    <t>Мехдвор СПК "Липовка"</t>
  </si>
  <si>
    <t>минибашня 40 м. + контейнер + BTS - 3900</t>
  </si>
  <si>
    <t>32 41 26.7</t>
  </si>
  <si>
    <t>53 25 18.5</t>
  </si>
  <si>
    <t>д. Лысая Горка, Бобруйский р-н, Могилёвская обл.</t>
  </si>
  <si>
    <t>29 2 0.5</t>
  </si>
  <si>
    <t>53 10 43.7</t>
  </si>
  <si>
    <t>вкл. 10.04.2007</t>
  </si>
  <si>
    <t>д. Леонполье, Климовичский р-н, Могилёвская обл.</t>
  </si>
  <si>
    <t>32 12 29.3</t>
  </si>
  <si>
    <t>53 30 41</t>
  </si>
  <si>
    <t>д. Поплавщина, Могилёвский р-н, Могилёвская обл.</t>
  </si>
  <si>
    <t>30 2 59.4</t>
  </si>
  <si>
    <t>53 41 17.3</t>
  </si>
  <si>
    <t>д. Каменка, Чаусский р-н, Могилёвская обл.</t>
  </si>
  <si>
    <t>30 53 42.4</t>
  </si>
  <si>
    <t>53 53 28.1</t>
  </si>
  <si>
    <t>д. Грудиновка, Быховский р-н, Могилёвская обл.</t>
  </si>
  <si>
    <t>30 28 27.4</t>
  </si>
  <si>
    <t>53 37 45.2</t>
  </si>
  <si>
    <t>д. Турки, Бобруйский р-н, Могилёвская обл.</t>
  </si>
  <si>
    <t>29 36 45</t>
  </si>
  <si>
    <t>д. Узкий, Кричевский р-н, Могилёвская обл.</t>
  </si>
  <si>
    <t>31 35 26.3</t>
  </si>
  <si>
    <t>53 51 17.7</t>
  </si>
  <si>
    <t>вкл. 16.11.2007</t>
  </si>
  <si>
    <t>д. Митьковщина, Мстиславский р-н, Могилёвская обл.</t>
  </si>
  <si>
    <t>31 47 44</t>
  </si>
  <si>
    <t>53 55 1.3</t>
  </si>
  <si>
    <t>вкл. 11.02.2008</t>
  </si>
  <si>
    <t>г. Новолукомль, ул. Панчука, д. 7, Чашникский р-н, Витебская обл.</t>
  </si>
  <si>
    <t>АБК ОАО "Завод "Этон""</t>
  </si>
  <si>
    <t>29 8 27.8</t>
  </si>
  <si>
    <t>54 38 59.3</t>
  </si>
  <si>
    <t>г. Новолукомль, ул. Набережная, д. 9, Чашникский р-н, Витебская обл.</t>
  </si>
  <si>
    <t>Здание гостиницы</t>
  </si>
  <si>
    <t>сектор 1,2 - трубостойки, 3 корона + Flexi WCDMA BTS</t>
  </si>
  <si>
    <t>29 8 30.4</t>
  </si>
  <si>
    <t>54 39 31.5</t>
  </si>
  <si>
    <t>д. Вишневка, Бобруйский р-н, Могилёвская обл.</t>
  </si>
  <si>
    <t>plan_gsm:3/3/3/3 work_gsm:2/2/2/2</t>
  </si>
  <si>
    <t>29 10 59.6</t>
  </si>
  <si>
    <t>53 0 44</t>
  </si>
  <si>
    <t>вкл. 31.08.2007</t>
  </si>
  <si>
    <t>31 0 49</t>
  </si>
  <si>
    <t>53 28 35.7</t>
  </si>
  <si>
    <t>д. Синюга, Могилёвский р-н, Могилёвская обл.</t>
  </si>
  <si>
    <t>29 50 25.8</t>
  </si>
  <si>
    <t>53 43 16.3</t>
  </si>
  <si>
    <t>д. Большое Хоново, Могилёвский р-н, Могилёвская обл.</t>
  </si>
  <si>
    <t>29 58 16.5</t>
  </si>
  <si>
    <t>53 46 14.8</t>
  </si>
  <si>
    <t>д. Гуслище, Могилёвский р-н, Могилёвская обл.</t>
  </si>
  <si>
    <t>территория мех. двора</t>
  </si>
  <si>
    <t>30 8 40.2</t>
  </si>
  <si>
    <t>53 48 34.1</t>
  </si>
  <si>
    <t>д. Рясно, Дрибинский р-н, Могилёвская обл.</t>
  </si>
  <si>
    <t>Рясненская сельская врачебная амбулатория</t>
  </si>
  <si>
    <t>31 12 40.2</t>
  </si>
  <si>
    <t>54 0 42</t>
  </si>
  <si>
    <t>д. Муравчий, Гомельский р-н, Гомельская обл.</t>
  </si>
  <si>
    <t>30 38 42.2</t>
  </si>
  <si>
    <t>52 30 3.8</t>
  </si>
  <si>
    <t>д. Лудчицы, Быховский р-н, Могилёвская обл.</t>
  </si>
  <si>
    <t>30 15 9.4</t>
  </si>
  <si>
    <t>53 26 25.6</t>
  </si>
  <si>
    <t>д. Заболотье, Славгородский р-н, Могилёвская обл.</t>
  </si>
  <si>
    <t>31 2 50.5</t>
  </si>
  <si>
    <t>53 35 59.6</t>
  </si>
  <si>
    <t>д. Слободка, Могилёвский р-н, Могилёвская обл.</t>
  </si>
  <si>
    <t>30 22 60</t>
  </si>
  <si>
    <t>53 43 7</t>
  </si>
  <si>
    <t>д. Прилесье, Чаусский р-н, Могилёвская обл.</t>
  </si>
  <si>
    <t>31 9 30</t>
  </si>
  <si>
    <t>53 48 41.3</t>
  </si>
  <si>
    <t>30 14 1.89</t>
  </si>
  <si>
    <t>53 10 13.29</t>
  </si>
  <si>
    <t>отпала по ДЗ BEL 15 00 01/0227с от 05.04.2007 в 2009 выбрано другое место размещения</t>
  </si>
  <si>
    <t>д. Дуравичи, Буда-Кошелевский р-н, Гомельская обл.</t>
  </si>
  <si>
    <t>30 43 25.2</t>
  </si>
  <si>
    <t>52 42 12.3</t>
  </si>
  <si>
    <t>д. Ботвиновка, Кричевский р-н, Могилёвская обл.</t>
  </si>
  <si>
    <t>31 27 59</t>
  </si>
  <si>
    <t>53 45 16.8</t>
  </si>
  <si>
    <t>д. Веремейки, Чериковский р-н, Могилёвская обл.</t>
  </si>
  <si>
    <t>31 16 42.3</t>
  </si>
  <si>
    <t>53 46 18.4</t>
  </si>
  <si>
    <t>д. Мотневичи, Чечерский р-н, Гомельская обл.</t>
  </si>
  <si>
    <t>30 46 2.4</t>
  </si>
  <si>
    <t>52 53 47.7</t>
  </si>
  <si>
    <t>д. Заречье, Рогачевский р-н, Гомельская обл.</t>
  </si>
  <si>
    <t>30 3 32.6</t>
  </si>
  <si>
    <t>53 12 22.2</t>
  </si>
  <si>
    <t>вкл. 20.07.2007</t>
  </si>
  <si>
    <t>г. Гомель, ул. Советская, д. 170, Гомельский р-н, Гомельская обл.</t>
  </si>
  <si>
    <t>Общежитие № 2 (контейнер)</t>
  </si>
  <si>
    <t>трипод 3.5 м. + рамки + Flexi WCDMA BTS</t>
  </si>
  <si>
    <t>30 59 5.7</t>
  </si>
  <si>
    <t>52 27 46.9</t>
  </si>
  <si>
    <t>д. Большие Чучевичи, Лунинецкий р-н, Брестская обл.</t>
  </si>
  <si>
    <t>26 51 19.7</t>
  </si>
  <si>
    <t>52 34 25.6</t>
  </si>
  <si>
    <t>г. Брест, ул. Южный городок, д. 2, Брестский р-н, Брестская обл.</t>
  </si>
  <si>
    <t>Земельный участок ООО "Актис" (ж/б столб 26м, контейнер)</t>
  </si>
  <si>
    <t>23 43 2.7</t>
  </si>
  <si>
    <t>52 3 49.29</t>
  </si>
  <si>
    <t>отпала BEL 01 01 00 05/0088c 15.05.2007</t>
  </si>
  <si>
    <t>г. Брест, ул. Московская, д. 267, Брестский р-н, Брестская обл.</t>
  </si>
  <si>
    <t>УО "БГТУ". уч. корпус №6</t>
  </si>
  <si>
    <t>plan_dcs:6/6/6 work_dcs:8/6/4</t>
  </si>
  <si>
    <t>23 45 33.8</t>
  </si>
  <si>
    <t>52 5 38.1</t>
  </si>
  <si>
    <t>вкл. 11.04.2007</t>
  </si>
  <si>
    <t>г. Брест, ул. Московская, д. 123, Брестский р-н, Брестская обл.</t>
  </si>
  <si>
    <t>Центр молодежного творчества</t>
  </si>
  <si>
    <t>2 трипода 7 м + BS - 240</t>
  </si>
  <si>
    <t>1ант. - своб. т/с., 2 ант. -  рамки на т/с + Flexi WCDMA BTS</t>
  </si>
  <si>
    <t>23 43 49.5</t>
  </si>
  <si>
    <t>52 5 24.3</t>
  </si>
  <si>
    <t>г. Брест, ул. Калинина, д. 65, Брестский р-н, Брестская обл.</t>
  </si>
  <si>
    <t>Адм. зд. РУП "Брестская обл. контора пчеловодства"</t>
  </si>
  <si>
    <t>минибашня 15 м. + BS - 240</t>
  </si>
  <si>
    <t>23 43 2</t>
  </si>
  <si>
    <t>52 6 1.7</t>
  </si>
  <si>
    <t>Шкаф 600х600х1800 - 1 шт. 3G оборудование привязывается через ВОЛС</t>
  </si>
  <si>
    <t>г. Брест, ул. Cкрипникова, д. 3, Брестский р-н, Брестская обл.</t>
  </si>
  <si>
    <t>ТПРДУП "Желдорсервис" зд. склада</t>
  </si>
  <si>
    <t>23 41 44.3</t>
  </si>
  <si>
    <t>52 6 15.1</t>
  </si>
  <si>
    <t>г. Брест, ул. Янки Купалы, д. 106, Брестский р-н, Брестская обл.</t>
  </si>
  <si>
    <t>Здание УП "Трестстройкомплект"</t>
  </si>
  <si>
    <t>2 ант. - на короне под 2G, 1 ант. - на рамке к т/с + Flexi WCDMA BTS</t>
  </si>
  <si>
    <t>23 45 6.2</t>
  </si>
  <si>
    <t>52 6 38.2</t>
  </si>
  <si>
    <t>г. Брест, ул. Смирнова, д. 17, Брестский р-н, Брестская обл.</t>
  </si>
  <si>
    <t>Здание учебного корпуса Брестского ПТУ №65 строителей</t>
  </si>
  <si>
    <t>минибашня 15 м. + контейнер + BS - 240</t>
  </si>
  <si>
    <t>минибашня 15 м. + Flexi WCDMA BTS</t>
  </si>
  <si>
    <t>23 39 10.4</t>
  </si>
  <si>
    <t>52 5 54.4</t>
  </si>
  <si>
    <t>г. Брест, ул. Кобринская, д. 53, Брестский р-н, Брестская обл.</t>
  </si>
  <si>
    <t>Водонапорная башня на территории Брестского лесхоза</t>
  </si>
  <si>
    <t>23 46 16.6</t>
  </si>
  <si>
    <t>52 4 9.3</t>
  </si>
  <si>
    <t>г. Брест, ул. 28 июля, д. 20, Брестский р-н, Брестская обл.</t>
  </si>
  <si>
    <t>ЧУП "ПромБриз"</t>
  </si>
  <si>
    <t>сектор 1 - свободная т/c, сектор 2,3 - рамки на короне + Flexi WCDMA BTS</t>
  </si>
  <si>
    <t>23 44 9.8</t>
  </si>
  <si>
    <t>52 4 33.3</t>
  </si>
  <si>
    <t>г. Гомель, пр-т Ленина, д. 1, Гомельский р-н, Гомельская обл.</t>
  </si>
  <si>
    <t>УП "Гомельоблтелеком"</t>
  </si>
  <si>
    <t>31 0 45.3</t>
  </si>
  <si>
    <t>52 25 27.3</t>
  </si>
  <si>
    <t>вкл. 13.01.2003</t>
  </si>
  <si>
    <t>КУПП "Брестское котельное хозяйство" ЦТП-23</t>
  </si>
  <si>
    <t>23 46 45.5</t>
  </si>
  <si>
    <t>52 6 15.5</t>
  </si>
  <si>
    <t>г. Брест, ул. Пушкинская, д. 65, Брестский р-н, Брестская обл.</t>
  </si>
  <si>
    <t>Коледж ж.д. транспорта</t>
  </si>
  <si>
    <t>23 42 7.3</t>
  </si>
  <si>
    <t>52 5 57.4</t>
  </si>
  <si>
    <t>г. Брест, ул. Гаврилова, д. 39, Брестский р-н, Брестская обл.</t>
  </si>
  <si>
    <t>КУПЛ "Брестское котельное хозяйство" ЦТП-3-17</t>
  </si>
  <si>
    <t>23 46 27.8</t>
  </si>
  <si>
    <t>52 6 39.7</t>
  </si>
  <si>
    <t>вкл. 23.02.2011</t>
  </si>
  <si>
    <t>г. Брест, ул. Брестских Дивизий, д. 13к. 1, Брестский р-н, Брестская обл.</t>
  </si>
  <si>
    <t>ООО "Термо"</t>
  </si>
  <si>
    <t>23 40 29.7</t>
  </si>
  <si>
    <t>52 6 15.8</t>
  </si>
  <si>
    <t>отпала по д.з. BEL 01 01 00 05/0028с</t>
  </si>
  <si>
    <t>г. Брест, ул. Дзержинского, д. 25, Брестский р-н, Брестская обл.</t>
  </si>
  <si>
    <t>СДЮШОР №3 по фехтованию</t>
  </si>
  <si>
    <t>трипод 7м на контейнере + контейнер + BS - 240</t>
  </si>
  <si>
    <t>23 41 37.7</t>
  </si>
  <si>
    <t>52 5 18.1</t>
  </si>
  <si>
    <t>г. Брест, ул. Лейтенанта Рябцева, д. 110, Брестский р-н, Брестская обл.</t>
  </si>
  <si>
    <t>Здание "Межрегиональное фондовое бюро"</t>
  </si>
  <si>
    <t>23 40 54.5</t>
  </si>
  <si>
    <t>52 8 38.7</t>
  </si>
  <si>
    <t>д. Пелище, Каменецкий р-н, Брестская обл.</t>
  </si>
  <si>
    <t>23 54 19.6</t>
  </si>
  <si>
    <t>52 20 15.2</t>
  </si>
  <si>
    <t>д. Видомля, Каменецкий р-н, Брестская обл.</t>
  </si>
  <si>
    <t>2 ант. - замена,  1ант. - на рамку  к т/с.  + Flexi WCDMA BTS</t>
  </si>
  <si>
    <t>23 47 16.8</t>
  </si>
  <si>
    <t>52 19 31.7</t>
  </si>
  <si>
    <t>г. Брест, ул. Янки Купалы, д. 110, Брестский р-н, Брестская обл.</t>
  </si>
  <si>
    <t>ЧТУП "Брестский КООПТРАНС"</t>
  </si>
  <si>
    <t>23 46 11.4</t>
  </si>
  <si>
    <t>52 6 51.1</t>
  </si>
  <si>
    <t>вкл. 22.12.2005</t>
  </si>
  <si>
    <t>г. Гомель, ул. Советская, д. 126, Гомельский р-н, Гомельская обл.</t>
  </si>
  <si>
    <t>ОАО "Гомельсовхозстрой"</t>
  </si>
  <si>
    <t>30 59 43.1</t>
  </si>
  <si>
    <t>52 26 59.9</t>
  </si>
  <si>
    <t>вкл. 24.04.2003</t>
  </si>
  <si>
    <t>г. Высокое, ул. Советская, д. 80/1, Каменецкий р-н, Брестская обл.</t>
  </si>
  <si>
    <t>Здание больницы</t>
  </si>
  <si>
    <t>23 23 39.5</t>
  </si>
  <si>
    <t>52 21 47.6</t>
  </si>
  <si>
    <t>вкл. 11.05.2007</t>
  </si>
  <si>
    <t>д. Страдечь, ул. Александрова, д. 58/4, Брестский р-н, Брестская обл.</t>
  </si>
  <si>
    <t>23 39 33.4</t>
  </si>
  <si>
    <t>51 55 35.7</t>
  </si>
  <si>
    <t>д. Вельямовичи, ул. Садовая, Брестский р-н, Брестская обл.</t>
  </si>
  <si>
    <t>Дом Культуры</t>
  </si>
  <si>
    <t>мачта 25 м. + Flexi WCDMA BTS</t>
  </si>
  <si>
    <t>23 27 7.6</t>
  </si>
  <si>
    <t>52 13 19.6</t>
  </si>
  <si>
    <t>вкл. 20.06.2007</t>
  </si>
  <si>
    <t>г. Кобрин, ул. Интернациональная, д. 30, Кобринский р-н, Брестская обл.</t>
  </si>
  <si>
    <t>Здание РУЭС</t>
  </si>
  <si>
    <t>трубостойка 3.5 м</t>
  </si>
  <si>
    <t>24 21 23.6</t>
  </si>
  <si>
    <t>52 12 26.6</t>
  </si>
  <si>
    <t>выкл. 11.03.2009</t>
  </si>
  <si>
    <t>д. Брилево, Кобринский р-н, Брестская обл.</t>
  </si>
  <si>
    <t>24 26 1.7</t>
  </si>
  <si>
    <t>52 12 1.1</t>
  </si>
  <si>
    <t>вкл. 23.11.2006</t>
  </si>
  <si>
    <t>г. Кобрин, ул. Первомайская, д. 106, Кобринский р-н, Брестская обл.</t>
  </si>
  <si>
    <t>Льнозавод</t>
  </si>
  <si>
    <t>plan_dcs:6/6/6 work_dcs:3/6/3</t>
  </si>
  <si>
    <t>24 23 10.6</t>
  </si>
  <si>
    <t>52 12 40.7</t>
  </si>
  <si>
    <t>г. Кобрин, ул. Ленина, д. 87, Кобринский р-н, Брестская обл.</t>
  </si>
  <si>
    <t>Филиал "Брестхлебпром"</t>
  </si>
  <si>
    <t>24 21 47.8</t>
  </si>
  <si>
    <t>52 13 16.8</t>
  </si>
  <si>
    <t>вкл. 14.05.2011</t>
  </si>
  <si>
    <t>г. Брест, ул. Московская, д. 332/3, Брестский р-н, Брестская обл.</t>
  </si>
  <si>
    <t>Зд. ООО "СЛМ-Траст"</t>
  </si>
  <si>
    <t>под антеннами 2G + Flexi WCDMA BTS</t>
  </si>
  <si>
    <t>23 45 37.5</t>
  </si>
  <si>
    <t>52 6 7</t>
  </si>
  <si>
    <t>г. Брест, о. Госпитальный, Брестский р-н, Брестская обл.</t>
  </si>
  <si>
    <t>2 антенны - под антеннами 2G. 1 антенна на доп. т/с + Flexi WCDMA BTS</t>
  </si>
  <si>
    <t>23 39 40.7</t>
  </si>
  <si>
    <t>52 4 54.2</t>
  </si>
  <si>
    <t>вкл. 20.02.2008</t>
  </si>
  <si>
    <t>г. Брест, ул. Ковельская, д. 73, Брестский р-н, Брестская обл.</t>
  </si>
  <si>
    <t>трубостойки на столбе под короной + Flexi WCDMA BTS</t>
  </si>
  <si>
    <t>23 41 14.4</t>
  </si>
  <si>
    <t>52 3 50.7</t>
  </si>
  <si>
    <t>г. Гомель, ул. Советская, д. 157, Гомельский р-н, Гомельская обл.</t>
  </si>
  <si>
    <t>АБК РУП "Гомельский завод электроаппаратуры"</t>
  </si>
  <si>
    <t>30 58 45.1</t>
  </si>
  <si>
    <t>52 28 22.3</t>
  </si>
  <si>
    <t>вкл. 25.04.2003</t>
  </si>
  <si>
    <t>г. Пружаны, ул. Кобринская, д. 6, Пружанский р-н, Брестская обл.</t>
  </si>
  <si>
    <t>Административное здание Пружанского РАЙПО</t>
  </si>
  <si>
    <t>plan_gsm:3/3/3 XL work_gsm:2/3/3</t>
  </si>
  <si>
    <t>24 27 17.3</t>
  </si>
  <si>
    <t>52 33 17.5</t>
  </si>
  <si>
    <t>г. Пружаны, ул. Октябрьская, д. 45, Пружанский р-н, Брестская обл.</t>
  </si>
  <si>
    <t>Столовая УО "Пружанский аграрно-технический коледж"</t>
  </si>
  <si>
    <t>24 28 4.79</t>
  </si>
  <si>
    <t>52 33 39.39</t>
  </si>
  <si>
    <t>г. Столин, ул. Советская, д. 94б, Столинский р-н, Брестская обл.</t>
  </si>
  <si>
    <t>Склады Столинского КБО, пристройка к зданию</t>
  </si>
  <si>
    <t>plan_dcs:6/6/6 work_dcs:5/2/4</t>
  </si>
  <si>
    <t>26 51 33.2</t>
  </si>
  <si>
    <t>51 53 32.6</t>
  </si>
  <si>
    <t>д. Лихачи, Пружанский р-н, Брестская обл.</t>
  </si>
  <si>
    <t>24 23 3.7</t>
  </si>
  <si>
    <t>52 41 58.2</t>
  </si>
  <si>
    <t>г. Береза, ул. Ленина, д. 97а, Березовский р-н, Брестская обл.</t>
  </si>
  <si>
    <t>городская баня</t>
  </si>
  <si>
    <t>кона мачты (замена антенн) + Flexi WCDMA BTS</t>
  </si>
  <si>
    <t>24 58 34.9</t>
  </si>
  <si>
    <t>52 31 44.1</t>
  </si>
  <si>
    <t>д. Бытень, ул. Слонимская, д. 2, Ивацевичский р-н, Брестская обл.</t>
  </si>
  <si>
    <t>Здание администрации сельского совета</t>
  </si>
  <si>
    <t>25 29 42.3</t>
  </si>
  <si>
    <t>52 52 55.9</t>
  </si>
  <si>
    <t>вкл. 14.06.2011</t>
  </si>
  <si>
    <t>г. Дрогичин, ул. 9-го Мая, д. 40, Дрогичинский р-н, Брестская обл.</t>
  </si>
  <si>
    <t>Дрогичинская центральная районная больница</t>
  </si>
  <si>
    <t>25 9 46.3</t>
  </si>
  <si>
    <t>52 11 33.1</t>
  </si>
  <si>
    <t>д. Лядец, Столинский р-н, Брестская обл.</t>
  </si>
  <si>
    <t>27 4 43.2</t>
  </si>
  <si>
    <t>52 3 28.5</t>
  </si>
  <si>
    <t>выкл. 12.10.2011</t>
  </si>
  <si>
    <t>23 54 54.7</t>
  </si>
  <si>
    <t>51 59 22.3</t>
  </si>
  <si>
    <t>вкл. 01.02.2008</t>
  </si>
  <si>
    <t>д. Панки, Ивацевичский р-н, Брестская обл.</t>
  </si>
  <si>
    <t>25 22 52.2</t>
  </si>
  <si>
    <t>52 43 26.2</t>
  </si>
  <si>
    <t>Гостиница "Гомель"</t>
  </si>
  <si>
    <t>30 59 32.4</t>
  </si>
  <si>
    <t>52 25 55.3</t>
  </si>
  <si>
    <t>г. Ивацевичи, ул. Депутатская, д. 41, Ивацевичский р-н, Брестская обл.</t>
  </si>
  <si>
    <t>Дом быта ГУП "Ивацевичский РКБО"</t>
  </si>
  <si>
    <t>25 19 42</t>
  </si>
  <si>
    <t>52 42 43.7</t>
  </si>
  <si>
    <t>вкл. 05.05.2011</t>
  </si>
  <si>
    <t>д. Святая Воля, Ивацевичский р-н, Брестская обл.</t>
  </si>
  <si>
    <t>25 41 40.2</t>
  </si>
  <si>
    <t>52 32 13</t>
  </si>
  <si>
    <t>г. Коссово, ул. 3-го февраля, д. 33а, Ивацевичский р-н, Брестская обл.</t>
  </si>
  <si>
    <t>Ивацевичский РУПС</t>
  </si>
  <si>
    <t>3 доп. т/с под короной мачты + Flexi WCDMA BTS</t>
  </si>
  <si>
    <t>25 9 10.7</t>
  </si>
  <si>
    <t>52 45 26.2</t>
  </si>
  <si>
    <t>вкл. 15.11.2006</t>
  </si>
  <si>
    <t>д. Омельная, Ивацевичский р-н, Брестская обл.</t>
  </si>
  <si>
    <t>25 43 59.5</t>
  </si>
  <si>
    <t>52 28 29.5</t>
  </si>
  <si>
    <t>г. Телеханы, ул. Воробьева, Ивацевичский р-н, Брестская обл.</t>
  </si>
  <si>
    <t>Здание отдел. связи РУПС</t>
  </si>
  <si>
    <t>25 50 37.1</t>
  </si>
  <si>
    <t>включена по аренде на Пинск</t>
  </si>
  <si>
    <t>д. Озаричи, Пинский р-н, Брестская обл.</t>
  </si>
  <si>
    <t>25 51 3.1</t>
  </si>
  <si>
    <t>52 24 39.2</t>
  </si>
  <si>
    <t>г. Логишин, Пинский р-н, Брестская обл.</t>
  </si>
  <si>
    <t>рамки к трубостойкам + Flexi WCDMA BTS</t>
  </si>
  <si>
    <t>25 59 32.7</t>
  </si>
  <si>
    <t>52 20 49.4</t>
  </si>
  <si>
    <t>вкл. 21.02.2008</t>
  </si>
  <si>
    <t>г. Ляховичи, ул. Титовича, д. 2, Ляховичский р-н, Брестская обл.</t>
  </si>
  <si>
    <t>РАЙПО</t>
  </si>
  <si>
    <t>plan_gsm:2/2/2 work_gsm:3/3/4</t>
  </si>
  <si>
    <t>26 15 37.8</t>
  </si>
  <si>
    <t>53 2 23</t>
  </si>
  <si>
    <t>д. Масевичи, Пинский р-н, Брестская обл.</t>
  </si>
  <si>
    <t>25 59 13</t>
  </si>
  <si>
    <t>52 14 48.3</t>
  </si>
  <si>
    <t>д. Зубково, Столинский р-н, Брестская обл.</t>
  </si>
  <si>
    <t>26 39 33.7</t>
  </si>
  <si>
    <t>51 54 49.6</t>
  </si>
  <si>
    <t>вкл. 25.02.2008</t>
  </si>
  <si>
    <t>г. Гомель, ул. 60 лет СССР, д. 1, Гомельский р-н, Гомельская обл.</t>
  </si>
  <si>
    <t>Жилое здание, КЖРЭУП "Советское"</t>
  </si>
  <si>
    <t>30 58 35</t>
  </si>
  <si>
    <t>52 24 23.4</t>
  </si>
  <si>
    <t>вкл. 06.04.2003</t>
  </si>
  <si>
    <t>д. Степанки, Жабинковский р-н, Брестская обл.</t>
  </si>
  <si>
    <t>23 58 55.3</t>
  </si>
  <si>
    <t>52 15 53.8</t>
  </si>
  <si>
    <t>д. Морозовичи, Пинский р-н, Брестская обл.</t>
  </si>
  <si>
    <t>26 16 29.2</t>
  </si>
  <si>
    <t>52 2 8.3</t>
  </si>
  <si>
    <t>г. Барановичи, ул. Пролетарская, д. 40, Барановичский р-н, Брестская обл.</t>
  </si>
  <si>
    <t>ОАО "БЗСП"</t>
  </si>
  <si>
    <t>26 1 3.4</t>
  </si>
  <si>
    <t>53 8 53.7</t>
  </si>
  <si>
    <t>д. Ставок, Пинский р-н, Брестская обл.</t>
  </si>
  <si>
    <t>plan_gsm:2/3/2 work_gsm:2/2/2</t>
  </si>
  <si>
    <t>26 4 45</t>
  </si>
  <si>
    <t>52 11 38.3</t>
  </si>
  <si>
    <t>г. Барановичи, ул. Текстильная, д. 17, Барановичский р-н, Брестская обл.</t>
  </si>
  <si>
    <t>Барановичский хлебзавод</t>
  </si>
  <si>
    <t>минибашня 10 м. + сборный контейнер + BS - 240</t>
  </si>
  <si>
    <t>сектор 1 - свободная т/c, сектор 2,3 - рамки на трубостойках + Flexi WCDMA BTS</t>
  </si>
  <si>
    <t>26 2 12.4</t>
  </si>
  <si>
    <t>53 8 31</t>
  </si>
  <si>
    <t>г. Барановичи, ул. Ленина, д. 5, Барановичский р-н, Брестская обл.</t>
  </si>
  <si>
    <t>Барановичский техн. колледж. уч. корпус №2</t>
  </si>
  <si>
    <t>26 1 16</t>
  </si>
  <si>
    <t>53 7 59.8</t>
  </si>
  <si>
    <t>вкл. 23.12.2006</t>
  </si>
  <si>
    <t>г. Барановичи, пос. Восточный, д. 3, Барановичский р-н, Брестская обл.</t>
  </si>
  <si>
    <t>Здание деревообрабатывающего цеха ОАО "Барановичдрев"</t>
  </si>
  <si>
    <t>26 3 0.6</t>
  </si>
  <si>
    <t>53 7 13.9</t>
  </si>
  <si>
    <t>отпала замена на БС4771</t>
  </si>
  <si>
    <t>г. Барановичи, ул. Тельмана, д. 100, Барановичский р-н, Брестская обл.</t>
  </si>
  <si>
    <t>Здание ГАП-4</t>
  </si>
  <si>
    <t>plan_gsm:2/2/2 work_gsm:1/4/2</t>
  </si>
  <si>
    <t>26 3 56.8</t>
  </si>
  <si>
    <t>53 7 43.2</t>
  </si>
  <si>
    <t>г. Жабинка, ул. Кирова, д. 91, Жабинковский р-н, Брестская обл.</t>
  </si>
  <si>
    <t>Здание городского ДК</t>
  </si>
  <si>
    <t>24 1 15.8</t>
  </si>
  <si>
    <t>52 11 38.8</t>
  </si>
  <si>
    <t>д. Лабузы, Ляховичский р-н, Брестская обл.</t>
  </si>
  <si>
    <t>26 9 17.1</t>
  </si>
  <si>
    <t>53 5 32.3</t>
  </si>
  <si>
    <t>вкл. 12.12.2013</t>
  </si>
  <si>
    <t>г. Гомель, ул. Ильича, д. 2, Гомельский р-н, Гомельская обл.</t>
  </si>
  <si>
    <t>ОАО "Гомельский мясокомбинат"</t>
  </si>
  <si>
    <t>31 1 18.2</t>
  </si>
  <si>
    <t>52 24 9.7</t>
  </si>
  <si>
    <t>вкл. 22.04.2003</t>
  </si>
  <si>
    <t>г. Брест, ул. Красногвардейская, д. 120, Брестский р-н, Брестская обл.</t>
  </si>
  <si>
    <t>ТПРДУП "Желдорсервис" магазин №17</t>
  </si>
  <si>
    <t>23 41 40.2</t>
  </si>
  <si>
    <t>52 7 45.1</t>
  </si>
  <si>
    <t>д. Судиловичи, Березовский р-н, Брестская обл.</t>
  </si>
  <si>
    <t>25 1 50.2</t>
  </si>
  <si>
    <t>52 21 29.4</t>
  </si>
  <si>
    <t>д. Карчево, Барановичский р-н, Брестская обл.</t>
  </si>
  <si>
    <t>26 8 18.5</t>
  </si>
  <si>
    <t>53 21 59.7</t>
  </si>
  <si>
    <t>вкл. 10.12.2007</t>
  </si>
  <si>
    <t>д. Кремец, Столбцовский р-н, Минская обл.</t>
  </si>
  <si>
    <t>26 44 16.7</t>
  </si>
  <si>
    <t>53 21 51.8</t>
  </si>
  <si>
    <t>д. Бакуны, Пружанский р-н, Брестская обл.</t>
  </si>
  <si>
    <t>24 17 13.2</t>
  </si>
  <si>
    <t>52 40 47.1</t>
  </si>
  <si>
    <t>г. Франполь, Брестский р-н, Брестская обл.</t>
  </si>
  <si>
    <t>23 59 26</t>
  </si>
  <si>
    <t>52 4 3.6</t>
  </si>
  <si>
    <t>д. Каленковичи, Каменецкий р-н, Брестская обл.</t>
  </si>
  <si>
    <t>23 35 8.7</t>
  </si>
  <si>
    <t>52 30 21.1</t>
  </si>
  <si>
    <t>д. Ботово, Пинский р-н, Брестская обл.</t>
  </si>
  <si>
    <t>26 17 45.8</t>
  </si>
  <si>
    <t>52 19 57.7</t>
  </si>
  <si>
    <t>д. Кулеши, Ивацевичский р-н, Брестская обл.</t>
  </si>
  <si>
    <t>25 2 33.1</t>
  </si>
  <si>
    <t>52 46 58.1</t>
  </si>
  <si>
    <t>вкл. 13.11.2007</t>
  </si>
  <si>
    <t>д. Чудин, Ганцевичский р-н, Брестская обл.</t>
  </si>
  <si>
    <t>3 проектируемые трубостойки + Flexi WCDMA BTS</t>
  </si>
  <si>
    <t>26 57 53.6</t>
  </si>
  <si>
    <t>52 43 33.9</t>
  </si>
  <si>
    <t>вкл. 10.07.2009</t>
  </si>
  <si>
    <t>г. Гомель, ул. Ильича, д. 331, Гомельский р-н, Гомельская обл.</t>
  </si>
  <si>
    <t>РАУП "Гомельское ПО "Кристалл"</t>
  </si>
  <si>
    <t>plan_dcs:3/3/3 work_dcs:4/2/4</t>
  </si>
  <si>
    <t>52 21 23.9</t>
  </si>
  <si>
    <t>вкл. 01.08.2003</t>
  </si>
  <si>
    <t>г. Узда, ул. Советская, д. 20, Узденский р-н, Минская обл.</t>
  </si>
  <si>
    <t>Башня 30 м. + BS - 240</t>
  </si>
  <si>
    <t>27 12 51.3</t>
  </si>
  <si>
    <t>53 27 54.9</t>
  </si>
  <si>
    <t>вкл. 21.09.2007</t>
  </si>
  <si>
    <t>г. Барановичи, ул. Чурилина, д. 15, Барановичский р-н, Брестская обл.</t>
  </si>
  <si>
    <t>ОАО "Барановичский комбинат пищевых продуктов" (контейнер с триподом 7м)</t>
  </si>
  <si>
    <t>Трипод до 3,5м (2 шт) + контейнер + BS - 240</t>
  </si>
  <si>
    <t>plan_gsm:2/2/2 work_gsm:1/3/2</t>
  </si>
  <si>
    <t>26 2 46.8</t>
  </si>
  <si>
    <t>53 6 59.1</t>
  </si>
  <si>
    <t>г. Барановичи, ул. Бадака, д. 74, Барановичский р-н, Брестская обл.</t>
  </si>
  <si>
    <t>административное здание ОАО "Дорожное производственное предприятие"</t>
  </si>
  <si>
    <t>25 56 59.74</t>
  </si>
  <si>
    <t>53 7 16.89</t>
  </si>
  <si>
    <t>д. Старая-Стрельна, Ивановский р-н, Брестская обл.</t>
  </si>
  <si>
    <t>25 25 22.4</t>
  </si>
  <si>
    <t>52 11 5.1</t>
  </si>
  <si>
    <t>г. Ивацевичи, ул. Заслонова, д. 6, Ивацевичский р-н, Брестская обл.</t>
  </si>
  <si>
    <t>Административное здание Ивацевичского РАЙПО</t>
  </si>
  <si>
    <t>минибашня 21 м. + сборный контейнер + BS - 240</t>
  </si>
  <si>
    <t>25 20 43.19</t>
  </si>
  <si>
    <t>52 42 36.79</t>
  </si>
  <si>
    <t>д. Гута, Дрогичинский р-н, Брестская обл.</t>
  </si>
  <si>
    <t>25 16 32.4</t>
  </si>
  <si>
    <t>52 6 30.3</t>
  </si>
  <si>
    <t>г. Брест, ул. Солнечная, д. 86, Брестский р-н, Брестская обл.</t>
  </si>
  <si>
    <t>УП "Брестская ПМК-5"</t>
  </si>
  <si>
    <t>23 38 40.8</t>
  </si>
  <si>
    <t>52 6 43.7</t>
  </si>
  <si>
    <t>д. Застенок, Лунинецкий р-н, Брестская обл.</t>
  </si>
  <si>
    <t>27 2 39</t>
  </si>
  <si>
    <t>52 21 47.9</t>
  </si>
  <si>
    <t>д. Дубовое, Каменецкий р-н, Брестская обл.</t>
  </si>
  <si>
    <t>plan_gsm:4/4/4 work_gsm:4/3/4</t>
  </si>
  <si>
    <t>23 17 49.8</t>
  </si>
  <si>
    <t>52 15 37.1</t>
  </si>
  <si>
    <t>д. Новые Засимовичи, Пружанский р-н, Брестская обл.</t>
  </si>
  <si>
    <t>Продовольственный магазин №9 "Полет" (филиал "Военсервис" г. Брест)</t>
  </si>
  <si>
    <t>plan_dcs:4/4/4 work_dcs:4/5/5</t>
  </si>
  <si>
    <t>24 23 53.2</t>
  </si>
  <si>
    <t>52 36 5.2</t>
  </si>
  <si>
    <t>г. Гомель, ул. Космонавтов, д. 74, Гомельский р-н, Гомельская обл.</t>
  </si>
  <si>
    <t>Общ. №11, РЖРЭУП "Гомсельмаш"</t>
  </si>
  <si>
    <t>30 57 32</t>
  </si>
  <si>
    <t>52 27 18.5</t>
  </si>
  <si>
    <t>д. Гирмонтовцы, Барановичский р-н, Брестская обл.</t>
  </si>
  <si>
    <t>25 50 28.9</t>
  </si>
  <si>
    <t>53 16 12.1</t>
  </si>
  <si>
    <t>д. Толково, Дрогичинский р-н, Брестская обл.</t>
  </si>
  <si>
    <t>24 55 20.5</t>
  </si>
  <si>
    <t>52 11 29.1</t>
  </si>
  <si>
    <t>23 55 25</t>
  </si>
  <si>
    <t>52 38 47</t>
  </si>
  <si>
    <t>г. Антополь, ул. Советская, д. 102, Дрогичинский р-н, Брестская обл.</t>
  </si>
  <si>
    <t>здание универмага Дрогичинского РАЙПО</t>
  </si>
  <si>
    <t>на короне  + Flexi WCDMA BTS</t>
  </si>
  <si>
    <t>24 47 11</t>
  </si>
  <si>
    <t>52 12 12.8</t>
  </si>
  <si>
    <t>вкл. 19.01.2007</t>
  </si>
  <si>
    <t>г. Давид-Городок, ул. Советская, д. 44, Столинский р-н, Брестская обл.</t>
  </si>
  <si>
    <t>27 13 3.1</t>
  </si>
  <si>
    <t>52 3 19.6</t>
  </si>
  <si>
    <t>д. Молотковичи, 0, Пинский р-н, Брестская обл.</t>
  </si>
  <si>
    <t>25 55 8.6</t>
  </si>
  <si>
    <t>52 6 42.1</t>
  </si>
  <si>
    <t>д. Юхновичи, Ивановский р-н, Брестская обл.</t>
  </si>
  <si>
    <t>plan_gsm:2/2/3 work_gsm:2/2/3</t>
  </si>
  <si>
    <t>25 43 3.5</t>
  </si>
  <si>
    <t>52 6 49.9</t>
  </si>
  <si>
    <t>вкл. 23.03.2012</t>
  </si>
  <si>
    <t>д. Остромечево, пл. Октяборьская, д. 2, Брестский р-н, Брестская обл.</t>
  </si>
  <si>
    <t>СПК "Остромечево" АБК</t>
  </si>
  <si>
    <t>23 35 19.6</t>
  </si>
  <si>
    <t>52 16 0.2</t>
  </si>
  <si>
    <t>вкл. 05.02.2007</t>
  </si>
  <si>
    <t>г. Белоозерск, ул. Ленина, д. 52, Березовский р-н, Брестская обл.</t>
  </si>
  <si>
    <t>торговый центр "Надежда"</t>
  </si>
  <si>
    <t>plan_dcs:6/6/6 work_dcs:7/6/3</t>
  </si>
  <si>
    <t>25 10 14.6</t>
  </si>
  <si>
    <t>52 28 26.2</t>
  </si>
  <si>
    <t>Здание отдел. связи Столинского РУПС</t>
  </si>
  <si>
    <t>26 59 21.9</t>
  </si>
  <si>
    <t>51 59 21.9</t>
  </si>
  <si>
    <t>г. Гомель, ул. Барыкина, д. 269, Гомельский р-н, Гомельская обл.</t>
  </si>
  <si>
    <t>Учебный корпус № 3, ГГТУ им.Сухого</t>
  </si>
  <si>
    <t>30 56 37.2</t>
  </si>
  <si>
    <t>52 25 25.2</t>
  </si>
  <si>
    <t>д. Большое Малешево, Столинский р-н, Брестская обл.</t>
  </si>
  <si>
    <t>27 30 38.8</t>
  </si>
  <si>
    <t>52 4 15</t>
  </si>
  <si>
    <t>вкл. 29.06.2007</t>
  </si>
  <si>
    <t>вкл. 26.11.2013</t>
  </si>
  <si>
    <t>д. Огаревичи, ул. Брестская, д. 1, Ганцевичский р-н, Брестская обл.</t>
  </si>
  <si>
    <t>Автопарк №7, здание мастерских</t>
  </si>
  <si>
    <t>26 31 30.7</t>
  </si>
  <si>
    <t>52 46 10.6</t>
  </si>
  <si>
    <t>вкл. 25.04.2007</t>
  </si>
  <si>
    <t>г. Иваново, ул. Советская, д. 73, Ивановский р-н, Брестская обл.</t>
  </si>
  <si>
    <t>Здание детской консультации</t>
  </si>
  <si>
    <t>25 32 18.3</t>
  </si>
  <si>
    <t>д. Бездеж, Дрогичинский р-н, Брестская обл.</t>
  </si>
  <si>
    <t>25 17 47.6</t>
  </si>
  <si>
    <t>52 19 10.4</t>
  </si>
  <si>
    <t>вкл. 19.02.2007</t>
  </si>
  <si>
    <t>26 0 26.2</t>
  </si>
  <si>
    <t>53 19 40.2</t>
  </si>
  <si>
    <t>г. Ганцевичи, ул. Строителей, д. 2, Ганцевичский р-н, Брестская обл.</t>
  </si>
  <si>
    <t>26 25 24.5</t>
  </si>
  <si>
    <t>52 45 3.2</t>
  </si>
  <si>
    <t>52 12 43.5</t>
  </si>
  <si>
    <t>выкл. 19.05.2011</t>
  </si>
  <si>
    <t>д. Шакуны, Пружанский р-н, Брестская обл.</t>
  </si>
  <si>
    <t>24 21 21.7</t>
  </si>
  <si>
    <t>52 29 11.7</t>
  </si>
  <si>
    <t>plan_dcs:3/4/0 work_dcs:3/4/0</t>
  </si>
  <si>
    <t>д. Куково-Бор, Ганцевичский р-н, Брестская обл.</t>
  </si>
  <si>
    <t>2 проектируемые т/с + Flexi WCDMA BTS</t>
  </si>
  <si>
    <t>plan_umts:1/1/0 work_umts:</t>
  </si>
  <si>
    <t>26 34 23.5</t>
  </si>
  <si>
    <t>52 50 35.2</t>
  </si>
  <si>
    <t>г. Гомель, ул. Речицкое шоссе, д. 135, Гомельский р-н, Гомельская обл.</t>
  </si>
  <si>
    <t>Общ. №3, ГГТУ им. Сухого</t>
  </si>
  <si>
    <t>30 54 30.8</t>
  </si>
  <si>
    <t>52 24 16.9</t>
  </si>
  <si>
    <t>д. Новодевятковичи, Слонимский р-н, Гродненская обл.</t>
  </si>
  <si>
    <t>25 9 42.5</t>
  </si>
  <si>
    <t>52 54 43.7</t>
  </si>
  <si>
    <t>г. Гродно, ул. Социалистическая, д. 33а, Гродненский р-н, Гродненская обл.</t>
  </si>
  <si>
    <t>Здание ЦТП-2-25 УЖРЭП Ленинского р-на</t>
  </si>
  <si>
    <t>23 50 1.3</t>
  </si>
  <si>
    <t>53 40 42.4</t>
  </si>
  <si>
    <t>г. Гродно, ул. Индурское шоссе, д. 6, Гродненский р-н, Гродненская обл.</t>
  </si>
  <si>
    <t>Аатостоянка (столб 26м, контейнер)</t>
  </si>
  <si>
    <t>23 50 18.7</t>
  </si>
  <si>
    <t>53 38 13.49</t>
  </si>
  <si>
    <t>г. Гродно, ул. 17-го сентября, д. 28, Гродненский р-н, Гродненская обл.</t>
  </si>
  <si>
    <t>ОУП "Гроднорекоммаш"</t>
  </si>
  <si>
    <t>23 50 20.6</t>
  </si>
  <si>
    <t>53 41 22.8</t>
  </si>
  <si>
    <t>д. Путришки, Гродненский р-н, Гродненская обл.</t>
  </si>
  <si>
    <t>Зерносклад УО СПК "Путришки"</t>
  </si>
  <si>
    <t>23 56 26.7</t>
  </si>
  <si>
    <t>53 41 43.6</t>
  </si>
  <si>
    <t>вкл. 09.04.2007</t>
  </si>
  <si>
    <t>г. Гродно, ул. Полиграфистов, д. 4, Гродненский р-н, Гродненская обл.</t>
  </si>
  <si>
    <t>Территория типографии (столб 15м)</t>
  </si>
  <si>
    <t>столб 15 м. + BTS - 3900</t>
  </si>
  <si>
    <t>столб 15 м. + DBS - 3900</t>
  </si>
  <si>
    <t>23 50 20.8</t>
  </si>
  <si>
    <t>53 40 24.4</t>
  </si>
  <si>
    <t>д. Коробчицы, Гродненский р-н, Гродненская обл.</t>
  </si>
  <si>
    <t>Рыбное хозяйство РУСП "Гродненское племпредприятие"</t>
  </si>
  <si>
    <t>мачта 40 м. + контейнер + DBS - 3900</t>
  </si>
  <si>
    <t>23 45 26.7</t>
  </si>
  <si>
    <t>53 37 0</t>
  </si>
  <si>
    <t>г. Гродно, ул. Фомичева, д. 18, Гродненский р-н, Гродненская обл.</t>
  </si>
  <si>
    <t>Территория цеха ЖЭС-22</t>
  </si>
  <si>
    <t>минибашня 35 м. + BTS - 3900</t>
  </si>
  <si>
    <t>корона башни + DBS - 3900</t>
  </si>
  <si>
    <t>23 50 37.6</t>
  </si>
  <si>
    <t>53 39 41.2</t>
  </si>
  <si>
    <t>вкл. 28.02.2008</t>
  </si>
  <si>
    <t>г. Гродно, ул. Домбровского, д. 41, Гродненский р-н, Гродненская обл.</t>
  </si>
  <si>
    <t>УЗ "Гродненский обл. кожно-венеролог. диспансер"</t>
  </si>
  <si>
    <t>23 47 59.79</t>
  </si>
  <si>
    <t>53 42 18</t>
  </si>
  <si>
    <t>г. Гродно, ул. О. Соломовой, Гродненский р-н, Гродненская обл.</t>
  </si>
  <si>
    <t>Автостоянка №4 (столб 26м, контейнер)</t>
  </si>
  <si>
    <t>столб 26 м. + контейнер + DBS - 3900</t>
  </si>
  <si>
    <t>23 47 24.1</t>
  </si>
  <si>
    <t>53 40 9.5</t>
  </si>
  <si>
    <t>вкл. 12.08.2010</t>
  </si>
  <si>
    <t>г. Гомель, ул. П.Бровки, д. 15, Гомельский р-н, Гомельская обл.</t>
  </si>
  <si>
    <t>Общ. № 3, ГГУ им. Скорины</t>
  </si>
  <si>
    <t>52 28 23.1</t>
  </si>
  <si>
    <t>вкл. 15.05.2003</t>
  </si>
  <si>
    <t>г. Гродно, шоссе Скидельское, д. 18, Гродненский р-н, Гродненская обл.</t>
  </si>
  <si>
    <t>Радиобашня ГЭС</t>
  </si>
  <si>
    <t>Башня ГЭС 45 м. + контейнер + BTS - 3900</t>
  </si>
  <si>
    <t>23 55 57.7</t>
  </si>
  <si>
    <t>53 39 54.7</t>
  </si>
  <si>
    <t>вкл. 01.03.2007</t>
  </si>
  <si>
    <t>г. Гродно, пер. Дзержинского, д. 17, Гродненский р-н, Гродненская обл.</t>
  </si>
  <si>
    <t>КУП "ЖКУ Гродненского р-на"</t>
  </si>
  <si>
    <t>23 49 42.3</t>
  </si>
  <si>
    <t>53 42 12.8</t>
  </si>
  <si>
    <t>г. Гродно, ул. Дзержинского, д. 102а, Гродненский р-н, Гродненская обл.</t>
  </si>
  <si>
    <t>Здание базы УП "Гродногражданпроект"</t>
  </si>
  <si>
    <t>23 50 2.9</t>
  </si>
  <si>
    <t>53 42 38.1</t>
  </si>
  <si>
    <t>г. Гродно, ул. Брикеля, д. 8, Гродненский р-н, Гродненская обл.</t>
  </si>
  <si>
    <t>ТЦ "Пегас"</t>
  </si>
  <si>
    <t>23 50 41.6</t>
  </si>
  <si>
    <t>г. Гродно, ул. Индурское шоссе, д. 11, Гродненский р-н, Гродненская обл.</t>
  </si>
  <si>
    <t>ООО "Виктория-Гродно"</t>
  </si>
  <si>
    <t>мачта 27 м. + сборный контейнер + DBS - 3900</t>
  </si>
  <si>
    <t>23 50 24.2</t>
  </si>
  <si>
    <t>53 38 15.7</t>
  </si>
  <si>
    <t>г. Гродно, ул. Коммунальная, д. 32а, Гродненский р-н, Гродненская обл.</t>
  </si>
  <si>
    <t>ЧТПУП "Августовское"</t>
  </si>
  <si>
    <t>столб 26 м. + сборный контейнер + BTS - 3900</t>
  </si>
  <si>
    <t>23 48 51.3</t>
  </si>
  <si>
    <t>53 41 19.8</t>
  </si>
  <si>
    <t>д. Грандичи, Гродненский р-н, Гродненская обл.</t>
  </si>
  <si>
    <t>ОАО "Гродненский КСМ"</t>
  </si>
  <si>
    <t>23 47 1.7</t>
  </si>
  <si>
    <t>53 43 41.3</t>
  </si>
  <si>
    <t>выкл. 23.11.2012</t>
  </si>
  <si>
    <t>г. Гродно, пр-т Клецкова, д. 34, Гродненский р-н, Гродненская обл.</t>
  </si>
  <si>
    <t>УЖРЭП Октябрьского р-на</t>
  </si>
  <si>
    <t>23 50 33.39</t>
  </si>
  <si>
    <t>53 38 58.7</t>
  </si>
  <si>
    <t>г. Гродно, ул. Гданьская, д. 14а, Гродненский р-н, Гродненская обл.</t>
  </si>
  <si>
    <t>ЦТП 9-126</t>
  </si>
  <si>
    <t>мачта 23 м. + сборный контейнер + BTS - 3900</t>
  </si>
  <si>
    <t>plan_dcs:6/6/6 work_dcs:5/0/3</t>
  </si>
  <si>
    <t>plan_umts:1/0/1 work_umts:2/0/1</t>
  </si>
  <si>
    <t>23 48 59.1</t>
  </si>
  <si>
    <t>53 39 48.7</t>
  </si>
  <si>
    <t>3G оборудование привязывается по ВОЛС, по треб-нию СЭС дем-ны сектора 2, 5 - 2G и 2  - 3G</t>
  </si>
  <si>
    <t>г. Гродно, ул. Хвойная, д. 1, Гродненский р-н, Гродненская обл.</t>
  </si>
  <si>
    <t>стоянка ИП Ч.Ч. Касьянович</t>
  </si>
  <si>
    <t>23 46 46.8</t>
  </si>
  <si>
    <t>53 39 23.19</t>
  </si>
  <si>
    <t>г. Гомель, ул. Островского, д. 90, Гомельский р-н, Гомельская обл.</t>
  </si>
  <si>
    <t>Общежитие КПС РЭУП "Советское"</t>
  </si>
  <si>
    <t>30 58 35.8</t>
  </si>
  <si>
    <t>52 25 17.1</t>
  </si>
  <si>
    <t>г. Гродно, ул. Доватора, д. 2/2, Гродненский р-н, Гродненская обл.</t>
  </si>
  <si>
    <t>Ф-л Белгосстраха по Гродненской обл.</t>
  </si>
  <si>
    <t>мачта 18 м. + сборный контейнер + BTS - 3900</t>
  </si>
  <si>
    <t>23 50 2.4</t>
  </si>
  <si>
    <t>53 41 32.8</t>
  </si>
  <si>
    <t>г. Гродно, ул. Гагарина, д. 41, Гродненский р-н, Гродненская обл.</t>
  </si>
  <si>
    <t>здание магазина Гродненской обувной фабрики "Неман"</t>
  </si>
  <si>
    <t>23 48 30.2</t>
  </si>
  <si>
    <t>53 40 21.6</t>
  </si>
  <si>
    <t>г. Гродно, пр-т Янки Купалы, д. 74а, Гродненский р-н, Гродненская обл.</t>
  </si>
  <si>
    <t>ЦТП №10-93</t>
  </si>
  <si>
    <t>мачта 30 м. + сборный контейнер + BTS - 3900</t>
  </si>
  <si>
    <t>мачта 30 м. + DBS - 3900</t>
  </si>
  <si>
    <t>23 50 54.4</t>
  </si>
  <si>
    <t>53 39 26.1</t>
  </si>
  <si>
    <t>д. Белая, Гродненский р-н, Гродненская обл.</t>
  </si>
  <si>
    <t>Башня МТС 50 м. + контейнер + BS - 240</t>
  </si>
  <si>
    <t>трубостойки на башне 50м + DBS - 3900</t>
  </si>
  <si>
    <t>24 10 59.8</t>
  </si>
  <si>
    <t>53 48 12.7</t>
  </si>
  <si>
    <t>вкл. 22.05.2008</t>
  </si>
  <si>
    <t>д. Поречье, Гродненский р-н, Гродненская обл.</t>
  </si>
  <si>
    <t>plan_gsm:3/3/3/3 work_gsm:2/4/3/2</t>
  </si>
  <si>
    <t>24 8 16.5</t>
  </si>
  <si>
    <t>53 53 31.9</t>
  </si>
  <si>
    <t>вкл. 01.07.2013</t>
  </si>
  <si>
    <t>д. Брузги, Гродненский р-н, Гродненская обл.</t>
  </si>
  <si>
    <t>территория автостоянки РАТУП "Гроднооблтранс"</t>
  </si>
  <si>
    <t>Трубостойка на мачте + DBS - 3900</t>
  </si>
  <si>
    <t>23 40 19.8</t>
  </si>
  <si>
    <t>53 31 32.7</t>
  </si>
  <si>
    <t>г. Новогрудок, ул. Мицкевича, д. 49, Новогрудский р-н, Гродненская обл.</t>
  </si>
  <si>
    <t>территория ДП МПМК-156</t>
  </si>
  <si>
    <t>25 48 46.2</t>
  </si>
  <si>
    <t>53 35 10.1</t>
  </si>
  <si>
    <t>вкл. 05.07.2007</t>
  </si>
  <si>
    <t>вкл. 13.10.2011</t>
  </si>
  <si>
    <t>д. Дуброва, Кореличский р-н, Гродненская обл.</t>
  </si>
  <si>
    <t>26 1 18.8</t>
  </si>
  <si>
    <t>53 26 46</t>
  </si>
  <si>
    <t>д. Волковичи, Новогрудский р-н, Гродненская обл.</t>
  </si>
  <si>
    <t>25 56 26.9</t>
  </si>
  <si>
    <t>53 35 5.1</t>
  </si>
  <si>
    <t>вкл. 30.10.2007</t>
  </si>
  <si>
    <t>д. Лужище, Ошмянский р-н, Гродненская обл.</t>
  </si>
  <si>
    <t>26 3 7.2</t>
  </si>
  <si>
    <t>54 17 18.8</t>
  </si>
  <si>
    <t>г. Гомель, ул. Достоевского, д. 3, Гомельский р-н, Гомельская обл.</t>
  </si>
  <si>
    <t>ОАО "Гомельдрев"</t>
  </si>
  <si>
    <t>31 1 12.7</t>
  </si>
  <si>
    <t>52 23 2.9</t>
  </si>
  <si>
    <t>вкл. 22.04.2005</t>
  </si>
  <si>
    <t>д. Каменная Русота, Гродненский р-н, Гродненская обл.</t>
  </si>
  <si>
    <t>механический участок УО СПК "Путришки"</t>
  </si>
  <si>
    <t>23 55 45</t>
  </si>
  <si>
    <t>53 43 59.3</t>
  </si>
  <si>
    <t>санаторий "Энергетик" - корпус №5</t>
  </si>
  <si>
    <t>24 24 1.1</t>
  </si>
  <si>
    <t>53 23 7.4</t>
  </si>
  <si>
    <t>г. Слоним, ул. Маяковского, д. 5, Слонимский р-н, Гродненская обл.</t>
  </si>
  <si>
    <t>25 19 13.5</t>
  </si>
  <si>
    <t>53 5 47.1</t>
  </si>
  <si>
    <t>г. Россь, ул. Шевякова, д. 4, Волковысский р-н, Гродненская обл.</t>
  </si>
  <si>
    <t>РУСП "Племзавод Россь"</t>
  </si>
  <si>
    <t>24 24 40.5</t>
  </si>
  <si>
    <t>53 16 56.4</t>
  </si>
  <si>
    <t>д. Василевичи, М11, Слонимский р-н, Гродненская обл.</t>
  </si>
  <si>
    <t>территория мех. двора СПК "Василевичи"</t>
  </si>
  <si>
    <t>25 16 11.7</t>
  </si>
  <si>
    <t>53 8 19.7</t>
  </si>
  <si>
    <t>д. Верейки, Волковысский р-н, Гродненская обл.</t>
  </si>
  <si>
    <t>plan_gsm:4/4/4 work_gsm:3/4/4</t>
  </si>
  <si>
    <t>24 11 3.2</t>
  </si>
  <si>
    <t>53 15 6.5</t>
  </si>
  <si>
    <t>д. Тарусичи, Гродненский р-н, Гродненская обл.</t>
  </si>
  <si>
    <t>Земельный участок СПК "Гродненский"</t>
  </si>
  <si>
    <t>plan_dcs:2/2/2 work_dcs:3/2/2</t>
  </si>
  <si>
    <t>23 44 4.7</t>
  </si>
  <si>
    <t>г. Волковыск, ул. Горбатова, д. 1а, Волковысский р-н, Гродненская обл.</t>
  </si>
  <si>
    <t>ЦГ и Э</t>
  </si>
  <si>
    <t>24 26 35.19</t>
  </si>
  <si>
    <t>53 9 40.2</t>
  </si>
  <si>
    <t>отпала по д.з.  BEL 04 01 00 05/0066с</t>
  </si>
  <si>
    <t>д. Большие Жуховичи, Кореличский р-н, Гродненская обл.</t>
  </si>
  <si>
    <t>26 19 23.4</t>
  </si>
  <si>
    <t>53 25 9.5</t>
  </si>
  <si>
    <t>вкл. 18.06.2007</t>
  </si>
  <si>
    <t>д. Подкосовье, Новогрудский р-н, Гродненская обл.</t>
  </si>
  <si>
    <t>26 6 39.6</t>
  </si>
  <si>
    <t>53 38 42.6</t>
  </si>
  <si>
    <t>г. Гомель, ул. Могилевская, д. 16, Гомельский р-н, Гомельская обл.</t>
  </si>
  <si>
    <t>РУП "Завод литья и номалей" - труба</t>
  </si>
  <si>
    <t>30 55 35.7</t>
  </si>
  <si>
    <t>52 27 12.8</t>
  </si>
  <si>
    <t>вкл. 25.05.2005</t>
  </si>
  <si>
    <t>посёлок Первомайский, Лидский р-н, Гродненская обл.</t>
  </si>
  <si>
    <t>Территория лесоцеха УП "Лидское"</t>
  </si>
  <si>
    <t>25 24 48.4</t>
  </si>
  <si>
    <t>53 53 28</t>
  </si>
  <si>
    <t>д. Головачи, Гродненский р-н, Гродненская обл.</t>
  </si>
  <si>
    <t>24 15 37</t>
  </si>
  <si>
    <t>53 38 33</t>
  </si>
  <si>
    <t>вкл. 11.12.2007</t>
  </si>
  <si>
    <t>д. Баличи, Щучинский р-н, Гродненская обл.</t>
  </si>
  <si>
    <t>24 46 25</t>
  </si>
  <si>
    <t>53 29 58.1</t>
  </si>
  <si>
    <t>д. Вишневка, Берестовицкий р-н, Гродненская обл.</t>
  </si>
  <si>
    <t>23 47 43.8</t>
  </si>
  <si>
    <t>53 22 2.1</t>
  </si>
  <si>
    <t>вкл. 07.12.2007</t>
  </si>
  <si>
    <t>д. Палубники, Лидский р-н, Гродненская обл.</t>
  </si>
  <si>
    <t>25 16 4.9</t>
  </si>
  <si>
    <t>53 49 56.1</t>
  </si>
  <si>
    <t>д. Большие Карныши, Новогрудский р-н, Гродненская обл.</t>
  </si>
  <si>
    <t>25 48 59.7</t>
  </si>
  <si>
    <t>53 40 13</t>
  </si>
  <si>
    <t>д. Большие Князиковцы, Ивьевский р-н, Гродненская обл.</t>
  </si>
  <si>
    <t>25 33 59.8</t>
  </si>
  <si>
    <t>53 57 28.2</t>
  </si>
  <si>
    <t>вкл. 14.07.2007</t>
  </si>
  <si>
    <t>д. Сивки, Сморгонский р-н, Гродненская обл.</t>
  </si>
  <si>
    <t>26 25 57.1</t>
  </si>
  <si>
    <t>54 20 46.1</t>
  </si>
  <si>
    <t>д. Безводная, Зельвенский р-н, Гродненская обл.</t>
  </si>
  <si>
    <t>24 48 25.1</t>
  </si>
  <si>
    <t>53 1 24.3</t>
  </si>
  <si>
    <t>д. Михалишки, Островецкий р-н, Гродненская обл.</t>
  </si>
  <si>
    <t>26 7 30.9</t>
  </si>
  <si>
    <t>54 48 29.5</t>
  </si>
  <si>
    <t>г. Гомель, ул. Пушкина, д. 6А, Гомельский р-н, Гомельская обл.</t>
  </si>
  <si>
    <t>РУП БРТПЦ г. Гомель</t>
  </si>
  <si>
    <t>мачта БРПТЦ + Flexi WCDMA BTS</t>
  </si>
  <si>
    <t>31 0 41.1</t>
  </si>
  <si>
    <t>52 26 0.6</t>
  </si>
  <si>
    <t>РРЛ БС485-БС471 организуется для резервирования ВОЛС инфо о 3g из файла Антены 3G 179 бс.xls инфо о 3g из файла Антены 3G 179 бс.xls инфо о 3g из файл</t>
  </si>
  <si>
    <t>д. Валейкишки, Островецкий р-н, Гродненская обл.</t>
  </si>
  <si>
    <t>25 49 38.6</t>
  </si>
  <si>
    <t>54 43 50.8</t>
  </si>
  <si>
    <t>вкл. 05.11.2007</t>
  </si>
  <si>
    <t>д. Дубно, Мостовский р-н, Гродненская обл.</t>
  </si>
  <si>
    <t>торговый центр Мостовского РАЙПО</t>
  </si>
  <si>
    <t>24 22 29.4</t>
  </si>
  <si>
    <t>53 26 42.1</t>
  </si>
  <si>
    <t>г. Юратишки, Ивьевский р-н, Гродненская обл.</t>
  </si>
  <si>
    <t>магазин Ивьевского РАЙПО</t>
  </si>
  <si>
    <t>25 55 35.4</t>
  </si>
  <si>
    <t>54 1 58.9</t>
  </si>
  <si>
    <t>вкл. 22.05.2007</t>
  </si>
  <si>
    <t>вкл. 06.12.2011</t>
  </si>
  <si>
    <t>г. Новогрудок, ул. Ленина, д. 49, Новогрудский р-н, Гродненская обл.</t>
  </si>
  <si>
    <t>Новогрудский РЭС</t>
  </si>
  <si>
    <t>Башня РЭС 40 м. + сборный контейнер + BS - 240</t>
  </si>
  <si>
    <t>25 48 47.7</t>
  </si>
  <si>
    <t>53 35 3.9</t>
  </si>
  <si>
    <t>отпала по BEL 14 00 04/0826с от 13.03.2007</t>
  </si>
  <si>
    <t>д. Соколово, Слонимский р-н, Гродненская обл.</t>
  </si>
  <si>
    <t>Магазин Слонимского РАЙПО</t>
  </si>
  <si>
    <t>25 12 30.6</t>
  </si>
  <si>
    <t>53 2 58.2</t>
  </si>
  <si>
    <t>д. Дайновка, Островецкий р-н, Гродненская обл.</t>
  </si>
  <si>
    <t>plan_gsm:2/2/2 work_gsm:3/1/2</t>
  </si>
  <si>
    <t>25 50 53.8</t>
  </si>
  <si>
    <t>54 34 55.1</t>
  </si>
  <si>
    <t>26 16 38.7</t>
  </si>
  <si>
    <t>54 29 31.7</t>
  </si>
  <si>
    <t>д. Скирстины, Ошмянский р-н, Гродненская обл.</t>
  </si>
  <si>
    <t>25 59 54.3</t>
  </si>
  <si>
    <t>54 32 59.5</t>
  </si>
  <si>
    <t>23 53 11.6</t>
  </si>
  <si>
    <t>53 28 09</t>
  </si>
  <si>
    <t>вкл. 08.04.2007</t>
  </si>
  <si>
    <t>г. Гомель, ул. Малайчука, д. 12, Гомельский р-н, Гомельская обл.</t>
  </si>
  <si>
    <t>УП "Гомельоблстрой"</t>
  </si>
  <si>
    <t>30 59 56</t>
  </si>
  <si>
    <t>52 27 41.2</t>
  </si>
  <si>
    <t>д. Клайши, Вороновский р-н, Гродненская обл.</t>
  </si>
  <si>
    <t>24 54 38.8</t>
  </si>
  <si>
    <t>54 0 18.9</t>
  </si>
  <si>
    <t>г. Лида, ул. Соснова, Лидский р-н, Гродненская обл.</t>
  </si>
  <si>
    <t>ОАО "Стройвектор"</t>
  </si>
  <si>
    <t>plan_dcs:6/6/6 work_dcs:2/6/3</t>
  </si>
  <si>
    <t>25 16 1.19</t>
  </si>
  <si>
    <t>53 56 11.29</t>
  </si>
  <si>
    <t>выкл. 30.03.2010</t>
  </si>
  <si>
    <t>г. Лида, ул. Летная, д. 4, Лидский р-н, Гродненская обл.</t>
  </si>
  <si>
    <t>ТД "Потсдам"</t>
  </si>
  <si>
    <t>25 19 46.2</t>
  </si>
  <si>
    <t>53 52 44</t>
  </si>
  <si>
    <t>г. Мосты, ул. Занеманская, д. 53, Мостовский р-н, Гродненская обл.</t>
  </si>
  <si>
    <t>территория тароремонтного предприятия</t>
  </si>
  <si>
    <t>24 31 30.9</t>
  </si>
  <si>
    <t>53 24 33.6</t>
  </si>
  <si>
    <t>г. Лида, ул. Чапаева, д. 3, Лидский р-н, Гродненская обл.</t>
  </si>
  <si>
    <t>Лидский РУЭС</t>
  </si>
  <si>
    <t>25 17 45.4</t>
  </si>
  <si>
    <t>д. Орковичи, Новогрудский р-н, Гродненская обл.</t>
  </si>
  <si>
    <t>25 38 3.4</t>
  </si>
  <si>
    <t>53 41 8.3</t>
  </si>
  <si>
    <t>г. Мосты, ул. 30 лет ВЛКСМ, д. 165, Мостовский р-н, Гродненская обл.</t>
  </si>
  <si>
    <t>цех мебельного производства ОАО "Виренс"</t>
  </si>
  <si>
    <t>24 32 16</t>
  </si>
  <si>
    <t>53 25 34.7</t>
  </si>
  <si>
    <t>трубосктойки на мачте + контейнер + BS - 240</t>
  </si>
  <si>
    <t>plan_dcs:0/0/4 work_dcs:0/0/4</t>
  </si>
  <si>
    <t>24 32 28.5</t>
  </si>
  <si>
    <t>53 43 58.2</t>
  </si>
  <si>
    <t>вкл. 05.12.2011</t>
  </si>
  <si>
    <t>г. Щучин, ул. Мичурина, д. 22, Щучинский р-н, Гродненская обл.</t>
  </si>
  <si>
    <t>Терапевтический корпус УЗ "Щучинский ЦРБ"</t>
  </si>
  <si>
    <t>24 43 46.4</t>
  </si>
  <si>
    <t>53 36 8.7</t>
  </si>
  <si>
    <t>г. Гомель, ул. Шоссейная, д. 41, Гомельский р-н, Гомельская обл.</t>
  </si>
  <si>
    <t>ПО "Госельмаш"</t>
  </si>
  <si>
    <t>мачта 17 м. + Flexi WCDMA BTS</t>
  </si>
  <si>
    <t>30 58 28</t>
  </si>
  <si>
    <t>52 26 42</t>
  </si>
  <si>
    <t>д. Большая Страча, Островецкий р-н, Гродненская обл.</t>
  </si>
  <si>
    <t>26 18 30.8</t>
  </si>
  <si>
    <t>54 51 37.7</t>
  </si>
  <si>
    <t>д. Незбодичи, Свислочский р-н, Гродненская обл.</t>
  </si>
  <si>
    <t>23 58 44.6</t>
  </si>
  <si>
    <t>52 58 9.4</t>
  </si>
  <si>
    <t>д. Белая Вода, Островецкий р-н, Гродненская обл.</t>
  </si>
  <si>
    <t>26 7 55.9</t>
  </si>
  <si>
    <t>54 53 12.3</t>
  </si>
  <si>
    <t>д. Дорбовляны, Сморгонский р-н, Гродненская обл.</t>
  </si>
  <si>
    <t>26 24 8.3</t>
  </si>
  <si>
    <t>54 47 16.6</t>
  </si>
  <si>
    <t>д. Рытань, Островецкий р-н, Гродненская обл.</t>
  </si>
  <si>
    <t>25 57 45.4</t>
  </si>
  <si>
    <t>54 50 38.9</t>
  </si>
  <si>
    <t>д. Козляны, Вороновский р-н, Гродненская обл.</t>
  </si>
  <si>
    <t>24 47 33.5</t>
  </si>
  <si>
    <t>53 54 32.9</t>
  </si>
  <si>
    <t>д. Каменка, Берестовицкий р-н, Гродненская обл.</t>
  </si>
  <si>
    <t>23 57 22.8</t>
  </si>
  <si>
    <t>53 17 10.7</t>
  </si>
  <si>
    <t>трубостойка 1.5 м.</t>
  </si>
  <si>
    <t>26 24 2.49</t>
  </si>
  <si>
    <t>54 28 56.2</t>
  </si>
  <si>
    <t>г. Ошмяны, ул. Советская, д. 13, Ошмянский р-н, Гродненская обл.</t>
  </si>
  <si>
    <t>Общежитие УО "Ошмянский гос. агроэконом. колледж"</t>
  </si>
  <si>
    <t>25 57 18.7</t>
  </si>
  <si>
    <t>54 25 47.6</t>
  </si>
  <si>
    <t>д. Трокели, Вороновский р-н, Гродненская обл.</t>
  </si>
  <si>
    <t>25 24 19.3</t>
  </si>
  <si>
    <t>54 2 5.8</t>
  </si>
  <si>
    <t>г. Гомель, ул. Интернациональная, д. 49, Гомельский р-н, Гомельская обл.</t>
  </si>
  <si>
    <t>РУП "Гомельский завод измерительных приборов"</t>
  </si>
  <si>
    <t>мачта 10 м. + Flexi WCDMA BTS</t>
  </si>
  <si>
    <t>52 25 4.5</t>
  </si>
  <si>
    <t>plan_dcs:4/4/4 work_dcs:3/3/0</t>
  </si>
  <si>
    <t>вкл. 20.01.2013</t>
  </si>
  <si>
    <t>г. Молодечно, ул. В. Гостинец, д. 111, Молодечненский р-н, Минская обл.</t>
  </si>
  <si>
    <t>ООО "МаксиДом"</t>
  </si>
  <si>
    <t>26 50 49</t>
  </si>
  <si>
    <t>54 18 10.5</t>
  </si>
  <si>
    <t>г. Молодечно, ул. Молодежная, д. 12, Молодечненский р-н, Минская обл.</t>
  </si>
  <si>
    <t>26 53 33.9</t>
  </si>
  <si>
    <t>54 19 2.3</t>
  </si>
  <si>
    <t>вкл. 13.02.2007</t>
  </si>
  <si>
    <t>г. Молодечно, ул. Мира, д. 58, Молодечненский р-н, Минская обл.</t>
  </si>
  <si>
    <t>plan_dcs:6/6/6 work_dcs:5/2/6</t>
  </si>
  <si>
    <t>26 50 53</t>
  </si>
  <si>
    <t>54 17 27.7</t>
  </si>
  <si>
    <t>вкл. 19.09.2011</t>
  </si>
  <si>
    <t>д. Боярки, Лидский р-н, Гродненская обл.</t>
  </si>
  <si>
    <t>Земельный участок СПК "Ходоровцы-Агро"</t>
  </si>
  <si>
    <t>25 6 35.4</t>
  </si>
  <si>
    <t>53 37 32.3</t>
  </si>
  <si>
    <t>г. Щучин, ул. Тимирязева, д. 3, Щучинский р-н, Гродненская обл.</t>
  </si>
  <si>
    <t>территория Щучинского ф-ла Гроднооблтопливо</t>
  </si>
  <si>
    <t>plan_dcs:6/6/6 work_dcs:2/4/4</t>
  </si>
  <si>
    <t>24 44 49</t>
  </si>
  <si>
    <t>53 35 39.3</t>
  </si>
  <si>
    <t>бетоносмесительный цех ОАО "Силикатобетон" (трипод 7м, контейнер)</t>
  </si>
  <si>
    <t>26 31 4.5</t>
  </si>
  <si>
    <t>54 26 23.2</t>
  </si>
  <si>
    <t>SRAL меняем на Pasolink</t>
  </si>
  <si>
    <t>ОАО "Мостодрев"</t>
  </si>
  <si>
    <t>24 32 10.2</t>
  </si>
  <si>
    <t>53 24 18.5</t>
  </si>
  <si>
    <t>г. Скидель, ул. Кизевича, д. 36, Гродненский р-н, Гродненская обл.</t>
  </si>
  <si>
    <t>СПК "Скидельский"</t>
  </si>
  <si>
    <t>24 13 11</t>
  </si>
  <si>
    <t>53 34 10</t>
  </si>
  <si>
    <t>д. Еремеичи, Лидский р-н, Гродненская обл.</t>
  </si>
  <si>
    <t>25 12 37.5</t>
  </si>
  <si>
    <t>53 45 8.7</t>
  </si>
  <si>
    <t>вкл. 26.11.2007</t>
  </si>
  <si>
    <t>г. Гомель, пр-т Октября, д. 27, Гомельский р-н, Гомельская обл.</t>
  </si>
  <si>
    <t>ОАО "Гомельский мотороремонтный завод"</t>
  </si>
  <si>
    <t>30 57 28.9</t>
  </si>
  <si>
    <t>52 24 24.2</t>
  </si>
  <si>
    <t>вкл. 26.11.2005</t>
  </si>
  <si>
    <t>г. Лида, ул. Красноармейская, д. 106, Лидский р-н, Гродненская обл.</t>
  </si>
  <si>
    <t>территория автостоянки</t>
  </si>
  <si>
    <t>25 15 22.5</t>
  </si>
  <si>
    <t>53 53 34.3</t>
  </si>
  <si>
    <t>г. Гродно, ул. Домбровского, д. 47, Гродненский р-н, Гродненская обл.</t>
  </si>
  <si>
    <t>магазин ЧУТП "Белресурс"</t>
  </si>
  <si>
    <t>plan_dcs:6/6/6 work_dcs:6/5/3</t>
  </si>
  <si>
    <t>рамка на мачте + корона мачты + DBS - 3900</t>
  </si>
  <si>
    <t>23 47 51.1</t>
  </si>
  <si>
    <t>53 42 19.7</t>
  </si>
  <si>
    <t>г. Гродно, пр-т Клецкого, д. 27, Гродненский р-н, Гродненская обл.</t>
  </si>
  <si>
    <t>23 50 58</t>
  </si>
  <si>
    <t>53 38 51.3</t>
  </si>
  <si>
    <t>вкл. 17.08.2010</t>
  </si>
  <si>
    <t>д. Незнаново, Новогрудский р-н, Гродненская обл.</t>
  </si>
  <si>
    <t>25 52 24.9</t>
  </si>
  <si>
    <t>53 29 20</t>
  </si>
  <si>
    <t>вкл. 12.12.2007</t>
  </si>
  <si>
    <t>д. Жупраны, Ошмянский р-н, Гродненская обл.</t>
  </si>
  <si>
    <t>26 4 43.3</t>
  </si>
  <si>
    <t>54 28 22.5</t>
  </si>
  <si>
    <t>д. Подороск, Волковысский р-н, Гродненская обл.</t>
  </si>
  <si>
    <t>24 37 39.6</t>
  </si>
  <si>
    <t>52 58 36.1</t>
  </si>
  <si>
    <t>д. Эйгерды, Ивьевский р-н, Гродненская обл.</t>
  </si>
  <si>
    <t>26 3 32.4</t>
  </si>
  <si>
    <t>54 3 57.6</t>
  </si>
  <si>
    <t>вкл. 21.12.2007</t>
  </si>
  <si>
    <t>д. Суботники, Ивьевский р-н, Гродненская обл.</t>
  </si>
  <si>
    <t>25 44 07.8</t>
  </si>
  <si>
    <t>54 05 46.2</t>
  </si>
  <si>
    <t>д. Скерси, Щучинский р-н, Гродненская обл.</t>
  </si>
  <si>
    <t>24 57 32.3</t>
  </si>
  <si>
    <t>53 35 8.6</t>
  </si>
  <si>
    <t>г. Гродно, ул. Л. Чайкиной, д. 26, Гродненский р-н, Гродненская обл.</t>
  </si>
  <si>
    <t>Общежитие ОАО "Гродножилстрой"</t>
  </si>
  <si>
    <t>23 47 10</t>
  </si>
  <si>
    <t>53 39 46.5</t>
  </si>
  <si>
    <t>г. Гомель, пр-т Октября, д. 48, Гомельский р-н, Гомельская обл.</t>
  </si>
  <si>
    <t>ГГТУ им. Сухого</t>
  </si>
  <si>
    <t>plan_dcs:6/6/6 work_dcs:3/3/5</t>
  </si>
  <si>
    <t>30 56 18.3</t>
  </si>
  <si>
    <t>52 24 24.5</t>
  </si>
  <si>
    <t>д. Козенки, Мозырский р-н, Гомельская обл.</t>
  </si>
  <si>
    <t>Здание СТО ЧПУП "Мозырьагросервис"</t>
  </si>
  <si>
    <t>29 11 29.1</t>
  </si>
  <si>
    <t>52 0 53.1</t>
  </si>
  <si>
    <t>вкл. 14.07.2011</t>
  </si>
  <si>
    <t>г. Калинковичи, ул. 50 лет Октября, д. 6, Калинковичский р-н, Гомельская обл.</t>
  </si>
  <si>
    <t>здание магазина "Свитанак" КТУП "Калинковичиторгсервис"</t>
  </si>
  <si>
    <t>29 19 47</t>
  </si>
  <si>
    <t>52 7 32</t>
  </si>
  <si>
    <t>г. Мозырь, ул. Котловца, д. 9, Мозырский р-н, Гомельская обл.</t>
  </si>
  <si>
    <t>здание общежития ГПТУ-84 "Мозырьский коммунальник"</t>
  </si>
  <si>
    <t>plan_dcs:6/6/6 work_dcs:5/6/8</t>
  </si>
  <si>
    <t>29 14 3.2</t>
  </si>
  <si>
    <t>г. Мозырь, пл. Горького, д. 1, Мозырский р-н, Гомельская обл.</t>
  </si>
  <si>
    <t>Здание КОУП "Сузорье"</t>
  </si>
  <si>
    <t>29 16 19</t>
  </si>
  <si>
    <t>52 2 40.9</t>
  </si>
  <si>
    <t>г. Мозырь, ул. Притыцкого, д. 22, Мозырский р-н, Гомельская обл.</t>
  </si>
  <si>
    <t>здание магазина КОУП "Сузорье"</t>
  </si>
  <si>
    <t>29 12 35.2</t>
  </si>
  <si>
    <t>52 2 9.8</t>
  </si>
  <si>
    <t>29 18 35</t>
  </si>
  <si>
    <t>51 53 47.3</t>
  </si>
  <si>
    <t>г. Мозырь, бул. Юности, д. 79а, Мозырский р-н, Гомельская обл.</t>
  </si>
  <si>
    <t>здание магазина "Ангелина" ООО "Нелли"</t>
  </si>
  <si>
    <t>29 12 54.1</t>
  </si>
  <si>
    <t>52 1 41.19</t>
  </si>
  <si>
    <t>д. Глыбовка, Ветковский р-н, Гомельская обл.</t>
  </si>
  <si>
    <t>52 43 12.6</t>
  </si>
  <si>
    <t>д. Бартоломеевка, Ветковский р-н, Гомельская обл.</t>
  </si>
  <si>
    <t>plan_gsm:3/3/3/3 work_gsm:1/1/1/1</t>
  </si>
  <si>
    <t>31 19 31.6</t>
  </si>
  <si>
    <t>52 39 3.5</t>
  </si>
  <si>
    <t>г. Гомель, ул. Советская, д. 60, Гомельский р-н, Гомельская обл.</t>
  </si>
  <si>
    <t>ОАО Универмаг "Гомель"</t>
  </si>
  <si>
    <t>plan_dcs:6/6/6 MR work_dcs:4/6/4</t>
  </si>
  <si>
    <t>52 26 23.4</t>
  </si>
  <si>
    <t>вкл. 20.10.2005</t>
  </si>
  <si>
    <t>д. Долголесье, Гомельский р-н, Гомельская обл.</t>
  </si>
  <si>
    <t>30 42 47.3</t>
  </si>
  <si>
    <t>52 15 49.9</t>
  </si>
  <si>
    <t>г. Наровля, ул. Коммунистическая, д. 3, Наровлянский р-н, Гомельская обл.</t>
  </si>
  <si>
    <t>здание ОАО "Наровлянский комбинат бытового обслуживания"</t>
  </si>
  <si>
    <t>29 30 29.4</t>
  </si>
  <si>
    <t>51 47 49.7</t>
  </si>
  <si>
    <t>д. Папанин, Гомельский р-н, Гомельская обл.</t>
  </si>
  <si>
    <t>30 45 5.23</t>
  </si>
  <si>
    <t>52 09 19.5</t>
  </si>
  <si>
    <t>отпала (выпала из списка)</t>
  </si>
  <si>
    <t>г. Калинковичи, ул. Куйбышева, д. 28, Калинковичский р-н, Гомельская обл.</t>
  </si>
  <si>
    <t>здание склада КУП "Калинковичский мебельный комбинат"</t>
  </si>
  <si>
    <t>29 20 35.6</t>
  </si>
  <si>
    <t>52 7 13.8</t>
  </si>
  <si>
    <t>г. Гомель, шоссе Речицкое, д. 7А, Гомельский р-н, Гомельская обл.</t>
  </si>
  <si>
    <t>РАУП "Гомельоблавтотранс"</t>
  </si>
  <si>
    <t>52 24 56</t>
  </si>
  <si>
    <t>д. Дубовый Лог, Добрушский р-н, Гомельская обл.</t>
  </si>
  <si>
    <t>31 22 0.4</t>
  </si>
  <si>
    <t>52 31 48.7</t>
  </si>
  <si>
    <t>д. Золотуха, Калинковичский р-н, Гомельская обл.</t>
  </si>
  <si>
    <t>29 46 49</t>
  </si>
  <si>
    <t>52 19 37</t>
  </si>
  <si>
    <t>д. Конковичи, Петриковский р-н, Гомельская обл.</t>
  </si>
  <si>
    <t>28 41 54.7</t>
  </si>
  <si>
    <t>52 9 54.3</t>
  </si>
  <si>
    <t>д. Ректа, Рогачевский р-н, Гомельская обл.</t>
  </si>
  <si>
    <t>29 55 45.9</t>
  </si>
  <si>
    <t>53 16 18.5</t>
  </si>
  <si>
    <t>г. Гомель, ул. Чечерская, д. 35а, Гомельский р-н, Гомельская обл.</t>
  </si>
  <si>
    <t>Гаражный кооператив ГСПК-16</t>
  </si>
  <si>
    <t>plan_umts:2/2/2/2 work_umts:3/2/2</t>
  </si>
  <si>
    <t>31 02 33.9</t>
  </si>
  <si>
    <t>52 28 18.5</t>
  </si>
  <si>
    <t>вкл. 28.12.2011</t>
  </si>
  <si>
    <t>г. Гомель, ул. Речицкая, д. 1А, Гомельский р-н, Гомельская обл.</t>
  </si>
  <si>
    <t>ГУ "ГХУ" УД Президента РБ</t>
  </si>
  <si>
    <t>30 59 54.3</t>
  </si>
  <si>
    <t>52 25 24</t>
  </si>
  <si>
    <t>г. Мозырь, ул. Гагарина, д. 93, Мозырский р-н, Гомельская обл.</t>
  </si>
  <si>
    <t>автостоянка ИП Пугач В.В.</t>
  </si>
  <si>
    <t>Башня 40 м. + контейнер + BS - 240 II</t>
  </si>
  <si>
    <t>29 13 03</t>
  </si>
  <si>
    <t>52 01 27</t>
  </si>
  <si>
    <t>д. Замостье, Калинковичский р-н, Гомельская обл.</t>
  </si>
  <si>
    <t>29 37 43.3</t>
  </si>
  <si>
    <t>52 15 09.5</t>
  </si>
  <si>
    <t>д. Бабичи, Речицкий р-н, Гомельская обл.</t>
  </si>
  <si>
    <t>30 00 15.4</t>
  </si>
  <si>
    <t>52 16 39.9</t>
  </si>
  <si>
    <t>д. Комсомольск, Речицкий р-н, Гомельская обл.</t>
  </si>
  <si>
    <t>30 05 43.6</t>
  </si>
  <si>
    <t>52 31 18.9</t>
  </si>
  <si>
    <t>д. Средние Печи, Лельчицкий р-н, Гомельская обл.</t>
  </si>
  <si>
    <t>28 11 35.8</t>
  </si>
  <si>
    <t>51 51 33.4</t>
  </si>
  <si>
    <t>д. Каменка, Мозырский р-н, Гомельская обл.</t>
  </si>
  <si>
    <t>29 6 30.1</t>
  </si>
  <si>
    <t>51 59 38.2</t>
  </si>
  <si>
    <t>д. Дзержинск, Лельчицкий р-н, Гомельская обл.</t>
  </si>
  <si>
    <t>27 32 52.1</t>
  </si>
  <si>
    <t>51 40 18</t>
  </si>
  <si>
    <t>д. Слобожанка, Хойникский р-н, Гомельская обл.</t>
  </si>
  <si>
    <t>29 44 5.7</t>
  </si>
  <si>
    <t>51 54 47</t>
  </si>
  <si>
    <t>г. Гомель, ул. Мазурова, д. 110, Гомельский р-н, Гомельская обл.</t>
  </si>
  <si>
    <t>Гомельский Ледовый дворец</t>
  </si>
  <si>
    <t>52 27 35.1</t>
  </si>
  <si>
    <t>д. Бечи, Житковичский р-н, Гомельская обл.</t>
  </si>
  <si>
    <t>27 53 26</t>
  </si>
  <si>
    <t>52 01 22</t>
  </si>
  <si>
    <t>д. Озерный, Житковичский р-н, Гомельская обл.</t>
  </si>
  <si>
    <t>27 39 13</t>
  </si>
  <si>
    <t>52 18 03.7</t>
  </si>
  <si>
    <t>д. Заболотье, Петриковский р-н, Гомельская обл.</t>
  </si>
  <si>
    <t>28 39 32</t>
  </si>
  <si>
    <t>52 17 46.3</t>
  </si>
  <si>
    <t>д. Боровое, Лельчицкий р-н, Гомельская обл.</t>
  </si>
  <si>
    <t>28 04 19.5</t>
  </si>
  <si>
    <t>51 42 54.7</t>
  </si>
  <si>
    <t>Доп сектор GSM. Отредактировано согласно примечанию Виктора Милько и табличкам, присланным Андреем Кострикиным</t>
  </si>
  <si>
    <t>д. Осинское, Лельчицкий р-н, Гомельская обл.</t>
  </si>
  <si>
    <t>28 15 5.8</t>
  </si>
  <si>
    <t>51 44 12.7</t>
  </si>
  <si>
    <t>д. Буда-Лельчицкая, Лельчицкий р-н, Гомельская обл.</t>
  </si>
  <si>
    <t>28 22 11.4</t>
  </si>
  <si>
    <t>51 50 51.3</t>
  </si>
  <si>
    <t>д. Слобода, Лельчицкий р-н, Гомельская обл.</t>
  </si>
  <si>
    <t>27 56 18.7</t>
  </si>
  <si>
    <t>51 52 25.5</t>
  </si>
  <si>
    <t>д. Серп, Петриковский р-н, Гомельская обл.</t>
  </si>
  <si>
    <t>28 10 04</t>
  </si>
  <si>
    <t>52 12 29</t>
  </si>
  <si>
    <t>д. Приболовичи, Лельчицкий р-н, Гомельская обл.</t>
  </si>
  <si>
    <t>27 49 15</t>
  </si>
  <si>
    <t>51 40 47.8</t>
  </si>
  <si>
    <t>г. Гомель, ул. К.Маркса, д. 1, Гомельский р-н, Гомельская обл.</t>
  </si>
  <si>
    <t>Гомельское коммунальное УП "Биотех"</t>
  </si>
  <si>
    <t>31 1 2</t>
  </si>
  <si>
    <t>52 25 53.2</t>
  </si>
  <si>
    <t>г. Светлогорск, ул. Свердлова, д. 8, Светлогорский р-н, Гомельская обл.</t>
  </si>
  <si>
    <t>здание филиала поликлиники</t>
  </si>
  <si>
    <t>29 44 48.9</t>
  </si>
  <si>
    <t>52 37 24.9</t>
  </si>
  <si>
    <t>вкл. 06.08.2008</t>
  </si>
  <si>
    <t>д. Заря Свободы, Речицкий р-н, Гомельская обл.</t>
  </si>
  <si>
    <t>52 6 47.7</t>
  </si>
  <si>
    <t>г. Мозырь, ул. Полесская, д. 28, Мозырский р-н, Гомельская обл.</t>
  </si>
  <si>
    <t>ОАО Универсам "Центральный"</t>
  </si>
  <si>
    <t>29 13 31.2</t>
  </si>
  <si>
    <t>52 03 23.2</t>
  </si>
  <si>
    <t>г. Лельчицы, ул. Советская, д. 32, Лельчицкий р-н, Гомельская обл.</t>
  </si>
  <si>
    <t>28 19 56.1</t>
  </si>
  <si>
    <t>51 47 06.3</t>
  </si>
  <si>
    <t>г. Борисов, ул. Чаловской, д. 37, Борисовский р-н, Минская обл.</t>
  </si>
  <si>
    <t>здание магазина ОАО "Борисовский горпищеторг"</t>
  </si>
  <si>
    <t>28 28 40.1</t>
  </si>
  <si>
    <t>54 13 45.9</t>
  </si>
  <si>
    <t>вкл. 17.07.2012</t>
  </si>
  <si>
    <t>г. Гомель, ул. Добрушская, д. 5Б, Гомельский р-н, Гомельская обл.</t>
  </si>
  <si>
    <t>Общежитие областной больницы</t>
  </si>
  <si>
    <t>31 3 16.6</t>
  </si>
  <si>
    <t>52 24 10.6</t>
  </si>
  <si>
    <t>д. Ручаевка, Лоевский р-н, Гомельская обл.</t>
  </si>
  <si>
    <t>plan_gsm:4/4/4 work_gsm:2/2/1</t>
  </si>
  <si>
    <t>30 30 54.3</t>
  </si>
  <si>
    <t>51 52 56.2</t>
  </si>
  <si>
    <t>вкл. 18.12.2009</t>
  </si>
  <si>
    <t>д. Просмычи, Брагинский р-н, Гомельская обл.</t>
  </si>
  <si>
    <t>30 22 00.2</t>
  </si>
  <si>
    <t>д. Якимовка, Буда-Кошелевский р-н, Гомельская обл.</t>
  </si>
  <si>
    <t>30 35 36.7</t>
  </si>
  <si>
    <t>52 48 54.5</t>
  </si>
  <si>
    <t>г. Добруш, пр-т Мира, д. 17, Добрушский р-н, Гомельская обл.</t>
  </si>
  <si>
    <t>9-ти этажное жилое здание КУП &lt;Добрушский коммунальник&gt; с тех. этажом</t>
  </si>
  <si>
    <t>31 18 43.2</t>
  </si>
  <si>
    <t>52 25 28.3</t>
  </si>
  <si>
    <t>вкл. 03.02.2009</t>
  </si>
  <si>
    <t>д. Андреевка, Добрушский р-н, Гомельская обл.</t>
  </si>
  <si>
    <t>31 30 18.9</t>
  </si>
  <si>
    <t>52 08 1.2</t>
  </si>
  <si>
    <t>3G на существующей башне УП "Велком"</t>
  </si>
  <si>
    <t>д. Марьино, Добрушский р-н, Гомельская обл.</t>
  </si>
  <si>
    <t>31 16 0.8</t>
  </si>
  <si>
    <t>52 28 30.5</t>
  </si>
  <si>
    <t>д. Дворище, Жлобинский р-н, Гомельская обл.</t>
  </si>
  <si>
    <t>29 33 02</t>
  </si>
  <si>
    <t>52 49 43.8</t>
  </si>
  <si>
    <t>г. Костюковка, ул. 9 Мая, д. 1Б, Гомельский р-н, Гомельская обл.</t>
  </si>
  <si>
    <t>Костюковичский РУПС</t>
  </si>
  <si>
    <t>30 54 48.9</t>
  </si>
  <si>
    <t>52 32 2.3</t>
  </si>
  <si>
    <t>д. Залозье, Рогачевский р-н, Гомельская обл.</t>
  </si>
  <si>
    <t>30 12 55</t>
  </si>
  <si>
    <t>53 13 46.2</t>
  </si>
  <si>
    <t>д. Валавск, Ельский р-н, Гомельская обл.</t>
  </si>
  <si>
    <t>28 45 36</t>
  </si>
  <si>
    <t>51 40 34</t>
  </si>
  <si>
    <t>д. Боровики, Светлогорский р-н, Гомельская обл.</t>
  </si>
  <si>
    <t>29 51 23.9</t>
  </si>
  <si>
    <t>52 33 0.4</t>
  </si>
  <si>
    <t>д. Волосовичи, Чечерский р-н, Гомельская обл.</t>
  </si>
  <si>
    <t>31 10 17.5</t>
  </si>
  <si>
    <t>52 59 46</t>
  </si>
  <si>
    <t>д. Букча, Лельчицкий р-н, Гомельская обл.</t>
  </si>
  <si>
    <t>27 40 43</t>
  </si>
  <si>
    <t>51 45 00</t>
  </si>
  <si>
    <t>д. Полесье, Чечерский р-н, Гомельская обл.</t>
  </si>
  <si>
    <t>31 17 6.1</t>
  </si>
  <si>
    <t>53 5 15.9</t>
  </si>
  <si>
    <t>д. Буда-Софиевка, Лельчицкий р-н, Гомельская обл.</t>
  </si>
  <si>
    <t>28 38 28.4</t>
  </si>
  <si>
    <t>51 51 40.3</t>
  </si>
  <si>
    <t>д. Замошье, Лельчицкий р-н, Гомельская обл.</t>
  </si>
  <si>
    <t>28 24 21.5</t>
  </si>
  <si>
    <t>51 58 46</t>
  </si>
  <si>
    <t>д. Стодоличи, Лельчицкий р-н, Гомельская обл.</t>
  </si>
  <si>
    <t>28 29 2.8</t>
  </si>
  <si>
    <t>51 43 59.7</t>
  </si>
  <si>
    <t>д. Милошевичи, Лельчицкий р-н, Гомельская обл.</t>
  </si>
  <si>
    <t>27 56 30.2</t>
  </si>
  <si>
    <t>51 39 44.1</t>
  </si>
  <si>
    <t>г. Гомель, ул. 50 лет Гомсельмаша, д. 4А, Гомельский р-н, Гомельская обл.</t>
  </si>
  <si>
    <t>ГТС</t>
  </si>
  <si>
    <t>30 57 52.3</t>
  </si>
  <si>
    <t>52 26 59.5</t>
  </si>
  <si>
    <t>д. Партизанская, Хойникский р-н, Гомельская обл.</t>
  </si>
  <si>
    <t>29 59 24.2</t>
  </si>
  <si>
    <t>52 2 49.2</t>
  </si>
  <si>
    <t>д. Великие Немки, Ветковский р-н, Гомельская обл.</t>
  </si>
  <si>
    <t>31 20 10</t>
  </si>
  <si>
    <t>52 52 51.1</t>
  </si>
  <si>
    <t>вкл. 10.09.2009</t>
  </si>
  <si>
    <t>г. Хойники, ул. Советская, д. 50а, Хойникский р-н, Гомельская обл.</t>
  </si>
  <si>
    <t>производственное здание КПУП "Полиграф"</t>
  </si>
  <si>
    <t>29 57 55.4</t>
  </si>
  <si>
    <t>51 53 25</t>
  </si>
  <si>
    <t>вкл. 10.07.2008</t>
  </si>
  <si>
    <t>д. Ветчинская Рудня, Житковичский р-н, Гомельская обл.</t>
  </si>
  <si>
    <t>28 08 31</t>
  </si>
  <si>
    <t>52 23 54</t>
  </si>
  <si>
    <t>д. Вялье, Брагинский р-н, Гомельская обл.</t>
  </si>
  <si>
    <t>30 30 2.7</t>
  </si>
  <si>
    <t>51 33 50.4</t>
  </si>
  <si>
    <t>вкл. 14.12.2009</t>
  </si>
  <si>
    <t>д. Рудня Журавлева, Брагинский р-н, Гомельская обл.</t>
  </si>
  <si>
    <t>30 18 47.8</t>
  </si>
  <si>
    <t>51 55 38.9</t>
  </si>
  <si>
    <t>вкл. 26.08.2009</t>
  </si>
  <si>
    <t>д. Глиница, Мозырский р-н, Гомельская обл.</t>
  </si>
  <si>
    <t>28 37 35</t>
  </si>
  <si>
    <t>52 3 53</t>
  </si>
  <si>
    <t>д. Дубровица, Хойникский р-н, Гомельская обл.</t>
  </si>
  <si>
    <t>30 6 31</t>
  </si>
  <si>
    <t>52 2 51</t>
  </si>
  <si>
    <t>д. Вербовичи, Наровлянский р-н, Гомельская обл.</t>
  </si>
  <si>
    <t>29 30 34.2</t>
  </si>
  <si>
    <t>51 42 53.3</t>
  </si>
  <si>
    <t>г. Гомель, ул. Космонавтов, д. 69, Гомельский р-н, Гомельская обл.</t>
  </si>
  <si>
    <t>Малосемейное общ. КЖРУП</t>
  </si>
  <si>
    <t>30 57 15.9</t>
  </si>
  <si>
    <t>52 27 32.5</t>
  </si>
  <si>
    <t>д. Ломовичи, Октябрьский р-н, Гомельская обл.</t>
  </si>
  <si>
    <t>28 57 28</t>
  </si>
  <si>
    <t>52 33 28</t>
  </si>
  <si>
    <t>д. Рожанов, Октябрьский р-н, Гомельская обл.</t>
  </si>
  <si>
    <t>28 45 15</t>
  </si>
  <si>
    <t>52 36 9</t>
  </si>
  <si>
    <t>г. Озаричи, Калинковичский р-н, Гомельская обл.</t>
  </si>
  <si>
    <t>52 27 32.7</t>
  </si>
  <si>
    <t>д. Кнышевичи, Светлогорский р-н, Гомельская обл.</t>
  </si>
  <si>
    <t>29 17 42.9</t>
  </si>
  <si>
    <t>52 46 8.8</t>
  </si>
  <si>
    <t>д. Ровенская Слобода, Речицкий р-н, Гомельская обл.</t>
  </si>
  <si>
    <t>30 19 11.1</t>
  </si>
  <si>
    <t>52 13 14.4</t>
  </si>
  <si>
    <t>вкл. 26.07.2007</t>
  </si>
  <si>
    <t>д. Бобровичи, ул. Мира, Калинковичский р-н, Гомельская обл.</t>
  </si>
  <si>
    <t>Земельный участок Горочичского сельсовета</t>
  </si>
  <si>
    <t>plan_dcs:3/3/3 work_dcs:0/4/0</t>
  </si>
  <si>
    <t>29 22 20.5</t>
  </si>
  <si>
    <t>52 17 32.1</t>
  </si>
  <si>
    <t>д. Скородное, ул. Советская, Ельский р-н, Гомельская обл.</t>
  </si>
  <si>
    <t>Земельный участок Скородненского сельсовета</t>
  </si>
  <si>
    <t>28 49 4.7</t>
  </si>
  <si>
    <t>51 37 39.8</t>
  </si>
  <si>
    <t>д. Репище, Речицкий р-н, Гомельская обл.</t>
  </si>
  <si>
    <t>30 27 01</t>
  </si>
  <si>
    <t>52 28 27.8</t>
  </si>
  <si>
    <t>г. Борисов, ул. Чапаева, д. 4, Борисовский р-н, Минская обл.</t>
  </si>
  <si>
    <t>28 30 37.19</t>
  </si>
  <si>
    <t>54 13 25.6</t>
  </si>
  <si>
    <t>plan_gsm:2/2/2 work_gsm:2/2/2/4</t>
  </si>
  <si>
    <t>д. Орешники, Смолевичский р-н, Минская обл.</t>
  </si>
  <si>
    <t>Управление БЖД "Восточная площадка"</t>
  </si>
  <si>
    <t>plan_dcs:3/3/3 work_dcs:3/0/3</t>
  </si>
  <si>
    <t>27 57 2.8</t>
  </si>
  <si>
    <t>53 58 38.4</t>
  </si>
  <si>
    <t>вкл. 15.07.2002</t>
  </si>
  <si>
    <t>д. Емельяново, Смолевичский р-н, Минская обл.</t>
  </si>
  <si>
    <t>УП "Междугородная связь" РРС № 04804</t>
  </si>
  <si>
    <t>plan_dcs:2/0/2 work_dcs:2/2/2</t>
  </si>
  <si>
    <t>28 2 0.1</t>
  </si>
  <si>
    <t>54 3 54</t>
  </si>
  <si>
    <t>г. Минск, Национальный аэропорт, Минский р-н, Минская обл.</t>
  </si>
  <si>
    <t>РУП "Национальный аэропорт"</t>
  </si>
  <si>
    <t>plan_gsm:3/2/2 work_gsm:2/2/2</t>
  </si>
  <si>
    <t>plan_umts:3/3/3/3/3 work_umts:3/3/3</t>
  </si>
  <si>
    <t>28 02 06</t>
  </si>
  <si>
    <t>Дополнительные сектора 2G и 3G (indoor), служебная записка № BEL 15 00 00/0112c от 20.02.2014.</t>
  </si>
  <si>
    <t>д. Полевая, Смолевичский р-н, Минская обл.</t>
  </si>
  <si>
    <t>28 12 37.9</t>
  </si>
  <si>
    <t>54 1 15.7</t>
  </si>
  <si>
    <t>вкл. 30.01.2003</t>
  </si>
  <si>
    <t>г. Смолевичи, ул. Трудовая, д. 18, Смолевичский р-н, Минская обл.</t>
  </si>
  <si>
    <t>Смолевичский дом быта</t>
  </si>
  <si>
    <t>на кароне (замена трубостоек) + DBS - 3900</t>
  </si>
  <si>
    <t>28 5 5</t>
  </si>
  <si>
    <t>54 1 50.9</t>
  </si>
  <si>
    <t>г. Жодино, пр-т Мира, д. 19, Смолевичский р-н, Минская обл.</t>
  </si>
  <si>
    <t>Общежитие №3 ПО "БелАЗ"</t>
  </si>
  <si>
    <t>28 18 30.2</t>
  </si>
  <si>
    <t>54 5 22.2</t>
  </si>
  <si>
    <t>вкл. 31.10.2003</t>
  </si>
  <si>
    <t>г. Жодино, ул. 40 лет Октября, Смолевичский р-н, Минская обл.</t>
  </si>
  <si>
    <t>РПУП "Борисовхлебпром"</t>
  </si>
  <si>
    <t>28 19 45.1</t>
  </si>
  <si>
    <t>54 5 37.7</t>
  </si>
  <si>
    <t>вкл. 05.08.2005</t>
  </si>
  <si>
    <t>г. Борисов, ул. Чапаева, д. 1, Борисовский р-н, Минская обл.</t>
  </si>
  <si>
    <t>УП "Борисовбытсервис"</t>
  </si>
  <si>
    <t>28 30 46.2</t>
  </si>
  <si>
    <t>54 13 25.5</t>
  </si>
  <si>
    <t>вкл. 10.04.2003</t>
  </si>
  <si>
    <t>Земельный участок КУСП "Пограничник"</t>
  </si>
  <si>
    <t>plan_dcs:6/0/0 work_dcs:0/0/0</t>
  </si>
  <si>
    <t>г. Брест, ул. Суворова, д. 104, Брестский р-н, Брестская обл.</t>
  </si>
  <si>
    <t>Общежитие №2 ОАО &lt;Брестмаш&gt;</t>
  </si>
  <si>
    <t>трипод (3 шт.) 7.5 м. + сборный контейнер + BS - 240 II</t>
  </si>
  <si>
    <t>52 04 19.3</t>
  </si>
  <si>
    <t>г. Брест, пр-т Партизанский, д. 15, Брестский р-н, Брестская обл.</t>
  </si>
  <si>
    <t>здание кинотеатра &lt;Юность&gt;</t>
  </si>
  <si>
    <t>23 45 40</t>
  </si>
  <si>
    <t>52 06 26.3</t>
  </si>
  <si>
    <t>г. Брест, ул. Горького, д. 31, Брестский р-н, Брестская обл.</t>
  </si>
  <si>
    <t>адм. здание ГУ &lt;ГХУ&gt;</t>
  </si>
  <si>
    <t>Башня 10 м. + сборный контейнер + BS - 240 II</t>
  </si>
  <si>
    <t>23 41 52</t>
  </si>
  <si>
    <t>52 05 59.2</t>
  </si>
  <si>
    <t>г. Брест, ул. Орджоникидзе, д. 22, Брестский р-н, Брестская обл.</t>
  </si>
  <si>
    <t>адм. здание СП ОАО &lt;Брестгазоаппарат&gt;</t>
  </si>
  <si>
    <t>23 41 32.6</t>
  </si>
  <si>
    <t>52 06 07.5</t>
  </si>
  <si>
    <t>г. Брест, ул. Мопра, Брестский р-н, Брестская обл.</t>
  </si>
  <si>
    <t>здание ЦТП 1-7</t>
  </si>
  <si>
    <t>23 42 34.8</t>
  </si>
  <si>
    <t>52 05 16.1</t>
  </si>
  <si>
    <t>д. Струга, Столинский р-н, Брестская обл.</t>
  </si>
  <si>
    <t>3 доп. т/с на короне мачты + Flexi WCDMA BTS</t>
  </si>
  <si>
    <t>26 53 50.3</t>
  </si>
  <si>
    <t>51 51 1.2</t>
  </si>
  <si>
    <t>г. Кобрин, ул. Дзержинского, д. 54, Кобринский р-н, Брестская обл.</t>
  </si>
  <si>
    <t>уч. корпус УО "Кобринский профессионально-технический колледж строителей"</t>
  </si>
  <si>
    <t>24 20 18.9</t>
  </si>
  <si>
    <t>52 12 16.2</t>
  </si>
  <si>
    <t>д. Вешня, Пинский р-н, Брестская обл.</t>
  </si>
  <si>
    <t>26 15 45</t>
  </si>
  <si>
    <t>51 54 29</t>
  </si>
  <si>
    <t>г. Брест, р-н Варшавского шоссе и железнодорожных путей Ковельского направления, Брестский р-н, Брес</t>
  </si>
  <si>
    <t>23 43 42.64</t>
  </si>
  <si>
    <t>52 04 35.53</t>
  </si>
  <si>
    <t>г. Борисов, ул. Строителей, д. 29, Борисовский р-н, Минская обл.</t>
  </si>
  <si>
    <t>вкл. 09.12.2003</t>
  </si>
  <si>
    <t>д. Клейники, Брестский р-н, Брестская обл.</t>
  </si>
  <si>
    <t>Замена мкБС на БС</t>
  </si>
  <si>
    <t>г. Брест, ул. Фортечная, д. 79, Брестский р-н, Брестская обл.</t>
  </si>
  <si>
    <t>ЧИУП "Инвест-агент"</t>
  </si>
  <si>
    <t>23 41 30.76</t>
  </si>
  <si>
    <t>52 06 54.47</t>
  </si>
  <si>
    <t>г. Брест, ул. Вишневая ЦТП 2-38, Брестский р-н, Брестская обл.</t>
  </si>
  <si>
    <t>здание ЦТП 2-38</t>
  </si>
  <si>
    <t>минибашня 21 м. + сборный контейнер + BS - 240 II</t>
  </si>
  <si>
    <t>минибашня 21 м. + Flexi WCDMA BTS</t>
  </si>
  <si>
    <t>23 43 3.4</t>
  </si>
  <si>
    <t>52 5 43.9</t>
  </si>
  <si>
    <t>вкл. 26.08.2010</t>
  </si>
  <si>
    <t>д. Новосады, Брестский р-н, Брестская обл.</t>
  </si>
  <si>
    <t>23 45 05</t>
  </si>
  <si>
    <t>51 42 24</t>
  </si>
  <si>
    <t>26 16 54.4</t>
  </si>
  <si>
    <t>53 7 7.2</t>
  </si>
  <si>
    <t>д. Чемери, Каменецкий р-н, Брестская обл.</t>
  </si>
  <si>
    <t>23 55 44.5</t>
  </si>
  <si>
    <t>52 24 39.8</t>
  </si>
  <si>
    <t>г. Брест, ул. Московская, д. 323/1, Брестский р-н, Брестская обл.</t>
  </si>
  <si>
    <t>КПУП &lt;Брестводоканал&gt;</t>
  </si>
  <si>
    <t>23 47 9.3</t>
  </si>
  <si>
    <t>сектор 1- на короне мачты, 2, 3 - рамки ниже короны + Flexi WCDMA BTS</t>
  </si>
  <si>
    <t>23 46 57.7</t>
  </si>
  <si>
    <t>г. Брест, ул. Я. Купалы, д. 5, Брестский р-н, Брестская обл.</t>
  </si>
  <si>
    <t>здание РПУП "Брестская фабрика сувениров "СЛАВЯНКА""</t>
  </si>
  <si>
    <t>23 44 20.6</t>
  </si>
  <si>
    <t>52 6 12.8</t>
  </si>
  <si>
    <t>г. Кобрин, ул. Северная, д. 99, Кобринский р-н, Брестская обл.</t>
  </si>
  <si>
    <t>Здание гаража птицефабрики ОАО "Кобринская птицефабрика"</t>
  </si>
  <si>
    <t>24 18 39.8</t>
  </si>
  <si>
    <t>52 13 45.9</t>
  </si>
  <si>
    <t>г. Борисов, ул. Полка Нормандия-Неман, д. 167, Борисовский р-н, Минская обл.</t>
  </si>
  <si>
    <t>НП РУП "Экран"</t>
  </si>
  <si>
    <t>plan_dcs:3/3/3 work_dcs:3/4/3</t>
  </si>
  <si>
    <t>28 30 53.8</t>
  </si>
  <si>
    <t>54 15 42.8</t>
  </si>
  <si>
    <t>замена антенн на 3-х диапозонные + Flexi WCDMA BTS</t>
  </si>
  <si>
    <t>23 35 11</t>
  </si>
  <si>
    <t>52 12 12.7</t>
  </si>
  <si>
    <t>вкл. 20.05.2010</t>
  </si>
  <si>
    <t>Источник бесперебойного питания 48В (3кВт.)</t>
  </si>
  <si>
    <t>23 22 28.77</t>
  </si>
  <si>
    <t>52 22 6.15</t>
  </si>
  <si>
    <t>д. Яцковичи, Брестский р-н, Брестская обл.</t>
  </si>
  <si>
    <t>23 43 42.6</t>
  </si>
  <si>
    <t>53 40 31.8</t>
  </si>
  <si>
    <t>д. Октябрь, Кобринский р-н, Брестская обл.</t>
  </si>
  <si>
    <t>24 35 50.1</t>
  </si>
  <si>
    <t>52 14 29.9</t>
  </si>
  <si>
    <t>26 48 7.40</t>
  </si>
  <si>
    <t>52 15 0.67</t>
  </si>
  <si>
    <t>г. Каменец, ул. Брестская, д. 38/24, Каменецкий р-н, Брестская обл.</t>
  </si>
  <si>
    <t>23 49 21.96</t>
  </si>
  <si>
    <t>52 23 59.79</t>
  </si>
  <si>
    <t>д. Новая Рясна, ул. Юбилейная, д. 1, Каменецкий р-н, Брестская обл.</t>
  </si>
  <si>
    <t>территория зернотока СПК "Советская Белоруссия"</t>
  </si>
  <si>
    <t>3 доп. т/с на уровне короной мачты + Flexi WCDMA BTS</t>
  </si>
  <si>
    <t>23 25 33.3</t>
  </si>
  <si>
    <t>52 23 23.3</t>
  </si>
  <si>
    <t>г. Жабинка, ул. Кирова, д. 97, Жабинковский р-н, Брестская обл.</t>
  </si>
  <si>
    <t>Жабинский РУПС</t>
  </si>
  <si>
    <t>24 01 16.1</t>
  </si>
  <si>
    <t>52 11 36.3</t>
  </si>
  <si>
    <t>г. Брест, ул. Рябиновая (земельный участок, башня МЦС), Брестский р-н, Брестская обл.</t>
  </si>
  <si>
    <t>башня 40 м. + Flexi WCDMA BTS</t>
  </si>
  <si>
    <t>23 44 3.58</t>
  </si>
  <si>
    <t>52 4 13.23</t>
  </si>
  <si>
    <t>вкл. 29.03.2013</t>
  </si>
  <si>
    <t>г. Борисов, ул. 1812 года, Борисовский р-н, Минская обл.</t>
  </si>
  <si>
    <t>Городская больница</t>
  </si>
  <si>
    <t>28 29 37</t>
  </si>
  <si>
    <t>54 13 55.7</t>
  </si>
  <si>
    <t>выкл. 16.06.2013</t>
  </si>
  <si>
    <t>выкл. 17.06.2013</t>
  </si>
  <si>
    <t>адм. здание ГХУ</t>
  </si>
  <si>
    <t>23 41 52.01</t>
  </si>
  <si>
    <t>52 05 59.21</t>
  </si>
  <si>
    <t>д. Турское, Столинский р-н, Брестская обл.</t>
  </si>
  <si>
    <t>plan_gsm:2/0/0 work_gsm:3/2/2</t>
  </si>
  <si>
    <t>27 17 5.6</t>
  </si>
  <si>
    <t>52 2 8</t>
  </si>
  <si>
    <t>д. Михновичи, Березовский р-н, Брестская обл.</t>
  </si>
  <si>
    <t>24 43 19</t>
  </si>
  <si>
    <t>52 34 36</t>
  </si>
  <si>
    <t>д. Запруды, Кобринский р-н, Брестская обл.</t>
  </si>
  <si>
    <t>24 34 33.3</t>
  </si>
  <si>
    <t>52 19 56.5</t>
  </si>
  <si>
    <t>вкл. 24.12.2009</t>
  </si>
  <si>
    <t>д. Ольманы, Столинский р-н, Брестская обл.</t>
  </si>
  <si>
    <t>plan_gsm:4/4/4 work_gsm:2/4/2</t>
  </si>
  <si>
    <t>27 4 0.1</t>
  </si>
  <si>
    <t>51 48 45.7</t>
  </si>
  <si>
    <t>г. Брест, ул. Дубровская, д. 10/2, Брестский р-н, Брестская обл.</t>
  </si>
  <si>
    <t>здание ЦТП 5-5</t>
  </si>
  <si>
    <t>23 39 11.9</t>
  </si>
  <si>
    <t>52 7 32.1</t>
  </si>
  <si>
    <t>г. Барановичи, ул. Федько, д. 12, Барановичский р-н, Брестская обл.</t>
  </si>
  <si>
    <t>территория 222 мед. центра ВВС и ПВО</t>
  </si>
  <si>
    <t>минибашня 40 м. + Flexi WCDMA BTS</t>
  </si>
  <si>
    <t>26 1 55.44</t>
  </si>
  <si>
    <t>53 7 34.5</t>
  </si>
  <si>
    <t>д. Березовка, Каменецкий р-н, Брестская обл.</t>
  </si>
  <si>
    <t>23 30 36.02</t>
  </si>
  <si>
    <t>52 26 55.6</t>
  </si>
  <si>
    <t>д. Медно, Брестский р-н, Брестская обл.</t>
  </si>
  <si>
    <t>территория рыбхоза  &lt;Страдечь&gt;</t>
  </si>
  <si>
    <t>23 49 2</t>
  </si>
  <si>
    <t>51 53 26.5</t>
  </si>
  <si>
    <t>г. Ивацевичи, ул. Парковая, д. 2, Ивацевичский р-н, Брестская обл.</t>
  </si>
  <si>
    <t>здание кинотеатра "Партизан"</t>
  </si>
  <si>
    <t>25 20 53.6</t>
  </si>
  <si>
    <t>52 42 44.6</t>
  </si>
  <si>
    <t>1-й_этап_2009 3G оборудование привязывается через ВОЛС</t>
  </si>
  <si>
    <t>вкл. 19.03.2009</t>
  </si>
  <si>
    <t>г. Борисов, ул. Строителей, д. 44, Борисовский р-н, Минская обл.</t>
  </si>
  <si>
    <t>28 28 31.2</t>
  </si>
  <si>
    <t>54 12 40.8</t>
  </si>
  <si>
    <t>райцентр 3G оборудование привязывается через ВОЛС, демонтаж, отказ арендодателя</t>
  </si>
  <si>
    <t>г. Кобрин, в р-не пересечения ул. Новая и ул. Королева, Кобринский р-н, Брестская обл.</t>
  </si>
  <si>
    <t>24 20 14.9</t>
  </si>
  <si>
    <t>52 13 56.7</t>
  </si>
  <si>
    <t>д. Большие Лепесы, Кобринский р-н, Брестская обл.</t>
  </si>
  <si>
    <t>52 14 19.3</t>
  </si>
  <si>
    <t>д. Знаменка, Брестский р-н, Брестская обл.</t>
  </si>
  <si>
    <t>plan_gsm:0/2/2 work_gsm:0/2/3</t>
  </si>
  <si>
    <t>plan_dcs:4/0/4 work_dcs:2/0/4</t>
  </si>
  <si>
    <t>plan_umts:2/0/2 work_umts:1/0/1</t>
  </si>
  <si>
    <t>23 39 47.34</t>
  </si>
  <si>
    <t>51 53 08.04</t>
  </si>
  <si>
    <t>д. Доманово, ул. Первомайская, д. 6, Ивацевичский р-н, Брестская обл.</t>
  </si>
  <si>
    <t>ОАО &lt;Домановский производственно торговый комбинат&gt;</t>
  </si>
  <si>
    <t>25 29 12.8</t>
  </si>
  <si>
    <t>52 49 59.3</t>
  </si>
  <si>
    <t>д. Броды, Пружанский р-н, Брестская обл.</t>
  </si>
  <si>
    <t>24 08 17.8</t>
  </si>
  <si>
    <t>52 28 59.1</t>
  </si>
  <si>
    <t>д. Сомино, Ивацевичский р-н, Брестская обл.</t>
  </si>
  <si>
    <t>25 55 41.5</t>
  </si>
  <si>
    <t>52 32 22.8</t>
  </si>
  <si>
    <t>д. Белолесье, Барановичский р-н, Брестская обл.</t>
  </si>
  <si>
    <t>д. Харсы, Брестский р-н, Брестская обл.</t>
  </si>
  <si>
    <t>23 34 58.4</t>
  </si>
  <si>
    <t>51 40 0.7</t>
  </si>
  <si>
    <t>вкл. 22.12.2009</t>
  </si>
  <si>
    <t>д. Городная, башня МТС, Столинский р-н, Брестская обл.</t>
  </si>
  <si>
    <t>26 29 19.8</t>
  </si>
  <si>
    <t>51 52 13.3</t>
  </si>
  <si>
    <t>вкл. 25.11.2009</t>
  </si>
  <si>
    <t>д. Кострово, Столинский р-н, Брестская обл.</t>
  </si>
  <si>
    <t>26 32 53.3</t>
  </si>
  <si>
    <t>51 59 19.4</t>
  </si>
  <si>
    <t>д. Печи, Борисовский р-н, Минская обл.</t>
  </si>
  <si>
    <t>Клуб 742-й ГВ ОУЦ ПП и МС</t>
  </si>
  <si>
    <t>28 28 28.8</t>
  </si>
  <si>
    <t>54 10 32.2</t>
  </si>
  <si>
    <t>вкл. 21.12.2005</t>
  </si>
  <si>
    <t>г. Жабинка, ул. Центральная, д. 7, Жабинковский р-н, Брестская обл.</t>
  </si>
  <si>
    <t>Здание котельной КУМПП ЖКХ "Жабинсковское ЖКХ"</t>
  </si>
  <si>
    <t>24 1 48.3</t>
  </si>
  <si>
    <t>52 11 31.7</t>
  </si>
  <si>
    <t>г. Брест, ул. Сальникова, Брестский р-н, Брестская обл.</t>
  </si>
  <si>
    <t>Т/С на Башне БеСТ 40 м. + сборный контейнер + BS - 240 II</t>
  </si>
  <si>
    <t>Т/С на Башне БеСТ 40 м. + Flexi WCDMA BTS</t>
  </si>
  <si>
    <t>23 42 49.8</t>
  </si>
  <si>
    <t>52 04 23.5</t>
  </si>
  <si>
    <t>вкл. 03.05.2013</t>
  </si>
  <si>
    <t>г. Барановичи, трасса Р-2 в р-не ул. Наконечникова, Барановичский р-н, Брестская обл.</t>
  </si>
  <si>
    <t>26 0 18.8</t>
  </si>
  <si>
    <t>53 9 33.5</t>
  </si>
  <si>
    <t>вкл. 06.04.2009</t>
  </si>
  <si>
    <t>г. Белоозерск, ул. Ленина, д. 50, Березовский р-н, Брестская обл.</t>
  </si>
  <si>
    <t>25 10 18.07</t>
  </si>
  <si>
    <t>52 28 24.64</t>
  </si>
  <si>
    <t>г. Брест, шоссе Ковельское, д. 90, Брестский р-н, Брестская обл.</t>
  </si>
  <si>
    <t>территория ГПК "Южное"</t>
  </si>
  <si>
    <t>Башня 40 м. + сборный контейнер + BS - 240 II</t>
  </si>
  <si>
    <t>23 44 20.89</t>
  </si>
  <si>
    <t>52 03 03.79</t>
  </si>
  <si>
    <t>вкл. 14.12.2011</t>
  </si>
  <si>
    <t>26 16 0.64</t>
  </si>
  <si>
    <t>53 02 18.7</t>
  </si>
  <si>
    <t>д. Попелево, Пружанский р-н, Брестская обл.</t>
  </si>
  <si>
    <t>24 05 39.4</t>
  </si>
  <si>
    <t>52 44 57.5</t>
  </si>
  <si>
    <t>д. Поречье, Пинский р-н, Брестская обл.</t>
  </si>
  <si>
    <t>25 49 19</t>
  </si>
  <si>
    <t>52 16 41</t>
  </si>
  <si>
    <t>27 05 11.2</t>
  </si>
  <si>
    <t>52 04 08.8</t>
  </si>
  <si>
    <t>д. Иванковичи, Барановичский р-н, Брестская обл.</t>
  </si>
  <si>
    <t>25 40 1.9</t>
  </si>
  <si>
    <t>53 13 34.3</t>
  </si>
  <si>
    <t>г. Брест, р-н пересечения ул. Краснознамённой и ул. Пордгорской, Брестский р-н, Брестская обл.</t>
  </si>
  <si>
    <t>23 43 03</t>
  </si>
  <si>
    <t>52 04 16.1</t>
  </si>
  <si>
    <t>отпала, отказ ГИК</t>
  </si>
  <si>
    <t>г. Брест, ул. Мощенка, Брестский р-н, Брестская обл.</t>
  </si>
  <si>
    <t>23 43 43.79</t>
  </si>
  <si>
    <t>52 08 46.91</t>
  </si>
  <si>
    <t>вкл. 25.11.2011</t>
  </si>
  <si>
    <t>вкл. 17.11.2011</t>
  </si>
  <si>
    <t>г. Новополоцк, ул. Набережная, д. 3а, Полоцкий р-н, Витебская обл.</t>
  </si>
  <si>
    <t>28 42 12.7</t>
  </si>
  <si>
    <t>55 30 50.13</t>
  </si>
  <si>
    <t>г. Брест, ул. 10-я Вересковая, д. 24, Брестский р-н, Брестская обл.</t>
  </si>
  <si>
    <t>23 42 47.82</t>
  </si>
  <si>
    <t>52 08 17.81</t>
  </si>
  <si>
    <t>д. Гута, Брестский р-н, Брестская обл.</t>
  </si>
  <si>
    <t>23 44 55.46</t>
  </si>
  <si>
    <t>51 41 23.91</t>
  </si>
  <si>
    <t>д. Внучки, Каменецкий р-н, Брестская обл.</t>
  </si>
  <si>
    <t>52 28 59.9</t>
  </si>
  <si>
    <t>д. Ермаки, Пинский р-н, Брестская обл.</t>
  </si>
  <si>
    <t>Башня Velcom 40 м. + контейнер + BS - 240</t>
  </si>
  <si>
    <t>26 19 12.5</t>
  </si>
  <si>
    <t>52 13 29.7</t>
  </si>
  <si>
    <t>г. Борисов, ул. Днепровская, д. 21а, Борисовский р-н, Минская обл.</t>
  </si>
  <si>
    <t>Магазин № 4 КУП "Звезда"</t>
  </si>
  <si>
    <t>28 28 9.7</t>
  </si>
  <si>
    <t>54 14 17.6</t>
  </si>
  <si>
    <t>д. Фролово, Городокский р-н, Витебская обл.</t>
  </si>
  <si>
    <t>30 13 3.9</t>
  </si>
  <si>
    <t>55 38 35.2</t>
  </si>
  <si>
    <t>г. Брест, р-н пересечение пр-т Республики и ул. Октябрьской Революции, Брестский р-н, Брестская обл.</t>
  </si>
  <si>
    <t>23 46 24.78</t>
  </si>
  <si>
    <t>52 05 04.88</t>
  </si>
  <si>
    <t>вкл. 17.04.2012</t>
  </si>
  <si>
    <t>здание медицинского корпуса санатория "Надзея"</t>
  </si>
  <si>
    <t>24 08 25.51</t>
  </si>
  <si>
    <t>52 11 28.51</t>
  </si>
  <si>
    <t>вкл. 15.12.2011</t>
  </si>
  <si>
    <t>г. Минск, ул. Гикало, д. 5, Минский р-н, Минская обл.</t>
  </si>
  <si>
    <t>ОАО "Минский приборостроительный завод" корпус №10</t>
  </si>
  <si>
    <t>трипод 7 м. + BS - 240 II</t>
  </si>
  <si>
    <t>27 35 24.93</t>
  </si>
  <si>
    <t>53 54 52.88</t>
  </si>
  <si>
    <t>г. Барановичи, мк-н Боровки-3, Барановичский р-н, Брестская обл.</t>
  </si>
  <si>
    <t>25 59 21.6</t>
  </si>
  <si>
    <t>53 06 9.36</t>
  </si>
  <si>
    <t>д. Черняны, Малоритский р-н, Брестская обл.</t>
  </si>
  <si>
    <t>Башня Велком</t>
  </si>
  <si>
    <t>24 12 49.32</t>
  </si>
  <si>
    <t>51 59 0.12</t>
  </si>
  <si>
    <t>г. Борисов, ул. Труда, д. 5, Борисовский р-н, Минская обл.</t>
  </si>
  <si>
    <t>Борисовский РУПС</t>
  </si>
  <si>
    <t>28 31 50.8</t>
  </si>
  <si>
    <t>54 13 15.1</t>
  </si>
  <si>
    <t>вкл. 12.12.2011</t>
  </si>
  <si>
    <t>д. Мелесница, Лунинецкий р-н, Брестская обл.</t>
  </si>
  <si>
    <t>Башня Velcom 50 м. + сборный контейнер + BS - 240 II</t>
  </si>
  <si>
    <t>26 45 23.2</t>
  </si>
  <si>
    <t>52 17 26.4</t>
  </si>
  <si>
    <t>д. Челищевичи, Кобринский р-н, Брестская обл.</t>
  </si>
  <si>
    <t>24 39 32</t>
  </si>
  <si>
    <t>52 07 08</t>
  </si>
  <si>
    <t>г. Ивацевичи, ул. Ленина, д. 58, Ивацевичский р-н, Брестская обл.</t>
  </si>
  <si>
    <t>25 20 42.2</t>
  </si>
  <si>
    <t>52 42 43</t>
  </si>
  <si>
    <t>г. Давид-Городок, ул. Калинина, д. 54, Столинский р-н, Брестская обл.</t>
  </si>
  <si>
    <t>27 11 52.2</t>
  </si>
  <si>
    <t>52 03 13.27</t>
  </si>
  <si>
    <t>г. Витебск, ул. Билевская, Витебский р-н, Витебская обл.</t>
  </si>
  <si>
    <t>земельный участок, Витебский городской исполнительный комитет</t>
  </si>
  <si>
    <t>30 17 13.7</t>
  </si>
  <si>
    <t>55 11 13.7</t>
  </si>
  <si>
    <t>д. Алексейки, Ивацевичский р-н, Брестская обл.</t>
  </si>
  <si>
    <t>Земельный участок СПК &lt;Новые Стайки&gt;</t>
  </si>
  <si>
    <t>25 15 28</t>
  </si>
  <si>
    <t>52 44 8.4</t>
  </si>
  <si>
    <t>г. Барановичи, ул. Мицкевича, д. 11, Барановичский р-н, Брестская обл.</t>
  </si>
  <si>
    <t>Барановичская городская стамотологическая поликлиника</t>
  </si>
  <si>
    <t>26 00 57.28</t>
  </si>
  <si>
    <t>53 07 42.74</t>
  </si>
  <si>
    <t>вкл. 01.09.2011</t>
  </si>
  <si>
    <t>д. Немержа, ул. Ленина, д. 34, Дрогичинский р-н, Брестская обл.</t>
  </si>
  <si>
    <t>25 03 21.8</t>
  </si>
  <si>
    <t>52 17 58.1</t>
  </si>
  <si>
    <t>г. Ушачи, ул. Ленинская, д. 25, Ушачский р-н, Витебская обл.</t>
  </si>
  <si>
    <t>Здание РАЙПО</t>
  </si>
  <si>
    <t>plan_dcs:5/5/4/4 work_dcs:5/5/4/4</t>
  </si>
  <si>
    <t>28 36 47.6</t>
  </si>
  <si>
    <t>55 10 45.7</t>
  </si>
  <si>
    <t>г. Брест, бул. Шевченко пересеч. Варшавское шоссе, Брестский р-н, Брестская обл.</t>
  </si>
  <si>
    <t>23 42 31.83</t>
  </si>
  <si>
    <t>52 04 35.16</t>
  </si>
  <si>
    <t>вкл. 26.01.2012</t>
  </si>
  <si>
    <t>вкл. 10.04.2012</t>
  </si>
  <si>
    <t>25 32 14.85</t>
  </si>
  <si>
    <t>52 08 46.26</t>
  </si>
  <si>
    <t>д. Староволя, Пружанский р-н, Брестская обл.</t>
  </si>
  <si>
    <t>24 20 01.4</t>
  </si>
  <si>
    <t>52 34 26.3</t>
  </si>
  <si>
    <t>26 25 39.25</t>
  </si>
  <si>
    <t>52 45 47.14</t>
  </si>
  <si>
    <t>д. Алантево, Оршанский р-н, Витебская обл.</t>
  </si>
  <si>
    <t>Экспериментальная база &lt;Метево&gt;</t>
  </si>
  <si>
    <t>30 13 14</t>
  </si>
  <si>
    <t>54 41 59.4</t>
  </si>
  <si>
    <t>г. Боровуха, ул. Армейская, д. 40, Полоцкий р-н, Витебская обл.</t>
  </si>
  <si>
    <t>Общежитие Боровухского УКМП ЖКХ</t>
  </si>
  <si>
    <t>28 35 30.5</t>
  </si>
  <si>
    <t>55 35 23.8</t>
  </si>
  <si>
    <t>вкл. 22.02.2005</t>
  </si>
  <si>
    <t>г. Новополоцк, ул. Комсомольская, д. 9, Полоцкий р-н, Витебская обл.</t>
  </si>
  <si>
    <t>магазин №29 НГУКТП Базис</t>
  </si>
  <si>
    <t>сектор 1,2 - корона, 3 сектор трубостойка + Flexi WCDMA BTS</t>
  </si>
  <si>
    <t>28 39 35.8</t>
  </si>
  <si>
    <t>55 31 29.7</t>
  </si>
  <si>
    <t>вкл. 19.11.2009</t>
  </si>
  <si>
    <t>г. Витебск, ул. П. Бровки, д. 13а, Витебский р-н, Витебская обл.</t>
  </si>
  <si>
    <t>АБК 15"Б" РУПП "Витязь"</t>
  </si>
  <si>
    <t>30 13 54.7</t>
  </si>
  <si>
    <t>55 10 3.3</t>
  </si>
  <si>
    <t>1-й_этап_2009 инфо о 3g из файла Антены 3G 179 бс.xls инфо о 3g из файла Антены 3G 179 бс.xls инфо о 3g из файла Антены 3G 179 бс.xls</t>
  </si>
  <si>
    <t>г. Витебск, ул. Коммунистическая, д. 8, Витебский р-н, Витебская обл.</t>
  </si>
  <si>
    <t>РУП РТЦ "Телерадиокомпания Витебск"</t>
  </si>
  <si>
    <t>30 12 32.5</t>
  </si>
  <si>
    <t>55 12 1.6</t>
  </si>
  <si>
    <t>г. Витебск, ул. Жесткова, д. 25, Витебский р-н, Витебская обл.</t>
  </si>
  <si>
    <t>ГУ "Витебский зональный центр гигиены и эпидемологии"</t>
  </si>
  <si>
    <t>30 12 47.4</t>
  </si>
  <si>
    <t>г. Орша, ул. Воз-ан-Влен, Оршанский р-н, Витебская обл.</t>
  </si>
  <si>
    <t>ЦТП ДКУП КиТС "Оршатеплосети"</t>
  </si>
  <si>
    <t>30 26 1.3</t>
  </si>
  <si>
    <t>54 29 32.4</t>
  </si>
  <si>
    <t>вкл. 07.10.2009</t>
  </si>
  <si>
    <t>г. Орша, ул. Мира, д. 78, Оршанский р-н, Витебская обл.</t>
  </si>
  <si>
    <t>УЗ ОЦП "Оршанская центральная поликлиника №3"</t>
  </si>
  <si>
    <t>30 23 31.5</t>
  </si>
  <si>
    <t>54 30 50</t>
  </si>
  <si>
    <t>д. Боровская, Витебский р-н, Витебская обл.</t>
  </si>
  <si>
    <t>Витебский аэроклуб ДОСААФ</t>
  </si>
  <si>
    <t>29 58 11.9</t>
  </si>
  <si>
    <t>55 9 37.4</t>
  </si>
  <si>
    <t>вкл. 04.02.2010</t>
  </si>
  <si>
    <t>д. Яново, Миорский р-н, Витебская обл.</t>
  </si>
  <si>
    <t>Земельный участок Перебродского сельского исполнительного комитета</t>
  </si>
  <si>
    <t>27 30 32</t>
  </si>
  <si>
    <t>55 35 53.7</t>
  </si>
  <si>
    <t>вкл. 23.09.2011</t>
  </si>
  <si>
    <t>д. Судники, Витебский р-н, Витебская обл.</t>
  </si>
  <si>
    <t>Земельный участок Мазоловского исполкома</t>
  </si>
  <si>
    <t>30 4 46.5</t>
  </si>
  <si>
    <t>55 15 48.8</t>
  </si>
  <si>
    <t>д. Крутки, Поставский р-н, Витебская обл.</t>
  </si>
  <si>
    <t>Земельный участок КУСХП "Стародворское"</t>
  </si>
  <si>
    <t>27 4 34.4</t>
  </si>
  <si>
    <t>55 7 44.6</t>
  </si>
  <si>
    <t>вкл. 18.01.2010</t>
  </si>
  <si>
    <t>г. Полоцк, ул. Успенская, д. 7, Полоцкий р-н, Витебская обл.</t>
  </si>
  <si>
    <t>РУП Полоцкое ПО "Стекловолокно"</t>
  </si>
  <si>
    <t>28 47 32.99</t>
  </si>
  <si>
    <t>55 29 0.99</t>
  </si>
  <si>
    <t>бывшая К. Маркса, 37</t>
  </si>
  <si>
    <t>вкл. 04.03.2003</t>
  </si>
  <si>
    <t>д. Теляки, Поставский р-н, Витебская обл.</t>
  </si>
  <si>
    <t>Земельный участок Куропольского сельского исполкома</t>
  </si>
  <si>
    <t>26 49 16.6</t>
  </si>
  <si>
    <t>55 12 11.3</t>
  </si>
  <si>
    <t>вкл. 06.08.2011</t>
  </si>
  <si>
    <t>д. Губино, Лепельский р-н, Витебская обл.</t>
  </si>
  <si>
    <t>Земельный участок КФХ "Губино"</t>
  </si>
  <si>
    <t>28 57 14.3</t>
  </si>
  <si>
    <t>55 2 16.9</t>
  </si>
  <si>
    <t>д. Клишино, Крупский р-н, Минская обл.</t>
  </si>
  <si>
    <t>29 07 30.1</t>
  </si>
  <si>
    <t>54 34 59.5</t>
  </si>
  <si>
    <t>Модернизация РРЛ возможна только после модернизации РРЛ БС2605-БС603_x000D__x000D_
_x000D__x000D_
Внебюджетное строительство 2013 года.</t>
  </si>
  <si>
    <t>г. Витебск, ул. П. Бровки, д. 5, Витебский р-н, Витебская обл.</t>
  </si>
  <si>
    <t>ОАО "Витмил"</t>
  </si>
  <si>
    <t>30 14 31.6</t>
  </si>
  <si>
    <t>55 10 19.8</t>
  </si>
  <si>
    <t>Земельный участок Крапивенского сельского исполнительного комитета</t>
  </si>
  <si>
    <t>30 30 15.4</t>
  </si>
  <si>
    <t>54 32 21</t>
  </si>
  <si>
    <t>д. Мыльнище, Городокский р-н, Витебская обл.</t>
  </si>
  <si>
    <t>29 47 17.5</t>
  </si>
  <si>
    <t>55 34 31.5</t>
  </si>
  <si>
    <t>вкл. 27.11.2009</t>
  </si>
  <si>
    <t>г. Витебск, ул. Шаврова, д. 40, Витебский р-н, Витебская обл.</t>
  </si>
  <si>
    <t>магазин "Витебские продукты"</t>
  </si>
  <si>
    <t>трипод 7 м.</t>
  </si>
  <si>
    <t>трипод 7 м. + Flexi WCDMA BTS</t>
  </si>
  <si>
    <t>30 12 26.3</t>
  </si>
  <si>
    <t>55 12 51.9</t>
  </si>
  <si>
    <t>вкл. 28.09.2012</t>
  </si>
  <si>
    <t>д. Залуженье, Ушачский р-н, Витебская обл.</t>
  </si>
  <si>
    <t>29 04 05.2</t>
  </si>
  <si>
    <t>55 12 21.9</t>
  </si>
  <si>
    <t>г. Новолукомль, ул. Энергетиков, 21, Чашникский р-н, Витебская обл.</t>
  </si>
  <si>
    <t>магазин №7 ОАО "Универсалторг"</t>
  </si>
  <si>
    <t>29 08 09.2</t>
  </si>
  <si>
    <t>54 39 07.1</t>
  </si>
  <si>
    <t>г. Полоцк, ул. Строительная, д. 30/13, Полоцкий р-н, Витебская обл.</t>
  </si>
  <si>
    <t>plan_umts:0/2/2 work_umts:1/1/0</t>
  </si>
  <si>
    <t>28 43 14.9</t>
  </si>
  <si>
    <t>55 27 32</t>
  </si>
  <si>
    <t>г. Лиозно, ул. Добромыслянская, д. 5, Лиозненский р-н, Витебская обл.</t>
  </si>
  <si>
    <t>КУП "Лиозненская ПМК-54"</t>
  </si>
  <si>
    <t>сектор 1 - рамка , 2 сектора - корона мачты + Flexi WCDMA BTS</t>
  </si>
  <si>
    <t>30 48 0</t>
  </si>
  <si>
    <t>55 0 45.4</t>
  </si>
  <si>
    <t>г. Новополоцк, ул. Молодежная, д. 169, Полоцкий р-н, Витебская обл.</t>
  </si>
  <si>
    <t>КУТЗП "Плодовощторг"</t>
  </si>
  <si>
    <t>28 41 17.6</t>
  </si>
  <si>
    <t>55 31 3.3</t>
  </si>
  <si>
    <t>г. Новополоцк, ул. Молодежная, д. 171/2, Полоцкий р-н, Витебская обл.</t>
  </si>
  <si>
    <t>КУП ЖРЭО г. Новополоцка</t>
  </si>
  <si>
    <t>3 трубостойки + сборный контейнер + BS - 240 II</t>
  </si>
  <si>
    <t>plan_dcs:6/6/6 MR work_dcs:6/6/4</t>
  </si>
  <si>
    <t>28 41 18.1</t>
  </si>
  <si>
    <t>55 31 5.5</t>
  </si>
  <si>
    <t>г. Витебск, ул. М.Горького, д. 145, Витебский р-н, Витебская обл.</t>
  </si>
  <si>
    <t>АК РУП "Витебский завод радиодеталей Монолит"</t>
  </si>
  <si>
    <t>30 7 46.5</t>
  </si>
  <si>
    <t>55 10 5.6</t>
  </si>
  <si>
    <t>вкл. 12.02.2009</t>
  </si>
  <si>
    <t>г. Полоцк, ул. Ленинградская, д. 101, Полоцкий р-н, Витебская обл.</t>
  </si>
  <si>
    <t>ОАО Полоцкий завод &lt;Промматремонт&gt;</t>
  </si>
  <si>
    <t>корона мачты + доп. трубостойки + Flexi WCDMA BTS</t>
  </si>
  <si>
    <t>28 49 19.6</t>
  </si>
  <si>
    <t>55 30 0.4</t>
  </si>
  <si>
    <t>г. Полоцк, ул. Свердлова, д. 5, Полоцкий р-н, Витебская обл.</t>
  </si>
  <si>
    <t>Кинотеатр &lt;Родина&gt;</t>
  </si>
  <si>
    <t>28 46 26.1</t>
  </si>
  <si>
    <t>55 29 9.8</t>
  </si>
  <si>
    <t>г. Полоцк, ул. Хруцкого, д. 8, Полоцкий р-н, Витебская обл.</t>
  </si>
  <si>
    <t>магазин ТД "Стрелец"</t>
  </si>
  <si>
    <t>28 44 51.3</t>
  </si>
  <si>
    <t>55 29 51</t>
  </si>
  <si>
    <t>г. Могилёв, ул. Криулина, д. 14, Могилёвский р-н, Могилёвская обл.</t>
  </si>
  <si>
    <t>plan_dcs:6/6/6 work_dcs:3/5/2</t>
  </si>
  <si>
    <t>30 20 24.3</t>
  </si>
  <si>
    <t>53 57 14</t>
  </si>
  <si>
    <t>г. Витебск, ул. Титова, Витебский р-н, Витебская обл.</t>
  </si>
  <si>
    <t>Витебский ГИК земельный участок</t>
  </si>
  <si>
    <t>30 08 57.8</t>
  </si>
  <si>
    <t>55 11 52.3</t>
  </si>
  <si>
    <t>г. Полоцк, ул. Октябрьская, д. 54, Полоцкий р-н, Витебская обл.</t>
  </si>
  <si>
    <t>ООО &lt;Полоцкбыт&gt;</t>
  </si>
  <si>
    <t>28 46 46.3</t>
  </si>
  <si>
    <t>55 29 29.6</t>
  </si>
  <si>
    <t>г. Новополоцк, ул. Молодежная, д. 49б, Полоцкий р-н, Витебская обл.</t>
  </si>
  <si>
    <t>Общежитие ПГУ</t>
  </si>
  <si>
    <t>28 38 58.2</t>
  </si>
  <si>
    <t>55 32 10.5</t>
  </si>
  <si>
    <t>вкл. 06.03.2003</t>
  </si>
  <si>
    <t>г. Орша, ул. Могилевская, д. 106, Оршанский р-н, Витебская обл.</t>
  </si>
  <si>
    <t>Здание гаражей ГЛХУ "Оршанский лесхоз"</t>
  </si>
  <si>
    <t>30 26 28.5</t>
  </si>
  <si>
    <t>54 29 11.7</t>
  </si>
  <si>
    <t>3G только проектирование, в планах 2011 нет</t>
  </si>
  <si>
    <t>вкл. 25.01.2013</t>
  </si>
  <si>
    <t>г. Орша, ул. Заднепровская, д. 8, Оршанский р-н, Витебская обл.</t>
  </si>
  <si>
    <t>Библиотека им. Корбана, КУП &lt;Оршакомхоз&gt;</t>
  </si>
  <si>
    <t>30 24 40.6</t>
  </si>
  <si>
    <t>54 29 09.5</t>
  </si>
  <si>
    <t>г. Витебск, ул. П.Бровки, д. 35 (к.5), Витебский р-н, Витебская обл.</t>
  </si>
  <si>
    <t>УЗ "Витебский областной клинический онкологический диспансер"</t>
  </si>
  <si>
    <t>мачта 27 м. + выгородка тех. этаж  + BS - 240 II</t>
  </si>
  <si>
    <t>30 13 35.1</t>
  </si>
  <si>
    <t>55 09 10.2</t>
  </si>
  <si>
    <t>д. Новые Крюки, Миорский р-н, Витебская обл.</t>
  </si>
  <si>
    <t>Земельный участок Миорского сельского исполнительного комитета</t>
  </si>
  <si>
    <t>27 51 18.4</t>
  </si>
  <si>
    <t>55 39 17.3</t>
  </si>
  <si>
    <t>д. Лукавцы, Полоцкий р-н, Витебская обл.</t>
  </si>
  <si>
    <t>28 47 16.2</t>
  </si>
  <si>
    <t>55 40 29.6</t>
  </si>
  <si>
    <t>вкл. 04.09.2009</t>
  </si>
  <si>
    <t>д. Барань, ул. Островского, д. 2, Оршанский р-н, Витебская обл.</t>
  </si>
  <si>
    <t>Общежитие №2, &lt;Оршакомхоз&gt;</t>
  </si>
  <si>
    <t>30 19 18.9</t>
  </si>
  <si>
    <t>54 28 58</t>
  </si>
  <si>
    <t>д. Труды, Полоцкий р-н, Витебская обл.</t>
  </si>
  <si>
    <t>29 23 20.9</t>
  </si>
  <si>
    <t>55 38 05.5</t>
  </si>
  <si>
    <t>г. Новополоцк, ул. Молодежная, Полоцкий р-н, Витебская обл.</t>
  </si>
  <si>
    <t>автостоянка гостиничного комплекса "Дружба"</t>
  </si>
  <si>
    <t>столб 27 м. + контейнер + BS - 240 II</t>
  </si>
  <si>
    <t>3 трубостойки на столбе + Flexi WCDMA BTS</t>
  </si>
  <si>
    <t>28 40 53</t>
  </si>
  <si>
    <t>55 31 29.1</t>
  </si>
  <si>
    <t>д. Луговцы, Верхнедвинский р-н, Витебская обл.</t>
  </si>
  <si>
    <t>28 24 25.2</t>
  </si>
  <si>
    <t>55 42 02.1</t>
  </si>
  <si>
    <t>д. Некрашево, Сенненский р-н, Витебская обл.</t>
  </si>
  <si>
    <t>30 02 22.4</t>
  </si>
  <si>
    <t>54 39 24.2</t>
  </si>
  <si>
    <t>г. Новополоцк, ул. Олимпийская, д. 4, Полоцкий р-н, Витебская обл.</t>
  </si>
  <si>
    <t>РПУП "Завод "Измеритель"</t>
  </si>
  <si>
    <t>трипод + BS - 240 II</t>
  </si>
  <si>
    <t>новые трубостойки + Flexi WCDMA BTS</t>
  </si>
  <si>
    <t>28 40 12</t>
  </si>
  <si>
    <t>55 31 10</t>
  </si>
  <si>
    <t>вкл. 14.01.2003</t>
  </si>
  <si>
    <t>д. Куриловщина, Шумилинский р-н, Витебская обл.</t>
  </si>
  <si>
    <t>29 34 23.9</t>
  </si>
  <si>
    <t>55 10 17</t>
  </si>
  <si>
    <t>д. Клинники, Докшицкий р-н, Витебская обл.</t>
  </si>
  <si>
    <t>28 4 44.4</t>
  </si>
  <si>
    <t>54 39 46</t>
  </si>
  <si>
    <t>д. Рубеж, Бешенковичский р-н, Витебская обл.</t>
  </si>
  <si>
    <t>29 36 07</t>
  </si>
  <si>
    <t>54 59 14.1</t>
  </si>
  <si>
    <t>д. Воронь, Лепельский р-н, Витебская обл.</t>
  </si>
  <si>
    <t>28 37 43.8</t>
  </si>
  <si>
    <t>54 59 51.6</t>
  </si>
  <si>
    <t>д. Стайки, Витебский р-н, Витебская обл.</t>
  </si>
  <si>
    <t>30 51 20</t>
  </si>
  <si>
    <t>55 27 0.8</t>
  </si>
  <si>
    <t>д. Казаново, Витебский р-н, Витебская обл.</t>
  </si>
  <si>
    <t>30 32 01.6</t>
  </si>
  <si>
    <t>55 18 15.9</t>
  </si>
  <si>
    <t>д. Астрейково, башня МТС, Витебский р-н, Витебская обл.</t>
  </si>
  <si>
    <t>30 37 9</t>
  </si>
  <si>
    <t>55 13 34.7</t>
  </si>
  <si>
    <t>д. Задубровье, Витебский р-н, Витебская обл.</t>
  </si>
  <si>
    <t>Земельный участок КУСХП "Задубровье"</t>
  </si>
  <si>
    <t>30 39 46.9</t>
  </si>
  <si>
    <t>55 21 0.9</t>
  </si>
  <si>
    <t>д. Соржица, Бешенковичский р-н, Витебская обл.</t>
  </si>
  <si>
    <t>Земельный участок РКУПСХП им. Кореневского</t>
  </si>
  <si>
    <t>29 43 08</t>
  </si>
  <si>
    <t>55 03 58.2</t>
  </si>
  <si>
    <t>д. Стрижево, Бешенковичский р-н, Витебская обл.</t>
  </si>
  <si>
    <t>Земельный участок ЧУП "Агровитвин"</t>
  </si>
  <si>
    <t>29 16 05.2</t>
  </si>
  <si>
    <t>55 05 03.6</t>
  </si>
  <si>
    <t>г. Новополоцк, ул. Я.Коласа, д. 14, Полоцкий р-н, Витебская обл.</t>
  </si>
  <si>
    <t>АТС №2</t>
  </si>
  <si>
    <t>28 40 25</t>
  </si>
  <si>
    <t>55 31 48.8</t>
  </si>
  <si>
    <t>вкл. 18.05.2005</t>
  </si>
  <si>
    <t>д. Шити, Шарковщинский р-н, Витебская обл.</t>
  </si>
  <si>
    <t>Земельный участок СПК Юдицино</t>
  </si>
  <si>
    <t>27 15 42.8</t>
  </si>
  <si>
    <t>55 22 48.4</t>
  </si>
  <si>
    <t>г. Витебск, ул. Горбачёвского, д. 26а, Витебский р-н, Витебская обл.</t>
  </si>
  <si>
    <t>Общежитие КУП ПСП "Витебскоблсельстрой"</t>
  </si>
  <si>
    <t>30 11 17</t>
  </si>
  <si>
    <t>55 10 55.7</t>
  </si>
  <si>
    <t>28 40 24</t>
  </si>
  <si>
    <t>55 31 49.99</t>
  </si>
  <si>
    <t>присвоен номер для бухгалтерии при переходе РРУ в БС, это БС525, при подсчете не считать</t>
  </si>
  <si>
    <t>г. Витебск, ул. Воинов-Интернационалистов, д. 16, Витебский р-н, Витебская обл.</t>
  </si>
  <si>
    <t>Жилой дом КУ ЖРЭП Первомайского района</t>
  </si>
  <si>
    <t>трубостойка 3 м. + BS - 240 II</t>
  </si>
  <si>
    <t>55 09 56</t>
  </si>
  <si>
    <t>г. Витебск, пр-т Строителей, д. 9, Витебский р-н, Витебская обл.</t>
  </si>
  <si>
    <t>кинотеатр "Бригантина"</t>
  </si>
  <si>
    <t>30 12 38.8</t>
  </si>
  <si>
    <t>55 10 16.8</t>
  </si>
  <si>
    <t>д. Климповщина, Браславский р-н, Витебская обл.</t>
  </si>
  <si>
    <t>Земельный участок СПК "Плискавица"</t>
  </si>
  <si>
    <t>27 20 18.9</t>
  </si>
  <si>
    <t>55 43 18.1</t>
  </si>
  <si>
    <t>д. Гавраны, Браславский р-н, Витебская обл.</t>
  </si>
  <si>
    <t>26 39 57.1</t>
  </si>
  <si>
    <t>55 32 10.7</t>
  </si>
  <si>
    <t>д. Локти, Россонский р-н, Витебская обл.</t>
  </si>
  <si>
    <t>29 17 9.5</t>
  </si>
  <si>
    <t>55 55 23.5</t>
  </si>
  <si>
    <t>г. Богушевск, ул. Парковая, д. 34, Сенненский р-н, Витебская обл.</t>
  </si>
  <si>
    <t>трубостойка 1.5 м + РРУ</t>
  </si>
  <si>
    <t>трубостойка 1,5 м + РРУ</t>
  </si>
  <si>
    <t>54 50 25.4</t>
  </si>
  <si>
    <t>отпала, перешла в мкбс</t>
  </si>
  <si>
    <t>г. Полоцк, ул. Е.Полоцкой, д. 29, Полоцкий р-н, Витебская обл.</t>
  </si>
  <si>
    <t>Общежитие ОАО "Мона"</t>
  </si>
  <si>
    <t>28 46 8.2</t>
  </si>
  <si>
    <t>55 29 42.2</t>
  </si>
  <si>
    <t>д. Болбасово, ул. Молодёжная, Оршанский р-н, Витебская обл.</t>
  </si>
  <si>
    <t>трубостойка 4 м. + РРУ</t>
  </si>
  <si>
    <t>30 17 20.2</t>
  </si>
  <si>
    <t>54 25 03.1</t>
  </si>
  <si>
    <t>вкл. 25.07.2011</t>
  </si>
  <si>
    <t>г. Витебск, ул. Богатырева, Витебский р-н, Витебская обл.</t>
  </si>
  <si>
    <t>Земля Витебского исполкома (Земельный участок)</t>
  </si>
  <si>
    <t>столб 27 м + контейнер + BS - 240 II</t>
  </si>
  <si>
    <t>30 15 51</t>
  </si>
  <si>
    <t>55 10 06.2</t>
  </si>
  <si>
    <t>г. Дубровно, ул. Комсомольская, д. 15, Дубровенский р-н, Витебская обл.</t>
  </si>
  <si>
    <t>30 41 20.8</t>
  </si>
  <si>
    <t>54 34 22.2</t>
  </si>
  <si>
    <t>г. Лынтупы, ул. Голубкова, д. 44, Поставский р-н, Витебская обл.</t>
  </si>
  <si>
    <t>26 18 20</t>
  </si>
  <si>
    <t>55 03 01.8</t>
  </si>
  <si>
    <t>д. Молявка, Толочинский р-н, Витебская обл.</t>
  </si>
  <si>
    <t>Земельный участок СПК "Славени-Агро"</t>
  </si>
  <si>
    <t>29 23 38.8</t>
  </si>
  <si>
    <t>54 20 16.4</t>
  </si>
  <si>
    <t>д. Богданово, Чашникский р-н, Витебская обл.</t>
  </si>
  <si>
    <t>28 42 26.6</t>
  </si>
  <si>
    <t>54 34 54.1</t>
  </si>
  <si>
    <t>вкл. 29.11.2010</t>
  </si>
  <si>
    <t>г. Россоны, ул. Машерова, д. 3, Россонский р-н, Витебская обл.</t>
  </si>
  <si>
    <t>28 48 57.2</t>
  </si>
  <si>
    <t>55 54 11.4</t>
  </si>
  <si>
    <t>г. Докшицы, ул. Полевого, д. 3, Докшицкий р-н, Витебская обл.</t>
  </si>
  <si>
    <t>Докшицкое РАЙПО Универмаг</t>
  </si>
  <si>
    <t>27 45 35.4</t>
  </si>
  <si>
    <t>54 53 41.9</t>
  </si>
  <si>
    <t>д. Запрудье, Толочинский р-н, Витебская обл.</t>
  </si>
  <si>
    <t>29 31 34.7</t>
  </si>
  <si>
    <t>54 34 53.2</t>
  </si>
  <si>
    <t>Трипод до 3,5м (2 шт) + контейнер + BS - 240 II</t>
  </si>
  <si>
    <t>plan_gsm:4/4/4/4 work_gsm:2/4/3/2</t>
  </si>
  <si>
    <t>30 24 27.5</t>
  </si>
  <si>
    <t>54 37 23</t>
  </si>
  <si>
    <t>вкл. 20.03.2013</t>
  </si>
  <si>
    <t>ОАО "Нафтан"</t>
  </si>
  <si>
    <t>Башня связи + BS - 240</t>
  </si>
  <si>
    <t>plan_gsm:2/2/2/2 work_gsm:2/2/4/2</t>
  </si>
  <si>
    <t>plan_umts:2/1/1/2 work_umts:2/3/3</t>
  </si>
  <si>
    <t>28 33 38.3</t>
  </si>
  <si>
    <t>55 31 17.5</t>
  </si>
  <si>
    <t>вкл. 12.08.2003</t>
  </si>
  <si>
    <t>г. Городок, ул. К. Маркса, д. 89, Городокский р-н, Витебская обл.</t>
  </si>
  <si>
    <t>29 58 59.8</t>
  </si>
  <si>
    <t>55 27 50.5</t>
  </si>
  <si>
    <t>г. Миоры, ул. Горького, д. 5, Миорский р-н, Витебская обл.</t>
  </si>
  <si>
    <t>Миорский РУЭС</t>
  </si>
  <si>
    <t>27 37 48.1</t>
  </si>
  <si>
    <t>55 37 04.1</t>
  </si>
  <si>
    <t>Поставский РУЭС</t>
  </si>
  <si>
    <t>26 50 17.2</t>
  </si>
  <si>
    <t>55 06 56.1</t>
  </si>
  <si>
    <t>29 09 48.5</t>
  </si>
  <si>
    <t>54 51 33.8</t>
  </si>
  <si>
    <t>г. Докшицы, ул. Ленинская, д. 5, Докшицкий р-н, Витебская обл.</t>
  </si>
  <si>
    <t>Докшицкий РУЭС</t>
  </si>
  <si>
    <t>27 45 53.9</t>
  </si>
  <si>
    <t>54 53 36</t>
  </si>
  <si>
    <t>земля горисполкома</t>
  </si>
  <si>
    <t>минибашня 40 м. + BS - 240 II</t>
  </si>
  <si>
    <t>д. Дретунь, Полоцкий р-н, Витебская обл.</t>
  </si>
  <si>
    <t>29 12 44.8</t>
  </si>
  <si>
    <t>55 41 14.5</t>
  </si>
  <si>
    <t>г. Шумилино, ул. Луначарского, д. 5, Шумилинский р-н, Витебская обл.</t>
  </si>
  <si>
    <t>29 37 01</t>
  </si>
  <si>
    <t>55 18 00</t>
  </si>
  <si>
    <t>вкл. 07.09.2011</t>
  </si>
  <si>
    <t>д. Мишневичи, Шумилинский р-н, Витебская обл.</t>
  </si>
  <si>
    <t>29 34 53.4</t>
  </si>
  <si>
    <t>55 26 37</t>
  </si>
  <si>
    <t>вкл. 17.03.2010</t>
  </si>
  <si>
    <t>вкл. 21.04.2011</t>
  </si>
  <si>
    <t>г. Витебск, ул. Богатырёва (р-н ж/д №13), Витебский р-н, Витебская обл.</t>
  </si>
  <si>
    <t>р-н ж/д №13 (земельный участок)</t>
  </si>
  <si>
    <t>30 16 11.4</t>
  </si>
  <si>
    <t>55 09 58.5</t>
  </si>
  <si>
    <t>вкл. 04.12.2013</t>
  </si>
  <si>
    <t>г. Новополоцк, ул. Калинина, д. 5, Полоцкий р-н, Витебская обл.</t>
  </si>
  <si>
    <t>Жилой дом ЖКХ</t>
  </si>
  <si>
    <t>сектор 1,2 - трубостойки, 3 сектор рамки + Flexi WCDMA BTS</t>
  </si>
  <si>
    <t>28 39 35.7</t>
  </si>
  <si>
    <t>55 31 55</t>
  </si>
  <si>
    <t>д. Полово, Поставский р-н, Витебская обл.</t>
  </si>
  <si>
    <t>27 9 57.3</t>
  </si>
  <si>
    <t>55 18 16.1</t>
  </si>
  <si>
    <t>д. Норковичи, Поставский р-н, Витебская обл.</t>
  </si>
  <si>
    <t>26 39 49</t>
  </si>
  <si>
    <t>55 6 49</t>
  </si>
  <si>
    <t>д. Григоровщина, Браславский р-н, Витебская обл.</t>
  </si>
  <si>
    <t>27 0 58.8</t>
  </si>
  <si>
    <t>55 17 2.6</t>
  </si>
  <si>
    <t>вкл. 17.09.2009</t>
  </si>
  <si>
    <t>г. Чашники, ул. Советская, д. 24/2, Чашникский р-н, Витебская обл.</t>
  </si>
  <si>
    <t>Дом быта &lt;Чашничанка&gt;</t>
  </si>
  <si>
    <t>29 9 39.4</t>
  </si>
  <si>
    <t>54 51 34.1</t>
  </si>
  <si>
    <t>вкл. 09.02.2009</t>
  </si>
  <si>
    <t>д. Иванск, Чашникский р-н, Витебская обл.</t>
  </si>
  <si>
    <t>Земельный участок СПК "Иванский"</t>
  </si>
  <si>
    <t>29 09 10.7</t>
  </si>
  <si>
    <t>54 55 51.5</t>
  </si>
  <si>
    <t>28 36 58.6</t>
  </si>
  <si>
    <t>55 10 32.5</t>
  </si>
  <si>
    <t>ВОЛС до БС519</t>
  </si>
  <si>
    <t>29 42 23.4</t>
  </si>
  <si>
    <t>54 48 41.6</t>
  </si>
  <si>
    <t>ВОЛС до БС690</t>
  </si>
  <si>
    <t>г. Поставы, ул. Космонавтов, д. 22, Поставский р-н, Витебская обл.</t>
  </si>
  <si>
    <t>Общежитие УП ЖКХ Поставского района</t>
  </si>
  <si>
    <t>26 52 40.6</t>
  </si>
  <si>
    <t>55 6 57.9</t>
  </si>
  <si>
    <t>д. Псуя, Глубокский р-н, Витебская обл.</t>
  </si>
  <si>
    <t>28 9 42.9</t>
  </si>
  <si>
    <t>55 12 54</t>
  </si>
  <si>
    <t>вкл. 21.12.2009</t>
  </si>
  <si>
    <t>г. Бешенковичи, ул. Советская, д. 24, Бешенковичский р-н, Витебская обл.</t>
  </si>
  <si>
    <t>29 27 29.1</t>
  </si>
  <si>
    <t>55 02 42.8</t>
  </si>
  <si>
    <t>д. Добрино, Шумилинский р-н, Витебская обл.</t>
  </si>
  <si>
    <t>29 30 20.6</t>
  </si>
  <si>
    <t>55 19 17.4</t>
  </si>
  <si>
    <t>вкл. 20.08.2003</t>
  </si>
  <si>
    <t>д. Скрыдлево, Витебский р-н, Витебская обл.</t>
  </si>
  <si>
    <t>30 3 50.7</t>
  </si>
  <si>
    <t>55 1 59.2</t>
  </si>
  <si>
    <t>вкл. 10.12.2009</t>
  </si>
  <si>
    <t>д. Холомерье, Городокский р-н, Витебская обл.</t>
  </si>
  <si>
    <t>29 43 21.8</t>
  </si>
  <si>
    <t>55 44 44.9</t>
  </si>
  <si>
    <t>д. Веремеево, Городокский р-н, Витебская обл.</t>
  </si>
  <si>
    <t>29 58 05.6</t>
  </si>
  <si>
    <t>55 31 33.8</t>
  </si>
  <si>
    <t>г. Воропаево, ул. Ленинская, д. 110, Поставский р-н, Витебская обл.</t>
  </si>
  <si>
    <t>27 12 27</t>
  </si>
  <si>
    <t>55 08 35.9</t>
  </si>
  <si>
    <t>г. Полоцк, ул. Промышленная, д. 15, Полоцкий р-н, Витебская обл.</t>
  </si>
  <si>
    <t>здание складов ЧПТУП "Картон"</t>
  </si>
  <si>
    <t>28 46 17.3</t>
  </si>
  <si>
    <t>55 31 01.2</t>
  </si>
  <si>
    <t>г. Бегомль, ул. Борисовская, д. 1, Докшицкий р-н, Витебская обл.</t>
  </si>
  <si>
    <t>Докшицкий РУЭС, АТС г.п. Бегомль</t>
  </si>
  <si>
    <t>трубостойка 3 м. + РРУ</t>
  </si>
  <si>
    <t>28 04 00</t>
  </si>
  <si>
    <t>54 43 42.4</t>
  </si>
  <si>
    <t>д. Курино, Витебский р-н, Витебская обл.</t>
  </si>
  <si>
    <t>30 25 21.6</t>
  </si>
  <si>
    <t>55 22 28</t>
  </si>
  <si>
    <t>д. Кубличи, Ушачский р-н, Витебская обл.</t>
  </si>
  <si>
    <t>28 19 42.8</t>
  </si>
  <si>
    <t>55 9 49.3</t>
  </si>
  <si>
    <t>вкл. 13.11.2009</t>
  </si>
  <si>
    <t>г. Новолукомль, ул. Энергетиков, д. 15, Чашникский р-н, Витебская обл.</t>
  </si>
  <si>
    <t>29 08 36</t>
  </si>
  <si>
    <t>54 39 18.2</t>
  </si>
  <si>
    <t>д. Уно, Лиозненский р-н, Витебская обл.</t>
  </si>
  <si>
    <t>Земельный участок КУСХП "Адаменки"</t>
  </si>
  <si>
    <t>30 42 47.8</t>
  </si>
  <si>
    <t>55 03 17.2</t>
  </si>
  <si>
    <t>д. Матусово, Полоцкий р-н, Витебская обл.</t>
  </si>
  <si>
    <t>Комплекс по откорму КРС, СПК "Горяны"</t>
  </si>
  <si>
    <t>plan_gsm:2/2/2/2 work_gsm:1/2/3/2</t>
  </si>
  <si>
    <t>29 05 19.4</t>
  </si>
  <si>
    <t>55 25 25.8</t>
  </si>
  <si>
    <t>Проектирование 4 сектора 2G</t>
  </si>
  <si>
    <t>СТО ЗАО "Даугава"</t>
  </si>
  <si>
    <t>30 9 25.8</t>
  </si>
  <si>
    <t>55 7 49.6</t>
  </si>
  <si>
    <t>д. Жиличи, Гродненский р-н, Гродненская обл.</t>
  </si>
  <si>
    <t>23 58 50.5</t>
  </si>
  <si>
    <t>53 37 40.9</t>
  </si>
  <si>
    <t>вкл. 14.12.2013</t>
  </si>
  <si>
    <t>д. Рожанка, Щучинский р-н, Гродненская обл.</t>
  </si>
  <si>
    <t>24 43 59.7</t>
  </si>
  <si>
    <t>53 32 9.8</t>
  </si>
  <si>
    <t>д. Лойки, Гродненский р-н, Гродненская обл.</t>
  </si>
  <si>
    <t>23 44 50.1</t>
  </si>
  <si>
    <t>53 46 25.4</t>
  </si>
  <si>
    <t>вкл. 24.04.2009</t>
  </si>
  <si>
    <t>г. Слоним, ул. Каштановая, Слонимский р-н, Гродненская обл.</t>
  </si>
  <si>
    <t>25 19 50.8</t>
  </si>
  <si>
    <t>53 03 33.9</t>
  </si>
  <si>
    <t>д. Стремиловщина, башня МТС, Барановичский р-н, Брестская обл.</t>
  </si>
  <si>
    <t>25 44 9.1</t>
  </si>
  <si>
    <t>53 22 53.2</t>
  </si>
  <si>
    <t>д. Плебанишки, Гродненский р-н, Гродненская обл.</t>
  </si>
  <si>
    <t>23 52 49.2</t>
  </si>
  <si>
    <t>3G устанавливается на время с 01 по 31.09.2013</t>
  </si>
  <si>
    <t>д. Малая Опита, Ивьевский р-н, Гродненская обл.</t>
  </si>
  <si>
    <t>25 36 45.8</t>
  </si>
  <si>
    <t>54 02 19.7</t>
  </si>
  <si>
    <t>д. Уртишки, Ивьевский р-н, Гродненская обл.</t>
  </si>
  <si>
    <t>25 46 20.4</t>
  </si>
  <si>
    <t>53 59 19.1</t>
  </si>
  <si>
    <t>д. Гроди, Ошмянский р-н, Гродненская обл.</t>
  </si>
  <si>
    <t>25 53 18.3</t>
  </si>
  <si>
    <t>54 31 32.2</t>
  </si>
  <si>
    <t>д. Чуденичи, Логойский р-н, Минская обл.</t>
  </si>
  <si>
    <t>27 47 36.3</t>
  </si>
  <si>
    <t>54 8 37</t>
  </si>
  <si>
    <t>вкл. 26.07.2003</t>
  </si>
  <si>
    <t>г. Порозово, ул. Ленина, д. 55, Свислочский р-н, Гродненская обл.</t>
  </si>
  <si>
    <t>территория пожарно-аварийного спасательного поста №14</t>
  </si>
  <si>
    <t>минибашня 40 м. + контейнер + BS - 240 II + BS - 82 II</t>
  </si>
  <si>
    <t>рамки на минибашне + DBS - 3900</t>
  </si>
  <si>
    <t>24 22 48.1</t>
  </si>
  <si>
    <t>52 56 15.1</t>
  </si>
  <si>
    <t>вкл. 29.09.2009</t>
  </si>
  <si>
    <t>д. Зарудавье, Мостовский р-н, Гродненская обл.</t>
  </si>
  <si>
    <t>plan_dcs:4/4/4 work_dcs:1/2/2</t>
  </si>
  <si>
    <t>24 30 58.6</t>
  </si>
  <si>
    <t>53 20 26.1</t>
  </si>
  <si>
    <t>д. Тиховоля, Свислочский р-н, Гродненская обл.</t>
  </si>
  <si>
    <t>23 59 54.3</t>
  </si>
  <si>
    <t>52 50 49.8</t>
  </si>
  <si>
    <t>башня РУП РТЦ "Телерадиокомпания"</t>
  </si>
  <si>
    <t>55 12 01.04</t>
  </si>
  <si>
    <t>вкл. 28.10.2012</t>
  </si>
  <si>
    <t>г. Гродно, мк-н Вишневец, Гродненский р-н, Гродненская обл.</t>
  </si>
  <si>
    <t>23 51 1.4</t>
  </si>
  <si>
    <t>53 38 22.1</t>
  </si>
  <si>
    <t>г. Кореличи, пер. Пионерский, д. 8, Кореличский р-н, Гродненская обл.</t>
  </si>
  <si>
    <t>здание РУПС &lt;Белпочта&gt;</t>
  </si>
  <si>
    <t>26 08 29.1</t>
  </si>
  <si>
    <t>53 34 13.7</t>
  </si>
  <si>
    <t>г. Мосты, пл. Ленина, д. 4, Мостовский р-н, Гродненская обл.</t>
  </si>
  <si>
    <t>Здание Гродненского ф-ла РУП "Белтелеком", Мостовский РУЭС</t>
  </si>
  <si>
    <t>24 32 36.2</t>
  </si>
  <si>
    <t>53 24 51.1</t>
  </si>
  <si>
    <t>д. Стайки, Кировский р-н, Могилёвская обл.</t>
  </si>
  <si>
    <t>29 49 09</t>
  </si>
  <si>
    <t>53 22 24</t>
  </si>
  <si>
    <t>г. Витебск, ул. Чкалова, д. 49, Витебский р-н, Витебская обл.</t>
  </si>
  <si>
    <t>ТЦ ИП "Ковалёв И.В."</t>
  </si>
  <si>
    <t>30 12 44.1</t>
  </si>
  <si>
    <t>55 09 31.3</t>
  </si>
  <si>
    <t>г. Гродно, ул. Вербовая (мк-н Барановичи), Гродненский р-н, Гродненская обл.</t>
  </si>
  <si>
    <t>23 45 42.45</t>
  </si>
  <si>
    <t>53 40 9.06</t>
  </si>
  <si>
    <t>вкл. 02.07.2013</t>
  </si>
  <si>
    <t>г. Логойск, завод Эпос, Логойский р-н, Минская обл.</t>
  </si>
  <si>
    <t>ПРУП завод "ЭПОС"</t>
  </si>
  <si>
    <t>27 49 60</t>
  </si>
  <si>
    <t>54 11 25</t>
  </si>
  <si>
    <t>вкл. 07.10.2003</t>
  </si>
  <si>
    <t>г. Гродно, ул. Пушкина, д. 31а, Гродненский р-н, Гродненская обл.</t>
  </si>
  <si>
    <t>2-х этажное здание 6м</t>
  </si>
  <si>
    <t>23 50 03.5</t>
  </si>
  <si>
    <t>53 41 47.7</t>
  </si>
  <si>
    <t>вкл. 30.10.2012</t>
  </si>
  <si>
    <t>г. Гродно, ул. Скидельское шоссе, д. 18, Гродненский р-н, Гродненская обл.</t>
  </si>
  <si>
    <t>23 54 54.4</t>
  </si>
  <si>
    <t>53 40 11.3</t>
  </si>
  <si>
    <t>вкл. 21.07.2009</t>
  </si>
  <si>
    <t>д. Каменка, Гродненский р-н, Гродненская обл.</t>
  </si>
  <si>
    <t>23 47 56.3</t>
  </si>
  <si>
    <t>53 34 49.4</t>
  </si>
  <si>
    <t>вкл. 25.03.2009</t>
  </si>
  <si>
    <t>г. Гродно, ул. Пушкина, д. 41, Гродненский р-н, Гродненская обл.</t>
  </si>
  <si>
    <t>2-х этажное административное здание учреждения "ГООС" РГОО "БО ОР" (11 м.)</t>
  </si>
  <si>
    <t>23 49 37.5</t>
  </si>
  <si>
    <t>53 41 52.4</t>
  </si>
  <si>
    <t>д. Рыбница, Гродненский р-н, Гродненская обл.</t>
  </si>
  <si>
    <t>24 02 8.5</t>
  </si>
  <si>
    <t>53 49 28.4</t>
  </si>
  <si>
    <t>д. Шабуневка, Дзержинский р-н, Минская обл.</t>
  </si>
  <si>
    <t>26 58 20.5</t>
  </si>
  <si>
    <t>53 38 13.3</t>
  </si>
  <si>
    <t>г. Гродно, ул. Гонионская, Гродненский р-н, Гродненская обл.</t>
  </si>
  <si>
    <t>23 47 48.4</t>
  </si>
  <si>
    <t>53 40 02</t>
  </si>
  <si>
    <t>Башня 40 м. + контейнер + BTS - 3900</t>
  </si>
  <si>
    <t>23 47 17.2</t>
  </si>
  <si>
    <t>53 43 38</t>
  </si>
  <si>
    <t>Модернизация 3G</t>
  </si>
  <si>
    <t>г. Гродно, ул. Пролетарская, д. 50, Гродненский р-н, Гродненская обл.</t>
  </si>
  <si>
    <t>2-х этажное здание базы киновидеопроката КУП "Гроднооблкиновидеопрокат"</t>
  </si>
  <si>
    <t>23 51 13.4</t>
  </si>
  <si>
    <t>вкл. 11.02.2009</t>
  </si>
  <si>
    <t>г. Гродно, ул. Лидская, д. 15, Гродненский р-н, Гродненская обл.</t>
  </si>
  <si>
    <t>здание производственного цеха ОАО "Гродномебель"</t>
  </si>
  <si>
    <t>23 51 13.1</t>
  </si>
  <si>
    <t>53 40 9.1</t>
  </si>
  <si>
    <t>г. Плещеницы, Логойский р-н, Минская обл.</t>
  </si>
  <si>
    <t>27 51 18.3</t>
  </si>
  <si>
    <t>54 24 36.8</t>
  </si>
  <si>
    <t>вкл. 04.08.2003</t>
  </si>
  <si>
    <t>г. Гродно, мк-н Ольшанка, Гродненский р-н, Гродненская обл.</t>
  </si>
  <si>
    <t>Башня БеСТ 40 м. + DBS - 3900</t>
  </si>
  <si>
    <t>23 48 23.3</t>
  </si>
  <si>
    <t>53 37 31.49</t>
  </si>
  <si>
    <t>д. Марьяливо, Минский р-н, Минская обл.</t>
  </si>
  <si>
    <t>земельный участок Острошицко-Городокского сельсовета</t>
  </si>
  <si>
    <t>минибашня 40 м. + сборный контейнер + BS - 240 II</t>
  </si>
  <si>
    <t>27 39 56.8</t>
  </si>
  <si>
    <t>54 02 34.4</t>
  </si>
  <si>
    <t>вкл. 28.01.2013</t>
  </si>
  <si>
    <t>г. Гомель, ул. Мазурова, д. 60, Гомельский р-н, Гомельская обл.</t>
  </si>
  <si>
    <t>ОАО "Веста"</t>
  </si>
  <si>
    <t>31 01 22.5</t>
  </si>
  <si>
    <t>52 27 20.3</t>
  </si>
  <si>
    <t>г. Минск, ул. Корвата, д. 88, Минский р-н, Минская обл.</t>
  </si>
  <si>
    <t>минибашня ЗАО БеСТ</t>
  </si>
  <si>
    <t>27 40 48.2</t>
  </si>
  <si>
    <t>53 53 53.2</t>
  </si>
  <si>
    <t>г. Островец, пер. Октябрьский, д. 11, Островецкий р-н, Гродненская обл.</t>
  </si>
  <si>
    <t>Островецкая ЦРБ</t>
  </si>
  <si>
    <t>25 58 02.18</t>
  </si>
  <si>
    <t>54 36 37.72</t>
  </si>
  <si>
    <t>г. Большая Берестовица, ул. Красноармейская, д. 22, Берестовицкий р-н, Гродненская обл.</t>
  </si>
  <si>
    <t>ИБП на 3кВт</t>
  </si>
  <si>
    <t>24 01 14.8</t>
  </si>
  <si>
    <t>53 11 30.1</t>
  </si>
  <si>
    <t>г. Волковыск, ул. Калинина, д. 9, Волковысский р-н, Гродненская обл.</t>
  </si>
  <si>
    <t>24 27 03.1</t>
  </si>
  <si>
    <t>53 09 50.3</t>
  </si>
  <si>
    <t>г. Ошмяны, ул. Советская, д. 97, Ошмянский р-н, Гродненская обл.</t>
  </si>
  <si>
    <t>Ошмянский РУЭС</t>
  </si>
  <si>
    <t>25 56 21.1</t>
  </si>
  <si>
    <t>54 25 32.5</t>
  </si>
  <si>
    <t>вкл. 17.10.2011</t>
  </si>
  <si>
    <t>д. Конвелишки, Вороновский р-н, Гродненская обл.</t>
  </si>
  <si>
    <t>25 28 08.2</t>
  </si>
  <si>
    <t>54 13 50.9</t>
  </si>
  <si>
    <t>г. Докшицы, ул. Ленинская, д. 24, Докшицкий р-н, Витебская обл.</t>
  </si>
  <si>
    <t>КУП БО "Бытовик"</t>
  </si>
  <si>
    <t>27 46 5.1</t>
  </si>
  <si>
    <t>54 53 25.3</t>
  </si>
  <si>
    <t>вкл. 12.04.2005</t>
  </si>
  <si>
    <t>г. Скидель, ул. Зеленая, д. 67, Гродненский р-н, Гродненская обл.</t>
  </si>
  <si>
    <t>24 14 16.8</t>
  </si>
  <si>
    <t>53 35 8.4</t>
  </si>
  <si>
    <t>г. Лида, ул. Кооперативная, д. 16, Лидский р-н, Гродненская обл.</t>
  </si>
  <si>
    <t>25 15 20.8</t>
  </si>
  <si>
    <t>53 54 0.1</t>
  </si>
  <si>
    <t>посёлок 4-е рудоуправление, Любанский р-н, Минская обл.</t>
  </si>
  <si>
    <t>РУП ПО "Беларускалий", здание Рудоуправления</t>
  </si>
  <si>
    <t>27 45 48.9</t>
  </si>
  <si>
    <t>52 48 16.2</t>
  </si>
  <si>
    <t>вкл. 28.06.2012</t>
  </si>
  <si>
    <t>д. Петраполь, Островецкий р-н, Гродненская обл.</t>
  </si>
  <si>
    <t>Хоз. Двор СПК "Ворняны"</t>
  </si>
  <si>
    <t>25 48 18.1</t>
  </si>
  <si>
    <t>54 47 54.1</t>
  </si>
  <si>
    <t>Здание водозабора Погораны - Кошевники ГУКПП</t>
  </si>
  <si>
    <t>23 52 22.9</t>
  </si>
  <si>
    <t>53 37 59</t>
  </si>
  <si>
    <t>д. Тетейки, Дятловский р-н, Гродненская обл.</t>
  </si>
  <si>
    <t>25 30 17.9</t>
  </si>
  <si>
    <t>53 25 51</t>
  </si>
  <si>
    <t>г. Дзержинск, ул. Толстого, д. 4, Дзержинский р-н, Минская обл.</t>
  </si>
  <si>
    <t>здание Дзержинского РУПС (ЛАЗ Дзержинского РУЭС)</t>
  </si>
  <si>
    <t>27 08 03</t>
  </si>
  <si>
    <t>53 41 04</t>
  </si>
  <si>
    <t>Привязка к БС767 по ВОЛС</t>
  </si>
  <si>
    <t>вкл. 01.08.2012</t>
  </si>
  <si>
    <t>трубостойки на башне + контейнер + BS - 240 II</t>
  </si>
  <si>
    <t>вкл. 18.06.2012</t>
  </si>
  <si>
    <t>г. Бобруйск, ул. Карбышева, д. 11, Бобруйский р-н, Могилёвская обл.</t>
  </si>
  <si>
    <t>Государственное  специализированное учебно-спортивное учереждение "ДЮСШ по хоккею с шайбой" "Бобруйс</t>
  </si>
  <si>
    <t>29 14 52.8</t>
  </si>
  <si>
    <t>53 08 30.3</t>
  </si>
  <si>
    <t>г. Лепель, тракт Борисовский, д. 102, Лепельский р-н, Витебская обл.</t>
  </si>
  <si>
    <t>Котельная ЛЭМЗ ЖКХ</t>
  </si>
  <si>
    <t>28 40 24.5</t>
  </si>
  <si>
    <t>54 52 26.6</t>
  </si>
  <si>
    <t>выкл. 30.09.2013</t>
  </si>
  <si>
    <t>г. Лида, мк-н Индустриальный, Лидский р-н, Гродненская обл.</t>
  </si>
  <si>
    <t>25 16 12.5</t>
  </si>
  <si>
    <t>53 56 11.9</t>
  </si>
  <si>
    <t>вкл. 30.03.2010</t>
  </si>
  <si>
    <t>г. Лида, ул. Климко, д. 12, Лидский р-н, Гродненская обл.</t>
  </si>
  <si>
    <t>2-х этажное здание РСП Лидского КУП ЖКХ (6,6 м.)</t>
  </si>
  <si>
    <t>25 18 13.7</t>
  </si>
  <si>
    <t>53 52 53.4</t>
  </si>
  <si>
    <t>г. Поставы, ул. Зелёная, Поставский р-н, Витебская обл.</t>
  </si>
  <si>
    <t>УП ЖКХ Поставского района, Поставы-16</t>
  </si>
  <si>
    <t>plan_dcs:6/6/6 work_dcs:4/5/2</t>
  </si>
  <si>
    <t>труба + Flexi WCDMA BTS</t>
  </si>
  <si>
    <t>26 48 56.8</t>
  </si>
  <si>
    <t>55 07 14</t>
  </si>
  <si>
    <t>г. Минск, ул. Есенина, д. 130а, Минский р-н, Минская обл.</t>
  </si>
  <si>
    <t>здание СТО</t>
  </si>
  <si>
    <t>27 26 12.64</t>
  </si>
  <si>
    <t>53 51 58.39</t>
  </si>
  <si>
    <t>д. Бережно, Кореличский р-н, Гродненская обл.</t>
  </si>
  <si>
    <t>26 31 21.2</t>
  </si>
  <si>
    <t>53 32 42.7</t>
  </si>
  <si>
    <t>г. Новогрудок, ул. Ленина, д. 3, Новогрудский р-н, Гродненская обл.</t>
  </si>
  <si>
    <t>Новогрудский РУЭС</t>
  </si>
  <si>
    <t>25 49 39.6</t>
  </si>
  <si>
    <t>53 35 49.1</t>
  </si>
  <si>
    <t>г. Россь, ул. Солнечная, д. 2в, Волковысский р-н, Гродненская обл.</t>
  </si>
  <si>
    <t>здание АТС Гродненского ф-ла РУП "Белтелеком"</t>
  </si>
  <si>
    <t>24 24 14.6</t>
  </si>
  <si>
    <t>53 17 30.3</t>
  </si>
  <si>
    <t>Волс до БС5388</t>
  </si>
  <si>
    <t>вкл. 14.02.2012</t>
  </si>
  <si>
    <t>д. Дегтяревка, Минский р-н, Минская обл.</t>
  </si>
  <si>
    <t>земельный участок МРУП "Агрокомбинат Ждановичи"</t>
  </si>
  <si>
    <t>27 21 51.7</t>
  </si>
  <si>
    <t>53 53 59.2</t>
  </si>
  <si>
    <t>г. Лепель, ул. Володарского, д. 72, Лепельский р-н, Витебская обл.</t>
  </si>
  <si>
    <t>Лепельский РУЭС</t>
  </si>
  <si>
    <t>28 41 34.99</t>
  </si>
  <si>
    <t>54 53 16</t>
  </si>
  <si>
    <t>выкл. 19.06.2008</t>
  </si>
  <si>
    <t>д. Золотеево, Зельвенский р-н, Гродненская обл.</t>
  </si>
  <si>
    <t>24 49 1.1</t>
  </si>
  <si>
    <t>53 14 26.6</t>
  </si>
  <si>
    <t>вкл. 02.03.2009</t>
  </si>
  <si>
    <t>д. Руда Яворская, Дятловский р-н, Гродненская обл.</t>
  </si>
  <si>
    <t>25 6 14.9</t>
  </si>
  <si>
    <t>53 24 15.6</t>
  </si>
  <si>
    <t>вкл. 28.08.2009</t>
  </si>
  <si>
    <t>д. Галузы, Чаусский р-н, Могилёвская обл.</t>
  </si>
  <si>
    <t>31 04 59</t>
  </si>
  <si>
    <t>53 54 31</t>
  </si>
  <si>
    <t>д. Темный Лес, Дрибинский р-н, Могилёвская обл.</t>
  </si>
  <si>
    <t>31 13 12</t>
  </si>
  <si>
    <t>54 05 45.1</t>
  </si>
  <si>
    <t>г. Лида, ул. Советская, д. 18, Лидский р-н, Гродненская обл.</t>
  </si>
  <si>
    <t>4-х этажное здание оптического корпуса Лидского колледжа УО "ГрГУ" им. Я. Купалы (15 м.)</t>
  </si>
  <si>
    <t>25 18 15.5</t>
  </si>
  <si>
    <t>53 53 36</t>
  </si>
  <si>
    <t>д. Вердомичи, Свислочский р-н, Гродненская обл.</t>
  </si>
  <si>
    <t>24 16 3.8</t>
  </si>
  <si>
    <t>53 1 27.7</t>
  </si>
  <si>
    <t>д. Студеровщина, Дятловский р-н, Гродненская обл.</t>
  </si>
  <si>
    <t>25 32 12.9</t>
  </si>
  <si>
    <t>53 15 51.5</t>
  </si>
  <si>
    <t>д. Сущев, Быховский р-н, Могилёвская обл.</t>
  </si>
  <si>
    <t>30 07 13.5</t>
  </si>
  <si>
    <t>53 33 40.3</t>
  </si>
  <si>
    <t>г. Орша, ул. Минская, Оршанский р-н, Витебская обл.</t>
  </si>
  <si>
    <t>30 25 50.1</t>
  </si>
  <si>
    <t>54 30 38.6</t>
  </si>
  <si>
    <t>д. Поташня, Городокский р-н, Витебская обл.</t>
  </si>
  <si>
    <t>земельный участок молочной фермы ОАО "Городокский  райагрокомбинат"</t>
  </si>
  <si>
    <t>Башня 50 м. + контейнер + BS - 240 II</t>
  </si>
  <si>
    <t>д. Боровка 1-я, Лепельский р-н, Витебская обл.</t>
  </si>
  <si>
    <t>КУПП "Боровка", труба центральной котельной</t>
  </si>
  <si>
    <t>сектор 2 - трубостойки, 1 сектор рамки к т/c + Flexi WCDMA BTS</t>
  </si>
  <si>
    <t>28 47 51</t>
  </si>
  <si>
    <t>54 57 36</t>
  </si>
  <si>
    <t>вкл. 21.06.2003</t>
  </si>
  <si>
    <t>д. Старая Будовка, Толочинский р-н, Витебская обл.</t>
  </si>
  <si>
    <t>земельный участок КУСХП "Толочинская Новинка"</t>
  </si>
  <si>
    <t>29 27 30</t>
  </si>
  <si>
    <t>54 23 46.4</t>
  </si>
  <si>
    <t>вкл. 20.09.2012</t>
  </si>
  <si>
    <t>Стойка электропитания А2000</t>
  </si>
  <si>
    <t>25 57 26.32</t>
  </si>
  <si>
    <t>54 36 52.5</t>
  </si>
  <si>
    <t>г. Юратишки, ул. Советская, д. 73, Ивьевский р-н, Гродненская обл.</t>
  </si>
  <si>
    <t>25 55 35.0</t>
  </si>
  <si>
    <t>54 01 53.7</t>
  </si>
  <si>
    <t>г. Острино, ул. Гродненская, д. 25, Щучинский р-н, Гродненская обл.</t>
  </si>
  <si>
    <t>24 31 34.7</t>
  </si>
  <si>
    <t>53 43 46.2</t>
  </si>
  <si>
    <t>г. Смолевичи, ул. Центральная, д. 12, Смолевичский р-н, Минская обл.</t>
  </si>
  <si>
    <t>28 03 35.9</t>
  </si>
  <si>
    <t>54 01 02.4</t>
  </si>
  <si>
    <t>вкл. 30.05.2012</t>
  </si>
  <si>
    <t>г. Минск, ул. Игуменский тракт, д. 51, Минский р-н, Минская обл.</t>
  </si>
  <si>
    <t>27 34 37.7</t>
  </si>
  <si>
    <t>53 50 01.9</t>
  </si>
  <si>
    <t>(3G только проектирование) 3G оборудование привязывается через ВОЛС</t>
  </si>
  <si>
    <t>26 27 20.6</t>
  </si>
  <si>
    <t>52 22 33.7</t>
  </si>
  <si>
    <t>вкл. 07.07.2012</t>
  </si>
  <si>
    <t>г. Минск, ул. Козлова, д. 21, Минский р-н, Минская обл.</t>
  </si>
  <si>
    <t>УП Гаражи, стоянки, парковки</t>
  </si>
  <si>
    <t>столб 26 м. + трубостойки + DBS - 3900</t>
  </si>
  <si>
    <t>27 36 05.2</t>
  </si>
  <si>
    <t>53 54 08.4</t>
  </si>
  <si>
    <t>вкл. 30.07.2012</t>
  </si>
  <si>
    <t>25 27 51.2</t>
  </si>
  <si>
    <t>54 13 46.4</t>
  </si>
  <si>
    <t>д. Переганцы, Вороновский р-н, Гродненская обл.</t>
  </si>
  <si>
    <t>25 26 40.2</t>
  </si>
  <si>
    <t>54 6 36.8</t>
  </si>
  <si>
    <t>г. Полоцк, ул. Мариненко, д. 18, Полоцкий р-н, Витебская обл.</t>
  </si>
  <si>
    <t>28 45 38.8</t>
  </si>
  <si>
    <t>55 28 8.5</t>
  </si>
  <si>
    <t>г. Гродно, ул. Бульвара Ленинского Комсомола, д. 13, Гродненский р-н, Гродненская обл.</t>
  </si>
  <si>
    <t>9-ти этажное здание общежития ОАО БелТАПАЗ</t>
  </si>
  <si>
    <t>23 48 49.92</t>
  </si>
  <si>
    <t>53 41 58.01</t>
  </si>
  <si>
    <t>г. Гродно, ул. Лиможа, д. 27, Гродненский р-н, Гродненская обл.</t>
  </si>
  <si>
    <t>общежитие УО "Гродненский Государственный Университет" 31м.</t>
  </si>
  <si>
    <t>АО 7.5 м + BTS - 3900</t>
  </si>
  <si>
    <t>23 51 06.8</t>
  </si>
  <si>
    <t>53 42 35.3</t>
  </si>
  <si>
    <t>Административно-бытовое здание ДОЛ "Купалинка"</t>
  </si>
  <si>
    <t>27 17 11.8</t>
  </si>
  <si>
    <t>54 10 24.6</t>
  </si>
  <si>
    <t>д. Цибары, Лидский р-н, Гродненская обл.</t>
  </si>
  <si>
    <t>башня ИП Велком, трасса М6</t>
  </si>
  <si>
    <t>25 11 06</t>
  </si>
  <si>
    <t>53 50 57.9</t>
  </si>
  <si>
    <t>г. Гродно, ул. Белые Росы, Гродненский р-н, Гродненская обл.</t>
  </si>
  <si>
    <t>мачта 39 м + рамки + DBS - 3900</t>
  </si>
  <si>
    <t>23 52 09.5</t>
  </si>
  <si>
    <t>53 42 49.8</t>
  </si>
  <si>
    <t>отпала, замена на БС5395</t>
  </si>
  <si>
    <t>г. Узда, ул. Рабочая, д. 2, Узденский р-н, Минская обл.</t>
  </si>
  <si>
    <t>здание ПМК ОАО "Узденский райагросервис"</t>
  </si>
  <si>
    <t>27 13 24</t>
  </si>
  <si>
    <t>53 26 30.3</t>
  </si>
  <si>
    <t>вкл. 31.08.2013</t>
  </si>
  <si>
    <t>д. Рысин, Климовичский р-н, Могилёвская обл.</t>
  </si>
  <si>
    <t>Башня Velcom 70 м. + контейнер + DBS - 3900</t>
  </si>
  <si>
    <t>31 51 33.5</t>
  </si>
  <si>
    <t>53 27 04</t>
  </si>
  <si>
    <t>г. Россь, Волковысский р-н, Гродненская обл.</t>
  </si>
  <si>
    <t>plan_dcs:4/4/4 work_dcs:3/3/5</t>
  </si>
  <si>
    <t>24 24 25.8</t>
  </si>
  <si>
    <t>53 17 23.3</t>
  </si>
  <si>
    <t>вкл. 19.03.2010</t>
  </si>
  <si>
    <t>д. Новое Село, Волковысский р-н, Гродненская обл.</t>
  </si>
  <si>
    <t>24 22 21</t>
  </si>
  <si>
    <t>53 15 19</t>
  </si>
  <si>
    <t>г. Красносельский, Волковысский р-н, Гродненская обл.</t>
  </si>
  <si>
    <t>"Цементный завод" ОАО "Красносельскстройматериалы"</t>
  </si>
  <si>
    <t>труба 90 м. + контейнер + BS - 240 II</t>
  </si>
  <si>
    <t>24 26 49.1</t>
  </si>
  <si>
    <t>53 15 49.5</t>
  </si>
  <si>
    <t>г. Барановичи, ул. Вильчковского, д. 180, Барановичский р-н, Брестская обл.</t>
  </si>
  <si>
    <t>здания ф-ла ДСУ-22 ОАО ДСТ-4</t>
  </si>
  <si>
    <t>трубостойки на триподе + Flexi WCDMA BTS</t>
  </si>
  <si>
    <t>25 57 25.93</t>
  </si>
  <si>
    <t>53 08 00.63</t>
  </si>
  <si>
    <t>д. Дружный, Пуховичский р-н, Минская обл.</t>
  </si>
  <si>
    <t>plan_dcs:4/2/4 work_dcs:4/2/2</t>
  </si>
  <si>
    <t>27 53 48.4</t>
  </si>
  <si>
    <t>53 37 7.5</t>
  </si>
  <si>
    <t>д. Валейкуны, Островецкий р-н, Гродненская обл.</t>
  </si>
  <si>
    <t>plan_dcs:4/4/4 work_dcs:2/4/2</t>
  </si>
  <si>
    <t>26 07 07.2</t>
  </si>
  <si>
    <t>54 45 35.2</t>
  </si>
  <si>
    <t>д. Малыщино, р-н ул. Белые Росы, Гродненский р-н, Гродненская обл.</t>
  </si>
  <si>
    <t>23 52 4.39</t>
  </si>
  <si>
    <t>53 42 54.49</t>
  </si>
  <si>
    <t>д. Бесковка, Мстиславский р-н, Могилёвская обл.</t>
  </si>
  <si>
    <t>31 19 54</t>
  </si>
  <si>
    <t>53 52 28</t>
  </si>
  <si>
    <t>г. Микашевичи, Лунинецкий р-н, Брестская обл.</t>
  </si>
  <si>
    <t>г. Новополоцк, проезд Измерительский, д. 6/3, Полоцкий р-н, Витебская обл.</t>
  </si>
  <si>
    <t>Завод "Измеритель"</t>
  </si>
  <si>
    <t>plan_gsm:3/3/3 work_gsm:3/2/1</t>
  </si>
  <si>
    <t>28 40 50.7</t>
  </si>
  <si>
    <t>55 31 1.3</t>
  </si>
  <si>
    <t>3G оборудование привязывается через ВОЛС_x000D__x000D_
_x000D__x000D_
изменен адрес г. Новополоцк, ул. Молодежная, 166</t>
  </si>
  <si>
    <t>вкл. 20.02.2004</t>
  </si>
  <si>
    <t>г. Светлогорск, мк-н Шатилки, д. 7а., Светлогорский р-н, Гомельская обл.</t>
  </si>
  <si>
    <t>12-ти этажное здание с тех. этажом КДЖЭУП "Жилфонд" (41м.)</t>
  </si>
  <si>
    <t>АО 5.5 м. (1 шт.) + BS - 240 II</t>
  </si>
  <si>
    <t>29 44 58.6</t>
  </si>
  <si>
    <t>52 38 1.6</t>
  </si>
  <si>
    <t>г. Ельск, тракт Мозырьский, Ельский р-н, Гомельская обл.</t>
  </si>
  <si>
    <t>здание дома быта №2 ОАО "Ельский КБО" (7,5 м.)</t>
  </si>
  <si>
    <t>plan_dcs:6/6/6 work_dcs:3/6/4</t>
  </si>
  <si>
    <t>г. Гомель, ул. Портовая, д. 14, Гомельский р-н, Гомельская обл.</t>
  </si>
  <si>
    <t>здание общежития РУП "Белпочта"  (15,5 м.)</t>
  </si>
  <si>
    <t>31 00 43.4</t>
  </si>
  <si>
    <t>52 26 19.2</t>
  </si>
  <si>
    <t>д. Потока, Кличевский р-н, Могилёвская обл.</t>
  </si>
  <si>
    <t>29 22 2</t>
  </si>
  <si>
    <t>53 33 31</t>
  </si>
  <si>
    <t>д. Гоноратово, Кличевский р-н, Могилёвская обл.</t>
  </si>
  <si>
    <t>29 16 33.7</t>
  </si>
  <si>
    <t>53 37 36.9</t>
  </si>
  <si>
    <t>д. Журавы, Краснопольский р-н, Могилёвская обл.</t>
  </si>
  <si>
    <t>31 17 16.3</t>
  </si>
  <si>
    <t>53 11 17</t>
  </si>
  <si>
    <t>д. Козелье, Краснопольский р-н, Могилёвская обл.</t>
  </si>
  <si>
    <t>Башня МТС 72 м. + контейнер + BTS - 3900</t>
  </si>
  <si>
    <t>31 18 25.8</t>
  </si>
  <si>
    <t>53 15 16.1</t>
  </si>
  <si>
    <t>г. Осиповичи, п. Советский, Осиповичский р-н, Могилёвская обл.</t>
  </si>
  <si>
    <t>28 35 43.6</t>
  </si>
  <si>
    <t>53 19 11.4</t>
  </si>
  <si>
    <t>вкл. 15.01.2009</t>
  </si>
  <si>
    <t>д. Мошевое, Костюковичский р-н, Могилёвская обл.</t>
  </si>
  <si>
    <t>32 01 33</t>
  </si>
  <si>
    <t>53 07 54</t>
  </si>
  <si>
    <t>27 56 0.99</t>
  </si>
  <si>
    <t>55 46 51.99</t>
  </si>
  <si>
    <t>д. Гроново, Чериковский р-н, Могилёвская обл.</t>
  </si>
  <si>
    <t>31 28 5.6</t>
  </si>
  <si>
    <t>53 34 6.9</t>
  </si>
  <si>
    <t>д. Рудня, Белыничский р-н, Могилёвская обл.</t>
  </si>
  <si>
    <t>29 52 42.8</t>
  </si>
  <si>
    <t>53 55 8.6</t>
  </si>
  <si>
    <t>д. Борисовщина, Глусский р-н, Могилёвская обл.</t>
  </si>
  <si>
    <t>28 43 25</t>
  </si>
  <si>
    <t>52 58 42</t>
  </si>
  <si>
    <t>д. Уборок, Осиповичский р-н, Могилёвская обл.</t>
  </si>
  <si>
    <t>28 35 20.9</t>
  </si>
  <si>
    <t>53 29 29.1</t>
  </si>
  <si>
    <t>д. Сычин, Славгородский р-н, Могилёвская обл.</t>
  </si>
  <si>
    <t>31 09 26.6</t>
  </si>
  <si>
    <t>53 22 00</t>
  </si>
  <si>
    <t>д. Староселье, Клецкий р-н, Минская обл.</t>
  </si>
  <si>
    <t>26 42 23.5</t>
  </si>
  <si>
    <t>52 52 55.6</t>
  </si>
  <si>
    <t>д. Казаковка, Славгородский р-н, Могилёвская обл.</t>
  </si>
  <si>
    <t>31 2 51.2</t>
  </si>
  <si>
    <t>53 17 50.7</t>
  </si>
  <si>
    <t>д. Боровая, Чериковский р-н, Могилёвская обл.</t>
  </si>
  <si>
    <t>31 39 47.3</t>
  </si>
  <si>
    <t>53 32 34.4</t>
  </si>
  <si>
    <t>д. Белынковичи, Костюковичский р-н, Могилёвская обл.</t>
  </si>
  <si>
    <t>32 7 42</t>
  </si>
  <si>
    <t>53 14 16</t>
  </si>
  <si>
    <t>д. Пильшичи, Белыничский р-н, Могилёвская обл.</t>
  </si>
  <si>
    <t>29 45 25.7</t>
  </si>
  <si>
    <t>53 47 0</t>
  </si>
  <si>
    <t>г. Верхнедвинск, ул. Московского, д. 1, Верхнедвинский р-н, Витебская обл.</t>
  </si>
  <si>
    <t>Верхнедвинский хлебзавод</t>
  </si>
  <si>
    <t>27 56 47</t>
  </si>
  <si>
    <t>55 47 11</t>
  </si>
  <si>
    <t>д. Копцевичи, Петриковский р-н, Гомельская обл.</t>
  </si>
  <si>
    <t>28 17 13.3</t>
  </si>
  <si>
    <t>52 14 51.8</t>
  </si>
  <si>
    <t>вкл. 13.01.2013</t>
  </si>
  <si>
    <t>г. Кричев, мк-н Сож, д. 23а, Кричевский р-н, Могилёвская обл.</t>
  </si>
  <si>
    <t>31 43 11</t>
  </si>
  <si>
    <t>53 42 39.5</t>
  </si>
  <si>
    <t>г. Быхов, ул. Авиационная, д. 12, Быховский р-н, Могилёвская обл.</t>
  </si>
  <si>
    <t>Здание КУП "Жилкомхоз"</t>
  </si>
  <si>
    <t>Трубостойка на мачте + BTS - 3900C</t>
  </si>
  <si>
    <t>30 12 45.3</t>
  </si>
  <si>
    <t>53 31 16.9</t>
  </si>
  <si>
    <t>д. Гороховка, Бобруйский р-н, Могилёвская обл.</t>
  </si>
  <si>
    <t>28 55 48</t>
  </si>
  <si>
    <t>53 1 31</t>
  </si>
  <si>
    <t>д. Застенок, Глусский р-н, Могилёвская обл.</t>
  </si>
  <si>
    <t>28 50 54.8</t>
  </si>
  <si>
    <t>52 53 16.3</t>
  </si>
  <si>
    <t>д. Мышковичи, Кировский р-н, Могилёвская обл.</t>
  </si>
  <si>
    <t>площадка мехдвора СПК "Рассвет"</t>
  </si>
  <si>
    <t>29 30 52.5</t>
  </si>
  <si>
    <t>53 13 13.7</t>
  </si>
  <si>
    <t>д. Перетрутовский Воротынь, Калинковичский р-н, Гомельская обл.</t>
  </si>
  <si>
    <t>мачта 39 м.+трубостойки + Flexi WCDMA BTS</t>
  </si>
  <si>
    <t>29 00 40.8</t>
  </si>
  <si>
    <t>52 20 34.1</t>
  </si>
  <si>
    <t>отпала, корректировка агро2010 (перешла в мкбс3679)</t>
  </si>
  <si>
    <t>д. Беляевка, Чечерский р-н, Гомельская обл.</t>
  </si>
  <si>
    <t>31 1 10.9</t>
  </si>
  <si>
    <t>52 57 34.4</t>
  </si>
  <si>
    <t>г. Миоры, Миорский р-н, Витебская обл.</t>
  </si>
  <si>
    <t>Труба УП ЖКХ котельная "Северная"</t>
  </si>
  <si>
    <t>plan_dcs:3/3/3 work_dcs:5/6/2</t>
  </si>
  <si>
    <t>1 рамка, 2 сектора на сущ.  + Flexi WCDMA BTS</t>
  </si>
  <si>
    <t>27 37 35.2</t>
  </si>
  <si>
    <t>55 37 39.5</t>
  </si>
  <si>
    <t>д. Поля, Климовичский р-н, Могилёвская обл.</t>
  </si>
  <si>
    <t>32 02 58.3</t>
  </si>
  <si>
    <t>53 32 15.2</t>
  </si>
  <si>
    <t>32 07 42.1</t>
  </si>
  <si>
    <t>53 14 16.4</t>
  </si>
  <si>
    <t>2-й_этап_2009, отпала (отказ строи-ва ИП Велком)</t>
  </si>
  <si>
    <t>29 47 48.5</t>
  </si>
  <si>
    <t>54 14 46.3</t>
  </si>
  <si>
    <t>г. Славгород, ул. Ленинская, Славгородский р-н, Могилёвская обл.</t>
  </si>
  <si>
    <t>31 00 26.2</t>
  </si>
  <si>
    <t>53 26 39</t>
  </si>
  <si>
    <t>вкл. 22.09.2011</t>
  </si>
  <si>
    <t>Браславский РУЭС</t>
  </si>
  <si>
    <t>27 2 4.29</t>
  </si>
  <si>
    <t>55 38 22.39</t>
  </si>
  <si>
    <t>вкл. 12.07.2003</t>
  </si>
  <si>
    <t>д. Милое, Кличевский р-н, Могилёвская обл.</t>
  </si>
  <si>
    <t>29 39 32.4</t>
  </si>
  <si>
    <t>53 39 36.8</t>
  </si>
  <si>
    <t>вкл. 13.07.2009</t>
  </si>
  <si>
    <t>Браславский БРПТЦ</t>
  </si>
  <si>
    <t>26 59 25.2</t>
  </si>
  <si>
    <t>55 38 29.4</t>
  </si>
  <si>
    <t>г. Нарочь, ул. Туристическая, д. 12А, Мядельский р-н, Минская обл.</t>
  </si>
  <si>
    <t>Гостиничный комплекс "Нарочь"</t>
  </si>
  <si>
    <t>26 40 50.4</t>
  </si>
  <si>
    <t>54 53 43.2</t>
  </si>
  <si>
    <t>вкл. 08.09.2003</t>
  </si>
  <si>
    <t>д. Папоротное, Жлобинский р-н, Гомельская обл.</t>
  </si>
  <si>
    <t>29 58 38.9</t>
  </si>
  <si>
    <t>52 45 27.5</t>
  </si>
  <si>
    <t>26 55 31</t>
  </si>
  <si>
    <t>54 52 8.99</t>
  </si>
  <si>
    <t>вкл. 17.07.2003</t>
  </si>
  <si>
    <t>г. Гомель, ул. Федюнинского, д. 19, Гомельский р-н, Гомельская обл.</t>
  </si>
  <si>
    <t>5-и эт. здание заводоуправления &lt;Ратон&gt;</t>
  </si>
  <si>
    <t>30 59 32.5</t>
  </si>
  <si>
    <t>52 28 57.2</t>
  </si>
  <si>
    <t>д. Кульшичи, Славгородский р-н, Могилёвская обл.</t>
  </si>
  <si>
    <t>30 45 16</t>
  </si>
  <si>
    <t>53 28 07</t>
  </si>
  <si>
    <t>г. Мядель, ул. Коммунистическая, д. 23, Мядельский р-н, Минская обл.</t>
  </si>
  <si>
    <t>ГУ Мядельское РТМО</t>
  </si>
  <si>
    <t>26 54 54</t>
  </si>
  <si>
    <t>54 53 12.1</t>
  </si>
  <si>
    <t>г. Гомель, ул. Барыкина, д. 143, Гомельский р-н, Гомельская обл.</t>
  </si>
  <si>
    <t>ангар цеха завода &lt;Торговое оборудование&gt;</t>
  </si>
  <si>
    <t>30 58 10.1</t>
  </si>
  <si>
    <t>52 25 10</t>
  </si>
  <si>
    <t>вкл. 17.06.2004</t>
  </si>
  <si>
    <t>д. Малые Летцы, Витебский р-н, Витебская обл.</t>
  </si>
  <si>
    <t>Санаторий "Летцы"</t>
  </si>
  <si>
    <t>29 55 40.5</t>
  </si>
  <si>
    <t>55 11 52.5</t>
  </si>
  <si>
    <t>вкл. 10.03.2005</t>
  </si>
  <si>
    <t>вкл. 31.07.2013</t>
  </si>
  <si>
    <t>г. Жодино, ул. 8 марта, д. 13, Смолевичский р-н, Минская обл.</t>
  </si>
  <si>
    <t>28 17 53.2</t>
  </si>
  <si>
    <t>54 5 28.7</t>
  </si>
  <si>
    <t>мачта 29 м. + сборный контейнер + BS - 240</t>
  </si>
  <si>
    <t>30 12 47.19</t>
  </si>
  <si>
    <t>55 9 38.8</t>
  </si>
  <si>
    <t>отпала, преход в мкбс</t>
  </si>
  <si>
    <t>г. Борисов, ул. Чаловской, д. 17а, Борисовский р-н, Минская обл.</t>
  </si>
  <si>
    <t>Административное здание МОУП "Борисовский консервный завод"</t>
  </si>
  <si>
    <t>28 29 1.8</t>
  </si>
  <si>
    <t>54 13 48.2</t>
  </si>
  <si>
    <t>выкл. 17.07.2012</t>
  </si>
  <si>
    <t>д. Дорожки, Миорский р-н, Витебская обл.</t>
  </si>
  <si>
    <t>28 9 4.6</t>
  </si>
  <si>
    <t>55 22 8.9</t>
  </si>
  <si>
    <t>вкл. 24.11.2008</t>
  </si>
  <si>
    <t>д. Жавнина, Ушачский р-н, Витебская обл.</t>
  </si>
  <si>
    <t>28 24 12.5</t>
  </si>
  <si>
    <t>55 3 14.6</t>
  </si>
  <si>
    <t>вкл. 15.10.2008</t>
  </si>
  <si>
    <t>г. Жодино, ул. Кузнечная, д. 26, Смолевичский р-н, Минская обл.</t>
  </si>
  <si>
    <t>кузнечный завод тяжелых штамповок</t>
  </si>
  <si>
    <t>28 21 11.2</t>
  </si>
  <si>
    <t>54 6 57.4</t>
  </si>
  <si>
    <t>вкл. 19.06.2008</t>
  </si>
  <si>
    <t>г. Витебск, пр-т Фрунзе, д. 41б, Витебский р-н, Витебская обл.</t>
  </si>
  <si>
    <t>казарма в/ч 52287</t>
  </si>
  <si>
    <t>30 13 39.39</t>
  </si>
  <si>
    <t>55 11 19.5</t>
  </si>
  <si>
    <t>г. Жодино, ул. Рокоссовского, д. 7, Смолевичский р-н, Минская обл.</t>
  </si>
  <si>
    <t>Автостоянка ИП "Михалев Виктор Николаевич"</t>
  </si>
  <si>
    <t>28 17 23.3</t>
  </si>
  <si>
    <t>54 5 36.7</t>
  </si>
  <si>
    <t>г. Витебск, ул. П. Бровки, д. 5а, Витебский р-н, Витебская обл.</t>
  </si>
  <si>
    <t>магазин №146 ОАО "Веста"</t>
  </si>
  <si>
    <t>г. Витебск, ул. Зеленогурская, д. 12, Витебский р-н, Витебская обл.</t>
  </si>
  <si>
    <t>производственно-административное здание ЧПУП "Нартэкс"</t>
  </si>
  <si>
    <t>на короне под антеннами GSM + Flexi WCDMA BTS</t>
  </si>
  <si>
    <t>30 11 9.9</t>
  </si>
  <si>
    <t>выкл. 29.03.2014</t>
  </si>
  <si>
    <t>г. Витебск, пр-т Черняховского, д. 19, Витебский р-н, Витебская обл.</t>
  </si>
  <si>
    <t>Здание УП "Витебскоблтелеком"</t>
  </si>
  <si>
    <t>30 11 59</t>
  </si>
  <si>
    <t>55 10 31</t>
  </si>
  <si>
    <t>г. Борисов, ул. Мелиоративная, д. 15а, Борисовский р-н, Минская обл.</t>
  </si>
  <si>
    <t>КТУП "Борисовский пищеторг"</t>
  </si>
  <si>
    <t>28 32 19.4</t>
  </si>
  <si>
    <t>54 14 52</t>
  </si>
  <si>
    <t>вкл. 03.05.2008</t>
  </si>
  <si>
    <t>г. Витебск, ул. 4-я Чкалова, д. 7/а, Витебский р-н, Витебская обл.</t>
  </si>
  <si>
    <t>УП "ЖРЭТ Первомайского района"</t>
  </si>
  <si>
    <t>30 11 57.97</t>
  </si>
  <si>
    <t>55 10 45.69</t>
  </si>
  <si>
    <t>г. Борисов, ул. Лопатина, д. 170, Борисовский р-н, Минская обл.</t>
  </si>
  <si>
    <t>2-я городская больница</t>
  </si>
  <si>
    <t>28 29 16.2</t>
  </si>
  <si>
    <t>54 16 29.1</t>
  </si>
  <si>
    <t>д. Дудинка, Борисовский р-н, Минская обл.</t>
  </si>
  <si>
    <t>ОАО "БАТЭ" Детский лагерь "Салют"</t>
  </si>
  <si>
    <t>28 26 24.7</t>
  </si>
  <si>
    <t>54 15 33.6</t>
  </si>
  <si>
    <t>г. Борисов, ул. Братьев Вайнрубов, д. 21, Борисовский р-н, Минская обл.</t>
  </si>
  <si>
    <t>28 28 50.6</t>
  </si>
  <si>
    <t>54 10 55.3</t>
  </si>
  <si>
    <t>г. Витебск, ул. Горького, д. 75, Витебский р-н, Витебская обл.</t>
  </si>
  <si>
    <t>станция водоподготовки ОАО "Витебские ковры"</t>
  </si>
  <si>
    <t>30 8 42.3</t>
  </si>
  <si>
    <t>55 10 38</t>
  </si>
  <si>
    <t>вкл. 13.08.2008</t>
  </si>
  <si>
    <t>д. Березки, Докшицкий р-н, Витебская обл.</t>
  </si>
  <si>
    <t>27 48 35.3</t>
  </si>
  <si>
    <t>54 42 10.6</t>
  </si>
  <si>
    <t>г. Витебск, ул. Фрунзе, д. 81/33, Витебский р-н, Витебская обл.</t>
  </si>
  <si>
    <t>ГХУ "Управление делами президента РБ" административный корпус</t>
  </si>
  <si>
    <t>трипод 5.5 м. + сборный контейнер + BS - 240</t>
  </si>
  <si>
    <t>30 15 8.89</t>
  </si>
  <si>
    <t>55 11 29.4</t>
  </si>
  <si>
    <t>отпала по ДЗ BEL 02 01 00 07/0166с от 30.04.2008</t>
  </si>
  <si>
    <t>д. Тетча, Ушачский р-н, Витебская обл.</t>
  </si>
  <si>
    <t>28 56 22.5</t>
  </si>
  <si>
    <t>55 13 32.1</t>
  </si>
  <si>
    <t>28 49 10.8</t>
  </si>
  <si>
    <t>55 23 21.5</t>
  </si>
  <si>
    <t>г. Витебск, ул. Правды, д. 30, Витебский р-н, Витебская обл.</t>
  </si>
  <si>
    <t>Здание РУП "Витебскэнерго"</t>
  </si>
  <si>
    <t>plan_dcs:6/6/6 MR work_dcs:5/8/6</t>
  </si>
  <si>
    <t>30 12 59.8</t>
  </si>
  <si>
    <t>55 11 16.9</t>
  </si>
  <si>
    <t>г. Витебск, пр-т Черняховского, д. 14а, Витебский р-н, Витебская обл.</t>
  </si>
  <si>
    <t>общежитие УО "Витебский государственный политехнический техникум"</t>
  </si>
  <si>
    <t>30 12 14.2</t>
  </si>
  <si>
    <t>55 10 46</t>
  </si>
  <si>
    <t>г. Поставы, ул. Юбилейная, д. 8, Поставский р-н, Витебская обл.</t>
  </si>
  <si>
    <t>ЖКХ, здание ЦТП</t>
  </si>
  <si>
    <t>26 51 48.1</t>
  </si>
  <si>
    <t>55 6 35.3</t>
  </si>
  <si>
    <t>г. Новополоцк, ул. Молодежная, д. 225, Полоцкий р-н, Витебская обл.</t>
  </si>
  <si>
    <t>Земельный участок автостанции "Подкастельцы"</t>
  </si>
  <si>
    <t>28 42 30.4</t>
  </si>
  <si>
    <t>55 30 20.2</t>
  </si>
  <si>
    <t>г. Полоцк, ул. П. Бровки, д. 47, Полоцкий р-н, Витебская обл.</t>
  </si>
  <si>
    <t>Ресторан "Былина"</t>
  </si>
  <si>
    <t>28 45 56.5</t>
  </si>
  <si>
    <t>г. Новополоцк, ул. Молодежная, д. 148, Полоцкий р-н, Витебская обл.</t>
  </si>
  <si>
    <t>Универсам "Двина"</t>
  </si>
  <si>
    <t>28 40 27</t>
  </si>
  <si>
    <t>55 31 27.9</t>
  </si>
  <si>
    <t>г. Полоцк, ул. Я. Купалы, д. 16, Полоцкий р-н, Витебская обл.</t>
  </si>
  <si>
    <t>ОАО АТП-6</t>
  </si>
  <si>
    <t>28 47 8.3</t>
  </si>
  <si>
    <t>55 29 47.7</t>
  </si>
  <si>
    <t>вкл. 28.05.2008</t>
  </si>
  <si>
    <t>г. Новополоцк, 0, Полоцкий р-н, Витебская обл.</t>
  </si>
  <si>
    <t>площадка на земле</t>
  </si>
  <si>
    <t>28 35 0.2</t>
  </si>
  <si>
    <t>55 33 36.8</t>
  </si>
  <si>
    <t>вкл. 06.03.2008</t>
  </si>
  <si>
    <t>г. Полоцк, ул. Пушкина, д. 2, Полоцкий р-н, Витебская обл.</t>
  </si>
  <si>
    <t>УО "Полоцкий торгово-технологический колледж Белкоопсоюза"</t>
  </si>
  <si>
    <t>28 47 1.7</t>
  </si>
  <si>
    <t>55 29 1.4</t>
  </si>
  <si>
    <t>вкл. 12.11.2008</t>
  </si>
  <si>
    <t>г. Новополоцк, ул. Молодежная, д. 132, Полоцкий р-н, Витебская обл.</t>
  </si>
  <si>
    <t>УО "Государственный центр допризывной подготовки"</t>
  </si>
  <si>
    <t>28 39 54.8</t>
  </si>
  <si>
    <t>55 31 37.4</t>
  </si>
  <si>
    <t>г. Новополоцк, ул. Молодежная, д. 1/В, Полоцкий р-н, Витебская обл.</t>
  </si>
  <si>
    <t>Новополоцкая центральная городская больница</t>
  </si>
  <si>
    <t>28 37 14.7</t>
  </si>
  <si>
    <t>55 32 39.1</t>
  </si>
  <si>
    <t>вкл. 08.12.2008</t>
  </si>
  <si>
    <t>г. Витебск, ул. Панковой, д. 6, Витебский р-н, Витебская обл.</t>
  </si>
  <si>
    <t>Труба котельной "Восточная"</t>
  </si>
  <si>
    <t>30 15 35</t>
  </si>
  <si>
    <t>55 11 26.3</t>
  </si>
  <si>
    <t>д. Васюки, Шарковщинский р-н, Витебская обл.</t>
  </si>
  <si>
    <t>Административное здание СПК "Васюки"</t>
  </si>
  <si>
    <t>27 20 11.4</t>
  </si>
  <si>
    <t>55 19 14.9</t>
  </si>
  <si>
    <t>г. Шумилино, ул. 70 лет БССР, д. 6, Шумилинский р-н, Витебская обл.</t>
  </si>
  <si>
    <t>29 37 36.6</t>
  </si>
  <si>
    <t>55 17 25.4</t>
  </si>
  <si>
    <t>трубостойка на мачте, сущ. тр-ки + Flexi WCDMA BTS</t>
  </si>
  <si>
    <t>27 55 46</t>
  </si>
  <si>
    <t>55 49 6.4</t>
  </si>
  <si>
    <t>вкл. 07.02.2008</t>
  </si>
  <si>
    <t>д. Городиловичи, Верхнедвинский р-н, Витебская обл.</t>
  </si>
  <si>
    <t>28 16 20.3</t>
  </si>
  <si>
    <t>56 1 15.1</t>
  </si>
  <si>
    <t>д. Стрелки, Верхнедвинский р-н, Витебская обл.</t>
  </si>
  <si>
    <t>28 12 14.9</t>
  </si>
  <si>
    <t>55 55 39.5</t>
  </si>
  <si>
    <t>д. Владычино, Полоцкий р-н, Витебская обл.</t>
  </si>
  <si>
    <t>28 37 23</t>
  </si>
  <si>
    <t>55 39 12</t>
  </si>
  <si>
    <t>вкл. 29.01.2009</t>
  </si>
  <si>
    <t>д. Бобовики, Полоцкий р-н, Витебская обл.</t>
  </si>
  <si>
    <t>29 4 54.8</t>
  </si>
  <si>
    <t>55 37 26.1</t>
  </si>
  <si>
    <t>д. Громовки, Верхнедвинский р-н, Витебская обл.</t>
  </si>
  <si>
    <t>27 56 21.6</t>
  </si>
  <si>
    <t>55 54 38.1</t>
  </si>
  <si>
    <t>д. Козловщина, Верхнедвинский р-н, Витебская обл.</t>
  </si>
  <si>
    <t>Земельный участок с/с "Кохановичи"</t>
  </si>
  <si>
    <t>28 6 43.1</t>
  </si>
  <si>
    <t>55 51 8.1</t>
  </si>
  <si>
    <t>вкл. 06.06.2008</t>
  </si>
  <si>
    <t>д. Долгиново, Миорский р-н, Витебская обл.</t>
  </si>
  <si>
    <t>27 47 57.4</t>
  </si>
  <si>
    <t>55 44 14.8</t>
  </si>
  <si>
    <t>г. Витебск, ул. П.Бровки, д. 13а, Витебский р-н, Витебская обл.</t>
  </si>
  <si>
    <t>Здание завода "Витязь"</t>
  </si>
  <si>
    <t>plan_dcs:6/6/6 work_dcs:8/5/5</t>
  </si>
  <si>
    <t>30 14 21.3</t>
  </si>
  <si>
    <t>55 10 2.4</t>
  </si>
  <si>
    <t>г. Новополоцк, ул. Я.Коласа, Полоцкий р-н, Витебская обл.</t>
  </si>
  <si>
    <t>28 41 27.4</t>
  </si>
  <si>
    <t>55 31 13.8</t>
  </si>
  <si>
    <t>д. Самуйлы, Браславский р-н, Витебская обл.</t>
  </si>
  <si>
    <t>27 16 10.7</t>
  </si>
  <si>
    <t>55 37 1.3</t>
  </si>
  <si>
    <t>д. Силово, Миорский р-н, Витебская обл.</t>
  </si>
  <si>
    <t>27 44 14.1</t>
  </si>
  <si>
    <t>55 39 34.6</t>
  </si>
  <si>
    <t>д. Сынодворцы, Шарковщинский р-н, Витебская обл.</t>
  </si>
  <si>
    <t>27 29 7.4</t>
  </si>
  <si>
    <t>55 27 25</t>
  </si>
  <si>
    <t>д. Юховичи, Россонский р-н, Витебская обл.</t>
  </si>
  <si>
    <t>28 38 36.3</t>
  </si>
  <si>
    <t>56 1 5.5</t>
  </si>
  <si>
    <t>г. Лепель, ул. Калинина, д. 74, Лепельский р-н, Витебская обл.</t>
  </si>
  <si>
    <t>ЖКХ "Лепель"</t>
  </si>
  <si>
    <t>28 42 8.1</t>
  </si>
  <si>
    <t>54 52 53.2</t>
  </si>
  <si>
    <t>вкл. 25.09.2008</t>
  </si>
  <si>
    <t>д. Белусишки, Браславский р-н, Витебская обл.</t>
  </si>
  <si>
    <t>территория СПК "Маяк Браславский"</t>
  </si>
  <si>
    <t>26 53 46.3</t>
  </si>
  <si>
    <t>55 35 27.5</t>
  </si>
  <si>
    <t>27 6 43.8</t>
  </si>
  <si>
    <t>55 34 42.2</t>
  </si>
  <si>
    <t>вкл. 19.03.2008</t>
  </si>
  <si>
    <t>г. Дубровно, ул. Вокзальная, д. 34, Дубровенский р-н, Витебская обл.</t>
  </si>
  <si>
    <t>административное здание ЖКХ</t>
  </si>
  <si>
    <t>30 40 30.2</t>
  </si>
  <si>
    <t>54 34 55.5</t>
  </si>
  <si>
    <t>вкл. 28.04.2008</t>
  </si>
  <si>
    <t>г. Новополоцк, ул. Я.Коласа, д. 46, Полоцкий р-н, Витебская обл.</t>
  </si>
  <si>
    <t>НРУП ТН "Дружба"</t>
  </si>
  <si>
    <t>28 40 52.49</t>
  </si>
  <si>
    <t>55 31 31.79</t>
  </si>
  <si>
    <t>г. Витебск, ул. Горького, д. 104, Витебский р-н, Витебская обл.</t>
  </si>
  <si>
    <t>Труба котельной Витебской ТЭЦ</t>
  </si>
  <si>
    <t>30 7 48.29</t>
  </si>
  <si>
    <t>55 10 2.28</t>
  </si>
  <si>
    <t>демонтирована</t>
  </si>
  <si>
    <t>выкл. 15.03.2006</t>
  </si>
  <si>
    <t>г. Витебск, ул. 2-ая Прибрежная, д. 1, Витебский р-н, Витебская обл.</t>
  </si>
  <si>
    <t>РПУП "Витебский меховой комбинат"</t>
  </si>
  <si>
    <t>30 9 39</t>
  </si>
  <si>
    <t>55 9 51.5</t>
  </si>
  <si>
    <t>г. Витебск, пр-т Строителей, д. 1, Витебский р-н, Витебская обл.</t>
  </si>
  <si>
    <t>трубостойка 5 м. + BS - 240</t>
  </si>
  <si>
    <t>30 12 3.9</t>
  </si>
  <si>
    <t>55 10 21.7</t>
  </si>
  <si>
    <t>г. Витебск, ул. Космонавтов, д. 10а, Витебский р-н, Витебская обл.</t>
  </si>
  <si>
    <t>Дистанция гражданских сооружений Витебского отделения БелЖД</t>
  </si>
  <si>
    <t>30 11 7.8</t>
  </si>
  <si>
    <t>55 11 38.3</t>
  </si>
  <si>
    <t>г. Витебск, ул. 3-я Суражская, Витебский р-н, Витебская обл.</t>
  </si>
  <si>
    <t>склад СООО "Белвест"</t>
  </si>
  <si>
    <t>30 13 24.8</t>
  </si>
  <si>
    <t>55 12 27.5</t>
  </si>
  <si>
    <t>вкл. 30.10.2008</t>
  </si>
  <si>
    <t>г. Витебск, пр-т Победы, д. 23 д., Витебский р-н, Витебская обл.</t>
  </si>
  <si>
    <t>55 9 51</t>
  </si>
  <si>
    <t>plan_umts:2/0/0 work_umts:</t>
  </si>
  <si>
    <t>Тестовая NodeB HUAWEI размещаемая в автозале Минск Независимости 95 ОТПАЛА. ЗАМЕНЕНА на 3300</t>
  </si>
  <si>
    <t>г. Витебск, ул. Чкалова, д. 18, Витебский р-н, Витебская обл.</t>
  </si>
  <si>
    <t>магазин №139 ОАО "Веста"</t>
  </si>
  <si>
    <t>30 13 5.6</t>
  </si>
  <si>
    <t>55 10 26.2</t>
  </si>
  <si>
    <t>Земельный участок Витебского исполкома</t>
  </si>
  <si>
    <t>30 10 53</t>
  </si>
  <si>
    <t>55 9 39.09</t>
  </si>
  <si>
    <t>г. Витебск, ул. Баумана, 20, Витебский р-н, Витебская обл.</t>
  </si>
  <si>
    <t>Столовая ветеринарной академии</t>
  </si>
  <si>
    <t>30 13 2.6</t>
  </si>
  <si>
    <t>55 11 51.1</t>
  </si>
  <si>
    <t>г. Витебск, ул. Ясеневая, д. 15, Витебский р-н, Витебская обл.</t>
  </si>
  <si>
    <t>Магазин №25</t>
  </si>
  <si>
    <t>30 10 11.9</t>
  </si>
  <si>
    <t>55 13 51.9</t>
  </si>
  <si>
    <t>г. Витебск, ул. Леонова, д. 24, Витебский р-н, Витебская обл.</t>
  </si>
  <si>
    <t>Мебельная фабрика "Заря"</t>
  </si>
  <si>
    <t>30 10 50.5</t>
  </si>
  <si>
    <t>вкл. 10.06.2005</t>
  </si>
  <si>
    <t>г. Витебск, ул. Смоленская, д. 8, Витебский р-н, Витебская обл.</t>
  </si>
  <si>
    <t>пункт приема стеклотары</t>
  </si>
  <si>
    <t>30 13 44.1</t>
  </si>
  <si>
    <t>55 10 55.1</t>
  </si>
  <si>
    <t>г. Витебск, ул. Мира, д. 13а, Витебский р-н, Витебская обл.</t>
  </si>
  <si>
    <t>"ВПКиТС" труба</t>
  </si>
  <si>
    <t>plan_gsm:2/2/2 work_gsm:3/2/1</t>
  </si>
  <si>
    <t>трубостойки вместо антенн 2G + Flexi WCDMA BTS</t>
  </si>
  <si>
    <t>30 14 16.2</t>
  </si>
  <si>
    <t>55 11 46.2</t>
  </si>
  <si>
    <t>д. Проземле, Чашникский р-н, Витебская обл.</t>
  </si>
  <si>
    <t>Земльный участок СПК "Проземля"</t>
  </si>
  <si>
    <t>plan_dcs:4/4/4 work_dcs:3/2/1</t>
  </si>
  <si>
    <t>29 6 4.1</t>
  </si>
  <si>
    <t>54 51 40.3</t>
  </si>
  <si>
    <t>Отделение почтовой связи №32</t>
  </si>
  <si>
    <t>мачта 29 м. + Flexi WCDMA BTS</t>
  </si>
  <si>
    <t>30 12 44.3</t>
  </si>
  <si>
    <t>55 10 4.9</t>
  </si>
  <si>
    <t>д. Милашево, Миорский р-н, Витебская обл.</t>
  </si>
  <si>
    <t>участок земли ПУПКС "Миорский"</t>
  </si>
  <si>
    <t>27 34 36.1</t>
  </si>
  <si>
    <t>55 42 30.2</t>
  </si>
  <si>
    <t>г. Витебск, ж/д ст.Лучеса, Витебский р-н, Витебская обл.</t>
  </si>
  <si>
    <t>мачта 40 м, 1-ый и 3-ий сектор на дополнительные трубостойки, 2-ой сектор на свободную трубостойку</t>
  </si>
  <si>
    <t>30 12 36.3</t>
  </si>
  <si>
    <t>55 9 14.2</t>
  </si>
  <si>
    <t>д. Ковалево, Витебский р-н, Витебская обл.</t>
  </si>
  <si>
    <t>территория МТФ КУСХП "Вороны"</t>
  </si>
  <si>
    <t>30 25 57.5</t>
  </si>
  <si>
    <t>55 06 43.3</t>
  </si>
  <si>
    <t>д. Зеленый Остров, Лепельский р-н, Витебская обл.</t>
  </si>
  <si>
    <t>28 49 55.1</t>
  </si>
  <si>
    <t>54 49 23.8</t>
  </si>
  <si>
    <t>д. Зорница, Лепельский р-н, Витебская обл.</t>
  </si>
  <si>
    <t>Земельный участок ОАО "Лепель агросервис"</t>
  </si>
  <si>
    <t>28 49 30.5</t>
  </si>
  <si>
    <t>54 53 55.7</t>
  </si>
  <si>
    <t>вкл. 13.11.2008</t>
  </si>
  <si>
    <t>д. Жучки, Чашникский р-н, Витебская обл.</t>
  </si>
  <si>
    <t>29 15 40.1</t>
  </si>
  <si>
    <t>54 44 35.5</t>
  </si>
  <si>
    <t>вкл. 02.02.2009</t>
  </si>
  <si>
    <t>Труба котельной РАПТ</t>
  </si>
  <si>
    <t>55 13 28.1</t>
  </si>
  <si>
    <t>вкл. 03.03.2003</t>
  </si>
  <si>
    <t>д. Гриньки, Чашникский р-н, Витебская обл.</t>
  </si>
  <si>
    <t>29 20 22.9</t>
  </si>
  <si>
    <t>54 48 25.5</t>
  </si>
  <si>
    <t>д. Черея, Чашникский р-н, Витебская обл.</t>
  </si>
  <si>
    <t>plan_dcs:4/4/4 work_dcs:1/3/2</t>
  </si>
  <si>
    <t>29 17 30.2</t>
  </si>
  <si>
    <t>54 37 6.1</t>
  </si>
  <si>
    <t>д. Большие Липовичи, Чашникский р-н, Витебская обл.</t>
  </si>
  <si>
    <t>29 26 43.7</t>
  </si>
  <si>
    <t>54 43 5.7</t>
  </si>
  <si>
    <t>г. Бешенковичи, ул. Черняховского, д. 1, Бешенковичский р-н, Витебская обл.</t>
  </si>
  <si>
    <t>здание "Бешенковичи Райагросервис"</t>
  </si>
  <si>
    <t>29 28 28</t>
  </si>
  <si>
    <t>55 2 37.8</t>
  </si>
  <si>
    <t>г. Городок, ул. Садовая, д. 12, Городокский р-н, Витебская обл.</t>
  </si>
  <si>
    <t>"РГОО БООР"</t>
  </si>
  <si>
    <t>29 59 19.3</t>
  </si>
  <si>
    <t>55 27 35.1</t>
  </si>
  <si>
    <t>д. Кашино, Витебский р-н, Витебская обл.</t>
  </si>
  <si>
    <t>plan_gsm:2/2/2 work_gsm:3/1/4</t>
  </si>
  <si>
    <t>plan_dcs:3/3/3 work_dcs:4/2/0</t>
  </si>
  <si>
    <t>30 14 12.1</t>
  </si>
  <si>
    <t>55 16 14.1</t>
  </si>
  <si>
    <t>г. Витебск, ул. Шрадера, д. 1, Витебский р-н, Витебская обл.</t>
  </si>
  <si>
    <t>Стоматологическая поликлиника</t>
  </si>
  <si>
    <t>30 12 29.9</t>
  </si>
  <si>
    <t>55 11 12.1</t>
  </si>
  <si>
    <t>д. Березино, Докшицкий р-н, Витебская обл.</t>
  </si>
  <si>
    <t>28 11 5.6</t>
  </si>
  <si>
    <t>54 54 25.1</t>
  </si>
  <si>
    <t>д. Лесины, Ушачский р-н, Витебская обл.</t>
  </si>
  <si>
    <t>28 13 3.5</t>
  </si>
  <si>
    <t>54 59 24.7</t>
  </si>
  <si>
    <t>д. Поплавки, Лепельский р-н, Витебская обл.</t>
  </si>
  <si>
    <t>28 32 5.4</t>
  </si>
  <si>
    <t>54 55 26.9</t>
  </si>
  <si>
    <t>г. Витебск, ул. Революционная, д. 30, Витебский р-н, Витебская обл.</t>
  </si>
  <si>
    <t>АО "Витебский Хлебокомбинат"</t>
  </si>
  <si>
    <t>рамка на трубостойках + Flexi WCDMA BTS</t>
  </si>
  <si>
    <t>30 11 21.1</t>
  </si>
  <si>
    <t>55 12 13.6</t>
  </si>
  <si>
    <t>вкл. 12.03.2003</t>
  </si>
  <si>
    <t>д. Беседа, Докшицкий р-н, Витебская обл.</t>
  </si>
  <si>
    <t>28 19 50.3</t>
  </si>
  <si>
    <t>54 53 33.9</t>
  </si>
  <si>
    <t>д. Пустоселье, Докшицкий р-н, Витебская обл.</t>
  </si>
  <si>
    <t>28 3 12.7</t>
  </si>
  <si>
    <t>54 52 20.9</t>
  </si>
  <si>
    <t>котельная "Братск"</t>
  </si>
  <si>
    <t>plan_gsm:2/2/2/2 work_gsm:2/4/2/2</t>
  </si>
  <si>
    <t>28 55 8.4</t>
  </si>
  <si>
    <t>54 53 37.5</t>
  </si>
  <si>
    <t>д. Замошанская, Сенненский р-н, Витебская обл.</t>
  </si>
  <si>
    <t>29 33 2.1</t>
  </si>
  <si>
    <t>54 47 43.8</t>
  </si>
  <si>
    <t>вкл. 27.02.2009</t>
  </si>
  <si>
    <t>г. Шарковщина, ул. Водопьянова, д. 12, Шарковщинский р-н, Витебская обл.</t>
  </si>
  <si>
    <t>Дом Быта</t>
  </si>
  <si>
    <t>55 21 54.4</t>
  </si>
  <si>
    <t>вкл. 13.05.2008</t>
  </si>
  <si>
    <t>д. Петровщина, Глубокский р-н, Витебская обл.</t>
  </si>
  <si>
    <t>27 32 1.2</t>
  </si>
  <si>
    <t>55 15 24.6</t>
  </si>
  <si>
    <t>г. Глубокое, ул. Комсомольская, д. 33, Глубокский р-н, Витебская обл.</t>
  </si>
  <si>
    <t>Учебный корпус №2</t>
  </si>
  <si>
    <t>27 41 41.1</t>
  </si>
  <si>
    <t>55 8 57.1</t>
  </si>
  <si>
    <t>д. Нестеровщина, Докшицкий р-н, Витебская обл.</t>
  </si>
  <si>
    <t>28 0 14.5</t>
  </si>
  <si>
    <t>54 57 30.3</t>
  </si>
  <si>
    <t>д. Сосновка, Витебский р-н, Витебская обл.</t>
  </si>
  <si>
    <t>ГУ "Республиканская туберкулезная больница Сосновка"</t>
  </si>
  <si>
    <t>30 10 23.09</t>
  </si>
  <si>
    <t>55 5 19.6</t>
  </si>
  <si>
    <t>территория хоздвора ОАО "Рудаково"</t>
  </si>
  <si>
    <t>30 9 59.1</t>
  </si>
  <si>
    <t>55 4 59.9</t>
  </si>
  <si>
    <t>вкл. 04.04.2008</t>
  </si>
  <si>
    <t>г. Витебск, пр-т Людникова, д. 11, Витебский р-н, Витебская обл.</t>
  </si>
  <si>
    <t>Общежитие ОАО "Красный октябрь"</t>
  </si>
  <si>
    <t>3 трубостойки + Flexi WCDMA BTS</t>
  </si>
  <si>
    <t>30 13 2.1</t>
  </si>
  <si>
    <t>55 12 9.8</t>
  </si>
  <si>
    <t>вкл. 28.02.2003</t>
  </si>
  <si>
    <t>plan_umts:3/3/3 work_umts:1/1/2</t>
  </si>
  <si>
    <t>30 18 37</t>
  </si>
  <si>
    <t>55 19 0.01</t>
  </si>
  <si>
    <t>д. Заольша, Лиозненский р-н, Витебская обл.</t>
  </si>
  <si>
    <t>30 56 44</t>
  </si>
  <si>
    <t>54 59 31.2</t>
  </si>
  <si>
    <t>вкл. 27.05.2008</t>
  </si>
  <si>
    <t>д. Лялевщина, Городокский р-н, Витебская обл.</t>
  </si>
  <si>
    <t>30 26 23.1</t>
  </si>
  <si>
    <t>55 42 12.1</t>
  </si>
  <si>
    <t>г. Глубокое, ул. Красноармейская, д. 78а, Глубокский р-н, Витебская обл.</t>
  </si>
  <si>
    <t>ДКУСП "Глубокская ПМК №48"</t>
  </si>
  <si>
    <t>27 40 33.8</t>
  </si>
  <si>
    <t>55 8 47.8</t>
  </si>
  <si>
    <t>г. Новополоцк, ул. Школьная, д. 7, Полоцкий р-н, Витебская обл.</t>
  </si>
  <si>
    <t>Новополоцкое музыкальное училище</t>
  </si>
  <si>
    <t>plan_dcs:4/4/4 MR work_dcs:5/4/4</t>
  </si>
  <si>
    <t>28 38 27.2</t>
  </si>
  <si>
    <t>55 32 6.7</t>
  </si>
  <si>
    <t>д. Соколище, Россонский р-н, Витебская обл.</t>
  </si>
  <si>
    <t>28 36 29.6</t>
  </si>
  <si>
    <t>55 46 09.6</t>
  </si>
  <si>
    <t>д. Мосейки, Сенненский р-н, Витебская обл.</t>
  </si>
  <si>
    <t>30 0 45.9</t>
  </si>
  <si>
    <t>54 49 35</t>
  </si>
  <si>
    <t>д. Пламя, Сенненский р-н, Витебская обл.</t>
  </si>
  <si>
    <t>29 37 16.4</t>
  </si>
  <si>
    <t>54 40 51.4</t>
  </si>
  <si>
    <t>д. Ковали, Сенненский р-н, Витебская обл.</t>
  </si>
  <si>
    <t>29 54 39.6</t>
  </si>
  <si>
    <t>54 49 15.2</t>
  </si>
  <si>
    <t>д. Синегорское, Сенненский р-н, Витебская обл.</t>
  </si>
  <si>
    <t>29 47 30.7</t>
  </si>
  <si>
    <t>54 51 5.9</t>
  </si>
  <si>
    <t>г. Витебск, ул. Гагарина, д. 189, Витебский р-н, Витебская обл.</t>
  </si>
  <si>
    <t>Труба котельной "Северная"</t>
  </si>
  <si>
    <t>30 16 30.4</t>
  </si>
  <si>
    <t>55 13 45.1</t>
  </si>
  <si>
    <t>д. Межево, Россонский р-н, Витебская обл.</t>
  </si>
  <si>
    <t>55 56 56.9</t>
  </si>
  <si>
    <t>д. Заручье, Борисовский р-н, Минская обл.</t>
  </si>
  <si>
    <t>28 27 25.5</t>
  </si>
  <si>
    <t>54 3 17.1</t>
  </si>
  <si>
    <t>вкл. 18.08.2008</t>
  </si>
  <si>
    <t>д. Сугроб, Кировский р-н, Могилёвская обл.</t>
  </si>
  <si>
    <t>29 22 11.1</t>
  </si>
  <si>
    <t>53 18 48.6</t>
  </si>
  <si>
    <t>вкл. 16.07.2009</t>
  </si>
  <si>
    <t>д. Ухвала, Крупский р-н, Минская обл.</t>
  </si>
  <si>
    <t>29 12 54.9</t>
  </si>
  <si>
    <t>54 6 7.2</t>
  </si>
  <si>
    <t>д. Скаковка, Крупский р-н, Минская обл.</t>
  </si>
  <si>
    <t>29 19 8.4</t>
  </si>
  <si>
    <t>д. Новые Денисовичи, Крупский р-н, Минская обл.</t>
  </si>
  <si>
    <t>29 13 30.5</t>
  </si>
  <si>
    <t>54 11 31.1</t>
  </si>
  <si>
    <t>г. Бобруйск, ул. Орловского, д. 9, Бобруйский р-н, Могилёвская обл.</t>
  </si>
  <si>
    <t>производственное здание ООО &lt;Паритет-Партнер&gt;</t>
  </si>
  <si>
    <t>29 10 40.7</t>
  </si>
  <si>
    <t>53 7 32.8</t>
  </si>
  <si>
    <t>вкл. 14.07.2009</t>
  </si>
  <si>
    <t>д. Свирани, Толочинский р-н, Витебская обл.</t>
  </si>
  <si>
    <t>29 57 44.3</t>
  </si>
  <si>
    <t>54 21 13.7</t>
  </si>
  <si>
    <t>г. Осиповичи, ул. 60 лет Октября, д. 23, Осиповичский р-н, Могилёвская обл.</t>
  </si>
  <si>
    <t>здание РУП "Осиповичский завод автомобильных агрегатов"</t>
  </si>
  <si>
    <t>28 38 39.09</t>
  </si>
  <si>
    <t>53 19 19.09</t>
  </si>
  <si>
    <t>г. Осиповичи, ул. 60 лет Октября, д. 4, Осиповичский р-н, Могилёвская обл.</t>
  </si>
  <si>
    <t>здание поликлиники</t>
  </si>
  <si>
    <t>Корона (2 рамки 2.1м) + DBS - 3900</t>
  </si>
  <si>
    <t>28 38 48.7</t>
  </si>
  <si>
    <t>53 19 22.2</t>
  </si>
  <si>
    <t>вкл. 29.09.2008</t>
  </si>
  <si>
    <t>г. Витебск, пр-т Московский, д. 29, Витебский р-н, Витебская обл.</t>
  </si>
  <si>
    <t>Общежитие РПУП "Витебский меховой комбинат"</t>
  </si>
  <si>
    <t>30 13 18.1</t>
  </si>
  <si>
    <t>55 10 33.6</t>
  </si>
  <si>
    <t>вкл. 02.07.2003</t>
  </si>
  <si>
    <t>д. Путятино, Дубровенский р-н, Витебская обл.</t>
  </si>
  <si>
    <t>30 57 46.2</t>
  </si>
  <si>
    <t>54 29 46.4</t>
  </si>
  <si>
    <t>г. Круглое, ул. Пушкина, д. 5, Круглянский р-н, Могилёвская обл.</t>
  </si>
  <si>
    <t>plan_gsm:4/4/4 work_gsm:</t>
  </si>
  <si>
    <t>29 47 55.5</t>
  </si>
  <si>
    <t>54 14 31.1</t>
  </si>
  <si>
    <t>вкл. 11.10.2011</t>
  </si>
  <si>
    <t>д. Вишневцы, Докшицкий р-н, Витебская обл.</t>
  </si>
  <si>
    <t>27 25 23.5</t>
  </si>
  <si>
    <t>54 53 59.7</t>
  </si>
  <si>
    <t>д. Отрубок, Докшицкий р-н, Витебская обл.</t>
  </si>
  <si>
    <t>27 42 40.6</t>
  </si>
  <si>
    <t>54 49 56.8</t>
  </si>
  <si>
    <t>г. Могилёв, ул. Орловского, д. 24/а, Могилёвский р-н, Могилёвская обл.</t>
  </si>
  <si>
    <t>административное здание УСУ "Городская ДЮСШ"</t>
  </si>
  <si>
    <t>30 19 27</t>
  </si>
  <si>
    <t>53 55 6.5</t>
  </si>
  <si>
    <t>д. Перемонт, Лиозненский р-н, Витебская обл.</t>
  </si>
  <si>
    <t>plan_gsm:4/4/4/4 work_gsm:2/4/2/2</t>
  </si>
  <si>
    <t>30 40 32.30</t>
  </si>
  <si>
    <t>54 56 26.59</t>
  </si>
  <si>
    <t>г. Могилёв, ул. Маневича, д. 30, Могилёвский р-н, Могилёвская обл.</t>
  </si>
  <si>
    <t>Здание кафе</t>
  </si>
  <si>
    <t>минибашня 15 м. + сборный контейнер + BTS - 3900</t>
  </si>
  <si>
    <t>30 26 27.6</t>
  </si>
  <si>
    <t>д. Быстрица, Полоцкий р-н, Витебская обл.</t>
  </si>
  <si>
    <t>28 23 45.7</t>
  </si>
  <si>
    <t>55 16 42.4</t>
  </si>
  <si>
    <t>д. Волоки, Могилёвский р-н, Могилёвская обл.</t>
  </si>
  <si>
    <t>plan_gsm:2/3/2 work_gsm:2/3/2</t>
  </si>
  <si>
    <t>30 16 31.6</t>
  </si>
  <si>
    <t>54 02 1.4</t>
  </si>
  <si>
    <t>Все отредактировано согласно примечанию</t>
  </si>
  <si>
    <t>вкл. 05.11.2008</t>
  </si>
  <si>
    <t>д. Межаны, Браславский р-н, Витебская обл.</t>
  </si>
  <si>
    <t>26 46 35</t>
  </si>
  <si>
    <t>55 38 42.2</t>
  </si>
  <si>
    <t>вкл. 30.01.2010</t>
  </si>
  <si>
    <t>г. Витебск, ул. Зиньковой, д. 1, Витебский р-н, Витебская обл.</t>
  </si>
  <si>
    <t>Корпус завода "Вестан"</t>
  </si>
  <si>
    <t>30 11 20.3</t>
  </si>
  <si>
    <t>55 11 29.9</t>
  </si>
  <si>
    <t>г. Могилёв, ул. Тимирязевская, д. 27а, Могилёвский р-н, Могилёвская обл.</t>
  </si>
  <si>
    <t>30 20 11.5</t>
  </si>
  <si>
    <t>53 54 44.03</t>
  </si>
  <si>
    <t>д. Осово, Березинский р-н, Минская обл.</t>
  </si>
  <si>
    <t>28 46 53.6</t>
  </si>
  <si>
    <t>53 59 31.2</t>
  </si>
  <si>
    <t>вкл. 30.06.2008</t>
  </si>
  <si>
    <t>д. Притерпа, Березинский р-н, Минская обл.</t>
  </si>
  <si>
    <t>28 56 55.3</t>
  </si>
  <si>
    <t>53 32 19.9</t>
  </si>
  <si>
    <t>д. Пружанка, Березинский р-н, Минская обл.</t>
  </si>
  <si>
    <t>28 53 19.4</t>
  </si>
  <si>
    <t>53 54 44.9</t>
  </si>
  <si>
    <t>д. Красная Зорька, Березинский р-н, Минская обл.</t>
  </si>
  <si>
    <t>28 56 46.6</t>
  </si>
  <si>
    <t>53 42 43.4</t>
  </si>
  <si>
    <t>вкл. 16.07.2008</t>
  </si>
  <si>
    <t>д. Вязькутин-1, Березинский р-н, Минская обл.</t>
  </si>
  <si>
    <t>29 7 20.8</t>
  </si>
  <si>
    <t>53 45 46.7</t>
  </si>
  <si>
    <t>вкл. 01.07.2008</t>
  </si>
  <si>
    <t>д. Лесковичи, Березинский р-н, Минская обл.</t>
  </si>
  <si>
    <t>29 7 5.2</t>
  </si>
  <si>
    <t>53 55 36.4</t>
  </si>
  <si>
    <t>д. Сурды, Белыничский р-н, Могилёвская обл.</t>
  </si>
  <si>
    <t>29 57 23.8</t>
  </si>
  <si>
    <t>54 2 12.2</t>
  </si>
  <si>
    <t>д. Михеевичи, Березинский р-н, Минская обл.</t>
  </si>
  <si>
    <t>29 9 19.2</t>
  </si>
  <si>
    <t>54 1 40.8</t>
  </si>
  <si>
    <t>д. Пешковцы, Поставский р-н, Витебская обл.</t>
  </si>
  <si>
    <t>26 22 39.6</t>
  </si>
  <si>
    <t>54 59 43.4</t>
  </si>
  <si>
    <t>г. Витебск, ул. Чкалова, д. 36 к.2, Витебский р-н, Витебская обл.</t>
  </si>
  <si>
    <t>Общежитие ДСК</t>
  </si>
  <si>
    <t>plan_dcs:6/6/6 work_dcs:6/7/7</t>
  </si>
  <si>
    <t>55 10 0</t>
  </si>
  <si>
    <t>вкл. 24.12.2003</t>
  </si>
  <si>
    <t>вкл. 05.04.2011</t>
  </si>
  <si>
    <t>д. Мисянцы, Браславский р-н, Витебская обл.</t>
  </si>
  <si>
    <t>26 47 32.1</t>
  </si>
  <si>
    <t>55 28 22.5</t>
  </si>
  <si>
    <t>д. Ковали, Россонский р-н, Витебская обл.</t>
  </si>
  <si>
    <t>28 30 25.1</t>
  </si>
  <si>
    <t>55 50 30.3</t>
  </si>
  <si>
    <t>г. Орша, ул. Ленина, д. 214а, Оршанский р-н, Витебская обл.</t>
  </si>
  <si>
    <t>здание комбината питания</t>
  </si>
  <si>
    <t>30 26 34.5</t>
  </si>
  <si>
    <t>54 32 8.6</t>
  </si>
  <si>
    <t>вкл. 23.07.2008</t>
  </si>
  <si>
    <t>д. Жары, Россонский р-н, Витебская обл.</t>
  </si>
  <si>
    <t>29 6 44.4</t>
  </si>
  <si>
    <t>55 58 26</t>
  </si>
  <si>
    <t>д. Молодежная, д. 37, Шкловский р-н, Могилёвская обл.</t>
  </si>
  <si>
    <t>Здание производственного корпуса + АО 5м</t>
  </si>
  <si>
    <t>трипод 5 м. + сборный контейнер + BTS - 3900</t>
  </si>
  <si>
    <t>plan_dcs:4/3/2 work_dcs:4/3/2</t>
  </si>
  <si>
    <t>30 16 33.5</t>
  </si>
  <si>
    <t>54 10 52.1</t>
  </si>
  <si>
    <t>д. Полыковичи, Шкловский р-н, Могилёвская обл.</t>
  </si>
  <si>
    <t>Трипод до 3,5м (2 шт) + контейнер + BTS - 3900</t>
  </si>
  <si>
    <t>30 19 37.8</t>
  </si>
  <si>
    <t>53 59 25.6</t>
  </si>
  <si>
    <t>г. Орша, ул. Корначенок, д. 15, Оршанский р-н, Витебская обл.</t>
  </si>
  <si>
    <t>УП "СПМ367" Белдорстроймонтажтрест</t>
  </si>
  <si>
    <t>30 22 21</t>
  </si>
  <si>
    <t>54 31 18.6</t>
  </si>
  <si>
    <t>г. Витебск, ул. Лазо, д. 110, Витебский р-н, Витебская обл.</t>
  </si>
  <si>
    <t>ОАО Витебский хозторг</t>
  </si>
  <si>
    <t>30 15 28.9</t>
  </si>
  <si>
    <t>55 12 7.2</t>
  </si>
  <si>
    <t>г. Орша, ул. Народная, д. 3, Оршанский р-н, Витебская обл.</t>
  </si>
  <si>
    <t>КУП "Рынок"</t>
  </si>
  <si>
    <t>54 30 31.29</t>
  </si>
  <si>
    <t>г. Орша, ул. Комсомольская, д. 2, Оршанский р-н, Витебская обл.</t>
  </si>
  <si>
    <t>больница №1 имени Семашко Н.А.</t>
  </si>
  <si>
    <t>30 25 16.7</t>
  </si>
  <si>
    <t>54 30 42.7</t>
  </si>
  <si>
    <t>г. Витебск, ул. Лазо, д. 88а к.2, Витебский р-н, Витебская обл.</t>
  </si>
  <si>
    <t>Общежитие "Вестан"</t>
  </si>
  <si>
    <t>plan_dcs:6/6/6 work_dcs:6/8/6</t>
  </si>
  <si>
    <t>30 14 59</t>
  </si>
  <si>
    <t>55 12 4.2</t>
  </si>
  <si>
    <t>вкл. 23.12.2003</t>
  </si>
  <si>
    <t>д. Свекрово, Кличевский р-н, Могилёвская обл.</t>
  </si>
  <si>
    <t>29 40 13.1</t>
  </si>
  <si>
    <t>53 33 33.8</t>
  </si>
  <si>
    <t>г. Могилёв, пр-т Витебский, д. 7, Могилёвский р-н, Могилёвская обл.</t>
  </si>
  <si>
    <t>Административное здание "СТЛ Экструзия"</t>
  </si>
  <si>
    <t>корона (под 2G) + DBS - 3900</t>
  </si>
  <si>
    <t>30 24 24.5</t>
  </si>
  <si>
    <t>53 52 55.8</t>
  </si>
  <si>
    <t>вкл. 12.09.2008</t>
  </si>
  <si>
    <t>д. Новобращино, Шкловский р-н, Могилёвская обл.</t>
  </si>
  <si>
    <t>30 5 32</t>
  </si>
  <si>
    <t>54 14 51</t>
  </si>
  <si>
    <t>вкл. 23.12.2008</t>
  </si>
  <si>
    <t>д. Кузьминичи, Чаусский р-н, Могилёвская обл.</t>
  </si>
  <si>
    <t>30 56 39.8</t>
  </si>
  <si>
    <t>53 41 4.4</t>
  </si>
  <si>
    <t>г. Горки, пр-т Пр. Интернациональный, д. 20, Горецкий р-н, Могилёвская обл.</t>
  </si>
  <si>
    <t>Здание учебного корпуса</t>
  </si>
  <si>
    <t>30 59 18.7</t>
  </si>
  <si>
    <t>54 17 57.3</t>
  </si>
  <si>
    <t>г. Барановичи, ул. Защитная, д. 13, Барановичский р-н, Брестская обл.</t>
  </si>
  <si>
    <t>здание Барановичского участка РПУП "Брестторгтехника"</t>
  </si>
  <si>
    <t>26 3 21.6</t>
  </si>
  <si>
    <t>53 7 51.9</t>
  </si>
  <si>
    <t>вкл. 21.08.2008</t>
  </si>
  <si>
    <t>г. Барановичи, ул. Войкова, д. 23а, Барановичский р-н, Брестская обл.</t>
  </si>
  <si>
    <t>здание склада ИП Караба Е.Г.</t>
  </si>
  <si>
    <t>26 2 29.8</t>
  </si>
  <si>
    <t>д. Малое Черное, Шкловский р-н, Могилёвская обл.</t>
  </si>
  <si>
    <t>30 8 5.6</t>
  </si>
  <si>
    <t>54 10 45.4</t>
  </si>
  <si>
    <t>д. Вороновка, Кормянский р-н, Гомельская обл.</t>
  </si>
  <si>
    <t>30 52 12.3</t>
  </si>
  <si>
    <t>53 1 21</t>
  </si>
  <si>
    <t>д. Голени 1, Могилёвский р-н, Могилёвская обл.</t>
  </si>
  <si>
    <t>30 35 54.99</t>
  </si>
  <si>
    <t>53 47 18.89</t>
  </si>
  <si>
    <t>г. Витебск, ул. Интернационалистов, д. 1 к.2, Витебский р-н, Витебская обл.</t>
  </si>
  <si>
    <t>30 12 10.4</t>
  </si>
  <si>
    <t>д. Гонча, Кличевский р-н, Могилёвская обл.</t>
  </si>
  <si>
    <t>29 29 24</t>
  </si>
  <si>
    <t>53 32 22</t>
  </si>
  <si>
    <t>г. Могилёв, ул. Габровская, д. 46/а, Могилёвский р-н, Могилёвская обл.</t>
  </si>
  <si>
    <t>Здание магазина "Фирменный магазин Бобруйскмебель"</t>
  </si>
  <si>
    <t>30 21 33.4</t>
  </si>
  <si>
    <t>53 52 22.9</t>
  </si>
  <si>
    <t>г. Могилёв, бул. Днепровский, д. 1, Могилёвский р-н, Могилёвская обл.</t>
  </si>
  <si>
    <t>здание автосервиса СООО "АвтЭко"</t>
  </si>
  <si>
    <t>30 21 28</t>
  </si>
  <si>
    <t>53 53 54.4</t>
  </si>
  <si>
    <t>г. Могилёв, ул. Первомайская, д. 61, Могилёвский р-н, Могилёвская обл.</t>
  </si>
  <si>
    <t>здание ОАО "Универмаг Центральный"</t>
  </si>
  <si>
    <t>трипод 7.5 м. + BTS - 3900</t>
  </si>
  <si>
    <t>30 20 22.2</t>
  </si>
  <si>
    <t>г. Могилёв, ул. Симонова, д. 8, Могилёвский р-н, Могилёвская обл.</t>
  </si>
  <si>
    <t>30 18 53.6</t>
  </si>
  <si>
    <t>53 52 15.2</t>
  </si>
  <si>
    <t>вкл. 15.08.2008</t>
  </si>
  <si>
    <t>г. Могилёв, ул. Каштановая, д. 50, Могилёвский р-н, Могилёвская обл.</t>
  </si>
  <si>
    <t>plan_dcs:4/4/4 MR work_dcs:4/5/4</t>
  </si>
  <si>
    <t>30 22 10.6</t>
  </si>
  <si>
    <t>53 57 9</t>
  </si>
  <si>
    <t>г. Могилёв, пр-т Пушкинский, д. 49, Могилёвский р-н, Могилёвская обл.</t>
  </si>
  <si>
    <t>30 20 26.1</t>
  </si>
  <si>
    <t>53 52 30.3</t>
  </si>
  <si>
    <t>г. Могилёв, ул. Кулибина, д. 8а, Могилёвский р-н, Могилёвская обл.</t>
  </si>
  <si>
    <t>здание торгового дома "Ютекс"</t>
  </si>
  <si>
    <t>30 21 18.6</t>
  </si>
  <si>
    <t>53 57 20.8</t>
  </si>
  <si>
    <t>вкл. 15.12.2008</t>
  </si>
  <si>
    <t>д. Николаевка 1, Могилёвский р-н, Могилёвская обл.</t>
  </si>
  <si>
    <t>площадка хоздвора СПК "Полыковичи"</t>
  </si>
  <si>
    <t>30 24 59.6</t>
  </si>
  <si>
    <t>вкл. 29.04.2009</t>
  </si>
  <si>
    <t>вкл. 10.05.2011</t>
  </si>
  <si>
    <t>г. Могилёв, ул. Чаусское шоссе, д. 5-й км., Могилёвский р-н, Могилёвская обл.</t>
  </si>
  <si>
    <t>2-х этажное административное здание с плоской кровлей</t>
  </si>
  <si>
    <t>30 27 59.69</t>
  </si>
  <si>
    <t>отпала BEL 14 00 04/0877c от 15.02.2008</t>
  </si>
  <si>
    <t>г. Витебск, ул. 14-ая Полоцкая, д. 35а, Витебский р-н, Витебская обл.</t>
  </si>
  <si>
    <t>Склады ОМТС УП "Витебсоблтелеком"</t>
  </si>
  <si>
    <t>30 9 16.6</t>
  </si>
  <si>
    <t>вкл. 08.07.2004</t>
  </si>
  <si>
    <t>д. Старое Село, Мстиславский р-н, Могилёвская обл.</t>
  </si>
  <si>
    <t>plan_dcs:3/3/3 work_dcs:1/2/2</t>
  </si>
  <si>
    <t>31 37 35</t>
  </si>
  <si>
    <t>54 4 10.8</t>
  </si>
  <si>
    <t>вкл. 08.01.2009</t>
  </si>
  <si>
    <t>д. Булино, Мстиславский р-н, Могилёвская обл.</t>
  </si>
  <si>
    <t>31 26 48.1</t>
  </si>
  <si>
    <t>54 8 53.8</t>
  </si>
  <si>
    <t>вкл. 19.01.2009</t>
  </si>
  <si>
    <t>г. Могилёв, ул. Ямницкая, д. 83, Могилёвский р-н, Могилёвская обл.</t>
  </si>
  <si>
    <t>Здание ОДО "Торговый Дом Союз"</t>
  </si>
  <si>
    <t>30 16 0.4</t>
  </si>
  <si>
    <t>53 53 47.8</t>
  </si>
  <si>
    <t>г. Горки, ул. Якубовского, д. 22, Горецкий р-н, Могилёвская обл.</t>
  </si>
  <si>
    <t>здание ресторана</t>
  </si>
  <si>
    <t>54 17 10.5</t>
  </si>
  <si>
    <t>д. Сеньково, Горецкий р-н, Могилёвская обл.</t>
  </si>
  <si>
    <t>30 52 38.3</t>
  </si>
  <si>
    <t>54 19 21.5</t>
  </si>
  <si>
    <t>д. Клеевичи, Костюковичский р-н, Могилёвская обл.</t>
  </si>
  <si>
    <t>31 55 28.9</t>
  </si>
  <si>
    <t>53 13 8.3</t>
  </si>
  <si>
    <t>д. Лобжа, Климовичский р-н, Могилёвская обл.</t>
  </si>
  <si>
    <t>31 46 56</t>
  </si>
  <si>
    <t>53 36 3.1</t>
  </si>
  <si>
    <t>д. Дараганово, Осиповичский р-н, Могилёвская обл.</t>
  </si>
  <si>
    <t>28 29 52.9</t>
  </si>
  <si>
    <t>53 10 38.9</t>
  </si>
  <si>
    <t>д. Старое Село, Осиповичский р-н, Могилёвская обл.</t>
  </si>
  <si>
    <t>28 43 16.8</t>
  </si>
  <si>
    <t>53 11 16.2</t>
  </si>
  <si>
    <t>д. Запрудье, Горецкий р-н, Могилёвская обл.</t>
  </si>
  <si>
    <t>площадка хоздвор СЗАО "Горы"</t>
  </si>
  <si>
    <t>plan_dcs:3/3/3 work_dcs:0/0/0</t>
  </si>
  <si>
    <t>31 11 26.3</t>
  </si>
  <si>
    <t>54 16 24.4</t>
  </si>
  <si>
    <t>г. Витебск, ул. Правды, д. 8а, Витебский р-н, Витебская обл.</t>
  </si>
  <si>
    <t>УП "Учебный центр профсоюзов"</t>
  </si>
  <si>
    <t>30 12 18.2</t>
  </si>
  <si>
    <t>55 11 20.9</t>
  </si>
  <si>
    <t>вкл. 23.04.2004</t>
  </si>
  <si>
    <t>д. Кремок, Осиповичский р-н, Могилёвская обл.</t>
  </si>
  <si>
    <t>28 13 10.4</t>
  </si>
  <si>
    <t>53 14 5.7</t>
  </si>
  <si>
    <t>д. Крынка, Осиповичский р-н, Могилёвская обл.</t>
  </si>
  <si>
    <t>28 23 12.2</t>
  </si>
  <si>
    <t>53 13 19.4</t>
  </si>
  <si>
    <t>д. Поплавы, Осиповичский р-н, Могилёвская обл.</t>
  </si>
  <si>
    <t>28 31 19.5</t>
  </si>
  <si>
    <t>53 15 55.4</t>
  </si>
  <si>
    <t>вкл. 29.08.2013</t>
  </si>
  <si>
    <t>г. Могилёв, пр-т Шмидта, д. 45, Могилёвский р-н, Могилёвская обл.</t>
  </si>
  <si>
    <t>Здание филиала №6 УЗ "Могилевская поликлиника №8"</t>
  </si>
  <si>
    <t>30 20 5.8</t>
  </si>
  <si>
    <t>53 49 42.7</t>
  </si>
  <si>
    <t>вкл. 29.04.2008</t>
  </si>
  <si>
    <t>г. Кобрин, ул. Интернациональная, Кобринский р-н, Брестская обл.</t>
  </si>
  <si>
    <t>plan_dcs:4/4/4 work_dcs:4/3/6</t>
  </si>
  <si>
    <t>24 21 57.9</t>
  </si>
  <si>
    <t>52 11 0.7</t>
  </si>
  <si>
    <t>г. Климовичи, ул. К. Маркса, д. 18, Климовичский р-н, Могилёвская обл.</t>
  </si>
  <si>
    <t>Здание ресторана</t>
  </si>
  <si>
    <t>31 57 24.8</t>
  </si>
  <si>
    <t>53 36 26.8</t>
  </si>
  <si>
    <t>д. Ректа, Быховский р-н, Могилёвская обл.</t>
  </si>
  <si>
    <t>30 13 45.9</t>
  </si>
  <si>
    <t>53 39 28.7</t>
  </si>
  <si>
    <t>г. Горки, ул. Калинина, д. 53, Горецкий р-н, Могилёвская обл.</t>
  </si>
  <si>
    <t>30 59 42.39</t>
  </si>
  <si>
    <t>54 16 29.79</t>
  </si>
  <si>
    <t>выкл. 17.08.2010</t>
  </si>
  <si>
    <t>г. Брест, ул. Ленина, д. 3, Брестский р-н, Брестская обл.</t>
  </si>
  <si>
    <t>здание БКУП "Парк культуры и отдыха"</t>
  </si>
  <si>
    <t>23 40 47.2</t>
  </si>
  <si>
    <t>52 5 46.4</t>
  </si>
  <si>
    <t>г. Костюковичи, ул. Ленинская, д. 56, Костюковичский р-н, Могилёвская обл.</t>
  </si>
  <si>
    <t>32 3 22.1</t>
  </si>
  <si>
    <t>53 20 58.9</t>
  </si>
  <si>
    <t>г. Витебск, ул. Смоленская, д. 11А, Витебский р-н, Витебская обл.</t>
  </si>
  <si>
    <t>ОАО "Витмил", комбинат школьного питания № 1</t>
  </si>
  <si>
    <t>3 трипода 3.5 м. + BS - 240</t>
  </si>
  <si>
    <t>3 трипода 3.5 м. + Flexi WCDMA BTS</t>
  </si>
  <si>
    <t>30 14 11.6</t>
  </si>
  <si>
    <t>55 11 14.7</t>
  </si>
  <si>
    <t>вкл. 29.12.2004</t>
  </si>
  <si>
    <t>д. Альбинки, Барановичский р-н, Брестская обл.</t>
  </si>
  <si>
    <t>plan_gsm:3/3/2 work_gsm:3/4/2</t>
  </si>
  <si>
    <t>25 43 38.4</t>
  </si>
  <si>
    <t>53 07 23.6</t>
  </si>
  <si>
    <t>вкл. 12.10.2008</t>
  </si>
  <si>
    <t>г. Брест, ул. Суворова, Брестский р-н, Брестская обл.</t>
  </si>
  <si>
    <t>23 45 31.3</t>
  </si>
  <si>
    <t>52 4 10.7</t>
  </si>
  <si>
    <t>вкл. 02.06.2009</t>
  </si>
  <si>
    <t>д. Почаевичи, Чашникский р-н, Витебская обл.</t>
  </si>
  <si>
    <t>29 8 8.2</t>
  </si>
  <si>
    <t>54 47 48</t>
  </si>
  <si>
    <t>29 8 19.1</t>
  </si>
  <si>
    <t>54 47 48.69</t>
  </si>
  <si>
    <t>д. Пашково, Могилёвский р-н, Могилёвская обл.</t>
  </si>
  <si>
    <t>площадка машдвора СПК "Полыковичи"</t>
  </si>
  <si>
    <t>30 14 54.8</t>
  </si>
  <si>
    <t>53 57 12.99</t>
  </si>
  <si>
    <t>г. Могилёв, ул. Бялыницкого-Бирули, д. 12/3, Могилёвский р-н, Могилёвская обл.</t>
  </si>
  <si>
    <t>здание лечебного корпуса УЗ "Могилевская областная больница"</t>
  </si>
  <si>
    <t>plan_dcs:4/4/4 work_dcs:4/5/3</t>
  </si>
  <si>
    <t>Корона мачты, рамка на сущ. трубостойке 3 сектора + DBS - 3900</t>
  </si>
  <si>
    <t>30 16 36.7</t>
  </si>
  <si>
    <t>53 54 53.2</t>
  </si>
  <si>
    <t>д. Новое Пашково, ул. Хроменково, д. 11, Могилёвский р-н, Могилёвская обл.</t>
  </si>
  <si>
    <t>30 14 33.6</t>
  </si>
  <si>
    <t>53 57 22.9</t>
  </si>
  <si>
    <t>г. Барановичи, ул. Советская, д. 144, Барановичский р-н, Брестская обл.</t>
  </si>
  <si>
    <t>26 1 29.2</t>
  </si>
  <si>
    <t>53 7 12.6</t>
  </si>
  <si>
    <t>вкл. 03.09.2008</t>
  </si>
  <si>
    <t>г. Барановичи, ул. Наконечникова, д. 9б, Барановичский р-н, Брестская обл.</t>
  </si>
  <si>
    <t>здание ЦТП-1</t>
  </si>
  <si>
    <t>26 0 46.1</t>
  </si>
  <si>
    <t>53 9 7.5</t>
  </si>
  <si>
    <t>г. Барановичи, ул. Слонимское шоссе, д. 4, Барановичский р-н, Брестская обл.</t>
  </si>
  <si>
    <t>здание Онкологического диспансера УЗ "Барановичская центральная поликлиника"</t>
  </si>
  <si>
    <t>25 57 16.9</t>
  </si>
  <si>
    <t>53 6 42.5</t>
  </si>
  <si>
    <t>вкл. 13.10.2008</t>
  </si>
  <si>
    <t>г. Витебск, ул. Горького, д. 62, Витебский р-н, Витебская обл.</t>
  </si>
  <si>
    <t>ОАО "Витебский комбинат шелковых тканей" (трипод 7 м)</t>
  </si>
  <si>
    <t>30 9 11.1</t>
  </si>
  <si>
    <t>55 10 22.4</t>
  </si>
  <si>
    <t>г. Брест, ул. Карбышева, д. 41, Брестский р-н, Брестская обл.</t>
  </si>
  <si>
    <t>административное здание КУП "Брестплодовощпром"</t>
  </si>
  <si>
    <t>23 41 44.1</t>
  </si>
  <si>
    <t>52 5 43</t>
  </si>
  <si>
    <t>вкл. 28.08.2008</t>
  </si>
  <si>
    <t>г. Быхов, пл. Красовского, д. 6, Быховский р-н, Могилёвская обл.</t>
  </si>
  <si>
    <t>здание УКП "Бытуслуги"</t>
  </si>
  <si>
    <t>30 14 18.5</t>
  </si>
  <si>
    <t>53 31 4.3</t>
  </si>
  <si>
    <t>вкл. 07.05.2008</t>
  </si>
  <si>
    <t>д. Суличево, Дрогичинский р-н, Брестская обл.</t>
  </si>
  <si>
    <t>25 2 33.5</t>
  </si>
  <si>
    <t>52 5 58.5</t>
  </si>
  <si>
    <t>д. Лазаревичи, Быховский р-н, Могилёвская обл.</t>
  </si>
  <si>
    <t>30 21 41</t>
  </si>
  <si>
    <t>53 17 55.6</t>
  </si>
  <si>
    <t>д. Горавица, Дрогичинский р-н, Брестская обл.</t>
  </si>
  <si>
    <t>plan_gsm:2/3/4/2 work_gsm:2/3/4</t>
  </si>
  <si>
    <t>24 58 54</t>
  </si>
  <si>
    <t>51 58 5.3</t>
  </si>
  <si>
    <t>д. Староград, Кормянский р-н, Гомельская обл.</t>
  </si>
  <si>
    <t>30 35 34.3</t>
  </si>
  <si>
    <t>53 7 39.8</t>
  </si>
  <si>
    <t>д. Струкачев, Кормянский р-н, Гомельская обл.</t>
  </si>
  <si>
    <t>plan_dcs:4/4/4 work_dcs:2/1/1</t>
  </si>
  <si>
    <t>30 42 6.4</t>
  </si>
  <si>
    <t>53 2 5.5</t>
  </si>
  <si>
    <t>д. Теребличи, Столинский р-н, Брестская обл.</t>
  </si>
  <si>
    <t>территория хоздвора СПК "АгроКолов"</t>
  </si>
  <si>
    <t>27 26 26.1</t>
  </si>
  <si>
    <t>52 1 44.6</t>
  </si>
  <si>
    <t>вкл. 06.02.2009</t>
  </si>
  <si>
    <t>г. Кричев, ул. Комсомольская, д. 126, Кричевский р-н, Могилёвская обл.</t>
  </si>
  <si>
    <t>2-х этажное производственное здание с плоской кровлей</t>
  </si>
  <si>
    <t>31 42 44.8</t>
  </si>
  <si>
    <t>53 43 20.2</t>
  </si>
  <si>
    <t>д. Нижний Теребежов, Столинский р-н, Брестская обл.</t>
  </si>
  <si>
    <t>Земельный участок ОАО "Горынский агрокомбинат"</t>
  </si>
  <si>
    <t>26 43 6</t>
  </si>
  <si>
    <t>51 49 11.8</t>
  </si>
  <si>
    <t>д. Поляи, 0, Витебский р-н, Витебская обл.</t>
  </si>
  <si>
    <t>55 10 5</t>
  </si>
  <si>
    <t>г. Брест, ул. Орловская, д. 50, Брестский р-н, Брестская обл.</t>
  </si>
  <si>
    <t>магазин ОАО "Свитанок"</t>
  </si>
  <si>
    <t>23 46 51.4</t>
  </si>
  <si>
    <t>52 6 33.8</t>
  </si>
  <si>
    <t>г. Брест, ул. В. Хоружей, д. 2, Брестский р-н, Брестская обл.</t>
  </si>
  <si>
    <t>Административное здание Брестского районного исполкома</t>
  </si>
  <si>
    <t>23 41 4.13</t>
  </si>
  <si>
    <t>52 5 13.25</t>
  </si>
  <si>
    <t>г. Брест, ул. К. Маркса, д. 37, Брестский р-н, Брестская обл.</t>
  </si>
  <si>
    <t>здание КУП "ЖРЭУ г. Бреста" (4 трубостойки 3м, кр. контейнер)</t>
  </si>
  <si>
    <t>23 41 19.3</t>
  </si>
  <si>
    <t>52 5 29.2</t>
  </si>
  <si>
    <t>г. Брест, ул. Октябрьской революции, д. 2, Брестский р-н, Брестская обл.</t>
  </si>
  <si>
    <t>спортивный комплекс Брестского областного центра олимпийского резерва по гребле (4 трубостойки 2,5 м</t>
  </si>
  <si>
    <t>трубосктойки над парапетом + BS - 240</t>
  </si>
  <si>
    <t>3 рамки по т/с + Flexi WCDMA BTS</t>
  </si>
  <si>
    <t>23 44 25.7</t>
  </si>
  <si>
    <t>52 4 54.1</t>
  </si>
  <si>
    <t>г. Брест, ул. Сикорского, д. 76, Брестский р-н, Брестская обл.</t>
  </si>
  <si>
    <t>Брестская городская хореографическая школа</t>
  </si>
  <si>
    <t>23 43 0.4</t>
  </si>
  <si>
    <t>52 5 38</t>
  </si>
  <si>
    <t>демонтаж инфо о 3g из файла Антены 3G 179 бс.xls инфо о 3g из файла Антены 3G 179 бс.xls инфо о 3g из файла Антены 3G 179 бс.xls</t>
  </si>
  <si>
    <t>выкл. 14.07.2010</t>
  </si>
  <si>
    <t>г. Брест, ул. в/г Южный , д. 2/327, Брестский р-н, Брестская обл.</t>
  </si>
  <si>
    <t>Территория ЖЭС-19</t>
  </si>
  <si>
    <t>1 ант-своб. т/с, 2 ант.- монтаж т/с в уровень короны + Flexi WCDMA BTS</t>
  </si>
  <si>
    <t>23 43 41.7</t>
  </si>
  <si>
    <t>52 03 42.1</t>
  </si>
  <si>
    <t>3G оборудование привязывается через ВОЛС_x000D__x000D_
_x000D__x000D_
Заменен адрес г.Брест, ул.Рокоссовского,9</t>
  </si>
  <si>
    <t>г. Брест, пр-т Машерова, д. 17, Брестский р-н, Брестская обл.</t>
  </si>
  <si>
    <t>ОАО "Брестский универмаг"</t>
  </si>
  <si>
    <t>23 41 42.6</t>
  </si>
  <si>
    <t>52 5 7.8</t>
  </si>
  <si>
    <t>г. Брест, ул. Воровского, д. 10, Брестский р-н, Брестская обл.</t>
  </si>
  <si>
    <t>ЗАО "Закрытый плавательный бассейн"</t>
  </si>
  <si>
    <t>23 40 59.8</t>
  </si>
  <si>
    <t>52 5 16.2</t>
  </si>
  <si>
    <t>вкл. 24.01.2008</t>
  </si>
  <si>
    <t>г. Брест, ул. Карьерная, д. 12, Брестский р-н, Брестская обл.</t>
  </si>
  <si>
    <t>адинистративное здание ЧУПТП "Зов"</t>
  </si>
  <si>
    <t>23 45 50.5</t>
  </si>
  <si>
    <t>вкл. 07.09.2005</t>
  </si>
  <si>
    <t>г. Брест, ул. Московсская, 202/5А, Брестский р-н, Брестская обл.</t>
  </si>
  <si>
    <t>здание торгового центра "Европа"</t>
  </si>
  <si>
    <t>52 5 42.5</t>
  </si>
  <si>
    <t>г. Брест, ул. Советской Конституции, д. 21, Брестский р-н, Брестская обл.</t>
  </si>
  <si>
    <t>здание магазина ОАО "Птицефабрика Медновская"</t>
  </si>
  <si>
    <t>23 45 12.6</t>
  </si>
  <si>
    <t>52 6 23.3</t>
  </si>
  <si>
    <t>г. Брест, ул. Старозадворская, д. 4, Брестский р-н, Брестская обл.</t>
  </si>
  <si>
    <t>административное здание ООО "ИНТЕКС"</t>
  </si>
  <si>
    <t>52 7 21.9</t>
  </si>
  <si>
    <t>вкл. 03.06.2008</t>
  </si>
  <si>
    <t>г. Брест, ул. Новосельская, Брестский р-н, Брестская обл.</t>
  </si>
  <si>
    <t>23 43 5</t>
  </si>
  <si>
    <t>52 7 8.4</t>
  </si>
  <si>
    <t>г. Брест, ул. Набережная Ф. Скорины, д. 36, Брестский р-н, Брестская обл.</t>
  </si>
  <si>
    <t>ЦТП 1-2</t>
  </si>
  <si>
    <t>23 42 48.3</t>
  </si>
  <si>
    <t>52 5 7.3</t>
  </si>
  <si>
    <t>котельная №35 Столинского ЖКХ</t>
  </si>
  <si>
    <t>мачта 19 м. + BS - 240</t>
  </si>
  <si>
    <t>д. Тельмы-1, ул. Депутатская, д. 4, Брестский р-н, Брестская обл.</t>
  </si>
  <si>
    <t>Здание сельского Дома Культуры (кр.  контейнер)</t>
  </si>
  <si>
    <t>52 06 57.3</t>
  </si>
  <si>
    <t>д. Волки, Брестский р-н, Брестская обл.</t>
  </si>
  <si>
    <t>ДОЦ "Журавинка", здание прачечной</t>
  </si>
  <si>
    <t>23 52 14.49</t>
  </si>
  <si>
    <t>52 5 29.93</t>
  </si>
  <si>
    <t>Ивацевичи-4, в/ч 15994, корпус казармы</t>
  </si>
  <si>
    <t>25 39 32.9</t>
  </si>
  <si>
    <t>52 47 45.9</t>
  </si>
  <si>
    <t>вкл. 26.02.2008</t>
  </si>
  <si>
    <t>д. Заболотье, Брестский р-н, Брестская обл.</t>
  </si>
  <si>
    <t>ГУМП "Племзавод Мухавец", асфальтированная площадка зерносклада</t>
  </si>
  <si>
    <t>23 51 16.2</t>
  </si>
  <si>
    <t>52 3 40.4</t>
  </si>
  <si>
    <t>д. Околово, Логойский р-н, Минская обл.</t>
  </si>
  <si>
    <t>27 51 44.8</t>
  </si>
  <si>
    <t>54 29 30.6</t>
  </si>
  <si>
    <t>вкл. 20.06.2005</t>
  </si>
  <si>
    <t>д. Мальковичи, Ганцевичский р-н, Брестская обл.</t>
  </si>
  <si>
    <t>26 34 2.7</t>
  </si>
  <si>
    <t>52 32 25.5</t>
  </si>
  <si>
    <t>д. Люсино, Ганцевичский р-н, Брестская обл.</t>
  </si>
  <si>
    <t>26 30 29.1</t>
  </si>
  <si>
    <t>52 38 0.7</t>
  </si>
  <si>
    <t>г. Брест, ул. Карбышева, д. 25, Брестский р-н, Брестская обл.</t>
  </si>
  <si>
    <t>23 41 29.1</t>
  </si>
  <si>
    <t>52 5 51.3</t>
  </si>
  <si>
    <t>вкл. 02.04.2008</t>
  </si>
  <si>
    <t>здание ЦТП-1-36</t>
  </si>
  <si>
    <t>23 42 4.2</t>
  </si>
  <si>
    <t>52 5 19.3</t>
  </si>
  <si>
    <t>г. Брест, ул. Мицкевича, д. 28, Брестский р-н, Брестская обл.</t>
  </si>
  <si>
    <t>Факультет иностранных языков БрГУ. Здание гаражей</t>
  </si>
  <si>
    <t>23 41 17.49</t>
  </si>
  <si>
    <t>52 5 55.2</t>
  </si>
  <si>
    <t>г. Брест, Северный городок, д. 3/7а, Брестский р-н, Брестская обл.</t>
  </si>
  <si>
    <t>Брестский филиал "Связинформсервис"</t>
  </si>
  <si>
    <t>23 40 23</t>
  </si>
  <si>
    <t>52 6 17.3</t>
  </si>
  <si>
    <t>г. Брест, ул. Волгоградская, д. 19/1, Брестский р-н, Брестская обл.</t>
  </si>
  <si>
    <t>Территория ООО "Синева"</t>
  </si>
  <si>
    <t>plan_dcs:6/6/6 work_dcs:4/6/7</t>
  </si>
  <si>
    <t>23 45 21.6</t>
  </si>
  <si>
    <t>52 4 38.8</t>
  </si>
  <si>
    <t>д. Николаево, ул. Шоссейная, д. 1, Каменецкий р-н, Брестская обл.</t>
  </si>
  <si>
    <t>Здание кормоцеха ОАО "Агро-Заречье"</t>
  </si>
  <si>
    <t>plan_dcs:2/2/2 work_dcs:2/1/2</t>
  </si>
  <si>
    <t>23 41 13.9</t>
  </si>
  <si>
    <t>52 24 55.1</t>
  </si>
  <si>
    <t>д. Легаты, Кобринский р-н, Брестская обл.</t>
  </si>
  <si>
    <t>Асфальтированная площадка на территории МТФ ОАО "Агро-Кобринская"</t>
  </si>
  <si>
    <t>24 19 26</t>
  </si>
  <si>
    <t>52 15 36.1</t>
  </si>
  <si>
    <t>г. Кобрин, ул. Парковая, д. 1а, Кобринский р-н, Брестская обл.</t>
  </si>
  <si>
    <t>ЦТП-11 Кобринского ЖКХ</t>
  </si>
  <si>
    <t>24 21 1</t>
  </si>
  <si>
    <t>52 11 50</t>
  </si>
  <si>
    <t>вкл. 28.01.2008</t>
  </si>
  <si>
    <t>д. Литвичи, Логойский р-н, Минская обл.</t>
  </si>
  <si>
    <t>27 53 22.6</t>
  </si>
  <si>
    <t>54 35 56.2</t>
  </si>
  <si>
    <t>г. Береза, ул. Комсомольская, д. 16, Березовский р-н, Брестская обл.</t>
  </si>
  <si>
    <t>цех Березовского мотороремонтного завода</t>
  </si>
  <si>
    <t>2 ант. - на короне мачты (заменаантенн), 1ант. - доп. т/с. под короной + Flexi WCDMA BTS</t>
  </si>
  <si>
    <t>24 57 42.1</t>
  </si>
  <si>
    <t>52 31 28.4</t>
  </si>
  <si>
    <t>г. Пружаны, ул. Октябрьская, д. 58, Пружанский р-н, Брестская обл.</t>
  </si>
  <si>
    <t>территория в районе школы</t>
  </si>
  <si>
    <t>24 28 15.99</t>
  </si>
  <si>
    <t>52 33 36.9</t>
  </si>
  <si>
    <t>д. Меневеж, Дрогичинский р-н, Брестская обл.</t>
  </si>
  <si>
    <t>24 51 24.9</t>
  </si>
  <si>
    <t>52 20 8.7</t>
  </si>
  <si>
    <t>д. Осовцы, ул. Советская, Березовский р-н, Брестская обл.</t>
  </si>
  <si>
    <t>Здание молочно-товарной фермы</t>
  </si>
  <si>
    <t>мачта 40 м. + Flexi WCDMA BTS</t>
  </si>
  <si>
    <t>24 50 18.6</t>
  </si>
  <si>
    <t>52 32 55.4</t>
  </si>
  <si>
    <t>д. Шейпичи, Пружанский р-н, Брестская обл.</t>
  </si>
  <si>
    <t>24 46 55</t>
  </si>
  <si>
    <t>52 54 28.9</t>
  </si>
  <si>
    <t>Пружанский РУЭС</t>
  </si>
  <si>
    <t>24 27 39.09</t>
  </si>
  <si>
    <t>52 33 38.8</t>
  </si>
  <si>
    <t>г. Слоним, ул. Ф. Скорины, Слонимский р-н, Гродненская обл.</t>
  </si>
  <si>
    <t>2-ой участок Слонимского ГУП ЖКХ-здание ЦТП</t>
  </si>
  <si>
    <t>plan_umts:2/3/1/3 work_umts:2/3/2/3</t>
  </si>
  <si>
    <t>25 17 44.3</t>
  </si>
  <si>
    <t>53 4 51.6</t>
  </si>
  <si>
    <t>г. Каменец, ул. Брестская, д. 58а, Каменецкий р-н, Брестская обл.</t>
  </si>
  <si>
    <t>Универсам "Любава"</t>
  </si>
  <si>
    <t>23 49 27.5</t>
  </si>
  <si>
    <t>52 23 44.7</t>
  </si>
  <si>
    <t>д. Люща, Лунинецкий р-н, Брестская обл.</t>
  </si>
  <si>
    <t>26 41 53.6</t>
  </si>
  <si>
    <t>52 27 33.6</t>
  </si>
  <si>
    <t>Кобринский РУЭС</t>
  </si>
  <si>
    <t>24 21 24.2</t>
  </si>
  <si>
    <t>52 12 27.6</t>
  </si>
  <si>
    <t>вкл. 08.09.2008</t>
  </si>
  <si>
    <t>г. Ивацевичи, ул. Калинина, Ивацевичский р-н, Брестская обл.</t>
  </si>
  <si>
    <t>Земельный участок в районе котельной</t>
  </si>
  <si>
    <t>25 20 21.9</t>
  </si>
  <si>
    <t>52 42 27.1</t>
  </si>
  <si>
    <t>д. Соколово, Березовский р-н, Брестская обл.</t>
  </si>
  <si>
    <t>25 3 51.4</t>
  </si>
  <si>
    <t>52 32 57.7</t>
  </si>
  <si>
    <t>д. Шилин, Березовский р-н, Брестская обл.</t>
  </si>
  <si>
    <t>Асфальтированная площадка та территории МТФ</t>
  </si>
  <si>
    <t>25 1 43.4</t>
  </si>
  <si>
    <t>52 26 24.2</t>
  </si>
  <si>
    <t>д. Здятово, Березовский р-н, Брестская обл.</t>
  </si>
  <si>
    <t>25 16 5.8</t>
  </si>
  <si>
    <t>52 25 39.9</t>
  </si>
  <si>
    <t>д. Бронная Гора, Березовский р-н, Брестская обл.</t>
  </si>
  <si>
    <t>plan_gsm:4/3/2 work_gsm:4/3/2</t>
  </si>
  <si>
    <t>25 06 00</t>
  </si>
  <si>
    <t>52 36 34.2</t>
  </si>
  <si>
    <t>вкл. 20.02.2009</t>
  </si>
  <si>
    <t>д. Речки, Ивацевичский р-н, Брестская обл.</t>
  </si>
  <si>
    <t>26 3 2.8</t>
  </si>
  <si>
    <t>52 27 27</t>
  </si>
  <si>
    <t>д. Лыща, Пинский р-н, Брестская обл.</t>
  </si>
  <si>
    <t>26 8 50.2</t>
  </si>
  <si>
    <t>52 21 53.2</t>
  </si>
  <si>
    <t>г. Береза, ул. Юбилейная, д. 26, Березовский р-н, Брестская обл.</t>
  </si>
  <si>
    <t>здание магазина "Юбилейный" Березовского РАЙПО</t>
  </si>
  <si>
    <t>24 59 12.1</t>
  </si>
  <si>
    <t>52 31 39.1</t>
  </si>
  <si>
    <t>д. Плоскинь, Пинский р-н, Брестская обл.</t>
  </si>
  <si>
    <t>26 15 45.4</t>
  </si>
  <si>
    <t>52 27 13.5</t>
  </si>
  <si>
    <t>д. Заберезье, Пинский р-н, Брестская обл.</t>
  </si>
  <si>
    <t>26 22 28.5</t>
  </si>
  <si>
    <t>52 31 37</t>
  </si>
  <si>
    <t>plan_dcs:3/3/3 work_dcs:0/4/2</t>
  </si>
  <si>
    <t>28 4 27</t>
  </si>
  <si>
    <t>54 44 18</t>
  </si>
  <si>
    <t>г. Жабинка, ул. Титова, д. 6, Жабинковский р-н, Брестская обл.</t>
  </si>
  <si>
    <t>1ант. - своб. т/с., 2 ант. -  доп. т/с на уровне короны + Flexi WCDMA BTS</t>
  </si>
  <si>
    <t>23 59 16.4</t>
  </si>
  <si>
    <t>52 11 39.2</t>
  </si>
  <si>
    <t>г. Ивацевичи, ул. Механизаторов, д. 7, Ивацевичский р-н, Брестская обл.</t>
  </si>
  <si>
    <t>общежитие УО "Ивацевичский государственный профессиональный лицей сельскохозяйственного производства</t>
  </si>
  <si>
    <t>25 19 21.6</t>
  </si>
  <si>
    <t>52 42 52.9</t>
  </si>
  <si>
    <t>г. Барановичи, ул. Наконечникова, д. 17 к3, Барановичский р-н, Брестская обл.</t>
  </si>
  <si>
    <t>26 0 35.3</t>
  </si>
  <si>
    <t>53 9 17.39</t>
  </si>
  <si>
    <t>д. Малаховцы, Барановичский р-н, Брестская обл.</t>
  </si>
  <si>
    <t>Территория МТФ "Щара-Агро"</t>
  </si>
  <si>
    <t>25 57 48.6</t>
  </si>
  <si>
    <t>53 03 08.3</t>
  </si>
  <si>
    <t>вкл. 15.06.2009</t>
  </si>
  <si>
    <t>г. Барановичи, ул. Мичурина, д. 30, Барановичский р-н, Брестская обл.</t>
  </si>
  <si>
    <t>Брестский ф-л №5 ОАО "Белсвязьстрой"</t>
  </si>
  <si>
    <t>25 59 36.7</t>
  </si>
  <si>
    <t>53 6 48.6</t>
  </si>
  <si>
    <t>г. Барановичи, ул. Проминского, д. 1, Барановичский р-н, Брестская обл.</t>
  </si>
  <si>
    <t>26 1 20.7</t>
  </si>
  <si>
    <t>53 8 25.6</t>
  </si>
  <si>
    <t>г. Барановичи, пл. Привокзальная, Барановичский р-н, Брестская обл.</t>
  </si>
  <si>
    <t>административно-бытовое здание Участка обработки и сортировки почты Барановичского РУПС</t>
  </si>
  <si>
    <t>26 2 38.79</t>
  </si>
  <si>
    <t>53 7 41.76</t>
  </si>
  <si>
    <t>г. Барановичи, ул. Красноармейская, д. 18, Барановичский р-н, Брестская обл.</t>
  </si>
  <si>
    <t>административно-бытовое здание ИП Шлыкова О.М.</t>
  </si>
  <si>
    <t>26 0 33.7</t>
  </si>
  <si>
    <t>53 8 7</t>
  </si>
  <si>
    <t>г. Узда, ул. Степанова, д. 11, Узденский р-н, Минская обл.</t>
  </si>
  <si>
    <t>УЗ "Узденская ЦРБ Поликлиника"</t>
  </si>
  <si>
    <t>27 12 32.9</t>
  </si>
  <si>
    <t>53 28 12.3</t>
  </si>
  <si>
    <t>вкл. 26.10.2011</t>
  </si>
  <si>
    <t>здание Березовского РУЭС</t>
  </si>
  <si>
    <t>АО 3.5 м.</t>
  </si>
  <si>
    <t>24 58 52.2</t>
  </si>
  <si>
    <t>52 31 59.9</t>
  </si>
  <si>
    <t>вкл. 10.08.2008</t>
  </si>
  <si>
    <t>д. Кальник, Докшицкий р-н, Витебская обл.</t>
  </si>
  <si>
    <t>28 10 40</t>
  </si>
  <si>
    <t>54 46 17</t>
  </si>
  <si>
    <t>г. Несвиж, ул. К. Либкнехта, д. 108, Несвижский р-н, Минская обл.</t>
  </si>
  <si>
    <t>УП "Несвижский райтоп"</t>
  </si>
  <si>
    <t>plan_dcs:4/4/4 work_dcs:6/2/4</t>
  </si>
  <si>
    <t>26 39 46</t>
  </si>
  <si>
    <t>53 12 37.5</t>
  </si>
  <si>
    <t>г. Брест, ул. Адамковская, д. 58, Брестский р-н, Брестская обл.</t>
  </si>
  <si>
    <t>отделение связи №14 РУП "Белпочта"</t>
  </si>
  <si>
    <t>23 39 0.7</t>
  </si>
  <si>
    <t>52 6 17.7</t>
  </si>
  <si>
    <t>д. Микуличи, Барановичский р-н, Брестская обл.</t>
  </si>
  <si>
    <t>25 56 37</t>
  </si>
  <si>
    <t>53 22 54.4</t>
  </si>
  <si>
    <t>Здание мастерской</t>
  </si>
  <si>
    <t>26 2 19.7</t>
  </si>
  <si>
    <t>53 15 52.4</t>
  </si>
  <si>
    <t>г. Береза, ул. Свердлова, д. 62а, Березовский р-н, Брестская обл.</t>
  </si>
  <si>
    <t>магазин "Техника"</t>
  </si>
  <si>
    <t>корона мачты (взамен антенн 2G) + Flexi WCDMA BTS</t>
  </si>
  <si>
    <t>24 58 45.1</t>
  </si>
  <si>
    <t>52 32 27.2</t>
  </si>
  <si>
    <t>здание ЧУП "Санта-Инвест"</t>
  </si>
  <si>
    <t>23 41 30.44</t>
  </si>
  <si>
    <t>52 6 54.83</t>
  </si>
  <si>
    <t>г. Брест, ул. Скрипникова, д. 123, Брестский р-н, Брестская обл.</t>
  </si>
  <si>
    <t>магазин ТПРДУП "Делдорсервис"</t>
  </si>
  <si>
    <t>23 43 32</t>
  </si>
  <si>
    <t>52 6 30</t>
  </si>
  <si>
    <t>г. Барановичи, ул. Зои Космодемьянской, Барановичский р-н, Брестская обл.</t>
  </si>
  <si>
    <t>26 1 52.79</t>
  </si>
  <si>
    <t>53 7 8.83</t>
  </si>
  <si>
    <t>г. Барановичи, ул. 50 лет ВЛКСМ, д. 38, Барановичский р-н, Брестская обл.</t>
  </si>
  <si>
    <t>26 1 3.6</t>
  </si>
  <si>
    <t>53 6 49.2</t>
  </si>
  <si>
    <t>д. Денисковичи, ул. Мира, д. 20, Ганцевичский р-н, Брестская обл.</t>
  </si>
  <si>
    <t>Здание приемного пункта Ганцевичского РАЙПО</t>
  </si>
  <si>
    <t>plan_dcs:8/0/0 MR work_dcs:2/0/0</t>
  </si>
  <si>
    <t>26 40 26</t>
  </si>
  <si>
    <t>52 43 22.7</t>
  </si>
  <si>
    <t>д. Ствольно, Лепельский р-н, Витебская обл.</t>
  </si>
  <si>
    <t>54 46 4</t>
  </si>
  <si>
    <t>вкл. 20.09.2005</t>
  </si>
  <si>
    <t>г. Барановичи, ул. Гаевая, Барановичский р-н, Брестская обл.</t>
  </si>
  <si>
    <t>plan_dcs:4/4/4 work_dcs:2/6/4</t>
  </si>
  <si>
    <t>26 3 30</t>
  </si>
  <si>
    <t>53 9 7.6</t>
  </si>
  <si>
    <t>д. Прилуки, Брестский р-н, Брестская обл.</t>
  </si>
  <si>
    <t>Асфальтированная площадка на территории МТФ ОАО "Агровита"</t>
  </si>
  <si>
    <t>plan_gsm:3/2/2/2 work_gsm:2/2/2/2</t>
  </si>
  <si>
    <t>23 41 57.4</t>
  </si>
  <si>
    <t>51 59 52.5</t>
  </si>
  <si>
    <t>д. Видибор, Столинский р-н, Брестская обл.</t>
  </si>
  <si>
    <t>СПК "Видиборский". Здание комбикормового завода</t>
  </si>
  <si>
    <t>26 46 30.3</t>
  </si>
  <si>
    <t>51 59 10.7</t>
  </si>
  <si>
    <t>д. Стахово, Столинский р-н, Брестская обл.</t>
  </si>
  <si>
    <t>ЧУП "Столин-Агро". Асфальтированная площадка на территории мех. двора</t>
  </si>
  <si>
    <t>26 42 24.2</t>
  </si>
  <si>
    <t>52 4 14.6</t>
  </si>
  <si>
    <t>г. Береза, ул. Северная (ДОС-51), Березовский р-н, Брестская обл.</t>
  </si>
  <si>
    <t>Водонапорная башня (недействующая) + триподы 5 м</t>
  </si>
  <si>
    <t>24 59 11.1</t>
  </si>
  <si>
    <t>52 32 29.8</t>
  </si>
  <si>
    <t>д. Повитье, Кобринский р-н, Брестская обл.</t>
  </si>
  <si>
    <t>24 45 26.8</t>
  </si>
  <si>
    <t>51 58 46.7</t>
  </si>
  <si>
    <t>г. Брест, ул. К. Маркса, д. 19, Брестский р-н, Брестская обл.</t>
  </si>
  <si>
    <t>Административное здание Брестского областного объединения профсоюзов</t>
  </si>
  <si>
    <t>Корона минибашни + Flexi WCDMA BTS</t>
  </si>
  <si>
    <t>23 41 6.7</t>
  </si>
  <si>
    <t>г. Брест, ул. Катин Бор, д. 111/б, Брестский р-н, Брестская обл.</t>
  </si>
  <si>
    <t>Производственная база СП "ЕвроТрейдБрест"</t>
  </si>
  <si>
    <t>23 39 21.5</t>
  </si>
  <si>
    <t>52 8 29.3</t>
  </si>
  <si>
    <t>СПК "Бельский". Асфальтированная площадка машинно-тракторного парка</t>
  </si>
  <si>
    <t>мачта 40 м. + контейнер + BS - 240 II + BS - 82 II</t>
  </si>
  <si>
    <t>вкл. 24.06.2008</t>
  </si>
  <si>
    <t>д. Оса, ул. Сеткова, Кобринский р-н, Брестская обл.</t>
  </si>
  <si>
    <t>административное здание правления СПК "Дружба народов"</t>
  </si>
  <si>
    <t>24 29 16.4</t>
  </si>
  <si>
    <t>51 55 3.9</t>
  </si>
  <si>
    <t>вкл. 15.06.2007</t>
  </si>
  <si>
    <t>д. Черница, Лепельский р-н, Витебская обл.</t>
  </si>
  <si>
    <t>28 31 60</t>
  </si>
  <si>
    <t>54 46 11</t>
  </si>
  <si>
    <t>вкл. 22.09.2005</t>
  </si>
  <si>
    <t>д. Дребск, Лунинецкий р-н, Брестская обл.</t>
  </si>
  <si>
    <t>замена антенн (на те-же т/с) + Flexi WCDMA BTS</t>
  </si>
  <si>
    <t>27 00 56.4</t>
  </si>
  <si>
    <t>52 14 40.7</t>
  </si>
  <si>
    <t>д. Бостынь, Лунинецкий р-н, Брестская обл.</t>
  </si>
  <si>
    <t>СПК "Дятловичский". Бетонная площадка на территории мастерских</t>
  </si>
  <si>
    <t>26 44 46.7</t>
  </si>
  <si>
    <t>52 23 41.7</t>
  </si>
  <si>
    <t>вкл. 19.10.2007</t>
  </si>
  <si>
    <t>д. Белоуша, ул. Советская, д. 36, Столинский р-н, Брестская обл.</t>
  </si>
  <si>
    <t>Магазин Столинского РАЙПО</t>
  </si>
  <si>
    <t>plan_dcs:3/3/3 work_dcs:3/2/4</t>
  </si>
  <si>
    <t>26 54 12.3</t>
  </si>
  <si>
    <t>51 56 13.2</t>
  </si>
  <si>
    <t>plan_dcs:0/3/3 work_dcs:0/3/0</t>
  </si>
  <si>
    <t>24 02 07</t>
  </si>
  <si>
    <t>д. Гвозница, Малоритский р-н, Брестская обл.</t>
  </si>
  <si>
    <t>23 54 22.2</t>
  </si>
  <si>
    <t>51 48 42.9</t>
  </si>
  <si>
    <t>вкл. 19.12.2008</t>
  </si>
  <si>
    <t>Дрогичинский цех УКВР</t>
  </si>
  <si>
    <t>25 9 13.49</t>
  </si>
  <si>
    <t>52 13 0.3</t>
  </si>
  <si>
    <t>д. Залужье, Ляховичский р-н, Брестская обл.</t>
  </si>
  <si>
    <t>plan_dcs:4/4/4 work_dcs:3/1/2</t>
  </si>
  <si>
    <t>26 3 2.2</t>
  </si>
  <si>
    <t>52 49 6.5</t>
  </si>
  <si>
    <t>д. Борки, Ганцевичский р-н, Брестская обл.</t>
  </si>
  <si>
    <t>26 20 44.9</t>
  </si>
  <si>
    <t>52 44 13</t>
  </si>
  <si>
    <t>25 9 52</t>
  </si>
  <si>
    <t>52 12 54</t>
  </si>
  <si>
    <t>д. Огдемер, Дрогичинский р-н, Брестская обл.</t>
  </si>
  <si>
    <t>25 19 9</t>
  </si>
  <si>
    <t>52 9 28</t>
  </si>
  <si>
    <t>вкл. 26.06.2013</t>
  </si>
  <si>
    <t>д. Черноручье, Лепельский р-н, Витебская обл.</t>
  </si>
  <si>
    <t>28 40 6</t>
  </si>
  <si>
    <t>54 49 43</t>
  </si>
  <si>
    <t>г. Лунинец, ул. Давыдова, д. 19, Лунинецкий р-н, Брестская обл.</t>
  </si>
  <si>
    <t>адм. здание ОАО "Лунинецкий райагросервис"</t>
  </si>
  <si>
    <t>26 50 38.8</t>
  </si>
  <si>
    <t>52 14 37.4</t>
  </si>
  <si>
    <t>Башня БеСТ 70 м. + сборный контейнер + BS - 240 II</t>
  </si>
  <si>
    <t>Башня БеСТ 70 м. + Flexi WCDMA BTS</t>
  </si>
  <si>
    <t>г. Брест, ул. Лейтенанта Рябцева, д. 64/86, Брестский р-н, Брестская обл.</t>
  </si>
  <si>
    <t>административное здание ООО "Акантит"</t>
  </si>
  <si>
    <t>23 40 17.8</t>
  </si>
  <si>
    <t>52 7 55.2</t>
  </si>
  <si>
    <t>г. Пружаны, ул. Вашкевича, Пружанский р-н, Брестская обл.</t>
  </si>
  <si>
    <t>Пружанское КУПП "Коммунальник"</t>
  </si>
  <si>
    <t>24 28 16.3</t>
  </si>
  <si>
    <t>52 33 51.2</t>
  </si>
  <si>
    <t>г. Пружаны, ул. Костякова, д. 77, Пружанский р-н, Брестская обл.</t>
  </si>
  <si>
    <t>магазин ГУПП "Пружанское ПМС"</t>
  </si>
  <si>
    <t>24 25 40</t>
  </si>
  <si>
    <t>52 33 35.9</t>
  </si>
  <si>
    <t>вкл. 21.05.2008</t>
  </si>
  <si>
    <t>г. Иваново, ул. Комарова, д. 15, Ивановский р-н, Брестская обл.</t>
  </si>
  <si>
    <t>здание ОАО "Ивановский Райагросервис"</t>
  </si>
  <si>
    <t>25 32 47.2</t>
  </si>
  <si>
    <t>52 8 7.8</t>
  </si>
  <si>
    <t>д. Рагодощь, Ивановский р-н, Брестская обл.</t>
  </si>
  <si>
    <t>25 28 18.7</t>
  </si>
  <si>
    <t>52 2 26</t>
  </si>
  <si>
    <t>д. Псыщево, Ивановский р-н, Брестская обл.</t>
  </si>
  <si>
    <t>25 27 48.3</t>
  </si>
  <si>
    <t>52 17 37.4</t>
  </si>
  <si>
    <t>д. Яковчицы Малые, Жабинковский р-н, Брестская обл.</t>
  </si>
  <si>
    <t>Асфальтированная площадка на территории МТФ</t>
  </si>
  <si>
    <t>24 7 11.1</t>
  </si>
  <si>
    <t>д. Полевая Речица, Жабинковский р-н, Брестская обл.</t>
  </si>
  <si>
    <t>24 3 40</t>
  </si>
  <si>
    <t>52 21 56.8</t>
  </si>
  <si>
    <t>д. Поречье, Лепельский р-н, Витебская обл.</t>
  </si>
  <si>
    <t>28 53 37.3</t>
  </si>
  <si>
    <t>54 59 52.8</t>
  </si>
  <si>
    <t>вкл. 03.10.2005</t>
  </si>
  <si>
    <t>д. Зачепичи, Щучинский р-н, Гродненская обл.</t>
  </si>
  <si>
    <t>24 59 41</t>
  </si>
  <si>
    <t>53 29 21.7</t>
  </si>
  <si>
    <t>г. Гродно, БЛК, д. 5, Гродненский р-н, Гродненская обл.</t>
  </si>
  <si>
    <t>4-х этажное здание лаб. корпуса №3 УО "ГрГУ им. Я. Купалы"</t>
  </si>
  <si>
    <t>23 48 56.3</t>
  </si>
  <si>
    <t>53 42 2.8</t>
  </si>
  <si>
    <t>г. Гродно, пр-т Клецкова, д. 12а, Гродненский р-н, Гродненская обл.</t>
  </si>
  <si>
    <t>здание ЦТП</t>
  </si>
  <si>
    <t>23 50 18.5</t>
  </si>
  <si>
    <t>53 38 59.5</t>
  </si>
  <si>
    <t>д. Пышки, Гродненский р-н, Гродненская обл.</t>
  </si>
  <si>
    <t>здание ГУСО "Гродненский городской дом интернат для престарелых и инвалидов"</t>
  </si>
  <si>
    <t>23 46 0.8</t>
  </si>
  <si>
    <t>53 41 43.4</t>
  </si>
  <si>
    <t>г. Гродно, ул. Горького, д. 121, Гродненский р-н, Гродненская обл.</t>
  </si>
  <si>
    <t>здание АКБ РУПП "Гроднотекстиль"</t>
  </si>
  <si>
    <t>АО (3 шт.) 3 м. + BTS - 3900</t>
  </si>
  <si>
    <t>23 48 49.2</t>
  </si>
  <si>
    <t>53 42 57.7</t>
  </si>
  <si>
    <t>вкл. 17.07.2008</t>
  </si>
  <si>
    <t>г. Гродно, ул. Советских пограничников, д. 115, Гродненский р-н, Гродненская обл.</t>
  </si>
  <si>
    <t>здание больницы УЗ Гродненская клиническая больница скорой медицинской помощи</t>
  </si>
  <si>
    <t>трубостойка (3м) + АО (7,5м) + BTS - 3900</t>
  </si>
  <si>
    <t>корона АО, рамки на АО и на трубостойке + DBS - 3900</t>
  </si>
  <si>
    <t>23 47 51.5</t>
  </si>
  <si>
    <t>53 40 25.2</t>
  </si>
  <si>
    <t>г. Гродно, ул. Славинского, д. 13, Гродненский р-н, Гродненская обл.</t>
  </si>
  <si>
    <t>здание общежития РУАП "Гродненская овощная фабрика"</t>
  </si>
  <si>
    <t>plan_dcs:6/6/6 MR work_dcs:7/5/4</t>
  </si>
  <si>
    <t>23 49 31.8</t>
  </si>
  <si>
    <t>53 38 49.6</t>
  </si>
  <si>
    <t>г. Гродно, ул. Бульвар Ленинского Комсомола, д. 44, Гродненский р-н, Гродненская обл.</t>
  </si>
  <si>
    <t>магазин УП "Торгодежда"</t>
  </si>
  <si>
    <t>23 48 18.8</t>
  </si>
  <si>
    <t>53 41 47.8</t>
  </si>
  <si>
    <t>г. Гродно, ул. Ольги Соломовой, д. 120а, Гродненский р-н, Гродненская обл.</t>
  </si>
  <si>
    <t>струбостойки 3 м., ОА 7 м. + сборный контейнер + BTS - 3900</t>
  </si>
  <si>
    <t>струбостойки 3 м., ОА 7 м. + DBS - 3900</t>
  </si>
  <si>
    <t>23 46 53.2</t>
  </si>
  <si>
    <t>53 39 20.3</t>
  </si>
  <si>
    <t>д. Клюковичи, Новогрудский р-н, Гродненская обл.</t>
  </si>
  <si>
    <t>25 57 10.1</t>
  </si>
  <si>
    <t>53 40 32.1</t>
  </si>
  <si>
    <t>д. Бочейково, Бешенковичский р-н, Витебская обл.</t>
  </si>
  <si>
    <t>plan_umts:1/1/1/1 work_umts:2/1/1</t>
  </si>
  <si>
    <t>29 8 27</t>
  </si>
  <si>
    <t>55 0 59</t>
  </si>
  <si>
    <t>выкл. 05.03.2013</t>
  </si>
  <si>
    <t>вкл. 04.07.2013</t>
  </si>
  <si>
    <t>д. Жукевичи, Гродненский р-н, Гродненская обл.</t>
  </si>
  <si>
    <t>территория фермы СПК "Коптевка"</t>
  </si>
  <si>
    <t>23 57 35.1</t>
  </si>
  <si>
    <t>53 35 41.4</t>
  </si>
  <si>
    <t>г. Гродно, ул. Лиможа, д. 44, Гродненский р-н, Гродненская обл.</t>
  </si>
  <si>
    <t>АО 3 м. + сборный контейнер + BTS - 3900</t>
  </si>
  <si>
    <t>сектор 2 - на корону трипода, 1 сектор на рамку т/с + DBS - 3900</t>
  </si>
  <si>
    <t>23 50 49.8</t>
  </si>
  <si>
    <t>53 42 48.5</t>
  </si>
  <si>
    <t>г. Гродно, ул. Славинского, д. 2, Гродненский р-н, Гродненская обл.</t>
  </si>
  <si>
    <t>2-х этажное здание клуба в/ч 16377</t>
  </si>
  <si>
    <t>53 38 38.1</t>
  </si>
  <si>
    <t>г. Гродно, мк-н Погораны-Кошевники, Гродненский р-н, Гродненская обл.</t>
  </si>
  <si>
    <t>трубостойки на короне мачты + DBS - 3900</t>
  </si>
  <si>
    <t>23 54 11.3</t>
  </si>
  <si>
    <t>53 38 1.9</t>
  </si>
  <si>
    <t>г. Гродно, ул. Домбровского, д. 23а, Гродненский р-н, Гродненская обл.</t>
  </si>
  <si>
    <t>здание мастерских</t>
  </si>
  <si>
    <t>сектор 1 - свободная т/c, сектор 2,3 - на доп. т/c ниже короны + DBS - 3900</t>
  </si>
  <si>
    <t>23 47 56.9</t>
  </si>
  <si>
    <t>53 42 8.8</t>
  </si>
  <si>
    <t>г. Гродно, мк-н Зарица, Гродненский р-н, Гродненская обл.</t>
  </si>
  <si>
    <t>23 50 18.2</t>
  </si>
  <si>
    <t>53 45 14.2</t>
  </si>
  <si>
    <t>вкл. 10.09.2008</t>
  </si>
  <si>
    <t>23 46 30.9</t>
  </si>
  <si>
    <t>53 30 33.6</t>
  </si>
  <si>
    <t>д. Василишки, Щучинский р-н, Гродненская обл.</t>
  </si>
  <si>
    <t>24 51 14.2</t>
  </si>
  <si>
    <t>53 47 02.4</t>
  </si>
  <si>
    <t>вкл. 25.02.2009</t>
  </si>
  <si>
    <t>г. Гродно, ул. Лиможа, д. 30, Гродненский р-н, Гродненская обл.</t>
  </si>
  <si>
    <t>здание торгового центра "Девятка"</t>
  </si>
  <si>
    <t>23 50 51.9</t>
  </si>
  <si>
    <t>53 42 30.3</t>
  </si>
  <si>
    <t>д. Новины, Новогрудский р-н, Гродненская обл.</t>
  </si>
  <si>
    <t>25 31 54.2</t>
  </si>
  <si>
    <t>53 37 04.6</t>
  </si>
  <si>
    <t>д. Косаревщина, Бешенковичский р-н, Витебская обл.</t>
  </si>
  <si>
    <t>29 19 30</t>
  </si>
  <si>
    <t>55 2 15</t>
  </si>
  <si>
    <t>д. Лапино, Браславский р-н, Витебская обл.</t>
  </si>
  <si>
    <t>27 10 46.7</t>
  </si>
  <si>
    <t>55 49 03.8</t>
  </si>
  <si>
    <t>г. Слоним, ул. Минский тракт, д. 4, Слонимский р-н, Гродненская обл.</t>
  </si>
  <si>
    <t>здание склада ОАО "Свитанок"</t>
  </si>
  <si>
    <t>25 21 2.7</t>
  </si>
  <si>
    <t>53 5 35.5</t>
  </si>
  <si>
    <t>г. Слоним, ул. Ершова, д. 32, Слонимский р-н, Гродненская обл.</t>
  </si>
  <si>
    <t>здание магазина №21 ОАО "Свитанок"</t>
  </si>
  <si>
    <t>25 18 31.5</t>
  </si>
  <si>
    <t>53 4 56.79</t>
  </si>
  <si>
    <t>д. Новая Руда, Гродненский р-н, Гродненская обл.</t>
  </si>
  <si>
    <t>24 14 52.4</t>
  </si>
  <si>
    <t>53 49 10.3</t>
  </si>
  <si>
    <t>вкл. 07.10.2008</t>
  </si>
  <si>
    <t>г. Гродно, п. Южный, Гродненский р-н, Гродненская обл.</t>
  </si>
  <si>
    <t>23 50 28</t>
  </si>
  <si>
    <t>53 37 18.2</t>
  </si>
  <si>
    <t>г. Новогрудок, ул. Минская, д. 68, Новогрудский р-н, Гродненская обл.</t>
  </si>
  <si>
    <t>здание АБК УО "новогрудское ГПТУ №193 сельхоз. производства"</t>
  </si>
  <si>
    <t>25 50 25.7</t>
  </si>
  <si>
    <t>53 35 53.6</t>
  </si>
  <si>
    <t>д. Большие Михалки, Свислочский р-н, Гродненская обл.</t>
  </si>
  <si>
    <t>24 11 5.2</t>
  </si>
  <si>
    <t>52 57 38</t>
  </si>
  <si>
    <t>д. Лабно-Огородники, Гродненский р-н, Гродненская обл.</t>
  </si>
  <si>
    <t>23 39 12.4</t>
  </si>
  <si>
    <t>53 41 58.7</t>
  </si>
  <si>
    <t>д. Садовая, Кореличский р-н, Гродненская обл.</t>
  </si>
  <si>
    <t>26 3 23.7</t>
  </si>
  <si>
    <t>53 34 49.9</t>
  </si>
  <si>
    <t>вкл. 19.08.2008</t>
  </si>
  <si>
    <t>г. Слоним, ул. Ершова, д. 52, Слонимский р-н, Гродненская обл.</t>
  </si>
  <si>
    <t>административное здание ЖРЭО</t>
  </si>
  <si>
    <t>25 18 29.4</t>
  </si>
  <si>
    <t>53 4 54.5</t>
  </si>
  <si>
    <t>д. Кошелево, Новогрудский р-н, Гродненская обл.</t>
  </si>
  <si>
    <t>25 43 56.9</t>
  </si>
  <si>
    <t>53 32 9</t>
  </si>
  <si>
    <t>д. Длугополь, Волковысский р-н, Гродненская обл.</t>
  </si>
  <si>
    <t>24 18 42.7</t>
  </si>
  <si>
    <t>53 21 8.7</t>
  </si>
  <si>
    <t>д. Мальковичи, Мостовский р-н, Гродненская обл.</t>
  </si>
  <si>
    <t>24 48 4.4</t>
  </si>
  <si>
    <t>53 23 30.8</t>
  </si>
  <si>
    <t>г. Волковыск, ул. Октябрьская, д. 55, Волковысский р-н, Гродненская обл.</t>
  </si>
  <si>
    <t>plan_dcs:6/6/6 MR work_dcs:4/4/4</t>
  </si>
  <si>
    <t>24 25 29.3</t>
  </si>
  <si>
    <t>53 8 33.2</t>
  </si>
  <si>
    <t>вкл. 12.04.2011</t>
  </si>
  <si>
    <t>д. Бердики, Волковысский р-н, Гродненская обл.</t>
  </si>
  <si>
    <t>территория МТФ</t>
  </si>
  <si>
    <t>24 15 22.2</t>
  </si>
  <si>
    <t>53 11 9.2</t>
  </si>
  <si>
    <t>вкл. 22.04.2008</t>
  </si>
  <si>
    <t>д. Олекшицы, Берестовицкий р-н, Гродненская обл.</t>
  </si>
  <si>
    <t>Здание мех. мастерских СПК "Олекшицы"</t>
  </si>
  <si>
    <t>23 56 0.8</t>
  </si>
  <si>
    <t>53 20 24.7</t>
  </si>
  <si>
    <t>д. Данилки, Берестовицкий р-н, Гродненская обл.</t>
  </si>
  <si>
    <t>Здание мех. мастерских СПК "Пархимовцы"</t>
  </si>
  <si>
    <t>24 2 55.1</t>
  </si>
  <si>
    <t>53 16 19.1</t>
  </si>
  <si>
    <t>г. Скидель, ул. Интернациональная, д. 58, Гродненский р-н, Гродненская обл.</t>
  </si>
  <si>
    <t>швейный цех ЧПУП "Скидельский производственно-пищевой комбинат Гродненского облпотребсоюза"</t>
  </si>
  <si>
    <t>24 15 9.2</t>
  </si>
  <si>
    <t>53 35 47.4</t>
  </si>
  <si>
    <t>г. Свислочь, ул. Красноармейская, д. 23, Свислочский р-н, Гродненская обл.</t>
  </si>
  <si>
    <t>здание прачечной</t>
  </si>
  <si>
    <t>24 6 13.3</t>
  </si>
  <si>
    <t>53 2 8.5</t>
  </si>
  <si>
    <t>г. Волковыск, ул. Жолудева, д. 24, Волковысский р-н, Гродненская обл.</t>
  </si>
  <si>
    <t>здание ОАО "Контакт"</t>
  </si>
  <si>
    <t>24 27 4.8</t>
  </si>
  <si>
    <t>53 9 26</t>
  </si>
  <si>
    <t>г. Глубокое, ул. Полевая, д. 21, Глубокский р-н, Витебская обл.</t>
  </si>
  <si>
    <t>27 40 42.69</t>
  </si>
  <si>
    <t>55 8 33.55</t>
  </si>
  <si>
    <t>выкл. 30.05.2006</t>
  </si>
  <si>
    <t>г. Лида, ул. 2-я Круповская, д. 1, Лидский р-н, Гродненская обл.</t>
  </si>
  <si>
    <t>механическая мастерская ДП "Лидское ПМС"</t>
  </si>
  <si>
    <t>plan_dcs:6/6/6 XL work_dcs:3/4/2</t>
  </si>
  <si>
    <t>25 14 28</t>
  </si>
  <si>
    <t>53 54 51.1</t>
  </si>
  <si>
    <t>д. Рогочевщина, Щучинский р-н, Гродненская обл.</t>
  </si>
  <si>
    <t>24 29 58.5</t>
  </si>
  <si>
    <t>53 39 31.7</t>
  </si>
  <si>
    <t>д. Погородно, Вороновский р-н, Гродненская обл.</t>
  </si>
  <si>
    <t>территория мех. Двора РУСП "Экспериментальная база Погородно"</t>
  </si>
  <si>
    <t>25 8 18.9</t>
  </si>
  <si>
    <t>54 6 1.5</t>
  </si>
  <si>
    <t>д. Громки, Щучинский р-н, Гродненская обл.</t>
  </si>
  <si>
    <t>24 38 39.9</t>
  </si>
  <si>
    <t>53 49 38.4</t>
  </si>
  <si>
    <t>д. Холечино, Щучинский р-н, Гродненская обл.</t>
  </si>
  <si>
    <t>РУСП "Большое Можейково"</t>
  </si>
  <si>
    <t>24 56 57</t>
  </si>
  <si>
    <t>53 39 51</t>
  </si>
  <si>
    <t>д. Денисово, Дятловский р-н, Гродненская обл.</t>
  </si>
  <si>
    <t>Здание правления СПК</t>
  </si>
  <si>
    <t>25 18 18.1</t>
  </si>
  <si>
    <t>53 18 8.2</t>
  </si>
  <si>
    <t>53 47 52.7</t>
  </si>
  <si>
    <t>д. Войневичи, Дятловский р-н, Гродненская обл.</t>
  </si>
  <si>
    <t>территория сельского совета</t>
  </si>
  <si>
    <t>25 22 27.5</t>
  </si>
  <si>
    <t>53 15 34.6</t>
  </si>
  <si>
    <t>вкл. 16.05.2008</t>
  </si>
  <si>
    <t>д. Лаздуны, Ивьевский р-н, Гродненская обл.</t>
  </si>
  <si>
    <t>25 58 12.6</t>
  </si>
  <si>
    <t>53 58 16.6</t>
  </si>
  <si>
    <t>вкл. 16.01.2008</t>
  </si>
  <si>
    <t>д. Черленка, Мостовский р-н, Гродненская обл.</t>
  </si>
  <si>
    <t>24 20 8</t>
  </si>
  <si>
    <t>53 30 19.6</t>
  </si>
  <si>
    <t>вкл. 05.08.2008</t>
  </si>
  <si>
    <t>г. Шарковщина, Шарковщинский р-н, Витебская обл.</t>
  </si>
  <si>
    <t>27 28 55.1</t>
  </si>
  <si>
    <t>55 22 22.7</t>
  </si>
  <si>
    <t>д. Деревная, Слонимский р-н, Гродненская обл.</t>
  </si>
  <si>
    <t>25 27 44.1</t>
  </si>
  <si>
    <t>53 11 46.3</t>
  </si>
  <si>
    <t>д. Веценювка, Слонимский р-н, Гродненская обл.</t>
  </si>
  <si>
    <t>25 17 0.2</t>
  </si>
  <si>
    <t>52 55 46.5</t>
  </si>
  <si>
    <t>д. Заберезино, Гродненский р-н, Гродненская обл.</t>
  </si>
  <si>
    <t>24 18 6.5</t>
  </si>
  <si>
    <t>53 42 45.8</t>
  </si>
  <si>
    <t>д. Синятевка, Щучинский р-н, Гродненская обл.</t>
  </si>
  <si>
    <t>24 24 49.1</t>
  </si>
  <si>
    <t>53 44 14.09</t>
  </si>
  <si>
    <t>д. Сосновый Бор, Щучинский р-н, Гродненская обл.</t>
  </si>
  <si>
    <t>24 25 29.4</t>
  </si>
  <si>
    <t>53 43 32.1</t>
  </si>
  <si>
    <t>д. Климовичи, Зельвенский р-н, Гродненская обл.</t>
  </si>
  <si>
    <t>Земельный участок мех. двора</t>
  </si>
  <si>
    <t>25 3 15.9</t>
  </si>
  <si>
    <t>53 13 23.1</t>
  </si>
  <si>
    <t>д. Новый Двор, Свислочский р-н, Гродненская обл.</t>
  </si>
  <si>
    <t>24 21 17.2</t>
  </si>
  <si>
    <t>52 50 8.7</t>
  </si>
  <si>
    <t>д. Дворец, Дятловский р-н, Гродненская обл.</t>
  </si>
  <si>
    <t>территория мех. мастерских СПК "Дворец-Авто"</t>
  </si>
  <si>
    <t>25 33 55.7</t>
  </si>
  <si>
    <t>53 24 25.7</t>
  </si>
  <si>
    <t>вкл. 16.04.2008</t>
  </si>
  <si>
    <t>д. Бердовка, Новогрудский р-н, Гродненская обл.</t>
  </si>
  <si>
    <t>25 45 9.4</t>
  </si>
  <si>
    <t>53 46 49.6</t>
  </si>
  <si>
    <t>д. Каролин, Гродненский р-н, Гродненская обл.</t>
  </si>
  <si>
    <t>23 42 36.9</t>
  </si>
  <si>
    <t>53 37 25.3</t>
  </si>
  <si>
    <t>г. Глубокое, ул. Ленина, д. 42, Глубокский р-н, Витебская обл.</t>
  </si>
  <si>
    <t>Глубокский райисполком</t>
  </si>
  <si>
    <t>27 41 7.9</t>
  </si>
  <si>
    <t>55 8 22.2</t>
  </si>
  <si>
    <t>вкл. 06.09.2003</t>
  </si>
  <si>
    <t>д. Войдевичи, Мостовский р-н, Гродненская обл.</t>
  </si>
  <si>
    <t>24 39 54.7</t>
  </si>
  <si>
    <t>53 17 25</t>
  </si>
  <si>
    <t>д. Моньковичи, Мостовский р-н, Гродненская обл.</t>
  </si>
  <si>
    <t>24 52 16.1</t>
  </si>
  <si>
    <t>53 19 22.5</t>
  </si>
  <si>
    <t>г. Дятлово, ул. Советская, д. 3, Дятловский р-н, Гродненская обл.</t>
  </si>
  <si>
    <t>здание РУПС</t>
  </si>
  <si>
    <t>25 24 18.8</t>
  </si>
  <si>
    <t>53 27 59.1</t>
  </si>
  <si>
    <t>д. Хоружанцы, Волковысский р-н, Гродненская обл.</t>
  </si>
  <si>
    <t>24 33 31.7</t>
  </si>
  <si>
    <t>53 04 42.1</t>
  </si>
  <si>
    <t>д. Толочманы, Свислочский р-н, Гродненская обл.</t>
  </si>
  <si>
    <t>24 24 49.4</t>
  </si>
  <si>
    <t>53 1 20.2</t>
  </si>
  <si>
    <t>трубостойка 1.5 м + BS - 240 II</t>
  </si>
  <si>
    <t>24 44 30.69</t>
  </si>
  <si>
    <t>53 36 12.99</t>
  </si>
  <si>
    <t>д. Мосты Правые, Мостовский р-н, Гродненская обл.</t>
  </si>
  <si>
    <t>24 38 5.8</t>
  </si>
  <si>
    <t>53 25 14.3</t>
  </si>
  <si>
    <t>д. Деречин, Зельвенский р-н, Гродненская обл.</t>
  </si>
  <si>
    <t>ф-л "Междугородняя связь" РУП "Белтелеком" мачта УП МС</t>
  </si>
  <si>
    <t>мачта 50 м. + BS - 240</t>
  </si>
  <si>
    <t>24 55 35</t>
  </si>
  <si>
    <t>д. Рексти, Зельвенский р-н, Гродненская обл.</t>
  </si>
  <si>
    <t>24 32 49.1</t>
  </si>
  <si>
    <t>53 13 36</t>
  </si>
  <si>
    <t>д. Клепачи, Слонимский р-н, Гродненская обл.</t>
  </si>
  <si>
    <t>24 58 16.5</t>
  </si>
  <si>
    <t>53 3 55.9</t>
  </si>
  <si>
    <t>д. Дуниловичи, Поставский р-н, Витебская обл.</t>
  </si>
  <si>
    <t>27 13 34.1</t>
  </si>
  <si>
    <t>55 3 50.7</t>
  </si>
  <si>
    <t>д. Мали, Островецкий р-н, Гродненская обл.</t>
  </si>
  <si>
    <t>25 59 59.7</t>
  </si>
  <si>
    <t>54 38 43.7</t>
  </si>
  <si>
    <t>д. Вольно, Барановичский р-н, Брестская обл.</t>
  </si>
  <si>
    <t>26 14 41.3</t>
  </si>
  <si>
    <t>53 17 41.5</t>
  </si>
  <si>
    <t>г. Волковыск, ул. Боричевского, д. 15, Волковысский р-н, Гродненская обл.</t>
  </si>
  <si>
    <t>территория участка УП "Гроднолифт"</t>
  </si>
  <si>
    <t>24 25 58.9</t>
  </si>
  <si>
    <t>53 9 56.1</t>
  </si>
  <si>
    <t>г. Лида, ул. Куйбышева, д. 23а, Лидский р-н, Гродненская обл.</t>
  </si>
  <si>
    <t>здание отделения почтовой связи (4м)</t>
  </si>
  <si>
    <t>25 16 40.2</t>
  </si>
  <si>
    <t>53 53 28.6</t>
  </si>
  <si>
    <t>г. Лида, ул. Машерова, д. 10, Лидский р-н, Гродненская обл.</t>
  </si>
  <si>
    <t>здание АБК завода "Оптик"</t>
  </si>
  <si>
    <t>сектор 1 - корона мачты, 2 сектора - доп. т/c ниже короны + DBS - 3900</t>
  </si>
  <si>
    <t>25 16 53.1</t>
  </si>
  <si>
    <t>53 52 20.2</t>
  </si>
  <si>
    <t>вкл. 23.09.2008</t>
  </si>
  <si>
    <t>д. Первомайская, Щучинский р-н, Гродненская обл.</t>
  </si>
  <si>
    <t>24 39 15.3</t>
  </si>
  <si>
    <t>53 54 34.4</t>
  </si>
  <si>
    <t>д. Больтишки, Вороновский р-н, Гродненская обл.</t>
  </si>
  <si>
    <t>25 1 58.3</t>
  </si>
  <si>
    <t>г. Сморгонь, ул. П. Балыша, д. 4а, Сморгонский р-н, Гродненская обл.</t>
  </si>
  <si>
    <t>административное здание ФОК</t>
  </si>
  <si>
    <t>26 24 7.1</t>
  </si>
  <si>
    <t>54 28 48.7</t>
  </si>
  <si>
    <t>д. Стетковщина, Дятловский р-н, Гродненская обл.</t>
  </si>
  <si>
    <t>25 25 13.9</t>
  </si>
  <si>
    <t>53 20 13.8</t>
  </si>
  <si>
    <t>д. Полецкишки, Вороновский р-н, Гродненская обл.</t>
  </si>
  <si>
    <t>25 11 11.3</t>
  </si>
  <si>
    <t>54 11 47.1</t>
  </si>
  <si>
    <t>д. Октябрьская, Витебский р-н, Витебская обл.</t>
  </si>
  <si>
    <t>УО ВГПТУ № 176</t>
  </si>
  <si>
    <t>30 16 5.6</t>
  </si>
  <si>
    <t>55 7 29.8</t>
  </si>
  <si>
    <t>д. Хорошки, Дятловский р-н, Гродненская обл.</t>
  </si>
  <si>
    <t>25 37 45.2</t>
  </si>
  <si>
    <t>53 20 17.7</t>
  </si>
  <si>
    <t>г. Молодечно, ул. Элеваторная, д. 3, Молодечненский р-н, Минская обл.</t>
  </si>
  <si>
    <t>ОАО "ПромСтальКонструкция"</t>
  </si>
  <si>
    <t>26 48 35.2</t>
  </si>
  <si>
    <t>д. Нача, Вороновский р-н, Гродненская обл.</t>
  </si>
  <si>
    <t>24 50 9.1</t>
  </si>
  <si>
    <t>54 4 36.6</t>
  </si>
  <si>
    <t>г. Молодечно, ул. Виленская, д. 6, Молодечненский р-н, Минская обл.</t>
  </si>
  <si>
    <t>здание Молодеченского райсполкома</t>
  </si>
  <si>
    <t>26 50 28.5</t>
  </si>
  <si>
    <t>54 18 32.4</t>
  </si>
  <si>
    <t>г. Молодечно, ул. Парковая, д. 7, Молодечненский р-н, Минская обл.</t>
  </si>
  <si>
    <t>СМП №367 БелЖД</t>
  </si>
  <si>
    <t>столб ж/б + контейнер + BS - 240</t>
  </si>
  <si>
    <t>26 50 36.4</t>
  </si>
  <si>
    <t>54 19 8.5</t>
  </si>
  <si>
    <t>г. Молодечно, ул. В. Гостинец, д. 132, Молодечненский р-н, Минская обл.</t>
  </si>
  <si>
    <t>здание ЖСК-72 "Шанс"</t>
  </si>
  <si>
    <t>АО 7.5 м. + сборный контейнер + BS - 240</t>
  </si>
  <si>
    <t>26 52 42.3</t>
  </si>
  <si>
    <t>54 17 51.9</t>
  </si>
  <si>
    <t>д. Острово, Сморгонский р-н, Гродненская обл.</t>
  </si>
  <si>
    <t>54 31 40.7</t>
  </si>
  <si>
    <t>г. Сморгонь, ул. Юбилейная, д. 51а, Сморгонский р-н, Гродненская обл.</t>
  </si>
  <si>
    <t>26 25 10.7</t>
  </si>
  <si>
    <t>54 28 35.5</t>
  </si>
  <si>
    <t>г. Волковыск, ул. Советская, д. 64, Волковысский р-н, Гродненская обл.</t>
  </si>
  <si>
    <t>3-х этажное здание ДУП "ГАП №6"</t>
  </si>
  <si>
    <t>24 28 46.4</t>
  </si>
  <si>
    <t>53 9 46.6</t>
  </si>
  <si>
    <t>вкл. 20.11.2008</t>
  </si>
  <si>
    <t>г. Красносельский, ул. Рябиновая, д. 5, Волковысский р-н, Гродненская обл.</t>
  </si>
  <si>
    <t>2-х этажное здание ВЗАО &lt;Данком&gt;</t>
  </si>
  <si>
    <t>24 25 0.3</t>
  </si>
  <si>
    <t>53 15 35.9</t>
  </si>
  <si>
    <t>г. Руба, ул. Центральная, д. 23, Витебский р-н, Витебская обл.</t>
  </si>
  <si>
    <t>Заводоуправление ОАО "Доломит"</t>
  </si>
  <si>
    <t>plan_dcs:3/3/3 work_dcs:6/2/2</t>
  </si>
  <si>
    <t>30 18 32.4</t>
  </si>
  <si>
    <t>55 17 37.4</t>
  </si>
  <si>
    <t>д. Виктосина, Островецкий р-н, Гродненская обл.</t>
  </si>
  <si>
    <t>26 15 11.4</t>
  </si>
  <si>
    <t>54 37 29.5</t>
  </si>
  <si>
    <t>д. Грайно, Берестовицкий р-н, Гродненская обл.</t>
  </si>
  <si>
    <t>23 57 0.7</t>
  </si>
  <si>
    <t>53 24 58</t>
  </si>
  <si>
    <t>д. Михничи, Сморгонский р-н, Гродненская обл.</t>
  </si>
  <si>
    <t>26 19 30.2</t>
  </si>
  <si>
    <t>54 22 52.5</t>
  </si>
  <si>
    <t>д. Андрюшевцы, Щучинский р-н, Гродненская обл.</t>
  </si>
  <si>
    <t>24 37 38.2</t>
  </si>
  <si>
    <t>53 39 40.3</t>
  </si>
  <si>
    <t>д. Озерское, Кореличский р-н, Гродненская обл.</t>
  </si>
  <si>
    <t>26 32 39.1</t>
  </si>
  <si>
    <t>53 24 34.2</t>
  </si>
  <si>
    <t>д. Бетюны, Ошмянский р-н, Гродненская обл.</t>
  </si>
  <si>
    <t>25 43 13.4</t>
  </si>
  <si>
    <t>54 22 40.1</t>
  </si>
  <si>
    <t>г. Лида, ул. Тухачевского, д. 81а, Лидский р-н, Гродненская обл.</t>
  </si>
  <si>
    <t>здание ЦТП №31</t>
  </si>
  <si>
    <t>1,3 - на кронштейнах, 2 - на короне + DBS - 3900</t>
  </si>
  <si>
    <t>25 15 34.5</t>
  </si>
  <si>
    <t>53 53 47.1</t>
  </si>
  <si>
    <t>д. Раховец, Новогрудский р-н, Гродненская обл.</t>
  </si>
  <si>
    <t>25 52 04.4</t>
  </si>
  <si>
    <t>53 45 48.9</t>
  </si>
  <si>
    <t>25 57 36.3</t>
  </si>
  <si>
    <t>54 12 50.4</t>
  </si>
  <si>
    <t>д. Сосновка, Сморгонский р-н, Гродненская обл.</t>
  </si>
  <si>
    <t>26 27 26.7</t>
  </si>
  <si>
    <t>54 32 40</t>
  </si>
  <si>
    <t>д. Лосвида, Витебский р-н, Витебская обл.</t>
  </si>
  <si>
    <t>plan_gsm:2/4/4/2 work_gsm:2/4/4</t>
  </si>
  <si>
    <t>30 07 20</t>
  </si>
  <si>
    <t>55 21 12</t>
  </si>
  <si>
    <t>вкл. 02.11.2005</t>
  </si>
  <si>
    <t>д. Дроздово, Минский р-н, Минская обл.</t>
  </si>
  <si>
    <t>Башня БеСТ 40 м. + контейнер + BS - 82 II</t>
  </si>
  <si>
    <t>27 36 40.3</t>
  </si>
  <si>
    <t>выкл. 31.01.2013</t>
  </si>
  <si>
    <t>вкл. 28.05.2013</t>
  </si>
  <si>
    <t>д. Майск, Белыничский р-н, Могилёвская обл.</t>
  </si>
  <si>
    <t>29 32 16.4</t>
  </si>
  <si>
    <t>54 02 31.2</t>
  </si>
  <si>
    <t>53 31 03.2</t>
  </si>
  <si>
    <t>планировалась замена мкБС1438 на БС (отмена, отказ арендодателя)</t>
  </si>
  <si>
    <t>земля Чапаевского сельского совета</t>
  </si>
  <si>
    <t>мачта 39 м + Flexi WCDMA BTS</t>
  </si>
  <si>
    <t>plan_umts:2/0/2 work_umts:1/1/0</t>
  </si>
  <si>
    <t>28 27 0.7</t>
  </si>
  <si>
    <t>55 59 13.0</t>
  </si>
  <si>
    <t>замена мкБС1533 на БС</t>
  </si>
  <si>
    <t>вкл. 21.04.2012</t>
  </si>
  <si>
    <t>г. Бобруйск, ул. М.Горького, д. 7а, Бобруйский р-н, Могилёвская обл.</t>
  </si>
  <si>
    <t>Здание торгового комплекса ООО "Вестор"</t>
  </si>
  <si>
    <t>29 13 51.8</t>
  </si>
  <si>
    <t>53 08 35.8</t>
  </si>
  <si>
    <t>д. Волковщина, Минский р-н, Минская обл.</t>
  </si>
  <si>
    <t>27 24 38.9</t>
  </si>
  <si>
    <t>54 08 17.2</t>
  </si>
  <si>
    <t>г. Минск, ул. Голодеда, д. 49, Минский р-н, Минская обл.</t>
  </si>
  <si>
    <t>27 37 20.21</t>
  </si>
  <si>
    <t>53 50 13.23</t>
  </si>
  <si>
    <t>вкл. 14.03.2013</t>
  </si>
  <si>
    <t>г. Минск, ул. Кальварийская, д. 39, Минский р-н, Минская обл.</t>
  </si>
  <si>
    <t>Здание администрации Фрунзенского р-на г. Минска</t>
  </si>
  <si>
    <t>трубостойка 3,5 м. + сборный контейнер + BS - 240 II</t>
  </si>
  <si>
    <t>трубостойка 3,5 м. + DBS - 3900</t>
  </si>
  <si>
    <t>27 30 32.88</t>
  </si>
  <si>
    <t>53 54 29.29</t>
  </si>
  <si>
    <t>г. Глуск, ул. Жижкевича, д. 9, Глусский р-н, Могилёвская обл.</t>
  </si>
  <si>
    <t>Глусский РУПС</t>
  </si>
  <si>
    <t>52 53 57.3</t>
  </si>
  <si>
    <t>г. Могилёв, ул. Космонавтов,1, д. 1, Могилёвский р-н, Могилёвская обл.</t>
  </si>
  <si>
    <t>УО "Могилевский государственный университет имени Кулешова"</t>
  </si>
  <si>
    <t>30 18 54.8</t>
  </si>
  <si>
    <t>53 54 46.3</t>
  </si>
  <si>
    <t>г. Езерище, Городокский р-н, Витебская обл.</t>
  </si>
  <si>
    <t>plan_dcs:3/3/2 work_dcs:3/3/2</t>
  </si>
  <si>
    <t>plan_umts:1/1/1 work_umts:0/2/2</t>
  </si>
  <si>
    <t>29 59 00</t>
  </si>
  <si>
    <t>55 49 44.5</t>
  </si>
  <si>
    <t>вкл. 16.06.2004</t>
  </si>
  <si>
    <t>53 57 20.2</t>
  </si>
  <si>
    <t>вкл. 01.03.2013</t>
  </si>
  <si>
    <t>г. Минск, ул. Коммунистическая, д. 6, Минский р-н, Минская обл.</t>
  </si>
  <si>
    <t>здание РУП "Дом Прессы"</t>
  </si>
  <si>
    <t>27 34 17.42</t>
  </si>
  <si>
    <t>53 54 33.35</t>
  </si>
  <si>
    <t>г. Могилёв, р-н ул. Пысина/ ул. Б. Бирули, Могилёвский р-н, Могилёвская обл.</t>
  </si>
  <si>
    <t>мачта 39 м. + сборный контейнер + BTS - 3900</t>
  </si>
  <si>
    <t>30 17 37.2</t>
  </si>
  <si>
    <t>г. Кличев, ул. Ленинская, д. 72, Кличевский р-н, Могилёвская обл.</t>
  </si>
  <si>
    <t>29 20 19.84</t>
  </si>
  <si>
    <t>53 29 21.6</t>
  </si>
  <si>
    <t>Волс до БС404</t>
  </si>
  <si>
    <t>г. Могилёв, ул. Мовчанского, Могилёвский р-н, Могилёвская обл.</t>
  </si>
  <si>
    <t>Мачта МТС</t>
  </si>
  <si>
    <t>30 22 01.4</t>
  </si>
  <si>
    <t>53 52 43.9</t>
  </si>
  <si>
    <t>Монтаж разветвителя сигнала для GPS приёмника</t>
  </si>
  <si>
    <t>7-ми этажное здание лечебно-диагностического центра</t>
  </si>
  <si>
    <t>plan_umts:2/1/1 work_umts:3/1/1</t>
  </si>
  <si>
    <t>27 06 01.3</t>
  </si>
  <si>
    <t>53 57 03.4</t>
  </si>
  <si>
    <t>г. Кировск, ул. Пушкина, д. 19, Кировский р-н, Могилёвская обл.</t>
  </si>
  <si>
    <t>Кировский РУПС</t>
  </si>
  <si>
    <t>29 28 29.2</t>
  </si>
  <si>
    <t>53 16 38.7</t>
  </si>
  <si>
    <t>ВОЛС до БС460</t>
  </si>
  <si>
    <t>г. Мстиславль, ул. Пролетарская, д. 61, Мстиславский р-н, Могилёвская обл.</t>
  </si>
  <si>
    <t>здание РУПС "Белпочта"</t>
  </si>
  <si>
    <t>31 43 33.9</t>
  </si>
  <si>
    <t>54 01 01.4</t>
  </si>
  <si>
    <t>ВОЛС до БС677</t>
  </si>
  <si>
    <t>г. Минск, ул. Горецкого, д. 30, Минский р-н, Минская обл.</t>
  </si>
  <si>
    <t>ПК "Вектор-1"</t>
  </si>
  <si>
    <t>27 26 37.6</t>
  </si>
  <si>
    <t>53 53 18.8</t>
  </si>
  <si>
    <t>территория ГСПК "Восточный-Авто"</t>
  </si>
  <si>
    <t>27 44 21.48</t>
  </si>
  <si>
    <t>53 57 22.49</t>
  </si>
  <si>
    <t>вкл. 26.07.2012</t>
  </si>
  <si>
    <t>г. Климовичи, ул. Коммунистическая, д. 13, Климовичский р-н, Могилёвская обл.</t>
  </si>
  <si>
    <t>31 57 77.9</t>
  </si>
  <si>
    <t>53 36 37.4</t>
  </si>
  <si>
    <t>ВОЛС до БС2675</t>
  </si>
  <si>
    <t>г. Василевичи, ул. Козлова, д. 12, Речицкий р-н, Гомельская обл.</t>
  </si>
  <si>
    <t>29 49 38.8</t>
  </si>
  <si>
    <t>52 15 08.3</t>
  </si>
  <si>
    <t>г. Чаусы, ул. Ленинская, д. 15, Чаусский р-н, Могилёвская обл.</t>
  </si>
  <si>
    <t>30 58 20.7</t>
  </si>
  <si>
    <t>53 48 30.2</t>
  </si>
  <si>
    <t>ВОЛС</t>
  </si>
  <si>
    <t>г. Могилёв, ул. Симонова, д. 19, Могилёвский р-н, Могилёвская обл.</t>
  </si>
  <si>
    <t>Общежитие №16 ОАО "Могилевхимволокно"</t>
  </si>
  <si>
    <t>30 18 44.1</t>
  </si>
  <si>
    <t>53 52 09.1</t>
  </si>
  <si>
    <t>г. Минск, пр-т Пушкина, д. 3а, Минский р-н, Минская обл.</t>
  </si>
  <si>
    <t>ООО "Услада-маркет"</t>
  </si>
  <si>
    <t>27 29 45.48</t>
  </si>
  <si>
    <t>53 53 48.46</t>
  </si>
  <si>
    <t>г. Минск, ул. Неманская, д. 15, Минский р-н, Минская обл.</t>
  </si>
  <si>
    <t>ЖСПК №778</t>
  </si>
  <si>
    <t>антенная опора 7м. 1шт. + BS - 240 II</t>
  </si>
  <si>
    <t>27 25 21.1</t>
  </si>
  <si>
    <t>г. Быхов, ул. Советская, д. 5, Быховский р-н, Могилёвская обл.</t>
  </si>
  <si>
    <t>РУПС Могилевского филиала РУП "Белпочта"</t>
  </si>
  <si>
    <t>трубостойки + РРУ</t>
  </si>
  <si>
    <t>30 15 04.8</t>
  </si>
  <si>
    <t>53 31 19.7</t>
  </si>
  <si>
    <t>г. Горки, ул. Мичурина, Горецкий р-н, Могилёвская обл.</t>
  </si>
  <si>
    <t>30 59 19.6</t>
  </si>
  <si>
    <t>54 17 49.1</t>
  </si>
  <si>
    <t>планировалась замена БС2666 (БС2666 - не отпала)</t>
  </si>
  <si>
    <t>д. Любаничи, Кореличский р-н, Гродненская обл.</t>
  </si>
  <si>
    <t>26 8 47.6</t>
  </si>
  <si>
    <t>53 29 15.9</t>
  </si>
  <si>
    <t>г. Шклов, ул. Советская, д. 47, Шкловский р-н, Могилёвская обл.</t>
  </si>
  <si>
    <t>РУЭС РУП "Белтелеком"</t>
  </si>
  <si>
    <t>30 17 55.8</t>
  </si>
  <si>
    <t>54 12 11.7</t>
  </si>
  <si>
    <t>г. Городок, ул. Баграмяна, д. 42А, Городокский р-н, Витебская обл.</t>
  </si>
  <si>
    <t>Труба Гор.предприятия котельных и тепловых сетей</t>
  </si>
  <si>
    <t>29 59 38.2</t>
  </si>
  <si>
    <t>55 27 14.1</t>
  </si>
  <si>
    <t>асфальтированная плащадка мехдвора ОСПСП "Орешковичи"</t>
  </si>
  <si>
    <t>вкл. 19.04.2012</t>
  </si>
  <si>
    <t>г. Костюковичи, ул. Ленинская, д. 95, Костюковичский р-н, Могилёвская обл.</t>
  </si>
  <si>
    <t>РУПС РУП "Белтелеком"</t>
  </si>
  <si>
    <t>32 03 32.2</t>
  </si>
  <si>
    <t>53 21 07.5</t>
  </si>
  <si>
    <t>вкл. 02.02.2012</t>
  </si>
  <si>
    <t>Здание Мозырского РУЭС (Автозал)</t>
  </si>
  <si>
    <t>мачта 21 м. + рамки + BS - 240 II</t>
  </si>
  <si>
    <t>мачта 21 м. + рамки + Flexi WCDMA BTS</t>
  </si>
  <si>
    <t>29 12 17.9</t>
  </si>
  <si>
    <t>52 01 48</t>
  </si>
  <si>
    <t>Для БС 2G - соединительная линия до DDF SDH, для БС 3G - патч-корд до S9303 (Автозал).</t>
  </si>
  <si>
    <t>г. Могилёв, ул. Космонавтов, д. 57, Могилёвский р-н, Могилёвская обл.</t>
  </si>
  <si>
    <t>административное здание</t>
  </si>
  <si>
    <t>30 17 43.7</t>
  </si>
  <si>
    <t>53 53 38.3</t>
  </si>
  <si>
    <t>вкл. 09.01.2012</t>
  </si>
  <si>
    <t>вкл. 25.07.2012</t>
  </si>
  <si>
    <t>г. Могилёв, ул. Первомайская, д. 99, Могилёвский р-н, Могилёвская обл.</t>
  </si>
  <si>
    <t>административно-бытовое здание</t>
  </si>
  <si>
    <t>мачта 21 м. + контейнер + DBS - 3900</t>
  </si>
  <si>
    <t>plan_dcs:6/6/6 work_dcs:2/3/6</t>
  </si>
  <si>
    <t>30 20 31.1</t>
  </si>
  <si>
    <t>53 55 26.3</t>
  </si>
  <si>
    <t>вкл. 11.05.2012</t>
  </si>
  <si>
    <t>г. Минск, ул. Жуковского, д. 1, Минский р-н, Минская обл.</t>
  </si>
  <si>
    <t>1 этажное здание магазина</t>
  </si>
  <si>
    <t>27 33 9.61</t>
  </si>
  <si>
    <t>53 53 5.55</t>
  </si>
  <si>
    <t>вкл. 19.03.2013</t>
  </si>
  <si>
    <t>г. Горки, пр-т Интернациональный, д. 20, Горецкий р-н, Могилёвская обл.</t>
  </si>
  <si>
    <t>корпус №14 УО "Белорусская Государственная Сельскохозяйственная Академя"</t>
  </si>
  <si>
    <t>на короне мачты под 2G + DBS - 3900</t>
  </si>
  <si>
    <t>г. Осиповичи, ул. Ленинская, д. 47, Осиповичский р-н, Могилёвская обл.</t>
  </si>
  <si>
    <t>28 38 09.5</t>
  </si>
  <si>
    <t>53 18 20.5</t>
  </si>
  <si>
    <t>г. Белыничи, ул. Ленинская, д. 53, Белыничский р-н, Могилёвская обл.</t>
  </si>
  <si>
    <t>29 42 34.7</t>
  </si>
  <si>
    <t>53 59 41</t>
  </si>
  <si>
    <t>д. Заветное, Сенненский р-н, Витебская обл.</t>
  </si>
  <si>
    <t>УП МС</t>
  </si>
  <si>
    <t>30 17 52</t>
  </si>
  <si>
    <t>54 50 4</t>
  </si>
  <si>
    <t>г. Могилёв, ул. Ярославская, д. 17а, Могилёвский р-н, Могилёвская обл.</t>
  </si>
  <si>
    <t>КУП ЖРЭУ Октябрьского района</t>
  </si>
  <si>
    <t>30 23 48.8</t>
  </si>
  <si>
    <t>53 52 24.3</t>
  </si>
  <si>
    <t>г. Гомель, ул. 50 лет БССР, д. 2, Гомельский р-н, Гомельская обл.</t>
  </si>
  <si>
    <t>4-х этажное здание АТС №57</t>
  </si>
  <si>
    <t>АО 7 м. + Flexi WCDMA BTS</t>
  </si>
  <si>
    <t>30 59 42.0</t>
  </si>
  <si>
    <t>52 27 14.8</t>
  </si>
  <si>
    <t>28 53 06.1</t>
  </si>
  <si>
    <t>52 38 48.7</t>
  </si>
  <si>
    <t>Привязка по ВОЛС к БС944</t>
  </si>
  <si>
    <t>plan_gsm:3/2/2 work_gsm:4/2/2</t>
  </si>
  <si>
    <t>27 07 33.8</t>
  </si>
  <si>
    <t>53 26 00.4</t>
  </si>
  <si>
    <t>замена мкБС1440 на БС</t>
  </si>
  <si>
    <t>вкл. 14.06.2012</t>
  </si>
  <si>
    <t>д. Залейки, Ивьевский р-н, Гродненская обл.</t>
  </si>
  <si>
    <t>25 35 59.9</t>
  </si>
  <si>
    <t>53 50 58.1</t>
  </si>
  <si>
    <t>г. Горки, ул. Заслонова, д. 24, Горецкий р-н, Могилёвская обл.</t>
  </si>
  <si>
    <t>дымовая труба Горецкого УКП "Тепловая энергетика"</t>
  </si>
  <si>
    <t>трубостойки на дымовой трубе + контейнер + BTS - 3900</t>
  </si>
  <si>
    <t>трубостойки на дымовой трубе + DBS - 3900</t>
  </si>
  <si>
    <t>30 59 23.3</t>
  </si>
  <si>
    <t>54 16 58.5</t>
  </si>
  <si>
    <t>31 00 03.5</t>
  </si>
  <si>
    <t>г. Осиповичи, ул. 60 лет Октября, д. 6, Осиповичский р-н, Могилёвская обл.</t>
  </si>
  <si>
    <t>РУП "Осиповичский завод автомобильных агрегатов"</t>
  </si>
  <si>
    <t>28 38 44.7</t>
  </si>
  <si>
    <t>53 19 26.4</t>
  </si>
  <si>
    <t>г. Лиозно, ул. Ленина, д. 76, Лиозненский р-н, Витебская обл.</t>
  </si>
  <si>
    <t>Лиозненское РАЙПО</t>
  </si>
  <si>
    <t>30 47 44</t>
  </si>
  <si>
    <t>55 1 29.2</t>
  </si>
  <si>
    <t>вкл. 30.06.2004</t>
  </si>
  <si>
    <t>г. Минск, ул. Есенина, д. 21, Минский р-н, Минская обл.</t>
  </si>
  <si>
    <t>5-я городская поликлиника</t>
  </si>
  <si>
    <t>27 27 28.4</t>
  </si>
  <si>
    <t>г. Минск, ул. Надеждинская, д. 2, Минский р-н, Минская обл.</t>
  </si>
  <si>
    <t>2-х этажное здание</t>
  </si>
  <si>
    <t>27 33 51.96</t>
  </si>
  <si>
    <t>53 53 0.19</t>
  </si>
  <si>
    <t>г. Минск, пр-т Партизанский, д. 95, Минский р-н, Минская обл.</t>
  </si>
  <si>
    <t>27 38 15.6</t>
  </si>
  <si>
    <t>г. Лида, ул. Коммунистическая, Лидский р-н, Гродненская обл.</t>
  </si>
  <si>
    <t>25 16 21.3</t>
  </si>
  <si>
    <t>53 52 40.6</t>
  </si>
  <si>
    <t>вкл. 19.10.2012</t>
  </si>
  <si>
    <t>земельный участок на автостоянке</t>
  </si>
  <si>
    <t>30 02 01.9</t>
  </si>
  <si>
    <t>52 54 37.6</t>
  </si>
  <si>
    <t>г. Пинск, ул. Солнечная, р-н дома № 72, мк-н Луги-3, Пинский р-н, Брестская обл.</t>
  </si>
  <si>
    <t>26 04 04.1</t>
  </si>
  <si>
    <t>52 08 24.7</t>
  </si>
  <si>
    <t>д. Новины, Воложинский р-н, Минская обл.</t>
  </si>
  <si>
    <t>26 55 22.4</t>
  </si>
  <si>
    <t>53 59 28.5</t>
  </si>
  <si>
    <t>г. Минск, пр-т Независимости, д. 186, Минский р-н, Минская обл.</t>
  </si>
  <si>
    <t>Офисное здание</t>
  </si>
  <si>
    <t>АО 3 шт. + BS - 82 II</t>
  </si>
  <si>
    <t>АО 3 шт. + DBS - 3900</t>
  </si>
  <si>
    <t>27 41 52.68</t>
  </si>
  <si>
    <t>53 56 52.18</t>
  </si>
  <si>
    <t>вкл. 05.01.2013</t>
  </si>
  <si>
    <t>вкл. 30.11.2012</t>
  </si>
  <si>
    <t>г. Брест, ул. Комбинатовская, д. 11, Брестский р-н, Брестская обл.</t>
  </si>
  <si>
    <t>23 38 33.74</t>
  </si>
  <si>
    <t>52 05 57.77</t>
  </si>
  <si>
    <t>53 02 08.3</t>
  </si>
  <si>
    <t>замена мкБС1119 на БС</t>
  </si>
  <si>
    <t>вкл. 24.05.2012</t>
  </si>
  <si>
    <t>д. Шапечино, Витебский р-н, Витебская обл.</t>
  </si>
  <si>
    <t>Колхоз-комбинат "Звезда"</t>
  </si>
  <si>
    <t>30 18 0.1</t>
  </si>
  <si>
    <t>55 0 13.9</t>
  </si>
  <si>
    <t>вкл. 05.05.2004</t>
  </si>
  <si>
    <t>г. Брест, ул. Писателя Смирнова, д. 194 A, Брестский р-н, Брестская обл.</t>
  </si>
  <si>
    <t>23 37 35.31</t>
  </si>
  <si>
    <t>52 07 28.03</t>
  </si>
  <si>
    <t>д. Желивье, Чаусский р-н, Могилёвская обл.</t>
  </si>
  <si>
    <t>31 03 30.2</t>
  </si>
  <si>
    <t>вкл. 03.09.2012</t>
  </si>
  <si>
    <t>г. Минск, ул. Купревича, д. 1 к.3, Минский р-н, Минская обл.</t>
  </si>
  <si>
    <t>КРУП "Научное Приборостроение"</t>
  </si>
  <si>
    <t>27 40 48.0</t>
  </si>
  <si>
    <t>53 55 43.9</t>
  </si>
  <si>
    <t>Башня Velcom 72 м. + BTS - 3900</t>
  </si>
  <si>
    <t>30 09 57.7</t>
  </si>
  <si>
    <t>53 50 56</t>
  </si>
  <si>
    <t>вкл. 06.10.2011</t>
  </si>
  <si>
    <t>г. Витебск, мк-н Билево, р-н ул. Грищенко, Витебский р-н, Витебская обл.</t>
  </si>
  <si>
    <t>30 16 49.6</t>
  </si>
  <si>
    <t>55 10 21.5</t>
  </si>
  <si>
    <t>г. Горки, р-н ул. Калинина, Горецкий р-н, Могилёвская обл.</t>
  </si>
  <si>
    <t>30 59 38.7</t>
  </si>
  <si>
    <t>54 16 26.9</t>
  </si>
  <si>
    <t>вкл. 12.07.2011</t>
  </si>
  <si>
    <t>г. Минск, ул. Кропоткина, д. 89, Минский р-н, Минская обл.</t>
  </si>
  <si>
    <t>АО h=3.5 м,  2шт. + DBS - 3900</t>
  </si>
  <si>
    <t>53 55 13</t>
  </si>
  <si>
    <t>г. Горки, ул. Мичурина, д. 5, Горецкий р-н, Могилёвская обл.</t>
  </si>
  <si>
    <t>корпус №10 УО "Белорусская Государственная Сельскохозяйственная Академия"</t>
  </si>
  <si>
    <t>трипод 3 м. + BTS - 3900</t>
  </si>
  <si>
    <t>30 59 21.3</t>
  </si>
  <si>
    <t>54 17 35.3</t>
  </si>
  <si>
    <t>г. Минск, ул. Казинца, д. 99/1, Минский р-н, Минская обл.</t>
  </si>
  <si>
    <t>Общежитие БГМУ</t>
  </si>
  <si>
    <t>27 30 41.67</t>
  </si>
  <si>
    <t>53 50 48.64</t>
  </si>
  <si>
    <t>г. Минск, ул. Рабкоровская, д. 13а, Минский р-н, Минская обл.</t>
  </si>
  <si>
    <t>ЦТП №1/286</t>
  </si>
  <si>
    <t>27 32 33.4</t>
  </si>
  <si>
    <t>53 53 16.2</t>
  </si>
  <si>
    <t>вкл. 29.04.2013</t>
  </si>
  <si>
    <t>вкл. 21.10.2005</t>
  </si>
  <si>
    <t>г. Витебск, ул. 1-я Журжевская, д. 18, Витебский р-н, Витебская обл.</t>
  </si>
  <si>
    <t>Мачта 27м</t>
  </si>
  <si>
    <t>30 15 49.1</t>
  </si>
  <si>
    <t>55 14 58.9</t>
  </si>
  <si>
    <t>г. Минск, ул. Жиновича, д. 4, Минский р-н, Минская обл.</t>
  </si>
  <si>
    <t>9-ти этажное здание ТС "Наш квартал"</t>
  </si>
  <si>
    <t>трипод 5 м. + сборный контейнер + BS - 240 II</t>
  </si>
  <si>
    <t>27 27 03.59</t>
  </si>
  <si>
    <t>53 55 10.34</t>
  </si>
  <si>
    <t>г. Минск, ул. Широкая, д. 8, Минский р-н, Минская обл.</t>
  </si>
  <si>
    <t>трипод 7 м. (2 шт.) + DBS - 3900</t>
  </si>
  <si>
    <t>27 36 48.14</t>
  </si>
  <si>
    <t>53 57 03.17</t>
  </si>
  <si>
    <t>д. Дайнова Большая, Воложинский р-н, Минская обл.</t>
  </si>
  <si>
    <t>26 30 54.2</t>
  </si>
  <si>
    <t>54 09 49.9</t>
  </si>
  <si>
    <t>г. Лепель, тракт Борисовский, д. 120, Лепельский р-н, Витебская обл.</t>
  </si>
  <si>
    <t>28 40 07.7</t>
  </si>
  <si>
    <t>54 52 0.6</t>
  </si>
  <si>
    <t>30 22 21.8</t>
  </si>
  <si>
    <t>АО 5 м. (3 шт.) + DBS - 3900</t>
  </si>
  <si>
    <t>plan_umts:3/3/3 work_umts:2/2/3</t>
  </si>
  <si>
    <t>27 32 24.39</t>
  </si>
  <si>
    <t>53 52 37.61</t>
  </si>
  <si>
    <t>г. Минск, ул. Илимская, д. 27, Минский р-н, Минская обл.</t>
  </si>
  <si>
    <t>27 41 01.51</t>
  </si>
  <si>
    <t>53 53 28.14</t>
  </si>
  <si>
    <t>г. Минск, ул. Алтайская, д. 1г, Минский р-н, Минская обл.</t>
  </si>
  <si>
    <t>УП "Гаражи, стоянки, парковки" + столб 26м</t>
  </si>
  <si>
    <t>27 40 11.1</t>
  </si>
  <si>
    <t>53 51 56.8</t>
  </si>
  <si>
    <t>вкл. 18.03.2013</t>
  </si>
  <si>
    <t>г. Минск, ул. Натуралистов, д. 12, Минский р-н, Минская обл.</t>
  </si>
  <si>
    <t>здание общежития БГАТУ</t>
  </si>
  <si>
    <t>АО 3.5 м. + DBS - 3900</t>
  </si>
  <si>
    <t>27 37 3.64</t>
  </si>
  <si>
    <t>53 55 44.48</t>
  </si>
  <si>
    <t>д. Иваньково, Оршанский р-н, Витебская обл.</t>
  </si>
  <si>
    <t>30 24 12</t>
  </si>
  <si>
    <t>54 45 27</t>
  </si>
  <si>
    <t>вкл. 22.12.2004</t>
  </si>
  <si>
    <t>г. Чериков, ул. Болдина, д. 33, Чериковский р-н, Могилёвская обл.</t>
  </si>
  <si>
    <t>31 22 51</t>
  </si>
  <si>
    <t>53 34 0.7</t>
  </si>
  <si>
    <t>Волс до БС2680</t>
  </si>
  <si>
    <t>г. Хотимск, ул. Ленинская, д. 18, Хотимский р-н, Могилёвская обл.</t>
  </si>
  <si>
    <t>32 35 7.6</t>
  </si>
  <si>
    <t>53 24 36.2</t>
  </si>
  <si>
    <t>Волс до БС2681</t>
  </si>
  <si>
    <t>г. Круглое, Круглянский р-н, Могилёвская обл.</t>
  </si>
  <si>
    <t>Башня МТС 40 м. + сборный контейнер + BTS - 3900</t>
  </si>
  <si>
    <t>29 47 44</t>
  </si>
  <si>
    <t>54 14 27</t>
  </si>
  <si>
    <t>31 23 55.4</t>
  </si>
  <si>
    <t>53 19 58.3</t>
  </si>
  <si>
    <t>Волс до БС2683</t>
  </si>
  <si>
    <t>Здание бизнес-центра "Порт"</t>
  </si>
  <si>
    <t>27 40 56.43</t>
  </si>
  <si>
    <t>53 56 49.03</t>
  </si>
  <si>
    <t>г. Ошмяны, ул. Советская, д. 109, Ошмянский р-н, Гродненская обл.</t>
  </si>
  <si>
    <t>КУП Ошмяны</t>
  </si>
  <si>
    <t>plan_dcs:6/6/6 work_dcs:2/1/2</t>
  </si>
  <si>
    <t>25 56 21.5</t>
  </si>
  <si>
    <t>54 25 30</t>
  </si>
  <si>
    <t>ЗАО "Холдинговая компания Пинскдрев"</t>
  </si>
  <si>
    <t>столб 26м. + контейнер + BS - 240 II</t>
  </si>
  <si>
    <t>столб 26м. + Flexi WCDMA BTS</t>
  </si>
  <si>
    <t>26 05 29.43</t>
  </si>
  <si>
    <t>52 06 48.61</t>
  </si>
  <si>
    <t>3G оборудование привязывается через ВОЛС, ранее был номер 5940</t>
  </si>
  <si>
    <t>г. Минск, ул. П.Глебки, Минский р-н, Минская обл.</t>
  </si>
  <si>
    <t>Автостоянки</t>
  </si>
  <si>
    <t>27 28 32.3</t>
  </si>
  <si>
    <t>53 55 31.56</t>
  </si>
  <si>
    <t>жилой дом</t>
  </si>
  <si>
    <t>трипод 3 м. + DBS - 3900</t>
  </si>
  <si>
    <t>plan_umts:3/3/3 work_umts:3/2/3</t>
  </si>
  <si>
    <t>27 38 41.4</t>
  </si>
  <si>
    <t>53 55 22.07</t>
  </si>
  <si>
    <t>д. Новоротье, Лиозненский р-н, Витебская обл.</t>
  </si>
  <si>
    <t>30 32 43.9</t>
  </si>
  <si>
    <t>55 6 31.6</t>
  </si>
  <si>
    <t>г. Минск, ул. Каменногорская, д. 80, Минский р-н, Минская обл.</t>
  </si>
  <si>
    <t>жилой дом, ЖСПК №748</t>
  </si>
  <si>
    <t>27 25 29.46</t>
  </si>
  <si>
    <t>53 55 36.3</t>
  </si>
  <si>
    <t>г. Гомель, ул. Портова, д. 14, Гомельский р-н, Гомельская обл.</t>
  </si>
  <si>
    <t>5-ти этажное здание общежития КЖРУП "Центральное"</t>
  </si>
  <si>
    <t>31 00 43.1</t>
  </si>
  <si>
    <t>52 26 19</t>
  </si>
  <si>
    <t>г. Минск, ул. Калиновского, д. 55, Минский р-н, Минская обл.</t>
  </si>
  <si>
    <t>27 37 42.23</t>
  </si>
  <si>
    <t>53 56 49.95</t>
  </si>
  <si>
    <t>г. Минск, ул. Стахановская, д. 25, Минский р-н, Минская обл.</t>
  </si>
  <si>
    <t>2-х этажное здание АТС</t>
  </si>
  <si>
    <t>27 36 39.8</t>
  </si>
  <si>
    <t>53 53 10.4</t>
  </si>
  <si>
    <t>г. Бобруйск, ул. Крылова, д. 40а, Бобруйский р-н, Могилёвская обл.</t>
  </si>
  <si>
    <t>УО Бобруйский государственный профессионально-технический художественный колледж</t>
  </si>
  <si>
    <t>29 12 08.2</t>
  </si>
  <si>
    <t>53 09 11.6</t>
  </si>
  <si>
    <t>г. Столбцы, ул. 17 Сентября, Столбцовский р-н, Минская обл.</t>
  </si>
  <si>
    <t>АРМ 30 + IBBS200D (3G), ПС-60/48У (48В. 250А. 12кВ</t>
  </si>
  <si>
    <t>26 45 32.6</t>
  </si>
  <si>
    <t>53 28 12.9</t>
  </si>
  <si>
    <t>г. Иваново, ул. Маркса, д. 36а, Ивановский р-н, Брестская обл.</t>
  </si>
  <si>
    <t>ЦТП-1</t>
  </si>
  <si>
    <t>plan_gsm:3/3/3 work_gsm:</t>
  </si>
  <si>
    <t>25 32 28.17</t>
  </si>
  <si>
    <t>52 08 51.62</t>
  </si>
  <si>
    <t>г. Могилёв, ул. Каманина, д. 33, Могилёвский р-н, Могилёвская обл.</t>
  </si>
  <si>
    <t>ОАО "Восход"  (магазин)</t>
  </si>
  <si>
    <t>30 20 57</t>
  </si>
  <si>
    <t>53 56 27.4</t>
  </si>
  <si>
    <t>г. Минск, ул. Героев 120 дивизии, д. 5, Минский р-н, Минская обл.</t>
  </si>
  <si>
    <t>plan_umts:2/2/2/2 work_umts:3/3/3/2</t>
  </si>
  <si>
    <t>27 42 25.17</t>
  </si>
  <si>
    <t>53 56 53.89</t>
  </si>
  <si>
    <t>г. Могилёв, ул. Первомайская, д. 29, Могилёвский р-н, Могилёвская обл.</t>
  </si>
  <si>
    <t>здание ресторана "Днепр"</t>
  </si>
  <si>
    <t>30 20 08.5</t>
  </si>
  <si>
    <t>53 54 02.6</t>
  </si>
  <si>
    <t>3G оборудование привязывается через ВОЛС, взамен планируемой к демонтажу БС680</t>
  </si>
  <si>
    <t>д. Верески, Борисовский р-н, Минская обл.</t>
  </si>
  <si>
    <t>28 30 8.7</t>
  </si>
  <si>
    <t>54 7 53.1</t>
  </si>
  <si>
    <t>вкл. 31.12.2002</t>
  </si>
  <si>
    <t>д. Лошница, Башня МТС, Борисовский р-н, Минская обл.</t>
  </si>
  <si>
    <t>г. Крупки, Крупский р-н, Минская обл.</t>
  </si>
  <si>
    <t>29 6 34.8</t>
  </si>
  <si>
    <t>54 19 27.1</t>
  </si>
  <si>
    <t>вкл. 12.11.2003</t>
  </si>
  <si>
    <t>д. Старый Бобр, Крупский р-н, Минская обл.</t>
  </si>
  <si>
    <t>29 18 6.7</t>
  </si>
  <si>
    <t>54 22 50.6</t>
  </si>
  <si>
    <t>вкл. 03.01.2003</t>
  </si>
  <si>
    <t>д. Плоское, Толочинский р-н, Витебская обл.</t>
  </si>
  <si>
    <t>29 32 14</t>
  </si>
  <si>
    <t>54 26 30</t>
  </si>
  <si>
    <t>вкл. 10.01.2003</t>
  </si>
  <si>
    <t>д. Дроздово, Толочинский р-н, Витебская обл.</t>
  </si>
  <si>
    <t>29 46 22.7</t>
  </si>
  <si>
    <t>54 27 32.5</t>
  </si>
  <si>
    <t>вкл. 27.05.2003</t>
  </si>
  <si>
    <t>г. Толочин, пл. 40-летия Октября, д. 7, Толочинский р-н, Витебская обл.</t>
  </si>
  <si>
    <t>plan_dcs:5/4/5/4 work_dcs:5/4/5/4</t>
  </si>
  <si>
    <t>plan_umts:3/2/2 work_umts:3/2/2</t>
  </si>
  <si>
    <t>29 41 30.7</t>
  </si>
  <si>
    <t>54 24 33.8</t>
  </si>
  <si>
    <t>допсектор на рамке на короне</t>
  </si>
  <si>
    <t>вкл. 19.12.2005</t>
  </si>
  <si>
    <t>д. Мартюхово, Толочинский р-н, Витебская обл.</t>
  </si>
  <si>
    <t>29 57 41</t>
  </si>
  <si>
    <t>54 29 25</t>
  </si>
  <si>
    <t>вкл. 12.01.2003</t>
  </si>
  <si>
    <t>д. Задровье, Оршанский р-н, Витебская обл.</t>
  </si>
  <si>
    <t>30 07 30</t>
  </si>
  <si>
    <t>54 29 51</t>
  </si>
  <si>
    <t>Универмаг торгового ряда</t>
  </si>
  <si>
    <t>30 41 24</t>
  </si>
  <si>
    <t>54 34 24</t>
  </si>
  <si>
    <t>Мачта БРПТЦ Н=222 м (помещение на 3 этаже)</t>
  </si>
  <si>
    <t>Контроллер Siemens HC step1 + СУ2, Контроллер Siemens HC step1</t>
  </si>
  <si>
    <t>г. Круглое, ул. Советская, д. 81, Круглянский р-н, Могилёвская обл.</t>
  </si>
  <si>
    <t>Общежитие ОАО "Круглянский Райагропромтехснаб"</t>
  </si>
  <si>
    <t>plan_umts:2/2/2 work_umts:3/1/3</t>
  </si>
  <si>
    <t>29 47 39.6</t>
  </si>
  <si>
    <t>54 15 23.1</t>
  </si>
  <si>
    <t>30 40 02</t>
  </si>
  <si>
    <t>д. Застенки, Дубровенский р-н, Витебская обл.</t>
  </si>
  <si>
    <t>plan_gsm:1/1/1 work_gsm:4/2/2</t>
  </si>
  <si>
    <t>30 55 4</t>
  </si>
  <si>
    <t>54 40 60</t>
  </si>
  <si>
    <t>д. Сватошицы, Дубровенский р-н, Витебская обл.</t>
  </si>
  <si>
    <t>30 46 28.1</t>
  </si>
  <si>
    <t>54 30 0.5</t>
  </si>
  <si>
    <t>вкл. 20.09.2006</t>
  </si>
  <si>
    <t>д. Киевец, Крупский р-н, Минская обл.</t>
  </si>
  <si>
    <t>29 20 25.3</t>
  </si>
  <si>
    <t>54 30 3.2</t>
  </si>
  <si>
    <t>д. Черноградь, Червенский р-н, Минская обл.</t>
  </si>
  <si>
    <t>28 12 34.9</t>
  </si>
  <si>
    <t>53 46 52.7</t>
  </si>
  <si>
    <t>вкл. 05.04.2012</t>
  </si>
  <si>
    <t>д. Техтин, Белыничский р-н, Могилёвская обл.</t>
  </si>
  <si>
    <t>29 43 45.8</t>
  </si>
  <si>
    <t>53 52 31.1</t>
  </si>
  <si>
    <t>Доп. сектора DCS + 3G (предусмотрена замена антенн)._x000D__x000D_
_x000D__x000D_
Отредактирован угол наклона.</t>
  </si>
  <si>
    <t>г. Смиловичи, ул. Садовая, д. 1, Червенский р-н, Минская обл.</t>
  </si>
  <si>
    <t>СП "Смиловичский кожевенный завод"</t>
  </si>
  <si>
    <t>трубостойки + BTS - 3900C</t>
  </si>
  <si>
    <t>53 44 55.4</t>
  </si>
  <si>
    <t>вкл. 30.12.2004</t>
  </si>
  <si>
    <t>г. Червень, пл. Свободы, д. 32, Червенский р-н, Минская обл.</t>
  </si>
  <si>
    <t>Типография</t>
  </si>
  <si>
    <t>28 25 8.4</t>
  </si>
  <si>
    <t>53 42 52.8</t>
  </si>
  <si>
    <t>вкл. 15.08.2003</t>
  </si>
  <si>
    <t>д. Хутор, Червенский р-н, Минская обл.</t>
  </si>
  <si>
    <t>plan_gsm:3/3/3 work_gsm:2/3/4</t>
  </si>
  <si>
    <t>28 40 45</t>
  </si>
  <si>
    <t>53 45 50.8</t>
  </si>
  <si>
    <t>вкл. 28.10.2003</t>
  </si>
  <si>
    <t>мачта 27 м. + BS - 240 II + BS - 82 II</t>
  </si>
  <si>
    <t>г. Белыничи, ул. Дайнеко, д. 6А, Белыничский р-н, Могилёвская обл.</t>
  </si>
  <si>
    <t>Башня РЭС + BTS - 3900</t>
  </si>
  <si>
    <t>plan_dcs:2/2/2 work_dcs:2/4/4</t>
  </si>
  <si>
    <t>29 43 44.5</t>
  </si>
  <si>
    <t>53 59 10.4</t>
  </si>
  <si>
    <t>вкл. 07.11.2003</t>
  </si>
  <si>
    <t>д. Вишов, Белыничский р-н, Могилёвская обл.</t>
  </si>
  <si>
    <t>ПМК</t>
  </si>
  <si>
    <t>мачта 31 м. + BTS - 3900</t>
  </si>
  <si>
    <t>29 58 26.2</t>
  </si>
  <si>
    <t>53 58 55.8</t>
  </si>
  <si>
    <t>г. Дрибин, ул. Ленина, д. 39, Дрибинский р-н, Могилёвская обл.</t>
  </si>
  <si>
    <t>31 5 25.6</t>
  </si>
  <si>
    <t>54 7 5.4</t>
  </si>
  <si>
    <t>вкл. 22.11.2005</t>
  </si>
  <si>
    <t>д. Лотва, Шкловский р-н, Могилёвская обл.</t>
  </si>
  <si>
    <t>Каменно-Лавская амбулатория</t>
  </si>
  <si>
    <t>30 16 16.4</t>
  </si>
  <si>
    <t>54 5 44.9</t>
  </si>
  <si>
    <t>вкл. 08.12.2005</t>
  </si>
  <si>
    <t>вкл. 20.05.2009</t>
  </si>
  <si>
    <t>г. Орша, ул. Кирова, д. 7, Оршанский р-н, Витебская обл.</t>
  </si>
  <si>
    <t>УО "Оршанский государственный педагогический колледж"</t>
  </si>
  <si>
    <t>30 24 52.1</t>
  </si>
  <si>
    <t>54 30 28.3</t>
  </si>
  <si>
    <t>вкл. 03.02.2011</t>
  </si>
  <si>
    <t>г. Орша, ул. Ленина, д. 238, Оршанский р-н, Витебская обл.</t>
  </si>
  <si>
    <t>ЧП Савченко В.Г.</t>
  </si>
  <si>
    <t>30 26 52.5</t>
  </si>
  <si>
    <t>54 32 54.3</t>
  </si>
  <si>
    <t>вкл. 01.07.2003</t>
  </si>
  <si>
    <t>г. Орша, ул. Якубовского, д. 79, Оршанский р-н, Витебская обл.</t>
  </si>
  <si>
    <t>Котельная "Орша Восточная" (труба)</t>
  </si>
  <si>
    <t>30 23 45.2</t>
  </si>
  <si>
    <t>54 30 35.7</t>
  </si>
  <si>
    <t>вкл. 15.09.2003</t>
  </si>
  <si>
    <t>г. Орша, ул. Могилевская, д. 85, Оршанский р-н, Витебская обл.</t>
  </si>
  <si>
    <t>КУП ВКХ "Оршаводоканал"</t>
  </si>
  <si>
    <t>30 25 43.1</t>
  </si>
  <si>
    <t>54 29 18.8</t>
  </si>
  <si>
    <t>вкл. 20.05.2005</t>
  </si>
  <si>
    <t>д. Барань, ул. Набережная, д. 1, Оршанский р-н, Витебская обл.</t>
  </si>
  <si>
    <t>УП "Лес"</t>
  </si>
  <si>
    <t>30 19 12</t>
  </si>
  <si>
    <t>54 28 37</t>
  </si>
  <si>
    <t>г. Орша, ул. Новаторов, д. 9, Оршанский р-н, Витебская обл.</t>
  </si>
  <si>
    <t>Общ. Льнокомбината</t>
  </si>
  <si>
    <t>30 24 10.5</t>
  </si>
  <si>
    <t>54 29 32.2</t>
  </si>
  <si>
    <t>г. Орша, ул. Ленина, д. 46, Оршанский р-н, Витебская обл.</t>
  </si>
  <si>
    <t>РУЭС (здание РУПС, аппаратная)</t>
  </si>
  <si>
    <t>30 25 52.5</t>
  </si>
  <si>
    <t>54 30 54.6</t>
  </si>
  <si>
    <t>г. Орша, пер. Чернышевского, д. 4, Оршанский р-н, Витебская обл.</t>
  </si>
  <si>
    <t>ТЦ Щедрец</t>
  </si>
  <si>
    <t>30 25 53.9</t>
  </si>
  <si>
    <t>54 31 29.5</t>
  </si>
  <si>
    <t>д. Каменка, Горецкий р-н, Могилёвская обл.</t>
  </si>
  <si>
    <t>31 13 58.4</t>
  </si>
  <si>
    <t>54 19 6.7</t>
  </si>
  <si>
    <t>д. Зубово, Оршанский р-н, Витебская обл.</t>
  </si>
  <si>
    <t>30 26 41</t>
  </si>
  <si>
    <t>54 20 59</t>
  </si>
  <si>
    <t>вкл. 05.02.2004</t>
  </si>
  <si>
    <t>вкл. 19.06.2004</t>
  </si>
  <si>
    <t>д. Любиничи, Шкловский р-н, Могилёвская обл.</t>
  </si>
  <si>
    <t>30 26 49.6</t>
  </si>
  <si>
    <t>54 13 60</t>
  </si>
  <si>
    <t>г. Шклов, Могилевская обл., Шкловский р-н, Малое Заречье,, Шкловский р-н, Могилёвская обл.</t>
  </si>
  <si>
    <t>Овощехранилище</t>
  </si>
  <si>
    <t>трубосктойки на мачте + BTS - 3900</t>
  </si>
  <si>
    <t>трубостойки на мачте + BTS - 3900C</t>
  </si>
  <si>
    <t>30 19 7.8</t>
  </si>
  <si>
    <t>54 12 19.9</t>
  </si>
  <si>
    <t>вкл. 28.09.2004</t>
  </si>
  <si>
    <t>УКП "ТЭ"</t>
  </si>
  <si>
    <t>plan_dcs:4/4/4 work_dcs:6/6/6</t>
  </si>
  <si>
    <t>30 59 24.4</t>
  </si>
  <si>
    <t>54 17 0.4</t>
  </si>
  <si>
    <t>выкл. 13.04.2012</t>
  </si>
  <si>
    <t>г. Горки, пр-т Интернациональный, д. 7Б, Горецкий р-н, Могилёвская обл.</t>
  </si>
  <si>
    <t>БГСХА</t>
  </si>
  <si>
    <t>рамка накороне мачты + DBS - 3900</t>
  </si>
  <si>
    <t>30 59 0.09</t>
  </si>
  <si>
    <t>54 18 2.24</t>
  </si>
  <si>
    <t>г. Корма, ул. Гомельская, д. 1, Кормянский р-н, Гомельская обл.</t>
  </si>
  <si>
    <t>Кормянское ТМО</t>
  </si>
  <si>
    <t>30 48 16.8</t>
  </si>
  <si>
    <t>53 7 24.1</t>
  </si>
  <si>
    <t>г. Шклов, пер. Парковый, д. 2, Шкловский р-н, Могилёвская обл.</t>
  </si>
  <si>
    <t>Шкловские РЭС филиала РУП "Могилевэнерго"</t>
  </si>
  <si>
    <t>Башня РЭС 45 м. + BTS - 3900</t>
  </si>
  <si>
    <t>30 17 21.6</t>
  </si>
  <si>
    <t>54 13 3.3</t>
  </si>
  <si>
    <t>г. Могилёв, ул. Юбилейный, д. 21, Могилёвский р-н, Могилёвская обл.</t>
  </si>
  <si>
    <t>Могилевский узел электросвязи, филиал РУП "Белтелеком"</t>
  </si>
  <si>
    <t>30 21 23.4</t>
  </si>
  <si>
    <t>53 54 11.7</t>
  </si>
  <si>
    <t>г. Могилёв, ул. Пионерская, д. 27, Могилёвский р-н, Могилёвская обл.</t>
  </si>
  <si>
    <t>Телеграфно-телефонный узел</t>
  </si>
  <si>
    <t>30 20 33</t>
  </si>
  <si>
    <t>53 54 2.9</t>
  </si>
  <si>
    <t>вкл. 23.03.2003</t>
  </si>
  <si>
    <t>г. Могилёв, пр-т Шмидта, д. 3 к.2, Могилёвский р-н, Могилёвская обл.</t>
  </si>
  <si>
    <t>Могилевский госуниверситет продовольствия</t>
  </si>
  <si>
    <t>30 19 1.2</t>
  </si>
  <si>
    <t>г. Могилёв, ул. 30 лет Победы, д. 18, Могилёвский р-н, Могилёвская обл.</t>
  </si>
  <si>
    <t>Могилевский гос.проф.лицей № 1</t>
  </si>
  <si>
    <t>30 21 42</t>
  </si>
  <si>
    <t>53 55 57.2</t>
  </si>
  <si>
    <t>ТЭУП "МогилевТурист" (г-ца "Турист")</t>
  </si>
  <si>
    <t>трубосктойки + BTS - 3900</t>
  </si>
  <si>
    <t>plan_dcs:6/6/6 work_dcs:3/5/6</t>
  </si>
  <si>
    <t>30 20 9.1</t>
  </si>
  <si>
    <t>53 52 59.7</t>
  </si>
  <si>
    <t>вкл. 21.03.2003</t>
  </si>
  <si>
    <t>г. Могилёв, ул. Авиаторов, д. 13, Могилёвский р-н, Могилёвская обл.</t>
  </si>
  <si>
    <t>ИП "Мост-Балт"</t>
  </si>
  <si>
    <t>мачта 20 м. + BTS - 3900</t>
  </si>
  <si>
    <t>30 16 4.1</t>
  </si>
  <si>
    <t>53 56 2.9</t>
  </si>
  <si>
    <t>г. Могилёв, ул. Чайковского, д. 8, Могилёвский р-н, Могилёвская обл.</t>
  </si>
  <si>
    <t>ЗАО "Швейная фабрика АКМО"</t>
  </si>
  <si>
    <t>30 20 1.4</t>
  </si>
  <si>
    <t>53 52 38.3</t>
  </si>
  <si>
    <t>вкл. 22.03.2003</t>
  </si>
  <si>
    <t>г. Могилёв, ул. Космонавтов, д. 13, Могилёвский р-н, Могилёвская обл.</t>
  </si>
  <si>
    <t>Общежитие строительного колледжа</t>
  </si>
  <si>
    <t>Трубостойки + АО  7,5 м. + BTS - 3900</t>
  </si>
  <si>
    <t>рамки на трубостойках и АО + DBS - 3900</t>
  </si>
  <si>
    <t>30 18 49.8</t>
  </si>
  <si>
    <t>53 54 38.1</t>
  </si>
  <si>
    <t>г. Могилёв, шоссе Гомельское, д. 1, Могилёвский р-н, Могилёвская обл.</t>
  </si>
  <si>
    <t>РУМАК "Облавтотранс"</t>
  </si>
  <si>
    <t>plan_dcs:3/3/3 work_dcs:4/4/6</t>
  </si>
  <si>
    <t>30 21 27.6</t>
  </si>
  <si>
    <t>53 51 47.6</t>
  </si>
  <si>
    <t>г. Могилёв, ул. Белинского, д. 9, Могилёвский р-н, Могилёвская обл.</t>
  </si>
  <si>
    <t>Общежитие железной дороги</t>
  </si>
  <si>
    <t>30 20 51.2</t>
  </si>
  <si>
    <t>53 55 48.9</t>
  </si>
  <si>
    <t>Виктор поредактируй азимуты и углы</t>
  </si>
  <si>
    <t>г. Могилёв, ул. Симонова, д. 51, Могилёвский р-н, Могилёвская обл.</t>
  </si>
  <si>
    <t>ОАО "Могилевхимволокно"</t>
  </si>
  <si>
    <t>53 51 51.8</t>
  </si>
  <si>
    <t>г. Могилёв, ул. Королева, д. 8, Могилёвский р-н, Могилёвская обл.</t>
  </si>
  <si>
    <t>Завод электродвигателей</t>
  </si>
  <si>
    <t>plan_dcs:3/3/3 work_dcs:3/5/4</t>
  </si>
  <si>
    <t>30 21 57.2</t>
  </si>
  <si>
    <t>53 54 24.1</t>
  </si>
  <si>
    <t>г. Могилёв, ул. Первомайская, д. 71, Могилёвский р-н, Могилёвская обл.</t>
  </si>
  <si>
    <t>Могилевский облисполком</t>
  </si>
  <si>
    <t>plan_umts:3/3/2/3 work_umts:3/3/2/3</t>
  </si>
  <si>
    <t>30 20 35.6</t>
  </si>
  <si>
    <t>53 54 35.6</t>
  </si>
  <si>
    <t>г. Могилёв, ул. Челюскинцев, д. 84, Могилёвский р-н, Могилёвская обл.</t>
  </si>
  <si>
    <t>ОАО Могилевский желатиновый завод</t>
  </si>
  <si>
    <t>plan_dcs:3/3/3 work_dcs:2/2/5</t>
  </si>
  <si>
    <t>30 17 14.8</t>
  </si>
  <si>
    <t>53 53 25.8</t>
  </si>
  <si>
    <t>вкл. 04.09.2003</t>
  </si>
  <si>
    <t>г. Могилёв, пр-т Шмидта, д. 106, Могилёвский р-н, Могилёвская обл.</t>
  </si>
  <si>
    <t>Могилевская ТЭЦ-2</t>
  </si>
  <si>
    <t>30 20 34</t>
  </si>
  <si>
    <t>53 48 41.6</t>
  </si>
  <si>
    <t>вкл. 25.09.2003</t>
  </si>
  <si>
    <t>д. Кадино, Могилёвский р-н, Могилёвская обл.</t>
  </si>
  <si>
    <t>Котельная ЖКХ</t>
  </si>
  <si>
    <t>plan_gsm:2/2/2 work_gsm:4/2/2/2</t>
  </si>
  <si>
    <t>30 29 10.2</t>
  </si>
  <si>
    <t>53 53 6</t>
  </si>
  <si>
    <t>вкл. 05.09.2003</t>
  </si>
  <si>
    <t>г. Могилёв, шоссе Витебское, д. 5, Могилёвский р-н, Могилёвская обл.</t>
  </si>
  <si>
    <t>Завод им.Кирова</t>
  </si>
  <si>
    <t>30 24 0.6</t>
  </si>
  <si>
    <t>53 52 45.3</t>
  </si>
  <si>
    <t>выкл. 05.09.2008</t>
  </si>
  <si>
    <t>г. Могилёв, ул. Крупской, д. 176, Могилёвский р-н, Могилёвская обл.</t>
  </si>
  <si>
    <t>Поликлиника № 10</t>
  </si>
  <si>
    <t>plan_dcs:6/6/6 work_dcs:3/8/4</t>
  </si>
  <si>
    <t>30 21 22.5</t>
  </si>
  <si>
    <t>53 56 58.5</t>
  </si>
  <si>
    <t>г. Могилёв, пр-т Мира, д. 6, Могилёвский р-н, Могилёвская обл.</t>
  </si>
  <si>
    <t>Гостиница "Могилев"</t>
  </si>
  <si>
    <t>АО 4 м. + BTS - 3900</t>
  </si>
  <si>
    <t>30 19 59.2</t>
  </si>
  <si>
    <t>53 54 36.2</t>
  </si>
  <si>
    <t>г. Могилёв, ул. Мовчанского, д. 53, Могилёвский р-н, Могилёвская обл.</t>
  </si>
  <si>
    <t>ЖРЭО Октябрьского района</t>
  </si>
  <si>
    <t>г. Могилёв, ул. Калужская, д. 44, Могилёвский р-н, Могилёвская обл.</t>
  </si>
  <si>
    <t>ф-л РУП "Могилевэнерго" Могилевские тепловые сети (труба)</t>
  </si>
  <si>
    <t>трубастойки на сущ. трубе + BTS - 3900</t>
  </si>
  <si>
    <t>рамка на трубостойках + DBS - 3900</t>
  </si>
  <si>
    <t>30 22 6.9</t>
  </si>
  <si>
    <t>г. Чаусы, ул. Первомайская, д. 38, Чаусский р-н, Могилёвская обл.</t>
  </si>
  <si>
    <t>МПМК-278</t>
  </si>
  <si>
    <t>30 57 36.5</t>
  </si>
  <si>
    <t>53 48 40</t>
  </si>
  <si>
    <t>вкл. 18.12.2003</t>
  </si>
  <si>
    <t>г. Могилёв, ул. Первомайская, д. 152, Могилёвский р-н, Могилёвская обл.</t>
  </si>
  <si>
    <t>УО "МГПТУ-58"</t>
  </si>
  <si>
    <t>plan_gsm:2/2/2 work_gsm:1/1/3</t>
  </si>
  <si>
    <t>30 19 58</t>
  </si>
  <si>
    <t>53 56 17</t>
  </si>
  <si>
    <t>г. Кричев, Кричевский р-н, Могилёвская обл.</t>
  </si>
  <si>
    <t>plan_dcs:4/4/4 work_dcs:6/3/2</t>
  </si>
  <si>
    <t>31 41 42.4</t>
  </si>
  <si>
    <t>вкл. 26.12.2003</t>
  </si>
  <si>
    <t>г. Кричев, ул. Советская, д. 44, Кричевский р-н, Могилёвская обл.</t>
  </si>
  <si>
    <t>Кричевский РУЭС</t>
  </si>
  <si>
    <t>31 43 34.43</t>
  </si>
  <si>
    <t>53 42 21.94</t>
  </si>
  <si>
    <t>г. Климовичи, ул. Ленина, д. 12, Климовичский р-н, Могилёвская обл.</t>
  </si>
  <si>
    <t>Районная поликлиника</t>
  </si>
  <si>
    <t>31 56 24.6</t>
  </si>
  <si>
    <t>53 37 17.8</t>
  </si>
  <si>
    <t>вкл. 27.12.2003</t>
  </si>
  <si>
    <t>д. Шестеровка, Климовичский р-н, Могилёвская обл.</t>
  </si>
  <si>
    <t>32 9 30.1</t>
  </si>
  <si>
    <t>53 43 56.5</t>
  </si>
  <si>
    <t>вкл. 25.12.2004</t>
  </si>
  <si>
    <t>г. Мстиславль, ул. Калинина, д. 21, Мстиславский р-н, Могилёвская обл.</t>
  </si>
  <si>
    <t>plan_umts:1/1/3 work_umts:1/2/3</t>
  </si>
  <si>
    <t>31 43 56.3</t>
  </si>
  <si>
    <t>54 01 19.9</t>
  </si>
  <si>
    <t>вкл. 23.02.2005</t>
  </si>
  <si>
    <t>32 3 33.6</t>
  </si>
  <si>
    <t>53 21 8.4</t>
  </si>
  <si>
    <t>выкл. 03.03.2009</t>
  </si>
  <si>
    <t>г. Костюковичи, ул. Юношеская, д. 111, Костюковичский р-н, Могилёвская обл.</t>
  </si>
  <si>
    <t>32 2 27.2</t>
  </si>
  <si>
    <t>53 21 21.2</t>
  </si>
  <si>
    <t>г. Могилёв, ул. Лепешинского, д. 12, Могилёвский р-н, Могилёвская обл.</t>
  </si>
  <si>
    <t>УКП Могилевский центр развития малого предпринимательства</t>
  </si>
  <si>
    <t>30 20 21</t>
  </si>
  <si>
    <t>выкл. 08.02.2011</t>
  </si>
  <si>
    <t>КУПСХП "Григоровичи"</t>
  </si>
  <si>
    <t>54 47 54.69</t>
  </si>
  <si>
    <t>перешла из РРУ в мкБС</t>
  </si>
  <si>
    <t>г. Новолукомль, ул. Энергетиков, д. 1, Чашникский р-н, Витебская обл.</t>
  </si>
  <si>
    <t>Общежитие № 4 Лукомской ГРЭС</t>
  </si>
  <si>
    <t>29 8 59.2</t>
  </si>
  <si>
    <t>54 39 24.5</t>
  </si>
  <si>
    <t>вкл. 19.09.2003</t>
  </si>
  <si>
    <t>г. Чашники, ул. Советская, д. 77, Чашникский р-н, Витебская обл.</t>
  </si>
  <si>
    <t>ПАСЧ "Чашники"</t>
  </si>
  <si>
    <t>29 9 24</t>
  </si>
  <si>
    <t>54 50 57</t>
  </si>
  <si>
    <t>г. Могилёв, ул. Нижняя Карабановская, д. 90, Могилёвский р-н, Могилёвская обл.</t>
  </si>
  <si>
    <t>УЗ "Могилев.обл.госпиталь инвалидов ВОВ"</t>
  </si>
  <si>
    <t>30 19 0.1</t>
  </si>
  <si>
    <t>53 55 38.1</t>
  </si>
  <si>
    <t>г. Бешенковичи, ул. Чуклая, д. 13, Бешенковичский р-н, Витебская обл.</t>
  </si>
  <si>
    <t>Райисполком</t>
  </si>
  <si>
    <t>29 27 23.3</t>
  </si>
  <si>
    <t>55 2 43.5</t>
  </si>
  <si>
    <t>г. Могилёв, ул. Димитрова, д. 35, Могилёвский р-н, Могилёвская обл.</t>
  </si>
  <si>
    <t>Общежитие РУД МАП "Автобусный парк №1"</t>
  </si>
  <si>
    <t>53 52 16.6</t>
  </si>
  <si>
    <t>г. Могилёв, ул. Гришина, д. 102, Могилёвский р-н, Могилёвская обл.</t>
  </si>
  <si>
    <t>ОАО "Техноприбор"</t>
  </si>
  <si>
    <t>30 22 52</t>
  </si>
  <si>
    <t>53 54 14.7</t>
  </si>
  <si>
    <t>г. Могилёв, ул. Плеханова, д. 27, Могилёвский р-н, Могилёвская обл.</t>
  </si>
  <si>
    <t>УО "Могилевский государственный машиностроительный производ.-тех. колледж"</t>
  </si>
  <si>
    <t>30 19 20.5</t>
  </si>
  <si>
    <t>53 53 58</t>
  </si>
  <si>
    <t>г. Могилёв, пр-т Шмидта, д. 80, Могилёвский р-н, Могилёвская обл.</t>
  </si>
  <si>
    <t>Межотраслевой институт повышения квалификации и переподготовки кадров</t>
  </si>
  <si>
    <t>30 20 9.4</t>
  </si>
  <si>
    <t>53 52 0.6</t>
  </si>
  <si>
    <t>г. Сенно, ул. Машерова, д. 2, Сенненский р-н, Витебская обл.</t>
  </si>
  <si>
    <t>Гостиница УП ЖКХ</t>
  </si>
  <si>
    <t>29 42 24</t>
  </si>
  <si>
    <t>54 48 49</t>
  </si>
  <si>
    <t>вкл. 15.09.2005</t>
  </si>
  <si>
    <t>г. Быхов, ул. Богдановича, д. 1, Быховский р-н, Могилёвская обл.</t>
  </si>
  <si>
    <t>30 13 41.4</t>
  </si>
  <si>
    <t>53 31 50.4</t>
  </si>
  <si>
    <t>д. Следюки, Быховский р-н, Могилёвская обл.</t>
  </si>
  <si>
    <t>30 20 25.1</t>
  </si>
  <si>
    <t>53 34 31.6</t>
  </si>
  <si>
    <t>Отредактировал согласно замечанию</t>
  </si>
  <si>
    <t>д. Селец, Быховский р-н, Могилёвская обл.</t>
  </si>
  <si>
    <t>30 24 10</t>
  </si>
  <si>
    <t>53 23 22</t>
  </si>
  <si>
    <t>д. Довск, Рогачевский р-н, Гомельская обл.</t>
  </si>
  <si>
    <t>Мачта УПМС + Flexi WCDMA BTS</t>
  </si>
  <si>
    <t>30 26 36.1</t>
  </si>
  <si>
    <t>53 09 9.9</t>
  </si>
  <si>
    <t>Модернизация под 3G. Антенны устанавливаются на новых трубостойках. Прошу откорректировать углы наклона, если требуется.</t>
  </si>
  <si>
    <t>вкл. 29.01.2004</t>
  </si>
  <si>
    <t>д. Кучинск, Буда-Кошелевский р-н, Гомельская обл.</t>
  </si>
  <si>
    <t>30 44 23.7</t>
  </si>
  <si>
    <t>52 47 52.5</t>
  </si>
  <si>
    <t>д. Меркуловичи, Чечерский р-н, Гомельская обл.</t>
  </si>
  <si>
    <t>30 35 54.5</t>
  </si>
  <si>
    <t>52 58 45.1</t>
  </si>
  <si>
    <t>вкл. 24.12.2004</t>
  </si>
  <si>
    <t>д. Коммунар, Буда-Кошелевский р-н, Гомельская обл.</t>
  </si>
  <si>
    <t>Республиканское агропромышленное предприятие "Особино"</t>
  </si>
  <si>
    <t>30 49 9.8</t>
  </si>
  <si>
    <t>52 36 52.5</t>
  </si>
  <si>
    <t>выключена в связи со строительством БС2919</t>
  </si>
  <si>
    <t>выкл. 22.11.2007</t>
  </si>
  <si>
    <t>г. Кричев, ул. Артеллеристов, д. 7, Кричевский р-н, Могилёвская обл.</t>
  </si>
  <si>
    <t>Общежитие Могилевского отд. Бел.ЖД</t>
  </si>
  <si>
    <t>31 42 18.5</t>
  </si>
  <si>
    <t>53 44 25.4</t>
  </si>
  <si>
    <t>г. Буда-Кошелево, ул. Головачева, д. 10, Буда-Кошелевский р-н, Гомельская обл.</t>
  </si>
  <si>
    <t>ОАО "Буда-Кошелевский КБО"</t>
  </si>
  <si>
    <t>30 34 7.2</t>
  </si>
  <si>
    <t>52 43 0.5</t>
  </si>
  <si>
    <t>вкл. 24.05.2005</t>
  </si>
  <si>
    <t>г. Барановичи, ул. Бадака, д. 74а, Барановичский р-н, Брестская обл.</t>
  </si>
  <si>
    <t>здание бытового корпуса УП "Барановичское ПМК-1"</t>
  </si>
  <si>
    <t>2 ант. - под 2G, 1ант. - доп. рамка + Flexi WCDMA BTS</t>
  </si>
  <si>
    <t>25 56 51.6</t>
  </si>
  <si>
    <t>53 7 18.6</t>
  </si>
  <si>
    <t>г. Брест, пр-т Машерова, д. 21, Брестский р-н, Брестская обл.</t>
  </si>
  <si>
    <t>Брестоблтелеком</t>
  </si>
  <si>
    <t>23 41 49.4</t>
  </si>
  <si>
    <t>52 5 9.7</t>
  </si>
  <si>
    <t>вкл. 14.12.2002</t>
  </si>
  <si>
    <t>г. Брест, ул. Энгельса, д. 3, Брестский р-н, Брестская обл.</t>
  </si>
  <si>
    <t>Горисполком</t>
  </si>
  <si>
    <t>23 40 51.2</t>
  </si>
  <si>
    <t>г. Брест, ул. Космонавтов, д. 21, Брестский р-н, Брестская обл.</t>
  </si>
  <si>
    <t>Гос.университет</t>
  </si>
  <si>
    <t>23 41 40</t>
  </si>
  <si>
    <t>52 5 51.8</t>
  </si>
  <si>
    <t>вкл. 30.12.2010</t>
  </si>
  <si>
    <t>г. Брест, ул. Московская, д. 202, Брестский р-н, Брестская обл.</t>
  </si>
  <si>
    <t>Электромеханический завод</t>
  </si>
  <si>
    <t>23 43 50.3</t>
  </si>
  <si>
    <t>52 5 51.9</t>
  </si>
  <si>
    <t>вкл. 18.12.2002</t>
  </si>
  <si>
    <t>г. Брест, ул. Кижеватова, д. 76, Брестский р-н, Брестская обл.</t>
  </si>
  <si>
    <t>Ж/д больница на ст."Брест"</t>
  </si>
  <si>
    <t>23 41 26.2</t>
  </si>
  <si>
    <t>52 6 24.4</t>
  </si>
  <si>
    <t>вкл. 07.02.2003</t>
  </si>
  <si>
    <t>г. Брест, ул. Строительная, д. 56, Брестский р-н, Брестская обл.</t>
  </si>
  <si>
    <t>Электротехнический завод</t>
  </si>
  <si>
    <t>52 7 0.1</t>
  </si>
  <si>
    <t>вкл. 16.12.2002</t>
  </si>
  <si>
    <t>г. Брест, ул. Смирнова, д. 66, Брестский р-н, Брестская обл.</t>
  </si>
  <si>
    <t>ГСКБ</t>
  </si>
  <si>
    <t>23 38 47.6</t>
  </si>
  <si>
    <t>52 6 11.1</t>
  </si>
  <si>
    <t>г. Брест, ул. Катин Бор, д. 105, Брестский р-н, Брестская обл.</t>
  </si>
  <si>
    <t>Брестодежда</t>
  </si>
  <si>
    <t>трипод 10.5 м. + BS - 240</t>
  </si>
  <si>
    <t>23 40 6.9</t>
  </si>
  <si>
    <t>52 8 33.5</t>
  </si>
  <si>
    <t>г. Брест, ул. Суворова, д. 21, Брестский р-н, Брестская обл.</t>
  </si>
  <si>
    <t>Брестский машиностроительный завод</t>
  </si>
  <si>
    <t>23 44 30</t>
  </si>
  <si>
    <t>52 3 52</t>
  </si>
  <si>
    <t>д. Плоска, ул. Городская, д. 60, Брестский р-н, Брестская обл.</t>
  </si>
  <si>
    <t>Площадка № 2 (Электромеханический завод)</t>
  </si>
  <si>
    <t>Рамки на короне мачты + Flexi WCDMA BTS</t>
  </si>
  <si>
    <t>23 43 57.2</t>
  </si>
  <si>
    <t>52 8 3.8</t>
  </si>
  <si>
    <t>г. Брест, ул. Московская, д. 275, Брестский р-н, Брестская обл.</t>
  </si>
  <si>
    <t>ДК профсоюзов</t>
  </si>
  <si>
    <t>сектор 2 - рамки т/c, 1 сектор на свободную т/c + Flexi WCDMA BTS</t>
  </si>
  <si>
    <t>23 46 10.3</t>
  </si>
  <si>
    <t>52 5 57.3</t>
  </si>
  <si>
    <t>вкл. 15.12.2002</t>
  </si>
  <si>
    <t>Колхоз "Пограничник"</t>
  </si>
  <si>
    <t>23 36 37</t>
  </si>
  <si>
    <t>52 8 26.9</t>
  </si>
  <si>
    <t>г. п/п ^Варшавский Мост^, Брестский р-н, Брестская обл.</t>
  </si>
  <si>
    <t>plan_gsm:2/2/2/2 work_gsm:1/2/2/2</t>
  </si>
  <si>
    <t>23 40 16.2</t>
  </si>
  <si>
    <t>52 4 23.1</t>
  </si>
  <si>
    <t>вкл. 25.06.2003</t>
  </si>
  <si>
    <t>д. Санаторий Берестье, Брестский р-н, Брестская обл.</t>
  </si>
  <si>
    <t>Санаторий "Берестье"</t>
  </si>
  <si>
    <t>23 43 33.1</t>
  </si>
  <si>
    <t>51 49 48</t>
  </si>
  <si>
    <t>г. Домачево, Брестский р-н, Брестская обл.</t>
  </si>
  <si>
    <t>23 35 56</t>
  </si>
  <si>
    <t>51 44 42</t>
  </si>
  <si>
    <t>вкл. 26.06.2003</t>
  </si>
  <si>
    <t>г. Брест, ул. Поплавского, д. 54, Брестский р-н, Брестская обл.</t>
  </si>
  <si>
    <t>Элеватор ОАО "Брестхлебпродукт"</t>
  </si>
  <si>
    <t>23 39 57.6</t>
  </si>
  <si>
    <t>52 5 52.2</t>
  </si>
  <si>
    <t>д. Морозовичи, Брестский р-н, Брестская обл.</t>
  </si>
  <si>
    <t>УП "МС" (башня h=105 м)</t>
  </si>
  <si>
    <t>Башня 105 м. + BS - 240</t>
  </si>
  <si>
    <t>plan_gsm:4/4/4/4 work_gsm:3/3/2/2</t>
  </si>
  <si>
    <t>23 31 24</t>
  </si>
  <si>
    <t>52 17 56.6</t>
  </si>
  <si>
    <t>вкл. 31.07.2003</t>
  </si>
  <si>
    <t>д. Песчатка, Каменецкий р-н, Брестская обл.</t>
  </si>
  <si>
    <t>23 22 22</t>
  </si>
  <si>
    <t>52 28 7</t>
  </si>
  <si>
    <t>Башня спецсвязи (65 м)</t>
  </si>
  <si>
    <t>Башня 65 м. + BS - 240</t>
  </si>
  <si>
    <t>Башня 65 м. + Flexi WCDMA BTS</t>
  </si>
  <si>
    <t>23 57 21.9</t>
  </si>
  <si>
    <t>52 37 15.4</t>
  </si>
  <si>
    <t>вкл. 18.06.2003</t>
  </si>
  <si>
    <t>г. Брест, ул. Коммерческая, д. 17, Брестский р-н, Брестская обл.</t>
  </si>
  <si>
    <t>СП "ВестАвто" ОАО</t>
  </si>
  <si>
    <t>мачта на земле + BS - 240</t>
  </si>
  <si>
    <t>1ант. - своб. т/с. с антенной РРЛ, 2 ант. -  доп. т/с + Flexi WCDMA BTS</t>
  </si>
  <si>
    <t>23 46 20.9</t>
  </si>
  <si>
    <t>52 7 54.5</t>
  </si>
  <si>
    <t>вкл. 18.04.2011</t>
  </si>
  <si>
    <t>г. Брест, ул. Московская, д. 362/1, Брестский р-н, Брестская обл.</t>
  </si>
  <si>
    <t>РУСП "Брестжилстрой"</t>
  </si>
  <si>
    <t>23 47 10.5</t>
  </si>
  <si>
    <t>52 6 45.4</t>
  </si>
  <si>
    <t>д. Ракитница, Жабинковский р-н, Брестская обл.</t>
  </si>
  <si>
    <t>23 58 57.8</t>
  </si>
  <si>
    <t>52 8 16.7</t>
  </si>
  <si>
    <t>д. Рогозно, Жабинковский р-н, Брестская обл.</t>
  </si>
  <si>
    <t>24 5 12.1</t>
  </si>
  <si>
    <t>52 9 29</t>
  </si>
  <si>
    <t>д. Забужки, Кобринский р-н, Брестская обл.</t>
  </si>
  <si>
    <t>рамки на т/с. (3ур. отм. 40м) + Flexi WCDMA BTS</t>
  </si>
  <si>
    <t>24 17 56.3</t>
  </si>
  <si>
    <t>52 12 1</t>
  </si>
  <si>
    <t>г. Кобрин, ул. Пролетарская, д. 127, Кобринский р-н, Брестская обл.</t>
  </si>
  <si>
    <t>Завод СИТОМО (труба)</t>
  </si>
  <si>
    <t>24 20 20</t>
  </si>
  <si>
    <t>52 13 14</t>
  </si>
  <si>
    <t>г. Брест, ул. Суворова, д. 112, Брестский р-н, Брестская обл.</t>
  </si>
  <si>
    <t>Общежитие №2 РУПП "Завод "Цветотрон"</t>
  </si>
  <si>
    <t>23 45 39</t>
  </si>
  <si>
    <t>52 4 21</t>
  </si>
  <si>
    <t>вкл. 03.03.2004</t>
  </si>
  <si>
    <t>г. Брест, пр-т Партизанский, д. 30, Брестский р-н, Брестская обл.</t>
  </si>
  <si>
    <t>Общежитие ОАО "Ковры Бреста"</t>
  </si>
  <si>
    <t>сектор 1 - тс с антенной, 2 сектора - дополнительные рамки ниже антенн БС + Flexi WCDMA BTS</t>
  </si>
  <si>
    <t>г. Брест, пр-т Машерова, д. 75/1, Брестский р-н, Брестская обл.</t>
  </si>
  <si>
    <t>Редакция газеты "Заря"</t>
  </si>
  <si>
    <t>на короне мачты под 2G + Flexi WCDMA BTS</t>
  </si>
  <si>
    <t>вкл. 23.07.2004</t>
  </si>
  <si>
    <t>24 53 29.1</t>
  </si>
  <si>
    <t>52 51 46.8</t>
  </si>
  <si>
    <t>д. Остромичи, Кобринский р-н, Брестская обл.</t>
  </si>
  <si>
    <t>мачта УПМС</t>
  </si>
  <si>
    <t>plan_gsm:2/2/3/2 work_gsm:2/2/3</t>
  </si>
  <si>
    <t>24 28 46.2</t>
  </si>
  <si>
    <t>52 16 53.4</t>
  </si>
  <si>
    <t>вкл. 14.03.2012</t>
  </si>
  <si>
    <t>д. Новоселки, Кобринский р-н, Брестская обл.</t>
  </si>
  <si>
    <t>24 41 50.8</t>
  </si>
  <si>
    <t>52 21 13.2</t>
  </si>
  <si>
    <t>вкл. 04.04.2003</t>
  </si>
  <si>
    <t>д. Винин, Березовский р-н, Брестская обл.</t>
  </si>
  <si>
    <t>вкл. 05.04.2003</t>
  </si>
  <si>
    <t>г. Береза, ул. Ленина, д. 100, Березовский р-н, Брестская обл.</t>
  </si>
  <si>
    <t>КУМПП Березовское ЖКХ (труба)</t>
  </si>
  <si>
    <t>24 58 16.7</t>
  </si>
  <si>
    <t>52 31 45.8</t>
  </si>
  <si>
    <t>вкл. 21.04.2003</t>
  </si>
  <si>
    <t>г. Пружаны, ул. Красноармейская, д. 81, Пружанский р-н, Брестская обл.</t>
  </si>
  <si>
    <t>Пружанский завод радиодеталей</t>
  </si>
  <si>
    <t>24 28 50.1</t>
  </si>
  <si>
    <t>52 33 50.2</t>
  </si>
  <si>
    <t>вкл. 05.06.2003</t>
  </si>
  <si>
    <t>г. Слоним, ул. Брестская, д. 40, Слонимский р-н, Гродненская обл.</t>
  </si>
  <si>
    <t>Фабрика художественных изделий</t>
  </si>
  <si>
    <t>25 18 25.9</t>
  </si>
  <si>
    <t>53 5 18</t>
  </si>
  <si>
    <t>вкл. 17.09.2003</t>
  </si>
  <si>
    <t>г. Каменец, ул. Ленина,14, Каменецкий р-н, Брестская обл.</t>
  </si>
  <si>
    <t>Бетонная башня</t>
  </si>
  <si>
    <t>Бетонная башня 23 м. + BS - 240</t>
  </si>
  <si>
    <t>23 49 16.7</t>
  </si>
  <si>
    <t>52 24 12.8</t>
  </si>
  <si>
    <t>райцентр 3G оборудование привязывается через ВОЛС</t>
  </si>
  <si>
    <t>вкл. 19.12.2003</t>
  </si>
  <si>
    <t>д. Новая Стража, Слонимский р-н, Гродненская обл.</t>
  </si>
  <si>
    <t>25 28 26</t>
  </si>
  <si>
    <t>53 3 50</t>
  </si>
  <si>
    <t>вкл. 15.10.2004</t>
  </si>
  <si>
    <t>д. Речица, Березовский р-н, Брестская обл.</t>
  </si>
  <si>
    <t>25 8 43.5</t>
  </si>
  <si>
    <t>52 34 7.4</t>
  </si>
  <si>
    <t>г. Ивацевичи, ул. Заводская, д. 53, Ивацевичский р-н, Брестская обл.</t>
  </si>
  <si>
    <t>Приборостроительный завод (труба котельной)</t>
  </si>
  <si>
    <t>plan_gsm:4/4/4 work_gsm:2/3/1</t>
  </si>
  <si>
    <t>25 21 4.6</t>
  </si>
  <si>
    <t>52 42 7.6</t>
  </si>
  <si>
    <t>д. Чемелы, Ивацевичский р-н, Брестская обл.</t>
  </si>
  <si>
    <t>25 32 5</t>
  </si>
  <si>
    <t>52 47 7</t>
  </si>
  <si>
    <t>д. санаторий Сосновый Бор, Ивацевичский р-н, Брестская обл.</t>
  </si>
  <si>
    <t>25 38 10</t>
  </si>
  <si>
    <t>52 51 24</t>
  </si>
  <si>
    <t>д. Лесная, Барановичский р-н, Брестская обл.</t>
  </si>
  <si>
    <t>25 45 53</t>
  </si>
  <si>
    <t>52 59 25</t>
  </si>
  <si>
    <t>вкл. 13.03.2012</t>
  </si>
  <si>
    <t>д. Могиляны, Барановичский р-н, Брестская обл.</t>
  </si>
  <si>
    <t>plan_dcs:3/3/2 work_dcs:2/3/2</t>
  </si>
  <si>
    <t>25 54 01.4</t>
  </si>
  <si>
    <t>53 05 48.1</t>
  </si>
  <si>
    <t>г. Ляховичи, ул. Ленина, д. 64, Ляховичский р-н, Брестская обл.</t>
  </si>
  <si>
    <t>Ляховичский аграрный колледж</t>
  </si>
  <si>
    <t>26 15 58.3</t>
  </si>
  <si>
    <t>53 1 59.1</t>
  </si>
  <si>
    <t>вкл. 14.07.2003</t>
  </si>
  <si>
    <t>д. Яжевичи, Клецкий р-н, Минская обл.</t>
  </si>
  <si>
    <t>к-з "Октябрьский"</t>
  </si>
  <si>
    <t>мачта 40 м.</t>
  </si>
  <si>
    <t>26 32 29.69</t>
  </si>
  <si>
    <t>53 4 7.49</t>
  </si>
  <si>
    <t>продажа БеСТу</t>
  </si>
  <si>
    <t>г. Клецк, ул. Партизанская, д. 6, Клецкий р-н, Минская обл.</t>
  </si>
  <si>
    <t>plan_dcs:3/3/3 work_dcs:4/6/3</t>
  </si>
  <si>
    <t>26 37 52.4</t>
  </si>
  <si>
    <t>53 4 10.1</t>
  </si>
  <si>
    <t>вкл. 06.10.2003</t>
  </si>
  <si>
    <t>г. Жабинка, ул. Школьная, д. 4, Жабинковский р-н, Брестская обл.</t>
  </si>
  <si>
    <t>Здание Жабинской дистанции пути</t>
  </si>
  <si>
    <t>24 0 33.7</t>
  </si>
  <si>
    <t>52 11 45.7</t>
  </si>
  <si>
    <t>вкл. 23.05.2005</t>
  </si>
  <si>
    <t>д. Столовичи, Барановичский р-н, Брестская обл.</t>
  </si>
  <si>
    <t>ТУСМ, мачта МГС</t>
  </si>
  <si>
    <t>мачта МГС + BS - 240</t>
  </si>
  <si>
    <t>26 1 56.3</t>
  </si>
  <si>
    <t>53 11 54.4</t>
  </si>
  <si>
    <t>в связи с демонтажем металлоконструкции</t>
  </si>
  <si>
    <t>вкл. 03.05.2003</t>
  </si>
  <si>
    <t>г. Барановичи, ул. Королика, д. 8, Барановичский р-н, Брестская обл.</t>
  </si>
  <si>
    <t>Завод автоматических линий</t>
  </si>
  <si>
    <t>трубостойки за парапетом + BS - 240</t>
  </si>
  <si>
    <t>26 1 8.4</t>
  </si>
  <si>
    <t>53 9 37.8</t>
  </si>
  <si>
    <t>г. Барановичи, ул. Советская, д. 82, Барановичский р-н, Брестская обл.</t>
  </si>
  <si>
    <t>Гостиница "Горизонт"</t>
  </si>
  <si>
    <t>26 0 57</t>
  </si>
  <si>
    <t>53 7 55.4</t>
  </si>
  <si>
    <t>вкл. 23.04.2003</t>
  </si>
  <si>
    <t>г. Барановичи, ул. Ленина, д. 30, Барановичский р-н, Брестская обл.</t>
  </si>
  <si>
    <t>Общежитие Завода автоматических линий</t>
  </si>
  <si>
    <t>26 2 9.8</t>
  </si>
  <si>
    <t>вкл. 15.10.2003</t>
  </si>
  <si>
    <t>г. Барановичи, ул. Фабричная, д. 7, Барановичский р-н, Брестская обл.</t>
  </si>
  <si>
    <t>Барановичское хлопчатобуманое объединение</t>
  </si>
  <si>
    <t>26 2 41.2</t>
  </si>
  <si>
    <t>53 8 50.8</t>
  </si>
  <si>
    <t>Барановичский РУЭС</t>
  </si>
  <si>
    <t>26 1 15.49</t>
  </si>
  <si>
    <t>53 7 41.89</t>
  </si>
  <si>
    <t>г. Ивацевичи, ул. Шевченко, д. 23, Ивацевичский р-н, Брестская обл.</t>
  </si>
  <si>
    <t>Здание магазина "Северный" Ивацевического РАЙПО</t>
  </si>
  <si>
    <t>25 19 52.6</t>
  </si>
  <si>
    <t>52 43 5.9</t>
  </si>
  <si>
    <t>г. Барановичи, ул. Циалковского, д. 4, Барановичский р-н, Брестская обл.</t>
  </si>
  <si>
    <t>Общежитие №4 автобусного парка</t>
  </si>
  <si>
    <t>26 4 3.8</t>
  </si>
  <si>
    <t>53 8 0.9</t>
  </si>
  <si>
    <t>вкл. 06.05.2005</t>
  </si>
  <si>
    <t>ЦТП Южного городка</t>
  </si>
  <si>
    <t>23 43 50</t>
  </si>
  <si>
    <t>52 3 32.4</t>
  </si>
  <si>
    <t>г. Брест, ул. Красногвардейская, д. 108/2, Брестский р-н, Брестская обл.</t>
  </si>
  <si>
    <t>ОАО "Мостоотряд"</t>
  </si>
  <si>
    <t>23 41 25</t>
  </si>
  <si>
    <t>52 7 25.2</t>
  </si>
  <si>
    <t>26 16 7.4</t>
  </si>
  <si>
    <t>53 15 19.9</t>
  </si>
  <si>
    <t>д. Островки, Несвижский р-н, Минская обл.</t>
  </si>
  <si>
    <t>26 26 16.2</t>
  </si>
  <si>
    <t>53 21 14.7</t>
  </si>
  <si>
    <t>вкл. 12.03.2012</t>
  </si>
  <si>
    <t>д. Старый Свержень, Столбцовский р-н, Минская обл.</t>
  </si>
  <si>
    <t>ТУСМ Мачта МГС</t>
  </si>
  <si>
    <t>26 40 1.5</t>
  </si>
  <si>
    <t>53 26 55</t>
  </si>
  <si>
    <t>г. Столбцы, ул. Машиностроителей, д. 1, Столбцовский р-н, Минская обл.</t>
  </si>
  <si>
    <t>Филиал ПРУП "Минский моторный завод"</t>
  </si>
  <si>
    <t>26 45 41.7</t>
  </si>
  <si>
    <t>53 30 0</t>
  </si>
  <si>
    <t>д. Павловщина, Дзержинский р-н, Минская обл.</t>
  </si>
  <si>
    <t>27 1 38</t>
  </si>
  <si>
    <t>53 36 24</t>
  </si>
  <si>
    <t>г. Дзержинск, ул. Фоминых, д. 1, Дзержинский р-н, Минская обл.</t>
  </si>
  <si>
    <t>РКУП "Дзержинское ОКС"</t>
  </si>
  <si>
    <t>27 10 0.1</t>
  </si>
  <si>
    <t>53 41 4.7</t>
  </si>
  <si>
    <t>вкл. 02.01.2003</t>
  </si>
  <si>
    <t>г. Дзержинск, ул. Фурманова, д. 2, Дзержинский р-н, Минская обл.</t>
  </si>
  <si>
    <t>ОАО "Дзержинская швейная фабрика "ЭЛИЗ"</t>
  </si>
  <si>
    <t>трубостойка + рамки + DBS - 3900</t>
  </si>
  <si>
    <t>27 8 10</t>
  </si>
  <si>
    <t>53 40 52.4</t>
  </si>
  <si>
    <t>вкл. 21.01.2003</t>
  </si>
  <si>
    <t>г. Несвиж, ул. Сновская, д. 1, Несвижский р-н, Минская обл.</t>
  </si>
  <si>
    <t>ДРСУ</t>
  </si>
  <si>
    <t>26 39 32.5</t>
  </si>
  <si>
    <t>53 13 46</t>
  </si>
  <si>
    <t>вкл. 13.05.2003</t>
  </si>
  <si>
    <t>д. Засулье, Столбцовский р-н, Минская обл.</t>
  </si>
  <si>
    <t>26 52 52.4</t>
  </si>
  <si>
    <t>53 33 13.9</t>
  </si>
  <si>
    <t>вкл. 28.02.2005</t>
  </si>
  <si>
    <t>г. Узда, ул. Степанова, д. 3, Узденский р-н, Минская обл.</t>
  </si>
  <si>
    <t>ЖКХ г.Узда (труба)</t>
  </si>
  <si>
    <t>27 12 21.4</t>
  </si>
  <si>
    <t>53 28 5.9</t>
  </si>
  <si>
    <t>райцентр, демонтаж</t>
  </si>
  <si>
    <t>выкл. 21.09.2007</t>
  </si>
  <si>
    <t>г. Кореличи, ул. Артюха, д. 13, Кореличский р-н, Гродненская обл.</t>
  </si>
  <si>
    <t>УО "Кореличское ГПТУ-12 строителей"</t>
  </si>
  <si>
    <t>plan_dcs:4/4/4 work_dcs:3/6/4</t>
  </si>
  <si>
    <t>26 8 32.5</t>
  </si>
  <si>
    <t>53 34 33.7</t>
  </si>
  <si>
    <t>вкл. 14.10.2003</t>
  </si>
  <si>
    <t>25 49 36.99</t>
  </si>
  <si>
    <t>53 35 48.99</t>
  </si>
  <si>
    <t>выкл. 09.08.2006</t>
  </si>
  <si>
    <t>ЖЭС-11</t>
  </si>
  <si>
    <t>мачта 20 м. + Flexi WCDMA BTS</t>
  </si>
  <si>
    <t>23 44 39.8</t>
  </si>
  <si>
    <t>52 4 42</t>
  </si>
  <si>
    <t>вкл. 14.09.2005</t>
  </si>
  <si>
    <t>г. Кобрин, ул. Ленина, д. 6, Кобринский р-н, Брестская обл.</t>
  </si>
  <si>
    <t>РУП "Швейная фирма "Лона"</t>
  </si>
  <si>
    <t>24 21 25.3</t>
  </si>
  <si>
    <t>52 12 42.7</t>
  </si>
  <si>
    <t>г. Брест, ул. Советская, д. 33, Брестский р-н, Брестская обл.</t>
  </si>
  <si>
    <t>АТС-23</t>
  </si>
  <si>
    <t>23 41 26.6</t>
  </si>
  <si>
    <t>52 5 40.8</t>
  </si>
  <si>
    <t>д. Мокраны, Малоритский р-н, Брестская обл.</t>
  </si>
  <si>
    <t>1 антенна - на свободную т/с. 2 антенны - на грань башни + Flexi WCDMA BTS</t>
  </si>
  <si>
    <t>24 14 47.3</t>
  </si>
  <si>
    <t>51 50 15.4</t>
  </si>
  <si>
    <t>вкл. 30.01.2006</t>
  </si>
  <si>
    <t>д. Грушка, Малоритский р-н, Брестская обл.</t>
  </si>
  <si>
    <t>24 10 13.6</t>
  </si>
  <si>
    <t>51 55 42.2</t>
  </si>
  <si>
    <t>д. Забава, Кобринский р-н, Брестская обл.</t>
  </si>
  <si>
    <t>24 16 37.8</t>
  </si>
  <si>
    <t>52 3 6.8</t>
  </si>
  <si>
    <t>д. Дворец, Лунинецкий р-н, Брестская обл.</t>
  </si>
  <si>
    <t>plan_umts:2/2/2 work_umts:0/1/1</t>
  </si>
  <si>
    <t>26 57 36</t>
  </si>
  <si>
    <t>52 16 47</t>
  </si>
  <si>
    <t>вкл. 04.03.2006</t>
  </si>
  <si>
    <t>г. Антополь, ул. Советская, д. 1, Дрогичинский р-н, Брестская обл.</t>
  </si>
  <si>
    <t>мачта 90 м. + BS - 240</t>
  </si>
  <si>
    <t>24 45 40</t>
  </si>
  <si>
    <t>52 12 36</t>
  </si>
  <si>
    <t>г. Малорита, ул. Советская, д. 16, Малоритский р-н, Брестская обл.</t>
  </si>
  <si>
    <t>Здание РУПС</t>
  </si>
  <si>
    <t>24 4 57.1</t>
  </si>
  <si>
    <t>51 47 31.1</t>
  </si>
  <si>
    <t>от РУЭС проложено две длины КВСМ для организации до 8Е1</t>
  </si>
  <si>
    <t>г. Дрогичин, ул. Ленина, д. 204, Дрогичинский р-н, Брестская обл.</t>
  </si>
  <si>
    <t>РУПП "Экзон-Глюкоза"</t>
  </si>
  <si>
    <t>труба 92 м. + BS - 240</t>
  </si>
  <si>
    <t>25 11 1</t>
  </si>
  <si>
    <t>г. Малорита, ул. Лермонтова, д. 10, Малоритский р-н, Брестская обл.</t>
  </si>
  <si>
    <t>Труба котельной ЖКХ</t>
  </si>
  <si>
    <t>1 антенна - на свободную т/с. 2 антенны - на рамки 2,1м + Flexi WCDMA BTS</t>
  </si>
  <si>
    <t>24 4 12.2</t>
  </si>
  <si>
    <t>51 47 26.4</t>
  </si>
  <si>
    <t>вкл. 20.12.2003</t>
  </si>
  <si>
    <t>г. Иваново, Ивановский р-н, Брестская обл.</t>
  </si>
  <si>
    <t>25 33 54.9</t>
  </si>
  <si>
    <t>52 7 14.8</t>
  </si>
  <si>
    <t>д. Зеленый Бор, Ивацевичский р-н, Брестская обл.</t>
  </si>
  <si>
    <t>25 13 59.3</t>
  </si>
  <si>
    <t>52 39 8.4</t>
  </si>
  <si>
    <t>вкл. 27.09.2013</t>
  </si>
  <si>
    <t>г. Столин, ул. Ленина, д. 10, Столинский р-н, Брестская обл.</t>
  </si>
  <si>
    <t>plan_dcs:3/3/3 work_dcs:4/6/4</t>
  </si>
  <si>
    <t>26 50 57.1</t>
  </si>
  <si>
    <t>51 53 27.3</t>
  </si>
  <si>
    <t>вкл. 23.01.2004</t>
  </si>
  <si>
    <t>26 50 37.89</t>
  </si>
  <si>
    <t>51 53 5.49</t>
  </si>
  <si>
    <t>г. Давид-Городок, Столинский р-н, Брестская обл.</t>
  </si>
  <si>
    <t>Котельная</t>
  </si>
  <si>
    <t>plan_dcs:3/3/3 work_dcs:5/3/3</t>
  </si>
  <si>
    <t>27 11 22</t>
  </si>
  <si>
    <t>52 3 11.9</t>
  </si>
  <si>
    <t>вкл. 24.01.2004</t>
  </si>
  <si>
    <t>д. Синкевичи, Лунинецкий р-н, Брестская обл.</t>
  </si>
  <si>
    <t>27 15 18</t>
  </si>
  <si>
    <t>52 13 4</t>
  </si>
  <si>
    <t>г. Слоним, тракт Коссовский, д. 100, Слонимский р-н, Гродненская обл.</t>
  </si>
  <si>
    <t>ГУП "ЖКХ" Общественно-торговый центр</t>
  </si>
  <si>
    <t>25 18 47</t>
  </si>
  <si>
    <t>53 4 15</t>
  </si>
  <si>
    <t>вкл. 31.10.2005</t>
  </si>
  <si>
    <t>г. Слоним, ул. Красноармейская, д. 40, Слонимский р-н, Гродненская обл.</t>
  </si>
  <si>
    <t>Слонимский РИК</t>
  </si>
  <si>
    <t>25 19 13.4</t>
  </si>
  <si>
    <t>53 5 18.3</t>
  </si>
  <si>
    <t>г. Иваново, ул. Ленина, д. 13, Ивановский р-н, Брестская обл.</t>
  </si>
  <si>
    <t>25 32 3.1</t>
  </si>
  <si>
    <t>52 8 40.5</t>
  </si>
  <si>
    <t>вкл. 29.10.2005</t>
  </si>
  <si>
    <t>г. Брест, ул. Белоруская, д. 51, Брестский р-н, Брестская обл.</t>
  </si>
  <si>
    <t>ОАО "Брестский завод бытовой химии"</t>
  </si>
  <si>
    <t>23 39 26.9</t>
  </si>
  <si>
    <t>52 7 16.7</t>
  </si>
  <si>
    <t>г. Брест, ул. Куйбышева, д. 62, Брестский р-н, Брестская обл.</t>
  </si>
  <si>
    <t>ТУСМ-7</t>
  </si>
  <si>
    <t>Башня ТУСМ + BS - 240</t>
  </si>
  <si>
    <t>23 41 45.4</t>
  </si>
  <si>
    <t>52 5 32.9</t>
  </si>
  <si>
    <t>г. Дрогичин, ул. Чкалова, д. 6, Дрогичинский р-н, Брестская обл.</t>
  </si>
  <si>
    <t>25 9 22.4</t>
  </si>
  <si>
    <t>52 11 6</t>
  </si>
  <si>
    <t>вкл. 06.07.2006</t>
  </si>
  <si>
    <t>д. Мотоль, Ивановский р-н, Брестская обл.</t>
  </si>
  <si>
    <t>plan_umts:3/3/3 work_umts:1/2/1</t>
  </si>
  <si>
    <t>25 34 58.6</t>
  </si>
  <si>
    <t>52 19 12.6</t>
  </si>
  <si>
    <t>г. Ганцевичи, ул. Октябрьская, д. 10, Ганцевичский р-н, Брестская обл.</t>
  </si>
  <si>
    <t>КУП "Ганцевичское РКБО"</t>
  </si>
  <si>
    <t>26 25 33.7</t>
  </si>
  <si>
    <t>52 45 42.5</t>
  </si>
  <si>
    <t>вкл. 15.07.2005</t>
  </si>
  <si>
    <t>г. Гродно, ул. К.Маркса, д. 29, Гродненский р-н, Гродненская обл.</t>
  </si>
  <si>
    <t>"Белпочта"</t>
  </si>
  <si>
    <t>plan_umts:2/3/3/3 work_umts:3/2/3</t>
  </si>
  <si>
    <t>23 50 18.4</t>
  </si>
  <si>
    <t>53 40 35.7</t>
  </si>
  <si>
    <t>742215 85гр. поворачиваем на 110гр. _x000D__x000D_
742215 50гр. довешиваем</t>
  </si>
  <si>
    <t>г. Гродно, ул. Космонавтов, д. 100, Гродненский р-н, Гродненская обл.</t>
  </si>
  <si>
    <t>ГПРУП "ГПО "Азот"</t>
  </si>
  <si>
    <t>23 53 39.4</t>
  </si>
  <si>
    <t>53 40 37.2</t>
  </si>
  <si>
    <t>г. Гродно, ул. Томина, д. 6А, Гродненский р-н, Гродненская обл.</t>
  </si>
  <si>
    <t>ОАО "Гроднопроектстрой"</t>
  </si>
  <si>
    <t>plan_dcs:6/6/6 work_dcs:8/8/6</t>
  </si>
  <si>
    <t>23 50 0.5</t>
  </si>
  <si>
    <t>53 38 54.2</t>
  </si>
  <si>
    <t>вкл. 19.01.2003</t>
  </si>
  <si>
    <t>г. Гродно, ул. Горького, д. 89, Гродненский р-н, Гродненская обл.</t>
  </si>
  <si>
    <t>ГРУПП "Радиоволна"</t>
  </si>
  <si>
    <t>рамки на трубостойки + DBS - 3900</t>
  </si>
  <si>
    <t>23 49 8.8</t>
  </si>
  <si>
    <t>53 42 16.8</t>
  </si>
  <si>
    <t>вкл. 22.01.2003</t>
  </si>
  <si>
    <t>г. Гродно, ул. Калиновского, д. 1, Гродненский р-н, Гродненская обл.</t>
  </si>
  <si>
    <t>23 49 27.8</t>
  </si>
  <si>
    <t>53 41 27.5</t>
  </si>
  <si>
    <t>г. Гродно, ул. Поповича, д. 5, Гродненский р-н, Гродненская обл.</t>
  </si>
  <si>
    <t>Гостиница "Гродно"</t>
  </si>
  <si>
    <t>23 48 5.5</t>
  </si>
  <si>
    <t>53 40 13.7</t>
  </si>
  <si>
    <t>г. Гродно, ул. Суворова, д. 135, Гродненский р-н, Гродненская обл.</t>
  </si>
  <si>
    <t>РУП "Гродножилстрой"</t>
  </si>
  <si>
    <t>23 47 7.2</t>
  </si>
  <si>
    <t>53 39 4.3</t>
  </si>
  <si>
    <t>г. Гродно, ул. Врублевского, д. 1, Гродненский р-н, Гродненская обл.</t>
  </si>
  <si>
    <t>ЖЭК ОАО "СМТ-30"</t>
  </si>
  <si>
    <t>23 48 33.9</t>
  </si>
  <si>
    <t>53 41 56.3</t>
  </si>
  <si>
    <t>г. Гродно, ул. Курчатова, д. 38, Гродненский р-н, Гродненская обл.</t>
  </si>
  <si>
    <t>рамки ниже короны мачты + DBS - 3900</t>
  </si>
  <si>
    <t>23 51 14.1</t>
  </si>
  <si>
    <t>53 42 9.6</t>
  </si>
  <si>
    <t>вкл. 29.08.2003</t>
  </si>
  <si>
    <t>г. Гродно, ул. Советская, д. 18, Гродненский р-н, Гродненская обл.</t>
  </si>
  <si>
    <t>ОАО Торговый дом "Неман"</t>
  </si>
  <si>
    <t>23 49 54.8</t>
  </si>
  <si>
    <t>53 40 56.1</t>
  </si>
  <si>
    <t>г. Гродно, ул. Транспортная, д. 3, Гродненский р-н, Гродненская обл.</t>
  </si>
  <si>
    <t>Городская поликлиника</t>
  </si>
  <si>
    <t>23 49 20.1</t>
  </si>
  <si>
    <t>53 40 14.2</t>
  </si>
  <si>
    <t>д. Новая Гожа, Гродненский р-н, Гродненская обл.</t>
  </si>
  <si>
    <t>СП "БелАкфа" ООО</t>
  </si>
  <si>
    <t>23 51 58.2</t>
  </si>
  <si>
    <t>53 48 23.9</t>
  </si>
  <si>
    <t>вкл. 04.05.2003</t>
  </si>
  <si>
    <t>вкл. 02.09.2013</t>
  </si>
  <si>
    <t>г. Гродно, пр-т Я.Купалы, д. 63, Гродненский р-н, Гродненская обл.</t>
  </si>
  <si>
    <t>Гостиница "Турист"</t>
  </si>
  <si>
    <t>23 50 47.9</t>
  </si>
  <si>
    <t>53 39 15.9</t>
  </si>
  <si>
    <t>г. Гродно, ул. Ленинского комсомола, д. 50, Гродненский р-н, Гродненская обл.</t>
  </si>
  <si>
    <t>Институт биохимии</t>
  </si>
  <si>
    <t>23 47 46.1</t>
  </si>
  <si>
    <t>53 41 43.2</t>
  </si>
  <si>
    <t>г. Гродно, ул. Горького, д. 123, Гродненский р-н, Гродненская обл.</t>
  </si>
  <si>
    <t>Гродненские теплосети (труба)</t>
  </si>
  <si>
    <t>кронштейны на трубостойках + DBS - 3900</t>
  </si>
  <si>
    <t>23 49 39.6</t>
  </si>
  <si>
    <t>53 43 13.3</t>
  </si>
  <si>
    <t>временно была выкл. с 03.10.2007 до 01.12.2007</t>
  </si>
  <si>
    <t>вкл. 03.08.2005</t>
  </si>
  <si>
    <t>г. Гродно, ул. Космонавтов, д. 56, Гродненский р-н, Гродненская обл.</t>
  </si>
  <si>
    <t>ОАО "ГИАП"</t>
  </si>
  <si>
    <t>23 51 48.3</t>
  </si>
  <si>
    <t>53 40 28.3</t>
  </si>
  <si>
    <t>г. Гродно, ул. Тимирязева, д. 16, Гродненский р-н, Гродненская обл.</t>
  </si>
  <si>
    <t>РУП Гродноторгмаш</t>
  </si>
  <si>
    <t>plan_dcs:6/6/6 MR work_dcs:5/5/4</t>
  </si>
  <si>
    <t>23 50 45.8</t>
  </si>
  <si>
    <t>53 41 31.3</t>
  </si>
  <si>
    <t>г. Гродно, ул. Дзержинско, д. 113а, Гродненский р-н, Гродненская обл.</t>
  </si>
  <si>
    <t>ЖЭС-13</t>
  </si>
  <si>
    <t>23 50 27.1</t>
  </si>
  <si>
    <t>53 42 17</t>
  </si>
  <si>
    <t>г. Гродно, ул. 17 сентября, д. 35, Гродненский р-н, Гродненская обл.</t>
  </si>
  <si>
    <t>Гродненский ф-л БНТУ (трипод 7,5 м)</t>
  </si>
  <si>
    <t>23 50 12.41</t>
  </si>
  <si>
    <t>53 41 18.79</t>
  </si>
  <si>
    <t>г. Гродно, ул. Богутского, д. 10, Гродненский р-н, Гродненская обл.</t>
  </si>
  <si>
    <t>Общежитие № 5 ГРУПП "Радиоволна"</t>
  </si>
  <si>
    <t>plan_dcs:6/6/6 work_dcs:7/5/4</t>
  </si>
  <si>
    <t>23 48 18.4</t>
  </si>
  <si>
    <t>53 42 33.7</t>
  </si>
  <si>
    <t>вкл. 30.10.2010</t>
  </si>
  <si>
    <t>г. Гродно, пер. Победы, д. 12, Гродненский р-н, Гродненская обл.</t>
  </si>
  <si>
    <t>РСУ №2 УГП "Трест "Гродногорстрой"</t>
  </si>
  <si>
    <t>23 49 6</t>
  </si>
  <si>
    <t>53 39 30.5</t>
  </si>
  <si>
    <t>г. Гродно, ул. Куйбышева, д. 31, Гродненский р-н, Гродненская обл.</t>
  </si>
  <si>
    <t>ОАО "Гродномонтажавтоматика"</t>
  </si>
  <si>
    <t>23 52 14.6</t>
  </si>
  <si>
    <t>53 41 9.7</t>
  </si>
  <si>
    <t>д. Барановичи, Гродненский р-н, Гродненская обл.</t>
  </si>
  <si>
    <t>здание клуба</t>
  </si>
  <si>
    <t>23 43 40.7</t>
  </si>
  <si>
    <t>53 40 34.1</t>
  </si>
  <si>
    <t>г. Гродно, ул. Малыщинская, д. 7, Гродненский р-н, Гродненская обл.</t>
  </si>
  <si>
    <t>ЦТП-4/122</t>
  </si>
  <si>
    <t>23 51 16.1</t>
  </si>
  <si>
    <t>53 42 45.4</t>
  </si>
  <si>
    <t>г. Гродно, ул. Репина, д. 38, Гродненский р-н, Гродненская обл.</t>
  </si>
  <si>
    <t>Здание АТС-5</t>
  </si>
  <si>
    <t>23 47 33.1</t>
  </si>
  <si>
    <t>53 39 42.3</t>
  </si>
  <si>
    <t>г. Гродно, ул. Скидельское шоссе, д. 20, Гродненский р-н, Гродненская обл.</t>
  </si>
  <si>
    <t>Админ. предприятие "Белвторполимер"</t>
  </si>
  <si>
    <t>23 57 17.1</t>
  </si>
  <si>
    <t>53 39 41</t>
  </si>
  <si>
    <t>вкл. 01.03.2006</t>
  </si>
  <si>
    <t>вкл. 07.05.2011</t>
  </si>
  <si>
    <t>г. Гродно, ул. Буденного, д. 23, Гродненский р-н, Гродненская обл.</t>
  </si>
  <si>
    <t>Гродненский ф-л "Белпочта"</t>
  </si>
  <si>
    <t>23 50 50.1</t>
  </si>
  <si>
    <t>24 27 9.09</t>
  </si>
  <si>
    <t>53 9 22.37</t>
  </si>
  <si>
    <t>вкл. 06.04.2004</t>
  </si>
  <si>
    <t>г. Пограничный, ул. Комарова, д. 48, Берестовицкий р-н, Гродненская обл.</t>
  </si>
  <si>
    <t>23 56 10.39</t>
  </si>
  <si>
    <t>53 7 19.3</t>
  </si>
  <si>
    <t>выкл. 20.05.2006</t>
  </si>
  <si>
    <t>д. Озеры, Гродненский р-н, Гродненская обл.</t>
  </si>
  <si>
    <t>Районный Дом культуры</t>
  </si>
  <si>
    <t>plan_gsm:2/3/2/2 work_gsm:2/3/2/1</t>
  </si>
  <si>
    <t>24 10 53.8</t>
  </si>
  <si>
    <t>53 43 18.3</t>
  </si>
  <si>
    <t>23 41 44</t>
  </si>
  <si>
    <t>53 32 32.6</t>
  </si>
  <si>
    <t>д. Минчики, Берестовицкий р-н, Гродненская обл.</t>
  </si>
  <si>
    <t>23 54 55.6</t>
  </si>
  <si>
    <t>53 7 17.5</t>
  </si>
  <si>
    <t>вкл. 29.12.2003</t>
  </si>
  <si>
    <t>г. Большая Берестовица, ул. Ленина, д. 10, Берестовицкий р-н, Гродненская обл.</t>
  </si>
  <si>
    <t>ГУЗ Берестовицкое ТМО</t>
  </si>
  <si>
    <t>струбостойки + DBS - 3900</t>
  </si>
  <si>
    <t>24 1 7.8</t>
  </si>
  <si>
    <t>53 11 45.9</t>
  </si>
  <si>
    <t>вкл. 01.08.2005</t>
  </si>
  <si>
    <t>г. Свислочь, ул. 17 сентября, Свислочский р-н, Гродненская обл.</t>
  </si>
  <si>
    <t>24 5 39.1</t>
  </si>
  <si>
    <t>53 1 59.4</t>
  </si>
  <si>
    <t>вкл. 28.07.2004</t>
  </si>
  <si>
    <t>г. Волковыск, ул. С.Панковой, д. 58, Волковысский р-н, Гродненская обл.</t>
  </si>
  <si>
    <t>Общежитие завода кровельных машин</t>
  </si>
  <si>
    <t>plan_dcs:6/6/6 work_dcs:6/8/8</t>
  </si>
  <si>
    <t>24 26 47</t>
  </si>
  <si>
    <t>53 10 4</t>
  </si>
  <si>
    <t>г. Волковыск, ул. Зенитчиков, д. 27, Волковысский р-н, Гродненская обл.</t>
  </si>
  <si>
    <t>Автопарк № 4</t>
  </si>
  <si>
    <t>24 27 45</t>
  </si>
  <si>
    <t>53 8 56</t>
  </si>
  <si>
    <t>г. Волковыск, ул. Октябрьская, д. 133, Волковысский р-н, Гродненская обл.</t>
  </si>
  <si>
    <t>Завод "Белакт"</t>
  </si>
  <si>
    <t>24 24 53.1</t>
  </si>
  <si>
    <t>53 7 57.1</t>
  </si>
  <si>
    <t>г. Лида, ул. Рыбиновского, д. 20, Лидский р-н, Гродненская обл.</t>
  </si>
  <si>
    <t>Общ. ПРУП "Опытный завод "Неман"</t>
  </si>
  <si>
    <t>25 16 16.6</t>
  </si>
  <si>
    <t>53 53 50</t>
  </si>
  <si>
    <t>г. Скидель, ул. Первомайская, д. 1, Гродненский р-н, Гродненская обл.</t>
  </si>
  <si>
    <t>Сахарный завод</t>
  </si>
  <si>
    <t>24 12 37.3</t>
  </si>
  <si>
    <t>53 34 23.9</t>
  </si>
  <si>
    <t>д. Протасовщина, Щучинский р-н, Гродненская обл.</t>
  </si>
  <si>
    <t>24 30 25.1</t>
  </si>
  <si>
    <t>53 35 20</t>
  </si>
  <si>
    <t>вкл. 19.01.2004</t>
  </si>
  <si>
    <t>д. Пильчуки, Щучинский р-н, Гродненская обл.</t>
  </si>
  <si>
    <t>24 47 20.4</t>
  </si>
  <si>
    <t>53 39 2.4</t>
  </si>
  <si>
    <t>вкл. 20.01.2004</t>
  </si>
  <si>
    <t>д. Мыто, Лидский р-н, Гродненская обл.</t>
  </si>
  <si>
    <t>25 7 14</t>
  </si>
  <si>
    <t>53 49 39</t>
  </si>
  <si>
    <t>plan_umts:1/1/0 work_umts:1/1/0</t>
  </si>
  <si>
    <t>д. Морино, Ивьевский р-н, Гродненская обл.</t>
  </si>
  <si>
    <t>25 42 2.5</t>
  </si>
  <si>
    <t>53 52 41.4</t>
  </si>
  <si>
    <t>д. Лугомовичи, Ивьевский р-н, Гродненская обл.</t>
  </si>
  <si>
    <t>25 57 33.2</t>
  </si>
  <si>
    <t>53 53 36.2</t>
  </si>
  <si>
    <t>вкл. 19.03.2004</t>
  </si>
  <si>
    <t>д. Бакшты, Ивьевский р-н, Гродненская обл.</t>
  </si>
  <si>
    <t>26 11 22</t>
  </si>
  <si>
    <t>53 56 43</t>
  </si>
  <si>
    <t>г. Новогрудок, ул. Мицкевича, д. 3, Новогрудский р-н, Гродненская обл.</t>
  </si>
  <si>
    <t>ОУП Новогрудский КБОН (Дом быта)</t>
  </si>
  <si>
    <t>25 49 25</t>
  </si>
  <si>
    <t>53 35 45</t>
  </si>
  <si>
    <t>вкл. 17.09.2004</t>
  </si>
  <si>
    <t>plan_gsm:2/2/2/2 work_gsm:2/2/3/3</t>
  </si>
  <si>
    <t>27 16 53</t>
  </si>
  <si>
    <t>мачта УП МС + BS - 240 II + BS - 82 II</t>
  </si>
  <si>
    <t>plan_gsm:4/4/4 work_gsm:3/3/4/2</t>
  </si>
  <si>
    <t>plan_dcs:4/4/4 work_dcs:3/2/3/4</t>
  </si>
  <si>
    <t>вкл. 11.07.2003</t>
  </si>
  <si>
    <t>д. Сульжицы, Воложинский р-н, Минская обл.</t>
  </si>
  <si>
    <t>plan_gsm:2/2/2 work_gsm:2/3/2/2</t>
  </si>
  <si>
    <t>26 48 15.1</t>
  </si>
  <si>
    <t>54 2 41.9</t>
  </si>
  <si>
    <t>вкл. 12.02.2004</t>
  </si>
  <si>
    <t>г. Новогрудок, ул. Волчецкого, д. 53, Новогрудский р-н, Гродненская обл.</t>
  </si>
  <si>
    <t>25 48 39.6</t>
  </si>
  <si>
    <t>53 35 39.8</t>
  </si>
  <si>
    <t>вкл. 01.07.2011</t>
  </si>
  <si>
    <t>г. Ивенец, пл. Свободы, д. 2, Воложинский р-н, Минская обл.</t>
  </si>
  <si>
    <t>Здание горсовета</t>
  </si>
  <si>
    <t>26 44 27.4</t>
  </si>
  <si>
    <t>вкл. 09.04.2004</t>
  </si>
  <si>
    <t>посёлок Раков, Воложинский р-н, Минская обл.</t>
  </si>
  <si>
    <t>plan_dcs:4/4/4 work_dcs:0/3/3</t>
  </si>
  <si>
    <t>27 03 15.5</t>
  </si>
  <si>
    <t>53 58 43.8</t>
  </si>
  <si>
    <t>вкл. 08.12.2011</t>
  </si>
  <si>
    <t>д. Макаровка, Воложинский р-н, Минская обл.</t>
  </si>
  <si>
    <t>26 32 14.3</t>
  </si>
  <si>
    <t>54 4 51.9</t>
  </si>
  <si>
    <t>д. Богданово, Вилейский р-н, Минская обл.</t>
  </si>
  <si>
    <t>27 1 42.3</t>
  </si>
  <si>
    <t>54 33 51.6</t>
  </si>
  <si>
    <t>г. Берёзовка, ул. Корзюка, д. 8, Новогрудский р-н, Гродненская обл.</t>
  </si>
  <si>
    <t>ПРУП "Неман"</t>
  </si>
  <si>
    <t>25 29 59</t>
  </si>
  <si>
    <t>53 43 12</t>
  </si>
  <si>
    <t>д. Мадейки, Зельвенский р-н, Гродненская обл.</t>
  </si>
  <si>
    <t>24 37 56.3</t>
  </si>
  <si>
    <t>53 9 28.1</t>
  </si>
  <si>
    <t>вкл. 01.02.2005</t>
  </si>
  <si>
    <t>г. Лида, ул. Советская, д. 45, Лидский р-н, Гродненская обл.</t>
  </si>
  <si>
    <t>Общежитие завода электроизделий</t>
  </si>
  <si>
    <t>1 антенна - на свободную т/с. 2 антенны - на рамки 2,1м + DBS - 3900</t>
  </si>
  <si>
    <t>25 17 45</t>
  </si>
  <si>
    <t>вкл. 26.08.2003</t>
  </si>
  <si>
    <t>г. Лида, ул. Победы, д. 4, Лидский р-н, Гродненская обл.</t>
  </si>
  <si>
    <t>Общежитие стройтреста СМТ № 19</t>
  </si>
  <si>
    <t>25 18 3</t>
  </si>
  <si>
    <t>53 53 15</t>
  </si>
  <si>
    <t>г. Лида, ул. Первая Новопрудская, д. 42, Лидский р-н, Гродненская обл.</t>
  </si>
  <si>
    <t>УМСР-163 ОАО СМТ № 19</t>
  </si>
  <si>
    <t>25 19 12</t>
  </si>
  <si>
    <t>53 51 55</t>
  </si>
  <si>
    <t>25 17 44.21</t>
  </si>
  <si>
    <t>53 53 7.07</t>
  </si>
  <si>
    <t>выкл. 05.12.2006</t>
  </si>
  <si>
    <t>г. Лида, ул. Машерова, д. 6, Лидский р-н, Гродненская обл.</t>
  </si>
  <si>
    <t>Общеж.№ 3 "Завод Оптик"</t>
  </si>
  <si>
    <t>25 16 44.2</t>
  </si>
  <si>
    <t>демонтаж ДЗ BEL 04 06 01 03/0287с от 20.07.2011г. (поиск новой)</t>
  </si>
  <si>
    <t>г. Мосты, ул. Советская, д. 55, Мостовский р-н, Гродненская обл.</t>
  </si>
  <si>
    <t>24 33 13.5</t>
  </si>
  <si>
    <t>53 25 1.7</t>
  </si>
  <si>
    <t>г. Красносельский, ул. Победы, д. 5, Волковысский р-н, Гродненская обл.</t>
  </si>
  <si>
    <t>ОАО "Красносельстрой"</t>
  </si>
  <si>
    <t>24 25 54</t>
  </si>
  <si>
    <t>53 15 27.69</t>
  </si>
  <si>
    <t>выкл. 06.07.2009</t>
  </si>
  <si>
    <t>выкл. 02.07.2009</t>
  </si>
  <si>
    <t>г. Щучин, ул. Советская, д. 4, Щучинский р-н, Гродненская обл.</t>
  </si>
  <si>
    <t>24 44 33</t>
  </si>
  <si>
    <t>53 36 25.3</t>
  </si>
  <si>
    <t>г. Гродно, ул. Василька, д. 31, Гродненский р-н, Гродненская обл.</t>
  </si>
  <si>
    <t>УО "ГГПТК коммунального хоз-ва"</t>
  </si>
  <si>
    <t>2 трипода 7.5 м. + BTS - 3900</t>
  </si>
  <si>
    <t>23 50 22.6</t>
  </si>
  <si>
    <t>д. Крево, Сморгонский р-н, Гродненская обл.</t>
  </si>
  <si>
    <t>мачта УП МС 112 м. + BS - 240</t>
  </si>
  <si>
    <t>26 14 15</t>
  </si>
  <si>
    <t>54 18 55</t>
  </si>
  <si>
    <t>вкл. 21.02.2004</t>
  </si>
  <si>
    <t>д. Новоселки, Ошмянский р-н, Гродненская обл.</t>
  </si>
  <si>
    <t>26 4 52.1</t>
  </si>
  <si>
    <t>54 24 17.6</t>
  </si>
  <si>
    <t>26 23 36</t>
  </si>
  <si>
    <t>54 28 52</t>
  </si>
  <si>
    <t>вкл. 25.01.2004</t>
  </si>
  <si>
    <t>г. Ошмяны, пер. Я.Коласа, д. 20, Ошмянский р-н, Гродненская обл.</t>
  </si>
  <si>
    <t>Ошмянский электрические сети</t>
  </si>
  <si>
    <t>plan_umts:1/2/2 work_umts:1/2/2</t>
  </si>
  <si>
    <t>25 55 38</t>
  </si>
  <si>
    <t>54 25 41.9</t>
  </si>
  <si>
    <t>вкл. 04.02.2005</t>
  </si>
  <si>
    <t>г. Гродно, ул. Белуша, д. 19, Гродненский р-н, Гродненская обл.</t>
  </si>
  <si>
    <t>Общежитие ОАО "ГродноАзот"</t>
  </si>
  <si>
    <t>антенные опоры  + BTS - 3900</t>
  </si>
  <si>
    <t>plan_dcs:6/6/6 work_dcs:6/7/4</t>
  </si>
  <si>
    <t>23 50 50.7</t>
  </si>
  <si>
    <t>д. Тесновая, Столбцовский р-н, Минская обл.</t>
  </si>
  <si>
    <t>26 40 14.5</t>
  </si>
  <si>
    <t>53 48 55.9</t>
  </si>
  <si>
    <t>г. Молодечно, ул. Чайковского, д. 41, Молодечненский р-н, Минская обл.</t>
  </si>
  <si>
    <t>РУП "Агросвязьэлектроника" (вышка связи "Колос")</t>
  </si>
  <si>
    <t>26 50 22.2</t>
  </si>
  <si>
    <t>54 17 36.6</t>
  </si>
  <si>
    <t>вкл. 10.07.2003</t>
  </si>
  <si>
    <t>г. Молодечно, пл. Центральная, д. 3, Молодечненский р-н, Минская обл.</t>
  </si>
  <si>
    <t>Гостиница</t>
  </si>
  <si>
    <t>26 50 13.1</t>
  </si>
  <si>
    <t>54 18 24</t>
  </si>
  <si>
    <t>оборудование привязывается через ВОЛС</t>
  </si>
  <si>
    <t>вкл. 19.05.2004</t>
  </si>
  <si>
    <t>г. Молодечно, ул. Замковая, д. 19, Молодечненский р-н, Минская обл.</t>
  </si>
  <si>
    <t>Станкостроительный завод</t>
  </si>
  <si>
    <t>plan_gsm:2/3/3/2 work_gsm:2/3/3</t>
  </si>
  <si>
    <t>26 52 29</t>
  </si>
  <si>
    <t>54 19 23</t>
  </si>
  <si>
    <t>г. Молодечно, ул. Велики Гастинец, д. 143, Молодечненский р-н, Минская обл.</t>
  </si>
  <si>
    <t>ОАО "Электромодуль"</t>
  </si>
  <si>
    <t>26 52 0.9</t>
  </si>
  <si>
    <t>54 17 51.4</t>
  </si>
  <si>
    <t>д. Кибути, М7, Воложинский р-н, Минская обл.</t>
  </si>
  <si>
    <t>26 35 28</t>
  </si>
  <si>
    <t>54 07 30.1</t>
  </si>
  <si>
    <t>вкл. 06.12.2013</t>
  </si>
  <si>
    <t>д. Цаюны, Воложинский р-н, Минская обл.</t>
  </si>
  <si>
    <t>26 21 42.6</t>
  </si>
  <si>
    <t>54 0 1.5</t>
  </si>
  <si>
    <t>г. Сморгонь, ул. Юбилейная, д. 31, Сморгонский р-н, Гродненская обл.</t>
  </si>
  <si>
    <t>Общежитие №2 ЖЭУ РУП "Сморгоньский агрегатный завод"</t>
  </si>
  <si>
    <t>26 24 47.1</t>
  </si>
  <si>
    <t>54 28 36.4</t>
  </si>
  <si>
    <t>г. Вилейка, ул. Маркова, д. 27, Вилейский р-н, Минская обл.</t>
  </si>
  <si>
    <t>ГУ Вилейское ТМО</t>
  </si>
  <si>
    <t>26 54 33.4</t>
  </si>
  <si>
    <t>54 29 5.4</t>
  </si>
  <si>
    <t>д. Вороново, ул. Советская, д. 31, Вороновский р-н, Гродненская обл.</t>
  </si>
  <si>
    <t>Вороновское РАЙПО - универмаг</t>
  </si>
  <si>
    <t>25 19 10</t>
  </si>
  <si>
    <t>54 9 5</t>
  </si>
  <si>
    <t>г. Заславль, ул. Юбилейная, д. 2, Минский р-н, Минская обл.</t>
  </si>
  <si>
    <t>РУССНПП "БелЗОСП"</t>
  </si>
  <si>
    <t>мачта + DBS - 3900</t>
  </si>
  <si>
    <t>27 18 15.3</t>
  </si>
  <si>
    <t>54 0 46.9</t>
  </si>
  <si>
    <t>вкл. 04.01.2003</t>
  </si>
  <si>
    <t>д. Светлый Путь, Минский р-н, Минская обл.</t>
  </si>
  <si>
    <t>plan_dcs:3/3/3 work_dcs:3/3/4</t>
  </si>
  <si>
    <t>27 14 50.5</t>
  </si>
  <si>
    <t>54 3 55.5</t>
  </si>
  <si>
    <t>вкл. 22.09.2003</t>
  </si>
  <si>
    <t>Башня УП МС УРС-26</t>
  </si>
  <si>
    <t>plan_gsm:2/2/2 work_gsm:1/2/2/2</t>
  </si>
  <si>
    <t>54 9 30.2</t>
  </si>
  <si>
    <t>д. Красное, Молодечненский р-н, Минская обл.</t>
  </si>
  <si>
    <t>plan_dcs:3/3/3 work_dcs:2/4/4</t>
  </si>
  <si>
    <t>27 5 21.7</t>
  </si>
  <si>
    <t>54 14 55.7</t>
  </si>
  <si>
    <t>вкл. 07.07.2003</t>
  </si>
  <si>
    <t>д. Любань, Вилейский р-н, Минская обл.</t>
  </si>
  <si>
    <t>26 53 36.2</t>
  </si>
  <si>
    <t>54 36 13.7</t>
  </si>
  <si>
    <t>вкл. 13.10.2004</t>
  </si>
  <si>
    <t>д. Олехновичи, Молодечненский р-н, Минская обл.</t>
  </si>
  <si>
    <t>Здание сельского дома культуры</t>
  </si>
  <si>
    <t>27 6 29.5</t>
  </si>
  <si>
    <t>54 9 9</t>
  </si>
  <si>
    <t>г. Поставы, ул. Красноармейская, Поставский р-н, Витебская обл.</t>
  </si>
  <si>
    <t>Труба котельной "Поставы-1"</t>
  </si>
  <si>
    <t>26 51 42.3</t>
  </si>
  <si>
    <t>55 6 59.7</t>
  </si>
  <si>
    <t>г. Поставы, ул. 17-го Сентября, д. 90, Поставский р-н, Витебская обл.</t>
  </si>
  <si>
    <t>Колледж</t>
  </si>
  <si>
    <t>26 49 36.9</t>
  </si>
  <si>
    <t>55 6 58.2</t>
  </si>
  <si>
    <t>29 12 18.69</t>
  </si>
  <si>
    <t>52 1 47.09</t>
  </si>
  <si>
    <t>вкл. 27.04.2003</t>
  </si>
  <si>
    <t>г. Мозырь, ул. Нефтестроителей, д. 10, Мозырский р-н, Гомельская обл.</t>
  </si>
  <si>
    <t>Жилое здание КЭУП "Жилищник-2"</t>
  </si>
  <si>
    <t>plan_dcs:6/6/6 MR work_dcs:4/8/5</t>
  </si>
  <si>
    <t>29 12 55.9</t>
  </si>
  <si>
    <t>52 2 25.2</t>
  </si>
  <si>
    <t>г. Мозырь, ул. Октябрьская, д. 14, Мозырский р-н, Гомельская обл.</t>
  </si>
  <si>
    <t>ОАО "Беларускабель"</t>
  </si>
  <si>
    <t>рамки на АО + Flexi WCDMA BTS</t>
  </si>
  <si>
    <t>29 14 28.8</t>
  </si>
  <si>
    <t>52 3 14.3</t>
  </si>
  <si>
    <t>г. Мозырь, ул. Студенческая, д. 12, Мозырский р-н, Гомельская обл.</t>
  </si>
  <si>
    <t>Общ.№ 2, Учрежд.образован."МГПУ"</t>
  </si>
  <si>
    <t>рамки на трубостойках и АО + Flexi WCDMA BTS</t>
  </si>
  <si>
    <t>29 15 40</t>
  </si>
  <si>
    <t>52 2 59.7</t>
  </si>
  <si>
    <t>г. Мозырь, ул. Страконицкого, д. 14а, Мозырский р-н, Гомельская обл.</t>
  </si>
  <si>
    <t>ЖКХ "МНПЗ"</t>
  </si>
  <si>
    <t>29 14 16.2</t>
  </si>
  <si>
    <t>52 1 42.8</t>
  </si>
  <si>
    <t>вкл. 03.08.2003</t>
  </si>
  <si>
    <t>29 20 2.79</t>
  </si>
  <si>
    <t>51 53 37.8</t>
  </si>
  <si>
    <t>выкл. 09.07.2006</t>
  </si>
  <si>
    <t>г. Наровля, ул. Фабричная, д. 2, Наровлянский р-н, Гомельская обл.</t>
  </si>
  <si>
    <t>ОАО "Красный мозырянин"</t>
  </si>
  <si>
    <t>29 29 51.4</t>
  </si>
  <si>
    <t>51 48 22.1</t>
  </si>
  <si>
    <t>вкл. 02.10.2003</t>
  </si>
  <si>
    <t>г. Хойники, ул. Революционная, д. 1, Хойникский р-н, Гомельская обл.</t>
  </si>
  <si>
    <t>Труба КПУП "Хойницкий завод ЖБИ"</t>
  </si>
  <si>
    <t>труба + BS - 240 II</t>
  </si>
  <si>
    <t>plan_gsm:3/3/3 work_gsm:2/1/3</t>
  </si>
  <si>
    <t>29 59 54</t>
  </si>
  <si>
    <t>51 54 20</t>
  </si>
  <si>
    <t>вкл. 11.08.2005</t>
  </si>
  <si>
    <t>Хойникский РУЭС</t>
  </si>
  <si>
    <t>29 57 58.3</t>
  </si>
  <si>
    <t>51 53 20.69</t>
  </si>
  <si>
    <t>г. Брагин, ул. Зеленая, д. 2, Брагинский р-н, Гомельская обл.</t>
  </si>
  <si>
    <t>РУП "БРПТЦ"</t>
  </si>
  <si>
    <t>51 47 51</t>
  </si>
  <si>
    <t>д. Борщовка, Речицкий р-н, Гомельская обл.</t>
  </si>
  <si>
    <t>вкл. 10.02.2005</t>
  </si>
  <si>
    <t>г. Речица, ул. Конева, д. 2, Речицкий р-н, Гомельская обл.</t>
  </si>
  <si>
    <t>КУП "Телерадиокомпания "Телевид"</t>
  </si>
  <si>
    <t>30 23 4.1</t>
  </si>
  <si>
    <t>52 22 14.4</t>
  </si>
  <si>
    <t>вкл. 12.12.2003</t>
  </si>
  <si>
    <t>г. Речица, ул. Чапаева, д. 61А, Речицкий р-н, Гомельская обл.</t>
  </si>
  <si>
    <t>ОАО ДСТ-2 ДСУ-19</t>
  </si>
  <si>
    <t>30 22 56.2</t>
  </si>
  <si>
    <t>52 21 3</t>
  </si>
  <si>
    <t>г. Речица, ул. Конева, д. 1, Речицкий р-н, Гомельская обл.</t>
  </si>
  <si>
    <t>НГДУ</t>
  </si>
  <si>
    <t>30 23 36.22</t>
  </si>
  <si>
    <t>52 22 6.23</t>
  </si>
  <si>
    <t>выкл. 05.09.2006</t>
  </si>
  <si>
    <t>д. Горочичи, Калинковичский р-н, Гомельская обл.</t>
  </si>
  <si>
    <t>29 26 34.2</t>
  </si>
  <si>
    <t>52 15 7.1</t>
  </si>
  <si>
    <t>г. Речица, ул. Строителей, д. 4, Речицкий р-н, Гомельская обл.</t>
  </si>
  <si>
    <t>Общежитие ОАО "Ритм"</t>
  </si>
  <si>
    <t>30 20 56</t>
  </si>
  <si>
    <t>52 22 21</t>
  </si>
  <si>
    <t>вкл. 03.11.2005</t>
  </si>
  <si>
    <t>г. Калинковичи, ул. Мира, д. 1, Калинковичский р-н, Гомельская обл.</t>
  </si>
  <si>
    <t>Общ. с/х техникума</t>
  </si>
  <si>
    <t>29 20 16</t>
  </si>
  <si>
    <t>52 7 34.4</t>
  </si>
  <si>
    <t>г. Василевичи, ул. Козлова, д. 15, Речицкий р-н, Гомельская обл.</t>
  </si>
  <si>
    <t>Василевичская городская больница</t>
  </si>
  <si>
    <t>plan_umts:2/2/2/2 work_umts:1/1/1</t>
  </si>
  <si>
    <t>29 49 43.4</t>
  </si>
  <si>
    <t>52 15 1.8</t>
  </si>
  <si>
    <t>г. Мозырь, ул. Интернациональная, д. 109, Мозырский р-н, Гомельская обл.</t>
  </si>
  <si>
    <t>ОАО Мозырьпромстрой"</t>
  </si>
  <si>
    <t>plan_dcs:4/4/4 work_dcs:6/4/5</t>
  </si>
  <si>
    <t>29 15 45.1</t>
  </si>
  <si>
    <t>52 2 5.5</t>
  </si>
  <si>
    <t>г. Петриков, ул. Гагарина, д. 16, Петриковский р-н, Гомельская обл.</t>
  </si>
  <si>
    <t>ОАО "Петриковский КБО"</t>
  </si>
  <si>
    <t>28 29 43</t>
  </si>
  <si>
    <t>52 7 39</t>
  </si>
  <si>
    <t>вкл. 12.08.2005</t>
  </si>
  <si>
    <t>28 29 45.87</t>
  </si>
  <si>
    <t>52 7 31.64</t>
  </si>
  <si>
    <t>д. Лясковичи, Петриковский р-н, Гомельская обл.</t>
  </si>
  <si>
    <t>Лясковичский сельский клуб</t>
  </si>
  <si>
    <t>28 9 34</t>
  </si>
  <si>
    <t>52 6 52.99</t>
  </si>
  <si>
    <t>выкл. 01.09.2006</t>
  </si>
  <si>
    <t>г. Житковичи, ул. К.Маркса, д. 23, Житковичский р-н, Гомельская обл.</t>
  </si>
  <si>
    <t>РУП Гомельтранснефть "Дружба"</t>
  </si>
  <si>
    <t>Башня 50 м. + BS - 240</t>
  </si>
  <si>
    <t>27 51 38.5</t>
  </si>
  <si>
    <t>52 13 3.5</t>
  </si>
  <si>
    <t>г. Туров, ул. Красная площадь, Житковичский р-н, Гомельская обл.</t>
  </si>
  <si>
    <t>27 43 32</t>
  </si>
  <si>
    <t>52 4 18.4</t>
  </si>
  <si>
    <t>г. Мозырь, ул. Социалистическая, д. 97, Мозырский р-н, Гомельская обл.</t>
  </si>
  <si>
    <t>Общежитие ОАО "Мозырьдрев"</t>
  </si>
  <si>
    <t>29 12 1</t>
  </si>
  <si>
    <t>52 4 32</t>
  </si>
  <si>
    <t>г. Мозырь, ул. Юности, д. 26, Мозырский р-н, Гомельская обл.</t>
  </si>
  <si>
    <t>Общежитие ОАО "Мозырский НПЗ"</t>
  </si>
  <si>
    <t>антенная опора 3шт. + BS - 240</t>
  </si>
  <si>
    <t>29 12 47.5</t>
  </si>
  <si>
    <t>52 1 58.2</t>
  </si>
  <si>
    <t>г. Пинск, ул. Первомайская, д. 66, Пинский р-н, Брестская обл.</t>
  </si>
  <si>
    <t>ОАО "Стройтрест № 2"</t>
  </si>
  <si>
    <t>вкл. 27.11.2003</t>
  </si>
  <si>
    <t>г. Пинск, ул. Первомайская, д. 191, Пинский р-н, Брестская обл.</t>
  </si>
  <si>
    <t>Пинская ЛПУ "Городская больница"</t>
  </si>
  <si>
    <t>г. Пинск, ул. Калиновского, д. 18, Пинский р-н, Брестская обл.</t>
  </si>
  <si>
    <t>Труба Пинского комбината строительной индустрии</t>
  </si>
  <si>
    <t>26 2 19</t>
  </si>
  <si>
    <t>52 7 44.1</t>
  </si>
  <si>
    <t>г. Пинск, ул. Заслонова, д. 15, Пинский р-н, Брестская обл.</t>
  </si>
  <si>
    <t>26 6 32.1</t>
  </si>
  <si>
    <t>52 6 55.8</t>
  </si>
  <si>
    <t>г. Пинск, ул. Звездная, д. 3, Пинский р-н, Брестская обл.</t>
  </si>
  <si>
    <t>Здание МТС</t>
  </si>
  <si>
    <t>26 5 59.8</t>
  </si>
  <si>
    <t>52 8 0.4</t>
  </si>
  <si>
    <t>д. Парохонск, ул. Звездная, 3, Пинский р-н, Брестская обл.</t>
  </si>
  <si>
    <t>26 27 48.8</t>
  </si>
  <si>
    <t>52 13 23.5</t>
  </si>
  <si>
    <t>г. Лунинец, ул. Красная, д. 1, Лунинецкий р-н, Брестская обл.</t>
  </si>
  <si>
    <t>Здание райсполкома</t>
  </si>
  <si>
    <t>26 47 50.2</t>
  </si>
  <si>
    <t>52 14 44</t>
  </si>
  <si>
    <t>вкл. 19.04.2005</t>
  </si>
  <si>
    <t>г. Микашевичи, ул. Первомайская, д. 11, Лунинецкий р-н, Брестская обл.</t>
  </si>
  <si>
    <t>Отделения связи Микашевичи</t>
  </si>
  <si>
    <t>27 29 10</t>
  </si>
  <si>
    <t>52 13 25.8</t>
  </si>
  <si>
    <t>вкл. 16.09.2005</t>
  </si>
  <si>
    <t>г. Пинск, ул. Базовая, д. 16, Пинский р-н, Брестская обл.</t>
  </si>
  <si>
    <t>ЧУП "Пинская межрайонная торговая база"</t>
  </si>
  <si>
    <t>26 7 43.9</t>
  </si>
  <si>
    <t>52 7 47.7</t>
  </si>
  <si>
    <t>вкл. 21.01.2006</t>
  </si>
  <si>
    <t>д. Ковердяки, ул. 40 лет Победы, д. 15, Брестский р-н, Брестская обл.</t>
  </si>
  <si>
    <t>Здание Дома Культуры</t>
  </si>
  <si>
    <t>plan_dcs:2/2/2 work_dcs:4/3/3</t>
  </si>
  <si>
    <t>23 39 58.3</t>
  </si>
  <si>
    <t>52 10 33.4</t>
  </si>
  <si>
    <t>Светлогорский РУЭС</t>
  </si>
  <si>
    <t>29 43 26.19</t>
  </si>
  <si>
    <t>52 38 1.02</t>
  </si>
  <si>
    <t>г. Светлогорск, ул. Ленина, д. 47В, Светлогорский р-н, Гомельская обл.</t>
  </si>
  <si>
    <t>Общежитие ГПТУ № 50</t>
  </si>
  <si>
    <t>29 44 8.3</t>
  </si>
  <si>
    <t>52 38 0.5</t>
  </si>
  <si>
    <t>г. Светлогорск, мк-н Молодежный, д. 113, Светлогорский р-н, Гомельская обл.</t>
  </si>
  <si>
    <t>Общежитие КДЖ ЭУП "Жилфонд"</t>
  </si>
  <si>
    <t>29 43 13.8</t>
  </si>
  <si>
    <t>52 37 41.9</t>
  </si>
  <si>
    <t>г. Октябрьский, ул. Советская, д. 59, Октябрьский р-н, Гомельская обл.</t>
  </si>
  <si>
    <t>РДК</t>
  </si>
  <si>
    <t>28 52 59.1</t>
  </si>
  <si>
    <t>52 38 50.2</t>
  </si>
  <si>
    <t>вкл. 05.12.2005</t>
  </si>
  <si>
    <t>д. Скрыгалов, Мозырский р-н, Гомельская обл.</t>
  </si>
  <si>
    <t>28 49 18.1</t>
  </si>
  <si>
    <t>52 6 8.2</t>
  </si>
  <si>
    <t>Лельчицкий районный дом культуры</t>
  </si>
  <si>
    <t>28 19 22.4</t>
  </si>
  <si>
    <t>51 47 17.5</t>
  </si>
  <si>
    <t>28 19 56.49</t>
  </si>
  <si>
    <t>51 47 5.99</t>
  </si>
  <si>
    <t>г. Копаткевичи, Петриковский р-н, Гомельская обл.</t>
  </si>
  <si>
    <t>трубостойки на башне + Flexi WCDMA BTS</t>
  </si>
  <si>
    <t>28 47 39.4</t>
  </si>
  <si>
    <t>52 19 6.8</t>
  </si>
  <si>
    <t>д. Червонная Слобода, Октябрьский р-н, Гомельская обл.</t>
  </si>
  <si>
    <t>28 35 12.6</t>
  </si>
  <si>
    <t>52 33 14.5</t>
  </si>
  <si>
    <t>г. Светлогорск, ул. Ленина, д. 41, Светлогорский р-н, Гомельская обл.</t>
  </si>
  <si>
    <t>гостиница "Светлогорск"</t>
  </si>
  <si>
    <t>29 44 54.2</t>
  </si>
  <si>
    <t>52 37 54.59</t>
  </si>
  <si>
    <t>выкл. 18.12.2008</t>
  </si>
  <si>
    <t>г. Светлогорск, ул. Заводская, д. 5, Светлогорский р-н, Гомельская обл.</t>
  </si>
  <si>
    <t>РУП СПО "Химволокно" (труба 150 м)</t>
  </si>
  <si>
    <t>труба 150 м. + BS - 240</t>
  </si>
  <si>
    <t>29 46 52.3</t>
  </si>
  <si>
    <t>52 36 37.3</t>
  </si>
  <si>
    <t>вкл. 29.05.2006</t>
  </si>
  <si>
    <t>г. Светлогорск, мк-н Молодёжный, д. 57, Светлогорский р-н, Гомельская обл.</t>
  </si>
  <si>
    <t>Жилое здание КДЖЭУП "Жилфонд"</t>
  </si>
  <si>
    <t>29 43 13.7</t>
  </si>
  <si>
    <t>52 37 21.5</t>
  </si>
  <si>
    <t>г. Минск, ул. Ольшевского, д. 57, Минский р-н, Минская обл.</t>
  </si>
  <si>
    <t>27 29 36.1</t>
  </si>
  <si>
    <t>53 55 14.3</t>
  </si>
  <si>
    <t>г. Минск, ул. Голубка, д. 8, Минский р-н, Минская обл.</t>
  </si>
  <si>
    <t>столб 27 м. + сборный контейнер + BS - 240 II</t>
  </si>
  <si>
    <t>27 26 52.75</t>
  </si>
  <si>
    <t>г. Минск, ул. Лопатина, д. 1, Минский р-н, Минская обл.</t>
  </si>
  <si>
    <t>г. Лоев, ул. Батого, д. 58, Лоевский р-н, Гомельская обл.</t>
  </si>
  <si>
    <t>Райжилкомхоз</t>
  </si>
  <si>
    <t>30 47 37</t>
  </si>
  <si>
    <t>51 56 16</t>
  </si>
  <si>
    <t>д. Рекорд, Лоевский р-н, Гомельская обл.</t>
  </si>
  <si>
    <t>30 40 49.6</t>
  </si>
  <si>
    <t>52 4 13.9</t>
  </si>
  <si>
    <t>г. Чечерск, ул. Трудовая, д. 15, Чечерский р-н, Гомельская обл.</t>
  </si>
  <si>
    <t>Чечерское ТМО</t>
  </si>
  <si>
    <t>30 55 11.2</t>
  </si>
  <si>
    <t>выкл. 23.11.2009</t>
  </si>
  <si>
    <t>д. Колпень, Лоевский р-н, Гомельская обл.</t>
  </si>
  <si>
    <t>30 39 49.2</t>
  </si>
  <si>
    <t>51 56 18.8</t>
  </si>
  <si>
    <t>г. Ветка, ул. Батракова, д. 36, Ветковский р-н, Гомельская обл.</t>
  </si>
  <si>
    <t>Ветковская районная больница</t>
  </si>
  <si>
    <t>31 10 38.1</t>
  </si>
  <si>
    <t>52 34 0</t>
  </si>
  <si>
    <t>вкл. 21.04.2005</t>
  </si>
  <si>
    <t>г. Добруш, пр-т Луначарского, д. 2, Добрушский р-н, Гомельская обл.</t>
  </si>
  <si>
    <t>ОАО "Добрушская бумажная фабрика "Герой труда"</t>
  </si>
  <si>
    <t>31 19 2.9</t>
  </si>
  <si>
    <t>52 24 40.2</t>
  </si>
  <si>
    <t>д. Марковичи, Гомельский р-н, Гомельская обл.</t>
  </si>
  <si>
    <t>31 14 22.9</t>
  </si>
  <si>
    <t>52 7 46.6</t>
  </si>
  <si>
    <t>д. Коротковичи, Жлобинский р-н, Гомельская обл.</t>
  </si>
  <si>
    <t>29 48 44</t>
  </si>
  <si>
    <t>52 47 47</t>
  </si>
  <si>
    <t>вкл. 09.11.2006</t>
  </si>
  <si>
    <t>г. Сосновый Бор, Светлогорский р-н, Гомельская обл.</t>
  </si>
  <si>
    <t>29 35 22.6</t>
  </si>
  <si>
    <t>52 31 18.8</t>
  </si>
  <si>
    <t>д. Хутор, Светлогорский р-н, Гомельская обл.</t>
  </si>
  <si>
    <t>29 44 39.1</t>
  </si>
  <si>
    <t>52 30 12.5</t>
  </si>
  <si>
    <t>д. Завойть, Наровлянский р-н, Гомельская обл.</t>
  </si>
  <si>
    <t>29 23 0.5</t>
  </si>
  <si>
    <t>51 48 20.3</t>
  </si>
  <si>
    <t>д. Словечно, Ельский р-н, Гомельская обл.</t>
  </si>
  <si>
    <t>29 03 31.6</t>
  </si>
  <si>
    <t>51 37 45.3</t>
  </si>
  <si>
    <t>д. Габрилеевка, Наровлянский р-н, Гомельская обл.</t>
  </si>
  <si>
    <t>29 26 19.6</t>
  </si>
  <si>
    <t>51 26 28.4</t>
  </si>
  <si>
    <t>д. Заширье, Ельский р-н, Гомельская обл.</t>
  </si>
  <si>
    <t>28 43 1.3</t>
  </si>
  <si>
    <t>51 45 26.1</t>
  </si>
  <si>
    <t>вкл. 12.05.2006</t>
  </si>
  <si>
    <t>д. Буйновичи, Лельчицкий р-н, Гомельская обл.</t>
  </si>
  <si>
    <t>28 32 34.2</t>
  </si>
  <si>
    <t>51 51 53.2</t>
  </si>
  <si>
    <t>д. Симоничи, Лельчицкий р-н, Гомельская обл.</t>
  </si>
  <si>
    <t>28 3 52.3</t>
  </si>
  <si>
    <t>51 53 9.3</t>
  </si>
  <si>
    <t>вкл. 10.08.2006</t>
  </si>
  <si>
    <t>д. Глушкевичи, Лельчицкий р-н, Гомельская обл.</t>
  </si>
  <si>
    <t>27 47 12.5</t>
  </si>
  <si>
    <t>51 33 12.2</t>
  </si>
  <si>
    <t>вкл. 24.01.2007</t>
  </si>
  <si>
    <t>Доп. сектор GSM	K739630 Н=69м</t>
  </si>
  <si>
    <t>вкл. 21.06.2006</t>
  </si>
  <si>
    <t>д. Столбун, Ветковский р-н, Гомельская обл.</t>
  </si>
  <si>
    <t>31 22 54.3</t>
  </si>
  <si>
    <t>52 47 38.9</t>
  </si>
  <si>
    <t>д. Судково, Хойникский р-н, Гомельская обл.</t>
  </si>
  <si>
    <t>29 53 53</t>
  </si>
  <si>
    <t>51 52 36.1</t>
  </si>
  <si>
    <t>д. Веселовка, Добрушский р-н, Гомельская обл.</t>
  </si>
  <si>
    <t>31 43 41</t>
  </si>
  <si>
    <t>52 7 35</t>
  </si>
  <si>
    <t>д. Криничный, ул. Школьная, д. 2, Мозырский р-н, Гомельская обл.</t>
  </si>
  <si>
    <t>РСУП "Эксперементальная база Криничный"</t>
  </si>
  <si>
    <t>рамки + АО + Flexi WCDMA BTS</t>
  </si>
  <si>
    <t>29 19 32.5</t>
  </si>
  <si>
    <t>51 59 40.2</t>
  </si>
  <si>
    <t>вкл. 13.05.2011</t>
  </si>
  <si>
    <t>д. Старое Село, Ветковский р-н, Гомельская обл.</t>
  </si>
  <si>
    <t>Зд. мех. мастерских РСУП "Гомельского конного завода №59"</t>
  </si>
  <si>
    <t>31 8 5.8</t>
  </si>
  <si>
    <t>52 31 58.7</t>
  </si>
  <si>
    <t>д. Березки, Гомельский р-н, Гомельская обл.</t>
  </si>
  <si>
    <t>31 6 16.4</t>
  </si>
  <si>
    <t>52 24 0.9</t>
  </si>
  <si>
    <t>г. Тереховка, ул. Советская, 20, Добрушский р-н, Гомельская обл.</t>
  </si>
  <si>
    <t>Отделение почтовой связи</t>
  </si>
  <si>
    <t>31 25 21.6</t>
  </si>
  <si>
    <t>52 12 58.5</t>
  </si>
  <si>
    <t>д. Печищи, Светлогорский р-н, Гомельская обл.</t>
  </si>
  <si>
    <t>Земельный участок ССПК "Колхоз  "Прогресс"</t>
  </si>
  <si>
    <t>29 37 54</t>
  </si>
  <si>
    <t>52 35 12.9</t>
  </si>
  <si>
    <t>г. Минск, ул. Хоружей, д. 1а, Минский р-н, Минская обл.</t>
  </si>
  <si>
    <t>ТЦ "Силуэт"</t>
  </si>
  <si>
    <t>plan_umts:2/0/0 work_umts:3/2/0</t>
  </si>
  <si>
    <t>27 34 47.8</t>
  </si>
  <si>
    <t>53 54 59.8</t>
  </si>
  <si>
    <t>30 33 49.29</t>
  </si>
  <si>
    <t>51 26 16.19</t>
  </si>
  <si>
    <t>г. Комарин, ул. Ленина, д. 30, Брагинский р-н, Гомельская обл.</t>
  </si>
  <si>
    <t>30 33 54.29</t>
  </si>
  <si>
    <t>51 26 33.1</t>
  </si>
  <si>
    <t>демонтаж, отказ РИК</t>
  </si>
  <si>
    <t>выкл. 13.03.2009</t>
  </si>
  <si>
    <t>д. Новоселки, Калинковичский р-н, Гомельская обл.</t>
  </si>
  <si>
    <t>29 13 31.1</t>
  </si>
  <si>
    <t>52 21 31.7</t>
  </si>
  <si>
    <t>д. Махновичи, Мозырский р-н, Гомельская обл.</t>
  </si>
  <si>
    <t>28 47 17.8</t>
  </si>
  <si>
    <t>51 52 47.2</t>
  </si>
  <si>
    <t>вкл. 12.01.2007</t>
  </si>
  <si>
    <t>д. Леваши, Речицкий р-н, Гомельская обл.</t>
  </si>
  <si>
    <t>30 33 8.6</t>
  </si>
  <si>
    <t>52 12 39.4</t>
  </si>
  <si>
    <t>д. Мелешковичи, Мозырский р-н, Гомельская обл.</t>
  </si>
  <si>
    <t>28 59 27.1</t>
  </si>
  <si>
    <t>51 55 26.1</t>
  </si>
  <si>
    <t>д. Мироненки, Калинковичский р-н, Гомельская обл.</t>
  </si>
  <si>
    <t>29 35 1.9</t>
  </si>
  <si>
    <t>52 23 23.5</t>
  </si>
  <si>
    <t>д. Колки, Петриковский р-н, Гомельская обл.</t>
  </si>
  <si>
    <t>28 57 55</t>
  </si>
  <si>
    <t>52 25 10.5</t>
  </si>
  <si>
    <t>д. Лучицы, Петриковский р-н, Гомельская обл.</t>
  </si>
  <si>
    <t>28 47 34.4</t>
  </si>
  <si>
    <t>52 26 30.4</t>
  </si>
  <si>
    <t>г. Мозырь, бул. Юности, д. 99, Мозырский р-н, Гомельская обл.</t>
  </si>
  <si>
    <t>жилое здание КЖУП "Мозырский райжилкомхоз"</t>
  </si>
  <si>
    <t>АО (3 шт.) 3 м. + сборный контейнер + BS - 240 II</t>
  </si>
  <si>
    <t>29 12 47</t>
  </si>
  <si>
    <t>52 1 35</t>
  </si>
  <si>
    <t>Перенесена в 2010, отпала, отказ арендодателя</t>
  </si>
  <si>
    <t>д. Верхнее Пердяево, Бобруйский р-н, Могилёвская обл.</t>
  </si>
  <si>
    <t>для битых портов на РРЛ</t>
  </si>
  <si>
    <t>для битых портов на РРЛ + для битых портов на РРЛ</t>
  </si>
  <si>
    <t>0 0 0</t>
  </si>
  <si>
    <t>Родина А. Кострикина</t>
  </si>
  <si>
    <t>BSC99</t>
  </si>
  <si>
    <t>9 этажный жилой дом</t>
  </si>
  <si>
    <t>27 25 27.26</t>
  </si>
  <si>
    <t>53 54 52.25</t>
  </si>
  <si>
    <t>Филиал "Белорусская гидрологическая экспедиция", мачта 27м</t>
  </si>
  <si>
    <t>27 45 42</t>
  </si>
  <si>
    <t>53 56 57.1</t>
  </si>
  <si>
    <t>столб 26м на автостоянке</t>
  </si>
  <si>
    <t>BTS - 3900</t>
  </si>
  <si>
    <t>27 33 35.02</t>
  </si>
  <si>
    <t>53 52 01.64</t>
  </si>
  <si>
    <t>г. Витебск, ул. Медицинская, д. 4в, Витебский р-н, Витебская обл.</t>
  </si>
  <si>
    <t>СООО Формула жизни, здание аптеки</t>
  </si>
  <si>
    <t>30 13 13.7</t>
  </si>
  <si>
    <t>55 09 11.1</t>
  </si>
  <si>
    <t>г. Витебск, ул. 2-я Заречная, Витебский р-н, Витебская обл.</t>
  </si>
  <si>
    <t>Земельный участок Витебского городского исполнительного комитета</t>
  </si>
  <si>
    <t>30 08 42.1</t>
  </si>
  <si>
    <t>55 09 39.5</t>
  </si>
  <si>
    <t>ОАО Нафтан , промзона, здание ПАСЧ №4</t>
  </si>
  <si>
    <t>28 31 27.6</t>
  </si>
  <si>
    <t>55 31 17.4</t>
  </si>
  <si>
    <t>д. Париж, ул. Мелиоративная, д. 1, Поставский р-н, Витебская обл.</t>
  </si>
  <si>
    <t>Дом культуры Поставского райисполкома</t>
  </si>
  <si>
    <t>27 23 06.0</t>
  </si>
  <si>
    <t>55 09 23.8</t>
  </si>
  <si>
    <t>г. Минск, пр-т Победителей, д. 59, Минский р-н, Минская обл.</t>
  </si>
  <si>
    <t>гостиница "Виктория"</t>
  </si>
  <si>
    <t>plan_umts:3/3/3/3 work_umts:2/2/3</t>
  </si>
  <si>
    <t>27 31 39.5</t>
  </si>
  <si>
    <t>53 55 16.67</t>
  </si>
  <si>
    <t>вкл. 30.03.2014</t>
  </si>
  <si>
    <t>г. Минск, ул. Заславская, д. 23-2, Минский р-н, Минская обл.</t>
  </si>
  <si>
    <t>ЖЭС-62</t>
  </si>
  <si>
    <t>27 32 12.42</t>
  </si>
  <si>
    <t>53 54 33.72</t>
  </si>
  <si>
    <t>2 трубостойки, шкафы 3G крепление за парапет</t>
  </si>
  <si>
    <t>г. Минск, пр-т Партизанский, д. 178/2, Минский р-н, Минская обл.</t>
  </si>
  <si>
    <t>БЦ "Волна"</t>
  </si>
  <si>
    <t>27 41 40.08</t>
  </si>
  <si>
    <t>53 50 59.61</t>
  </si>
  <si>
    <t>посёлок Сонечный, ул. Сосновая, д. 2, Минский р-н, Минская обл.</t>
  </si>
  <si>
    <t>жилой пятиэтажный дом + 2 свободно стоящие опоры 2 м.</t>
  </si>
  <si>
    <t>27 37 19.17</t>
  </si>
  <si>
    <t>53 58 13.38</t>
  </si>
  <si>
    <t>г. Минск, Аквапарк, М9-водохр. Дрозды, Минский р-н, Минская обл.</t>
  </si>
  <si>
    <t>Аквапарк</t>
  </si>
  <si>
    <t>27 27 08.39</t>
  </si>
  <si>
    <t>53 57 10.82</t>
  </si>
  <si>
    <t>г. Минск, ул. Матусевича, д. 23, Минский р-н, Минская обл.</t>
  </si>
  <si>
    <t>27 28 37.24</t>
  </si>
  <si>
    <t>53 54 49.41</t>
  </si>
  <si>
    <t>г. Минск, пр-т пр. Победителей, Гостиница НОК, Минский р-н, Минская обл.</t>
  </si>
  <si>
    <t>Гостиница НОК, Бизнес-центр</t>
  </si>
  <si>
    <t>27 29 39.59</t>
  </si>
  <si>
    <t>53 56 07.5</t>
  </si>
  <si>
    <t>одноэтажное здание магазина с плоской крышей</t>
  </si>
  <si>
    <t>30 15 09.2</t>
  </si>
  <si>
    <t>53 55 57.5</t>
  </si>
  <si>
    <t>посёлок Березовский участок 4РУ (Березовский рудник), Солигорский р-н, Минская обл.</t>
  </si>
  <si>
    <t>ОАО "Беларуськалий", Березовский участок 4РУ, цех дробления</t>
  </si>
  <si>
    <t>2 трипода 5м + BS - 82 II</t>
  </si>
  <si>
    <t>plan_dcs:3/3/3 work_dcs:1/1/1</t>
  </si>
  <si>
    <t>27 40 30.09</t>
  </si>
  <si>
    <t>52 45 26.64</t>
  </si>
  <si>
    <t>Возможна установка только оборудования  наружного исполнения.</t>
  </si>
  <si>
    <t>3-х этажное здание ЗАО "Росмин"</t>
  </si>
  <si>
    <t>27 33 19.6</t>
  </si>
  <si>
    <t>53 01 30.4</t>
  </si>
  <si>
    <t>Возможно установка мачты только  15м.</t>
  </si>
  <si>
    <t>Дымовая труба 35м</t>
  </si>
  <si>
    <t>кирпичная дымовая труба 35м + Flexi WCDMA BTS</t>
  </si>
  <si>
    <t>24 28 23.90</t>
  </si>
  <si>
    <t>52 33 31.63</t>
  </si>
  <si>
    <t>г. Минск, ул. Красноармейская, д. 36, Минский р-н, Минская обл.</t>
  </si>
  <si>
    <t>Гостиница "Пекин-Минск"</t>
  </si>
  <si>
    <t>27 34 42.18</t>
  </si>
  <si>
    <t>53 53 32.05</t>
  </si>
  <si>
    <t>г. Минск, ул. Кирова  "Президент отель", д. 18, Минский р-н, Минская обл.</t>
  </si>
  <si>
    <t>27 33 57.95</t>
  </si>
  <si>
    <t>53 53 58.24</t>
  </si>
  <si>
    <t>вкл. 31.03.2014</t>
  </si>
  <si>
    <t>Гостиница "Виктория 2"</t>
  </si>
  <si>
    <t>27 31 31.35</t>
  </si>
  <si>
    <t>53 55 22.47</t>
  </si>
  <si>
    <t>вкл. 19.03.2014</t>
  </si>
  <si>
    <t>г. Минск, станция метро "Малиновка", Минский р-н, Минская обл.</t>
  </si>
  <si>
    <t>станция метро "Малиновка"</t>
  </si>
  <si>
    <t>27 28 29.31</t>
  </si>
  <si>
    <t>53 50 59.85</t>
  </si>
  <si>
    <t>3G оборудование привязывается по ВОЛС, АФУ - Велком</t>
  </si>
  <si>
    <t>г. Минск, ул. Интернациональная, д. 11, Минский р-н, Минская обл.</t>
  </si>
  <si>
    <t>Гостиница "Гарни"</t>
  </si>
  <si>
    <t>27 33 13.94</t>
  </si>
  <si>
    <t>53 54 6.27</t>
  </si>
  <si>
    <t>Национальный Банк Республики Беларусь</t>
  </si>
  <si>
    <t>27 33 33.32</t>
  </si>
  <si>
    <t>53 53 59.28</t>
  </si>
  <si>
    <t>27 33 2.20</t>
  </si>
  <si>
    <t>53 54 55.79</t>
  </si>
  <si>
    <t>2G/3G оборудование привязывается по ВОЛС</t>
  </si>
  <si>
    <t>г. Минск, пр-т Дзержинского, д. 1e, Минский р-н, Минская обл.</t>
  </si>
  <si>
    <t>гостиница "Ренессанс"</t>
  </si>
  <si>
    <t>27 31 45.16</t>
  </si>
  <si>
    <t>53 53 32.28</t>
  </si>
  <si>
    <t>вкл. 13.04.2014</t>
  </si>
  <si>
    <t>вкл. 14.04.2014</t>
  </si>
  <si>
    <t>г. Минск, ул. Кирова, д. 13, Минский р-н, Минская обл.</t>
  </si>
  <si>
    <t>Гостиница "Crowne Plaza"</t>
  </si>
  <si>
    <t>27 33 17.51</t>
  </si>
  <si>
    <t>53 53 42.75</t>
  </si>
  <si>
    <t>г. Минск, ул. Ташкенская, Минский р-н, Минская обл.</t>
  </si>
  <si>
    <t>гостиница "Свислочь"</t>
  </si>
  <si>
    <t>27 37 46.32</t>
  </si>
  <si>
    <t>53 50 26.02</t>
  </si>
  <si>
    <t>г. Минск, Независимости-Фогеля, Минский р-н, Минская обл.</t>
  </si>
  <si>
    <t>plan_umts:3/3/0 work_umts:3/3/0</t>
  </si>
  <si>
    <t>27 44 02.04</t>
  </si>
  <si>
    <t>53 57 41.78</t>
  </si>
  <si>
    <t>на кровле здания</t>
  </si>
  <si>
    <t>29 21 9.9</t>
  </si>
  <si>
    <t>52 07 29</t>
  </si>
  <si>
    <t>г. Мозырь, ул. Котловца, д. 35, Мозырский р-н, Гомельская обл.</t>
  </si>
  <si>
    <t>29 14 32.1</t>
  </si>
  <si>
    <t>52 01 26.5</t>
  </si>
  <si>
    <t>г. Мозырь, ул. Малинина, д.  34а , Мозырский р-н, Гомельская обл.</t>
  </si>
  <si>
    <t>29 11 57.2</t>
  </si>
  <si>
    <t>52 02 16.3</t>
  </si>
  <si>
    <t>г. Минск, МКАД, поворот на резиденцию "Заславль", Минский р-н, Минская обл.</t>
  </si>
  <si>
    <t>Столб 26м (замена существующего столба) + DBS - 3900</t>
  </si>
  <si>
    <t>27 28 09.58</t>
  </si>
  <si>
    <t>53 57 57.17</t>
  </si>
  <si>
    <t>г. Минск, проезд Масюковщина, д. 2/3, Минский р-н, Минская обл.</t>
  </si>
  <si>
    <t>27 27 28.08</t>
  </si>
  <si>
    <t>53 55 26.24</t>
  </si>
  <si>
    <t>трасса М2 рекламный щит №12, Минский р-н, Минская обл.</t>
  </si>
  <si>
    <t>54 00 10.2</t>
  </si>
  <si>
    <t>2 трубостойки по краям бигборда, оборудование у основания</t>
  </si>
  <si>
    <t>г. Минск, пр. Независимости-МКАД , рекламный щит ООО "Колорэксперсс", Минский р-н, Минская обл.</t>
  </si>
  <si>
    <t>27 40 10.88</t>
  </si>
  <si>
    <t>53 56 22.01</t>
  </si>
  <si>
    <t>г. Минск, ул. Кирилла и Мефодия 6,8, Минский р-н, Минская обл.</t>
  </si>
  <si>
    <t>трубосктойки + DBS - 3900</t>
  </si>
  <si>
    <t>27 33 27.52</t>
  </si>
  <si>
    <t>53 54 19.29</t>
  </si>
  <si>
    <t>г. Витебск, пр-т Черняховского, д. 34В , Витебский р-н, Витебская обл.</t>
  </si>
  <si>
    <t>ГП "ЖРЭТ Первомайского р-на" мастерский участок ЖЭУ-21</t>
  </si>
  <si>
    <t>plan_umts:2/3/2 work_umts:</t>
  </si>
  <si>
    <t>30 12 03.6</t>
  </si>
  <si>
    <t>55 10 08.1</t>
  </si>
  <si>
    <t>г. Витебск,  ул. Жесткова, 24 , Витебский р-н, Витебская обл.</t>
  </si>
  <si>
    <t>Общежитие ПУП "Галант", ОО "Белорусское общество глухих"</t>
  </si>
  <si>
    <t>г. Витебск, ул. 7-я Луческая, 24 , Витебский р-н, Витебская обл.</t>
  </si>
  <si>
    <t>ГП "Витебское ПК и ТС", котельная</t>
  </si>
  <si>
    <t>30 10 46.9</t>
  </si>
  <si>
    <t>Административное здание КУП СЭБ "Устье"</t>
  </si>
  <si>
    <t>30 22 50.2</t>
  </si>
  <si>
    <t>54 26 07.9</t>
  </si>
  <si>
    <t>г. Городок, ул. Солнечная , Городокский р-н, Витебская обл.</t>
  </si>
  <si>
    <t>Земельный участок Городокского районного исполнительного комитета</t>
  </si>
  <si>
    <t>plan_umts:3/3/3 work_umts:0/3/3</t>
  </si>
  <si>
    <t>29 58 50.6</t>
  </si>
  <si>
    <t>55 26 51.9</t>
  </si>
  <si>
    <t>г. Минск, МКАД в р-не ул. Илимская, Минский р-н, Минская обл.</t>
  </si>
  <si>
    <t>27 41 26.24</t>
  </si>
  <si>
    <t>53 53 46.35</t>
  </si>
  <si>
    <t>посёлок Городея, ул. Заводская, д. 2, Несвижский р-н, Минская обл.</t>
  </si>
  <si>
    <t>ОАО "Городейский сахарный комбинат". 3-х этажное здание отдела маркетинга и сбыта.</t>
  </si>
  <si>
    <t>26 31 10.52</t>
  </si>
  <si>
    <t>53 18 37.16</t>
  </si>
  <si>
    <t>Произведена замена оборудования на BS - 240 и система питания._x000D__x000D_
_x000D__x000D_
изменен адрес объекта по д.з.</t>
  </si>
  <si>
    <t>г. Минск, Новодворский сельский совет, д. 40/1, Минский р-н, Минская обл.</t>
  </si>
  <si>
    <t>Трипод 7 м на кровле</t>
  </si>
  <si>
    <t>27 41 4.8</t>
  </si>
  <si>
    <t>53 51 41.8</t>
  </si>
  <si>
    <t>г. Минск, пр-т Независимости, д. 96а, Минский р-н, Минская обл.</t>
  </si>
  <si>
    <t>Магазин "Акцент", ООО "Портиум"</t>
  </si>
  <si>
    <t>27 37 44.53</t>
  </si>
  <si>
    <t>53 55 40.95</t>
  </si>
  <si>
    <t>г. Минск, пр-т Победителей, д. 49, Минский р-н, Минская обл.</t>
  </si>
  <si>
    <t>Ресторан Куршавель</t>
  </si>
  <si>
    <t>27 31 59.18</t>
  </si>
  <si>
    <t>53 55 1.93</t>
  </si>
  <si>
    <t>г. Минск, ул. Прушинских, д. 23, Минский р-н, Минская обл.</t>
  </si>
  <si>
    <t>Диспетчерская станция Автобусного парка №2</t>
  </si>
  <si>
    <t>АРМ 30 + IBBS200Dх2</t>
  </si>
  <si>
    <t>27 35 18.28</t>
  </si>
  <si>
    <t>53 50 03.28</t>
  </si>
  <si>
    <t>г. Минск, пр-т Победителей в р-не пер. Веснинка, Минский р-н, Минская обл.</t>
  </si>
  <si>
    <t>рекламный щит</t>
  </si>
  <si>
    <t>Рекламный щит + DBS - 3900</t>
  </si>
  <si>
    <t>27 28 17.16</t>
  </si>
  <si>
    <t>53 56 24.52</t>
  </si>
  <si>
    <t>д. Колядичи, ул. Луговая, д. 9, Минский р-н, Минская обл.</t>
  </si>
  <si>
    <t>Офисное здание "Вода 202"</t>
  </si>
  <si>
    <t>27 33 18.78</t>
  </si>
  <si>
    <t>53 49 53.4</t>
  </si>
  <si>
    <t>г. Минск, ул. Слободская, д. 2, Минский р-н, Минская обл.</t>
  </si>
  <si>
    <t>27 25 31.53</t>
  </si>
  <si>
    <t>53 52 02.64</t>
  </si>
  <si>
    <t>г. Минск, пр. Победителей-МКАД, Минский р-н, Минская обл.</t>
  </si>
  <si>
    <t>Столб 9м + DBS - 3900</t>
  </si>
  <si>
    <t>27 26 46.75</t>
  </si>
  <si>
    <t>53 57 4.06</t>
  </si>
  <si>
    <t>Музей Великой Отечественной Войны</t>
  </si>
  <si>
    <t>27 32 16.71</t>
  </si>
  <si>
    <t>53 54 59.03</t>
  </si>
  <si>
    <t>Объект срочный. Привязка по ВОЛС. _x000D__x000D_
Развес антенн согласован с главным архитектором.</t>
  </si>
  <si>
    <t>27 47 10.7</t>
  </si>
  <si>
    <t>53 59 11.5</t>
  </si>
  <si>
    <t>г. Острошицкий городок, Минский р-н, Минская обл.</t>
  </si>
  <si>
    <t>рез. "Озёрный"</t>
  </si>
  <si>
    <t>27 40 49.09</t>
  </si>
  <si>
    <t>54 05 01.89</t>
  </si>
  <si>
    <t>д. Новосёлки, ул. Машековка, д. 50Б, Могилёвский р-н, Могилёвская обл.</t>
  </si>
  <si>
    <t>30 22 08.6</t>
  </si>
  <si>
    <t>53 48 31</t>
  </si>
  <si>
    <t>г. Могилёв, ул. Гастелло, д. 20, Могилёвский р-н, Могилёвская обл.</t>
  </si>
  <si>
    <t>Склад ОАО "Белхозторг"</t>
  </si>
  <si>
    <t>мачта 27 м. + BTS - 3900C</t>
  </si>
  <si>
    <t>30 16 46</t>
  </si>
  <si>
    <t>53 52 56</t>
  </si>
  <si>
    <t>г. Калинковичи, ул. 50 лет Октября, д. 50, Калинковичский р-н, Гомельская обл.</t>
  </si>
  <si>
    <t>КУП "Калинковичиводстрой"</t>
  </si>
  <si>
    <t>29 18 25.9</t>
  </si>
  <si>
    <t>52 07 31.9</t>
  </si>
  <si>
    <t>г. Минск, ул. Корженевского, д. 16г, Минский р-н, Минская обл.</t>
  </si>
  <si>
    <t>27 31 30.4</t>
  </si>
  <si>
    <t>53 50 35.6</t>
  </si>
  <si>
    <t>г. Минск, ул. Каменногорская, р-н. д. 14,  , Минский р-н, Минская обл.</t>
  </si>
  <si>
    <t>кровля магазина "Рублевский"</t>
  </si>
  <si>
    <t>27 25 0.57</t>
  </si>
  <si>
    <t>53 54 43.64</t>
  </si>
  <si>
    <t>лИСТ СОГЛАСОВАНИЯ_x000D__x000D_
BEL 18 05 00/0706c от 26.12.2013</t>
  </si>
  <si>
    <t>г. Климовичи, ул. Набережная, д. 10, Климовичский р-н, Могилёвская обл.</t>
  </si>
  <si>
    <t>РУП "Климовичский ликеро-водочный завод"</t>
  </si>
  <si>
    <t>31 55 42</t>
  </si>
  <si>
    <t>53 35 23</t>
  </si>
  <si>
    <t>Новое строительство. Азимуты и тип РРЛ уточнены у Борисова А.В. БС наружного исполнения. Форма 1БС и лист согласований в одном файле.</t>
  </si>
  <si>
    <t>г. Могилёв, ул. Кулешова, ТП-859 , Могилёвский р-н, Могилёвская обл.</t>
  </si>
  <si>
    <t>Столб 26м около ТП-859</t>
  </si>
  <si>
    <t>Башня связи</t>
  </si>
  <si>
    <t>30 17 08</t>
  </si>
  <si>
    <t>53 55 00</t>
  </si>
  <si>
    <t>Новое строительство. Привязка по ВОЛС. Высота столба 24,5 м. Наши антенны располагаются под антеннами ИП "Велком" на высоте 21 м.</t>
  </si>
  <si>
    <t>д. Желвинец, Глусский р-н, Могилёвская обл.</t>
  </si>
  <si>
    <t>Башня БеСТ.</t>
  </si>
  <si>
    <t>plan_gsm:2/2/2/2 work_gsm:0/0/0</t>
  </si>
  <si>
    <t>28 45 37.2</t>
  </si>
  <si>
    <t>52 59 15.6</t>
  </si>
  <si>
    <t>Новое строительство. 4 сектора. Только GSM 900.</t>
  </si>
  <si>
    <t>г. Минск, ул. Даумана, д. 23, Минский р-н, Минская обл.</t>
  </si>
  <si>
    <t>Здание спорткомплекса БФСО "Динамо"</t>
  </si>
  <si>
    <t>27 32 54.81</t>
  </si>
  <si>
    <t>53 55 07.53</t>
  </si>
  <si>
    <t>г. Мозырь, Мозырь-11 (Мозырьский НПЗ), Мозырский р-н, Гомельская обл.</t>
  </si>
  <si>
    <t>29 19 43.8</t>
  </si>
  <si>
    <t>51 54 3.8</t>
  </si>
  <si>
    <t>г. Калинковичи, пл. Ленина, д. 3, Калинковичский р-н, Гомельская обл.</t>
  </si>
  <si>
    <t>29 19 48.7</t>
  </si>
  <si>
    <t>52 07 43.7</t>
  </si>
  <si>
    <t>д. Щитомиричи, Минский р-н, Минская обл.</t>
  </si>
  <si>
    <t>здание логистического центра "Минск-Белтаможсервис-2", здание АКБ</t>
  </si>
  <si>
    <t>27 31 43.55</t>
  </si>
  <si>
    <t>53 48 43.02</t>
  </si>
  <si>
    <t>г. ДОЛ "Комета" ОАО "Нафтан", Соколищенский с/с, 1/19, в 3,0км. к юго-востоку от д. Кульнево, Россон</t>
  </si>
  <si>
    <t>ДОЛ "Комета" ОАО "Нафтан" + контейнер</t>
  </si>
  <si>
    <t>2 трубостойки + контейнер + BS - 240 II</t>
  </si>
  <si>
    <t>28 34 01.7</t>
  </si>
  <si>
    <t>55 42 40.8</t>
  </si>
  <si>
    <t>Подсобное хозяйство ОАО "Нафтан", водонапорная башня</t>
  </si>
  <si>
    <t>2 трубостойки</t>
  </si>
  <si>
    <t>28 39 03.7</t>
  </si>
  <si>
    <t>55 44 11.7</t>
  </si>
  <si>
    <t>г. Минск, пр-т Звязда, д. 33, Минский р-н, Минская обл.</t>
  </si>
  <si>
    <t>27 28 9.3</t>
  </si>
  <si>
    <t>53 51 49.55</t>
  </si>
  <si>
    <t>Новое строительство. Только 3G. БС наружного исполнения. Привязка по ВОЛС. Правильные координаты в форме 1БС.</t>
  </si>
  <si>
    <t>г. Минск, ул. Якубова, д. 14, Минский р-н, Минская обл.</t>
  </si>
  <si>
    <t>27 35 50.7</t>
  </si>
  <si>
    <t>53 51 07.6</t>
  </si>
  <si>
    <t>г. Минск, ул. Я. Дроздовича, д. 3, Минский р-н, Минская обл.</t>
  </si>
  <si>
    <t>Столб УП "Мингорсвет"</t>
  </si>
  <si>
    <t>Осветительная опора + DBS - 3900</t>
  </si>
  <si>
    <t>plan_gsm:2/2/2/2 work_gsm:</t>
  </si>
  <si>
    <t>plan_dcs:6/6/6/6 work_dcs:</t>
  </si>
  <si>
    <t>plan_umts:3/3/3/3 work_umts:</t>
  </si>
  <si>
    <t>АРМ 30 (2шт.) + IBBS200D (1шт.)</t>
  </si>
  <si>
    <t>27 33 50.1</t>
  </si>
  <si>
    <t>53 50 51.6</t>
  </si>
  <si>
    <t>г. Минск, ул. Руссиянова, д. 9, Минский р-н, Минская обл.</t>
  </si>
  <si>
    <t>Здание УП ЖРЭО "Первомайского района г. Минска"</t>
  </si>
  <si>
    <t>27 41 05.04</t>
  </si>
  <si>
    <t>53 56 18.91</t>
  </si>
  <si>
    <t>г. Минск, Тимирязева 72, Минский р-н, Минская обл.</t>
  </si>
  <si>
    <t>27 30 41.92</t>
  </si>
  <si>
    <t>53 55 29.19</t>
  </si>
  <si>
    <t>г. Пинск, ул. Ольховских, д. 22, Пинский р-н, Брестская обл.</t>
  </si>
  <si>
    <t>2 трипода 7м. + Flexi WCDMA BTS</t>
  </si>
  <si>
    <t>26 06 47.35</t>
  </si>
  <si>
    <t>52 07 6.20</t>
  </si>
  <si>
    <t>plan_dcs:6/6/6/6 work_dcs:6/6/6/6</t>
  </si>
  <si>
    <t>27 28 32.2</t>
  </si>
  <si>
    <t>53 55 54.9</t>
  </si>
  <si>
    <t>г. Пинск, ул.  Рокоссовского , д. 15а, Пинский р-н, Брестская обл.</t>
  </si>
  <si>
    <t>сущ. башня 72м  УП "Варяг" + Flexi WCDMA BTS</t>
  </si>
  <si>
    <t>26 06 36.16</t>
  </si>
  <si>
    <t>52 07 48.20</t>
  </si>
  <si>
    <t>Высота подвеса или 50м или 30м (40м занято)</t>
  </si>
  <si>
    <t>г. Минск, ул. Дзержинского, д. 95, Минский р-н, Минская обл.</t>
  </si>
  <si>
    <t>27 29 6.1</t>
  </si>
  <si>
    <t>53 51 28.3</t>
  </si>
  <si>
    <t>д. Озерцо, тракт Меньковский , д. 2, Минский р-н, Минская обл.</t>
  </si>
  <si>
    <t>АвтоМОЛЛ Кольцо</t>
  </si>
  <si>
    <t>27 25 14.2</t>
  </si>
  <si>
    <t>53 51 14.19</t>
  </si>
  <si>
    <t>г. Гродно, м-н Чеховщизна , Гродненский р-н, Гродненская обл.</t>
  </si>
  <si>
    <t>Здане цеха ООО "Нестинвест"</t>
  </si>
  <si>
    <t>23 46 3.24</t>
  </si>
  <si>
    <t>53 38 13.34</t>
  </si>
  <si>
    <t>г. Бобруйск, ул. Минская, д. 102, Бобруйский р-н, Могилёвская обл.</t>
  </si>
  <si>
    <t>ОАО "Беларусьрезинотехника"</t>
  </si>
  <si>
    <t>29 12 39.6</t>
  </si>
  <si>
    <t>53 09 54.9</t>
  </si>
  <si>
    <t>Базовая станция наружного исполнения.</t>
  </si>
  <si>
    <t>г. Бобруйск, ул. Интернациональная, д. 37a, Бобруйский р-н, Могилёвская обл.</t>
  </si>
  <si>
    <t>КУП "Бобруйсккино"</t>
  </si>
  <si>
    <t>мачта 19м + DBS - 3900</t>
  </si>
  <si>
    <t>29 13 04.8</t>
  </si>
  <si>
    <t>53 08 18.6</t>
  </si>
  <si>
    <t>Возможна установка мачты высотой не более 19 м. - высота подвеса антенн будет не более 27 м.</t>
  </si>
  <si>
    <t>г. Гродно, ул. Южная, д. 3, Гродненский р-н, Гродненская обл.</t>
  </si>
  <si>
    <t>ж/б опора на остановке общетвенного транспорта "Улица Южная"</t>
  </si>
  <si>
    <t>23 52 07.92</t>
  </si>
  <si>
    <t>53 38 34.94</t>
  </si>
  <si>
    <t>г. Гродно, пересечение ул. Тавлая - ул.Малыщинская, Гродненский р-н, Гродненская обл.</t>
  </si>
  <si>
    <t>остановка общ. транспорта около маг. "Родны Кут"</t>
  </si>
  <si>
    <t>г. Минск, пр-т Любимова, д. 41, Минский р-н, Минская обл.</t>
  </si>
  <si>
    <t>г. Минск, ул. Янковского, д. 35, Минский р-н, Минская обл.</t>
  </si>
  <si>
    <t>27 27 04.27</t>
  </si>
  <si>
    <t>53 52 48.08</t>
  </si>
  <si>
    <t>г. Минск, ул. Замковая, д. 28, Минский р-н, Минская обл.</t>
  </si>
  <si>
    <t>гостиница Замковая</t>
  </si>
  <si>
    <t>27 32 54.4</t>
  </si>
  <si>
    <t>53 54 24.4</t>
  </si>
  <si>
    <t>27 26 13.07</t>
  </si>
  <si>
    <t>53 58 14.39</t>
  </si>
  <si>
    <t>27 25 41.21</t>
  </si>
  <si>
    <t>53 55 30.95</t>
  </si>
  <si>
    <t>Установить 2-е BBU для 3G (по 2 сектора на каждую BBU).</t>
  </si>
  <si>
    <t>27 26 02.28</t>
  </si>
  <si>
    <t>53 55 50.83</t>
  </si>
  <si>
    <t>д. Усяж, ул. Парковая, 38, Смолевичский р-н, Минская обл.</t>
  </si>
  <si>
    <t>на территории Завода Теплообменного оборудования</t>
  </si>
  <si>
    <t>столб 27 м. + BS - 240 II</t>
  </si>
  <si>
    <t>28 00 59.27</t>
  </si>
  <si>
    <t>54 04 39.49</t>
  </si>
  <si>
    <t>отпала _x000D__x000D_
отказ арендодателя</t>
  </si>
  <si>
    <t>г. Светлогорск, ул. Социалистическая, д. 53, Светлогорский р-н, Гомельская обл.</t>
  </si>
  <si>
    <t>КДЖЭУП "Жилфонд"</t>
  </si>
  <si>
    <t>29 44 17.5</t>
  </si>
  <si>
    <t>52 38 18.1</t>
  </si>
  <si>
    <t>г. Жлобин, ул. Шоссейная, д. 169 , Жлобинский р-н, Гомельская обл.</t>
  </si>
  <si>
    <t>Жлобинский кабельный участок</t>
  </si>
  <si>
    <t>30 00 10.3</t>
  </si>
  <si>
    <t>52 53 00.6</t>
  </si>
  <si>
    <t>г. Минск, ул. Октябрьская, д. 19, Минский р-н, Минская обл.</t>
  </si>
  <si>
    <t>"Континенталь Отель"</t>
  </si>
  <si>
    <t>27 34 38.29</t>
  </si>
  <si>
    <t>53 53 22.64</t>
  </si>
  <si>
    <t>г. Минск, ул. Бурдейного, д. 53, Минский р-н, Минская обл.</t>
  </si>
  <si>
    <t>Здание ЦТП УП "Минсккоммунтеплосеть"</t>
  </si>
  <si>
    <t>27 26 16.32</t>
  </si>
  <si>
    <t>53 54 12.75</t>
  </si>
  <si>
    <t>г. Могилёв, ул. Ямницкая, д. 83а к.3, Могилёвский р-н, Могилёвская обл.</t>
  </si>
  <si>
    <t>УЧПП "Стройремавто"</t>
  </si>
  <si>
    <t>30 15 53.3</t>
  </si>
  <si>
    <t>д. Новосады, Борисовское РАЙПО , Борисовский р-н, Минская обл.</t>
  </si>
  <si>
    <t>мачта ИП "Велком" 39 м</t>
  </si>
  <si>
    <t>мачта + сборный контейнер + BS - 240 II</t>
  </si>
  <si>
    <t>28 42 21.2</t>
  </si>
  <si>
    <t>54 15 21.5</t>
  </si>
  <si>
    <t>Башня ЗАО "Бест"</t>
  </si>
  <si>
    <t>27 52 07.3</t>
  </si>
  <si>
    <t>54 34 36.1</t>
  </si>
  <si>
    <t>координаты навителовские, сняты возле башни</t>
  </si>
  <si>
    <t>г. Витебск, пр-т Московский, д. 130-1, Витебский р-н, Витебская обл.</t>
  </si>
  <si>
    <t>Гипермаркет "Евроопт"</t>
  </si>
  <si>
    <t>30 16 06.4</t>
  </si>
  <si>
    <t>55 10 32.2</t>
  </si>
  <si>
    <t>г. Витебск, пр-т Победы, д. 15, Витебский р-н, Витебская обл.</t>
  </si>
  <si>
    <t>ТР «МегаЦентр», ЧУП «МегаЕвротекс»</t>
  </si>
  <si>
    <t>plan_umts:3/3/3 work_umts:1/0/0</t>
  </si>
  <si>
    <t>55 10 11.2</t>
  </si>
  <si>
    <t>г. Минск, ул. Бровки, д. 12/2, Минский р-н, Минская обл.</t>
  </si>
  <si>
    <t>УО "Высший Государственный Колледж Связи"</t>
  </si>
  <si>
    <t>27 35 47.27</t>
  </si>
  <si>
    <t>53 54 55.55</t>
  </si>
  <si>
    <t>2 трипода координаты:_x000D__x000D_
53.54'55.44"    27.35'47.27"_x000D__x000D_
53.54'53.57"    27.35'49.59"</t>
  </si>
  <si>
    <t>г. Минск, ул. Независимости, д. 58, Минский р-н, Минская обл.</t>
  </si>
  <si>
    <t>ТЦ "Московско-Венский"</t>
  </si>
  <si>
    <t>27 35 19.35</t>
  </si>
  <si>
    <t>53 55 3.66</t>
  </si>
  <si>
    <t>г. Минск, ул. Малинина, д. 1, Минский р-н, Минская обл.</t>
  </si>
  <si>
    <t>27 37 42.18</t>
  </si>
  <si>
    <t>53 51 23.76</t>
  </si>
  <si>
    <t>г. Минск, ул. Водолажского, д. 23а, Минский р-н, Минская обл.</t>
  </si>
  <si>
    <t>Жилой дом</t>
  </si>
  <si>
    <t>трипод 3,5 м + DBS - 3900</t>
  </si>
  <si>
    <t>27 42 46.80</t>
  </si>
  <si>
    <t>53 56 28.76</t>
  </si>
  <si>
    <t>г. Минск, ул. Беломорская, д. 16, Минский р-н, Минская обл.</t>
  </si>
  <si>
    <t>Здание общежития УП "Минский комаровский рынок"</t>
  </si>
  <si>
    <t>27 35 18.54</t>
  </si>
  <si>
    <t>53 55 27.09</t>
  </si>
  <si>
    <t>г. Минск, ул. Захарова, д. 76, Минский р-н, Минская обл.</t>
  </si>
  <si>
    <t>АО h=3.5 м,  2шт.</t>
  </si>
  <si>
    <t>27 35 20.65</t>
  </si>
  <si>
    <t>53 53 40.37</t>
  </si>
  <si>
    <t>г. Минск, ул. Дзержинского, д. 57, Минский р-н, Минская обл.</t>
  </si>
  <si>
    <t>27 29 48.96</t>
  </si>
  <si>
    <t>53 52 31.90</t>
  </si>
  <si>
    <t>д. Сенница, Минский р-н, Минская обл.</t>
  </si>
  <si>
    <t>27 31 50.81</t>
  </si>
  <si>
    <t>53 49 17.3</t>
  </si>
  <si>
    <t>Уточнены координаты</t>
  </si>
  <si>
    <t>г. Минск, ул. Пушкина, д. 28, Минский р-н, Минская обл.</t>
  </si>
  <si>
    <t>27 29 49.54</t>
  </si>
  <si>
    <t>53 54 19.48</t>
  </si>
  <si>
    <t>г. Минск, ул. Каменогорская, д. 33, Минский р-н, Минская обл.</t>
  </si>
  <si>
    <t>3 столба по 9 м (распределенное решение) + DBS - 3900</t>
  </si>
  <si>
    <t>27 24 52.77</t>
  </si>
  <si>
    <t>53 54 49.75</t>
  </si>
  <si>
    <t>1 столб_x000D__x000D_
53.54'55.46"   27.24'55.82"_x000D__x000D_
2 столб_x000D__x000D_
53.54'49.75"   27.24'52.77"_x000D__x000D_
3 столб_x000D__x000D_
53.54'58.67"   27.24'57.23"_x000D__x000D_
_x000D__x000D_
Отредактировано согласно примечани</t>
  </si>
  <si>
    <t>г. Минск, ул. Каменогорская, д. 86, 96, Минский р-н, Минская обл.</t>
  </si>
  <si>
    <t>27 25 33.42</t>
  </si>
  <si>
    <t>53 55 50.86</t>
  </si>
  <si>
    <t>1 столб_x000D__x000D_
53.55'50.86"   27.25'33.42"_x000D__x000D_
2 столб_x000D__x000D_
53.55'54.94"   27.25'37.08"_x000D__x000D_
3 столб_x000D__x000D_
53.55'46.02"   27.25'32.12"_x000D__x000D_
_x000D__x000D_
Отредактировано согласно примечани</t>
  </si>
  <si>
    <t>г. Минск, ул. Каменогорская, д. 72, 78, Минский р-н, Минская обл.</t>
  </si>
  <si>
    <t>27 25 24.11</t>
  </si>
  <si>
    <t>53 55 35.88</t>
  </si>
  <si>
    <t>1 столб 53.55'35.88" 27.25'20.69" 2 столб 53.55'30.98" 27.25'16.66" 3 столб 53.55'39.50" 27.25'24.11"_x000D__x000D_
_x000D__x000D_
Отредактированы азимуты и угла наклона.</t>
  </si>
  <si>
    <t>г. Минск, ул. Неманская, д. 21-35, Минский р-н, Минская обл.</t>
  </si>
  <si>
    <t>27 25 34.69</t>
  </si>
  <si>
    <t>53 54 48.45</t>
  </si>
  <si>
    <t>1 столб 53.54'48.45" 27.25'34.69" 2 столб 53.54'43.92" 27.25'34.58" 3 столб 53.54'53.50" 27.25'35.67" На каждой опоре по 2 антенны по одному сектору (</t>
  </si>
  <si>
    <t>г. Минск, ул. Н.Орды, д. 30, Минский р-н, Минская обл.</t>
  </si>
  <si>
    <t>27 29 16.34</t>
  </si>
  <si>
    <t>53 50 44.52</t>
  </si>
  <si>
    <t>4 сектор будет расположен под секторной антенной, поэтому высота 24,5 м.</t>
  </si>
  <si>
    <t>г. Минск, ул. Малявки, д. 1а, Минский р-н, Минская обл.</t>
  </si>
  <si>
    <t>27 37 10.28</t>
  </si>
  <si>
    <t>53 51 8.66</t>
  </si>
  <si>
    <t>г. Минск, ул. Неманская, д. 76, Минский р-н, Минская обл.</t>
  </si>
  <si>
    <t>27 25 51.18</t>
  </si>
  <si>
    <t>53 55 21.23</t>
  </si>
  <si>
    <t>1 столб 53.55'33.36" 27.25'52.53" _x000D__x000D_
2 столб 53.55'31.28" 27.25'51.07" _x000D__x000D_
3 столб 53.55'35.20" 27.25'54.16" _x000D__x000D_
_x000D__x000D_
Азимуты подкорректированы согласно приме</t>
  </si>
  <si>
    <t>г. Минск, ул. Налибокская, д. 31, 37, Минский р-н, Минская обл.</t>
  </si>
  <si>
    <t>2 столба по 9 м (распределенное решение) + DBS - 3900</t>
  </si>
  <si>
    <t>27 25 35.40</t>
  </si>
  <si>
    <t>53 55 43.34</t>
  </si>
  <si>
    <t>1 столб 53.55'43.34" 27.25'35.40" _x000D__x000D_
2 столб 53.55'40.23"  27.25'44.58" Отредактированы азимуты и углы наклона согласно примечания Виктора Рябичко.</t>
  </si>
  <si>
    <t>г. Минск, ул. г.Притыцкого, д. 105,109, Минский р-н, Минская обл.</t>
  </si>
  <si>
    <t>27 25 36.58</t>
  </si>
  <si>
    <t>53 54 26.27</t>
  </si>
  <si>
    <t>1 столб 53.54'25.61" 27.25'41.83" _x000D__x000D_
2 столб 53.54'27.21" 27.25'28.47"_x000D__x000D_
_x000D__x000D_
все азимуты и угла наклона отредактированы согласно примечанию Виктор Милько</t>
  </si>
  <si>
    <t>г. Могилёв, ул. Габровская, д. 29, Могилёвский р-н, Могилёвская обл.</t>
  </si>
  <si>
    <t>30 20 47.00</t>
  </si>
  <si>
    <t>53 51 55.2</t>
  </si>
  <si>
    <t>г. Могилёв, ул. Пушкина, д. 40д, Могилёвский р-н, Могилёвская обл.</t>
  </si>
  <si>
    <t>30 21 11.4</t>
  </si>
  <si>
    <t>53 52 5.9</t>
  </si>
  <si>
    <t>г. Витебск, ул. Чапаева, д. 32, Витебский р-н, Витебская обл.</t>
  </si>
  <si>
    <t>Витебская областная организационная структура ДОСААФ</t>
  </si>
  <si>
    <t>30 14 15.7</t>
  </si>
  <si>
    <t>55 11 59.5</t>
  </si>
  <si>
    <t>г. Витебск, ул. Комсомольская, д. 34а, Витебский р-н, Витебская обл.</t>
  </si>
  <si>
    <t>Витебский филиал РУП "Белтелеком", Здание ГТС</t>
  </si>
  <si>
    <t>2 трубостойки + Flexi WCDMA BTS</t>
  </si>
  <si>
    <t>30 11 39.9</t>
  </si>
  <si>
    <t>55 11 24.9</t>
  </si>
  <si>
    <t>г. Витебск, ул. Маркса, д. 106, Витебский р-н, Витебская обл.</t>
  </si>
  <si>
    <t>УО "Витебский государственный профессионально-технический колледж", здание общежития</t>
  </si>
  <si>
    <t>30 08 08.7</t>
  </si>
  <si>
    <t>55 10 48.1</t>
  </si>
  <si>
    <t>г. Витебск, ул. Горбачевского, д. 26а, Витебский р-н, Витебская обл.</t>
  </si>
  <si>
    <t>КУП ПСП "Витебскоблсельстрой", здание общежития</t>
  </si>
  <si>
    <t>30 11 17.0</t>
  </si>
  <si>
    <t>г. Витебск, ул. 3я линия, ГСК-19, бокс 109, д. Витебский р-н, Витебская обл.</t>
  </si>
  <si>
    <t>Здание мастерских</t>
  </si>
  <si>
    <t>30 11 40.2</t>
  </si>
  <si>
    <t>55 12 51.8</t>
  </si>
  <si>
    <t>г. Витебск, ул. Золотогорская, Витебский р-н, Витебская обл.</t>
  </si>
  <si>
    <t>30 08 20.3</t>
  </si>
  <si>
    <t>55 10 23.3</t>
  </si>
  <si>
    <t>г. Минск, тракт Долгиновский (ТЦ Миле), д. 188, Минский р-н, Минская обл.</t>
  </si>
  <si>
    <t>ТЦ Миле</t>
  </si>
  <si>
    <t>indoor + BTS - 3902E</t>
  </si>
  <si>
    <t>27 32 42.84</t>
  </si>
  <si>
    <t>53 58 8.13</t>
  </si>
  <si>
    <t>Новый тип оборудования BTS3902E</t>
  </si>
  <si>
    <t>г. Минск, ул. Одинцова, д. 47, Минский р-н, Минская обл.</t>
  </si>
  <si>
    <t>27 26 31.95</t>
  </si>
  <si>
    <t>53 53 48.62</t>
  </si>
  <si>
    <t>г. Минск, ул. Руссиянова, д. 10, Минский р-н, Минская обл.</t>
  </si>
  <si>
    <t>Опора освещения 9,5м - 2шт. + DBS - 3900</t>
  </si>
  <si>
    <t>27 41 22.28</t>
  </si>
  <si>
    <t>53 56 36.29</t>
  </si>
  <si>
    <t>2 столба._x000D__x000D_
Столб 1 (60гр., 330гр.) 53°56'36.29"С;  27°41'22.28"В_x000D__x000D_
_x000D__x000D_
Столб 2(110гр,230гр):_x000D__x000D_
53°56'34.94"С; 27°41'23.44"В</t>
  </si>
  <si>
    <t>г. Минск, пр-т Незавимости, в р-не д. 180, 182, Минский р-н, Минская обл.</t>
  </si>
  <si>
    <t>Опора освещения 9,5м + DBS - 3900</t>
  </si>
  <si>
    <t>27 41 37.56</t>
  </si>
  <si>
    <t>53 56 41.23</t>
  </si>
  <si>
    <t>г. Минск, ул. Громова, д. 44, 46, Минский р-н, Минская обл.</t>
  </si>
  <si>
    <t>27 26 18.66</t>
  </si>
  <si>
    <t>53 51 06.13</t>
  </si>
  <si>
    <t>2 столба._x000D__x000D_
Столб 1 (130гр, 315гр):_x000D__x000D_
 53°51'6.13"С;  27°26'18.66"В_x000D__x000D_
Столб 2 (260гр, 340гр): 53°51'7.16"С;  27°26'28.54"В</t>
  </si>
  <si>
    <t>г. Минск, ул. Есенина, в р-не д. 49, 53, Минский р-н, Минская обл.</t>
  </si>
  <si>
    <t>27 26 26.47</t>
  </si>
  <si>
    <t>53 51 19.40</t>
  </si>
  <si>
    <t>2 столба._x000D__x000D_
Столб 1 (25 гр,170 гр):_x000D__x000D_
53°51'19.40"СШ; 27°26'26.47"ВД_x000D__x000D_
_x000D__x000D_
Столб 2 (0 гр, 190 гр.):_x000D__x000D_
53°51'18.66"СШ;  27°26'22.00"ВД</t>
  </si>
  <si>
    <t>г. Минск, ул. Восточная, в р-не д. 42, 48, Минский р-н, Минская обл.</t>
  </si>
  <si>
    <t>Опоры освещения 2шт. + DBS - 3900</t>
  </si>
  <si>
    <t>27 35 46.21</t>
  </si>
  <si>
    <t>53 56 8.93</t>
  </si>
  <si>
    <t>2 столба:_x000D__x000D_
Столб1 (130гр., 270гр.): 53°56'8.79"С;  27°35'46.16"В;_x000D__x000D_
Столб2 (75гр, 325гр.):_x000D__x000D_
 53°56'11.79"С;  27°35'48.31"В.</t>
  </si>
  <si>
    <t>г. Брест, ул. Дубровская, д. 17/1, Брестский р-н, Брестская обл.</t>
  </si>
  <si>
    <t>Трипод 10м  + Flexi WCDMA BTS</t>
  </si>
  <si>
    <t>23 39 23.6</t>
  </si>
  <si>
    <t>52 07 41.91</t>
  </si>
  <si>
    <t>Трипод 10м + Flexi WCDMA BTS</t>
  </si>
  <si>
    <t>г. Брест, ул. Дзержинского, д. 52, Брестский р-н, Брестская обл.</t>
  </si>
  <si>
    <t>23 41 51.59</t>
  </si>
  <si>
    <t>52 05 21.24</t>
  </si>
  <si>
    <t>г. Брест, пер. Красный, Брестский р-н, Брестская обл.</t>
  </si>
  <si>
    <t>23 40 59.97</t>
  </si>
  <si>
    <t>52 06 36.50</t>
  </si>
  <si>
    <t>г. Брест, ул. Влодавская, д. 63, Брестский р-н, Брестская обл.</t>
  </si>
  <si>
    <t>23 42 33.53</t>
  </si>
  <si>
    <t>52 02 57.35</t>
  </si>
  <si>
    <t>г. Брест, ул. Защитников Отечества, Брестский р-н, Брестская обл.</t>
  </si>
  <si>
    <t>23 43 54.38</t>
  </si>
  <si>
    <t>52 03 21.19</t>
  </si>
  <si>
    <t>г. Брест, ул. Березовская, Брестский р-н, Брестская обл.</t>
  </si>
  <si>
    <t>столб 26м ИП "Велком"</t>
  </si>
  <si>
    <t>23 43 27.48</t>
  </si>
  <si>
    <t>52 07 02.82</t>
  </si>
  <si>
    <t>г. Могилёв, ул. Сосновая, д. 2, Могилёвский р-н, Могилёвская обл.</t>
  </si>
  <si>
    <t>30 24 3.5</t>
  </si>
  <si>
    <t>53 52 13.0</t>
  </si>
  <si>
    <t>г. Гомель, ул. Урицкого, д. 85а, Гомельский р-н, Гомельская обл.</t>
  </si>
  <si>
    <t>здание ЦТП-42</t>
  </si>
  <si>
    <t>31 01 59.99</t>
  </si>
  <si>
    <t>52 23 10.93</t>
  </si>
  <si>
    <t>Мачта 27м, азимуты и углы наклона отредактированы</t>
  </si>
  <si>
    <t>г. Гомель, ул. Свердлова, д. 3а, Гомельский р-н, Гомельская обл.</t>
  </si>
  <si>
    <t>2 этажный магазин Гастроном "Ипуть"</t>
  </si>
  <si>
    <t>31 02 10.4</t>
  </si>
  <si>
    <t>52 24 4.6</t>
  </si>
  <si>
    <t>Возможна установка трипода 10м. Все расчетные данные в ФПД подал исходя из этой высоты, согласно рекомендациям Виктора Милько.</t>
  </si>
  <si>
    <t>г. Гомель, ул. Зайцева, д. 67, Гомельский р-н, Гомельская обл.</t>
  </si>
  <si>
    <t>1 этажный магазин</t>
  </si>
  <si>
    <t>31 00 45.6</t>
  </si>
  <si>
    <t>52 22 8.7</t>
  </si>
  <si>
    <t>Возможна установка трипода 10м. Высоты подвеса указаны исходя из этой высоты трипода. В 1 БС ошибочно указана общая расчетная высота подвеса антенн.</t>
  </si>
  <si>
    <t>г. Гомель, ул. Каменщикова, д. 3, Гомельский р-н, Гомельская обл.</t>
  </si>
  <si>
    <t>администрация рынка, 2 корпус, двухэтажное здание</t>
  </si>
  <si>
    <t>31 01 09.46</t>
  </si>
  <si>
    <t>52 28 07.00</t>
  </si>
  <si>
    <t>Координаты расположения трипода   точно указаны. Трипод 10м установить возможно. Одна из антенн будет располагаться ниже  .</t>
  </si>
  <si>
    <t>г. Гомель, ул. Хуторянкого, д. 35, Гомельский р-н, Гомельская обл.</t>
  </si>
  <si>
    <t>2-х этажный технический центр ОДО "НТС"</t>
  </si>
  <si>
    <t>31 00 36.2</t>
  </si>
  <si>
    <t>52 28 42.6</t>
  </si>
  <si>
    <t>Возможна установка 2 триподов по 7,5 м. Исходя из этого и указаны высоты подвеса.</t>
  </si>
  <si>
    <t>г. Минск, ул. Кальварийская, д. 7а, Минский р-н, Минская обл.</t>
  </si>
  <si>
    <t>27 31 59.19</t>
  </si>
  <si>
    <t>53 54 20.54</t>
  </si>
  <si>
    <t>г. Минск, проезд Каролинский, д. 5, Минский р-н, Минская обл.</t>
  </si>
  <si>
    <t>27 29 14.66</t>
  </si>
  <si>
    <t>53 51 26.40</t>
  </si>
  <si>
    <t>г. Минск, ул. Пионерская, д. 2а, Минский р-н, Минская обл.</t>
  </si>
  <si>
    <t>27 29 0.32</t>
  </si>
  <si>
    <t>53 56 18.31</t>
  </si>
  <si>
    <t>г. Могилёв, ул. Павлова, д. 2, Могилёвский р-н, Могилёвская обл.</t>
  </si>
  <si>
    <t>УЗ "Могилевская больница №1"</t>
  </si>
  <si>
    <t>Трипод 10м + DBS - 3900</t>
  </si>
  <si>
    <t>30 23 08.55</t>
  </si>
  <si>
    <t>53 51 56.58</t>
  </si>
  <si>
    <t>г. Витебск, ул. Сивакова, д. 12, Витебский р-н, Витебская обл.</t>
  </si>
  <si>
    <t>Здание мастерских ОАО "Витебское межрайонное ремонтное предприятие"</t>
  </si>
  <si>
    <t>30 09 40.4</t>
  </si>
  <si>
    <t>55 12 09.7</t>
  </si>
  <si>
    <t>г. Витебск, пр-т Московский, д. 21 к. 4, Витебский р-н, Витебская обл.</t>
  </si>
  <si>
    <t>Общежитие РУП "Витебский ДСК"</t>
  </si>
  <si>
    <t>30 13 10.6</t>
  </si>
  <si>
    <t>55 10 38.8</t>
  </si>
  <si>
    <t>г. Витебск, ул. 8-я Свердлова, д. 6, Витебский р-н, Витебская обл.</t>
  </si>
  <si>
    <t>Общежитие ОАО "Трест Белтрансстрой" СМП №715</t>
  </si>
  <si>
    <t>30 10 39.5</t>
  </si>
  <si>
    <t>г. Гродно, ул. Химиков, д. 9, Гродненский р-н, Гродненская обл.</t>
  </si>
  <si>
    <t>23 51 38.85</t>
  </si>
  <si>
    <t>53 38 28.8</t>
  </si>
  <si>
    <t>г. Гродно, ул. Титова, д. 24, Гродненский р-н, Гродненская обл.</t>
  </si>
  <si>
    <t>23 49 00.38</t>
  </si>
  <si>
    <t>53 40 02.57</t>
  </si>
  <si>
    <t>г. Гродно, ул. Комарова, д. 8, Гродненский р-н, Гродненская обл.</t>
  </si>
  <si>
    <t>трипод 10м - 2шт. + DBS - 3900</t>
  </si>
  <si>
    <t>23 48 43.62</t>
  </si>
  <si>
    <t>53 42 30</t>
  </si>
  <si>
    <t>г. Минск, ул. Независимости, д. 65, Минский р-н, Минская обл.</t>
  </si>
  <si>
    <t>Триподы 3,5м - 4шт. + DBS - 3900</t>
  </si>
  <si>
    <t>27 35 28.27</t>
  </si>
  <si>
    <t>53 55 15.02</t>
  </si>
  <si>
    <t>г. Минск, пр-т Пушкина, д. 24, Минский р-н, Минская обл.</t>
  </si>
  <si>
    <t>27 29 50.41</t>
  </si>
  <si>
    <t>53 54 9.07</t>
  </si>
  <si>
    <t>Высота общежития 12 этажей + техэтаж + АО на трубостойки на пристройке высотой 3 м итого высота подвеса будет около 42 м.</t>
  </si>
  <si>
    <t>г. Заславль, ул. Заводская, д. 1, Минский р-н, Минская обл.</t>
  </si>
  <si>
    <t>Производственное здание ООО "Логистический центр Евразия"</t>
  </si>
  <si>
    <t>27 16 00</t>
  </si>
  <si>
    <t>54 00 56.2</t>
  </si>
  <si>
    <t>г. Минск, ул. Слободская, д. 37, Минский р-н, Минская обл.</t>
  </si>
  <si>
    <t>27 25 58.31</t>
  </si>
  <si>
    <t>53 51 21.57</t>
  </si>
  <si>
    <t>г. Могилёв, ул. Криулина, Могилёвский р-н, Могилёвская обл.</t>
  </si>
  <si>
    <t>осветительные опоры МГКУП "Горсвет"</t>
  </si>
  <si>
    <t>30 20 45.6</t>
  </si>
  <si>
    <t>53 56 58.1</t>
  </si>
  <si>
    <t>ЦТП №6</t>
  </si>
  <si>
    <t>г. Минск, ул. Неманская, д. 60, Минский р-н, Минская обл.</t>
  </si>
  <si>
    <t>9 этажный жилой дом, ЖСПК</t>
  </si>
  <si>
    <t>27 25 50.82</t>
  </si>
  <si>
    <t>53 55 22.34</t>
  </si>
  <si>
    <t>г. Минск, пр-т Партизанский, д. 81, Минский р-н, Минская обл.</t>
  </si>
  <si>
    <t>гост. "Турист"</t>
  </si>
  <si>
    <t>27 37 39.17</t>
  </si>
  <si>
    <t>53 52 33.08</t>
  </si>
  <si>
    <t>г. Минск, ул. 3-я Щорса, д. 9, Минский р-н, Минская обл.</t>
  </si>
  <si>
    <t>27 30 41.5</t>
  </si>
  <si>
    <t>53 53 0.0</t>
  </si>
  <si>
    <t>г. Минск, ул. Нестерова, д. 60а, Минский р-н, Минская обл.</t>
  </si>
  <si>
    <t>27 41 12.3</t>
  </si>
  <si>
    <t>53 53 1.8</t>
  </si>
  <si>
    <t>г. Минск, тракт Логойский , д. 22а, Минский р-н, Минская обл.</t>
  </si>
  <si>
    <t>ТС "Парк-плаза"</t>
  </si>
  <si>
    <t>триподы 3 м. + DBS - 3900</t>
  </si>
  <si>
    <t>27 36 55.5</t>
  </si>
  <si>
    <t>г. Гомель, ул. 50 лет з-ду Гомсельмаш, д. 16a, Гомельский р-н, Гомельская обл.</t>
  </si>
  <si>
    <t>здание ЦТП-112</t>
  </si>
  <si>
    <t>30 57 33.9</t>
  </si>
  <si>
    <t>1 сектор будет располагаться ниже под антенной 2 сектора. (интуитивно так как на этом секторе угол наклона больше)</t>
  </si>
  <si>
    <t>г. Гомель, ул. Фрунзе, д. 9, Гомельский р-н, Гомельская обл.</t>
  </si>
  <si>
    <t>РУП "Гомельэнерго"</t>
  </si>
  <si>
    <t>Башня РЭС 45 м. + BS - 240 II</t>
  </si>
  <si>
    <t>plan_gsm:1/1/1/1 work_gsm:</t>
  </si>
  <si>
    <t>plan_dcs:4/4/4/4 work_dcs:</t>
  </si>
  <si>
    <t>Башня РЭС 45 + Flexi WCDMA BTS</t>
  </si>
  <si>
    <t>31 00 19.29</t>
  </si>
  <si>
    <t>52 24 48.36</t>
  </si>
  <si>
    <t>Площадка взамен г. Гомель, ул. Пролетарская, 69</t>
  </si>
  <si>
    <t>Башня сущ. ВС РБ  Н=80м. + контейнер + BS - 240 II</t>
  </si>
  <si>
    <t>plan_gsm:2/2/4 work_gsm:2/2/4</t>
  </si>
  <si>
    <t>25 50 19.0</t>
  </si>
  <si>
    <t>53 04 08.8</t>
  </si>
  <si>
    <t>Здание кормоцеха ОАО "Смолевичский бройлер"</t>
  </si>
  <si>
    <t>28 12 5.1</t>
  </si>
  <si>
    <t>54 02 55.5</t>
  </si>
  <si>
    <t>г. Брест, по ул. Огородная, р-н. д. 5, Брестский р-н, Брестская обл.</t>
  </si>
  <si>
    <t>столб 26м ЗАО "БеСТ"</t>
  </si>
  <si>
    <t>23 40 3.93</t>
  </si>
  <si>
    <t>52 07 3.49</t>
  </si>
  <si>
    <t>г. Витебск, ул. Володарского, д. 96, Витебский р-н, Витебская обл.</t>
  </si>
  <si>
    <t>Здание автомастерских СТО "Вираж"</t>
  </si>
  <si>
    <t>30 13 6.65</t>
  </si>
  <si>
    <t>55 12 51.45</t>
  </si>
  <si>
    <t>д. Заболотинка, земельный участок, Витебский р-н, Витебская обл.</t>
  </si>
  <si>
    <t>Дачный кооператив</t>
  </si>
  <si>
    <t>30 17 48.4</t>
  </si>
  <si>
    <t>55 06 55.8</t>
  </si>
  <si>
    <t>д. Мазолово, Витебский р-н, Витебская обл.</t>
  </si>
  <si>
    <t>30 08 38.1</t>
  </si>
  <si>
    <t>55 17 01.2</t>
  </si>
  <si>
    <t>г. Гродно, м-н. Фолюш , д. 15/201б, Гродненский р-н, Гродненская обл.</t>
  </si>
  <si>
    <t>здание кафе 2эт.</t>
  </si>
  <si>
    <t>23 46 41.7</t>
  </si>
  <si>
    <t>53 39 48.07</t>
  </si>
  <si>
    <t>д. Ратичи, Гродненский р-н, Гродненская обл.</t>
  </si>
  <si>
    <t>Здание магазина и колбасного цеха, 2эт</t>
  </si>
  <si>
    <t>23 39 29.26</t>
  </si>
  <si>
    <t>53 46 12.38</t>
  </si>
  <si>
    <t>Таможенный терминал и складская база ЗАО "Лект"</t>
  </si>
  <si>
    <t>plan_dcs:2/2/2 work_dcs:</t>
  </si>
  <si>
    <t>27 32 30.73</t>
  </si>
  <si>
    <t>53 59 29.20</t>
  </si>
  <si>
    <t>г. Минск, пр-т Победителей, д. 7, Минский р-н, Минская обл.</t>
  </si>
  <si>
    <t>27 32 56.66</t>
  </si>
  <si>
    <t>53 54 28.74</t>
  </si>
  <si>
    <t>г. Минск, ул. Нестерова, д. 53 к1, Минский р-н, Минская обл.</t>
  </si>
  <si>
    <t>plan_umts:2/3/2/3 work_umts:</t>
  </si>
  <si>
    <t>27 41 12.52</t>
  </si>
  <si>
    <t>53 53 11.20</t>
  </si>
  <si>
    <t>урочище Боровая, МЧС, Гомельский р-н, Гомельская обл.</t>
  </si>
  <si>
    <t>2-этажное здание</t>
  </si>
  <si>
    <t>мачта 25 м. + BS - 82</t>
  </si>
  <si>
    <t>31 09 2.2</t>
  </si>
  <si>
    <t>52 28 24</t>
  </si>
  <si>
    <t>Устанавливаем свою мачту 25м (27 не раскручивается) с рамой для оборудования микроБС с возможностью расширения под 3G.  Выгородка или установка контей</t>
  </si>
  <si>
    <t>г. Гомель, ул. Владимирова, д. 8, Гомельский р-н, Гомельская обл.</t>
  </si>
  <si>
    <t>4-х этажное здание ЗАО "Гомельлифт"</t>
  </si>
  <si>
    <t>30 56 57.7</t>
  </si>
  <si>
    <t>52 25 59.5</t>
  </si>
  <si>
    <t>Устанавливаем трипод 7м на пристройке высотой 2,5м (10 не становится) + высота здания 14м -  в высоте мы не проигрываем. Привязка по ВОЛС.</t>
  </si>
  <si>
    <t>г. Гомель, ул. Чечерская, Гомельский р-н, Гомельская обл.</t>
  </si>
  <si>
    <t>Башня ИП Velcom 40м около ТП 948</t>
  </si>
  <si>
    <t>Башня Velcom + Flexi WCDMA BTS</t>
  </si>
  <si>
    <t>31 02 46</t>
  </si>
  <si>
    <t>52 28 00</t>
  </si>
  <si>
    <t>Башня Велкома 40м. Трубостойки с антеннами Велкома расположены на высоте 38-40 м + РРЛ расположены на 37м. Соответственно наша высота 36 м.</t>
  </si>
  <si>
    <t>г. Гомель, ул. Мазурова, д. 103а, Гомельский р-н, Гомельская обл.</t>
  </si>
  <si>
    <t>Башня ИП Velcom 40м</t>
  </si>
  <si>
    <t>31 01 59</t>
  </si>
  <si>
    <t>52 27 17</t>
  </si>
  <si>
    <t>г. Гомель, 15 микрорайон, Гомельский р-н, Гомельская обл.</t>
  </si>
  <si>
    <t>Мачта Velcom 40 м.</t>
  </si>
  <si>
    <t>31 03 8.5</t>
  </si>
  <si>
    <t>52 21 24.7</t>
  </si>
  <si>
    <t>Устанавливаем контейнер. Высота  подвеса антенн совпадает. ПРИВЯЗКА БУДЕТ ПО РРЛ, т.к ВОЛС проложить будет трудоемко и небюджетно. Согласовано с Кругл</t>
  </si>
  <si>
    <t>г. Гомель, ул. Ильича, д. 290, Гомельский р-н, Гомельская обл.</t>
  </si>
  <si>
    <t>Башня БеСТ 40м.</t>
  </si>
  <si>
    <t>Башня Бест + Flexi WCDMA BTS</t>
  </si>
  <si>
    <t>31 02 46.1</t>
  </si>
  <si>
    <t>52 21 0.9</t>
  </si>
  <si>
    <t>Привязка по ВОЛС. Тут в принципе особых нюансов нет.</t>
  </si>
  <si>
    <t>г. Минск, Маяковского, р-н д. 100, Минский р-н, Минская обл.</t>
  </si>
  <si>
    <t>Рекламный щит</t>
  </si>
  <si>
    <t>27 34 08.21</t>
  </si>
  <si>
    <t>53 52 26.21</t>
  </si>
  <si>
    <t>г. Минск, ул. Толбухина, д. 3, Минский р-н, Минская обл.</t>
  </si>
  <si>
    <t>27 36 45.61</t>
  </si>
  <si>
    <t>53 55 32.20</t>
  </si>
  <si>
    <t>г. Минск, ул. Жуковского, д. 6а, Минский р-н, Минская обл.</t>
  </si>
  <si>
    <t>Здание ЦТП №3/206 УП "Минсккоммунтеплосеть"</t>
  </si>
  <si>
    <t>27 32 52.73</t>
  </si>
  <si>
    <t>53 52 57.94</t>
  </si>
  <si>
    <t>г. Минск, ул. Короля , д. 2, Минский р-н, Минская обл.</t>
  </si>
  <si>
    <t>27 32 47.09</t>
  </si>
  <si>
    <t>53 54 02.98</t>
  </si>
  <si>
    <t>г. Могилёв, подходы к мосту через р. Днепр со стороны ул. Королева., Могилёвский р-н, Могилёвская об</t>
  </si>
  <si>
    <t>30 22 55.1</t>
  </si>
  <si>
    <t>53 52 51.7</t>
  </si>
  <si>
    <t>1 столб: 53 52' 51.7"_x000D__x000D_
         30 22' 55.1"_x000D__x000D_
2 столб: 53 52' 55.5"_x000D__x000D_
         30 22' 52.6"_x000D__x000D_
_x000D__x000D_
Привязка по РРЛ._x000D__x000D_
_x000D__x000D_
При существенных замечаниях прошу пе</t>
  </si>
  <si>
    <t>г. Минск, ул. Одинцова, д. 19а, Минский р-н, Минская обл.</t>
  </si>
  <si>
    <t>27 27 0.57</t>
  </si>
  <si>
    <t>53 53 53.04</t>
  </si>
  <si>
    <t>г. Минск, ул. Одинцова, д. 27а, Минский р-н, Минская обл.</t>
  </si>
  <si>
    <t>27 26 40.88</t>
  </si>
  <si>
    <t>53 53 56.61</t>
  </si>
  <si>
    <t>г. Минск, ул. Одинцова, д. 105a, Минский р-н, Минская обл.</t>
  </si>
  <si>
    <t>27 25 44.68</t>
  </si>
  <si>
    <t>53 53 58.03</t>
  </si>
  <si>
    <t>д. Ратомка, ул. Заславская, д. 8а, Минский р-н, Минская обл.</t>
  </si>
  <si>
    <t>27 20 40.87</t>
  </si>
  <si>
    <t>53 56 50.45</t>
  </si>
  <si>
    <t>г. Молодечно, ул. Машерова, д. 6, Молодечненский р-н, Минская обл.</t>
  </si>
  <si>
    <t>Осветительная опора 40м + контейнер + BS - 240 II</t>
  </si>
  <si>
    <t>Осветительная опора 40м + DBS - 3900</t>
  </si>
  <si>
    <t>26 49 45.77</t>
  </si>
  <si>
    <t>54 17 57.48</t>
  </si>
  <si>
    <t>г. Минск, ул. Сухаревская, д. 28a, Минский р-н, Минская обл.</t>
  </si>
  <si>
    <t>27 26 3.44</t>
  </si>
  <si>
    <t>53 53 17.85</t>
  </si>
  <si>
    <t>г. Минск, ул. Я.Мавра, д. 3Б, Минский р-н, Минская обл.</t>
  </si>
  <si>
    <t>27 29 26.66</t>
  </si>
  <si>
    <t>53 54 16.65</t>
  </si>
  <si>
    <t>г. Минск, ул. Хоружей, д. 6б, Минский р-н, Минская обл.</t>
  </si>
  <si>
    <t>27 34 47.85</t>
  </si>
  <si>
    <t>53 55 8.62</t>
  </si>
  <si>
    <t>г. Минск, ул. Седых, д. 14г, Минский р-н, Минская обл.</t>
  </si>
  <si>
    <t>27 37 23.99</t>
  </si>
  <si>
    <t>53 57 1.28</t>
  </si>
  <si>
    <t>г. Витебск, ул. Богатырева , д. 38/2, Витебский р-н, Витебская обл.</t>
  </si>
  <si>
    <t>Жилой дом ГП "ЖРЭТ Первомайского района"</t>
  </si>
  <si>
    <t>30 17 11.27</t>
  </si>
  <si>
    <t>55 09 58.85</t>
  </si>
  <si>
    <t>г. Витебск, ул.Терешковой, 9, Витебский р-н, Витебская обл.</t>
  </si>
  <si>
    <t>Гаражи Витебского областного УП автосервиса и торговли</t>
  </si>
  <si>
    <t>30 14 55.4</t>
  </si>
  <si>
    <t>55 10 52.4</t>
  </si>
  <si>
    <t>необходима еще и привязка по ррл, потому что решено строить сейчас этот объект для использования средств в этом году, в 2015 будет замена на волс</t>
  </si>
  <si>
    <t>г. Гродно, ул. Пушкина, 41, Гродненский р-н, Гродненская обл.</t>
  </si>
  <si>
    <t>23 49 38.2</t>
  </si>
  <si>
    <t>53 41 52.1</t>
  </si>
  <si>
    <t>На кровле можно поставить только мачту 21м</t>
  </si>
  <si>
    <t>г. Гродно, ул. Тетки, д. 2а, Гродненский р-н, Гродненская обл.</t>
  </si>
  <si>
    <t>автостоянка</t>
  </si>
  <si>
    <t>23 48 16.73</t>
  </si>
  <si>
    <t>53 41 18</t>
  </si>
  <si>
    <t>г. Минск, ул. Кульман, д. 15а, Минский р-н, Минская обл.</t>
  </si>
  <si>
    <t>Здание ЦТП №2/413</t>
  </si>
  <si>
    <t>27 34 23.85</t>
  </si>
  <si>
    <t>53 55 28.65</t>
  </si>
  <si>
    <t>Ставим трипод 7м. Если смотреть  на фото ЦТП (последняя стр в 1 БС) трипод уставливаем левей и ближе, так как по азимутам мешает дерево.</t>
  </si>
  <si>
    <t>г. Минск, ул. Рафиева, д. 74, Минский р-н, Минская обл.</t>
  </si>
  <si>
    <t>27 26 19.37</t>
  </si>
  <si>
    <t>53 51 42.27</t>
  </si>
  <si>
    <t>г. Минск, Национальный Аэропорт (здание котельной), Минский р-н, Минская обл.</t>
  </si>
  <si>
    <t>28 03 0.87</t>
  </si>
  <si>
    <t>53 53 12.8</t>
  </si>
  <si>
    <t>Устанавливается трипод 7 м на пристройке котельной (она находится на панорамной съемке вверху слева).  Общая высота подвеса антенн будет около 26-27 м</t>
  </si>
  <si>
    <t>г. Кричев, мк-н Сож, Кричевский р-н, Могилёвская обл.</t>
  </si>
  <si>
    <t>здание котельной в районе д. 5А</t>
  </si>
  <si>
    <t>31 43 16.8</t>
  </si>
  <si>
    <t>53 42 48.1</t>
  </si>
  <si>
    <t>Возможно установить мачту 17м. (прорабатывается вариант 19 - шансы невелики). Поэтому подвесы секторных антенн будут на 3 м ниже (1 м будет разгрузочн</t>
  </si>
  <si>
    <t>г. Могилёв, ул. Димитрова, д. 45a, Могилёвский р-н, Могилёвская обл.</t>
  </si>
  <si>
    <t>30 22 37.32</t>
  </si>
  <si>
    <t>53 52 28.28</t>
  </si>
  <si>
    <t>Одна антенна располагается ниже (предположил 4)</t>
  </si>
  <si>
    <t>г. Могилёв, ул. Мовчанского, д. 18А, Могилёвский р-н, Могилёвская обл.</t>
  </si>
  <si>
    <t>30 21 45.5</t>
  </si>
  <si>
    <t>53 52 30.2</t>
  </si>
  <si>
    <t>Мачта у ИП "Велком" 16,5 м. Но высота подвеса секторных антенн будет не выше 10,5 от уровня мачта или 14 м от уровня земли. Важный нюанс: Велком согла</t>
  </si>
  <si>
    <t>г. Минск, пр-т Рокоссовского, д. 4/3, Минский р-н, Минская обл.</t>
  </si>
  <si>
    <t>27 35 30.42</t>
  </si>
  <si>
    <t>53 52 23.17</t>
  </si>
  <si>
    <t>д. Холмеч, ул. Коммунальная, д. 7, Речицкий р-н, Гомельская обл.</t>
  </si>
  <si>
    <t>Дымовая труба котельной</t>
  </si>
  <si>
    <t>трубостойки на светофорной площадке трубы + контейнер + BS - 240 II</t>
  </si>
  <si>
    <t>30 37 06.4</t>
  </si>
  <si>
    <t>52 09 11.9</t>
  </si>
  <si>
    <t>Высота трубы 45 м. Площадка около 41м. Высота подвеса будет антенн около 42м.</t>
  </si>
  <si>
    <t>г. Брест, ул. Смирнова, д. 100, Брестский р-н, Брестская обл.</t>
  </si>
  <si>
    <t>23 38 31.30</t>
  </si>
  <si>
    <t>52 06 26.06</t>
  </si>
  <si>
    <t>г. Брест, ул. Карбышева, д. 92, Брестский р-н, Брестская обл.</t>
  </si>
  <si>
    <t>Трипод 10м  + DBS - 3900</t>
  </si>
  <si>
    <t>23 42 2.32</t>
  </si>
  <si>
    <t>52 05 26.02</t>
  </si>
  <si>
    <t>г. Брест, ул. Плоска, д. 17, Брестский р-н, Брестская обл.</t>
  </si>
  <si>
    <t>Возможна установка мачты до 21м</t>
  </si>
  <si>
    <t>г. Брест, пер. Донского, д. 11, Брестский р-н, Брестская обл.</t>
  </si>
  <si>
    <t>23 43 17.93</t>
  </si>
  <si>
    <t>52 05 18.39</t>
  </si>
  <si>
    <t>г. Береза, Березовский с/с, 7, Березовский р-н, Брестская обл.</t>
  </si>
  <si>
    <t>24 58 40.26</t>
  </si>
  <si>
    <t>52 30 37.6</t>
  </si>
  <si>
    <t>Возможна установка мачты только до 21м</t>
  </si>
  <si>
    <t>г. Столин, ул. Советская, д. 133, Столинский р-н, Брестская обл.</t>
  </si>
  <si>
    <t>26 51 44.08</t>
  </si>
  <si>
    <t>51 53 52.78</t>
  </si>
  <si>
    <t>г. Мозырь, ул. Социалистическая, д. 1, Мозырский р-н, Гомельская обл.</t>
  </si>
  <si>
    <t>plan_dcs:2/2/0 work_dcs:</t>
  </si>
  <si>
    <t>29 12 1.7</t>
  </si>
  <si>
    <t>52 03 33.5</t>
  </si>
  <si>
    <t>Микробазы устанавливаем на мачту. На ответной части антенну РРЛ установим на короне мачты, поэтому высота подвеса будет на 2м выше.</t>
  </si>
  <si>
    <t>г. Калинковичи, ул. 50 лет Октября, д. 52a, Калинковичский р-н, Гомельская обл.</t>
  </si>
  <si>
    <t>plan_umts:3/3/1/3 work_umts:</t>
  </si>
  <si>
    <t>29 18 11.03</t>
  </si>
  <si>
    <t>52 07 34.46</t>
  </si>
  <si>
    <t>Точное место установки столба выслал всем на почту по мозилле. Это единственное место где сможет прострелить РРЛ.</t>
  </si>
  <si>
    <t>г. Речица, ул. Достоевского, Речицкий р-н, Гомельская обл.</t>
  </si>
  <si>
    <t>столб около ТП 263</t>
  </si>
  <si>
    <t>30 24 29.0</t>
  </si>
  <si>
    <t>52 21 30.3</t>
  </si>
  <si>
    <t>г. Минск, «Дрозды», Минский р-н, Минская обл.</t>
  </si>
  <si>
    <t>27 30 49.05</t>
  </si>
  <si>
    <t>53 56 26.64</t>
  </si>
  <si>
    <t>г. Минск, ул. Маяковского, д. 18Б, Минский р-н, Минская обл.</t>
  </si>
  <si>
    <t>27 34 1.08</t>
  </si>
  <si>
    <t>53 52 42.1</t>
  </si>
  <si>
    <t>г. Минск, пр-т Рокоссовского,  в районе дома 114, Минский р-н, Минская обл.</t>
  </si>
  <si>
    <t>27 36 29.40</t>
  </si>
  <si>
    <t>53 51 32.52</t>
  </si>
  <si>
    <t>посёлок Усяж , ул. Комсомольская, д. 9, Смолевичский р-н, Минская обл.</t>
  </si>
  <si>
    <t>28 00 13.9</t>
  </si>
  <si>
    <t>54 04 34.6</t>
  </si>
  <si>
    <t>г. Витебск, ул. Вострецова, д. 12, Витебский р-н, Витебская обл.</t>
  </si>
  <si>
    <t>Магазин ОАО "Веста"</t>
  </si>
  <si>
    <t>30 09 20</t>
  </si>
  <si>
    <t>55 10 36</t>
  </si>
  <si>
    <t>г. Минск, ул. Жиновича, д. 9-11, Минский р-н, Минская обл.</t>
  </si>
  <si>
    <t>Трипод 5м (2 шт) + DBS - 3900</t>
  </si>
  <si>
    <t>27 26 47.89</t>
  </si>
  <si>
    <t>53 55 18.04</t>
  </si>
  <si>
    <t>Трипод 1 север: устанавливается на пристройке, координаты:_x000D__x000D_
53.55'18.09"   27.26'47.96"_x000D__x000D_
_x000D__x000D_
Трипод 2 юг: устанавливается на кровле, координаты:_x000D__x000D_
53.55'</t>
  </si>
  <si>
    <t>г. Минск, ул. Кульман, д. 37, Минский р-н, Минская обл.</t>
  </si>
  <si>
    <t>триподы 3,5м - 2шт. + DBS - 3900</t>
  </si>
  <si>
    <t>27 33 50.04</t>
  </si>
  <si>
    <t>53 55 34.10</t>
  </si>
  <si>
    <t>г. Гродно, ул. О. Соломовой, д. 131, Гродненский р-н, Гродненская обл.</t>
  </si>
  <si>
    <t>23 46 53.33</t>
  </si>
  <si>
    <t>53 39 37.34</t>
  </si>
  <si>
    <t>27 30 52.74</t>
  </si>
  <si>
    <t>53 53 9.85</t>
  </si>
  <si>
    <t>г. Могилёв, ул. Курако, д. 28, Могилёвский р-н, Могилёвская обл.</t>
  </si>
  <si>
    <t>30 21 14.6</t>
  </si>
  <si>
    <t>53 55 04.37</t>
  </si>
  <si>
    <t>Устанавливаем 2 трипода по 7м, на северной части и южной части, так как по центру находится трипод Велкома. Координаты: трипод 1,_x000D__x000D_
север 53 55'04.37"</t>
  </si>
  <si>
    <t>30 12 01.92</t>
  </si>
  <si>
    <t>53 46 42.93</t>
  </si>
  <si>
    <t>Оборудование будет наружнего исполнения, поэтому фидера не будет.</t>
  </si>
  <si>
    <t>г. Витебск, ул. Путна, д. 3, Витебский р-н, Витебская обл.</t>
  </si>
  <si>
    <t>Гараж</t>
  </si>
  <si>
    <t>30 12 13.18</t>
  </si>
  <si>
    <t>55 12 04.09</t>
  </si>
  <si>
    <t>г. Минск, ул. Победителей, д. 39а, Минский р-н, Минская обл.</t>
  </si>
  <si>
    <t>27 32 2.33</t>
  </si>
  <si>
    <t>53 54 50.61</t>
  </si>
  <si>
    <t>трипод 10 м. + сборный контейнер + BS - 240 II</t>
  </si>
  <si>
    <t>23 43 23.34</t>
  </si>
  <si>
    <t>52 03 56.55</t>
  </si>
  <si>
    <t>Планируемые к включению БС</t>
  </si>
  <si>
    <t>Планируемые к выключению БС</t>
  </si>
  <si>
    <t>Тип строительства</t>
  </si>
  <si>
    <t>Модерн</t>
  </si>
  <si>
    <t>04.11.2010</t>
  </si>
  <si>
    <t>02.11.2010</t>
  </si>
  <si>
    <t>08.11.2010</t>
  </si>
  <si>
    <t>03.11.2010</t>
  </si>
  <si>
    <t>09.11.2010</t>
  </si>
  <si>
    <t>01.11.2010</t>
  </si>
  <si>
    <t>20.03.2013</t>
  </si>
  <si>
    <t>14.03.2013</t>
  </si>
  <si>
    <t>Площадки</t>
  </si>
  <si>
    <t>Демонтаж БС</t>
  </si>
  <si>
    <t>Демонтаж площадок</t>
  </si>
  <si>
    <t>всего 2G</t>
  </si>
  <si>
    <t>Всего</t>
  </si>
  <si>
    <t>-1</t>
  </si>
  <si>
    <t>Если вкл. только БС без добавления площадки</t>
  </si>
  <si>
    <t>Добавление площадки</t>
  </si>
  <si>
    <t>Демонтаж площадки</t>
  </si>
  <si>
    <t>Правило заполнения колонки "P" (кол-во площадок)</t>
  </si>
  <si>
    <t>Отчет по выполнению плана включения NodeB 3G</t>
  </si>
  <si>
    <t>3G NodeB</t>
  </si>
  <si>
    <t>1-ый квартал</t>
  </si>
  <si>
    <t>2-ой квартал</t>
  </si>
  <si>
    <t>1-ое полугодие</t>
  </si>
  <si>
    <t>3-ий квартал</t>
  </si>
  <si>
    <t>4-ый квартал</t>
  </si>
  <si>
    <t>2-ое полугодие</t>
  </si>
  <si>
    <t>2014 год</t>
  </si>
  <si>
    <t>План на конец 2014 г</t>
  </si>
  <si>
    <t>Факт нарастающим итогом</t>
  </si>
  <si>
    <t>факт</t>
  </si>
  <si>
    <t>план</t>
  </si>
  <si>
    <t>Новое строительство</t>
  </si>
  <si>
    <t>Отчет по выполнению плана включения площадок 3G</t>
  </si>
  <si>
    <t>3G площадки</t>
  </si>
  <si>
    <t>Отчет по выполнению плана включения БС 2G</t>
  </si>
  <si>
    <t>2G БС</t>
  </si>
  <si>
    <t>Отчет по выполнению плана включения площадок 2G</t>
  </si>
  <si>
    <t>2G площадки</t>
  </si>
  <si>
    <t>Отчет по выполнению плана включения площадок 2G/3G</t>
  </si>
  <si>
    <t>2G/3G площадки</t>
  </si>
  <si>
    <t>Отчет по выполнению плана включения площадок на сети</t>
  </si>
  <si>
    <t>3G+2G площадки</t>
  </si>
  <si>
    <t>БС192 г. Минск, ул. в районе ул. Гризодубовой, д. 7, Минский р-н, Минская обл.</t>
  </si>
  <si>
    <t>демонтаж umts</t>
  </si>
  <si>
    <t>разрешение БелГИЭ (2G)</t>
  </si>
  <si>
    <t>акт ввода в эксплуатацию (2G)</t>
  </si>
  <si>
    <t>разрешение БелГИЭ (3G)</t>
  </si>
  <si>
    <t>акт ввода в эксплуатацию (3G)</t>
  </si>
  <si>
    <t>выкл. 10.06.13/вкл.22.12.13/в 2G/3G 28.03.14</t>
  </si>
  <si>
    <t>тестовое/ нет разрешения</t>
  </si>
  <si>
    <t>Тестовое включение (будет работать до получения разрешения)</t>
  </si>
  <si>
    <t>демонтаж-ликвидация объекта</t>
  </si>
  <si>
    <t>на время учений</t>
  </si>
  <si>
    <t>Бел АЭС</t>
  </si>
  <si>
    <t>г.Жлобин акт ввода 30.09.2014</t>
  </si>
  <si>
    <t>замена БС1119</t>
  </si>
  <si>
    <t>замена 3712</t>
  </si>
  <si>
    <t>замена БС1938</t>
  </si>
  <si>
    <t>замена на БС5915</t>
  </si>
  <si>
    <t>30.06.2014/31/07/2014</t>
  </si>
  <si>
    <t>Радкевич</t>
  </si>
  <si>
    <t xml:space="preserve">БС4248 д. Вейно, ул. Школьная, д. 2, Могилёвский р-н, Могилёвская обл.
</t>
  </si>
  <si>
    <t>разреш
17.11.14</t>
  </si>
  <si>
    <t xml:space="preserve">БС4169 г.Минск, пр-зд Масюковщина, д.2/3      </t>
  </si>
  <si>
    <t>БС4222 д. Сенница, Минский р-н, Минская обл.</t>
  </si>
  <si>
    <t>БС4210 г. Могилёв, ул. Пушкина, д. 40д, Могилёвский р-н, Могилёвская обл</t>
  </si>
  <si>
    <t>БС185 г. Минск, ул. Я.Коласа, д. 28, Минский р-н, Минская обл.</t>
  </si>
  <si>
    <t xml:space="preserve">БС4237 г.Мозырь-11, ОАО "Мозырьский НПЗ" , Гомельская обл. </t>
  </si>
  <si>
    <t>БС4196 г. Светлогорск, ул. Социалистическая, д. 53, Светлогорский р-н, Гомельская обл.</t>
  </si>
  <si>
    <t>демонтаж gsm/dcs/umts</t>
  </si>
  <si>
    <t>dcs/umts</t>
  </si>
  <si>
    <t>28-004-14</t>
  </si>
  <si>
    <t>dsc</t>
  </si>
  <si>
    <t>Новое/модерн</t>
  </si>
  <si>
    <t xml:space="preserve"> </t>
  </si>
  <si>
    <t>BS - 240 II</t>
  </si>
  <si>
    <t>индивид.</t>
  </si>
  <si>
    <t>совместная с ИП Velcom</t>
  </si>
  <si>
    <t>совместная с ЗАО БеСТ</t>
  </si>
  <si>
    <t>BS - 82</t>
  </si>
  <si>
    <t>BSC30</t>
  </si>
  <si>
    <t>BSC12</t>
  </si>
  <si>
    <t>совместная с СООО МТС</t>
  </si>
  <si>
    <t>BSC11</t>
  </si>
  <si>
    <t>53 51 23.4</t>
  </si>
  <si>
    <t>BSC42</t>
  </si>
  <si>
    <t>indoor</t>
  </si>
  <si>
    <t>столб 26м</t>
  </si>
  <si>
    <t>27 44 11.37</t>
  </si>
  <si>
    <t>54 03 46.67</t>
  </si>
  <si>
    <t>27 44 28.25</t>
  </si>
  <si>
    <t>54 03 43.27</t>
  </si>
  <si>
    <t>BSC41</t>
  </si>
  <si>
    <t>BSC65</t>
  </si>
  <si>
    <t>триподы 3 м.</t>
  </si>
  <si>
    <t>plan_umts:2/2/3/3 work_umts:1/1/3</t>
  </si>
  <si>
    <t>3G оборудование привязывается по ВОЛС_x000D__x000D_
RRU 900/1800 под короной</t>
  </si>
  <si>
    <t>АО  3.5 м. (2шт.) + DBS - 3900</t>
  </si>
  <si>
    <t>plan_dcs:4/4/0 work_dcs:</t>
  </si>
  <si>
    <t>plan_dcs:4/6/6/4 work_dcs:4/6/6</t>
  </si>
  <si>
    <t>plan_dcs:6/6/0 work_dcs:</t>
  </si>
  <si>
    <t>plan_dcs:3/3/0 work_dcs:3/0/0</t>
  </si>
  <si>
    <t>plan_dcs:8/8/0 work_dcs:</t>
  </si>
  <si>
    <t>plan_umts:3/3/3/3/3 work_umts:3/3/3/3</t>
  </si>
  <si>
    <t>Еще один доп. сектор 3G (5 сектор)</t>
  </si>
  <si>
    <t>трубостойка (2 шт.) 3 м. + DBS - 3900</t>
  </si>
  <si>
    <t>plan_dcs: work_dcs:4/3/0</t>
  </si>
  <si>
    <t>plan_dcs: work_dcs:2/2/1</t>
  </si>
  <si>
    <t>АО (2 шт.) 3.5 м. + BS - 82 II</t>
  </si>
  <si>
    <t>27 02 50.6</t>
  </si>
  <si>
    <t>plan_dcs: work_dcs:2/0/0</t>
  </si>
  <si>
    <t>plan_umts:3/2/2/2 work_umts:3/2/2</t>
  </si>
  <si>
    <t>plan_dcs:0/4/4 work_dcs:</t>
  </si>
  <si>
    <t>plan_umts:3/3/3/3 work_umts:2/3/3</t>
  </si>
  <si>
    <t>3G оборудование привязывается через ВОЛС_x000D__x000D_
RRU 900/1800 расположены внизу мачты</t>
  </si>
  <si>
    <t>plan_gsm:1/2/1/1 work_gsm:1/2/1</t>
  </si>
  <si>
    <t>Доп. сектор 3G_x000D__x000D_
RRU 900/1800 на короне</t>
  </si>
  <si>
    <t>RRU 900/1800 на короне</t>
  </si>
  <si>
    <t>г. Брест, ул. Гвардейская, 19А, Брестский р-н, Брестская обл.</t>
  </si>
  <si>
    <t>мачта 10 м. + сборный контейнер + DBS - 3900</t>
  </si>
  <si>
    <t>plan_dcs: work_dcs:2/2/3</t>
  </si>
  <si>
    <t>plan_dcs: work_dcs:3/3/3</t>
  </si>
  <si>
    <t>plan_dcs:3/3/3 work_dcs:</t>
  </si>
  <si>
    <t>plan_umts:2/2/3/2 work_umts:2/2/3</t>
  </si>
  <si>
    <t>3G оборудование привязывается по ВОЛС_x000D__x000D_
_x000D__x000D_
Доп сектор UMTS</t>
  </si>
  <si>
    <t>Конфигурацию 3G отредактировал</t>
  </si>
  <si>
    <t>Конфигурацию 3G отредактировал, а также электронные и механические углы (согласно примечанию Виктора Милько)</t>
  </si>
  <si>
    <t>plan_dcs: work_dcs:0/4/0</t>
  </si>
  <si>
    <t>plan_gsm:3/2/3/2 work_gsm:3/2/3</t>
  </si>
  <si>
    <t>plan_umts:1/1/1/1 work_umts:3/2/2</t>
  </si>
  <si>
    <t>plan_umts:2/3/2/3 work_umts:2/3/3/3</t>
  </si>
  <si>
    <t>г. Витебск, пр-т Московский, д. 56А, Витебский р-н, Витебская обл.</t>
  </si>
  <si>
    <t>3G оборудование привязывается через ВОЛС_x000D__x000D_
_x000D__x000D_
Изменен адрес с Витебская обл., г. Витебск, пр-т Московский, 120</t>
  </si>
  <si>
    <t>plan_umts:2/2/2/2 work_umts:2/3/2</t>
  </si>
  <si>
    <t>plan_gsm:4/2/2/1 work_gsm:4/2/2</t>
  </si>
  <si>
    <t>plan_dcs:4/2/2/3 work_dcs:4/2/2</t>
  </si>
  <si>
    <t>plan_dcs:6/6/6 XL work_dcs:</t>
  </si>
  <si>
    <t>plan_dcs:3/2/2 work_dcs:0/0/0</t>
  </si>
  <si>
    <t>plan_umts:1/1/1/3 work_umts:2/3/2</t>
  </si>
  <si>
    <t>plan_dcs:2/3/4/4 work_dcs:3/4/5</t>
  </si>
  <si>
    <t>plan_umts:2/2/2/3 work_umts:2/3/3</t>
  </si>
  <si>
    <t>plan_umts:2/2/2/3 work_umts:2/2/2</t>
  </si>
  <si>
    <t>plan_umts:3/3/3/3 work_umts:3/3/2</t>
  </si>
  <si>
    <t>plan_dcs: work_dcs:2/2/2</t>
  </si>
  <si>
    <t>г. Брест, пер. Учительский, д. 24, Брестский р-н, Брестская обл.</t>
  </si>
  <si>
    <t>plan_umts:2/2/2/3 work_umts:2/2/3</t>
  </si>
  <si>
    <t>52 02 41.2</t>
  </si>
  <si>
    <t>plan_umts:2/3/2/3 work_umts:2/3/2</t>
  </si>
  <si>
    <t>Дополнительный сектор 3G конфигурация отредактирована</t>
  </si>
  <si>
    <t>plan_gsm:2/3/3/2 work_gsm:2/3/2</t>
  </si>
  <si>
    <t>г. Сморгонь, Индустриальный, д. 7, Сморгонский р-н, Гродненская обл.</t>
  </si>
  <si>
    <t>plan_dcs: work_dcs:2/3/3</t>
  </si>
  <si>
    <t>plan_umts:1/1/1/3 work_umts:3/3/3</t>
  </si>
  <si>
    <t>г. Гродно, Фолюш 15/12, Гродненский р-н, Гродненская обл.</t>
  </si>
  <si>
    <t>plan_gsm:2/2/1/2 work_gsm:2/2/1</t>
  </si>
  <si>
    <t>plan_dcs:2/2/1 work_dcs:2/2/1</t>
  </si>
  <si>
    <t>plan_dcs: work_dcs:2/3/2</t>
  </si>
  <si>
    <t>plan_umts:2/2/2/3 work_umts:3/3/2</t>
  </si>
  <si>
    <t>plan_gsm:2/2/2/2 work_gsm:3/2/2</t>
  </si>
  <si>
    <t>plan_dcs:4/2/2/2 work_dcs:4/2/2</t>
  </si>
  <si>
    <t>plan_dcs: work_dcs:3/3/0</t>
  </si>
  <si>
    <t>52 07 57.1</t>
  </si>
  <si>
    <t>Доп. сектор 3G</t>
  </si>
  <si>
    <t>26 06 49.8</t>
  </si>
  <si>
    <t>52 07 16.3</t>
  </si>
  <si>
    <t>plan_dcs: work_dcs:0/0/3</t>
  </si>
  <si>
    <t>plan_dcs:2/0/0 work_dcs:</t>
  </si>
  <si>
    <t>plan_dcs: work_dcs:2/4/5</t>
  </si>
  <si>
    <t>plan_dcs: work_dcs:3/0/0</t>
  </si>
  <si>
    <t>plan_dcs: work_dcs:0/3/2</t>
  </si>
  <si>
    <t>АРМ 30 + 2 IBBS200D + ITS1000M</t>
  </si>
  <si>
    <t>plan_gsm:2/2/2/2 work_gsm:2/3/2</t>
  </si>
  <si>
    <t>Замена антенны + доп. сектор GSM.</t>
  </si>
  <si>
    <t>plan_dcs: work_dcs:2/1/2</t>
  </si>
  <si>
    <t>plan_umts:3/3/3/2 work_umts:2/2/2</t>
  </si>
  <si>
    <t>г. Слуцк, ул. Головащенко, д. 3, Слуцкий р-н, Минская обл.</t>
  </si>
  <si>
    <t>plan_dcs:5/3/4/4 work_dcs:5/3/4</t>
  </si>
  <si>
    <t>plan_umts:1/3/3 work_umts:1/3/0</t>
  </si>
  <si>
    <t>Доп. сектор 2G. Велком согласовывает высоту не выше 60м.</t>
  </si>
  <si>
    <t>plan_dcs: work_dcs:3/2/2</t>
  </si>
  <si>
    <t>plan_dcs: work_dcs:1/1/1</t>
  </si>
  <si>
    <t>plan_gsm:3/2/3 work_gsm:3/4/3</t>
  </si>
  <si>
    <t>plan_gsm:1/2/1/2 work_gsm:1/2/1</t>
  </si>
  <si>
    <t>28 07 53.6</t>
  </si>
  <si>
    <t>53 09 43.2</t>
  </si>
  <si>
    <t>Доп сектор GSM</t>
  </si>
  <si>
    <t>АО (2 шт.) 3.5 м. + сборный контейнер + BS - 240 II</t>
  </si>
  <si>
    <t>plan_umts:1/3/2/2 work_umts:1/3/2</t>
  </si>
  <si>
    <t>Доп сектор UMTS</t>
  </si>
  <si>
    <t>30 13 17.85</t>
  </si>
  <si>
    <t>55 11 30.94</t>
  </si>
  <si>
    <t>г. Витебск, пр-т Строителей, д. 22б, Витебский р-н, Витебская обл.</t>
  </si>
  <si>
    <t>г. Витебск, пер. Максима Горького, д. 14/1, Витебский р-н, Витебская обл.</t>
  </si>
  <si>
    <t>3G оборудование привязывается по ВОЛС_x000D__x000D_
_x000D__x000D_
замена адреса г. Витебск, Витебское вагонное депо</t>
  </si>
  <si>
    <t>plan_gsm:3/4/3 work_gsm:3/4/3</t>
  </si>
  <si>
    <t>30 02 25.3</t>
  </si>
  <si>
    <t>plan_dcs: work_dcs:4/3/6</t>
  </si>
  <si>
    <t>plan_gsm:3/3/3/2 work_gsm:3/2/3</t>
  </si>
  <si>
    <t>plan_dcs: work_dcs:3/0/4</t>
  </si>
  <si>
    <t>plan_dcs: work_dcs:3/3/4</t>
  </si>
  <si>
    <t>plan_gsm:4/3/3/2 work_gsm:4/3/3</t>
  </si>
  <si>
    <t>plan_dcs:3/2/2/3 work_dcs:3/2/2</t>
  </si>
  <si>
    <t>plan_gsm:4/3/3 work_gsm:4/3/3</t>
  </si>
  <si>
    <t>plan_gsm:2/2/3/2 work_gsm:3/2/3</t>
  </si>
  <si>
    <t>plan_umts:1/1/1/3 work_umts:2/2/2</t>
  </si>
  <si>
    <t>3G оборудование привязывается через ВОЛС_x000D__x000D_
_x000D__x000D_
Конфигурацию 3G отредактировал</t>
  </si>
  <si>
    <t>plan_dcs: work_dcs:4/3/4</t>
  </si>
  <si>
    <t>Конфигурацию 3G отредактировал, антенну поменял.</t>
  </si>
  <si>
    <t>plan_umts:2/3/2/2 work_umts:2/3/2</t>
  </si>
  <si>
    <t>31 01 40.1</t>
  </si>
  <si>
    <t>3G оборудование привязывается по ВОЛС_x000D__x000D_
Конфигурацию 3G отредактировал</t>
  </si>
  <si>
    <t>Замена антенны 2G</t>
  </si>
  <si>
    <t>plan_umts:1/1/3/3 work_umts:1/1/3</t>
  </si>
  <si>
    <t>52 01 51</t>
  </si>
  <si>
    <t>Доп сектор 3G (перегрузки)</t>
  </si>
  <si>
    <t>3G оборудование привязывается через ВОЛС _x000D__x000D_
Конфигурацию 3G отредактировал</t>
  </si>
  <si>
    <t>Доп. сектор 3G (перегрузки)</t>
  </si>
  <si>
    <t>31 01 20.1</t>
  </si>
  <si>
    <t>plan_dcs: work_dcs:2/3/4</t>
  </si>
  <si>
    <t>25 51 04.01</t>
  </si>
  <si>
    <t>53 12 09.15</t>
  </si>
  <si>
    <t>plan_dcs:8/3/4 work_dcs:8/3/4</t>
  </si>
  <si>
    <t>plan_umts:3/2/2/2 work_umts:</t>
  </si>
  <si>
    <t>plan_umts:2/2/2/3 work_umts:3/2/2</t>
  </si>
  <si>
    <t>plan_gsm:1/1/1 work_gsm:</t>
  </si>
  <si>
    <t>plan_umts:2/2/2/3/3 work_umts:3/2/3</t>
  </si>
  <si>
    <t>plan_dcs:6/6/6 MR work_dcs:</t>
  </si>
  <si>
    <t>plan_umts:1/1/1/3 work_umts:3/3/2</t>
  </si>
  <si>
    <t>plan_dcs: work_dcs:0/2/2</t>
  </si>
  <si>
    <t>Гостиница "Лучеса", ТЦ "Континент"</t>
  </si>
  <si>
    <t>Доп. сектор GSM + замена 3-х антенн.</t>
  </si>
  <si>
    <t>3G оборудование привязывается по ВОЛС, Конфигурацию 3G отредактировал</t>
  </si>
  <si>
    <t>АО (2 шт.) 3.5 м. + сборный контейнер + BTS - 3900</t>
  </si>
  <si>
    <t>plan_umts:1/1/1/1 work_umts:3/3/3</t>
  </si>
  <si>
    <t>55 09 43.6</t>
  </si>
  <si>
    <t>plan_dcs:4/0/4 work_dcs:4/0/2</t>
  </si>
  <si>
    <t>plan_gsm:3/3/3/2 work_gsm:3/3/3</t>
  </si>
  <si>
    <t>plan_gsm:2/2/2/1 work_gsm:2/2/2</t>
  </si>
  <si>
    <t>Доп. сектор GSM/DCS</t>
  </si>
  <si>
    <t>plan_gsm:4/4/4/2 work_gsm:2/2/3</t>
  </si>
  <si>
    <t>plan_umts:1/1/1/3 work_umts:3/2/3</t>
  </si>
  <si>
    <t>plan_dcs:2/2/4 work_dcs:2/2/4</t>
  </si>
  <si>
    <t>plan_gsm:2/2/2/2 work_gsm:2/3/3</t>
  </si>
  <si>
    <t>plan_dcs: work_dcs:2/1/1</t>
  </si>
  <si>
    <t>минибашня 40м. + DBS - 3900</t>
  </si>
  <si>
    <t>г. Минск, ул. Сурганова, д. 37 к.5, Минский р-н, Минская обл.</t>
  </si>
  <si>
    <t>Общежитие БНТУ</t>
  </si>
  <si>
    <t>27 35 22.91</t>
  </si>
  <si>
    <t>53 55 33.86</t>
  </si>
  <si>
    <t>3G оборудование привязывается через ВОЛС_x000D__x000D_
_x000D__x000D_
Устанавливаем две антенные опоры по 2 трубостойки (на перспективу 4 сектора). Координаты 1 (север): 53гр 5</t>
  </si>
  <si>
    <t>plan_gsm:4/2/2/2 work_gsm:4/2/2</t>
  </si>
  <si>
    <t>plan_gsm:3/3/3/2 work_gsm:2/3/4</t>
  </si>
  <si>
    <t>plan_umts:2/3/3/2 work_umts:2/3/3</t>
  </si>
  <si>
    <t>plan_gsm:2/3/3/2 work_gsm:3/3/3</t>
  </si>
  <si>
    <t>plan_dcs: work_dcs:3/4/0</t>
  </si>
  <si>
    <t>plan_dcs:3/6/5/3 work_dcs:3/6/5</t>
  </si>
  <si>
    <t>plan_umts:2/3/3/3 work_umts:3/3/3</t>
  </si>
  <si>
    <t>plan_umts:3/3/2/2 work_umts:3/3/2</t>
  </si>
  <si>
    <t>plan_dcs: work_dcs:3/2/0</t>
  </si>
  <si>
    <t>plan_dcs: work_dcs:0/0/6</t>
  </si>
  <si>
    <t>plan_gsm:2/2/4/2 work_gsm:2/2/4</t>
  </si>
  <si>
    <t>plan_umts:2/2/3 work_umts:2/2/3</t>
  </si>
  <si>
    <t>26 06 19</t>
  </si>
  <si>
    <t>52 07 13</t>
  </si>
  <si>
    <t>Вместо демонтируемой БС-931_x000D__x000D_
_x000D__x000D_
2G/3G оборудование привязывается по ВОЛС</t>
  </si>
  <si>
    <t>26 05 28.8</t>
  </si>
  <si>
    <t>52 08 46.2</t>
  </si>
  <si>
    <t>Дополнительный сектор 3G все отредактировано</t>
  </si>
  <si>
    <t>plan_gsm:3/2/1/2 work_gsm:3/2/1</t>
  </si>
  <si>
    <t>г. Минск, ул. Я.Купалы, Минский р-н, Минская обл.</t>
  </si>
  <si>
    <t>гостиница "Кемпински"</t>
  </si>
  <si>
    <t>27 34 10.56</t>
  </si>
  <si>
    <t>53 54 17.59</t>
  </si>
  <si>
    <t>Дополнительный сектор 3G углы отредактированы</t>
  </si>
  <si>
    <t>23 51 30.85</t>
  </si>
  <si>
    <t>53 42 42.33</t>
  </si>
  <si>
    <t>27 27 16.09</t>
  </si>
  <si>
    <t>53 51 49.38</t>
  </si>
  <si>
    <t>столб 9м. + DBS - 3900</t>
  </si>
  <si>
    <t>г. Минск, пересечение пр. Дзержинского и ул. Щорса, Минский р-н, Минская обл.</t>
  </si>
  <si>
    <t>г. Могилёв, ул. Каштановая, д. 4, Могилёвский р-н, Могилёвская обл.</t>
  </si>
  <si>
    <t>ТД "Стрелец"</t>
  </si>
  <si>
    <t>30 21 42.32</t>
  </si>
  <si>
    <t>53 56 59.38</t>
  </si>
  <si>
    <t>д. Бельчица, Полоцкий р-н, Витебская обл.</t>
  </si>
  <si>
    <t>Экиманьский с/с, земельный участок</t>
  </si>
  <si>
    <t>28 45 50.0</t>
  </si>
  <si>
    <t>55 27 51.8</t>
  </si>
  <si>
    <t>г. Витебск, ул. Воровского, Витебский р-н, Витебская обл.</t>
  </si>
  <si>
    <t>30 06 51.5</t>
  </si>
  <si>
    <t>55 09 55.3</t>
  </si>
  <si>
    <t>д. Экимань, Полоцкий р-н, Витебская обл.</t>
  </si>
  <si>
    <t>Земельный участок Полоцкого районного исполнительного комитета</t>
  </si>
  <si>
    <t>28 43 49.6</t>
  </si>
  <si>
    <t>55 29 02.7</t>
  </si>
  <si>
    <t>г. Минск, ул. Московская, д. 22, Минский р-н, Минская обл.</t>
  </si>
  <si>
    <t>БЦ "Террум"</t>
  </si>
  <si>
    <t>27 32 12.51</t>
  </si>
  <si>
    <t>53 53 10.68</t>
  </si>
  <si>
    <t>г. Минск, 2-й пер.Тимошенко, д. 5, Минский р-н, Минская обл.</t>
  </si>
  <si>
    <t>27 27 37.15</t>
  </si>
  <si>
    <t>53 53 44.33</t>
  </si>
  <si>
    <t>г. Минск, ул. Амураторская, д. 4б, Минский р-н, Минская обл.</t>
  </si>
  <si>
    <t>plan_umts:Lampe site work_umts:</t>
  </si>
  <si>
    <t>27 31 47.42</t>
  </si>
  <si>
    <t>53 54 35.78</t>
  </si>
  <si>
    <t>г. Минск, в районе пр. Победителей, Минский р-н, Минская обл.</t>
  </si>
  <si>
    <t>Многофункциональный гостинично-спортивный комплекс Сокол</t>
  </si>
  <si>
    <t>plan_dcs:2/2/2/2 work_dcs:</t>
  </si>
  <si>
    <t>27 30 39.18</t>
  </si>
  <si>
    <t>53 55 58.04</t>
  </si>
  <si>
    <t>г. Могилёв, ул. Челюскинцев, д. 140, Могилёвский р-н, Могилёвская обл.</t>
  </si>
  <si>
    <t>ОАО "Могилевский ремонтный завод", 3-х этажное здание</t>
  </si>
  <si>
    <t>30 15 59</t>
  </si>
  <si>
    <t>53 53 07</t>
  </si>
  <si>
    <t>г. Могилёв, ул. Белинского, д. 35, Могилёвский р-н, Могилёвская обл.</t>
  </si>
  <si>
    <t>ОАО "МогилевТогртехника", производственное здание высотой 6 м</t>
  </si>
  <si>
    <t>30 21 24</t>
  </si>
  <si>
    <t>ОАО "Могилеврембыттехника", главный корпус предприятия, высотой 10м</t>
  </si>
  <si>
    <t>30 19 35</t>
  </si>
  <si>
    <t>53 52 50</t>
  </si>
  <si>
    <t>г. Могилёв, ул. Школьная, д. 2, Могилёвский р-н, Могилёвская обл.</t>
  </si>
  <si>
    <t>ООО "Евроторг", Магазин "Евроопт", одноэтажное здание 4м</t>
  </si>
  <si>
    <t>30 25 56</t>
  </si>
  <si>
    <t>Устанавливаем мачту 21м - согласовано с Михеевым Сергеем.</t>
  </si>
  <si>
    <t>г. Могилёв, пр-т Пушкинский, д. 36а, Могилёвский р-н, Могилёвская обл.</t>
  </si>
  <si>
    <t>Магазин смешанной группы товаров с салоном бытовых услуг, здание высотой 7м</t>
  </si>
  <si>
    <t>30 21 00</t>
  </si>
  <si>
    <t>53 52 16</t>
  </si>
  <si>
    <t>Устанавливаем мачту 15м вместо трипода 10м - согласовано с Сергеем Михеевым.</t>
  </si>
  <si>
    <t>г. Могилёв, ул. Космонавтов, д. 2, Могилёвский р-н, Могилёвская обл.</t>
  </si>
  <si>
    <t>ООО "Фортуна-Вест", 3-х этажное здание торгового центра</t>
  </si>
  <si>
    <t>30 19 08.3</t>
  </si>
  <si>
    <t>53 54 44.5</t>
  </si>
  <si>
    <t>д. Семигостичи, Столинский р-н, Брестская обл.</t>
  </si>
  <si>
    <t>27 25 23.58</t>
  </si>
  <si>
    <t>52 05 19.52</t>
  </si>
  <si>
    <t>д. Изабелин, Кобринский р-н, Брестская обл.</t>
  </si>
  <si>
    <t>24 25 09.58</t>
  </si>
  <si>
    <t>52 06 46.24</t>
  </si>
  <si>
    <t>д. Мельники, Малоритский р-н, Брестская обл.</t>
  </si>
  <si>
    <t>24 07 28.32</t>
  </si>
  <si>
    <t>51 44 41.87</t>
  </si>
  <si>
    <t>д. Козловичи, Брестский р-н, Брестская обл.</t>
  </si>
  <si>
    <t>23 40 16.86</t>
  </si>
  <si>
    <t>52 13 8.74</t>
  </si>
  <si>
    <t>Территория ГПУ "НП "Беловежская пуща"</t>
  </si>
  <si>
    <t>23 48 14.02</t>
  </si>
  <si>
    <t>52 34 19.21</t>
  </si>
  <si>
    <t>д. Дворцы, Каменецкий р-н, Брестская обл.</t>
  </si>
  <si>
    <t>23 57 58.02</t>
  </si>
  <si>
    <t>52 27 11.36</t>
  </si>
  <si>
    <t>д. Тычины, Солигорский р-н, Минская обл.</t>
  </si>
  <si>
    <t>27 29 17.44</t>
  </si>
  <si>
    <t>52 45 44.32</t>
  </si>
  <si>
    <t>г. Брест, ул. Приграничная, Брестский р-н, Брестская обл.</t>
  </si>
  <si>
    <t>Башня БеСТ 40 м. + BS - 82 II</t>
  </si>
  <si>
    <t>Башня БеСТ 40м + Flexi WCDMA BTS</t>
  </si>
  <si>
    <t>23 37 42.53</t>
  </si>
  <si>
    <t>52 07 07.65</t>
  </si>
  <si>
    <t>д. Рабунь, Вилейский р-н, Минская обл.</t>
  </si>
  <si>
    <t>Земельный участок Вилейского райисполкома</t>
  </si>
  <si>
    <t>27 09 6.69</t>
  </si>
  <si>
    <t>54 30 30.42</t>
  </si>
  <si>
    <t>27 28 41.22</t>
  </si>
  <si>
    <t>53 54 24.21</t>
  </si>
  <si>
    <t>Опора №1_x000D__x000D_
53° 54' 24.21" СШ_x000D__x000D_
27° 28' 41.22" ВД_x000D__x000D_
_x000D__x000D_
Опора №2_x000D__x000D_
53° 54' 23.25" СШ_x000D__x000D_
27° 28' 35.19" ВД. _x000D__x000D_
_x000D__x000D_
Установку шкафов APM30 и IBBS200D планируется на</t>
  </si>
  <si>
    <t>г. Минск, ул. Гедройца, в р-не д. 14, 18, Минский р-н, Минская обл.</t>
  </si>
  <si>
    <t>53 51 9.08</t>
  </si>
  <si>
    <t>Изменены опоры. Новые координаты:_x000D__x000D_
Опора №1 53° 51' 9.08" СШ 27° 28' 47.2" ВД _x000D__x000D_
Опора №2 53° 51' 8.66" СШ 27° 28' 49.4." ВД.</t>
  </si>
  <si>
    <t>г. Минск, ул. Каролинская, д. 14, Минский р-н, Минская обл.</t>
  </si>
  <si>
    <t>27 29 33</t>
  </si>
  <si>
    <t>53 51 11.15</t>
  </si>
  <si>
    <t>Опора №1 53° 51' 11.15" СШ 27° 29' 33.00" ВД. _x000D__x000D_
Опора №2 53° 51' 9.15" СШ 27° 29' 36.40" ВД._x000D__x000D_
Установку шкафов APM30 и IBBS200D планируется на Опоре №</t>
  </si>
  <si>
    <t>г. Минск, ул. Чечота, д. 7, Минский р-н, Минская обл.</t>
  </si>
  <si>
    <t>27 28 42.5</t>
  </si>
  <si>
    <t>53 50 56.6</t>
  </si>
  <si>
    <t>Опора №1 (слева от Белмаркета)_x000D__x000D_
53° 50' 56.6" СШ 27° 28' 42.5" ВД _x000D__x000D_
Опора №2 (справа от Белмаркета) 53° 50' 56.05" СШ 27° 28' 47.59" ВД</t>
  </si>
  <si>
    <t>г. Минск, ул. Чечота, в р-не 42, 44, Минский р-н, Минская обл.</t>
  </si>
  <si>
    <t>Опоры освещения - 3шт. + DBS - 3900</t>
  </si>
  <si>
    <t>27 29 5.4</t>
  </si>
  <si>
    <t>53 50 51.00</t>
  </si>
  <si>
    <t>Опора №1 (центральная) 53° 50' 51.00" СШ 27° 29' 5.4" ВД Опора №2 53° 50' 50.2" СШ 27° 29' 7.2" ВД Опора №3  53° 50' 53.63" СШ 27° 28' 59.22" ВД.</t>
  </si>
  <si>
    <t>посёлок 4-е рудоуправление, 4-й рудокомбинат, Любанский р-н, Минская обл.</t>
  </si>
  <si>
    <t>Цех мембранного электролиза</t>
  </si>
  <si>
    <t>27 46 46.9</t>
  </si>
  <si>
    <t>52 47 50.9</t>
  </si>
  <si>
    <t>Поредактируйте пожалуйста углы наклона.</t>
  </si>
  <si>
    <t>26 43 17.7</t>
  </si>
  <si>
    <t>52 53 26.9</t>
  </si>
  <si>
    <t>д. Рудня, Городокский р-н, Витебская обл.</t>
  </si>
  <si>
    <t>30 17 37.7</t>
  </si>
  <si>
    <t>55 45 36.5</t>
  </si>
  <si>
    <t>д. Краснослободский рудник, Солигорский р-н, Минская обл.</t>
  </si>
  <si>
    <t>27 22 52.03</t>
  </si>
  <si>
    <t>52 52 44.16</t>
  </si>
  <si>
    <t>ОБРАТИТЕ ВНИМАНИЕ НА ТОЧНЫЕ КООРДИНАТЫ СТОЛБА._x000D__x000D_
Есть проблемы по рассчету РРЛ. Возможно надо будет пересчитать. Вышлю фото.</t>
  </si>
  <si>
    <t>26 47 11.35</t>
  </si>
  <si>
    <t>54 18 32.3</t>
  </si>
  <si>
    <t>д. Сосновый Бор, Молодечненский р-н, Минская обл.</t>
  </si>
  <si>
    <t>г. Пинск, ул. Первомайская, д. 61а, Пинский р-н, Брестская обл.</t>
  </si>
  <si>
    <t>plan_gsm:1/2/1 work_gsm:</t>
  </si>
  <si>
    <t>plan_dcs:3/4/3 work_dcs:</t>
  </si>
  <si>
    <t>plan_umts:2/2/3 work_umts:</t>
  </si>
  <si>
    <t>26 06 01.02</t>
  </si>
  <si>
    <t>52 07 12.57</t>
  </si>
  <si>
    <t>Вместо демонтируемой БС-931</t>
  </si>
  <si>
    <t>д. Богатырево, Минский р-н, Минская обл.</t>
  </si>
  <si>
    <t>27 24 32.98</t>
  </si>
  <si>
    <t>53 50 40</t>
  </si>
  <si>
    <t>д. Гребенец, Червенский р-н, Минская обл.</t>
  </si>
  <si>
    <t>28 29 35.68</t>
  </si>
  <si>
    <t>53 36 43.8</t>
  </si>
  <si>
    <t>г. Минск, ул. Кошевого , д. 30, Минский р-н, Минская обл.</t>
  </si>
  <si>
    <t>27 36 7.36</t>
  </si>
  <si>
    <t>53 53 2.19</t>
  </si>
  <si>
    <t>Проектируем 4 антенные опоры углам здания (4 сектор на перспективу).</t>
  </si>
  <si>
    <t>г. Минск, ул. Притыцкого (многофункциональный центр Green City), Минский р-н, Минская обл.</t>
  </si>
  <si>
    <t>27 25 47.7</t>
  </si>
  <si>
    <t>г. Минск,  в районе ул.Золотая, 9 возлеТП-3147, Минский р-н, Минская обл.</t>
  </si>
  <si>
    <t>27 29 20.16</t>
  </si>
  <si>
    <t>53 56 26.55</t>
  </si>
  <si>
    <t>г. Минск, ул. Толстого, д. 10, Минский р-н, Минская обл.</t>
  </si>
  <si>
    <t>БЦ Титул</t>
  </si>
  <si>
    <t>plan_dcs:3/0/0 work_dcs:</t>
  </si>
  <si>
    <t>27 32 39.30</t>
  </si>
  <si>
    <t>53 53 18.03</t>
  </si>
  <si>
    <t>г. Минск, пр-т Независимости, д. 47, Минский р-н, Минская обл.</t>
  </si>
  <si>
    <t>рекламный щит ООО"Колорэкспресс"</t>
  </si>
  <si>
    <t>27 34 48.34</t>
  </si>
  <si>
    <t>53 54 49.39</t>
  </si>
  <si>
    <t>г. Мозырь, ул. Котловца, д. 4, Мозырский р-н, Гомельская обл.</t>
  </si>
  <si>
    <t>КУП "Мозырский КБО", 2-этажное здание прачечной</t>
  </si>
  <si>
    <t>29 13 35.3</t>
  </si>
  <si>
    <t>52 01 36.1</t>
  </si>
  <si>
    <t>Контейнер на кровле, 2G по РРЛ, 3G по ВОЛС</t>
  </si>
  <si>
    <t>д. Раубичи, Судейский корпус РЦОП "Раубичи", Минский р-н, Минская обл.</t>
  </si>
  <si>
    <t>АО (2 шт.) 3.5 м. + DBS - 3900</t>
  </si>
  <si>
    <t>plan_gsm:0/2/2/0/0 work_gsm:</t>
  </si>
  <si>
    <t>plan_dcs:4/4/4/4/2 work_dcs:</t>
  </si>
  <si>
    <t>plan_umts:2/2/2/2/2 work_umts:</t>
  </si>
  <si>
    <t>гостиница №2</t>
  </si>
  <si>
    <t>г. Минск, ул. Олешева, д. 28, Минский р-н, Минская обл.</t>
  </si>
  <si>
    <t>Автостоянка ГПК Авто-90</t>
  </si>
  <si>
    <t>27 35 25.96</t>
  </si>
  <si>
    <t>53 56 52.88</t>
  </si>
  <si>
    <t>г. Минск, ул. Сурганова, д. 4а, Минский р-н, Минская обл.</t>
  </si>
  <si>
    <t>РУП «Спортивно-оздоровительный комплекс «Фристайл»</t>
  </si>
  <si>
    <t>27 36 20.55</t>
  </si>
  <si>
    <t>53 55 6.56</t>
  </si>
  <si>
    <t>г. Минск, ул. К. Цеткин, БЦ "Рам Глобал" - "Эрнст и Янг", д. 51А, Минский р-н, Минская обл.</t>
  </si>
  <si>
    <t>27 31 56.96</t>
  </si>
  <si>
    <t>53 54 13.59</t>
  </si>
  <si>
    <t>г. Минск, ул. Шпилевского , д. 57, 59, Минский р-н, Минская обл.</t>
  </si>
  <si>
    <t>27 33 46.19</t>
  </si>
  <si>
    <t>53 50 45.21</t>
  </si>
  <si>
    <t>Опора №1 53° 50' 45.16" СШ 27° 33' 40.80" ВД (5 опора по Шпилевского от пересечения с ул. Сырокомли)_x000D__x000D_
Опора №2 53° 50' 45.21" СШ 27° 33' 46.19." ВД (8</t>
  </si>
  <si>
    <t>г. Минск, ул. Слободская, 167, 177, Минский р-н, Минская обл.</t>
  </si>
  <si>
    <t>27 28 03.20</t>
  </si>
  <si>
    <t>53 50 46.35</t>
  </si>
  <si>
    <t>Опора №1 53° 50' 46.35" СШ 27° 28' 03.20" ВД  _x000D__x000D_
Опора №2 53° 50' 44.90" СШ 27° 27' 55.11." ВД  Основное оборудование располагается на Опоре 1.</t>
  </si>
  <si>
    <t>г. Минск, ул. Космонавтов, д. 3к4, 3к5, Минский р-н, Минская обл.</t>
  </si>
  <si>
    <t>27 28 24.57</t>
  </si>
  <si>
    <t>53 51 05.77</t>
  </si>
  <si>
    <t>Опора №1 53° 51' 05.77" СШ 27° 28' 24.57" ВД Опора №2 53° 51' 07.17" СШ 27° 28' 17.04." ВД Основное оборудование располагается на Опоре 1.</t>
  </si>
  <si>
    <t>г. Минск, ул. Рафиева / Голубева , д. 9 / 26-2, Минский р-н, Минская обл.</t>
  </si>
  <si>
    <t>27 27 57.24</t>
  </si>
  <si>
    <t>53 52 09.38</t>
  </si>
  <si>
    <t>Опора №1 53° 52' 9.43" СШ 27° 27' 57.35" ВД Опора №2 53° 52' 10.39" СШ 27° 27' 58.52." ВД Основное оборудование располагается на Опоре 1. На Опоре №1</t>
  </si>
  <si>
    <t>г. Минск, ул. Денисовская, д. 8, Минский р-н, Минская обл.</t>
  </si>
  <si>
    <t>Гипермаркет "Е-Сити", ООО "Евроторг"</t>
  </si>
  <si>
    <t>27 34 21.68</t>
  </si>
  <si>
    <t>53 52 17.36</t>
  </si>
  <si>
    <t>г. Минск, ул. Игнатенко, д. 7, Минский р-н, Минская обл.</t>
  </si>
  <si>
    <t>27 31 26.13</t>
  </si>
  <si>
    <t>53 55 3.33</t>
  </si>
  <si>
    <t>Изменилась высота антенной опоры. Трипод 5м.</t>
  </si>
  <si>
    <t>г. Минск, ул. Пулихова , д. 7а, Минский р-н, Минская обл.</t>
  </si>
  <si>
    <t>27 34 40.09</t>
  </si>
  <si>
    <t>г. Минск, ул. Рафиева, д. 89а, Минский р-н, Минская обл.</t>
  </si>
  <si>
    <t>27 26 25.84</t>
  </si>
  <si>
    <t>53 51 33.53</t>
  </si>
  <si>
    <t>г. Минск, тракт Логойский, д. 37, Минский р-н, Минская обл.</t>
  </si>
  <si>
    <t>БЦ "Норд Сити"</t>
  </si>
  <si>
    <t>27 37 12.99</t>
  </si>
  <si>
    <t>53 57 20.24</t>
  </si>
  <si>
    <t>г. Мачулищи, ул. Аэродромная, 4а                         , Минский р-н, Минская обл.</t>
  </si>
  <si>
    <t>27 34 58.12</t>
  </si>
  <si>
    <t>53 47 14.48</t>
  </si>
  <si>
    <t>г. Минск, ул. Тростенецкая, д. 4, Минский р-н, Минская обл.</t>
  </si>
  <si>
    <t>indoor + трипод 7.5 + DBS - 3900</t>
  </si>
  <si>
    <t>plan_umts:3/3/3/2 work_umts:</t>
  </si>
  <si>
    <t>27 34 40.35</t>
  </si>
  <si>
    <t>53 52 55.29</t>
  </si>
  <si>
    <t>д. Островля, УЗ «Областная психоневрологическая больница "Островля", Лидский р-н, Гродненская обл.</t>
  </si>
  <si>
    <t>25 14 0.62</t>
  </si>
  <si>
    <t>53 52 15.98</t>
  </si>
  <si>
    <t>урочище Докудово, Лидский р-н, Гродненская обл.</t>
  </si>
  <si>
    <t>сан. "Радуга"</t>
  </si>
  <si>
    <t>25 27 18.98</t>
  </si>
  <si>
    <t>53 45 06.03</t>
  </si>
  <si>
    <t>д. Жодишки, КУП ДРОЦ "Лесная поляна", Сморгонский р-н, Гродненская обл.</t>
  </si>
  <si>
    <t>Мачта Н=25м УП "Велком"</t>
  </si>
  <si>
    <t>мачта 25м + BS - 82 II</t>
  </si>
  <si>
    <t>plan_gsm:2/2/0 work_gsm:</t>
  </si>
  <si>
    <t>26 24 56.87</t>
  </si>
  <si>
    <t>54 38 10.13</t>
  </si>
  <si>
    <t>30 23 16.78</t>
  </si>
  <si>
    <t>53 52 40.07</t>
  </si>
  <si>
    <t>г. Минск, в в р-не Чичурина, 6, 12, 18, Минский р-н, Минская обл.</t>
  </si>
  <si>
    <t>27 27 46.39</t>
  </si>
  <si>
    <t>г. Минск, ул. Каменногорская, д. 3, Минский р-н, Минская обл.</t>
  </si>
  <si>
    <t>Гипериаркет "Простор"</t>
  </si>
  <si>
    <t>27 24 55.28</t>
  </si>
  <si>
    <t>53 54 39.63</t>
  </si>
  <si>
    <t>Учебная БС</t>
  </si>
  <si>
    <t>здание не введено в эксплуатацию</t>
  </si>
  <si>
    <t>gsm/umts</t>
  </si>
  <si>
    <t>февр. 2015 ОС-3</t>
  </si>
  <si>
    <t>итого площадки</t>
  </si>
  <si>
    <t>plan_dcs:8/16/4/8 work_dcs:8/14/4</t>
  </si>
  <si>
    <t>г. Минск, пр-т Машерова, д. 11, Минский р-н, Минская обл.</t>
  </si>
  <si>
    <t>г. Минск, ул. Кирова, д. 8 к.2, Минский р-н, Минская обл.</t>
  </si>
  <si>
    <t>plan_dcs:4/6/4 work_dcs:4/6/4</t>
  </si>
  <si>
    <t>plan_dcs:6/6/6 work_dcs:4/7/3</t>
  </si>
  <si>
    <t>plan_dcs:6/6/6 MR work_dcs:2/4/4</t>
  </si>
  <si>
    <t>plan_dcs:6/6/6 work_dcs:5/5/7</t>
  </si>
  <si>
    <t>plan_dcs:6/6/6 work_dcs:3/6/7</t>
  </si>
  <si>
    <t>plan_dcs:6/6/6 MR work_dcs:5/6/5</t>
  </si>
  <si>
    <t>plan_dcs:6/6/6 MR work_dcs:3/6/4</t>
  </si>
  <si>
    <t>27 37 05</t>
  </si>
  <si>
    <t>3G оборудование привязывается через ВОЛС_x000D__x000D_
_x000D__x000D_
Демонтирована в 2014 году.</t>
  </si>
  <si>
    <t>выкл. 21.07.2014</t>
  </si>
  <si>
    <t>plan_dcs:4/4/4/4 work_dcs:2/2/2</t>
  </si>
  <si>
    <t>plan_gsm:4/4/0 work_gsm:1/2/0</t>
  </si>
  <si>
    <t>plan_gsm:2/0/0 work_gsm:1/2/0</t>
  </si>
  <si>
    <t>plan_gsm:2/0/0 work_gsm:</t>
  </si>
  <si>
    <t>plan_dcs:6/6/6 work_dcs:6/0/0</t>
  </si>
  <si>
    <t>plan_dcs:4/4/4 work_dcs:4/3/7</t>
  </si>
  <si>
    <t>Демонтирована в 2014г. (отказ арендодателя)</t>
  </si>
  <si>
    <t>выкл. 20.10.2014</t>
  </si>
  <si>
    <t>plan_gsm:4/4/0 work_gsm:</t>
  </si>
  <si>
    <t>plan_dcs:4/0/0 work_dcs:3/6/0</t>
  </si>
  <si>
    <t>plan_dcs:6/6/6 work_dcs:0/0/4</t>
  </si>
  <si>
    <t>plan_gsm:6/6/6 work_gsm:2/2/2</t>
  </si>
  <si>
    <t>plan_dcs:4/4/4 MR work_dcs:5/3/4</t>
  </si>
  <si>
    <t>Демонтирована в 2014г. (SWAP)</t>
  </si>
  <si>
    <t>выкл. 30.11.2014</t>
  </si>
  <si>
    <t>plan_dcs:4/4/0 work_dcs:4/4/4</t>
  </si>
  <si>
    <t>выкл. 14.07.2014</t>
  </si>
  <si>
    <t>plan_gsm: work_gsm:2/0/0</t>
  </si>
  <si>
    <t>plan_dcs:4/4/0 work_dcs:2/1/0</t>
  </si>
  <si>
    <t>кабель до БС2201, модернизация бс2201 2011 года_x000D__x000D_
_x000D__x000D_
Демонтирована в 2014г. (SWAP)</t>
  </si>
  <si>
    <t>выкл. 20.08.2014</t>
  </si>
  <si>
    <t>plan_dcs:4/4/0 work_dcs:2/4/0</t>
  </si>
  <si>
    <t>plan_gsm:4/2/0 work_gsm:2/1/0</t>
  </si>
  <si>
    <t>plan_dcs:0/4/0 work_dcs:0/3/0</t>
  </si>
  <si>
    <t>отпала в 2015 году</t>
  </si>
  <si>
    <t>plan_gsm:1/1 work_gsm:</t>
  </si>
  <si>
    <t>plan_gsm:4/0/0 work_gsm:</t>
  </si>
  <si>
    <t>plan_dcs:4/4/0 work_dcs:6/3/0</t>
  </si>
  <si>
    <t>выкл. 23.10.2014</t>
  </si>
  <si>
    <t>plan_dcs:4/4/4/4 work_dcs:3/2/3/2</t>
  </si>
  <si>
    <t>plan_gsm:2/2 work_gsm:</t>
  </si>
  <si>
    <t>plan_dcs:3/3/0 work_dcs:3/3/0</t>
  </si>
  <si>
    <t>plan_dcs:4/4/4/4/4/4 work_dcs:1/2/2</t>
  </si>
  <si>
    <t>plan_dcs: work_dcs:2/2/4</t>
  </si>
  <si>
    <t>выкл. 18.02.2014</t>
  </si>
  <si>
    <t>plan_gsm:2/0 work_gsm:</t>
  </si>
  <si>
    <t>plan_gsm:8/8/0 work_gsm:2/1/0</t>
  </si>
  <si>
    <t>plan_dcs:8/8/0 work_dcs:3/4/0</t>
  </si>
  <si>
    <t>plan_dcs:6/6/6 MR work_dcs:4/4/3</t>
  </si>
  <si>
    <t>plan_gsm:1/1/2 work_gsm:2/2/2</t>
  </si>
  <si>
    <t>plan_dcs:3/4/4 work_dcs:6/6/6</t>
  </si>
  <si>
    <t>plan_dcs:12/0/0 work_dcs:10/0/0</t>
  </si>
  <si>
    <t>plan_gsm:2/1/2/2 work_gsm:2/1/2/2</t>
  </si>
  <si>
    <t>plan_gsm:1/1/2 work_gsm:</t>
  </si>
  <si>
    <t>plan_umts:1/3/0 work_umts:1/2/0</t>
  </si>
  <si>
    <t>plan_dcs: work_dcs:0/2/0</t>
  </si>
  <si>
    <t>plan_dcs:6/6/6/4 work_dcs:3/3/3</t>
  </si>
  <si>
    <t>plan_gsm:0/2/2 work_gsm:</t>
  </si>
  <si>
    <t>plan_gsm:2/0/0 work_gsm:2/1/0</t>
  </si>
  <si>
    <t>plan_dcs:3/5/7 work_dcs:3/4/6</t>
  </si>
  <si>
    <t>plan_gsm:2/2/0 work_gsm:3/4/0</t>
  </si>
  <si>
    <t>plan_dcs:4/4/4 MR work_dcs:2/3/3</t>
  </si>
  <si>
    <t>plan_gsm:2/0/2 work_gsm:</t>
  </si>
  <si>
    <t>выкл. 17.06.2014</t>
  </si>
  <si>
    <t>plan_dcs:2/2/0 work_dcs:3/3/0</t>
  </si>
  <si>
    <t>plan_gsm:2/2/2 work_gsm:2/3/4</t>
  </si>
  <si>
    <t>plan_gsm:2/0/6 work_gsm:</t>
  </si>
  <si>
    <t>выкл. 18.08.2014</t>
  </si>
  <si>
    <t>plan_gsm:2/2/2 work_gsm:0/2/1</t>
  </si>
  <si>
    <t>plan_dcs:8/8/8 work_dcs:4/4/4</t>
  </si>
  <si>
    <t>plan_dcs:2/2/0 work_dcs:4/3/0</t>
  </si>
  <si>
    <t>plan_dcs: work_dcs:4/3/5</t>
  </si>
  <si>
    <t>plan_dcs:6/6/0 work_dcs:0/0/0</t>
  </si>
  <si>
    <t>plan_dcs:4/6/4 work_dcs:2/4/3</t>
  </si>
  <si>
    <t>plan_dcs:4/4/4 work_dcs:5/3/3</t>
  </si>
  <si>
    <t>plan_dcs:4/5/4 work_dcs:4/4/4</t>
  </si>
  <si>
    <t>plan_dcs:8/8/8 work_dcs:7/4/4</t>
  </si>
  <si>
    <t>plan_gsm:2/0/0 work_gsm:1/1/2</t>
  </si>
  <si>
    <t>plan_gsm:1/1/1 work_gsm:1/1/1</t>
  </si>
  <si>
    <t>plan_umts:3/2/3/3 work_umts:2/2/3</t>
  </si>
  <si>
    <t>plan_dcs:4/4/4 work_dcs:3/3/2/4</t>
  </si>
  <si>
    <t>plan_dcs:0/0/4 work_dcs:4/0/0</t>
  </si>
  <si>
    <t>plan_dcs:4/4/4 MR work_dcs:4/3/1</t>
  </si>
  <si>
    <t>plan_dcs:6/6/6 work_dcs:3/2/2</t>
  </si>
  <si>
    <t>plan_gsm:2/2/2/2 work_gsm:1/2/2/1</t>
  </si>
  <si>
    <t>plan_dcs:4/4/4/4 work_dcs:3/4/4/3</t>
  </si>
  <si>
    <t>Башня Velcom 40 м. + контейнер + BS - 240 II</t>
  </si>
  <si>
    <t>plan_gsm:4/4/0 work_gsm:3/3/0</t>
  </si>
  <si>
    <t>plan_dcs:5/4/5 work_dcs:4/4/4</t>
  </si>
  <si>
    <t>Изменены правильные высоты антенн из-за SWAP</t>
  </si>
  <si>
    <t>plan_gsm:1/1/2/2 work_gsm:1/1/2/1</t>
  </si>
  <si>
    <t>plan_dcs:4/4/5/4 work_dcs:3/4/4/2</t>
  </si>
  <si>
    <t>plan_dcs:4/4/4 MR work_dcs:4/3/3</t>
  </si>
  <si>
    <t>plan_dcs:6/6/6 work_dcs:2/4/2</t>
  </si>
  <si>
    <t>plan_dcs:6/6/6 work_dcs:1/2/2</t>
  </si>
  <si>
    <t>plan_dcs:6/6/0 work_dcs:3/3/0</t>
  </si>
  <si>
    <t>plan_dcs:8/8/8 MR work_dcs:5/0/3</t>
  </si>
  <si>
    <t>plan_dcs:8/8/8 work_dcs:4/2/3</t>
  </si>
  <si>
    <t>plan_dcs:2/3/4/4 work_dcs:2/3/4/2</t>
  </si>
  <si>
    <t>plan_dcs:6/6/6 MR work_dcs:6/2/5</t>
  </si>
  <si>
    <t>plan_dcs:4/4/4 work_dcs:1/1/2</t>
  </si>
  <si>
    <t>д. Слобода-Кучинка,  , Копыльский р-н, Минская обл.</t>
  </si>
  <si>
    <t>plan_dcs:0/0/0/4 work_dcs:0/0/0/4</t>
  </si>
  <si>
    <t>plan_dcs:6/6/6 MR work_dcs:2/2/2</t>
  </si>
  <si>
    <t>plan_gsm:2/1/2/2 work_gsm:2/2/2</t>
  </si>
  <si>
    <t>plan_dcs:2/2/2 work_dcs:2/1/1</t>
  </si>
  <si>
    <t>plan_dcs:6/6/6 MR work_dcs:6/4/6</t>
  </si>
  <si>
    <t>plan_gsm:3/3/3/2 work_gsm:2/2/2/2</t>
  </si>
  <si>
    <t>plan_dcs:4/4/4/4 work_dcs:3/3/4/3</t>
  </si>
  <si>
    <t>plan_dcs:4/4/4 work_dcs:5/5/2</t>
  </si>
  <si>
    <t>plan_dcs:4/4/4 MR work_dcs:3/3/6</t>
  </si>
  <si>
    <t>54 00 43</t>
  </si>
  <si>
    <t>Демонтирована в 2014 году. (отказ арендодателя)</t>
  </si>
  <si>
    <t>выкл. 12.12.2014</t>
  </si>
  <si>
    <t>plan_dcs:3/3/3 work_dcs:1/2/1</t>
  </si>
  <si>
    <t>plan_gsm:1/2/2/1 work_gsm:1/2/2</t>
  </si>
  <si>
    <t>53 03 39.7</t>
  </si>
  <si>
    <t>plan_gsm:4/4/2/2 work_gsm:4/4/2/2</t>
  </si>
  <si>
    <t>plan_dcs:4/4/4/4 work_dcs:3/3/3/2</t>
  </si>
  <si>
    <t>plan_gsm:3/3/4/2 work_gsm:3/3/4/2</t>
  </si>
  <si>
    <t>plan_dcs:4/4/4/4 work_dcs:2/2/3/3</t>
  </si>
  <si>
    <t>plan_dcs:6/6/6/4 work_dcs:5/6/5/4</t>
  </si>
  <si>
    <t>plan_dcs:3/3/3 work_dcs:0/2/2</t>
  </si>
  <si>
    <t>plan_dcs:6/6/6 XL work_dcs:4/3/4</t>
  </si>
  <si>
    <t>plan_gsm:2/2/2 XL work_gsm:2/1/2</t>
  </si>
  <si>
    <t>plan_dcs:6/6/6 XL work_dcs:4/3/5</t>
  </si>
  <si>
    <t>plan_gsm:2/2/2 work_gsm:4/1/1</t>
  </si>
  <si>
    <t>plan_dcs:4/4/4 work_dcs:1/1/4</t>
  </si>
  <si>
    <t>plan_dcs:6/6/6 MR work_dcs:3/2/2</t>
  </si>
  <si>
    <t>plan_dcs:6/6/6 work_dcs:2/2/1</t>
  </si>
  <si>
    <t>plan_gsm:1/2/2/2 work_gsm:1/2/1/2</t>
  </si>
  <si>
    <t>plan_dcs:2/3/2/4 work_dcs:2/3/2/1</t>
  </si>
  <si>
    <t>plan_gsm:4/4/4 work_gsm:1/1/1</t>
  </si>
  <si>
    <t>plan_gsm:2/2/2/2 work_gsm:2/2/2/1</t>
  </si>
  <si>
    <t>plan_dcs:4/5/5/4 work_dcs:4/5/4/1</t>
  </si>
  <si>
    <t>plan_dcs:4/4/4 work_dcs:3/5/3</t>
  </si>
  <si>
    <t>plan_dcs:6/6/6 MR work_dcs:5/4/7</t>
  </si>
  <si>
    <t>28 23 02</t>
  </si>
  <si>
    <t>Доп сектор GSM, замена антенны 3 сектора</t>
  </si>
  <si>
    <t>plan_dcs:8/8/8 MR work_dcs:4/5/3</t>
  </si>
  <si>
    <t>plan_gsm:4/4/4 work_gsm:3/2/1</t>
  </si>
  <si>
    <t>plan_dcs:6/6/6 MR work_dcs:6/4/5</t>
  </si>
  <si>
    <t>plan_dcs:4/4/4 work_dcs:1/2/4</t>
  </si>
  <si>
    <t>plan_dcs:4/4/4/4 work_dcs:4/3/4/4</t>
  </si>
  <si>
    <t>plan_dcs:6/6/6 MR work_dcs:5/6/7</t>
  </si>
  <si>
    <t>plan_dcs:6/6/6 work_dcs:3/7/6</t>
  </si>
  <si>
    <t>plan_dcs:6/6/6 MR work_dcs:5/4/6</t>
  </si>
  <si>
    <t>plan_dcs:2/2/2 work_dcs:3/5/4</t>
  </si>
  <si>
    <t>plan_dcs:6/6/6 work_dcs:4/7/4</t>
  </si>
  <si>
    <t>plan_dcs:3/4/4/4 work_dcs:3/4/4/3</t>
  </si>
  <si>
    <t>plan_gsm:2/3/2/2 work_gsm:3/3/2</t>
  </si>
  <si>
    <t>plan_dcs:2/4/2 work_dcs:1/2/2</t>
  </si>
  <si>
    <t>plan_dcs:3/3/3 work_dcs:1/0/2</t>
  </si>
  <si>
    <t>plan_dcs:4/4/4 work_dcs:4/4/1</t>
  </si>
  <si>
    <t>plan_dcs:6/6/6 work_dcs:3/0/4</t>
  </si>
  <si>
    <t>plan_gsm:3/3/1/2 work_gsm:2/3/1</t>
  </si>
  <si>
    <t>54 07 53.6</t>
  </si>
  <si>
    <t>Доп. сектор GSM, выше высоту Велком не дал.</t>
  </si>
  <si>
    <t>plan_dcs:8/8/8 MR work_dcs:6/4/6</t>
  </si>
  <si>
    <t>plan_gsm:2/2/2 XL work_gsm:</t>
  </si>
  <si>
    <t>plan_dcs:6/6/6 work_dcs:3/3/6</t>
  </si>
  <si>
    <t>plan_dcs:6/6/6 XL work_dcs:4/4/4</t>
  </si>
  <si>
    <t>plan_gsm:2/4/3/2 work_gsm:2/3/2</t>
  </si>
  <si>
    <t>plan_gsm:2/2/2 work_gsm:1/1/1/2</t>
  </si>
  <si>
    <t>plan_gsm:4/3/4 work_gsm:3/2/4</t>
  </si>
  <si>
    <t>plan_gsm:4/4/4 work_gsm:3/1/3</t>
  </si>
  <si>
    <t>plan_dcs:6/6/6 MR work_dcs:6/7/7</t>
  </si>
  <si>
    <t>plan_dcs:6/6/6 MR work_dcs:4/3/3</t>
  </si>
  <si>
    <t>plan_gsm:2/2/2 work_gsm:2/4/1</t>
  </si>
  <si>
    <t>plan_gsm:2/3/3/3 work_gsm:2/3/3</t>
  </si>
  <si>
    <t>plan_dcs:6/6/6 MR work_dcs:4/3/6</t>
  </si>
  <si>
    <t>plan_dcs:4/4/4/4 work_dcs:4/3/3/2</t>
  </si>
  <si>
    <t>plan_gsm:4/3/2/2 work_gsm:3/2/2/2</t>
  </si>
  <si>
    <t>plan_dcs:8/7/6/8 work_dcs:8/7/6/8</t>
  </si>
  <si>
    <t>plan_dcs:6/6/6 MR work_dcs:2/5/3</t>
  </si>
  <si>
    <t>plan_gsm:3/3/3 work_gsm:2/3/3/2</t>
  </si>
  <si>
    <t>plan_dcs:6/6/6 MR work_dcs:4/5/4/2</t>
  </si>
  <si>
    <t>plan_dcs:4/3/4/4 work_dcs:3/3/3/4</t>
  </si>
  <si>
    <t>plan_dcs:4/4/4 work_dcs:6/6/5</t>
  </si>
  <si>
    <t>plan_dcs:4/4/3/4 work_dcs:4/3/2/2</t>
  </si>
  <si>
    <t>plan_gsm:2/2/2 work_gsm:2/1/4</t>
  </si>
  <si>
    <t>plan_dcs:2/2/4/4 work_dcs:2/2/3/2</t>
  </si>
  <si>
    <t>plan_gsm:3/3/4/3 work_gsm:4/3/4</t>
  </si>
  <si>
    <t>plan_dcs:3/0/4/4 work_dcs:3/0/3</t>
  </si>
  <si>
    <t>plan_gsm:2/2/2/2 work_gsm:4/4/3/4</t>
  </si>
  <si>
    <t>plan_dcs:4/2/2/2 work_dcs:9/7/7/6</t>
  </si>
  <si>
    <t>plan_dcs:4/4/4 work_dcs:5/7/5</t>
  </si>
  <si>
    <t>plan_dcs:6/6/6 work_dcs:5/3/2</t>
  </si>
  <si>
    <t>plan_gsm:3/3/3 work_gsm:1/1/2</t>
  </si>
  <si>
    <t>plan_dcs: work_dcs:1/2/2</t>
  </si>
  <si>
    <t>plan_dcs:8/8/8 MR work_dcs:6/7/3</t>
  </si>
  <si>
    <t>plan_dcs:6/6/6 work_dcs:8/5/6</t>
  </si>
  <si>
    <t>25 55 03</t>
  </si>
  <si>
    <t>Доп. сектор GSM, юстировка третьего сектора</t>
  </si>
  <si>
    <t>plan_gsm:2/4/3 work_gsm:2/4/2</t>
  </si>
  <si>
    <t>plan_dcs:4/4/4 XL work_dcs:4/2/3</t>
  </si>
  <si>
    <t>plan_gsm:3/2/2/2 work_gsm:3/3/1</t>
  </si>
  <si>
    <t>plan_dcs:4/4/0 work_dcs:2/3/0</t>
  </si>
  <si>
    <t>plan_gsm:3/3/3 work_gsm:2/3/1</t>
  </si>
  <si>
    <t>plan_dcs:4/4/4 work_dcs:6/8/5</t>
  </si>
  <si>
    <t>plan_gsm:2/2/2/2 work_gsm:1/1/1</t>
  </si>
  <si>
    <t>Демонтирована в 2014 году.</t>
  </si>
  <si>
    <t>выкл. 07.07.2014</t>
  </si>
  <si>
    <t>plan_gsm:2/2/3/2 work_gsm:2/2/3/2</t>
  </si>
  <si>
    <t>plan_dcs:3/3/3/4 work_dcs:3/3/3/3</t>
  </si>
  <si>
    <t>plan_gsm:2/3/2/2 work_gsm:2/3/3/2</t>
  </si>
  <si>
    <t>plan_dcs:6/6/5/4 work_dcs:5/6/4/3</t>
  </si>
  <si>
    <t>plan_dcs:3/3/3 work_dcs:4/2/5</t>
  </si>
  <si>
    <t>plan_dcs: work_dcs:2/3/0</t>
  </si>
  <si>
    <t>plan_dcs:4/16/4 work_dcs:2/2/3</t>
  </si>
  <si>
    <t>plan_gsm: work_gsm:2/3/4/2</t>
  </si>
  <si>
    <t>plan_dcs:5/6/8/8 work_dcs:5/6/8/3</t>
  </si>
  <si>
    <t>plan_dcs:6/6/6 work_dcs:3/7/4</t>
  </si>
  <si>
    <t>plan_dcs:4/4/4 MR work_dcs:5/4/3</t>
  </si>
  <si>
    <t>plan_gsm:2/1/2/2 work_gsm:2/1/1</t>
  </si>
  <si>
    <t>plan_dcs:2/2/3 work_dcs:2/2/2</t>
  </si>
  <si>
    <t>plan_dcs:4/4/4/2 work_dcs:3/3/3/2</t>
  </si>
  <si>
    <t>plan_dcs:3/3/3 work_dcs:1/3/2</t>
  </si>
  <si>
    <t>plan_dcs:4/4/4 work_dcs:3/6/6</t>
  </si>
  <si>
    <t>plan_gsm:4/4/4 work_gsm:1/1/2</t>
  </si>
  <si>
    <t>plan_gsm:2/2/2 work_gsm:3/4/2</t>
  </si>
  <si>
    <t>plan_gsm:4/4/4 work_gsm:2/1/1</t>
  </si>
  <si>
    <t>plan_gsm:1/2/2/2 work_gsm:1/2/1</t>
  </si>
  <si>
    <t>Модернизация под 3G. Меняем антенны под 3G. Единственный вариант согласия Велкома. По РРЛ - прошу ориентировочно хотя бы сказать какая РРЛ планируется</t>
  </si>
  <si>
    <t>59 м - высота, на которую разрешил Велком;_x000D__x000D_
По РРЛ - прошу ориентировочно хотя бы сказать какая РРЛ планируется модернизации.</t>
  </si>
  <si>
    <t>plan_gsm:1/1/1 work_gsm:2/1/1</t>
  </si>
  <si>
    <t>plan_gsm:3/3/3 work_gsm:1/1/1</t>
  </si>
  <si>
    <t>plan_gsm:2/1/3/2 work_gsm:2/1/4/2</t>
  </si>
  <si>
    <t>plan_gsm:4/0/0 work_gsm:2/2/0</t>
  </si>
  <si>
    <t>plan_gsm:1/1/1 work_gsm:2/3/3</t>
  </si>
  <si>
    <t>plan_gsm:2/2/2 work_gsm:2/2/2/3</t>
  </si>
  <si>
    <t>plan_dcs:3/2/2 work_dcs:2/2/2</t>
  </si>
  <si>
    <t>plan_dcs:3/3/3 work_dcs:1/1/2</t>
  </si>
  <si>
    <t>plan_dcs:5/4/5 work_dcs:6/4/5</t>
  </si>
  <si>
    <t>plan_umts:3/3/1 work_umts:3/3/1</t>
  </si>
  <si>
    <t>54 00 16.7</t>
  </si>
  <si>
    <t>Полная точная актуальная таблица высот расписана в ФПД. Для замена двухдиапазонной антенны GSM/DCS К741324 на К741785/К739498 выполняем следующее: ант</t>
  </si>
  <si>
    <t>выкл. 13.11.2014</t>
  </si>
  <si>
    <t>plan_dcs:6/6/6 work_dcs:2/3/11</t>
  </si>
  <si>
    <t>выкл. 30.06.2014</t>
  </si>
  <si>
    <t>plan_gsm:4/0 work_gsm:</t>
  </si>
  <si>
    <t>plan_dcs:4/4/4 MR work_dcs:2/2/3</t>
  </si>
  <si>
    <t>выкл. 10.07.2014</t>
  </si>
  <si>
    <t>plan_dcs: work_dcs:4/3/3</t>
  </si>
  <si>
    <t>plan_gsm:4/4/4 work_gsm:3/1/2</t>
  </si>
  <si>
    <t>plan_dcs:4/3/4/4 work_dcs:4/3/4/2</t>
  </si>
  <si>
    <t>plan_gsm:3/3/2/2 work_gsm:3/3/3</t>
  </si>
  <si>
    <t>plan_dcs:4/4/4/4 work_dcs:3/2/2</t>
  </si>
  <si>
    <t>plan_dcs:3/3/3 work_dcs:6/5/5</t>
  </si>
  <si>
    <t>plan_dcs:4/4/4 work_dcs:3/1/3</t>
  </si>
  <si>
    <t>plan_gsm:3/2/2/1 work_gsm:4/1/2/1</t>
  </si>
  <si>
    <t>plan_gsm:3/3/3 work_gsm:2/3/1/2</t>
  </si>
  <si>
    <t>plan_gsm:3/3/2/2 work_gsm:3/3/2/3</t>
  </si>
  <si>
    <t>plan_gsm:2/2/2/2/2 work_gsm:2/2/2</t>
  </si>
  <si>
    <t>Добавление 5 сектора GSM. Замена антенны, отредактировано согласно примечанию.</t>
  </si>
  <si>
    <t>plan_gsm:3/3/3 work_gsm:2/2/2/1</t>
  </si>
  <si>
    <t>plan_dcs:0/4/4 work_dcs:0/3/3</t>
  </si>
  <si>
    <t>plan_dcs:2/4/2 work_dcs:2/2/2</t>
  </si>
  <si>
    <t>plan_gsm:2/4/3 work_gsm:2/3/3</t>
  </si>
  <si>
    <t>plan_dcs:4/3/3 work_dcs:4/3/3</t>
  </si>
  <si>
    <t>27 01 47.1</t>
  </si>
  <si>
    <t>53 03 16.2</t>
  </si>
  <si>
    <t>plan_dcs:2/0/2 work_dcs:2/3/2</t>
  </si>
  <si>
    <t>59 м - высота, на которую разрешил Велком; По РРЛ их нет - поток у кого-то арендуется. Нужна привязка.</t>
  </si>
  <si>
    <t>plan_gsm:3/3/3 work_gsm:2/1/1</t>
  </si>
  <si>
    <t>plan_dcs:4/4/4 work_dcs:1/4/3</t>
  </si>
  <si>
    <t>plan_dcs:0/4/4 work_dcs:0/1/1</t>
  </si>
  <si>
    <t>plan_dcs:3/3/3 work_dcs:1/2/3</t>
  </si>
  <si>
    <t>plan_dcs:6/6/6 work_dcs:1/2/1</t>
  </si>
  <si>
    <t>plan_dcs:6/6/6 work_dcs:2/4/5</t>
  </si>
  <si>
    <t>plan_gsm:3/2/2/2 work_gsm:3/2/2/1</t>
  </si>
  <si>
    <t>plan_dcs:6/6/6/4 work_dcs:6/4/4/4</t>
  </si>
  <si>
    <t>plan_dcs:4/4/4 work_dcs:1/4/4</t>
  </si>
  <si>
    <t>plan_dcs:6/6/6 MR work_dcs:4/6/5</t>
  </si>
  <si>
    <t>plan_dcs:6/6/6 MR work_dcs:5/2/4</t>
  </si>
  <si>
    <t>plan_dcs:7/6/5 work_dcs:6/5/4</t>
  </si>
  <si>
    <t>plan_dcs:6/6/6 XL work_dcs:5/6/4</t>
  </si>
  <si>
    <t>plan_gsm:2/2/2 XL work_gsm:1/1/2</t>
  </si>
  <si>
    <t>plan_dcs:0/0/4 work_dcs:0/0/3</t>
  </si>
  <si>
    <t>plan_gsm:2/2/2/2 work_gsm:1/1/2/2</t>
  </si>
  <si>
    <t>plan_gsm:3/2/4 work_gsm:3/2/4</t>
  </si>
  <si>
    <t>plan_gsm:4/4/2 work_gsm:4/3/2</t>
  </si>
  <si>
    <t>plan_gsm:4/2/4 work_gsm:4/2/4</t>
  </si>
  <si>
    <t>55 02 50.8</t>
  </si>
  <si>
    <t>3G отпала в 2015 году</t>
  </si>
  <si>
    <t>plan_dcs:6/6/6 work_dcs:8/5/3</t>
  </si>
  <si>
    <t>г. Орша, ул. Ленина, д. 161А/8, Оршанский р-н, Витебская обл.</t>
  </si>
  <si>
    <t>контейнер + DBS - 3900</t>
  </si>
  <si>
    <t>plan_dcs:3/0/0 work_dcs:0/0/0</t>
  </si>
  <si>
    <t>plan_gsm:2/2/2/2 work_gsm:2/2/1/1</t>
  </si>
  <si>
    <t>plan_gsm:2/2/2 work_gsm:2/2/2/1</t>
  </si>
  <si>
    <t>plan_dcs:0/2/4 work_dcs:0/2/3</t>
  </si>
  <si>
    <t>plan_dcs:4/4/4 XL work_dcs:4/4/3</t>
  </si>
  <si>
    <t>plan_dcs:4/4/4 work_dcs:1/2/3</t>
  </si>
  <si>
    <t>plan_gsm:2/2/2 work_gsm:1/4/1</t>
  </si>
  <si>
    <t>plan_dcs: work_dcs:0/4/2</t>
  </si>
  <si>
    <t>plan_gsm:2/2/3 work_gsm:2/2/4</t>
  </si>
  <si>
    <t>plan_dcs:2/2/4 work_dcs:2/1/2</t>
  </si>
  <si>
    <t>plan_dcs:6/6/6 work_dcs:7/5/3</t>
  </si>
  <si>
    <t>52 08 51.5</t>
  </si>
  <si>
    <t>Демонтирована в 2014 году</t>
  </si>
  <si>
    <t>выкл. 31.03.2014</t>
  </si>
  <si>
    <t>plan_gsm:3/4/4 work_gsm:3/4/4</t>
  </si>
  <si>
    <t>plan_dcs:4/4/4/4 work_dcs:3/2/4/3</t>
  </si>
  <si>
    <t>plan_gsm:4/4/2 work_gsm:3/4/3</t>
  </si>
  <si>
    <t>plan_dcs:3/4/0 work_dcs:3/3/0</t>
  </si>
  <si>
    <t>plan_dcs:2/2/2 work_dcs:3/4/2</t>
  </si>
  <si>
    <t>plan_dcs:6/6/6 work_dcs:5/7/3</t>
  </si>
  <si>
    <t>plan_dcs:3/4/4/4 work_dcs:2/4/4/4</t>
  </si>
  <si>
    <t>plan_dcs:6/6/6 XL work_dcs:3/3/3</t>
  </si>
  <si>
    <t>plan_gsm:2/2/2 work_gsm:2/0/1</t>
  </si>
  <si>
    <t>plan_dcs: work_dcs:0/4/3</t>
  </si>
  <si>
    <t>plan_gsm:2/2/2 work_gsm:1/2/4/2</t>
  </si>
  <si>
    <t>plan_dcs:4/2/8/4 work_dcs:3/2/8/1</t>
  </si>
  <si>
    <t>plan_dcs:2/4/0 work_dcs:2/3/0</t>
  </si>
  <si>
    <t>plan_gsm:2/2/2 work_gsm:2/1/1/1</t>
  </si>
  <si>
    <t>plan_dcs:2/2/2 work_dcs:3/2/2/1</t>
  </si>
  <si>
    <t>plan_dcs:6/6/6 work_dcs:4/2/5</t>
  </si>
  <si>
    <t>plan_gsm:2/3/2/2 work_gsm:2/2/1/2</t>
  </si>
  <si>
    <t>plan_dcs:4/4/4 work_dcs:5/5/7</t>
  </si>
  <si>
    <t>plan_dcs:6/6/6 work_dcs:2/4/1</t>
  </si>
  <si>
    <t>plan_dcs:6/6/6 work_dcs:5/4/7</t>
  </si>
  <si>
    <t>plan_gsm:2/3/2/1 work_gsm:1/3/2</t>
  </si>
  <si>
    <t>Свободная высота 62 м.</t>
  </si>
  <si>
    <t>plan_gsm:4/4/4/4 work_gsm:2/2/1/2</t>
  </si>
  <si>
    <t>plan_dcs:2/2/2 work_dcs:2/2/2/3</t>
  </si>
  <si>
    <t>plan_gsm:4/4/4 work_gsm:3/2/3/1</t>
  </si>
  <si>
    <t>plan_dcs:3/3/3 work_dcs:2/0/3/1</t>
  </si>
  <si>
    <t>plan_dcs:4/2/2/4/4 work_dcs:3/3/3</t>
  </si>
  <si>
    <t>plan_dcs:2/0/2 work_dcs:2/2/3</t>
  </si>
  <si>
    <t>plan_dcs:4/4/4 MR work_dcs:3/4/3</t>
  </si>
  <si>
    <t>plan_dcs:6/6/6 work_dcs:2/5/5</t>
  </si>
  <si>
    <t>plan_dcs:4/4/4 work_dcs:2/5/3</t>
  </si>
  <si>
    <t>plan_dcs:4/4/4 MR work_dcs:6/4/3</t>
  </si>
  <si>
    <t>plan_dcs:3/4/4 work_dcs:2/3/4</t>
  </si>
  <si>
    <t>plan_dcs:3/2/1 work_dcs:2/1/1</t>
  </si>
  <si>
    <t>plan_dcs:6/6/6 work_dcs:3/2/6</t>
  </si>
  <si>
    <t>plan_gsm:4/3/3/4 work_gsm:4/3/3/3</t>
  </si>
  <si>
    <t>plan_dcs: work_dcs:3/2/3</t>
  </si>
  <si>
    <t>plan_gsm:2/2/2 work_gsm:4/1/2</t>
  </si>
  <si>
    <t>plan_dcs:4/4/4 work_dcs:4/7/4</t>
  </si>
  <si>
    <t>plan_gsm:4/4/4/4 work_gsm:</t>
  </si>
  <si>
    <t>plan_dcs:4/4/4 work_dcs:2/5/5</t>
  </si>
  <si>
    <t>Земельный участок Россонского РИК, Краснопольский с/с</t>
  </si>
  <si>
    <t>plan_dcs:8/5/6/6 work_dcs:8/5/6</t>
  </si>
  <si>
    <t>plan_dcs:4/4/4/4 work_dcs:3/5/5/4</t>
  </si>
  <si>
    <t>plan_dcs:6/6/6 work_dcs:8/4/5</t>
  </si>
  <si>
    <t>plan_dcs:2/2/2/4 work_dcs:1/2/2/1</t>
  </si>
  <si>
    <t>plan_gsm:3/2/2/2 work_gsm:3/1/2/2</t>
  </si>
  <si>
    <t>plan_dcs:4/2/0/4 work_dcs:4/2/0/4</t>
  </si>
  <si>
    <t>plan_dcs:2/3/2 work_dcs:3/1/3</t>
  </si>
  <si>
    <t>plan_dcs:4/0/4 work_dcs:0/0/0</t>
  </si>
  <si>
    <t>plan_dcs:6/6/6 work_dcs:1/6/6</t>
  </si>
  <si>
    <t>plan_dcs:2/6/3/4 work_dcs:2/5/3</t>
  </si>
  <si>
    <t>plan_dcs:6/6/6 work_dcs:3/1/4</t>
  </si>
  <si>
    <t>plan_dcs:6/6/6 work_dcs:5/2/3</t>
  </si>
  <si>
    <t>plan_dcs:6/6/6 work_dcs:2/6/2</t>
  </si>
  <si>
    <t>plan_dcs:4/4/4 work_dcs:1/2/1</t>
  </si>
  <si>
    <t>plan_dcs:2/2/2 work_dcs:2/4/5</t>
  </si>
  <si>
    <t>plan_dcs:6/6/6 work_dcs:3/1/2</t>
  </si>
  <si>
    <t>55 09 49.6</t>
  </si>
  <si>
    <t>3G оборудование привязывается через ВОЛС, демонтаж, большая стоимость аренды.</t>
  </si>
  <si>
    <t>выкл. 25.04.2014</t>
  </si>
  <si>
    <t>plan_dcs:3/3/3/3 work_dcs:3/3/3</t>
  </si>
  <si>
    <t>доп сектор GSM/DCS, юстировка 2 сектора GSM/DCS</t>
  </si>
  <si>
    <t>plan_dcs:6/6/6 work_dcs:3/3/8</t>
  </si>
  <si>
    <t>plan_dcs:6/6/6 MR work_dcs:4/6/6</t>
  </si>
  <si>
    <t>plan_dcs:6/6/6 work_dcs:7/3/6</t>
  </si>
  <si>
    <t>plan_dcs:4/4/4/4 work_dcs:2/4/2/3</t>
  </si>
  <si>
    <t>plan_dcs:0/4/0 work_dcs:0/2/0</t>
  </si>
  <si>
    <t>plan_dcs:3/3/3 work_dcs:3/1/2</t>
  </si>
  <si>
    <t>plan_dcs:2/2/2 work_dcs:2/4/3</t>
  </si>
  <si>
    <t>plan_gsm:1/1/2/1 work_gsm:1/1/2</t>
  </si>
  <si>
    <t>выкл. 21.03.2014</t>
  </si>
  <si>
    <t>plan_dcs:6/6/6 work_dcs:6/8/5</t>
  </si>
  <si>
    <t>выкл. 11.11.2014</t>
  </si>
  <si>
    <t>plan_dcs:4/4/4 MR work_dcs:7/4/4</t>
  </si>
  <si>
    <t>plan_gsm:3/2/4/3 work_gsm:3/2/4</t>
  </si>
  <si>
    <t>plan_dcs:0/4/4 work_dcs:0/2/2</t>
  </si>
  <si>
    <t>plan_dcs:4/4/4 MR work_dcs:4/0/2</t>
  </si>
  <si>
    <t>plan_dcs:6/6/6 XL work_dcs:4/4/3</t>
  </si>
  <si>
    <t>plan_dcs:6/6/0 work_dcs:6/5/0</t>
  </si>
  <si>
    <t>27 04 19.3</t>
  </si>
  <si>
    <t>выкл. 02.04.2014</t>
  </si>
  <si>
    <t>plan_dcs:3/4/4 work_dcs:3/4/3</t>
  </si>
  <si>
    <t>plan_dcs:6/6/6 work_dcs:2/3/5</t>
  </si>
  <si>
    <t>plan_dcs:2/3/3/4 work_dcs:2/3/2/2</t>
  </si>
  <si>
    <t>plan_dcs:4/4/2/3 work_dcs:3/4/2</t>
  </si>
  <si>
    <t>plan_dcs:4/4/4 work_dcs:2/3/1</t>
  </si>
  <si>
    <t>plan_gsm:2/2/0 work_gsm:2/2/1</t>
  </si>
  <si>
    <t>plan_dcs:6/6/0 work_dcs:5/4/4</t>
  </si>
  <si>
    <t>plan_gsm:3/2/2/2 work_gsm:2/2/2/1</t>
  </si>
  <si>
    <t>plan_dcs:4/3/2/2 work_dcs:3/3/2/2</t>
  </si>
  <si>
    <t>plan_dcs:4/4/4/4 work_dcs:2/4/4/2</t>
  </si>
  <si>
    <t>plan_gsm:2/0/0 work_gsm:2/2/4</t>
  </si>
  <si>
    <t>plan_gsm:3/3/3/3 work_gsm:2/2/3/2</t>
  </si>
  <si>
    <t>plan_dcs:4/4/0 work_dcs:0/3/2</t>
  </si>
  <si>
    <t>plan_dcs:6/6/6 work_dcs:6/6/3</t>
  </si>
  <si>
    <t>plan_gsm:2/1/3/2 work_gsm:2/1/2</t>
  </si>
  <si>
    <t>plan_gsm:4/4/4 work_gsm:1/3/2</t>
  </si>
  <si>
    <t>plan_dcs: work_dcs:1/3/2</t>
  </si>
  <si>
    <t>plan_dcs:6/6/6 MR work_dcs:4/4/2</t>
  </si>
  <si>
    <t>26 34 08</t>
  </si>
  <si>
    <t>Доп. сектор GSM, замена антенны во втором секторе</t>
  </si>
  <si>
    <t>plan_dcs:6/6/6 MR work_dcs:3/3/4</t>
  </si>
  <si>
    <t>plan_dcs:3/3/2 work_dcs:3/2/2</t>
  </si>
  <si>
    <t>plan_dcs:4/4/4/4 work_dcs:3/4/4/4</t>
  </si>
  <si>
    <t>plan_dcs:2/2/2 work_dcs:5/4/2</t>
  </si>
  <si>
    <t>plan_dcs:6/6/6 work_dcs:2/1/1</t>
  </si>
  <si>
    <t>plan_gsm:3/3/3 work_gsm:2/1/4</t>
  </si>
  <si>
    <t>г. Могилёв, ул. Вавилова, д. 15, Могилёвский р-н, Могилёвская обл.</t>
  </si>
  <si>
    <t>ФОК</t>
  </si>
  <si>
    <t>30 19 22.88</t>
  </si>
  <si>
    <t>53 54 23.13</t>
  </si>
  <si>
    <t>plan_dcs:4/4/4/4 work_dcs:4/2/3/3</t>
  </si>
  <si>
    <t>plan_dcs:2/2/2 work_dcs:2/2/7</t>
  </si>
  <si>
    <t>3 доп. сектор DCS, конфигурацию и азимуты подредактировал</t>
  </si>
  <si>
    <t>plan_gsm:4/4/4/4 work_gsm:4/4/4/3</t>
  </si>
  <si>
    <t>plan_gsm:3/3/2/2 work_gsm:4/3/2/2</t>
  </si>
  <si>
    <t>28 00 46.4</t>
  </si>
  <si>
    <t>plan_dcs:6/6/6 XL work_dcs:5/6/6</t>
  </si>
  <si>
    <t>plan_dcs:6/6/6 MR work_dcs:4/4/6</t>
  </si>
  <si>
    <t>plan_gsm:2/1/2 work_gsm:2/1/1</t>
  </si>
  <si>
    <t>plan_dcs:5/5/4 work_dcs:5/4/3</t>
  </si>
  <si>
    <t>plan_dcs:3/3/3 work_dcs:4/6/5</t>
  </si>
  <si>
    <t>plan_dcs:2/3/4/4 work_dcs:2/3/4/3</t>
  </si>
  <si>
    <t>plan_dcs:6/6/6 work_dcs:7/3/2</t>
  </si>
  <si>
    <t>plan_gsm:2/2/2/2 work_gsm:1/2/2/3</t>
  </si>
  <si>
    <t>plan_dcs:3/3/8 work_dcs:2/3/6</t>
  </si>
  <si>
    <t>plan_dcs:3/3/3/4/2 work_dcs:3/3/3/4</t>
  </si>
  <si>
    <t>plan_dcs:4/4/4/4 work_dcs:2/3/2/2</t>
  </si>
  <si>
    <t>plan_dcs:2/2/2 work_dcs:2/4/2</t>
  </si>
  <si>
    <t>plan_dcs:6/6/6 work_dcs:7/5/5</t>
  </si>
  <si>
    <t>plan_dcs:2/4/4/4 work_dcs:2/4/3</t>
  </si>
  <si>
    <t>24 52 45.8</t>
  </si>
  <si>
    <t>52 27 6.8</t>
  </si>
  <si>
    <t>plan_dcs:4/4/3/4 work_dcs:4/4/2</t>
  </si>
  <si>
    <t>plan_dcs:3/3/3 work_dcs:6/3/4</t>
  </si>
  <si>
    <t>plan_dcs:6/6/6 MR work_dcs:5/5/7</t>
  </si>
  <si>
    <t>plan_dcs:6/6/6 MR work_dcs:7/7/4</t>
  </si>
  <si>
    <t>plan_gsm:4/3/2/2 work_gsm:4/3/2/2</t>
  </si>
  <si>
    <t>plan_dcs:4/2/2 work_dcs:3/2/2</t>
  </si>
  <si>
    <t>plan_dcs:0/3/4 work_dcs:0/2/0</t>
  </si>
  <si>
    <t>plan_dcs:4/4/4/4 work_dcs:3/4/3/1</t>
  </si>
  <si>
    <t>plan_dcs:3/3/3 work_dcs:3/2/1</t>
  </si>
  <si>
    <t>plan_dcs:0/4/2 work_dcs:0/4/2</t>
  </si>
  <si>
    <t>plan_dcs:4/4/4 work_dcs:1/1/3</t>
  </si>
  <si>
    <t>Хотелось бы повесить на высоте 70м - после заключения о несущей способности будет известно, иначе высота будет 58 м не выше.</t>
  </si>
  <si>
    <t>plan_dcs: work_dcs:0/0/4</t>
  </si>
  <si>
    <t>plan_dcs:3/2/3/2 work_dcs:3/2/2</t>
  </si>
  <si>
    <t>plan_umts:1/1/2 work_umts:1/1/2</t>
  </si>
  <si>
    <t>Доп сектор GSM/DCS, переюстировка 3 сектора.</t>
  </si>
  <si>
    <t>plan_gsm:2/2/2 work_gsm:1/2/2/1</t>
  </si>
  <si>
    <t>plan_gsm:2/3/3/2 work_gsm:1/2/2/2</t>
  </si>
  <si>
    <t>plan_gsm:2/3/3/2 work_gsm:2/3/3/2</t>
  </si>
  <si>
    <t>plan_dcs:3/4/4/3 work_dcs:3/4/4/3</t>
  </si>
  <si>
    <t>plan_gsm:2/2/4/2 work_gsm:2/2/3</t>
  </si>
  <si>
    <t>plan_dcs:6/6/6 MR work_dcs:3/7/5</t>
  </si>
  <si>
    <t>plan_dcs:6/6/6 MR work_dcs:4/7/6</t>
  </si>
  <si>
    <t>plan_dcs:6/6/6 work_dcs:8/7/6</t>
  </si>
  <si>
    <t>plan_dcs:3/2/2/4 work_dcs:2/2/2/1</t>
  </si>
  <si>
    <t>plan_dcs:6/6/6/4 work_dcs:6/4/5/2</t>
  </si>
  <si>
    <t>plan_gsm:3/3/3/3 work_gsm:1/1/1/2</t>
  </si>
  <si>
    <t>plan_gsm:1/2/1 work_gsm:1/1/1</t>
  </si>
  <si>
    <t>plan_dcs:3/4/3 work_dcs:3/4/3</t>
  </si>
  <si>
    <t>plan_gsm:2/2/0 work_gsm:1/2/2</t>
  </si>
  <si>
    <t>plan_dcs:3/3/3 work_dcs:2/4/1</t>
  </si>
  <si>
    <t>plan_gsm:2/2/2/2 work_gsm:2/1/2/1</t>
  </si>
  <si>
    <t>plan_dcs:6/0/0 work_dcs:3/0/0</t>
  </si>
  <si>
    <t>plan_dcs:4/4/4/4 work_dcs:2/3/4/2</t>
  </si>
  <si>
    <t>plan_dcs:6/6/0 work_dcs:2/2/0</t>
  </si>
  <si>
    <t>plan_dcs:6/0/0 work_dcs:2/0/0</t>
  </si>
  <si>
    <t>plan_dcs: work_dcs:6/3/3</t>
  </si>
  <si>
    <t>plan_gsm:2/2/2 work_gsm:1/0/1</t>
  </si>
  <si>
    <t>plan_dcs:6/6/6/6 work_dcs:4/4/4/2</t>
  </si>
  <si>
    <t>plan_dcs:6/6/6/6 work_dcs:2/2/2/2</t>
  </si>
  <si>
    <t>plan_gsm:2/2/2/2 work_gsm:1/1/1/1</t>
  </si>
  <si>
    <t>plan_dcs:6/6/6/6 work_dcs:6/5/5/6</t>
  </si>
  <si>
    <t>д. Цель, Осиповичский р-н, Могилёвская обл.</t>
  </si>
  <si>
    <t>башня связи МО РБ</t>
  </si>
  <si>
    <t>башня связи МО РБ 50,0м + DBS - 3900</t>
  </si>
  <si>
    <t>plan_dcs:3/3/3/3 work_dcs:</t>
  </si>
  <si>
    <t>28 28 8.28</t>
  </si>
  <si>
    <t>53 23 54.81</t>
  </si>
  <si>
    <t>г. Брест, ул. ГОБК, д. 27/3, Брестский р-н, Брестская обл.</t>
  </si>
  <si>
    <t>Здание гаража</t>
  </si>
  <si>
    <t>23 39 34.79</t>
  </si>
  <si>
    <t>52 05 32.91</t>
  </si>
  <si>
    <t>г. Могилёв, ул. Димитрова, д. 52, Могилёвский р-н, Могилёвская обл.</t>
  </si>
  <si>
    <t>здание АТС</t>
  </si>
  <si>
    <t>30 22 3.54</t>
  </si>
  <si>
    <t>53 52 17.51</t>
  </si>
  <si>
    <t>plan_dcs:6/4/4 work_dcs:6/2/4</t>
  </si>
  <si>
    <t>plan_gsm:1/1/1/1 work_gsm:1/1/1/1</t>
  </si>
  <si>
    <t>plan_dcs:4/4/4/4 work_dcs:1/1/1/1</t>
  </si>
  <si>
    <t>plan_gsm:2/2/4 work_gsm:2/2/2</t>
  </si>
  <si>
    <t>plan_dcs:4/4/8 work_dcs:3/2/3</t>
  </si>
  <si>
    <t>23 43 6.09</t>
  </si>
  <si>
    <t>52 07 44.96</t>
  </si>
  <si>
    <t>plan_dcs:2/2/0 work_dcs:2/2/0</t>
  </si>
  <si>
    <t>26 53 0.21</t>
  </si>
  <si>
    <t>54 20 44.95</t>
  </si>
  <si>
    <t>г. Могилёв, пр-т Димитрова, р-н, д. 65, Могилёвский р-н, Могилёвская обл.</t>
  </si>
  <si>
    <t>53 55 13.51</t>
  </si>
  <si>
    <t>Опора №1 53° 55' 13.51" СШ 27° 27' 46.39" ВД (12 опора по Чичурина от пересечения с Аладовых); Опора №2 53° 55' 15.60" СШ 27° 27' 39.83" ВД. (9 опора</t>
  </si>
  <si>
    <t>д. Завышье, санаторий «Алеся», Ивановский р-н, Брестская обл.</t>
  </si>
  <si>
    <t>25 41 7.26</t>
  </si>
  <si>
    <t>52 00 9.81</t>
  </si>
  <si>
    <t>д. Будище, сан. Надежда, Вилейский р-н, Минская обл.</t>
  </si>
  <si>
    <t>труба + DBS - 3900</t>
  </si>
  <si>
    <t>27 13 12.6</t>
  </si>
  <si>
    <t>54 28 40.3</t>
  </si>
  <si>
    <t>Замена РПЧ на БС. Проектируем DBS 3900, так как Минская область.</t>
  </si>
  <si>
    <t>д. Ольховка, картонная фабрика, Островецкий р-н, Гродненская обл.</t>
  </si>
  <si>
    <t>26 13 54.3</t>
  </si>
  <si>
    <t>54 48 20.7</t>
  </si>
  <si>
    <t>Замена РПЧ на мкБС. Установку микробазовых шкафов планируется установить на нижней площадке трубы на высоте около 7м.</t>
  </si>
  <si>
    <t>д. Берестовица, мачта лесничества, Щучинский р-н, Гродненская обл.</t>
  </si>
  <si>
    <t>24 22 49.9</t>
  </si>
  <si>
    <t>53 50 53.5</t>
  </si>
  <si>
    <t>Замена РПЧ на микроБС. BS-82 планируется устанавливать на верху башни.</t>
  </si>
  <si>
    <t>д. Любань, труба котельной, Октябрьский р-н, Гомельская обл.</t>
  </si>
  <si>
    <t>29 07 54.9</t>
  </si>
  <si>
    <t>52 35 59.7</t>
  </si>
  <si>
    <t>Замена РПЧ на BS-82. Установить мкБС не представляется возможным на площадке трубы.Поэтому крепим на стену котельной. Добавляется фидер 7/8 длина окол</t>
  </si>
  <si>
    <t>д. Могилевцы, «УЗ Брестская областная психиатрическая больница»</t>
  </si>
  <si>
    <t>24 40 32</t>
  </si>
  <si>
    <t>52 52 02.17</t>
  </si>
  <si>
    <t>г. Гродно, ул.  Островского, д. 17, Гродненский р-н, Гродненская обл.</t>
  </si>
  <si>
    <t>трипод 10 м. + DBS - 3900</t>
  </si>
  <si>
    <t>23 50 01.98</t>
  </si>
  <si>
    <t>53 41 24.9</t>
  </si>
  <si>
    <t>Азимуты изменены, согласованы с С. Кутыревым и В. Милько. 2G по РРЛ, 3G по ВОЛС.</t>
  </si>
  <si>
    <t>д. Кривошин, УЗ"Брестская областная психиатрическая больница", Ляховичский р-н, Брестская обл.</t>
  </si>
  <si>
    <t>26 08 08.21</t>
  </si>
  <si>
    <t>52 52 14.44</t>
  </si>
  <si>
    <t>г. Минск, ул. МКАД 23,19 км , Минский р-н, Минская обл.</t>
  </si>
  <si>
    <t>Бигборд УП "Минскреклама"</t>
  </si>
  <si>
    <t>27 29 53.01</t>
  </si>
  <si>
    <t>53 50 22.63</t>
  </si>
  <si>
    <t>г. Минск, пр-т Дзержинского, д. 106, Минский р-н, Минская обл.</t>
  </si>
  <si>
    <t>indoor + трипод 3 + DBS - 3900</t>
  </si>
  <si>
    <t>plan_umts:3/3/2 work_umts:</t>
  </si>
  <si>
    <t>27 28 33.54</t>
  </si>
  <si>
    <t>53 51 29.65</t>
  </si>
  <si>
    <t>г. Бегомль, ГУ «Санаторий «Боровое», Докшицкий р-н, Витебская обл.</t>
  </si>
  <si>
    <t>28 03 35.6</t>
  </si>
  <si>
    <t>54 42 32.0</t>
  </si>
  <si>
    <t>д. Полудетки, Витебский р-н, Витебская обл.</t>
  </si>
  <si>
    <t>ОАО "Молоко"</t>
  </si>
  <si>
    <t>30 26 09.1</t>
  </si>
  <si>
    <t>55 19 04.4</t>
  </si>
  <si>
    <t>д. Дерновичи, Дерновичский сельский исполнительный комитет, Верхнедвинский р-н, Витебская обл.</t>
  </si>
  <si>
    <t>28 26 29.2</t>
  </si>
  <si>
    <t>55 43 05.3</t>
  </si>
  <si>
    <t>д. Муляры, Поставский р-н, Витебская обл.</t>
  </si>
  <si>
    <t>ОАО "Камайский-АГРО", труба КЗС</t>
  </si>
  <si>
    <t>26 35 55.4</t>
  </si>
  <si>
    <t>55 07 01.8</t>
  </si>
  <si>
    <t>д. Барсеево, Лиозненский р-н, Витебская обл.</t>
  </si>
  <si>
    <t>ОАО "Барсеево"</t>
  </si>
  <si>
    <t>30 42 37.9</t>
  </si>
  <si>
    <t>54 51 50.8</t>
  </si>
  <si>
    <t>д. Ореховский, Кобринский р-н, Брестская обл.</t>
  </si>
  <si>
    <t>24 40 23.8</t>
  </si>
  <si>
    <t>51 59 03.4</t>
  </si>
  <si>
    <t>д. Хабовичи, Кобринский р-н, Брестская обл.</t>
  </si>
  <si>
    <t>24 28 55.93</t>
  </si>
  <si>
    <t>52 03 41.92</t>
  </si>
  <si>
    <t>г. Минск, ул. Лещинского, д. 35а, Минский р-н, Минская обл.</t>
  </si>
  <si>
    <t>27 26 52.30</t>
  </si>
  <si>
    <t>53 54 50.79</t>
  </si>
  <si>
    <t>г. Минск, ул. Л.Украинки , д. 4а, Минский р-н, Минская обл.</t>
  </si>
  <si>
    <t>27 30 3.75</t>
  </si>
  <si>
    <t>53 55 47.4</t>
  </si>
  <si>
    <t>г. Минск, в районе ул.Панченко, 22, 26, Минский р-н, Минская обл.</t>
  </si>
  <si>
    <t>27 25 10.66</t>
  </si>
  <si>
    <t>53 52 56.62</t>
  </si>
  <si>
    <t>Опора №1 53° 52' 55.88" СШ 27° 25' 11.31" ВД Опора №2 53° 52' 56.62" СШ 27° 25' 10.66." ВД Основное оборудование располагается на Опоре 2. Координаты</t>
  </si>
  <si>
    <t>г. Минск, в районе ул.Академика Федорова, 5, 11 корп.1, Минский р-н, Минская обл.</t>
  </si>
  <si>
    <t>27 25 38.09</t>
  </si>
  <si>
    <t>53 53 4.71</t>
  </si>
  <si>
    <t>Опора №1 53° 53' 4.71" СШ 27° 25' 38.09" ВД Опора №2 53° 53' 7.15" СШ 27° 25' 37.39." ВД Основное оборудование располагается на Опоре 1. Тут координат</t>
  </si>
  <si>
    <t>д. Мишковичи, ул. Саркисьянц, д. 13, Шумилинский р-н, Витебская обл.</t>
  </si>
  <si>
    <t>Магазин, Шумилинское РайПО</t>
  </si>
  <si>
    <t>29 21 20.1</t>
  </si>
  <si>
    <t>55 11 21.4</t>
  </si>
  <si>
    <t>г. Орша, ул. 1 Мая, д. 129а, Оршанский р-н, Витебская обл.</t>
  </si>
  <si>
    <t>Здание автомастерских ЧУП "Сергеев В"</t>
  </si>
  <si>
    <t>30 25 48.2</t>
  </si>
  <si>
    <t>54 32 33.1</t>
  </si>
  <si>
    <t>г. Витебск, ул. Правды, д. 61а, Витебский р-н, Витебская обл.</t>
  </si>
  <si>
    <t>ОАО "Витебские продукты", пункт приема стеклотары</t>
  </si>
  <si>
    <t>30 14 24.05</t>
  </si>
  <si>
    <t>55 10 49.71</t>
  </si>
  <si>
    <t>г. Миоры, ул. Коммунистическая, д. 14, Миорский р-н, Витебская обл.</t>
  </si>
  <si>
    <t>Универмаг УТП "Миорский стройторг"</t>
  </si>
  <si>
    <t>27 37 28.7</t>
  </si>
  <si>
    <t>55 37 10.7</t>
  </si>
  <si>
    <t>г. Минск, ул. Колесникова, Минский р-н, Минская обл.</t>
  </si>
  <si>
    <t>ТЦ "Караван"</t>
  </si>
  <si>
    <t>plan_umts:3/3/3/3/2 work_umts:</t>
  </si>
  <si>
    <t>27 26 24.84</t>
  </si>
  <si>
    <t>53 55 35.01</t>
  </si>
  <si>
    <t>г. Минск, пр-т Победителей (бизнес центр Royal plaza), д. 7, Минский р-н, Минская обл.</t>
  </si>
  <si>
    <t>plan_dcs:3/3/0 work_dcs:</t>
  </si>
  <si>
    <t>27 32 57.97</t>
  </si>
  <si>
    <t>53 54 27.62</t>
  </si>
  <si>
    <t>г. Барановичи, ул. Брестская, д. 270д, Барановичский р-н, Брестская обл.</t>
  </si>
  <si>
    <t>25 58 04.96</t>
  </si>
  <si>
    <t>53 06 48.6</t>
  </si>
  <si>
    <t>г. Брест, ул. Гвардейская, д. 6а, Брестский р-н, Брестская обл.</t>
  </si>
  <si>
    <t>23 44 18.87</t>
  </si>
  <si>
    <t>52 03 21.7</t>
  </si>
  <si>
    <t>Мачта 19м, контейнер установить нельзя._x000D__x000D_
В 1 и 2 секторах по СЗЗ предлагаем изменить типы антенн, конфигкрацию и мощности.</t>
  </si>
  <si>
    <t>г. Минск, ул.  Притыцкого, Минский р-н, Минская обл.</t>
  </si>
  <si>
    <t>ТРЦ "Тивали"</t>
  </si>
  <si>
    <t>plan_umts:3/3/3/2/2/2 work_umts:</t>
  </si>
  <si>
    <t>АРМ 30 (2шт.) + IBBS200D (2шт.)</t>
  </si>
  <si>
    <t>27 29 05.01</t>
  </si>
  <si>
    <t>53 54 26.11</t>
  </si>
  <si>
    <t>г. Могилёв, ул. Строителей, д. 28, Могилёвский р-н, Могилёвская обл.</t>
  </si>
  <si>
    <t>30 17 52.65</t>
  </si>
  <si>
    <t>53 54 29.08</t>
  </si>
  <si>
    <t>д. район д.Большое Стиклево,  Новодворский с/с, д.  40/2, Минский р-н, Минская обл.</t>
  </si>
  <si>
    <t xml:space="preserve"> БЦ "S.UNION"</t>
  </si>
  <si>
    <t>plan_dcs:3/3/2 work_dcs:</t>
  </si>
  <si>
    <t>27 41 8.10</t>
  </si>
  <si>
    <t>53 51 35.74</t>
  </si>
  <si>
    <t>г. Минск, в р-не Люцинская, 23,25, Минский р-н, Минская обл.</t>
  </si>
  <si>
    <t>27 25 59.08</t>
  </si>
  <si>
    <t>53 56 03.26</t>
  </si>
  <si>
    <t>г. Минск, в районе, пр-та газеты "Правда",5,9 и пр-та Дзержинского,80, Минский р-н, Минская обл.</t>
  </si>
  <si>
    <t>г. Минск, в районе Долгиновский тракт, 123 и пер.Ярошевичский, 5, 7 , Минский р-н, Минская обл.</t>
  </si>
  <si>
    <t>27 32 04.82</t>
  </si>
  <si>
    <t>53 57 18.40</t>
  </si>
  <si>
    <t>Опора №1 53° 57' 18.40" СШ 27° 32' 04.82" ВД, Опора №2 53° 57' 14.99" СШ 27° 32' 04.46." ВД. Оборудование будет располагаться на опоре 1.</t>
  </si>
  <si>
    <t>г. Минск, в районе Горовца 22, 26, 28, Минский р-н, Минская обл.</t>
  </si>
  <si>
    <t>27 36 32.97</t>
  </si>
  <si>
    <t>53 52 09.91</t>
  </si>
  <si>
    <t>Опора №1 53° 52' 10.86" СШ 27° 36' 30.47" ВД, Опора №2 53° 52' 09.91" СШ 27° 36' 32.97." ВД. Оборудование будет располагаться на опоре 2. Антенны поме</t>
  </si>
  <si>
    <t>г. Минск, в районе ул. Корженевского, 9,к2 , Минский р-н, Минская обл.</t>
  </si>
  <si>
    <t>г. Могилёв, ул. Залуцкого, д. 23, Могилёвский р-н, Могилёвская обл.</t>
  </si>
  <si>
    <t>30 22 51.16</t>
  </si>
  <si>
    <t>53 52 14.68</t>
  </si>
  <si>
    <t>г. Могилёв, бул. Непокоренных, д. 50А, Могилёвский р-н, Могилёвская обл.</t>
  </si>
  <si>
    <t>plan_umts:1/2/1/2 work_umts:</t>
  </si>
  <si>
    <t>30 20 18.51</t>
  </si>
  <si>
    <t>53 52 14.78</t>
  </si>
  <si>
    <t>г. Могилёв, в р-не ул. Коваленко, Могилёвский р-н, Могилёвская обл.</t>
  </si>
  <si>
    <t>30 20 4.08</t>
  </si>
  <si>
    <t>53 56 41.16</t>
  </si>
  <si>
    <t>г. Могилёв, ул. Челюскинцев, д. 65, Могилёвский р-н, Могилёвская обл.</t>
  </si>
  <si>
    <t>ОАО "Лента"</t>
  </si>
  <si>
    <t>30 18 20.23</t>
  </si>
  <si>
    <t>53 53 29.53</t>
  </si>
  <si>
    <t>д. Морочково, Россонский р-н, Витебская обл.</t>
  </si>
  <si>
    <t>28 19 52.0</t>
  </si>
  <si>
    <t>55 52 10.6</t>
  </si>
  <si>
    <t>г. Минск, ул. Артема, д. 15, Минский р-н, Минская обл.</t>
  </si>
  <si>
    <t>27 40 13.68</t>
  </si>
  <si>
    <t>53 53 3.08</t>
  </si>
  <si>
    <t>г. Минск, ул. Малинина, д. 28 к1, Минский р-н, Минская обл.</t>
  </si>
  <si>
    <t>Общежитие ОАО "МТЗ"</t>
  </si>
  <si>
    <t>27 36 23.698</t>
  </si>
  <si>
    <t>27 36 39.11</t>
  </si>
  <si>
    <t>53 56 48.15</t>
  </si>
  <si>
    <t>г. Береза, ул. Свердлова , д. 156а, Березовский р-н, Брестская обл.</t>
  </si>
  <si>
    <t>СК ООО "Добрыня"</t>
  </si>
  <si>
    <t>24 55 50.23</t>
  </si>
  <si>
    <t>52 32 57.03</t>
  </si>
  <si>
    <t>Сместились на 50м на соседнее здание</t>
  </si>
  <si>
    <t>д. Рудня, Полоцкий р-н, Витебская обл.</t>
  </si>
  <si>
    <t>Земельный участок Полоцкого РИК, Азинский с/с</t>
  </si>
  <si>
    <t>28 44 59.4</t>
  </si>
  <si>
    <t>55 37 09.6</t>
  </si>
  <si>
    <t>д. Гаврилино, Освейский с/с, Верхнедвинский р-н, Витебская обл.</t>
  </si>
  <si>
    <t>Земельный участок Верхнедвинского РИК, Освейский с/с</t>
  </si>
  <si>
    <t>мачта 39 м. + сборный контейнер + BS - 240</t>
  </si>
  <si>
    <t>28 07 10.8</t>
  </si>
  <si>
    <t>56 08 00.7</t>
  </si>
  <si>
    <t>д. Липовец, Ушачский р-н, Витебская обл.</t>
  </si>
  <si>
    <t>Земельный участок Ушачского РИК, Ушачский с/с</t>
  </si>
  <si>
    <t>28 36 50.20</t>
  </si>
  <si>
    <t>55 09 27.99</t>
  </si>
  <si>
    <t>Земельный участок Поставского РИК, Лынтупский с/с</t>
  </si>
  <si>
    <t>в 2008 году планировалась башня на этом месте с номером 5629</t>
  </si>
  <si>
    <t>г. Светлогорск, ул. Дружбы, д. 4, Светлогорский р-н, Гомельская обл.</t>
  </si>
  <si>
    <t>29 45 47.0</t>
  </si>
  <si>
    <t>52 37 46.1</t>
  </si>
  <si>
    <t>Высота здания с пристройкой около 30м + трипод  4м  - высота подвеса антенн будет около 33м.</t>
  </si>
  <si>
    <t>г. Гомель, ул. 8 Техническая, д. 2а, Гомельский р-н, Гомельская обл.</t>
  </si>
  <si>
    <t>31 01 12.42</t>
  </si>
  <si>
    <t>52 21 47.13</t>
  </si>
  <si>
    <t>Мачта больше 21 м не станет. Согласовано с Виктором Милько. Антенны перекрутил.</t>
  </si>
  <si>
    <t>д. Баштан, Гомельский р-н, Гомельская обл.</t>
  </si>
  <si>
    <t>31 05 52.6</t>
  </si>
  <si>
    <t>52 12 54.8</t>
  </si>
  <si>
    <t>На словах площадка согласована, Велком пришлет оффициальный ответ. Свободная высота 63м.</t>
  </si>
  <si>
    <t>Земельный участок Россонского РИК, Горбачевский с/с</t>
  </si>
  <si>
    <t>28 54 03.0</t>
  </si>
  <si>
    <t>г. Новополоцк, ул. Молодежная, д. 52, Полоцкий р-н, Витебская обл.</t>
  </si>
  <si>
    <t>Мачта УП "Велком", торговый центр</t>
  </si>
  <si>
    <t>28 38 22.3</t>
  </si>
  <si>
    <t>55 32 15.2</t>
  </si>
  <si>
    <t>г. Витебск, ул. Фрунзе, д. 110, Витебский р-н, Витебская обл.</t>
  </si>
  <si>
    <t>мачта ЗАО "БеСТ", здание ЦТП</t>
  </si>
  <si>
    <t>30 16 9.21</t>
  </si>
  <si>
    <t>55 12 1.67</t>
  </si>
  <si>
    <t>для быстрого включения станции требуется РРЛ, потом будет включено по ВОЛС. Требуется растчет РРЛ</t>
  </si>
  <si>
    <t>г. Витебск, ул. Мира, д. 37, Витебский р-н, Витебская обл.</t>
  </si>
  <si>
    <t>Административное здание УП "Витебскводоканал"</t>
  </si>
  <si>
    <t>30 14 49.37</t>
  </si>
  <si>
    <t>55 11 56.04</t>
  </si>
  <si>
    <t>г. Витебск, ул. Гоголя, д. 6, Витебский р-н, Витебская обл.</t>
  </si>
  <si>
    <t>Кафе "Белая Русь"</t>
  </si>
  <si>
    <t>30 12 38.49</t>
  </si>
  <si>
    <t>55 11 23.03</t>
  </si>
  <si>
    <t>требуется расчет РРЛ для быстрого включения станции, далее будет включение по ВОЛС</t>
  </si>
  <si>
    <t>г. Витебск, пр-т Людникова, д. 12, Витебский р-н, Витебская обл.</t>
  </si>
  <si>
    <t>ГУ "Витебский центральный спортивный комплекс", опора освещения стадиона</t>
  </si>
  <si>
    <t>30 13 50.2</t>
  </si>
  <si>
    <t>55 11 52.9</t>
  </si>
  <si>
    <t>г. Гродно, ул. 1мая, д. 7, Гродненский р-н, Гродненская обл.</t>
  </si>
  <si>
    <t>здание АБК ОАО "Элод"</t>
  </si>
  <si>
    <t>23 50 28.89</t>
  </si>
  <si>
    <t>53 41 14.27</t>
  </si>
  <si>
    <t>г. Гродно, ул. Дзержинского, д. 108, Гродненский р-н, Гродненская обл.</t>
  </si>
  <si>
    <t>СООО "Зов-ЛенЕвромебель"</t>
  </si>
  <si>
    <t>23 50 17.24</t>
  </si>
  <si>
    <t>53 42 43.29</t>
  </si>
  <si>
    <t>д. Герники, Щучинский р-н, Гродненская обл.</t>
  </si>
  <si>
    <t>Башня 72м   МО РБ</t>
  </si>
  <si>
    <t>plan_dcs:4/4/3 work_dcs:</t>
  </si>
  <si>
    <t>plan_umts:2/1/0 work_umts:</t>
  </si>
  <si>
    <t>24 44 39.8</t>
  </si>
  <si>
    <t>53 37 57.8</t>
  </si>
  <si>
    <t>д. Красное, Брагинский р-н, Гомельская обл.</t>
  </si>
  <si>
    <t>Одноэтажное Здание Новоиолчинского сельсовета</t>
  </si>
  <si>
    <t>30 30 52.1</t>
  </si>
  <si>
    <t>51 30 22.5</t>
  </si>
  <si>
    <t>г. Минск, пер. Корженевского, д. 26, Минский р-н, Минская обл.</t>
  </si>
  <si>
    <t>27 31 36.1</t>
  </si>
  <si>
    <t>53 51 1.54</t>
  </si>
  <si>
    <t>г. Борисов, ул. Нормандия - Неман, д. 1, Борисовский р-н, Минская обл.</t>
  </si>
  <si>
    <t>28 30 35.68</t>
  </si>
  <si>
    <t>54 14 26.35</t>
  </si>
  <si>
    <t>г. Борисов, ул. Морозова, д. 87, Борисовский р-н, Минская обл.</t>
  </si>
  <si>
    <t>Здание цеха УП "Борисовский комбинат текстильных материалов"</t>
  </si>
  <si>
    <t>28 30 1.94</t>
  </si>
  <si>
    <t>54 15 26.8</t>
  </si>
  <si>
    <t>г. Гродно, пр-т Клецкова, д. 3б, Гродненский р-н, Гродненская обл.</t>
  </si>
  <si>
    <t>Здание ЧП "КонтеИнвест"</t>
  </si>
  <si>
    <t>23 50 23.82</t>
  </si>
  <si>
    <t>53 38 52.80</t>
  </si>
  <si>
    <t>г. Гродно, ул. Кленовая, д. 35, Гродненский р-н, Гродненская обл.</t>
  </si>
  <si>
    <t>ПНС</t>
  </si>
  <si>
    <t>23 51 31.51</t>
  </si>
  <si>
    <t>53 40 40.23</t>
  </si>
  <si>
    <t>г. Гродно, ул. Ф. Богушевича , (р-н дома №52), Гродненский р-н, Гродненская обл.</t>
  </si>
  <si>
    <t>Столб 26м (замена опоры освещения)</t>
  </si>
  <si>
    <t>23 47 58.71</t>
  </si>
  <si>
    <t>53 37 08.31</t>
  </si>
  <si>
    <t>г. Гродно, ул. Наполеона Орды, (р-н д. №14), Гродненский р-н, Гродненская обл.</t>
  </si>
  <si>
    <t>23 48 38.6</t>
  </si>
  <si>
    <t>53 37 19.44</t>
  </si>
  <si>
    <t>г. Гродно, ул. Агинского, (р-н д. №16), Гродненский р-н, Гродненская обл.</t>
  </si>
  <si>
    <t>23 48 56.07</t>
  </si>
  <si>
    <t>53 37 04.59</t>
  </si>
  <si>
    <t>г. Гродно, ул. Томина, д. 14а, Гродненский р-н, Гродненская обл.</t>
  </si>
  <si>
    <t>общежите 12эт.</t>
  </si>
  <si>
    <t>23 49 43.5</t>
  </si>
  <si>
    <t>53 39 03.85</t>
  </si>
  <si>
    <t>г. Гродно, ул. Центральная - ул. Олеши, Гродненский р-н, Гродненская обл.</t>
  </si>
  <si>
    <t>plan_umts:2/2/2/3 work_umts:</t>
  </si>
  <si>
    <t>23 49 51.84</t>
  </si>
  <si>
    <t>53 36 54.43</t>
  </si>
  <si>
    <t>г. Гродно, ул. Абремского, Гродненский р-н, Гродненская обл.</t>
  </si>
  <si>
    <t>Столб 26м ЗАО "БеСТ"</t>
  </si>
  <si>
    <t>23 50 01.90</t>
  </si>
  <si>
    <t>53 44 49.45</t>
  </si>
  <si>
    <t>г. Гродно, ул. Гедроица, Гродненский р-н, Гродненская обл.</t>
  </si>
  <si>
    <t>23 44 21.25</t>
  </si>
  <si>
    <t>53 39 52.24</t>
  </si>
  <si>
    <t>23 49 52.77</t>
  </si>
  <si>
    <t>53 40 23.98</t>
  </si>
  <si>
    <t>г. Гродно, ул. Советских Пограничников, д. 182 (в/ч 51171), Гродненский р-н, Гродненская обл.</t>
  </si>
  <si>
    <t>Здание клуба</t>
  </si>
  <si>
    <t>23 46 58.09</t>
  </si>
  <si>
    <t>53 40 25.17</t>
  </si>
  <si>
    <t>г. Гродно, ул. Фомичева, д. 2, Гродненский р-н, Гродненская обл.</t>
  </si>
  <si>
    <t>ТЦ "Могнит"</t>
  </si>
  <si>
    <t>23 50 33.66</t>
  </si>
  <si>
    <t>53 39 27.99</t>
  </si>
  <si>
    <t>д. Большой Тростенец, ул. Западная, д. 14б, Минский р-н, Минская обл.</t>
  </si>
  <si>
    <t>Здание ООО "Еврокад"</t>
  </si>
  <si>
    <t>27 42 18.2</t>
  </si>
  <si>
    <t>plan_dcs:4/6/6 work_dcs:</t>
  </si>
  <si>
    <t>г. Минск, ул. Промышленная, д. 11, Минский р-н, Минская обл.</t>
  </si>
  <si>
    <t>27 41 2.08</t>
  </si>
  <si>
    <t>53 51 7.44</t>
  </si>
  <si>
    <t>г. Минск, ул. Шаранговича, д. 67, Минский р-н, Минская обл.</t>
  </si>
  <si>
    <t>27 25 48.91</t>
  </si>
  <si>
    <t>53 52 49.42</t>
  </si>
  <si>
    <t>г. Могилёв, ул. Орловского, д. 44, Могилёвский р-н, Могилёвская обл.</t>
  </si>
  <si>
    <t>30 19 41.73</t>
  </si>
  <si>
    <t>53 55 3.15</t>
  </si>
  <si>
    <t>г. Минск, ул. Радиальная, д. 54б, Минский р-н, Минская обл.</t>
  </si>
  <si>
    <t>ЗВАО "Синтез-ММ"</t>
  </si>
  <si>
    <t>27 38 21.92</t>
  </si>
  <si>
    <t>53 54 7.44</t>
  </si>
  <si>
    <t>г. Могилёв, ул. Гагарина, 79 , Могилёвский р-н, Могилёвская обл.</t>
  </si>
  <si>
    <t>гипермаркет "Е-Сити"</t>
  </si>
  <si>
    <t>30 19 0.21</t>
  </si>
  <si>
    <t>53 52 47.37</t>
  </si>
  <si>
    <t>г. Могилёв, ул. Пашковская, д. 31, Могилёвский р-н, Могилёвская обл.</t>
  </si>
  <si>
    <t>магазин "Белмаркет"</t>
  </si>
  <si>
    <t>30 19 14.69</t>
  </si>
  <si>
    <t>53 56 12.78</t>
  </si>
  <si>
    <t>г. Могилёв, ул. Алтайская, д. 140а, Могилёвский р-н, Могилёвская обл.</t>
  </si>
  <si>
    <t>здание магазина "Квартал"</t>
  </si>
  <si>
    <t>30 17 19.57</t>
  </si>
  <si>
    <t>53 50 11.77</t>
  </si>
  <si>
    <t>г. Минск, в районе ул. Нововиленская и пер. Канатного, Минский р-н, Минская обл.</t>
  </si>
  <si>
    <t>plan_umts:3/3/2/2 work_umts:</t>
  </si>
  <si>
    <t>27 32 53.91</t>
  </si>
  <si>
    <t>53 55 15.58</t>
  </si>
  <si>
    <t>г. Могилёв, ул. Горького, д. 1а, Могилёвский р-н, Могилёвская обл.</t>
  </si>
  <si>
    <t>30 16 21.91</t>
  </si>
  <si>
    <t>53 52 56.19</t>
  </si>
  <si>
    <t>lotus_Ушаров 25.03.15</t>
  </si>
  <si>
    <t>временный демонтаж до 30-10-15</t>
  </si>
  <si>
    <t>статистика</t>
  </si>
  <si>
    <t>Обозначения для статистики:</t>
  </si>
  <si>
    <t xml:space="preserve">статистика </t>
  </si>
  <si>
    <t>lotus_Ушаров 10.04.15</t>
  </si>
  <si>
    <t xml:space="preserve">временный демонтаж до 30-10-15
</t>
  </si>
  <si>
    <t>новое</t>
  </si>
  <si>
    <t>стат 15.04.15 
разрешен
08/05/15</t>
  </si>
  <si>
    <t>14.04.15 - 11.05.15</t>
  </si>
  <si>
    <t>25.05.2015
28-05-15</t>
  </si>
  <si>
    <t>разреш
01-06-15</t>
  </si>
  <si>
    <t>29.04.2015
03-06-15</t>
  </si>
  <si>
    <t>21.05.2015
03-06-15</t>
  </si>
  <si>
    <t>30.04.2015
29-05-15</t>
  </si>
  <si>
    <t>разреш
05-06-15</t>
  </si>
  <si>
    <t>г. Могилёв, ул. Алтайская, д. 4А, Могилёвский р-н, Могилёвская обл.</t>
  </si>
  <si>
    <t>торговый дом "Броды"</t>
  </si>
  <si>
    <t>07.06.2015
12-06-15</t>
  </si>
  <si>
    <t>28.05.2015
15-06-15</t>
  </si>
  <si>
    <t>29.05.2015
02-06-15
15-06-15</t>
  </si>
  <si>
    <t>разреш
15-06-15</t>
  </si>
  <si>
    <t>разреш
16-06-15</t>
  </si>
  <si>
    <t>г. Речица, ул. 10 лет Октября, Речицкий р-н, Гомельская обл.</t>
  </si>
  <si>
    <t>ОАО "Житковичский моторостроительный завод"</t>
  </si>
  <si>
    <t>dsc/umts</t>
  </si>
  <si>
    <t>г. Брест, ул. Коммерческая, д. 26/1, Брестский р-н, Брестская обл.</t>
  </si>
  <si>
    <t>09.06.2015
22-06-15</t>
  </si>
  <si>
    <t>17.06.2015
22-06-15</t>
  </si>
  <si>
    <t>г. Витебск, ул. Шмырева, д. 44, Витебский р-н, Витебская обл.</t>
  </si>
  <si>
    <t>УО "Витебское государственное училище олимпийского резерва"</t>
  </si>
  <si>
    <t>разреш
стат</t>
  </si>
  <si>
    <t>г. Могилёв, ул. Тимирязевская, д. 27А, Могилёвский р-н, Могилёвская обл.</t>
  </si>
  <si>
    <t>д. Тельмы-2, ул. Промышленная, Брестский р-н, Брестская обл.</t>
  </si>
  <si>
    <t>здание мастерской ОАО "Брестский Райагросервис"</t>
  </si>
  <si>
    <t>г. Брест, ул. Красногвардейская, 150/1, Брестский р-н, Брестская обл.</t>
  </si>
  <si>
    <t>05.06.2015
25/06/15</t>
  </si>
  <si>
    <t>27.05.2015
25-06-15</t>
  </si>
  <si>
    <t>25.05.2015
25-06-15</t>
  </si>
  <si>
    <t>22.06.2015
25-06-15</t>
  </si>
  <si>
    <t>г. Витебск, ул. Воинов-Интернационалистов, д. 37, Витебский р-н, Витебская обл.</t>
  </si>
  <si>
    <t>УЗ "Витебская областная клиническая больница"</t>
  </si>
  <si>
    <t>стат 12.06.15</t>
  </si>
  <si>
    <t>стат 18.06.15</t>
  </si>
  <si>
    <t>29.04.2015/
30-06-2015</t>
  </si>
  <si>
    <t>разреш
29-06-15</t>
  </si>
  <si>
    <t>Ядогальвис</t>
  </si>
  <si>
    <t>разреш.
01.07.15</t>
  </si>
  <si>
    <t>разреш
01-06-15
01-07-15</t>
  </si>
  <si>
    <t>разреш
29-06-15
01-07-15</t>
  </si>
  <si>
    <t>11.06.2015
разреш
01-07-15</t>
  </si>
  <si>
    <t>АО 3,5 м (outdoor)+Indoor</t>
  </si>
  <si>
    <t>АО 3,5 м (outdoor)+Indoor + DBS - 3900</t>
  </si>
  <si>
    <t>plan_umts:3/3/3/3 work_umts:1/3/2</t>
  </si>
  <si>
    <t>plan_gsm:1/2/2 work_gsm:2/2/2</t>
  </si>
  <si>
    <t>plan_dcs:3/4/5 work_dcs:5/5/7</t>
  </si>
  <si>
    <t>plan_umts: work_umts:1/1/1</t>
  </si>
  <si>
    <t>plan_umts:3/3/3/3 work_umts:2/2/2</t>
  </si>
  <si>
    <t>Доп. сектор + изменение азимута второго сектора (3G)</t>
  </si>
  <si>
    <t>plan_gsm:1/1/1/1 work_gsm:1/2/1/1</t>
  </si>
  <si>
    <t>plan_dcs:3/3/2/2 work_dcs:4/3/3/2</t>
  </si>
  <si>
    <t>plan_umts:3/3/3/3/3 work_umts:3/2/1</t>
  </si>
  <si>
    <t>МИША НЕ ПОДПИСЫВАЙ!!!!!!!!!!!!!!!!!!!!!!!!! Исключен их плана модернизации. ФУД удален!</t>
  </si>
  <si>
    <t>plan_umts:3/3/3/3/3/3/3/3/3/3/3/3 work_umts:2/3/3/</t>
  </si>
  <si>
    <t>АО 3,5 м (outdoor)+Indoor + BTS - 3900C</t>
  </si>
  <si>
    <t>г. Минск, ул. Победителей, д. 20/2, Минский р-н, Минская обл.</t>
  </si>
  <si>
    <t>plan_umts: work_umts:3/3/0</t>
  </si>
  <si>
    <t>27 30 31.658</t>
  </si>
  <si>
    <t>53 56 1.86</t>
  </si>
  <si>
    <t>plan_umts: work_umts:2/2/0</t>
  </si>
  <si>
    <t>plan_umts: work_umts://</t>
  </si>
  <si>
    <t>plan_gsm:2/2/2/2 work_gsm:1/2/1/2</t>
  </si>
  <si>
    <t>plan_dcs:4/4/4/4 work_dcs:3/3/3/4</t>
  </si>
  <si>
    <t>plan_umts:3/3/3/3 work_umts:3/2/2</t>
  </si>
  <si>
    <t>Замена антенны 3 сектора на 3-х диапазонную. На место освободившейся вешаем доп. сектор. Юстировка 1 и 2 сектора.</t>
  </si>
  <si>
    <t>plan_gsm:1/2/1 work_gsm:1/2/1</t>
  </si>
  <si>
    <t>plan_dcs:2/3/4 work_dcs:3/6/5</t>
  </si>
  <si>
    <t>plan_dcs:2/3/3/3 work_dcs:3/3/3</t>
  </si>
  <si>
    <t>27 34 07</t>
  </si>
  <si>
    <t>Доп. сектор 2G</t>
  </si>
  <si>
    <t>АО  3.5 м (outdoor)+indoor + DBS - 3900</t>
  </si>
  <si>
    <t>indoor+трубостойка + DBS - 3900</t>
  </si>
  <si>
    <t>plan_gsm: work_gsm:1/0/0</t>
  </si>
  <si>
    <t>plan_dcs: work_dcs:1/0/0</t>
  </si>
  <si>
    <t>plan_umts:3/3/3 work_umts:3/0/0</t>
  </si>
  <si>
    <t>plan_umts:3/3/3/3/3/3/3/3/3/3/3/3 work_umts:3/0/3/</t>
  </si>
  <si>
    <t>BSC617</t>
  </si>
  <si>
    <t>BSC616</t>
  </si>
  <si>
    <t>plan_dcs:3/3/2 work_dcs:4/3/3</t>
  </si>
  <si>
    <t>plan_umts:3/3/3/3/3 work_umts:3/2/3</t>
  </si>
  <si>
    <t>plan_umts: work_umts:1/1/0</t>
  </si>
  <si>
    <t>д. Лебедево, ул. Центральная, д. 6, Молодечненский р-н, Минская обл.</t>
  </si>
  <si>
    <t>BSC618</t>
  </si>
  <si>
    <t>plan_gsm:1/1/1 work_gsm:1/2/1</t>
  </si>
  <si>
    <t>plan_dcs:2/3/3 work_dcs:3/5/4</t>
  </si>
  <si>
    <t>мачта усилительного пункта СДТУ ф-ла Бобруйские электросети РУП "Могилевэнерго"</t>
  </si>
  <si>
    <t>АО 3,5 м (outdoor)+Indoor + Flexi WCDMA BTS</t>
  </si>
  <si>
    <t>plan_umts:3/3/3 work_umts:2/0/0</t>
  </si>
  <si>
    <t>АО (четырехугольники) 3,5м + BS - 240</t>
  </si>
  <si>
    <t>АО 3,5 м (outdoor)+Indoor + РРУ</t>
  </si>
  <si>
    <t>plan_dcs:6/6/6 MR work_dcs:2/3/4</t>
  </si>
  <si>
    <t>plan_gsm:2/1/1 work_gsm:2/2/1</t>
  </si>
  <si>
    <t>plan_dcs:4/3/3 work_dcs:4/5/3</t>
  </si>
  <si>
    <t>27 41 4.5</t>
  </si>
  <si>
    <t>53 52 16.5</t>
  </si>
  <si>
    <t>Доп сектор 3G + изменение азимута 1 сектора</t>
  </si>
  <si>
    <t>г. Минск, пер. К.Чорного, д. 5, Минский р-н, Минская обл.</t>
  </si>
  <si>
    <t>plan_dcs:4/4/4/4 work_dcs:4/3/3</t>
  </si>
  <si>
    <t>plan_dcs:3/4/4 work_dcs:5/6/6</t>
  </si>
  <si>
    <t>ДЕЛАЕМ ФИДЕРНЫЕ ВСТАВКИ и ОПУСКАЕМ RRU 900/1800 ВНИЗ МАЧТЫ. ИНАЧЕ МАЧТА НЕ НЕСЕТ! ДОМ 5-этажный (15м), высота доп 3G антенны 24-25м, не должно мешать.</t>
  </si>
  <si>
    <t>Доп сектор 3G + изменение азимута 1 сектора (3G)</t>
  </si>
  <si>
    <t>plan_gsm:1/1/1 work_gsm:2/2/1</t>
  </si>
  <si>
    <t>plan_dcs:3/3/2 work_dcs:4/4/3</t>
  </si>
  <si>
    <t>27 38 50.56</t>
  </si>
  <si>
    <t>54 45 10.06</t>
  </si>
  <si>
    <t>plan_gsm:2/1/1 work_gsm:2/2/2</t>
  </si>
  <si>
    <t>31 01 49.1</t>
  </si>
  <si>
    <t>plan_dcs:3/0/3 work_dcs:0/0/0</t>
  </si>
  <si>
    <t>Доп сектор 3G + изменение азимута 2 сектора</t>
  </si>
  <si>
    <t>plan_dcs:3/3/2 work_dcs:4/3/2</t>
  </si>
  <si>
    <t>plan_umts: work_umts:2/2/1</t>
  </si>
  <si>
    <t>52 06 7.8</t>
  </si>
  <si>
    <t>plan_dcs:6/6/4 work_dcs:</t>
  </si>
  <si>
    <t>23 45 11.38</t>
  </si>
  <si>
    <t>52 06 13.34</t>
  </si>
  <si>
    <t>plan_dcs:4/3/3 work_dcs:</t>
  </si>
  <si>
    <t>23 40 25.82</t>
  </si>
  <si>
    <t>52 05 19.22</t>
  </si>
  <si>
    <t>plan_dcs:4/4/5 work_dcs:</t>
  </si>
  <si>
    <t>plan_gsm:1/2/2 work_gsm:</t>
  </si>
  <si>
    <t>plan_dcs:5/3/5 work_dcs:</t>
  </si>
  <si>
    <t>23 43 45.06</t>
  </si>
  <si>
    <t>52 04 1.56</t>
  </si>
  <si>
    <t>plan_gsm:1/1/2 work_gsm:1/1/2</t>
  </si>
  <si>
    <t>plan_dcs:4/3/4 work_dcs:4/3/4</t>
  </si>
  <si>
    <t>Доп. сектор 3G + изменение азимута 1 сектора поэтому перенос антенны с трубостойки на трипод 9м</t>
  </si>
  <si>
    <t>plan_dcs:4/5/4 work_dcs:4/5/4</t>
  </si>
  <si>
    <t>Доп. сектор 3G + изменение азимута 1 сектора</t>
  </si>
  <si>
    <t>plan_dcs:4/9/6 work_dcs:4/9/6</t>
  </si>
  <si>
    <t>Доп. сектор + замена антенны второго сектора (в 3G)._x000D__x000D_
МШУ убрал</t>
  </si>
  <si>
    <t>plan_gsm:2/3/2 work_gsm:4/4/4</t>
  </si>
  <si>
    <t>"Евроопт"</t>
  </si>
  <si>
    <t>мачта 35 м. + сборный контейнер + DBS - 3900</t>
  </si>
  <si>
    <t>3G висят на короне выше 2G, доп сектор 3G</t>
  </si>
  <si>
    <t>здание учебного корпуса УО "Белорусский государственный университет транспорта"</t>
  </si>
  <si>
    <t>31 00 10.4</t>
  </si>
  <si>
    <t>plan_gsm:1/2/2 work_gsm:1/2/2</t>
  </si>
  <si>
    <t>plan_umts:3/1/2/2 work_umts:3/1/2</t>
  </si>
  <si>
    <t>28 45 15.48</t>
  </si>
  <si>
    <t>55 28 20.70</t>
  </si>
  <si>
    <t>plan_dcs:5/5/4 work_dcs:6/6/4</t>
  </si>
  <si>
    <t>plan_umts:1/1/2 work_umts:</t>
  </si>
  <si>
    <t>plan_gsm:2/2/1 work_gsm:2/1/1</t>
  </si>
  <si>
    <t>plan_dcs:4/4/2 work_dcs:4/4/3</t>
  </si>
  <si>
    <t>plan_gsm:2/1/1 work_gsm:2/1/1</t>
  </si>
  <si>
    <t>plan_dcs:4/3/2 work_dcs:5/5/3</t>
  </si>
  <si>
    <t>plan_gsm:1/1/1/2 work_gsm:2/2/2/2</t>
  </si>
  <si>
    <t>plan_umts:1/1/2/1 work_umts:</t>
  </si>
  <si>
    <t>Модернизация под 3G, нет углов наклона для 3G, РРЛ на 2956 становится айпишной и 7ГГц.</t>
  </si>
  <si>
    <t>plan_gsm:2/2/4 work_gsm:2/2/3</t>
  </si>
  <si>
    <t>plan_umts:2/1/2 work_umts:</t>
  </si>
  <si>
    <t>53 02 25</t>
  </si>
  <si>
    <t>plan_umts:2/1/2/2 work_umts:</t>
  </si>
  <si>
    <t>Модернизация под 3G, не знаю углов наклона, РРЛ на БС 913 поменял на айпишную.</t>
  </si>
  <si>
    <t>трипод (3 шт.) + сборный контейнер + BS - 240</t>
  </si>
  <si>
    <t>plan_dcs:3/2/2 work_dcs:3/2/2</t>
  </si>
  <si>
    <t>plan_gsm:2/1/2 work_gsm:</t>
  </si>
  <si>
    <t>plan_dcs:3/2/2 work_dcs:</t>
  </si>
  <si>
    <t>доп. сектор 3G</t>
  </si>
  <si>
    <t>г. Гомель, пл. Привокзальная, д. 1, Гомельский р-н, Гомельская обл.</t>
  </si>
  <si>
    <t>Доп. сектор 3G.</t>
  </si>
  <si>
    <t>31 01 44.6</t>
  </si>
  <si>
    <t>plan_dcs:3/4/4 work_dcs:3/4/4</t>
  </si>
  <si>
    <t>Доп. сектор 3G, изменение азимутов 2 и 3 сектора. 1 сектор 3G висит ниже.</t>
  </si>
  <si>
    <t>plan_dcs:3/4/4 work_dcs:</t>
  </si>
  <si>
    <t>plan_dcs:6/6/4 work_dcs:6/6/4</t>
  </si>
  <si>
    <t>53 42 06</t>
  </si>
  <si>
    <t>plan_dcs:5/5/4/4 work_dcs:</t>
  </si>
  <si>
    <t>plan_umts:3/3/1/3 work_umts:3/3/2</t>
  </si>
  <si>
    <t>31 00 4.3</t>
  </si>
  <si>
    <t>Доп сектор 3G!!!_x000D__x000D_
Внимание - указал точную высоту подвеса антенн. В базе указано неверно.</t>
  </si>
  <si>
    <t>plan_gsm:1/2/2/2 work_gsm:</t>
  </si>
  <si>
    <t>plan_dcs:2/3/4/3 work_dcs:</t>
  </si>
  <si>
    <t>plan_umts:1/3/3/3 work_umts:1/3/3</t>
  </si>
  <si>
    <t>plan_dcs:4/2/3/4 work_dcs:</t>
  </si>
  <si>
    <t>plan_gsm:1/3/2 work_gsm:1/3/2</t>
  </si>
  <si>
    <t>plan_dcs:5/9/8 work_dcs:5/9/8</t>
  </si>
  <si>
    <t>plan_dcs:5/4/5 work_dcs:5/4/5</t>
  </si>
  <si>
    <t>plan_gsm:1/1/1/1 work_gsm:1/1/2</t>
  </si>
  <si>
    <t>plan_dcs:3/2/3 work_dcs:</t>
  </si>
  <si>
    <t>plan_umts:3/2/2/2/3 work_umts:3/2/2</t>
  </si>
  <si>
    <t>52 07 13.3</t>
  </si>
  <si>
    <t>3G оборудование привязывается по ВОЛС_x000D__x000D_
_x000D__x000D_
Изменен адрес был Московская 362/3</t>
  </si>
  <si>
    <t>Здание мастерских СПК "Остромечево"</t>
  </si>
  <si>
    <t>23 24 55.15</t>
  </si>
  <si>
    <t>52 16 05.2</t>
  </si>
  <si>
    <t>plan_gsm:2/2/3/2 work_gsm:2/2/2</t>
  </si>
  <si>
    <t>plan_umts:2/2/1 work_umts:</t>
  </si>
  <si>
    <t>plan_gsm:2/2/3/2 work_gsm:2/2/4</t>
  </si>
  <si>
    <t>plan_dcs:2/2/2/2 work_dcs:2/2/3</t>
  </si>
  <si>
    <t>plan_umts:2/1/1 work_umts:1/1/1</t>
  </si>
  <si>
    <t>plan_umts:1/2/1 work_umts:</t>
  </si>
  <si>
    <t>г. Витебск, ул. Ленинградская, д. 217, Витебский р-н, Витебская обл.</t>
  </si>
  <si>
    <t>plan_dcs:4/4/4/4 work_dcs:5/5/5</t>
  </si>
  <si>
    <t>30 07 20.3</t>
  </si>
  <si>
    <t>plan_gsm:2/1/1/1 work_gsm:2/1/1</t>
  </si>
  <si>
    <t>plan_dcs:5/4/4/3 work_dcs:6/4/4</t>
  </si>
  <si>
    <t>plan_gsm:1/1/1 work_gsm:1/1/2</t>
  </si>
  <si>
    <t>plan_dcs:3/3/4 work_dcs:4/4/5</t>
  </si>
  <si>
    <t>plan_dcs:4/3/4 work_dcs:</t>
  </si>
  <si>
    <t>23 45 36.71</t>
  </si>
  <si>
    <t>52 03 51.63</t>
  </si>
  <si>
    <t>г. Брест, ул. Орловская, Брестский р-н, Брестская обл.</t>
  </si>
  <si>
    <t>plan_dcs:5/4/4 work_dcs:</t>
  </si>
  <si>
    <t>52 06 16.9</t>
  </si>
  <si>
    <t>plan_dcs:3/3/4 work_dcs:3/3/4</t>
  </si>
  <si>
    <t>plan_gsm:2/2/1/2 work_gsm:</t>
  </si>
  <si>
    <t>plan_dcs:4/4/2/4 work_dcs:</t>
  </si>
  <si>
    <t>plan_umts:3/3/1/3 work_umts:3/3/1</t>
  </si>
  <si>
    <t>г. Дубровно, ул. Красноармейская, д. 9б, Дубровенский р-н, Витебская обл.</t>
  </si>
  <si>
    <t>plan_dcs:4/3/3 work_dcs:5/5/5</t>
  </si>
  <si>
    <t>30 22 27.17</t>
  </si>
  <si>
    <t>53 52 39.34</t>
  </si>
  <si>
    <t>plan_dcs:3/4/2 work_dcs:</t>
  </si>
  <si>
    <t>plan_dcs:4/5/5 work_dcs:</t>
  </si>
  <si>
    <t>plan_dcs:4/7/4 work_dcs:</t>
  </si>
  <si>
    <t>23 45 28.37</t>
  </si>
  <si>
    <t>52 06 35.51</t>
  </si>
  <si>
    <t>plan_dcs:4/5/7 work_dcs:</t>
  </si>
  <si>
    <t>23 42 50.12</t>
  </si>
  <si>
    <t>52 05 19.74</t>
  </si>
  <si>
    <t>plan_gsm:1/2/3 work_gsm:1/2/3</t>
  </si>
  <si>
    <t>plan_dcs:3/4/8 work_dcs:3/4/8</t>
  </si>
  <si>
    <t>Доп. сектор 3G, изменение азимута 3 сектора 3G с 250 на 240.</t>
  </si>
  <si>
    <t>отпала в 2015г.</t>
  </si>
  <si>
    <t>г. Пружаны, ул. Юбилейная ,12, Пружанский р-н, Брестская обл.</t>
  </si>
  <si>
    <t>столб 26м. + сборный контейнер</t>
  </si>
  <si>
    <t>plan_dcs:4/2/4 work_dcs:</t>
  </si>
  <si>
    <t>вкл. 30.04.2015</t>
  </si>
  <si>
    <t>Добавление 2G. Конфигурацию DCS прошу не менять. Установка микробазовых шкафов будет на мачте и желательно не больше 3, так как мачта итак будет подгр</t>
  </si>
  <si>
    <t>plan_umts:3/3/3/3 work_umts:2/0/0</t>
  </si>
  <si>
    <t>г. Минск, ул. Брикета, д. 39, Минский р-н, Минская обл.</t>
  </si>
  <si>
    <t>27 24 44.66</t>
  </si>
  <si>
    <t>53 53 44.69</t>
  </si>
  <si>
    <t>27 29 25.81</t>
  </si>
  <si>
    <t>53 52 12.23</t>
  </si>
  <si>
    <t>Опора №1 53° 52' 12.23" СШ 27° 29' 25.81" ВД. Опора №2 53° 52' 08.72" СШ 27° 29' 21.17" ВД. Оборудование будет располагаться на опоре 1. Также на опор</t>
  </si>
  <si>
    <t>27 30 6.31</t>
  </si>
  <si>
    <t>53 51 4.30</t>
  </si>
  <si>
    <t>53 51 3.546</t>
  </si>
  <si>
    <t>г. Минск, тр-т Логойский, д. 19а, Минский р-н, Минская обл.</t>
  </si>
  <si>
    <t>АО 3,5м (3шт.) + DBS - 3900</t>
  </si>
  <si>
    <t>г. Брест,  Учебно-тренировочная база "Красный двор", Брестский р-н, Брестская обл.</t>
  </si>
  <si>
    <t>2км. северо-западнее д. Каменица-Жировецкая</t>
  </si>
  <si>
    <t>осветительная опора  20м + BS - 82 II</t>
  </si>
  <si>
    <t>plan_dcs:2/2/4 work_dcs:</t>
  </si>
  <si>
    <t>осветительная опора  20м + Flexi WCDMA BTS</t>
  </si>
  <si>
    <t>23 47 48.72</t>
  </si>
  <si>
    <t>52 04 15.12</t>
  </si>
  <si>
    <t>23 51 11.2</t>
  </si>
  <si>
    <t>52 06 54.3</t>
  </si>
  <si>
    <t>Здание склада</t>
  </si>
  <si>
    <t>23 41 7.53</t>
  </si>
  <si>
    <t>52 08 7.67</t>
  </si>
  <si>
    <t>г. Пинск, ул. Железнодорожная          , д. 56, Пинский р-н, Брестская обл.</t>
  </si>
  <si>
    <t>26 05 26.94</t>
  </si>
  <si>
    <t>52 07 15.36</t>
  </si>
  <si>
    <t>г. Барановичи, ул. Скорины и ул. Андреева, Барановичский р-н, Брестская обл.</t>
  </si>
  <si>
    <t>Башня 40м ЗАО "БеСТ"</t>
  </si>
  <si>
    <t>башня БеСТ 40 + Flexi WCDMA BTS</t>
  </si>
  <si>
    <t>25 59 38.97</t>
  </si>
  <si>
    <t>53 06 37.23</t>
  </si>
  <si>
    <t>д. Щерчово, Пружанский р-н, Брестская обл.</t>
  </si>
  <si>
    <t>Башня 72м УП "Велком"</t>
  </si>
  <si>
    <t>24 10 55.96</t>
  </si>
  <si>
    <t>52 25 12.9</t>
  </si>
  <si>
    <t>д. Войская, Каменецкий р-н, Брестская обл.</t>
  </si>
  <si>
    <t>Башня 70м ЗАО "БеСТ"</t>
  </si>
  <si>
    <t>plan_umts:1/1/1/1 work_umts:</t>
  </si>
  <si>
    <t>23 37 40.50</t>
  </si>
  <si>
    <t>52 24 40.50</t>
  </si>
  <si>
    <t>д. Узборье, ул. д. Минский р-н, Минская обл.</t>
  </si>
  <si>
    <t>plan_gsm:1/2/0 work_gsm:</t>
  </si>
  <si>
    <t>plan_umts:3/2/0 work_umts:</t>
  </si>
  <si>
    <t>27 43 24.44</t>
  </si>
  <si>
    <t>54 02 42.09</t>
  </si>
  <si>
    <t>27 46 24.26</t>
  </si>
  <si>
    <t>54 03 26.18</t>
  </si>
  <si>
    <t>Отделение медицинской реабилитации УЗ "Витебский областной диагностический центр"</t>
  </si>
  <si>
    <t>водонапорная башня + Flexi WCDMA BTS</t>
  </si>
  <si>
    <t>29 46 33.15</t>
  </si>
  <si>
    <t>55 07 46.15</t>
  </si>
  <si>
    <t>триподы 3,5м - 2шт. + Flexi WCDMA BTS</t>
  </si>
  <si>
    <t>30 13 32.35</t>
  </si>
  <si>
    <t>55 09 28.75</t>
  </si>
  <si>
    <t>plan_umts:3/2/2 work_umts:</t>
  </si>
  <si>
    <t>30 11 32.31</t>
  </si>
  <si>
    <t>55 09 16.83</t>
  </si>
  <si>
    <t>г. Могилёв, бул. Непокоренных, д. 43В, Могилёвский р-н, Могилёвская обл.</t>
  </si>
  <si>
    <t>ООО "Моя находка"</t>
  </si>
  <si>
    <t>30 19 52.25</t>
  </si>
  <si>
    <t>53 52 15.71</t>
  </si>
  <si>
    <t>plan_dcs:1/1/2 work_dcs:</t>
  </si>
  <si>
    <t>28 55 58.4</t>
  </si>
  <si>
    <t>53 01 28.2</t>
  </si>
  <si>
    <t>д. Горня, Хотимский р-н, Могилёвская обл.</t>
  </si>
  <si>
    <t>plan_gsm:1/1/0 work_gsm:</t>
  </si>
  <si>
    <t>32 35 1.73</t>
  </si>
  <si>
    <t>53 18 37.28</t>
  </si>
  <si>
    <t>г. Борисов, ул. Гагарина, д. 60, Борисовский р-н, Минская обл.</t>
  </si>
  <si>
    <t>ОАО "Веста-Борисов", 3-х этажное здание ресторана с техэтажом</t>
  </si>
  <si>
    <t>plan_umts:3/2/3 work_umts:</t>
  </si>
  <si>
    <t>28 29 4.22</t>
  </si>
  <si>
    <t>54 12 35.72</t>
  </si>
  <si>
    <t>г. Гродно, ул. Карбышева, д. 15, Гродненский р-н, Гродненская обл.</t>
  </si>
  <si>
    <t>Здание КГК</t>
  </si>
  <si>
    <t>plan_dcs:0/0/0/4 work_dcs:</t>
  </si>
  <si>
    <t>23 50 17.61</t>
  </si>
  <si>
    <t>53 40 50.75</t>
  </si>
  <si>
    <t>г. Минск, ул. Аладовых, д. 5, Минский р-н, Минская обл.</t>
  </si>
  <si>
    <t>27 27 21.41</t>
  </si>
  <si>
    <t>53 55 7.25</t>
  </si>
  <si>
    <t>В связи со сложившейся ситуацией аккумуляторный шкаф не проектируем, APM 30 вешаем на высоте около 3 м над уровнем земли. 3 опоры. Опора 1 - центральн</t>
  </si>
  <si>
    <t>г. Минск, ул. Янковского, 2, 4, Минский р-н, Минская обл.</t>
  </si>
  <si>
    <t>27 26 23.12</t>
  </si>
  <si>
    <t>53 52 50.15</t>
  </si>
  <si>
    <t xml:space="preserve"> В связи со сложившейся ситуацией аккумуляторный шкаф не проектируем, APM 30 вешаем на высоте около 3 м над уровнем земли. 2 опоры. 1 столб 53.52'50.0</t>
  </si>
  <si>
    <t>г. Минск, ул. Мястровская, 8, 12, Минский р-н, Минская обл.</t>
  </si>
  <si>
    <t>27 28 28.03</t>
  </si>
  <si>
    <t>53 56 08.68</t>
  </si>
  <si>
    <t>Привязка по ВОЛС. В связи со сложившейся ситуацией аккумуляторный шкаф не проектируем, APM 30 вешаем на высоте около 3 м над уровнем земли. 2 опоры. 1</t>
  </si>
  <si>
    <t>г. Минск, Притыцкого 60/2, Минский р-н, Минская обл.</t>
  </si>
  <si>
    <t>27 28 05.18</t>
  </si>
  <si>
    <t>30 20 11.25</t>
  </si>
  <si>
    <t>53 54 44.57</t>
  </si>
  <si>
    <t>30 18 19.56</t>
  </si>
  <si>
    <t>53 51 42.93</t>
  </si>
  <si>
    <t>г. Могилёв, бул. Непокоренных, д. 76А, Могилёвский р-н, Могилёвская обл.</t>
  </si>
  <si>
    <t>магазин "Перекресток 6"</t>
  </si>
  <si>
    <t>30 20 30.62</t>
  </si>
  <si>
    <t>53 52 6.50</t>
  </si>
  <si>
    <t>д. Восход, ул. Центральная , д. 7А, Могилёвский р-н, Могилёвская обл.</t>
  </si>
  <si>
    <t>магазин "Пятерочка"</t>
  </si>
  <si>
    <t>30 21 10.62</t>
  </si>
  <si>
    <t>53 46 38.71</t>
  </si>
  <si>
    <t>plan_umts:3/3/0/2/2 work_umts:</t>
  </si>
  <si>
    <t>27 32 37.26</t>
  </si>
  <si>
    <t>53 53 19.64</t>
  </si>
  <si>
    <t>г. Гродно, ул. Лидская, д. 1, Гродненский р-н, Гродненская обл.</t>
  </si>
  <si>
    <t>ТРЦ "Галактика"</t>
  </si>
  <si>
    <t>23 51 07.40</t>
  </si>
  <si>
    <t>53 40 28.17</t>
  </si>
  <si>
    <t>г. Гродно, ул. Герасимовича, д. 1, Гродненский р-н, Гродненская обл.</t>
  </si>
  <si>
    <t>23 48 45.74</t>
  </si>
  <si>
    <t>53 40 34.79</t>
  </si>
  <si>
    <t>г. Гродно, ул. О. Соломовой, р-н. д. 153, Гродненский р-н, Гродненская обл.</t>
  </si>
  <si>
    <t>23 46 29.99</t>
  </si>
  <si>
    <t>53 39 33.14</t>
  </si>
  <si>
    <t>д. Гуды, Лидский р-н, Гродненская обл.</t>
  </si>
  <si>
    <t>25 14 41.26</t>
  </si>
  <si>
    <t>53 57 54.03</t>
  </si>
  <si>
    <t>23 45 24.14</t>
  </si>
  <si>
    <t>52 07 25.4</t>
  </si>
  <si>
    <t>г. Минск, ул. Уборевича, д. 48Б, Минский р-н, Минская обл.</t>
  </si>
  <si>
    <t>27 38 52.77</t>
  </si>
  <si>
    <t>53 50 33.37</t>
  </si>
  <si>
    <t>д. Вересница, Житковичский р-н, Гомельская обл.</t>
  </si>
  <si>
    <t>мачта грозозащиты 23м + BS - 82</t>
  </si>
  <si>
    <t>27 37 26.2</t>
  </si>
  <si>
    <t>52 04 38.5</t>
  </si>
  <si>
    <t>Модернизация под 3G, замена РРЛ на айпишую с изменением диаметра (0,6 вместо 0,3)</t>
  </si>
  <si>
    <t>г. Житковичи, Житковичский р-н, Гомельская обл.</t>
  </si>
  <si>
    <t>27 51 17.29</t>
  </si>
  <si>
    <t>52 10 28.42</t>
  </si>
  <si>
    <t>Модернизация под 3G, замена РРЛ на айпишную с изменением диаметра (на трубе 0,6)</t>
  </si>
  <si>
    <t>СУ - 164</t>
  </si>
  <si>
    <t>plan_umts:1/2/3/3 work_umts:</t>
  </si>
  <si>
    <t>30 26 32.81</t>
  </si>
  <si>
    <t>52 21 31.54</t>
  </si>
  <si>
    <t>2G и 3G будет по РРЛ. ВОЛС по территории проложить нет возможности (идет соответствующая докладная). Устанавливается контейнер на кровле.</t>
  </si>
  <si>
    <t>г. Гомель, ул. Емельяна Барыкина, д. 101б, Гомельский р-н, Гомельская обл.</t>
  </si>
  <si>
    <t>Энергосбыт, Филиал РУП "Гомельэнерго"</t>
  </si>
  <si>
    <t>30 58 55.82</t>
  </si>
  <si>
    <t>52 25 8.73</t>
  </si>
  <si>
    <t>г. Витебск, ул. Чкалова, д. 35, Витебский р-н, Витебская обл.</t>
  </si>
  <si>
    <t>ТЦ "Грин"</t>
  </si>
  <si>
    <t>30 12 29.84</t>
  </si>
  <si>
    <t>55 09 44.34</t>
  </si>
  <si>
    <t>MR DCS</t>
  </si>
  <si>
    <t>г. Витебск, Бешенковичское шоссе, стр. 3-1, Витебский р-н, Витебская обл.</t>
  </si>
  <si>
    <t>ТЦ "Корона"</t>
  </si>
  <si>
    <t>30 10 3.66</t>
  </si>
  <si>
    <t>55 09 36.99</t>
  </si>
  <si>
    <t>г. Минск, ул. Климента Тимирязева, д. 114, Минский р-н, Минская обл.</t>
  </si>
  <si>
    <t>7-ми этажное здание ТЦ "Автоград" с паркингом</t>
  </si>
  <si>
    <t>27 27 27.06</t>
  </si>
  <si>
    <t>53 56 05.39</t>
  </si>
  <si>
    <t>Изменилась расположение. На пристройке поставить нельзя (там газовые установки). В высоте не проигрываем так как  высота здания 25,5 + трубостойки ито</t>
  </si>
  <si>
    <t>г. Минск, ул. Бобруйская, д. 6, Минский р-н, Минская обл.</t>
  </si>
  <si>
    <t>27 33 13.63</t>
  </si>
  <si>
    <t>53 53 24.47</t>
  </si>
  <si>
    <t>г. Витебск, пр-т Фрунзе, д. 27, Витебский р-н, Витебская обл.</t>
  </si>
  <si>
    <t>УО "Витебский государственный ордена Дружбы народов медицинский университет"</t>
  </si>
  <si>
    <t>30 12 58.44</t>
  </si>
  <si>
    <t>55 11 31.9</t>
  </si>
  <si>
    <t>г. Минск, пр-т Независимости, д. 11/2, Минский р-н, Минская обл.</t>
  </si>
  <si>
    <t>отель "Минск"</t>
  </si>
  <si>
    <t>27 32 56.80</t>
  </si>
  <si>
    <t>53 53 50.42</t>
  </si>
  <si>
    <t>г. Минск, ул.Аранская -ул.Маяковского, Минский р-н, Минская обл.</t>
  </si>
  <si>
    <t>27 34 3.72</t>
  </si>
  <si>
    <t>53 53 7.57</t>
  </si>
  <si>
    <t>г. Витебск, ул. Горького , д. 57а, Витебский р-н, Витебская обл.</t>
  </si>
  <si>
    <t>Общежитие Витебское ОАО "КИМ"</t>
  </si>
  <si>
    <t>30 09 30.94</t>
  </si>
  <si>
    <t>55 10 23.22</t>
  </si>
  <si>
    <t>д. Борздовский с/с, 15, ОАО «Экомол», Оршанский р-н, Витебская обл.</t>
  </si>
  <si>
    <t>ОАО "Экомол"</t>
  </si>
  <si>
    <t>30 30 52.7</t>
  </si>
  <si>
    <t>54 27 21.42</t>
  </si>
  <si>
    <t>г. Гродно, ул. Валериана Куйбышева, д.  1/1, Гродненский р-н, Гродненская обл.</t>
  </si>
  <si>
    <t>23 51 36.77</t>
  </si>
  <si>
    <t>53 41 11.17</t>
  </si>
  <si>
    <t>г. Гродно, ул. Кобяка , д. 10б, Гродненский р-н, Гродненская обл.</t>
  </si>
  <si>
    <t>23 50 54.87</t>
  </si>
  <si>
    <t>53 38 43.03</t>
  </si>
  <si>
    <t>г. Гродно, ул. пересечение ул. Малыщинская - Букетная, Гродненский р-н, Гродненская обл.</t>
  </si>
  <si>
    <t>23 51 58.6</t>
  </si>
  <si>
    <t>53 42 37.04</t>
  </si>
  <si>
    <t>г. Витебск, пр-т Фрунзе, д. 81 к.33, Витебский р-н, Витебская обл.</t>
  </si>
  <si>
    <t>РУП "БелЭЗ", ТЦ "Эвиком"</t>
  </si>
  <si>
    <t>30 15 8.21</t>
  </si>
  <si>
    <t>55 11 32.2</t>
  </si>
  <si>
    <t>г. Витебск, ул. Ленина, д. 35, Витебский р-н, Витебская обл.</t>
  </si>
  <si>
    <t>ТЦ "Пассаж"</t>
  </si>
  <si>
    <t>30 12 26.02</t>
  </si>
  <si>
    <t>55 11 39.45</t>
  </si>
  <si>
    <t>г. Минск, ул. Николая Голодеда, д. 7а, Минский р-н, Минская обл.</t>
  </si>
  <si>
    <t>27 38 49.38</t>
  </si>
  <si>
    <t>53 50 20.87</t>
  </si>
  <si>
    <t>г. Брест, ул. Коммунистическая , д. 28, Брестский р-н, Брестская обл.</t>
  </si>
  <si>
    <t>Здание УВД</t>
  </si>
  <si>
    <t>мачта УВД существующая, h=14м  + Flexi WCDMA BTS</t>
  </si>
  <si>
    <t>23 41 07.16</t>
  </si>
  <si>
    <t>52 05 14.44</t>
  </si>
  <si>
    <t>г. Брест, ул. Шоссейная, д. 2, Брестский р-н, Брестская обл.</t>
  </si>
  <si>
    <t>23 42 19.75</t>
  </si>
  <si>
    <t>52 06 43.6</t>
  </si>
  <si>
    <t>г. Брест, ул. Вычулки, д. 107/1, Брестский р-н, Брестская обл.</t>
  </si>
  <si>
    <t>23 48 31.95</t>
  </si>
  <si>
    <t>52 05 45.87</t>
  </si>
  <si>
    <t>Территория ОАО СГЦ "Западный"</t>
  </si>
  <si>
    <t>plan_dcs:2/4/2 work_dcs:</t>
  </si>
  <si>
    <t>23 36 08</t>
  </si>
  <si>
    <t>52 08 44</t>
  </si>
  <si>
    <t>д. Хомичи, Березовский р-н, Брестская обл.</t>
  </si>
  <si>
    <t>Здание Березовского КСИ</t>
  </si>
  <si>
    <t>24 57 1.74</t>
  </si>
  <si>
    <t>52 34 01.8</t>
  </si>
  <si>
    <t>г. Гомель, ул. Ильича , д. 161а, Гомельский р-н, Гомельская обл.</t>
  </si>
  <si>
    <t>31 01 28.35</t>
  </si>
  <si>
    <t>52 22 37.01</t>
  </si>
  <si>
    <t>Координаты установки столба незначительно отличаются от 1БС.</t>
  </si>
  <si>
    <t>г. Гомель, ул. Льва Маневича, д. 30а, Гомельский р-н, Гомельская обл.</t>
  </si>
  <si>
    <t>30 57 33.20</t>
  </si>
  <si>
    <t>52 28 01.99</t>
  </si>
  <si>
    <t>Изменены координаты</t>
  </si>
  <si>
    <t>д. Макарово, Каменецкий р-н, Брестская обл.</t>
  </si>
  <si>
    <t>Здание ремонтных мастерских</t>
  </si>
  <si>
    <t>plan_gsm:0/2/0 work_gsm:</t>
  </si>
  <si>
    <t>23 18 45.3</t>
  </si>
  <si>
    <t>52 21 53.4</t>
  </si>
  <si>
    <t>д. Селец, Березовский р-н, Брестская обл.</t>
  </si>
  <si>
    <t>24 51 15.3</t>
  </si>
  <si>
    <t>52 36 22.2</t>
  </si>
  <si>
    <t>д. Вильяново, Пружанский р-н, Брестская обл.</t>
  </si>
  <si>
    <t>24 36 29.64</t>
  </si>
  <si>
    <t>52 49 19.6</t>
  </si>
  <si>
    <t>д. Збунин, Брестский р-н, Брестская обл.</t>
  </si>
  <si>
    <t>Башня Velcom 72 м. + BS - 82 II</t>
  </si>
  <si>
    <t>23 38 54.54</t>
  </si>
  <si>
    <t>51 49 28.23</t>
  </si>
  <si>
    <t>Отказ Велкома в установке нашего контейнера.</t>
  </si>
  <si>
    <t>д. Гвоздь 2, Каменецкий р-н, Брестская обл.</t>
  </si>
  <si>
    <t>23 53 37.1</t>
  </si>
  <si>
    <t>52 32 3.28</t>
  </si>
  <si>
    <t>г. Гомель, ул. ул. Менделя Хатаевича, д. 9, Гомельский р-н, Гомельская обл.</t>
  </si>
  <si>
    <t>Магазин "Евроопт"</t>
  </si>
  <si>
    <t>31 00 59.0</t>
  </si>
  <si>
    <t>52 26 42.75</t>
  </si>
  <si>
    <t>Трипода на крыше не будет. Собственник против установки на кровле чего либо.</t>
  </si>
  <si>
    <t>г. Минск, в районе пересечения ул. Жасминовая и Ф. Скорины, Минский р-н, Минская обл.</t>
  </si>
  <si>
    <t>plan_dcs:4/0/4 work_dcs:</t>
  </si>
  <si>
    <t>27 39 06.36</t>
  </si>
  <si>
    <t>53 55 38.02</t>
  </si>
  <si>
    <t>Опора №1 53° 55' 38.44" СШ 27° 38' 59.49" ВД Опора №2 53° 55' 38.02" СШ 27° 39' 06.36" ВД Основное оборудование располагается на Опоре 2. Опора  2 нем</t>
  </si>
  <si>
    <t>28 29 7.22</t>
  </si>
  <si>
    <t>54 12 55.09</t>
  </si>
  <si>
    <t>г. Минск, ул. Семеняко, д. 30А, Минский р-н, Минская обл.</t>
  </si>
  <si>
    <t>27 27 14.95</t>
  </si>
  <si>
    <t>53 52 30.91</t>
  </si>
  <si>
    <t>г. Минск, в р-не ул. Одесская 16, 20а Лазо 7, Минский р-н, Минская обл.</t>
  </si>
  <si>
    <t>plan_umts:3/3/3/3/3 work_umts:</t>
  </si>
  <si>
    <t>27 39 26.45</t>
  </si>
  <si>
    <t>53 52 20.61</t>
  </si>
  <si>
    <t>1 столб 53 52 20.61 и 27 39 26.45;_x000D__x000D_
2 столб 53 52 20.43 и 27 39 30.41;_x000D__x000D_
3 столб 53 52 21.00 и 27 39 33.11_x000D__x000D_
Оборудование APM будет либо на 1 либо на 2</t>
  </si>
  <si>
    <t>ООО "Интерсервис", охотно-туристическое хозяйство "Красный Бор"</t>
  </si>
  <si>
    <t>28 27 10.5</t>
  </si>
  <si>
    <t>55 59 32</t>
  </si>
  <si>
    <t>д. Изубрица, Верхнедвинский р-н, Витебская обл.</t>
  </si>
  <si>
    <t>ООО "Интерсервис"</t>
  </si>
  <si>
    <t>28 27 07.0</t>
  </si>
  <si>
    <t>56 01 14.5</t>
  </si>
  <si>
    <t>г. Минск, ул. Аркадия Кулешова, д. 18, Минский р-н, Минская обл.</t>
  </si>
  <si>
    <t>5 этажное здание общежития ОАО МЗКТ</t>
  </si>
  <si>
    <t>27 37 51.19</t>
  </si>
  <si>
    <t>53 51 56.36</t>
  </si>
  <si>
    <t>г. Минск, ул. Мястровская, д. 12, Минский р-н, Минская обл.</t>
  </si>
  <si>
    <t>ЖСПК "Дом 2011"</t>
  </si>
  <si>
    <t>АО  3.5 м. (4шт.) + DBS - 3900</t>
  </si>
  <si>
    <t>27 28 26.36</t>
  </si>
  <si>
    <t>53 56 12.24</t>
  </si>
  <si>
    <t>д. Курганы, ул. Беговая, д. 1, Минский р-н, Минская обл.</t>
  </si>
  <si>
    <t>ООО "Ю-Пласт"</t>
  </si>
  <si>
    <t>27 45 6.09</t>
  </si>
  <si>
    <t>54 00 12.85</t>
  </si>
  <si>
    <t>г. Минск, ул. Могилевская, д. 39a, Минский р-н, Минская обл.</t>
  </si>
  <si>
    <t>27 33 24.86</t>
  </si>
  <si>
    <t>53 53 10.67</t>
  </si>
  <si>
    <t>г. Минск, ул. Академика Купревича, д. 3, Минский р-н, Минская обл.</t>
  </si>
  <si>
    <t>БЦ "Клевер парк"</t>
  </si>
  <si>
    <t>indoor + outdoor + DBS - 3900</t>
  </si>
  <si>
    <t>27 40 59.91</t>
  </si>
  <si>
    <t>53 55 39.46</t>
  </si>
  <si>
    <t>г. Витебск, ул. Смоленская, д. 5 к.1, Витебский р-н, Витебская обл.</t>
  </si>
  <si>
    <t>30 13 51.95</t>
  </si>
  <si>
    <t>55 10 56.26</t>
  </si>
  <si>
    <t>г. Орша, ул. Ленина, д. 79, Оршанский р-н, Витебская обл.</t>
  </si>
  <si>
    <t>Ледовая Арена</t>
  </si>
  <si>
    <t>30 26 17.18</t>
  </si>
  <si>
    <t>54 31 18.39</t>
  </si>
  <si>
    <t>г. Минск, ул. Асаналиева, д. 36б, Минский р-н, Минская обл.</t>
  </si>
  <si>
    <t>27 32 38.93</t>
  </si>
  <si>
    <t>53 51 09.92</t>
  </si>
  <si>
    <t>г. Гомель, ул. Олимпийская , д. 7, Гомельский р-н, Гомельская обл.</t>
  </si>
  <si>
    <t>31 01 24.89</t>
  </si>
  <si>
    <t>52 28 50.88</t>
  </si>
  <si>
    <t>Точное место установки в координатах. Тут сместить столб нельзя. Арендодатель против.</t>
  </si>
  <si>
    <t>г. Гомель, ул. Емельяна Барыкина, д. 132-1, Гомельский р-н, Гомельская обл.</t>
  </si>
  <si>
    <t>3-х этажное административное здание ЧСУП "Улыбкасервис"</t>
  </si>
  <si>
    <t>30 57 40.98</t>
  </si>
  <si>
    <t>52 25 10.85</t>
  </si>
  <si>
    <t>Устанавливаем мачту 15 м.</t>
  </si>
  <si>
    <t>г. Гомель, ул. Шевченко, д. 27, Гомельский р-н, Гомельская обл.</t>
  </si>
  <si>
    <t>4-х этажное административное здание НП ООО "Лагуна"</t>
  </si>
  <si>
    <t>30 59 28.00</t>
  </si>
  <si>
    <t>52 26 15.99</t>
  </si>
  <si>
    <t>г. Гомель, ул. Юрия Гагарина, д. 65, Гомельский р-н, Гомельская обл.</t>
  </si>
  <si>
    <t>ТЦ «Секрет»</t>
  </si>
  <si>
    <t>30 59 48.13</t>
  </si>
  <si>
    <t>52 25 27</t>
  </si>
  <si>
    <t>г. Гомель, ул.  Барыкина, д. 132, Гомельский р-н, Гомельская обл.</t>
  </si>
  <si>
    <t>Гипермаркет "Мандарин"</t>
  </si>
  <si>
    <t>30 57 38.17</t>
  </si>
  <si>
    <t>52 25 1.28</t>
  </si>
  <si>
    <t>г. Гродно, ул. Коммунальная, д. 3, Гродненский р-н, Гродненская обл.</t>
  </si>
  <si>
    <t>Опора Освещения 40м</t>
  </si>
  <si>
    <t>трубостойки на столбе</t>
  </si>
  <si>
    <t>23 49 12.13</t>
  </si>
  <si>
    <t>53 41 23.17</t>
  </si>
  <si>
    <t>г. Минск, ул. Рогачевская, д. 10д, Минский р-н, Минская обл.</t>
  </si>
  <si>
    <t>Лестничная клетка на 3-х уровневом паркинге</t>
  </si>
  <si>
    <t>АО (четырехугольники) 3,5м + DBS - 3900</t>
  </si>
  <si>
    <t>27 43 27.36</t>
  </si>
  <si>
    <t>53 56 41.72</t>
  </si>
  <si>
    <t>Арендодатель против установки опоры выше 4м. На паркинге есть лестничная клетка общая высота которой около 13м. Устанавливаем четырехгранную опору из</t>
  </si>
  <si>
    <t>д. Мичуринская, ул. Мира, д. 43, Гомельский р-н, Гомельская обл.</t>
  </si>
  <si>
    <t>30 58 00.19</t>
  </si>
  <si>
    <t>52 28 20.31</t>
  </si>
  <si>
    <t>Из-за того что Велком занял почти всю крышу можно поставить мачту 10м (при этом трипод 10м не становится). Так же не становится и контейнер, поэтому у</t>
  </si>
  <si>
    <t>г. Минск, пр-т Победителей, д. 73/1, Минский р-н, Минская обл.</t>
  </si>
  <si>
    <t>27 30 37.18</t>
  </si>
  <si>
    <t>53 55 46.54</t>
  </si>
  <si>
    <t>г. Могилёв, ул.  Фатина, р-н дома №2 ., Могилёвский р-н, Могилёвская обл.</t>
  </si>
  <si>
    <t>30 22 28.58</t>
  </si>
  <si>
    <t>53 53 00.25</t>
  </si>
  <si>
    <t>г. Могилёв, ул. Сурганова в р-не д.№23, Могилёвский р-н, Могилёвская обл.</t>
  </si>
  <si>
    <t>30 18 50.70</t>
  </si>
  <si>
    <t>53 55 16.54</t>
  </si>
  <si>
    <t>г. Могилёв, ул. Орловского в р-не д.15А, Могилёвский р-н, Могилёвская обл.</t>
  </si>
  <si>
    <t>30 19 30.76</t>
  </si>
  <si>
    <t>53 54 54.58</t>
  </si>
  <si>
    <t>трасса М3, рекламный щит, 12км + 600м, Минский р-н, Минская обл.</t>
  </si>
  <si>
    <t>Мегаборт ООО "Артасур"</t>
  </si>
  <si>
    <t>27 39 28.00</t>
  </si>
  <si>
    <t>53 52 40.01</t>
  </si>
  <si>
    <t>г. Брест, ул. Высокая, д. 22/1, Брестский р-н, Брестская обл.</t>
  </si>
  <si>
    <t>трипод 7м + Flexi WCDMA BTS</t>
  </si>
  <si>
    <t>23 43 23.89</t>
  </si>
  <si>
    <t>52 05 53.33</t>
  </si>
  <si>
    <t>г. Брест, ул. Краснознамённая, Брестский р-н, Брестская обл.</t>
  </si>
  <si>
    <t>Опора светодиодного экрана + Flexi WCDMA BTS</t>
  </si>
  <si>
    <t>23 43 12.40</t>
  </si>
  <si>
    <t>52 04 34.88</t>
  </si>
  <si>
    <t>г. Гродно, ул. Огинского, р-н. д.№ 37 , Гродненский р-н, Гродненская обл.</t>
  </si>
  <si>
    <t>Замена опоры освещения</t>
  </si>
  <si>
    <t>23 48 24.71</t>
  </si>
  <si>
    <t>53 37 16.14</t>
  </si>
  <si>
    <t>г. Гродно, ул. Дзержинского, д. 54, Гродненский р-н, Гродненская обл.</t>
  </si>
  <si>
    <t>Паркинг</t>
  </si>
  <si>
    <t>23 50 15.77</t>
  </si>
  <si>
    <t>53 41 38.46</t>
  </si>
  <si>
    <t>г. Гродно, ул. Гая, д. 11, Гродненский р-н, Гродненская обл.</t>
  </si>
  <si>
    <t>23 50 22.27</t>
  </si>
  <si>
    <t>53 39 46.47</t>
  </si>
  <si>
    <t>г. Гродно, ул. Пучкова, д. 28, Гродненский р-н, Гродненская обл.</t>
  </si>
  <si>
    <t>Здание "ГАП 2" ОАО "Гроднооблавтотранс"</t>
  </si>
  <si>
    <t>23 48 40.35</t>
  </si>
  <si>
    <t>53 39 21.53</t>
  </si>
  <si>
    <t>г. Гродно, пр-т Клецкова, д. 68а, Гродненский р-н, Гродненская обл.</t>
  </si>
  <si>
    <t>ЦТП  7-87/1</t>
  </si>
  <si>
    <t>23 50 47.47</t>
  </si>
  <si>
    <t>53 39 03.68</t>
  </si>
  <si>
    <t>д. Дудичи, Барановичский р-н, Брестская обл.</t>
  </si>
  <si>
    <t>Башня Velcom 70 м. + BS - 240 II</t>
  </si>
  <si>
    <t>26 21 46.7</t>
  </si>
  <si>
    <t>53 17 41.1</t>
  </si>
  <si>
    <t>д. Гезгалы,  , Дятловский р-н, Гродненская обл.</t>
  </si>
  <si>
    <t>УДИН МВД</t>
  </si>
  <si>
    <t>Башня 20м сущ. + BS - 82 II</t>
  </si>
  <si>
    <t>Башня 20м сущ. + DBS - 3900</t>
  </si>
  <si>
    <t>plan_umts:2/0/2 work_umts:</t>
  </si>
  <si>
    <t>25 28 05.5</t>
  </si>
  <si>
    <t>53 35 39.4</t>
  </si>
  <si>
    <t>г. Минск, пер. 1 Загородный, д. 3, Минский р-н, Минская обл.</t>
  </si>
  <si>
    <t>Здание полиграфического предприятия ОАО "Красная Звезда"</t>
  </si>
  <si>
    <t>27 31 20.62</t>
  </si>
  <si>
    <t>53 54 19.85</t>
  </si>
  <si>
    <t>Трипод 3,5 м (ближе к Кальварийской) 53 54' 19.85" СШ 27 31' 20.67" ВД _x000D__x000D_
Трипод 7 м (ближе к Харьковской) 53.54'15.72" СШ 27 31'19.31"</t>
  </si>
  <si>
    <t>г. Могилёв, ул. Южная, д. 6, Могилёвский р-н, Могилёвская обл.</t>
  </si>
  <si>
    <t>МОУКА "Облагропромтранс"</t>
  </si>
  <si>
    <t>30 23 5.51</t>
  </si>
  <si>
    <t>53 52 32.94</t>
  </si>
  <si>
    <t>г. Могилёв, пр-т Пушкинский, д. 12, Могилёвский р-н, Могилёвская обл.</t>
  </si>
  <si>
    <t>ТЦ "Престон"</t>
  </si>
  <si>
    <t>30 20 21.27</t>
  </si>
  <si>
    <t>53 52 43.32</t>
  </si>
  <si>
    <t>г. Могилёв, ул. Ленинская, д. 63, Могилёвский р-н, Могилёвская обл.</t>
  </si>
  <si>
    <t>30 20 37.6</t>
  </si>
  <si>
    <t>53 54 18.06</t>
  </si>
  <si>
    <t>г. Минск, ул. Лещинского, д. 4а, Минский р-н, Минская обл.</t>
  </si>
  <si>
    <t>27 27 11.56</t>
  </si>
  <si>
    <t>53 54 33.47</t>
  </si>
  <si>
    <t>г. Минск, ул. Кижеватова, д. 32, Минский р-н, Минская обл.</t>
  </si>
  <si>
    <t>ОАО "Живинка"</t>
  </si>
  <si>
    <t>27 32 1.14</t>
  </si>
  <si>
    <t>53 51 41.24</t>
  </si>
  <si>
    <t>ОАО "Мотовело"</t>
  </si>
  <si>
    <t>27 35 42.62</t>
  </si>
  <si>
    <t>53 52 48.19</t>
  </si>
  <si>
    <t>г. Минск, ул. Сурганова, д. 1/2, Минский р-н, Минская обл.</t>
  </si>
  <si>
    <t>27 36 10.25</t>
  </si>
  <si>
    <t>53 55 0.14</t>
  </si>
  <si>
    <t>г. Минск, ул. Белинского, д. 16а, Минский р-н, Минская обл.</t>
  </si>
  <si>
    <t>27 36 19.46</t>
  </si>
  <si>
    <t>53 56 8.95</t>
  </si>
  <si>
    <t>д. Белая, Каменецкий р-н, Брестская обл.</t>
  </si>
  <si>
    <t>23 43 31.53</t>
  </si>
  <si>
    <t>52 34 44.83</t>
  </si>
  <si>
    <t>г. Минск, ул. Летняя 30, 38, Минский р-н, Минская обл.</t>
  </si>
  <si>
    <t>1 железобетонная опора УП "Мингорсвет"</t>
  </si>
  <si>
    <t>27 38 54.2</t>
  </si>
  <si>
    <t>г. Солигорск, в районе ул.Молодежная, д. 1,7, Солигорский р-н, Минская обл.</t>
  </si>
  <si>
    <t>Опора освещения</t>
  </si>
  <si>
    <t>27 30 8.0</t>
  </si>
  <si>
    <t>52 47 21</t>
  </si>
  <si>
    <t>Опора №1 СШ 52.789208 ВД 27.502326_x000D__x000D_
_x000D__x000D_
Опора №2 СШ 52.787926 ВД 27.502285</t>
  </si>
  <si>
    <t>г. Солигорск, в районе ул.Октябрьская, д. 28, Солигорский р-н, Минская обл.</t>
  </si>
  <si>
    <t>Столб 26м</t>
  </si>
  <si>
    <t>27 31 24.86</t>
  </si>
  <si>
    <t>52 47 38.63</t>
  </si>
  <si>
    <t>д. Боровляны, ул. Мира, д. 3, Минский р-н, Минская обл.</t>
  </si>
  <si>
    <t>Территория ООО "Астомакс"</t>
  </si>
  <si>
    <t>plan_umts:2/3/2/2 work_umts:</t>
  </si>
  <si>
    <t>27 39 30.19</t>
  </si>
  <si>
    <t>54 00 20.34</t>
  </si>
  <si>
    <t>г. Минск, ул. Лукьяновича, в районе дома №2, Минский р-н, Минская обл.</t>
  </si>
  <si>
    <t>3 железобетонные опоры УП "Мингорсвет"</t>
  </si>
  <si>
    <t>27 36 22.98</t>
  </si>
  <si>
    <t>53 56 33.84</t>
  </si>
  <si>
    <t>3 столба согласованы дополнительно с С. Кутыревым и В. Милько_x000D__x000D_
1 столб 53 56 33.84 и 27 36 22.98 (4 от пересечения с Логойским трактом) 2 столб 53 56</t>
  </si>
  <si>
    <t>г. Минск, ул. Якубовского, 74, 80, Минский р-н, Минская обл.</t>
  </si>
  <si>
    <t>2 железобетонные опоры УП "Мингорсвет"</t>
  </si>
  <si>
    <t>Опора освещения 9,5м - 2шт.</t>
  </si>
  <si>
    <t>27 26 36.13</t>
  </si>
  <si>
    <t>53 53 36.46</t>
  </si>
  <si>
    <t>Устанавливаем SMALL CELL._x000D__x000D_
_x000D__x000D_
1 столб 53 53 36.46 СШ_x000D__x000D_
        27 26 36.13 ВД_x000D__x000D_
_x000D__x000D_
2 столб 53 53 35.78 СШ_x000D__x000D_
        27 26 39.59 ВД</t>
  </si>
  <si>
    <t>г. Минск, ул. Каштановая, д. 5, Минский р-н, Минская обл.</t>
  </si>
  <si>
    <t>трипод 7м + DBS - 3900</t>
  </si>
  <si>
    <t>27 35 35.4</t>
  </si>
  <si>
    <t>53 58 04.4</t>
  </si>
  <si>
    <t>Устанавливаем трипод 7м. С крыши БС 261 не видно предлагаю пересчитать РРЛ на БС 2262 Минск, Хмаринская. Столб виден с крыши.</t>
  </si>
  <si>
    <t>г. Минск, ул. Шугаева, д. 13а, Минский р-н, Минская обл.</t>
  </si>
  <si>
    <t>трубостойка 1,5 м + BTS - 3902E</t>
  </si>
  <si>
    <t>plan_umts:2\2\0 work_umts:</t>
  </si>
  <si>
    <t>27 40 47.8</t>
  </si>
  <si>
    <t>53 56 24.29</t>
  </si>
  <si>
    <t>г. Минск, ул. Трудовая, д. 1А, Минский р-н, Минская обл.</t>
  </si>
  <si>
    <t>27 39 13.59</t>
  </si>
  <si>
    <t>53 51 49.07</t>
  </si>
  <si>
    <t>г. Минск, ул. Скрыганова, д. 14, Минский р-н, Минская обл.</t>
  </si>
  <si>
    <t>Свободно стоящие опоры 4 шт. (3.5 м)</t>
  </si>
  <si>
    <t>27 31 21</t>
  </si>
  <si>
    <t>г. Полоцк, р-н ул. Машерова, 9а, Полоцкий р-н, Витебская обл.</t>
  </si>
  <si>
    <t>28 44 37.1</t>
  </si>
  <si>
    <t>55 29 31.7</t>
  </si>
  <si>
    <t>г. Новополоцк, ул. Залюховская, Полоцкий р-н, Витебская обл.</t>
  </si>
  <si>
    <t>28 42 10.9</t>
  </si>
  <si>
    <t>55 30 0.8</t>
  </si>
  <si>
    <t>г. Минск, ул. Карвата, д. 30, Минский р-н, Минская обл.</t>
  </si>
  <si>
    <t>АО 5 м. + BTS - 3902E</t>
  </si>
  <si>
    <t>plan_umts:2/2 work_umts:</t>
  </si>
  <si>
    <t>27 40 18.16</t>
  </si>
  <si>
    <t>г. Минск, Офисное здание многофункционального комплекса с гостиницей в квартале пр-т. Независимости-</t>
  </si>
  <si>
    <t>АО  3.5 м (outdoor)+indoor</t>
  </si>
  <si>
    <t>27 34 8.73</t>
  </si>
  <si>
    <t>53 54 16.82</t>
  </si>
  <si>
    <t>д. Добренево, Логойский р-н, Минская обл.</t>
  </si>
  <si>
    <t>Башня УП Velcom 50 м</t>
  </si>
  <si>
    <t>Башня Velcom 50 м. + BS - 240 II</t>
  </si>
  <si>
    <t>plan_dcs:0/2/2/2 work_dcs:</t>
  </si>
  <si>
    <t>27 50 7.0</t>
  </si>
  <si>
    <t>54 15 0.8</t>
  </si>
  <si>
    <t>д. Заполье, сан. "Ружанский", Пружанский р-н, Брестская обл.</t>
  </si>
  <si>
    <t>24 50 39.35</t>
  </si>
  <si>
    <t>52 53 54.82</t>
  </si>
  <si>
    <t>г. Минск, ул. Антоновская , д. 14б, Минский р-н, Минская обл.</t>
  </si>
  <si>
    <t>27 35 22.88</t>
  </si>
  <si>
    <t>53 53 55.75</t>
  </si>
  <si>
    <t>г. Минск, ул. Ф. Скорины, д. 8/2, Минский р-н, Минская обл.</t>
  </si>
  <si>
    <t>Кровля (1-й корпус ВГКС)</t>
  </si>
  <si>
    <t>Трипод 7.5м + АО - 3,5м + DBS - 3900</t>
  </si>
  <si>
    <t>27 40 0.46</t>
  </si>
  <si>
    <t>53 55 27.18</t>
  </si>
  <si>
    <t>г. Минск, ул. Парниковая в р-не д. 14, Минский р-н, Минская обл.</t>
  </si>
  <si>
    <t>27 38 10.28</t>
  </si>
  <si>
    <t>53 55 9.48</t>
  </si>
  <si>
    <t>г. Минск, ул. Ангарская, д. 62а, Минский р-н, Минская обл.</t>
  </si>
  <si>
    <t>замена осветительной опоры УП "Мингорсвет"</t>
  </si>
  <si>
    <t>27 40 58.52</t>
  </si>
  <si>
    <t>53 52 35.72</t>
  </si>
  <si>
    <t>г. Минск, ул. Ивановская , д. 36, Минский р-н, Минская обл.</t>
  </si>
  <si>
    <t>Магазин "Легион"</t>
  </si>
  <si>
    <t>27 35 6.51</t>
  </si>
  <si>
    <t>53 53 46.67</t>
  </si>
  <si>
    <t>г. Витебск, ул. Софьи Панковой, д. 2а, Витебский р-н, Витебская обл.</t>
  </si>
  <si>
    <t>Строймаркет "Энергия"</t>
  </si>
  <si>
    <t>30 15 7.15</t>
  </si>
  <si>
    <t>55 11 18.33</t>
  </si>
  <si>
    <t>г. Минск, ул. Алибегова, д. 12а, Минский р-н, Минская обл.</t>
  </si>
  <si>
    <t>27 29 2.87</t>
  </si>
  <si>
    <t>53 52 20.05</t>
  </si>
  <si>
    <t>г. Минск, ул. Победителей, д. 104, Минский р-н, Минская обл.</t>
  </si>
  <si>
    <t>БЦ "Riviera Plaza"</t>
  </si>
  <si>
    <t>53 56 22.63</t>
  </si>
  <si>
    <t>г. Минск, ул. Суражская, д. 10, Минский р-н, Минская обл.</t>
  </si>
  <si>
    <t>ТС "Оптима и К"</t>
  </si>
  <si>
    <t>27 31 55.72</t>
  </si>
  <si>
    <t>53 53 3.41</t>
  </si>
  <si>
    <t>г. Минск, ул. Тиражная, д. 150, Минский р-н, Минская обл.</t>
  </si>
  <si>
    <t>БЦ «ОРЛАН»</t>
  </si>
  <si>
    <t>AO 3,5 м (ourdoor)+indoor  + DBS - 3900</t>
  </si>
  <si>
    <t>27 34 0.30</t>
  </si>
  <si>
    <t>53 56 32.46</t>
  </si>
  <si>
    <t>мкбс</t>
  </si>
  <si>
    <t>разреш
29-07-15</t>
  </si>
  <si>
    <t>разреш
30-07-15</t>
  </si>
  <si>
    <t>22.07.2015
30-07-15</t>
  </si>
  <si>
    <t>23.07.2015
30-07-15</t>
  </si>
  <si>
    <t>08.06.2015
стат 15-06-15
31-07-15</t>
  </si>
  <si>
    <t>разреш
31-07-15</t>
  </si>
  <si>
    <t>Ушаров 14.07.15</t>
  </si>
  <si>
    <t>"Пищали"</t>
  </si>
  <si>
    <t>разреш
06.08.15</t>
  </si>
  <si>
    <t>разреш
30-07-15
13.08.15</t>
  </si>
  <si>
    <t>разреш
26-08-15</t>
  </si>
  <si>
    <t>ООО "Артем-Мебель"</t>
  </si>
  <si>
    <t>11.08.2015
27-08-15</t>
  </si>
  <si>
    <t>14.08.2015
27-08-15</t>
  </si>
  <si>
    <t>24.07.2015
разреш
27-08-15</t>
  </si>
  <si>
    <t>12.08.2015
21-08-15
27-08-15</t>
  </si>
  <si>
    <t>разреш
28/08/15</t>
  </si>
  <si>
    <t>15.06.2015
16-06-15
31-08-15</t>
  </si>
  <si>
    <t>д. Лучно, Полоцкий р-н, Витебская обл.</t>
  </si>
  <si>
    <t>Полоцкая ГЭС, столб Витебск Энерго</t>
  </si>
  <si>
    <t>разреш
31-08-15
01-0915</t>
  </si>
  <si>
    <t>17.06.2015
31-08-15
01-09-15</t>
  </si>
  <si>
    <t>разреш
02-09-15</t>
  </si>
  <si>
    <t>июнь</t>
  </si>
  <si>
    <t>июль</t>
  </si>
  <si>
    <t>сентябрь</t>
  </si>
  <si>
    <t>2014г.</t>
  </si>
  <si>
    <t>не решены вопросы с электрикой</t>
  </si>
  <si>
    <t>31.08.2015
08/09/15</t>
  </si>
  <si>
    <t>разреш 
09-09-15</t>
  </si>
  <si>
    <t>август/сентябрь</t>
  </si>
  <si>
    <t>д. Крыжовка, Минский р-н, Минская обл.</t>
  </si>
  <si>
    <t>База "Форум", труба котельной</t>
  </si>
  <si>
    <t>разреш
стат 21-08-15
14-09-15</t>
  </si>
  <si>
    <t>19.08.2015
16.09.15</t>
  </si>
  <si>
    <t>разреш
10-09-15
15.09.15</t>
  </si>
  <si>
    <t>10.07.2015
16-09-15</t>
  </si>
  <si>
    <t>разреш
10-09-15
17-09-15</t>
  </si>
  <si>
    <t>г. Гродно, ул. Терешковой, д. 28, Гродненский р-н, Гродненская обл.</t>
  </si>
  <si>
    <t>д. Ветельская, Калинковичский р-н, Гомельская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</si>
  <si>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ТС "Оптима и К"</t>
    </r>
  </si>
  <si>
    <t>разреш
24-09-15</t>
  </si>
  <si>
    <t>г. Могилёв, ул. Панфиловская, д. 8/30, Могилёвский р-н, Могилёвская обл.</t>
  </si>
  <si>
    <t>д. Полыковичи , ул. Подгорная, д. 1Б, Могилёвский р-н, Могилёвская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</si>
  <si>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СПК "Полыковичи"</t>
    </r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</si>
  <si>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Строймаркет "Энергия"</t>
    </r>
  </si>
  <si>
    <t>25.09.2015
28-09-15</t>
  </si>
  <si>
    <t>д. Горковская Слобода, Червенский р-н, Минская обл.</t>
  </si>
  <si>
    <t>25.09.2015
29-09-15</t>
  </si>
  <si>
    <t>24.09.2015
29-09-15</t>
  </si>
  <si>
    <t>28.09.2015
29-09-15</t>
  </si>
  <si>
    <t>разреш
30-09-15</t>
  </si>
  <si>
    <t>22.09.2015
29-09-15
30-0-15</t>
  </si>
  <si>
    <t>21.09.2015
29-09-15
30-09-15</t>
  </si>
  <si>
    <t>24.09.2015
29-09-15
30-09-15</t>
  </si>
  <si>
    <t>25.09.2015
29-09-15
30-09-15</t>
  </si>
  <si>
    <t>16.09.2015
22-09-15
23-09-15 
29-09-15
30-09-15</t>
  </si>
  <si>
    <t>21.08.2015
29-09-15
30-09-15</t>
  </si>
  <si>
    <t>20.08.2015
29-09-15 
30-09-15</t>
  </si>
  <si>
    <t>07.09.2015
29-09-15
30-09-15</t>
  </si>
  <si>
    <t>22.09.2015
29-09-15
30-09-15</t>
  </si>
  <si>
    <t>25.09.2015
30-09-15</t>
  </si>
  <si>
    <t>14.08.2015
30-09-15</t>
  </si>
  <si>
    <t>18.09.2015
30-09-15</t>
  </si>
  <si>
    <t>31.08.2015
02-09-15
29-09-15
30-09-15</t>
  </si>
  <si>
    <t>28.08.2015
29-09-15
30-09-15</t>
  </si>
  <si>
    <t>29.09.2015
30-09-15</t>
  </si>
  <si>
    <t>10.09.2015
16.09.15
29-09-15
30-09-15</t>
  </si>
  <si>
    <t>07.09.2015
22-09-15
29-09-15
30-09-15</t>
  </si>
  <si>
    <t>26.08.2015
24-09-15
29-09-15
30-09-15</t>
  </si>
  <si>
    <t>07.09.2015
08-09-15
29-09-15
30-09-15</t>
  </si>
  <si>
    <t>14.08.2015
29-09-15
30-09-15</t>
  </si>
  <si>
    <t>23.09.2015
29-09-15
30-09-15</t>
  </si>
  <si>
    <t>31.08.2015
29-09-15
30-09-15</t>
  </si>
  <si>
    <t>25.08.2015
30-09-15</t>
  </si>
  <si>
    <t xml:space="preserve">24.06.2015
</t>
  </si>
  <si>
    <t>28.09.2015
30-09-15</t>
  </si>
  <si>
    <t>26.08.2015
02.10.15</t>
  </si>
  <si>
    <t>разреш
стат 16-09-15</t>
  </si>
  <si>
    <t>нет акта ввода - проблема с энергетикой</t>
  </si>
  <si>
    <t>размещение: БЦ «ОРЛАН»</t>
  </si>
  <si>
    <t>Ушаров 15.08.15</t>
  </si>
  <si>
    <t>Ушаров 22-10-15</t>
  </si>
  <si>
    <t>размещение: Здание Гаражей</t>
  </si>
  <si>
    <t>д. Хотиново, Каменецкий р-н, Брестская обл.</t>
  </si>
  <si>
    <t>22.10.2015
27-10-15</t>
  </si>
  <si>
    <t>г. Полоцк, ул. Костецкой, д. 25а, Полоцкий р-н, Витебская обл.</t>
  </si>
  <si>
    <t>размещение: Здание гаражей УП "Полоцкводоканал"</t>
  </si>
  <si>
    <t>г. Минск, пересечение пр. Жукова и ул. Путейской,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</si>
  <si>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ТЦ "Leto"</t>
    </r>
  </si>
  <si>
    <t>г. Новополоцк, ул. 5-я Линия, д. 5, Полоцкий р-н, Витебская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</si>
  <si>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Центр культуры</t>
    </r>
  </si>
  <si>
    <t>г. Гродно, ул. Подольная, РП3, Гродненский р-н, Гродненская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</si>
  <si>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замена осветительной опоры УП "Мингорсвет"</t>
    </r>
  </si>
  <si>
    <t>разреш 
29-10-15</t>
  </si>
  <si>
    <t>23.10.2015
26-10-15
29-10-15</t>
  </si>
  <si>
    <t>разреш
30-10-15</t>
  </si>
  <si>
    <t>изменен адрес</t>
  </si>
  <si>
    <t>разреш
03-11-15</t>
  </si>
  <si>
    <t>г. Гомель, ул. Б.Хмельницкого, д. 29, Гомельский р-н, Гомельская обл.</t>
  </si>
  <si>
    <t>д. Чертяж,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</si>
  <si>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мачта УП "Велком"</t>
    </r>
  </si>
  <si>
    <t>09-11-15 отчет смены</t>
  </si>
  <si>
    <t>06.11.2015
12-11-2015</t>
  </si>
  <si>
    <t>25.09.2015
12-11-15</t>
  </si>
  <si>
    <t>17.09.2015
17-11-2015</t>
  </si>
  <si>
    <t>д. Богушевка, Гродненский р-н, Гродненская обл.</t>
  </si>
  <si>
    <t>разреш
31-08-15
17-11-15</t>
  </si>
  <si>
    <t>разреш 
29-10-15
17-11-15</t>
  </si>
  <si>
    <t>24.06.2015
17-11-15</t>
  </si>
  <si>
    <t>08.06.2015
18-11-15</t>
  </si>
  <si>
    <t>разреш
03-09-15
03.09.15
22-09-15
18-11-15</t>
  </si>
  <si>
    <t>д. Луцковляны, Гродненский р-н, Гродненская обл.</t>
  </si>
  <si>
    <t>Ядогальвис 18-11-15
19-11-15</t>
  </si>
  <si>
    <t>28.07.2015
20-11-15стат</t>
  </si>
  <si>
    <t>26.06.2015
20-11-15стат</t>
  </si>
  <si>
    <t>16.11.2015
23/11/15</t>
  </si>
  <si>
    <t>17.11.2015
23-11-15</t>
  </si>
  <si>
    <t>д. Сварынь, башня ГПК РБ, Дрогичинский р-н, Брестская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</si>
  <si>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Башня 35м ГПК РБ</t>
    </r>
  </si>
  <si>
    <t>г. Минск, пер. Притыцкого - Брикета,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</si>
  <si>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Кровля (1-й корпус ВГКС)</t>
    </r>
  </si>
  <si>
    <t>г. Могилёв, пр-т Витебский, д. 70, Могилёвский р-н, Могилёвская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</si>
  <si>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УЗ "Могилевская областная психиатрическая больница"</t>
    </r>
  </si>
  <si>
    <t>г. Могилёв, пр-т Мира, д. 32, Могилёвский р-н, Могилёвская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</si>
  <si>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5-ти этажное административное здание</t>
    </r>
  </si>
  <si>
    <t>г. Минск, ул. Героев 120 Дивизии, 21, д. 21,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</si>
  <si>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магазин "Белмаркет"</t>
    </r>
  </si>
  <si>
    <t>17.09.2015
22-09-15
29-09-15
30-09-15
25-11-15</t>
  </si>
  <si>
    <t>заблокирована в связи с включением БС4910</t>
  </si>
  <si>
    <t>д. Павловка, Слуцкий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</si>
  <si>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2-х этажное здание дизельной электростанции</t>
    </r>
  </si>
  <si>
    <t>gsm/umts data</t>
  </si>
  <si>
    <t>г. Минск, ул. Скорины, д. 11,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</si>
  <si>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Столб 26м УП "Велком" (+ЗАО "БеСТ")</t>
    </r>
  </si>
  <si>
    <t>г. Белоозерск, ул. Шоссейная, д. 6, Березовский р-н, Брестская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</si>
  <si>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Дымовая труба</t>
    </r>
  </si>
  <si>
    <t>г. Оболь, ул. Ленина, д. 10, Шумилинский р-н, Витебская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</si>
  <si>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Труба котельной ОАО "Обольский керамический завод"</t>
    </r>
  </si>
  <si>
    <t>д. Красный пахарь, Рогачевский р-н, Гомельская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</si>
  <si>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Журавичский дом-интернат для детей-инвалидов с особеннностями психофизического развития, здание склада.</t>
    </r>
  </si>
  <si>
    <t>г. Солигорск, ул. Заслонова, д. 29, Солигорский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</si>
  <si>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ТЦ "Корона"</t>
    </r>
  </si>
  <si>
    <t>д. Вишнево, ул. Первомайская, д. 4, Воложинский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</si>
  <si>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2-х этажное административное здание</t>
    </r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</si>
  <si>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Опора освещения 9 м (2 шт.)</t>
    </r>
  </si>
  <si>
    <t>г. Солигорск, ул. Ковалева, в районе д.1, Солигорский р-н, Минская обл.</t>
  </si>
  <si>
    <t>г. Могилёв, Минское шоссе, 31, Могилёвский р-н, Могилёвская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</si>
  <si>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ТЦ "Парк-Сити"</t>
    </r>
  </si>
  <si>
    <t>г. Минск, ул. 50 лет Победы, д. 8,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</si>
  <si>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 xml:space="preserve">ЖСПК "Инженер" 10-ти этажный жилой дом </t>
    </r>
  </si>
  <si>
    <t>г. Солигорск, ул. Октябрьская в районе д.101-113, Солигорский р-н, Минская обл.</t>
  </si>
  <si>
    <t>д. Боровляны, аг. Лесной , д. 20,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</si>
  <si>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Общежитие №3 УО"БМАПО"</t>
    </r>
  </si>
  <si>
    <t>г. Минск, пр-т Партизанский, д. 150а, Минский р-н, Минская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</si>
  <si>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ТЦ "МОМО"</t>
    </r>
  </si>
  <si>
    <t>разреш 28.11.15</t>
  </si>
  <si>
    <t>02.10.2015
12-11-15 28/11/15</t>
  </si>
  <si>
    <t>12.11.2015 28/11/15</t>
  </si>
  <si>
    <t>24.11.2015
25-11-15 28*11*15</t>
  </si>
  <si>
    <t>04.11.2015 28*11*15</t>
  </si>
  <si>
    <t>16.11.2015 28*11*15</t>
  </si>
  <si>
    <t>разреш 28*11*15</t>
  </si>
  <si>
    <t>28*11*15</t>
  </si>
  <si>
    <t>г. Гродно, ул. Центральная, д. 10/1, Гродненский р-н, Гродненская обл.</t>
  </si>
  <si>
    <t>г. Гродно, ул. Л. Чайкиной, д. 35, Гродненский р-н, Гродненская обл.</t>
  </si>
  <si>
    <t>г. Гродно, ул. Александровича р-н д. №15, Гродненский р-н, Гродненская обл.</t>
  </si>
  <si>
    <t>19.11.2015 28*11*15</t>
  </si>
  <si>
    <t>20.11.2015 28*11*15</t>
  </si>
  <si>
    <t>24.11.2015 28*11*15</t>
  </si>
  <si>
    <t>30*11*15</t>
  </si>
  <si>
    <t>разреш 30*11*15</t>
  </si>
  <si>
    <t>разреш 01*12*15</t>
  </si>
  <si>
    <t>27.10.2015 01*12*15 стат</t>
  </si>
  <si>
    <t>28.10.2015
20-11-15 стат</t>
  </si>
  <si>
    <t>г. Гродно, ул. Дубко, д. 17, Гродненский р-н, Гродненская обл.</t>
  </si>
  <si>
    <r>
      <t>размещение:</t>
    </r>
    <r>
      <rPr>
        <sz val="9"/>
        <rFont val="Arial"/>
        <family val="2"/>
        <charset val="204"/>
      </rPr>
      <t xml:space="preserve"> </t>
    </r>
    <r>
      <rPr>
        <i/>
        <sz val="9"/>
        <rFont val="Arial"/>
        <family val="2"/>
        <charset val="204"/>
      </rPr>
      <t>ТЦ "Old City"</t>
    </r>
  </si>
  <si>
    <t>16.11.2015
17-11-15 28*11*15 01*12*15</t>
  </si>
  <si>
    <t>г. Минск, пр-т Дзержинского, д. 5, Минский р-н, Минская обл.</t>
  </si>
  <si>
    <t>г. Ружаны,  , Пружанский р-н, Брестская обл.</t>
  </si>
  <si>
    <t>г. Минск, ул. Витебская, д. 10, Минский р-н, Минская обл.</t>
  </si>
  <si>
    <t>д. Нарочанский С\С, 5, Мядельский р-н, Минская обл.</t>
  </si>
  <si>
    <t>г. Брест, ул. Сябровская, д. 107-2, Брестский р-н, Брестская обл.</t>
  </si>
  <si>
    <t>г. Брест, ул. Рябиновая, д. 4-2, Брестский р-н, Брестская обл.</t>
  </si>
  <si>
    <t>г. Брест, ул. Орловская, д. 55А-1, Брестский р-н, Брестская обл.</t>
  </si>
  <si>
    <t>г. Борисов, ул. Заводская, д. 119, Борисовский р-н, Минская обл.</t>
  </si>
  <si>
    <t>д. Плиса, Глубокский р-н, Витебская обл.</t>
  </si>
  <si>
    <t>г. Брест, ул. Орловская, д. 41А к. 1, Брестский р-н, Брестская обл.</t>
  </si>
  <si>
    <t>г. Брест, ул. Гвоздецкого , д. 20, Брестский р-н, Брестская обл.</t>
  </si>
  <si>
    <t>г. Новополоцк, ул. Я.Коласа, д. 14-1, Полоцкий р-н, Витебская обл.</t>
  </si>
  <si>
    <t>г. Брест, ул. Космонавтов, д. 99А, Брестский р-н, Брестская обл.</t>
  </si>
  <si>
    <t>г. Могилёв, пр-т Пушкинский, д. 6, Могилёвский р-н, Могилёвская обл.</t>
  </si>
  <si>
    <t>д. Вискули, Резиденция "Вискули", Пружанский р-н, Брестская обл.</t>
  </si>
  <si>
    <t>г. Брест, ул. Луцкая, д. 12-1, Брестский р-н, Брестская обл.</t>
  </si>
  <si>
    <t>г. Лельчицы, ул. Советская, д. 55, Лельчицкий р-н, Гомельская обл.</t>
  </si>
  <si>
    <t>г. Слуцк, ул. Плиева, 13, Слуцкий р-н, Минская обл.</t>
  </si>
  <si>
    <t>г. Брест, ул. Сябровская, д. 88А, Брестский р-н, Брестская обл.</t>
  </si>
  <si>
    <t>г. Могилёв, ул. Гончарная, д. 3, Могилёвский р-н, Могилёвская обл.</t>
  </si>
  <si>
    <t>г. Минск, ул. ул. Притыцкого 41, 43, 47, Минский р-н, Минская обл.</t>
  </si>
  <si>
    <t>г. Минск, ул. Толстого, д. 8, Минский р-н, Минская обл.</t>
  </si>
  <si>
    <t>г. Борисов, ул. Гагарина, д. 68 корп.2, Борисовский р-н, Минская обл.</t>
  </si>
  <si>
    <t>посёлок Ружанский поселковый с/с, 3, Пружанский р-н, Брестская обл.</t>
  </si>
  <si>
    <t>г. Гродно, ул. Горная, д. 22, Гродненский р-н, Гродненская обл.</t>
  </si>
  <si>
    <t>г. Минск, ул. А. Красина, д. 27, Минский р-н, Минская обл.</t>
  </si>
  <si>
    <t>г. Могилёв, ул. Габровская, д. 9, Могилёвский р-н, Могилёвская обл.</t>
  </si>
  <si>
    <t>г. Минск, пр. Победителей, 9, Минский р-н, Минская обл.</t>
  </si>
  <si>
    <t>д. Быкачино, Смолевичский р-н, Минская обл.</t>
  </si>
  <si>
    <t>г. Смолевичи, ул. Вокзальная, д. 7а, Смолевичский р-н, Минская обл.</t>
  </si>
  <si>
    <t>г. Могилёв, ул. Шкловское шоссе, д. 13А, Могилёвский р-н, Могилёвская обл.</t>
  </si>
  <si>
    <t>г. Логойск, в Гайненское шоссе, 10, Логойский р-н, Минская обл.</t>
  </si>
  <si>
    <t>г. Брест, ул. Гоголя, д. 5, Брестский р-н, Брестская обл.</t>
  </si>
  <si>
    <t>д. Дравнели, Островецкий р-н, Гродненская обл.</t>
  </si>
  <si>
    <t>г. Минск, в р-не пересечения ул. Прушинских и Игуменского тракта, Минский р-н, Минская обл.</t>
  </si>
  <si>
    <t>д. Гудогай, Островецкий р-н, Гродненская обл.</t>
  </si>
  <si>
    <t>г. Слуцк, ул. Ленина, д. 293, Слуцкий р-н, Минская обл.</t>
  </si>
  <si>
    <t>г. Жлобин, ул. Первомайская 76, Жлобинский р-н, Гомельская обл.</t>
  </si>
  <si>
    <t>г. Гродно, г. Гродно, в р-не ул. Южная-Кремко (3G/2G), Гродненский р-н, Гродненская обл.</t>
  </si>
  <si>
    <t>г. Браслав, ул. Октября , д. 15, Браславский р-н, Витебская обл.</t>
  </si>
  <si>
    <t>д. Леомполье, Видзовский с/с, Браславский р-н, Витебская обл.</t>
  </si>
  <si>
    <t>г. Могилёв, пр-т Шмидта, д. 116, Могилёвский р-н, Могилёвская обл.</t>
  </si>
  <si>
    <t>г. Минск, пер. Инструментальный, д. 11, Минский р-н, Минская обл.</t>
  </si>
  <si>
    <t>г. Островец, ул. Строителей, (р-н. д. №6),  , Островецкий р-н, Гродненская обл.</t>
  </si>
  <si>
    <t>г. Скидель, ул. Зеленая , д. 1, Гродненский р-н, Гродненская обл.</t>
  </si>
  <si>
    <t>г. Минск, ул. Пономарёва, д. 7А, Минский р-н, Минская обл.</t>
  </si>
  <si>
    <t>г. Могилёв, ул. Непокоренных, д. 28, Могилёвский р-н, Могилёвская обл.</t>
  </si>
  <si>
    <t>г. Гродно, ул. Я.Купалы, д. 16а, Гродненский р-н, Гродненская обл.</t>
  </si>
  <si>
    <t>г. Минск, ул. Острожских, (в р-не домов №6-12), Минский р-н, Минская обл.</t>
  </si>
  <si>
    <t>г. Минск, ул. Прушинских, д. 7, Минский р-н, Минская обл.</t>
  </si>
  <si>
    <t>г. Кобрин, ул. Советская, д. 141, Кобринский р-н, Брестская обл.</t>
  </si>
  <si>
    <t>д. Доманово,  ИУ "ИК № 22", Ивацевичский р-н, Брестская обл.</t>
  </si>
  <si>
    <t>д. Гортоль, Зерно-сушильный комплекс, Ивацевичский р-н, Брестская обл.</t>
  </si>
  <si>
    <t>г. Минск, ул. Копиевича, д. 5, Минский р-н, Минская обл.</t>
  </si>
  <si>
    <t>г. Минск, в р-не ул. Космонавтов, д. 6-14, Минский р-н, Минская обл.</t>
  </si>
  <si>
    <t>д. Зорька, Шарковщинский р-н, Витебская обл.</t>
  </si>
  <si>
    <t>г. Полоцк, ул. Юбилейная, территория ВЧ №32404, Полоцкий р-н, Витебская обл.</t>
  </si>
  <si>
    <t>г. Минск, пр-т Победителей, д. 29, Минский р-н, Минская обл.</t>
  </si>
  <si>
    <t>д. Птичь, Пуховичский р-н, Минская обл.</t>
  </si>
  <si>
    <t>д. Песковцы, Лидский р-н, Гродненская обл.</t>
  </si>
  <si>
    <t>д. Мариамполь, Городокский р-н, Витебская обл.</t>
  </si>
  <si>
    <t>г. Могилёв, ул. Шмидта, д. 35, Могилёвский р-н, Могилёвская обл.</t>
  </si>
  <si>
    <t>г. Витебск, пр-т Фрунзе, д. 13а, Витебский р-н, Витебская обл.</t>
  </si>
  <si>
    <t>д. Холомерье, ул. Советская , д. 3, Городокский р-н, Витебская обл.</t>
  </si>
  <si>
    <t>г. Червень, ул. Барыкина, д. 103, Червенский р-н, Минская обл.</t>
  </si>
  <si>
    <t>г. Брест, ул. Вульковская, д. 120, Брестский р-н, Брестская обл.</t>
  </si>
  <si>
    <t>г. Минск, в р-не ул. Карского д. 3-5, ул. Семеняко, д. 2-6, Минский р-н, Минская обл.</t>
  </si>
  <si>
    <t>г. Минск, в р-не №1Ефросиньи Полоцкой, №70 Одоевского, Минский р-н, Минская обл.</t>
  </si>
  <si>
    <t>г. Минск, тракт Игуменский , д. 11, Минский р-н, Минская обл.</t>
  </si>
  <si>
    <t>д. Мышковичи, ул. Дворцовая, д. 1, Кировский р-н, Могилёвская обл.</t>
  </si>
  <si>
    <t>посёлок Миколаевщина, Столбцовский р-н, Минская обл.</t>
  </si>
  <si>
    <t>г. Вилейка, ул. Шубина, д. 5, Вилейский р-н, Минская обл.</t>
  </si>
  <si>
    <t>г. Минск, в районе ул.Киреенко, 3,5, Минский р-н, Минская обл.</t>
  </si>
  <si>
    <t>разреш 02*12*15</t>
  </si>
  <si>
    <t>____/dcs/umts</t>
  </si>
  <si>
    <t>разреш
ввод</t>
  </si>
  <si>
    <t>разреш
03*12*15</t>
  </si>
  <si>
    <t>разреш
31-10-15
03*12*15 стат</t>
  </si>
  <si>
    <t>03*12*15</t>
  </si>
  <si>
    <t xml:space="preserve">umts  </t>
  </si>
  <si>
    <t>10.06.2015
24-11-15 28*11*15
04.12.15 стат</t>
  </si>
  <si>
    <t>04*12*15</t>
  </si>
  <si>
    <t>разреш 30*11*15
04*12*15 стат</t>
  </si>
  <si>
    <t>24.11.2015
25-11-15
04.12.15 стат</t>
  </si>
  <si>
    <t>04.11.2015
25-11-15
07.12.15 стат</t>
  </si>
  <si>
    <t>28.10.2015
08.12.15 стат</t>
  </si>
  <si>
    <t>разреш
07*12*15
08.12.15 стат</t>
  </si>
  <si>
    <t>г. Гомель, ул. Базовая, д. 13, Гомельский р-н, Гомельская обл.</t>
  </si>
  <si>
    <t>24.11.2015
09.12.15</t>
  </si>
  <si>
    <t>23.11.2015
09-12-15</t>
  </si>
  <si>
    <t>07*12*15
09*12*15</t>
  </si>
  <si>
    <t>26.11.2015 28*11*15
09*12*15</t>
  </si>
  <si>
    <t>28*11*15
09*12*15</t>
  </si>
  <si>
    <t>26.11.2015
04*12*15 стат</t>
  </si>
  <si>
    <t>01*12*15
10*12*15 dcs/umts</t>
  </si>
  <si>
    <t>25.11.2015
10*12*15</t>
  </si>
  <si>
    <t>28*11*15
10*12*15</t>
  </si>
  <si>
    <t>26.11.2015
30*11*15
02*12*15
10*12*15 стат</t>
  </si>
  <si>
    <t>30*11*15
10*12*15</t>
  </si>
  <si>
    <t>демонтировано 13.04.15 включена 11.12.2015</t>
  </si>
  <si>
    <t>09*12*15
14*12*15 dcs</t>
  </si>
  <si>
    <t>14.12.2015
14*12*15 dcs</t>
  </si>
  <si>
    <t>11.12.2015
14*12*15 umts</t>
  </si>
  <si>
    <t xml:space="preserve">gsm/umts </t>
  </si>
  <si>
    <t>разреш
03*12*15
09*12*15
15.12.15 dcs</t>
  </si>
  <si>
    <r>
      <rPr>
        <sz val="9"/>
        <color theme="0"/>
        <rFont val="Arial Cyr"/>
        <charset val="204"/>
      </rPr>
      <t>dcs/</t>
    </r>
    <r>
      <rPr>
        <sz val="9"/>
        <rFont val="Arial Cyr"/>
        <charset val="204"/>
      </rPr>
      <t>umts</t>
    </r>
  </si>
  <si>
    <t>gsm/dcs/umts (data)</t>
  </si>
  <si>
    <t>14.12.2015
15*12*15 gsm/dcs</t>
  </si>
  <si>
    <t>разреш 01*12*15
15*12*15 Ядог.
16.12.15 стат</t>
  </si>
  <si>
    <t>разреш
ввод
08.12.15 15.12.15 Ядог.
16.12.15 стат</t>
  </si>
  <si>
    <t>27.10.2015
16.12.15 Ядог.
16.12.15 стат</t>
  </si>
  <si>
    <t>29.09.2015
11*12*15
16.12.15 стат</t>
  </si>
  <si>
    <t>БС 2G 900</t>
  </si>
  <si>
    <t>БС 2G 1800</t>
  </si>
  <si>
    <t>БС 3G 900</t>
  </si>
  <si>
    <t>БС 3G 2100</t>
  </si>
  <si>
    <t>БС 4G 1800</t>
  </si>
  <si>
    <t xml:space="preserve">Забивается в ручную </t>
  </si>
  <si>
    <t>подтягивается с базы автомат (изменить не возможно)</t>
  </si>
  <si>
    <t>Пример</t>
  </si>
  <si>
    <t>Huawei/NSN (должна быть возм. Добавления нового вендера)</t>
  </si>
  <si>
    <t xml:space="preserve">Технология </t>
  </si>
  <si>
    <t>Дата вкл.</t>
  </si>
  <si>
    <t xml:space="preserve">если БС вкл. подтягивается с базы автомат. Если новая то всплывающее окно дат. </t>
  </si>
  <si>
    <t>Технология включения 3G/2G/4G (меняется автоматически в зависимости от вкл./выкл. технологии)</t>
  </si>
  <si>
    <t>Демонтаж Площадки</t>
  </si>
  <si>
    <t>При отметке о демонтаже площадки все поля включения становится невозможно изменить и автоматически меняется Технология  и площадка перестает учитываться.</t>
  </si>
  <si>
    <t>размещение</t>
  </si>
  <si>
    <t xml:space="preserve">вендер </t>
  </si>
  <si>
    <t>тип металлоконструкции</t>
  </si>
  <si>
    <t>модель</t>
  </si>
  <si>
    <t>рабочая конфигурация</t>
  </si>
  <si>
    <t>Должно вестись но не должно учитываться в подсчете БС.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</si>
</sst>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"/>
    <numFmt numFmtId="165" formatCode="dd/mm/yy;@"/>
    <numFmt numFmtId="166" formatCode="[$-419]mmmm;@"/>
  </numFmts>
  <fonts count="67" x14ac:knownFonts="1">
    <font>
      <sz val="10"/>
      <name val="Arial Cyr"/>
      <charset val="204"/>
    </font>
    <font>
      <sz val="10"/>
      <name val="Arial Cyr"/>
      <charset val="204"/>
    </font>
    <font>
      <sz val="10"/>
      <name val="Helv"/>
      <charset val="204"/>
    </font>
    <font>
      <sz val="10"/>
      <color indexed="8"/>
      <name val="Arial"/>
      <family val="2"/>
      <charset val="204"/>
    </font>
    <font>
      <sz val="8"/>
      <name val="Arial CYR"/>
      <charset val="204"/>
    </font>
    <font>
      <sz val="10"/>
      <name val="Times New Roman"/>
      <family val="1"/>
      <charset val="204"/>
    </font>
    <font>
      <sz val="10"/>
      <name val="Arial"/>
      <family val="2"/>
      <charset val="204"/>
    </font>
    <font>
      <b/>
      <sz val="10"/>
      <name val="Helv"/>
      <charset val="204"/>
    </font>
    <font>
      <sz val="10"/>
      <name val="Times New Roman CYR"/>
      <family val="1"/>
      <charset val="204"/>
    </font>
    <font>
      <sz val="10"/>
      <name val="Arial Cyr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0"/>
      <color theme="1"/>
      <name val="Arial Cyr"/>
      <charset val="204"/>
    </font>
    <font>
      <b/>
      <sz val="12"/>
      <color theme="1"/>
      <name val="Arial Cyr"/>
      <charset val="204"/>
    </font>
    <font>
      <b/>
      <sz val="12"/>
      <color theme="3" tint="0.39997558519241921"/>
      <name val="Arial Cyr"/>
      <charset val="204"/>
    </font>
    <font>
      <b/>
      <sz val="10"/>
      <name val="Arial Cyr"/>
      <charset val="204"/>
    </font>
    <font>
      <sz val="10"/>
      <color rgb="FFFF0000"/>
      <name val="Arial Cyr"/>
      <charset val="204"/>
    </font>
    <font>
      <sz val="9"/>
      <name val="Arial Cyr"/>
      <charset val="204"/>
    </font>
    <font>
      <sz val="9"/>
      <color indexed="8"/>
      <name val="Calibri"/>
      <family val="2"/>
      <charset val="204"/>
    </font>
    <font>
      <sz val="9"/>
      <color theme="1"/>
      <name val="Arial Cyr"/>
      <family val="2"/>
      <charset val="204"/>
    </font>
    <font>
      <sz val="9"/>
      <color indexed="8"/>
      <name val="Arial Cyr"/>
      <charset val="204"/>
    </font>
    <font>
      <b/>
      <sz val="9"/>
      <color rgb="FFFF0000"/>
      <name val="Arial Cyr"/>
      <charset val="204"/>
    </font>
    <font>
      <sz val="9"/>
      <name val="Arial"/>
      <family val="2"/>
      <charset val="204"/>
    </font>
    <font>
      <b/>
      <sz val="9"/>
      <name val="Arial Cyr"/>
      <charset val="204"/>
    </font>
    <font>
      <b/>
      <sz val="8"/>
      <name val="Arial Cyr"/>
      <charset val="204"/>
    </font>
    <font>
      <sz val="7"/>
      <name val="Arial CYR"/>
      <charset val="204"/>
    </font>
    <font>
      <sz val="8"/>
      <name val="Times New Roman"/>
      <family val="1"/>
      <charset val="204"/>
    </font>
    <font>
      <sz val="10"/>
      <color theme="0"/>
      <name val="Arial Cyr"/>
      <charset val="204"/>
    </font>
    <font>
      <sz val="5"/>
      <name val="Arial CYR"/>
      <charset val="204"/>
    </font>
    <font>
      <b/>
      <sz val="11"/>
      <name val="Arial Cyr"/>
      <charset val="204"/>
    </font>
    <font>
      <b/>
      <sz val="24"/>
      <name val="Arial Cyr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name val="Arial Cyr"/>
      <charset val="204"/>
    </font>
    <font>
      <b/>
      <sz val="12"/>
      <name val="Arial"/>
      <family val="2"/>
      <charset val="204"/>
    </font>
    <font>
      <b/>
      <sz val="10"/>
      <name val="Arial"/>
      <family val="2"/>
      <charset val="204"/>
    </font>
    <font>
      <b/>
      <sz val="12"/>
      <color rgb="FFFF0000"/>
      <name val="Arial Cyr"/>
      <charset val="204"/>
    </font>
    <font>
      <sz val="10"/>
      <color rgb="FFFF0000"/>
      <name val="Helv"/>
      <charset val="204"/>
    </font>
    <font>
      <b/>
      <i/>
      <u/>
      <sz val="8"/>
      <color indexed="81"/>
      <name val="Tahoma"/>
      <family val="2"/>
      <charset val="204"/>
    </font>
    <font>
      <b/>
      <u/>
      <sz val="9"/>
      <color indexed="81"/>
      <name val="Tahoma"/>
      <family val="2"/>
      <charset val="204"/>
    </font>
    <font>
      <b/>
      <u/>
      <sz val="11"/>
      <color indexed="81"/>
      <name val="Tahoma"/>
      <family val="2"/>
      <charset val="204"/>
    </font>
    <font>
      <b/>
      <u/>
      <sz val="8"/>
      <color indexed="81"/>
      <name val="Tahoma"/>
      <family val="2"/>
      <charset val="204"/>
    </font>
    <font>
      <b/>
      <u/>
      <sz val="10"/>
      <color indexed="81"/>
      <name val="Tahoma"/>
      <family val="2"/>
      <charset val="204"/>
    </font>
    <font>
      <b/>
      <sz val="10"/>
      <color indexed="81"/>
      <name val="Tahoma"/>
      <family val="2"/>
      <charset val="204"/>
    </font>
    <font>
      <b/>
      <i/>
      <u/>
      <sz val="10"/>
      <color indexed="81"/>
      <name val="Tahoma"/>
      <family val="2"/>
      <charset val="204"/>
    </font>
    <font>
      <sz val="10"/>
      <color indexed="81"/>
      <name val="Tahoma"/>
      <family val="2"/>
      <charset val="204"/>
    </font>
    <font>
      <sz val="11"/>
      <color rgb="FF444444"/>
      <name val="Segoe UI"/>
      <family val="2"/>
      <charset val="204"/>
    </font>
    <font>
      <sz val="11"/>
      <color rgb="FFFF0000"/>
      <name val="Segoe UI"/>
      <family val="2"/>
      <charset val="204"/>
    </font>
    <font>
      <b/>
      <sz val="10"/>
      <color rgb="FFFF0000"/>
      <name val="Arial"/>
      <family val="2"/>
      <charset val="204"/>
    </font>
    <font>
      <sz val="8"/>
      <color theme="0"/>
      <name val="Arial CYR"/>
      <charset val="204"/>
    </font>
    <font>
      <sz val="9"/>
      <color rgb="FFFF0000"/>
      <name val="Arial Cyr"/>
      <charset val="204"/>
    </font>
    <font>
      <sz val="9"/>
      <color theme="0"/>
      <name val="Arial Cyr"/>
      <charset val="204"/>
    </font>
    <font>
      <b/>
      <sz val="11"/>
      <color rgb="FFFF0000"/>
      <name val="Arial Cyr"/>
      <charset val="204"/>
    </font>
    <font>
      <b/>
      <sz val="8"/>
      <color rgb="FFFF0000"/>
      <name val="Arial CYR"/>
      <charset val="204"/>
    </font>
    <font>
      <sz val="10"/>
      <color rgb="FF00FFFF"/>
      <name val="Arial Cyr"/>
      <charset val="204"/>
    </font>
    <font>
      <sz val="8"/>
      <color theme="3" tint="-0.249977111117893"/>
      <name val="Arial CYR"/>
      <charset val="204"/>
    </font>
    <font>
      <sz val="8"/>
      <color rgb="FFFF0000"/>
      <name val="Arial CYR"/>
      <charset val="204"/>
    </font>
    <font>
      <sz val="10"/>
      <color rgb="FFC00000"/>
      <name val="Arial Cyr"/>
      <charset val="204"/>
    </font>
    <font>
      <b/>
      <u/>
      <sz val="10"/>
      <name val="Arial Cyr"/>
      <charset val="204"/>
    </font>
    <font>
      <i/>
      <sz val="9"/>
      <name val="Arial"/>
      <family val="2"/>
      <charset val="204"/>
    </font>
    <font>
      <b/>
      <strike/>
      <sz val="8"/>
      <name val="Arial Cyr"/>
      <charset val="204"/>
    </font>
    <font>
      <strike/>
      <sz val="10"/>
      <name val="Arial Cyr"/>
      <charset val="204"/>
    </font>
    <font>
      <sz val="9"/>
      <color theme="4" tint="-0.499984740745262"/>
      <name val="Arial Cyr"/>
      <charset val="204"/>
    </font>
    <font>
      <sz val="8"/>
      <color theme="4" tint="-0.499984740745262"/>
      <name val="Arial CYR"/>
      <charset val="204"/>
    </font>
    <font>
      <i/>
      <sz val="10"/>
      <color rgb="FFFF0000"/>
      <name val="Arial Cyr"/>
      <charset val="204"/>
    </font>
    <font>
      <b/>
      <sz val="10"/>
      <color rgb="FFFF0000"/>
      <name val="Arial Cyr"/>
      <charset val="204"/>
    </font>
    <font>
      <b/>
      <sz val="9"/>
      <color rgb="FF000000"/>
      <name val="Arial"/>
      <family val="2"/>
      <charset val="204"/>
    </font>
  </fonts>
  <fills count="3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333333"/>
      </left>
      <right style="thick">
        <color rgb="FF333333"/>
      </right>
      <top style="thick">
        <color rgb="FF333333"/>
      </top>
      <bottom style="thick">
        <color rgb="FF333333"/>
      </bottom>
      <diagonal/>
    </border>
  </borders>
  <cellStyleXfs count="5">
    <xf numFmtId="0" fontId="0" fillId="0" borderId="0"/>
    <xf numFmtId="0" fontId="3" fillId="0" borderId="0"/>
    <xf numFmtId="0" fontId="3" fillId="0" borderId="0"/>
    <xf numFmtId="0" fontId="2" fillId="0" borderId="0"/>
    <xf numFmtId="0" fontId="6" fillId="0" borderId="0"/>
  </cellStyleXfs>
  <cellXfs count="59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/>
    <xf numFmtId="0" fontId="2" fillId="0" borderId="1" xfId="0" applyFont="1" applyBorder="1"/>
    <xf numFmtId="0" fontId="7" fillId="0" borderId="1" xfId="0" applyFont="1" applyBorder="1" applyAlignment="1">
      <alignment horizontal="left"/>
    </xf>
    <xf numFmtId="0" fontId="7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0" fontId="0" fillId="0" borderId="1" xfId="0" applyFont="1" applyFill="1" applyBorder="1" applyAlignment="1">
      <alignment horizontal="center" vertical="top"/>
    </xf>
    <xf numFmtId="0" fontId="0" fillId="0" borderId="1" xfId="0" applyFont="1" applyFill="1" applyBorder="1" applyAlignment="1">
      <alignment vertical="top"/>
    </xf>
    <xf numFmtId="49" fontId="1" fillId="0" borderId="1" xfId="0" applyNumberFormat="1" applyFont="1" applyFill="1" applyBorder="1" applyAlignment="1">
      <alignment vertical="top" wrapText="1"/>
    </xf>
    <xf numFmtId="49" fontId="1" fillId="0" borderId="1" xfId="0" applyNumberFormat="1" applyFont="1" applyFill="1" applyBorder="1" applyAlignment="1">
      <alignment horizontal="left" vertical="top" wrapText="1"/>
    </xf>
    <xf numFmtId="0" fontId="0" fillId="0" borderId="1" xfId="0" applyFont="1" applyBorder="1" applyAlignment="1">
      <alignment horizontal="center" vertical="top"/>
    </xf>
    <xf numFmtId="0" fontId="0" fillId="4" borderId="1" xfId="0" applyFont="1" applyFill="1" applyBorder="1" applyAlignment="1">
      <alignment vertical="top"/>
    </xf>
    <xf numFmtId="0" fontId="0" fillId="4" borderId="1" xfId="0" applyFont="1" applyFill="1" applyBorder="1" applyAlignment="1">
      <alignment horizontal="left" vertical="top"/>
    </xf>
    <xf numFmtId="0" fontId="0" fillId="4" borderId="1" xfId="0" applyFont="1" applyFill="1" applyBorder="1" applyAlignment="1">
      <alignment horizontal="center" vertical="top"/>
    </xf>
    <xf numFmtId="0" fontId="0" fillId="5" borderId="1" xfId="0" applyFont="1" applyFill="1" applyBorder="1" applyAlignment="1">
      <alignment horizontal="center" vertical="top"/>
    </xf>
    <xf numFmtId="0" fontId="0" fillId="3" borderId="1" xfId="0" applyNumberFormat="1" applyFont="1" applyFill="1" applyBorder="1" applyAlignment="1">
      <alignment horizontal="left" vertical="top"/>
    </xf>
    <xf numFmtId="0" fontId="0" fillId="3" borderId="1" xfId="0" applyFont="1" applyFill="1" applyBorder="1" applyAlignment="1">
      <alignment horizontal="center" vertical="top"/>
    </xf>
    <xf numFmtId="14" fontId="1" fillId="3" borderId="1" xfId="0" applyNumberFormat="1" applyFont="1" applyFill="1" applyBorder="1" applyAlignment="1">
      <alignment horizontal="center" vertical="top"/>
    </xf>
    <xf numFmtId="0" fontId="1" fillId="3" borderId="1" xfId="0" applyFont="1" applyFill="1" applyBorder="1" applyAlignment="1">
      <alignment vertical="top"/>
    </xf>
    <xf numFmtId="0" fontId="0" fillId="3" borderId="0" xfId="0" applyFill="1" applyAlignment="1">
      <alignment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/>
    </xf>
    <xf numFmtId="14" fontId="0" fillId="4" borderId="1" xfId="0" applyNumberFormat="1" applyFont="1" applyFill="1" applyBorder="1" applyAlignment="1">
      <alignment horizontal="center" vertical="top"/>
    </xf>
    <xf numFmtId="0" fontId="0" fillId="10" borderId="1" xfId="0" applyFont="1" applyFill="1" applyBorder="1" applyAlignment="1">
      <alignment horizontal="center" vertical="top"/>
    </xf>
    <xf numFmtId="0" fontId="0" fillId="0" borderId="1" xfId="0" applyFont="1" applyBorder="1" applyAlignment="1">
      <alignment horizontal="left" vertical="top"/>
    </xf>
    <xf numFmtId="14" fontId="1" fillId="0" borderId="1" xfId="0" applyNumberFormat="1" applyFont="1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3" xfId="0" applyFont="1" applyFill="1" applyBorder="1" applyAlignment="1">
      <alignment horizontal="left" vertical="top"/>
    </xf>
    <xf numFmtId="0" fontId="1" fillId="0" borderId="4" xfId="0" applyFont="1" applyFill="1" applyBorder="1" applyAlignment="1">
      <alignment vertical="top"/>
    </xf>
    <xf numFmtId="0" fontId="1" fillId="0" borderId="5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top"/>
    </xf>
    <xf numFmtId="14" fontId="1" fillId="0" borderId="1" xfId="0" applyNumberFormat="1" applyFont="1" applyFill="1" applyBorder="1" applyAlignment="1">
      <alignment horizontal="left" vertical="top"/>
    </xf>
    <xf numFmtId="14" fontId="1" fillId="3" borderId="1" xfId="0" applyNumberFormat="1" applyFont="1" applyFill="1" applyBorder="1" applyAlignment="1">
      <alignment horizontal="left" vertical="top"/>
    </xf>
    <xf numFmtId="14" fontId="1" fillId="0" borderId="1" xfId="0" applyNumberFormat="1" applyFont="1" applyBorder="1" applyAlignment="1">
      <alignment horizontal="left" vertical="top"/>
    </xf>
    <xf numFmtId="0" fontId="6" fillId="0" borderId="1" xfId="0" quotePrefix="1" applyFont="1" applyFill="1" applyBorder="1" applyAlignment="1">
      <alignment vertical="top" wrapText="1"/>
    </xf>
    <xf numFmtId="0" fontId="6" fillId="0" borderId="1" xfId="0" applyFont="1" applyFill="1" applyBorder="1" applyAlignment="1">
      <alignment vertical="top"/>
    </xf>
    <xf numFmtId="14" fontId="6" fillId="0" borderId="1" xfId="0" applyNumberFormat="1" applyFont="1" applyFill="1" applyBorder="1" applyAlignment="1">
      <alignment vertical="top"/>
    </xf>
    <xf numFmtId="14" fontId="6" fillId="0" borderId="1" xfId="0" applyNumberFormat="1" applyFont="1" applyFill="1" applyBorder="1" applyAlignment="1">
      <alignment horizontal="right" vertical="top"/>
    </xf>
    <xf numFmtId="0" fontId="6" fillId="0" borderId="0" xfId="0" applyFont="1" applyFill="1" applyAlignment="1">
      <alignment vertical="top"/>
    </xf>
    <xf numFmtId="0" fontId="0" fillId="0" borderId="1" xfId="0" applyNumberFormat="1" applyFont="1" applyFill="1" applyBorder="1" applyAlignment="1">
      <alignment horizontal="left" vertical="top"/>
    </xf>
    <xf numFmtId="0" fontId="1" fillId="0" borderId="1" xfId="0" applyFont="1" applyBorder="1" applyAlignment="1">
      <alignment vertical="top"/>
    </xf>
    <xf numFmtId="0" fontId="0" fillId="0" borderId="0" xfId="0" applyAlignment="1">
      <alignment wrapText="1"/>
    </xf>
    <xf numFmtId="0" fontId="12" fillId="0" borderId="1" xfId="0" applyFont="1" applyBorder="1"/>
    <xf numFmtId="0" fontId="12" fillId="0" borderId="2" xfId="0" applyFont="1" applyBorder="1"/>
    <xf numFmtId="0" fontId="13" fillId="0" borderId="0" xfId="0" applyFont="1" applyFill="1" applyBorder="1"/>
    <xf numFmtId="0" fontId="0" fillId="0" borderId="2" xfId="0" applyBorder="1"/>
    <xf numFmtId="0" fontId="14" fillId="0" borderId="1" xfId="0" applyFont="1" applyFill="1" applyBorder="1"/>
    <xf numFmtId="0" fontId="14" fillId="0" borderId="1" xfId="0" applyFont="1" applyBorder="1"/>
    <xf numFmtId="0" fontId="12" fillId="14" borderId="1" xfId="0" applyFont="1" applyFill="1" applyBorder="1" applyAlignment="1">
      <alignment horizontal="center" wrapText="1"/>
    </xf>
    <xf numFmtId="0" fontId="0" fillId="0" borderId="0" xfId="0" applyBorder="1"/>
    <xf numFmtId="0" fontId="0" fillId="0" borderId="7" xfId="0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0" fillId="0" borderId="1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0" fontId="14" fillId="0" borderId="0" xfId="0" applyFont="1" applyFill="1" applyBorder="1"/>
    <xf numFmtId="0" fontId="12" fillId="0" borderId="0" xfId="0" applyFont="1" applyFill="1" applyBorder="1" applyAlignment="1">
      <alignment horizontal="center" wrapText="1"/>
    </xf>
    <xf numFmtId="14" fontId="0" fillId="0" borderId="1" xfId="0" applyNumberFormat="1" applyFont="1" applyFill="1" applyBorder="1" applyAlignment="1">
      <alignment horizontal="center" vertical="top"/>
    </xf>
    <xf numFmtId="14" fontId="0" fillId="0" borderId="3" xfId="0" applyNumberFormat="1" applyFont="1" applyFill="1" applyBorder="1" applyAlignment="1">
      <alignment horizontal="center" vertical="top"/>
    </xf>
    <xf numFmtId="14" fontId="1" fillId="0" borderId="1" xfId="0" applyNumberFormat="1" applyFont="1" applyFill="1" applyBorder="1" applyAlignment="1">
      <alignment horizontal="center" vertical="top"/>
    </xf>
    <xf numFmtId="0" fontId="0" fillId="0" borderId="1" xfId="0" quotePrefix="1" applyNumberFormat="1" applyFont="1" applyFill="1" applyBorder="1" applyAlignment="1">
      <alignment horizontal="left" vertical="top"/>
    </xf>
    <xf numFmtId="0" fontId="0" fillId="0" borderId="1" xfId="0" quotePrefix="1" applyFont="1" applyFill="1" applyBorder="1" applyAlignment="1">
      <alignment vertical="top"/>
    </xf>
    <xf numFmtId="14" fontId="1" fillId="0" borderId="1" xfId="0" applyNumberFormat="1" applyFont="1" applyFill="1" applyBorder="1" applyAlignment="1">
      <alignment vertical="top"/>
    </xf>
    <xf numFmtId="0" fontId="0" fillId="0" borderId="1" xfId="0" applyFill="1" applyBorder="1" applyAlignment="1">
      <alignment vertical="top"/>
    </xf>
    <xf numFmtId="0" fontId="1" fillId="0" borderId="4" xfId="0" applyFont="1" applyFill="1" applyBorder="1" applyAlignment="1">
      <alignment horizontal="center" vertical="top"/>
    </xf>
    <xf numFmtId="14" fontId="6" fillId="0" borderId="1" xfId="0" applyNumberFormat="1" applyFont="1" applyFill="1" applyBorder="1" applyAlignment="1">
      <alignment horizontal="center" vertical="top"/>
    </xf>
    <xf numFmtId="0" fontId="0" fillId="5" borderId="1" xfId="0" applyFill="1" applyBorder="1" applyAlignment="1">
      <alignment horizontal="center" vertical="top"/>
    </xf>
    <xf numFmtId="14" fontId="0" fillId="0" borderId="1" xfId="0" applyNumberFormat="1" applyFill="1" applyBorder="1" applyAlignment="1">
      <alignment horizontal="center" vertical="top"/>
    </xf>
    <xf numFmtId="14" fontId="0" fillId="0" borderId="3" xfId="0" applyNumberFormat="1" applyFont="1" applyFill="1" applyBorder="1" applyAlignment="1">
      <alignment horizontal="left" vertical="top"/>
    </xf>
    <xf numFmtId="0" fontId="17" fillId="0" borderId="0" xfId="0" applyFont="1" applyAlignment="1">
      <alignment horizontal="center" vertical="top"/>
    </xf>
    <xf numFmtId="0" fontId="17" fillId="0" borderId="1" xfId="0" applyFont="1" applyBorder="1" applyAlignment="1">
      <alignment horizontal="center" vertical="top" wrapText="1"/>
    </xf>
    <xf numFmtId="14" fontId="18" fillId="11" borderId="1" xfId="1" applyNumberFormat="1" applyFont="1" applyFill="1" applyBorder="1" applyAlignment="1">
      <alignment vertical="top"/>
    </xf>
    <xf numFmtId="14" fontId="18" fillId="6" borderId="1" xfId="1" applyNumberFormat="1" applyFont="1" applyFill="1" applyBorder="1" applyAlignment="1">
      <alignment vertical="top"/>
    </xf>
    <xf numFmtId="14" fontId="20" fillId="11" borderId="1" xfId="1" applyNumberFormat="1" applyFont="1" applyFill="1" applyBorder="1" applyAlignment="1">
      <alignment vertical="top"/>
    </xf>
    <xf numFmtId="14" fontId="20" fillId="6" borderId="1" xfId="1" applyNumberFormat="1" applyFont="1" applyFill="1" applyBorder="1" applyAlignment="1">
      <alignment vertical="top"/>
    </xf>
    <xf numFmtId="14" fontId="20" fillId="2" borderId="1" xfId="1" applyNumberFormat="1" applyFont="1" applyFill="1" applyBorder="1" applyAlignment="1">
      <alignment vertical="top"/>
    </xf>
    <xf numFmtId="14" fontId="21" fillId="7" borderId="1" xfId="1" applyNumberFormat="1" applyFont="1" applyFill="1" applyBorder="1" applyAlignment="1">
      <alignment vertical="top"/>
    </xf>
    <xf numFmtId="14" fontId="17" fillId="7" borderId="1" xfId="0" applyNumberFormat="1" applyFont="1" applyFill="1" applyBorder="1" applyAlignment="1">
      <alignment vertical="top"/>
    </xf>
    <xf numFmtId="14" fontId="17" fillId="0" borderId="0" xfId="0" applyNumberFormat="1" applyFont="1" applyAlignment="1">
      <alignment horizontal="center" vertical="top"/>
    </xf>
    <xf numFmtId="0" fontId="17" fillId="0" borderId="1" xfId="0" applyFont="1" applyBorder="1" applyAlignment="1">
      <alignment horizontal="center" vertical="top"/>
    </xf>
    <xf numFmtId="14" fontId="17" fillId="0" borderId="1" xfId="0" applyNumberFormat="1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1" xfId="0" quotePrefix="1" applyFont="1" applyFill="1" applyBorder="1" applyAlignment="1">
      <alignment horizontal="center" vertical="top"/>
    </xf>
    <xf numFmtId="0" fontId="1" fillId="0" borderId="0" xfId="0" applyNumberFormat="1" applyFont="1" applyFill="1" applyAlignment="1">
      <alignment horizontal="center" vertical="top"/>
    </xf>
    <xf numFmtId="0" fontId="1" fillId="0" borderId="1" xfId="0" applyNumberFormat="1" applyFont="1" applyFill="1" applyBorder="1" applyAlignment="1">
      <alignment horizontal="right" vertical="top"/>
    </xf>
    <xf numFmtId="0" fontId="1" fillId="0" borderId="1" xfId="0" applyNumberFormat="1" applyFont="1" applyFill="1" applyBorder="1" applyAlignment="1">
      <alignment horizontal="right" vertical="top" wrapText="1"/>
    </xf>
    <xf numFmtId="0" fontId="0" fillId="0" borderId="1" xfId="0" quotePrefix="1" applyFont="1" applyFill="1" applyBorder="1" applyAlignment="1">
      <alignment horizontal="right" vertical="top"/>
    </xf>
    <xf numFmtId="0" fontId="1" fillId="0" borderId="1" xfId="0" applyFont="1" applyFill="1" applyBorder="1" applyAlignment="1">
      <alignment horizontal="right" vertical="top"/>
    </xf>
    <xf numFmtId="0" fontId="1" fillId="3" borderId="1" xfId="0" applyFont="1" applyFill="1" applyBorder="1" applyAlignment="1">
      <alignment horizontal="right" vertical="top"/>
    </xf>
    <xf numFmtId="0" fontId="6" fillId="0" borderId="1" xfId="0" applyFont="1" applyFill="1" applyBorder="1" applyAlignment="1">
      <alignment horizontal="right" vertical="top"/>
    </xf>
    <xf numFmtId="0" fontId="1" fillId="0" borderId="0" xfId="0" applyNumberFormat="1" applyFont="1" applyFill="1" applyAlignment="1">
      <alignment horizontal="right" vertical="top"/>
    </xf>
    <xf numFmtId="0" fontId="0" fillId="0" borderId="1" xfId="0" applyNumberFormat="1" applyFont="1" applyFill="1" applyBorder="1" applyAlignment="1">
      <alignment horizontal="center" vertical="top"/>
    </xf>
    <xf numFmtId="49" fontId="1" fillId="0" borderId="1" xfId="0" applyNumberFormat="1" applyFont="1" applyFill="1" applyBorder="1" applyAlignment="1">
      <alignment horizontal="center" vertical="top" wrapText="1"/>
    </xf>
    <xf numFmtId="0" fontId="0" fillId="3" borderId="1" xfId="0" applyNumberFormat="1" applyFont="1" applyFill="1" applyBorder="1" applyAlignment="1">
      <alignment horizontal="center" vertical="top"/>
    </xf>
    <xf numFmtId="0" fontId="0" fillId="0" borderId="1" xfId="0" quotePrefix="1" applyNumberFormat="1" applyFont="1" applyFill="1" applyBorder="1" applyAlignment="1">
      <alignment horizontal="center" vertical="top"/>
    </xf>
    <xf numFmtId="0" fontId="6" fillId="0" borderId="1" xfId="0" quotePrefix="1" applyFont="1" applyFill="1" applyBorder="1" applyAlignment="1">
      <alignment horizontal="center" vertical="top" wrapText="1"/>
    </xf>
    <xf numFmtId="0" fontId="23" fillId="9" borderId="1" xfId="0" applyFont="1" applyFill="1" applyBorder="1" applyAlignment="1">
      <alignment horizontal="center" vertical="top" wrapText="1"/>
    </xf>
    <xf numFmtId="0" fontId="1" fillId="0" borderId="3" xfId="0" applyFont="1" applyFill="1" applyBorder="1" applyAlignment="1">
      <alignment horizontal="center" vertical="top"/>
    </xf>
    <xf numFmtId="0" fontId="0" fillId="0" borderId="1" xfId="0" applyFont="1" applyFill="1" applyBorder="1" applyAlignment="1">
      <alignment vertical="top" wrapText="1"/>
    </xf>
    <xf numFmtId="0" fontId="0" fillId="12" borderId="1" xfId="0" applyFont="1" applyFill="1" applyBorder="1" applyAlignment="1">
      <alignment horizontal="center" vertical="top"/>
    </xf>
    <xf numFmtId="0" fontId="1" fillId="12" borderId="1" xfId="0" applyFont="1" applyFill="1" applyBorder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3" borderId="0" xfId="0" applyFont="1" applyFill="1" applyAlignment="1">
      <alignment vertical="top"/>
    </xf>
    <xf numFmtId="0" fontId="4" fillId="0" borderId="0" xfId="0" applyFont="1" applyFill="1" applyAlignment="1">
      <alignment vertical="top"/>
    </xf>
    <xf numFmtId="14" fontId="28" fillId="0" borderId="0" xfId="0" applyNumberFormat="1" applyFont="1" applyAlignment="1">
      <alignment vertical="top"/>
    </xf>
    <xf numFmtId="0" fontId="1" fillId="12" borderId="1" xfId="0" applyNumberFormat="1" applyFont="1" applyFill="1" applyBorder="1" applyAlignment="1">
      <alignment horizontal="right" vertical="top"/>
    </xf>
    <xf numFmtId="0" fontId="1" fillId="12" borderId="1" xfId="0" applyFont="1" applyFill="1" applyBorder="1" applyAlignment="1">
      <alignment horizontal="center" vertical="top"/>
    </xf>
    <xf numFmtId="0" fontId="0" fillId="12" borderId="1" xfId="0" applyFont="1" applyFill="1" applyBorder="1" applyAlignment="1">
      <alignment horizontal="left" vertical="top"/>
    </xf>
    <xf numFmtId="14" fontId="17" fillId="0" borderId="1" xfId="0" applyNumberFormat="1" applyFont="1" applyBorder="1" applyAlignment="1">
      <alignment vertical="top"/>
    </xf>
    <xf numFmtId="0" fontId="17" fillId="0" borderId="1" xfId="0" applyFont="1" applyFill="1" applyBorder="1" applyAlignment="1">
      <alignment horizontal="center" vertical="top"/>
    </xf>
    <xf numFmtId="14" fontId="17" fillId="0" borderId="1" xfId="0" applyNumberFormat="1" applyFont="1" applyFill="1" applyBorder="1" applyAlignment="1">
      <alignment vertical="top"/>
    </xf>
    <xf numFmtId="14" fontId="17" fillId="0" borderId="1" xfId="0" applyNumberFormat="1" applyFont="1" applyFill="1" applyBorder="1" applyAlignment="1">
      <alignment horizontal="center" vertical="top"/>
    </xf>
    <xf numFmtId="0" fontId="0" fillId="0" borderId="0" xfId="0" applyFill="1" applyAlignment="1">
      <alignment vertical="top"/>
    </xf>
    <xf numFmtId="0" fontId="4" fillId="2" borderId="0" xfId="0" applyFont="1" applyFill="1" applyAlignment="1">
      <alignment vertical="top"/>
    </xf>
    <xf numFmtId="0" fontId="5" fillId="0" borderId="1" xfId="0" applyFont="1" applyFill="1" applyBorder="1" applyAlignment="1">
      <alignment horizontal="right" vertical="top"/>
    </xf>
    <xf numFmtId="0" fontId="5" fillId="0" borderId="1" xfId="0" applyFont="1" applyFill="1" applyBorder="1" applyAlignment="1">
      <alignment horizontal="center" vertical="top"/>
    </xf>
    <xf numFmtId="0" fontId="5" fillId="0" borderId="1" xfId="0" applyFont="1" applyFill="1" applyBorder="1" applyAlignment="1">
      <alignment vertical="top" wrapText="1"/>
    </xf>
    <xf numFmtId="0" fontId="5" fillId="0" borderId="1" xfId="0" applyFont="1" applyFill="1" applyBorder="1" applyAlignment="1">
      <alignment vertical="top"/>
    </xf>
    <xf numFmtId="0" fontId="1" fillId="0" borderId="3" xfId="0" applyFont="1" applyFill="1" applyBorder="1" applyAlignment="1">
      <alignment horizontal="left" vertical="top"/>
    </xf>
    <xf numFmtId="0" fontId="0" fillId="0" borderId="2" xfId="0" applyBorder="1" applyAlignment="1">
      <alignment vertical="top"/>
    </xf>
    <xf numFmtId="14" fontId="17" fillId="11" borderId="1" xfId="0" applyNumberFormat="1" applyFont="1" applyFill="1" applyBorder="1" applyAlignment="1">
      <alignment vertical="top"/>
    </xf>
    <xf numFmtId="0" fontId="0" fillId="12" borderId="0" xfId="0" applyFill="1" applyAlignment="1">
      <alignment vertical="top"/>
    </xf>
    <xf numFmtId="0" fontId="1" fillId="0" borderId="1" xfId="0" applyNumberFormat="1" applyFont="1" applyFill="1" applyBorder="1" applyAlignment="1" applyProtection="1">
      <alignment horizontal="right" vertical="top"/>
      <protection locked="0"/>
    </xf>
    <xf numFmtId="0" fontId="0" fillId="0" borderId="1" xfId="0" applyBorder="1" applyAlignment="1">
      <alignment horizontal="left" vertical="top"/>
    </xf>
    <xf numFmtId="14" fontId="17" fillId="2" borderId="1" xfId="0" applyNumberFormat="1" applyFont="1" applyFill="1" applyBorder="1" applyAlignment="1">
      <alignment vertical="top"/>
    </xf>
    <xf numFmtId="0" fontId="0" fillId="2" borderId="0" xfId="0" applyFill="1" applyAlignment="1">
      <alignment vertical="top"/>
    </xf>
    <xf numFmtId="14" fontId="17" fillId="0" borderId="2" xfId="0" applyNumberFormat="1" applyFont="1" applyBorder="1" applyAlignment="1">
      <alignment vertical="top"/>
    </xf>
    <xf numFmtId="14" fontId="19" fillId="13" borderId="1" xfId="0" applyNumberFormat="1" applyFont="1" applyFill="1" applyBorder="1" applyAlignment="1">
      <alignment vertical="top"/>
    </xf>
    <xf numFmtId="14" fontId="0" fillId="0" borderId="1" xfId="0" applyNumberFormat="1" applyFont="1" applyBorder="1" applyAlignment="1">
      <alignment vertical="top"/>
    </xf>
    <xf numFmtId="14" fontId="0" fillId="0" borderId="1" xfId="0" applyNumberFormat="1" applyFont="1" applyFill="1" applyBorder="1" applyAlignment="1">
      <alignment horizontal="left" vertical="top"/>
    </xf>
    <xf numFmtId="14" fontId="17" fillId="12" borderId="1" xfId="0" applyNumberFormat="1" applyFont="1" applyFill="1" applyBorder="1" applyAlignment="1">
      <alignment vertical="top"/>
    </xf>
    <xf numFmtId="1" fontId="1" fillId="0" borderId="1" xfId="0" applyNumberFormat="1" applyFont="1" applyFill="1" applyBorder="1" applyAlignment="1">
      <alignment horizontal="center" vertical="top"/>
    </xf>
    <xf numFmtId="0" fontId="1" fillId="0" borderId="1" xfId="0" applyNumberFormat="1" applyFont="1" applyFill="1" applyBorder="1" applyAlignment="1">
      <alignment horizontal="center" vertical="top"/>
    </xf>
    <xf numFmtId="0" fontId="1" fillId="0" borderId="1" xfId="0" applyNumberFormat="1" applyFont="1" applyFill="1" applyBorder="1" applyAlignment="1">
      <alignment vertical="top"/>
    </xf>
    <xf numFmtId="0" fontId="1" fillId="0" borderId="1" xfId="0" applyNumberFormat="1" applyFont="1" applyFill="1" applyBorder="1" applyAlignment="1" applyProtection="1">
      <alignment horizontal="center" vertical="top" wrapText="1"/>
    </xf>
    <xf numFmtId="0" fontId="1" fillId="0" borderId="1" xfId="0" applyNumberFormat="1" applyFont="1" applyFill="1" applyBorder="1" applyAlignment="1" applyProtection="1">
      <alignment vertical="top" wrapText="1"/>
    </xf>
    <xf numFmtId="0" fontId="17" fillId="2" borderId="1" xfId="0" applyFont="1" applyFill="1" applyBorder="1" applyAlignment="1">
      <alignment horizontal="center" vertical="top"/>
    </xf>
    <xf numFmtId="14" fontId="17" fillId="11" borderId="2" xfId="0" applyNumberFormat="1" applyFont="1" applyFill="1" applyBorder="1" applyAlignment="1">
      <alignment vertical="top"/>
    </xf>
    <xf numFmtId="1" fontId="1" fillId="0" borderId="1" xfId="0" applyNumberFormat="1" applyFont="1" applyFill="1" applyBorder="1" applyAlignment="1" applyProtection="1">
      <alignment horizontal="left" vertical="top"/>
      <protection locked="0"/>
    </xf>
    <xf numFmtId="1" fontId="0" fillId="0" borderId="1" xfId="0" applyNumberFormat="1" applyFont="1" applyFill="1" applyBorder="1" applyAlignment="1" applyProtection="1">
      <alignment horizontal="left" vertical="top"/>
      <protection locked="0"/>
    </xf>
    <xf numFmtId="0" fontId="1" fillId="0" borderId="1" xfId="2" applyFont="1" applyFill="1" applyBorder="1" applyAlignment="1">
      <alignment horizontal="center" vertical="top" wrapText="1"/>
    </xf>
    <xf numFmtId="0" fontId="1" fillId="0" borderId="1" xfId="2" applyFont="1" applyFill="1" applyBorder="1" applyAlignment="1">
      <alignment vertical="top" wrapText="1"/>
    </xf>
    <xf numFmtId="1" fontId="1" fillId="0" borderId="1" xfId="0" applyNumberFormat="1" applyFont="1" applyFill="1" applyBorder="1" applyAlignment="1" applyProtection="1">
      <alignment horizontal="center" vertical="top"/>
      <protection locked="0"/>
    </xf>
    <xf numFmtId="1" fontId="0" fillId="0" borderId="1" xfId="0" applyNumberFormat="1" applyFont="1" applyFill="1" applyBorder="1" applyAlignment="1" applyProtection="1">
      <alignment horizontal="center" vertical="top"/>
      <protection locked="0"/>
    </xf>
    <xf numFmtId="1" fontId="1" fillId="0" borderId="1" xfId="0" applyNumberFormat="1" applyFont="1" applyFill="1" applyBorder="1" applyAlignment="1" applyProtection="1">
      <alignment vertical="top"/>
      <protection locked="0"/>
    </xf>
    <xf numFmtId="49" fontId="0" fillId="0" borderId="1" xfId="0" applyNumberFormat="1" applyFont="1" applyFill="1" applyBorder="1" applyAlignment="1">
      <alignment horizontal="left" vertical="top" wrapText="1"/>
    </xf>
    <xf numFmtId="0" fontId="1" fillId="0" borderId="1" xfId="0" applyNumberFormat="1" applyFont="1" applyFill="1" applyBorder="1" applyAlignment="1">
      <alignment horizontal="center" vertical="top" wrapText="1"/>
    </xf>
    <xf numFmtId="49" fontId="0" fillId="0" borderId="1" xfId="0" applyNumberFormat="1" applyFont="1" applyFill="1" applyBorder="1" applyAlignment="1">
      <alignment horizontal="center" vertical="top" wrapText="1"/>
    </xf>
    <xf numFmtId="0" fontId="1" fillId="0" borderId="1" xfId="0" quotePrefix="1" applyNumberFormat="1" applyFont="1" applyFill="1" applyBorder="1" applyAlignment="1">
      <alignment horizontal="right" vertical="top" wrapText="1"/>
    </xf>
    <xf numFmtId="0" fontId="1" fillId="0" borderId="1" xfId="0" quotePrefix="1" applyNumberFormat="1" applyFont="1" applyFill="1" applyBorder="1" applyAlignment="1">
      <alignment horizontal="right" vertical="top"/>
    </xf>
    <xf numFmtId="0" fontId="1" fillId="0" borderId="1" xfId="0" applyNumberFormat="1" applyFont="1" applyFill="1" applyBorder="1" applyAlignment="1" applyProtection="1">
      <alignment horizontal="right" vertical="top" wrapText="1"/>
    </xf>
    <xf numFmtId="14" fontId="17" fillId="3" borderId="1" xfId="0" applyNumberFormat="1" applyFont="1" applyFill="1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0" fillId="0" borderId="1" xfId="0" applyFill="1" applyBorder="1" applyAlignment="1">
      <alignment horizontal="left" vertical="top"/>
    </xf>
    <xf numFmtId="0" fontId="6" fillId="0" borderId="0" xfId="0" applyFont="1" applyAlignment="1">
      <alignment horizontal="center" vertical="top"/>
    </xf>
    <xf numFmtId="0" fontId="6" fillId="0" borderId="0" xfId="0" applyFont="1" applyAlignment="1">
      <alignment vertical="top"/>
    </xf>
    <xf numFmtId="0" fontId="9" fillId="0" borderId="1" xfId="0" applyNumberFormat="1" applyFont="1" applyFill="1" applyBorder="1" applyAlignment="1">
      <alignment horizontal="right" vertical="top"/>
    </xf>
    <xf numFmtId="0" fontId="9" fillId="0" borderId="1" xfId="0" applyFont="1" applyFill="1" applyBorder="1" applyAlignment="1">
      <alignment horizontal="center" vertical="top"/>
    </xf>
    <xf numFmtId="14" fontId="9" fillId="0" borderId="1" xfId="0" applyNumberFormat="1" applyFont="1" applyBorder="1" applyAlignment="1">
      <alignment horizontal="left" vertical="top"/>
    </xf>
    <xf numFmtId="14" fontId="9" fillId="0" borderId="1" xfId="0" applyNumberFormat="1" applyFont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6" fillId="0" borderId="1" xfId="0" applyFont="1" applyFill="1" applyBorder="1" applyAlignment="1">
      <alignment horizontal="center" vertical="top"/>
    </xf>
    <xf numFmtId="0" fontId="6" fillId="10" borderId="1" xfId="0" applyFont="1" applyFill="1" applyBorder="1" applyAlignment="1">
      <alignment horizontal="right" vertical="top"/>
    </xf>
    <xf numFmtId="0" fontId="6" fillId="10" borderId="1" xfId="0" quotePrefix="1" applyFont="1" applyFill="1" applyBorder="1" applyAlignment="1">
      <alignment horizontal="center" vertical="top"/>
    </xf>
    <xf numFmtId="0" fontId="6" fillId="10" borderId="1" xfId="0" quotePrefix="1" applyFont="1" applyFill="1" applyBorder="1" applyAlignment="1">
      <alignment vertical="top"/>
    </xf>
    <xf numFmtId="0" fontId="6" fillId="10" borderId="1" xfId="0" applyFont="1" applyFill="1" applyBorder="1" applyAlignment="1">
      <alignment vertical="top"/>
    </xf>
    <xf numFmtId="14" fontId="6" fillId="10" borderId="1" xfId="0" applyNumberFormat="1" applyFont="1" applyFill="1" applyBorder="1" applyAlignment="1">
      <alignment vertical="top"/>
    </xf>
    <xf numFmtId="14" fontId="6" fillId="10" borderId="1" xfId="0" applyNumberFormat="1" applyFont="1" applyFill="1" applyBorder="1" applyAlignment="1">
      <alignment horizontal="right" vertical="top"/>
    </xf>
    <xf numFmtId="0" fontId="6" fillId="0" borderId="1" xfId="0" quotePrefix="1" applyFont="1" applyFill="1" applyBorder="1" applyAlignment="1">
      <alignment horizontal="center" vertical="top"/>
    </xf>
    <xf numFmtId="0" fontId="6" fillId="0" borderId="1" xfId="0" quotePrefix="1" applyFont="1" applyFill="1" applyBorder="1" applyAlignment="1">
      <alignment vertical="top"/>
    </xf>
    <xf numFmtId="164" fontId="5" fillId="0" borderId="1" xfId="3" applyNumberFormat="1" applyFont="1" applyFill="1" applyBorder="1" applyAlignment="1">
      <alignment horizontal="right" vertical="top" wrapText="1"/>
    </xf>
    <xf numFmtId="14" fontId="6" fillId="0" borderId="7" xfId="0" applyNumberFormat="1" applyFont="1" applyFill="1" applyBorder="1" applyAlignment="1">
      <alignment horizontal="right" vertical="top"/>
    </xf>
    <xf numFmtId="0" fontId="6" fillId="0" borderId="7" xfId="0" applyFont="1" applyFill="1" applyBorder="1" applyAlignment="1">
      <alignment vertical="top"/>
    </xf>
    <xf numFmtId="164" fontId="5" fillId="0" borderId="1" xfId="3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vertical="top"/>
    </xf>
    <xf numFmtId="164" fontId="5" fillId="0" borderId="1" xfId="4" applyNumberFormat="1" applyFont="1" applyFill="1" applyBorder="1" applyAlignment="1">
      <alignment horizontal="right" vertical="top"/>
    </xf>
    <xf numFmtId="0" fontId="5" fillId="0" borderId="1" xfId="0" quotePrefix="1" applyFont="1" applyBorder="1" applyAlignment="1">
      <alignment horizontal="center" vertical="top"/>
    </xf>
    <xf numFmtId="0" fontId="5" fillId="0" borderId="1" xfId="0" quotePrefix="1" applyFont="1" applyBorder="1" applyAlignment="1">
      <alignment horizontal="left" vertical="top"/>
    </xf>
    <xf numFmtId="0" fontId="5" fillId="0" borderId="1" xfId="0" quotePrefix="1" applyFont="1" applyFill="1" applyBorder="1" applyAlignment="1">
      <alignment horizontal="center" vertical="top"/>
    </xf>
    <xf numFmtId="0" fontId="5" fillId="0" borderId="1" xfId="0" quotePrefix="1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right" vertical="top"/>
    </xf>
    <xf numFmtId="0" fontId="17" fillId="5" borderId="1" xfId="0" applyFont="1" applyFill="1" applyBorder="1" applyAlignment="1">
      <alignment horizontal="center" vertical="top"/>
    </xf>
    <xf numFmtId="14" fontId="5" fillId="0" borderId="1" xfId="0" applyNumberFormat="1" applyFont="1" applyFill="1" applyBorder="1" applyAlignment="1">
      <alignment vertical="top"/>
    </xf>
    <xf numFmtId="0" fontId="26" fillId="0" borderId="1" xfId="0" applyFont="1" applyFill="1" applyBorder="1" applyAlignment="1">
      <alignment vertical="top"/>
    </xf>
    <xf numFmtId="0" fontId="26" fillId="0" borderId="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vertical="top"/>
    </xf>
    <xf numFmtId="14" fontId="4" fillId="0" borderId="1" xfId="0" applyNumberFormat="1" applyFont="1" applyFill="1" applyBorder="1" applyAlignment="1">
      <alignment horizontal="center" vertical="top"/>
    </xf>
    <xf numFmtId="0" fontId="0" fillId="0" borderId="1" xfId="0" applyNumberFormat="1" applyFont="1" applyFill="1" applyBorder="1" applyAlignment="1">
      <alignment horizontal="right" vertical="top"/>
    </xf>
    <xf numFmtId="14" fontId="17" fillId="5" borderId="1" xfId="0" applyNumberFormat="1" applyFont="1" applyFill="1" applyBorder="1" applyAlignment="1">
      <alignment horizontal="center" vertical="top"/>
    </xf>
    <xf numFmtId="0" fontId="0" fillId="5" borderId="0" xfId="0" applyFill="1" applyAlignment="1">
      <alignment vertical="top"/>
    </xf>
    <xf numFmtId="14" fontId="1" fillId="0" borderId="3" xfId="0" applyNumberFormat="1" applyFont="1" applyFill="1" applyBorder="1" applyAlignment="1">
      <alignment horizontal="left" vertical="top"/>
    </xf>
    <xf numFmtId="14" fontId="25" fillId="0" borderId="1" xfId="0" applyNumberFormat="1" applyFont="1" applyFill="1" applyBorder="1" applyAlignment="1">
      <alignment horizontal="left" vertical="top" wrapText="1"/>
    </xf>
    <xf numFmtId="14" fontId="0" fillId="0" borderId="1" xfId="0" applyNumberFormat="1" applyFont="1" applyFill="1" applyBorder="1" applyAlignment="1">
      <alignment vertical="top"/>
    </xf>
    <xf numFmtId="49" fontId="0" fillId="0" borderId="0" xfId="0" applyNumberFormat="1"/>
    <xf numFmtId="0" fontId="27" fillId="2" borderId="1" xfId="0" applyFont="1" applyFill="1" applyBorder="1" applyAlignment="1">
      <alignment horizontal="center" vertical="top"/>
    </xf>
    <xf numFmtId="0" fontId="17" fillId="0" borderId="6" xfId="0" applyFont="1" applyBorder="1" applyAlignment="1">
      <alignment horizontal="center" vertical="top"/>
    </xf>
    <xf numFmtId="0" fontId="29" fillId="0" borderId="0" xfId="0" applyFont="1" applyAlignment="1">
      <alignment horizontal="left" vertical="top"/>
    </xf>
    <xf numFmtId="0" fontId="0" fillId="0" borderId="0" xfId="0" applyAlignment="1">
      <alignment horizontal="center" vertical="center" wrapText="1"/>
    </xf>
    <xf numFmtId="14" fontId="0" fillId="0" borderId="7" xfId="0" applyNumberFormat="1" applyFont="1" applyFill="1" applyBorder="1" applyAlignment="1">
      <alignment horizontal="center" vertical="top"/>
    </xf>
    <xf numFmtId="14" fontId="17" fillId="0" borderId="0" xfId="0" applyNumberFormat="1" applyFont="1" applyBorder="1" applyAlignment="1">
      <alignment horizontal="center" vertical="top"/>
    </xf>
    <xf numFmtId="0" fontId="0" fillId="0" borderId="1" xfId="0" applyNumberFormat="1" applyFont="1" applyFill="1" applyBorder="1" applyAlignment="1">
      <alignment vertical="top"/>
    </xf>
    <xf numFmtId="165" fontId="25" fillId="0" borderId="1" xfId="0" applyNumberFormat="1" applyFont="1" applyFill="1" applyBorder="1" applyAlignment="1">
      <alignment vertical="top" wrapText="1"/>
    </xf>
    <xf numFmtId="0" fontId="0" fillId="0" borderId="7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vertical="top"/>
    </xf>
    <xf numFmtId="0" fontId="0" fillId="0" borderId="0" xfId="0" applyFont="1" applyFill="1" applyBorder="1" applyAlignment="1">
      <alignment horizontal="center" vertical="top"/>
    </xf>
    <xf numFmtId="0" fontId="26" fillId="0" borderId="0" xfId="0" applyFont="1" applyFill="1" applyBorder="1" applyAlignment="1">
      <alignment vertical="top"/>
    </xf>
    <xf numFmtId="0" fontId="0" fillId="0" borderId="2" xfId="0" applyFont="1" applyFill="1" applyBorder="1" applyAlignment="1">
      <alignment horizontal="center" vertical="top"/>
    </xf>
    <xf numFmtId="0" fontId="0" fillId="0" borderId="8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horizontal="left" vertical="top"/>
    </xf>
    <xf numFmtId="0" fontId="1" fillId="4" borderId="1" xfId="0" applyNumberFormat="1" applyFont="1" applyFill="1" applyBorder="1" applyAlignment="1">
      <alignment horizontal="right" vertical="top"/>
    </xf>
    <xf numFmtId="0" fontId="1" fillId="4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vertical="top"/>
    </xf>
    <xf numFmtId="0" fontId="0" fillId="4" borderId="1" xfId="0" applyFill="1" applyBorder="1" applyAlignment="1">
      <alignment horizontal="center" vertical="top"/>
    </xf>
    <xf numFmtId="14" fontId="1" fillId="4" borderId="1" xfId="0" applyNumberFormat="1" applyFont="1" applyFill="1" applyBorder="1" applyAlignment="1">
      <alignment vertical="top"/>
    </xf>
    <xf numFmtId="14" fontId="0" fillId="4" borderId="3" xfId="0" applyNumberFormat="1" applyFont="1" applyFill="1" applyBorder="1" applyAlignment="1">
      <alignment horizontal="center" vertical="top"/>
    </xf>
    <xf numFmtId="14" fontId="0" fillId="4" borderId="3" xfId="0" applyNumberFormat="1" applyFont="1" applyFill="1" applyBorder="1" applyAlignment="1">
      <alignment horizontal="left" vertical="top"/>
    </xf>
    <xf numFmtId="0" fontId="5" fillId="4" borderId="1" xfId="0" applyFont="1" applyFill="1" applyBorder="1" applyAlignment="1">
      <alignment horizontal="center" vertical="top"/>
    </xf>
    <xf numFmtId="0" fontId="5" fillId="4" borderId="1" xfId="0" applyFont="1" applyFill="1" applyBorder="1" applyAlignment="1">
      <alignment vertical="top"/>
    </xf>
    <xf numFmtId="0" fontId="5" fillId="4" borderId="1" xfId="0" applyFont="1" applyFill="1" applyBorder="1" applyAlignment="1">
      <alignment horizontal="right" vertical="top"/>
    </xf>
    <xf numFmtId="0" fontId="0" fillId="4" borderId="1" xfId="0" applyNumberFormat="1" applyFont="1" applyFill="1" applyBorder="1" applyAlignment="1">
      <alignment horizontal="center" vertical="top"/>
    </xf>
    <xf numFmtId="0" fontId="0" fillId="4" borderId="1" xfId="0" applyNumberFormat="1" applyFont="1" applyFill="1" applyBorder="1" applyAlignment="1">
      <alignment horizontal="left" vertical="top"/>
    </xf>
    <xf numFmtId="0" fontId="0" fillId="4" borderId="1" xfId="0" applyFill="1" applyBorder="1" applyAlignment="1">
      <alignment vertical="top"/>
    </xf>
    <xf numFmtId="0" fontId="17" fillId="4" borderId="1" xfId="0" applyFont="1" applyFill="1" applyBorder="1" applyAlignment="1">
      <alignment horizontal="center" vertical="top"/>
    </xf>
    <xf numFmtId="14" fontId="0" fillId="4" borderId="1" xfId="0" applyNumberFormat="1" applyFill="1" applyBorder="1" applyAlignment="1">
      <alignment horizontal="center" vertical="top"/>
    </xf>
    <xf numFmtId="164" fontId="5" fillId="4" borderId="1" xfId="3" applyNumberFormat="1" applyFont="1" applyFill="1" applyBorder="1" applyAlignment="1">
      <alignment horizontal="right" vertical="top" wrapText="1"/>
    </xf>
    <xf numFmtId="164" fontId="5" fillId="4" borderId="1" xfId="3" applyNumberFormat="1" applyFont="1" applyFill="1" applyBorder="1" applyAlignment="1">
      <alignment horizontal="right" vertical="top"/>
    </xf>
    <xf numFmtId="0" fontId="5" fillId="4" borderId="1" xfId="0" applyFont="1" applyFill="1" applyBorder="1" applyAlignment="1">
      <alignment horizontal="left" vertical="top"/>
    </xf>
    <xf numFmtId="0" fontId="6" fillId="4" borderId="1" xfId="0" applyFont="1" applyFill="1" applyBorder="1" applyAlignment="1">
      <alignment vertical="top"/>
    </xf>
    <xf numFmtId="0" fontId="8" fillId="4" borderId="1" xfId="0" applyFont="1" applyFill="1" applyBorder="1" applyAlignment="1">
      <alignment horizontal="center" vertical="top" wrapText="1"/>
    </xf>
    <xf numFmtId="0" fontId="8" fillId="4" borderId="1" xfId="0" applyFont="1" applyFill="1" applyBorder="1" applyAlignment="1">
      <alignment horizontal="left" vertical="top" wrapText="1"/>
    </xf>
    <xf numFmtId="14" fontId="17" fillId="4" borderId="1" xfId="0" applyNumberFormat="1" applyFont="1" applyFill="1" applyBorder="1" applyAlignment="1">
      <alignment horizontal="center" vertical="top"/>
    </xf>
    <xf numFmtId="0" fontId="15" fillId="15" borderId="1" xfId="0" applyFont="1" applyFill="1" applyBorder="1" applyAlignment="1">
      <alignment horizontal="left" vertical="top" wrapText="1"/>
    </xf>
    <xf numFmtId="0" fontId="15" fillId="15" borderId="1" xfId="0" applyNumberFormat="1" applyFont="1" applyFill="1" applyBorder="1" applyAlignment="1">
      <alignment horizontal="right" vertical="top" wrapText="1"/>
    </xf>
    <xf numFmtId="0" fontId="15" fillId="15" borderId="1" xfId="0" applyNumberFormat="1" applyFont="1" applyFill="1" applyBorder="1" applyAlignment="1">
      <alignment horizontal="center" vertical="top" wrapText="1"/>
    </xf>
    <xf numFmtId="0" fontId="15" fillId="15" borderId="1" xfId="0" applyFont="1" applyFill="1" applyBorder="1" applyAlignment="1">
      <alignment horizontal="center" vertical="top" wrapText="1"/>
    </xf>
    <xf numFmtId="0" fontId="15" fillId="15" borderId="3" xfId="0" applyFont="1" applyFill="1" applyBorder="1" applyAlignment="1">
      <alignment horizontal="left" vertical="top" wrapText="1"/>
    </xf>
    <xf numFmtId="0" fontId="15" fillId="15" borderId="7" xfId="0" applyFont="1" applyFill="1" applyBorder="1" applyAlignment="1">
      <alignment horizontal="center" vertical="top" wrapText="1"/>
    </xf>
    <xf numFmtId="0" fontId="23" fillId="15" borderId="1" xfId="0" applyFont="1" applyFill="1" applyBorder="1" applyAlignment="1">
      <alignment horizontal="center" vertical="top" wrapText="1"/>
    </xf>
    <xf numFmtId="0" fontId="17" fillId="4" borderId="1" xfId="0" applyFont="1" applyFill="1" applyBorder="1" applyAlignment="1">
      <alignment horizontal="left" vertical="top"/>
    </xf>
    <xf numFmtId="0" fontId="0" fillId="0" borderId="1" xfId="0" quotePrefix="1" applyNumberFormat="1" applyFont="1" applyFill="1" applyBorder="1" applyAlignment="1">
      <alignment horizontal="right" vertical="top"/>
    </xf>
    <xf numFmtId="0" fontId="1" fillId="0" borderId="1" xfId="0" applyNumberFormat="1" applyFont="1" applyFill="1" applyBorder="1" applyAlignment="1">
      <alignment horizontal="left" vertical="top"/>
    </xf>
    <xf numFmtId="14" fontId="0" fillId="4" borderId="2" xfId="0" applyNumberFormat="1" applyFill="1" applyBorder="1" applyAlignment="1">
      <alignment horizontal="center" vertical="top"/>
    </xf>
    <xf numFmtId="0" fontId="17" fillId="4" borderId="1" xfId="0" applyFont="1" applyFill="1" applyBorder="1" applyAlignment="1">
      <alignment horizontal="right" vertical="top"/>
    </xf>
    <xf numFmtId="0" fontId="12" fillId="0" borderId="0" xfId="0" applyFont="1" applyFill="1" applyBorder="1" applyAlignment="1">
      <alignment wrapText="1"/>
    </xf>
    <xf numFmtId="0" fontId="12" fillId="14" borderId="1" xfId="0" applyFont="1" applyFill="1" applyBorder="1" applyAlignment="1">
      <alignment horizontal="center" vertical="center" wrapText="1"/>
    </xf>
    <xf numFmtId="0" fontId="0" fillId="16" borderId="1" xfId="0" applyFill="1" applyBorder="1"/>
    <xf numFmtId="0" fontId="0" fillId="16" borderId="2" xfId="0" applyFill="1" applyBorder="1"/>
    <xf numFmtId="0" fontId="14" fillId="16" borderId="1" xfId="0" applyFont="1" applyFill="1" applyBorder="1"/>
    <xf numFmtId="165" fontId="25" fillId="0" borderId="0" xfId="0" applyNumberFormat="1" applyFont="1" applyFill="1" applyBorder="1" applyAlignment="1">
      <alignment vertical="top"/>
    </xf>
    <xf numFmtId="0" fontId="17" fillId="0" borderId="0" xfId="0" applyFont="1" applyBorder="1" applyAlignment="1">
      <alignment horizontal="center" vertical="top"/>
    </xf>
    <xf numFmtId="0" fontId="29" fillId="0" borderId="0" xfId="0" applyFont="1" applyAlignment="1">
      <alignment horizontal="center" vertical="top"/>
    </xf>
    <xf numFmtId="0" fontId="29" fillId="8" borderId="1" xfId="0" applyFont="1" applyFill="1" applyBorder="1" applyAlignment="1">
      <alignment horizontal="center" vertical="top"/>
    </xf>
    <xf numFmtId="0" fontId="29" fillId="8" borderId="1" xfId="0" quotePrefix="1" applyFont="1" applyFill="1" applyBorder="1" applyAlignment="1">
      <alignment horizontal="center" vertical="top"/>
    </xf>
    <xf numFmtId="0" fontId="33" fillId="0" borderId="0" xfId="0" applyFont="1" applyBorder="1"/>
    <xf numFmtId="0" fontId="33" fillId="0" borderId="0" xfId="0" applyFont="1"/>
    <xf numFmtId="0" fontId="6" fillId="0" borderId="0" xfId="0" applyFont="1" applyBorder="1"/>
    <xf numFmtId="0" fontId="6" fillId="0" borderId="0" xfId="0" applyFont="1"/>
    <xf numFmtId="0" fontId="35" fillId="17" borderId="12" xfId="0" applyFont="1" applyFill="1" applyBorder="1" applyAlignment="1">
      <alignment horizontal="center"/>
    </xf>
    <xf numFmtId="0" fontId="35" fillId="17" borderId="14" xfId="0" applyFont="1" applyFill="1" applyBorder="1" applyAlignment="1">
      <alignment horizontal="center"/>
    </xf>
    <xf numFmtId="0" fontId="35" fillId="17" borderId="5" xfId="0" quotePrefix="1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0" fontId="35" fillId="17" borderId="5" xfId="0" applyFont="1" applyFill="1" applyBorder="1" applyAlignment="1">
      <alignment horizontal="center"/>
    </xf>
    <xf numFmtId="0" fontId="35" fillId="18" borderId="5" xfId="0" applyFont="1" applyFill="1" applyBorder="1" applyAlignment="1">
      <alignment horizontal="center"/>
    </xf>
    <xf numFmtId="0" fontId="35" fillId="18" borderId="1" xfId="0" applyFont="1" applyFill="1" applyBorder="1" applyAlignment="1">
      <alignment horizontal="center"/>
    </xf>
    <xf numFmtId="0" fontId="35" fillId="19" borderId="5" xfId="0" applyFont="1" applyFill="1" applyBorder="1" applyAlignment="1">
      <alignment horizontal="center"/>
    </xf>
    <xf numFmtId="0" fontId="35" fillId="19" borderId="1" xfId="0" applyFont="1" applyFill="1" applyBorder="1" applyAlignment="1">
      <alignment horizontal="center"/>
    </xf>
    <xf numFmtId="0" fontId="35" fillId="17" borderId="1" xfId="0" quotePrefix="1" applyFont="1" applyFill="1" applyBorder="1" applyAlignment="1">
      <alignment horizontal="center"/>
    </xf>
    <xf numFmtId="0" fontId="35" fillId="20" borderId="5" xfId="0" applyFont="1" applyFill="1" applyBorder="1" applyAlignment="1">
      <alignment horizontal="center"/>
    </xf>
    <xf numFmtId="0" fontId="35" fillId="20" borderId="1" xfId="0" applyFont="1" applyFill="1" applyBorder="1" applyAlignment="1">
      <alignment horizontal="center"/>
    </xf>
    <xf numFmtId="0" fontId="35" fillId="21" borderId="1" xfId="0" applyFont="1" applyFill="1" applyBorder="1"/>
    <xf numFmtId="0" fontId="35" fillId="11" borderId="1" xfId="0" applyFont="1" applyFill="1" applyBorder="1"/>
    <xf numFmtId="0" fontId="35" fillId="0" borderId="1" xfId="0" applyFont="1" applyFill="1" applyBorder="1"/>
    <xf numFmtId="0" fontId="6" fillId="21" borderId="1" xfId="0" applyFont="1" applyFill="1" applyBorder="1"/>
    <xf numFmtId="0" fontId="35" fillId="0" borderId="0" xfId="0" applyFont="1" applyBorder="1"/>
    <xf numFmtId="0" fontId="35" fillId="0" borderId="1" xfId="0" applyFont="1" applyBorder="1"/>
    <xf numFmtId="0" fontId="35" fillId="22" borderId="1" xfId="0" applyFont="1" applyFill="1" applyBorder="1"/>
    <xf numFmtId="0" fontId="35" fillId="18" borderId="1" xfId="0" applyFont="1" applyFill="1" applyBorder="1"/>
    <xf numFmtId="0" fontId="35" fillId="19" borderId="1" xfId="0" applyFont="1" applyFill="1" applyBorder="1"/>
    <xf numFmtId="0" fontId="35" fillId="20" borderId="1" xfId="0" applyFont="1" applyFill="1" applyBorder="1"/>
    <xf numFmtId="0" fontId="35" fillId="0" borderId="0" xfId="0" applyFont="1"/>
    <xf numFmtId="0" fontId="35" fillId="20" borderId="15" xfId="0" applyFont="1" applyFill="1" applyBorder="1"/>
    <xf numFmtId="0" fontId="35" fillId="11" borderId="4" xfId="0" applyFont="1" applyFill="1" applyBorder="1"/>
    <xf numFmtId="0" fontId="35" fillId="21" borderId="15" xfId="0" applyFont="1" applyFill="1" applyBorder="1"/>
    <xf numFmtId="0" fontId="35" fillId="0" borderId="16" xfId="0" applyFont="1" applyFill="1" applyBorder="1"/>
    <xf numFmtId="0" fontId="35" fillId="21" borderId="5" xfId="0" applyFont="1" applyFill="1" applyBorder="1"/>
    <xf numFmtId="0" fontId="35" fillId="21" borderId="16" xfId="0" applyFont="1" applyFill="1" applyBorder="1"/>
    <xf numFmtId="0" fontId="6" fillId="21" borderId="15" xfId="0" applyFont="1" applyFill="1" applyBorder="1"/>
    <xf numFmtId="0" fontId="35" fillId="0" borderId="3" xfId="0" applyFont="1" applyBorder="1"/>
    <xf numFmtId="0" fontId="35" fillId="22" borderId="3" xfId="0" applyFont="1" applyFill="1" applyBorder="1"/>
    <xf numFmtId="0" fontId="35" fillId="0" borderId="5" xfId="0" applyFont="1" applyFill="1" applyBorder="1"/>
    <xf numFmtId="0" fontId="35" fillId="18" borderId="15" xfId="0" applyFont="1" applyFill="1" applyBorder="1"/>
    <xf numFmtId="0" fontId="35" fillId="18" borderId="16" xfId="0" applyFont="1" applyFill="1" applyBorder="1"/>
    <xf numFmtId="0" fontId="35" fillId="19" borderId="15" xfId="0" applyFont="1" applyFill="1" applyBorder="1"/>
    <xf numFmtId="0" fontId="35" fillId="19" borderId="16" xfId="0" applyFont="1" applyFill="1" applyBorder="1"/>
    <xf numFmtId="0" fontId="35" fillId="0" borderId="5" xfId="0" applyFont="1" applyBorder="1"/>
    <xf numFmtId="0" fontId="35" fillId="20" borderId="16" xfId="0" applyFont="1" applyFill="1" applyBorder="1"/>
    <xf numFmtId="0" fontId="2" fillId="0" borderId="0" xfId="0" applyFont="1" applyBorder="1"/>
    <xf numFmtId="0" fontId="36" fillId="0" borderId="0" xfId="0" applyFont="1" applyBorder="1"/>
    <xf numFmtId="0" fontId="36" fillId="0" borderId="0" xfId="0" applyFont="1"/>
    <xf numFmtId="0" fontId="37" fillId="0" borderId="0" xfId="0" applyFont="1"/>
    <xf numFmtId="0" fontId="35" fillId="0" borderId="15" xfId="0" applyFont="1" applyFill="1" applyBorder="1"/>
    <xf numFmtId="0" fontId="35" fillId="23" borderId="15" xfId="0" applyFont="1" applyFill="1" applyBorder="1"/>
    <xf numFmtId="166" fontId="1" fillId="0" borderId="1" xfId="0" applyNumberFormat="1" applyFont="1" applyFill="1" applyBorder="1" applyAlignment="1">
      <alignment horizontal="center" vertical="top"/>
    </xf>
    <xf numFmtId="0" fontId="46" fillId="0" borderId="1" xfId="0" applyFont="1" applyBorder="1"/>
    <xf numFmtId="0" fontId="47" fillId="3" borderId="1" xfId="0" applyFont="1" applyFill="1" applyBorder="1"/>
    <xf numFmtId="0" fontId="48" fillId="3" borderId="1" xfId="0" applyFont="1" applyFill="1" applyBorder="1"/>
    <xf numFmtId="0" fontId="30" fillId="0" borderId="0" xfId="0" applyFont="1" applyBorder="1" applyAlignment="1">
      <alignment horizontal="center" vertical="top"/>
    </xf>
    <xf numFmtId="0" fontId="1" fillId="0" borderId="9" xfId="0" applyFont="1" applyBorder="1" applyAlignment="1">
      <alignment horizontal="left" vertical="top"/>
    </xf>
    <xf numFmtId="0" fontId="0" fillId="0" borderId="0" xfId="0" applyNumberFormat="1" applyFont="1" applyFill="1" applyBorder="1" applyAlignment="1">
      <alignment horizontal="right" vertical="top"/>
    </xf>
    <xf numFmtId="0" fontId="0" fillId="0" borderId="0" xfId="0" applyFont="1" applyFill="1" applyBorder="1" applyAlignment="1">
      <alignment horizontal="left" vertical="top"/>
    </xf>
    <xf numFmtId="14" fontId="0" fillId="0" borderId="0" xfId="0" applyNumberFormat="1" applyFont="1" applyFill="1" applyBorder="1" applyAlignment="1">
      <alignment horizontal="center" vertical="top"/>
    </xf>
    <xf numFmtId="14" fontId="0" fillId="0" borderId="0" xfId="0" applyNumberFormat="1" applyFont="1" applyFill="1" applyBorder="1" applyAlignment="1">
      <alignment horizontal="left" vertical="top"/>
    </xf>
    <xf numFmtId="14" fontId="0" fillId="0" borderId="0" xfId="0" applyNumberFormat="1" applyFill="1" applyBorder="1" applyAlignment="1">
      <alignment horizontal="center" vertical="top"/>
    </xf>
    <xf numFmtId="0" fontId="0" fillId="0" borderId="0" xfId="0" applyFill="1" applyBorder="1" applyAlignment="1">
      <alignment vertical="top"/>
    </xf>
    <xf numFmtId="14" fontId="1" fillId="0" borderId="10" xfId="0" applyNumberFormat="1" applyFont="1" applyFill="1" applyBorder="1" applyAlignment="1">
      <alignment vertical="top"/>
    </xf>
    <xf numFmtId="0" fontId="17" fillId="0" borderId="0" xfId="0" applyFont="1" applyBorder="1" applyAlignment="1">
      <alignment horizontal="left" vertical="top" wrapText="1"/>
    </xf>
    <xf numFmtId="0" fontId="17" fillId="0" borderId="0" xfId="0" applyFont="1" applyBorder="1" applyAlignment="1">
      <alignment horizontal="left" vertical="top"/>
    </xf>
    <xf numFmtId="14" fontId="24" fillId="9" borderId="3" xfId="0" applyNumberFormat="1" applyFont="1" applyFill="1" applyBorder="1" applyAlignment="1">
      <alignment horizontal="center" vertical="top" wrapText="1"/>
    </xf>
    <xf numFmtId="14" fontId="17" fillId="0" borderId="3" xfId="0" applyNumberFormat="1" applyFont="1" applyBorder="1" applyAlignment="1">
      <alignment horizontal="center" vertical="top"/>
    </xf>
    <xf numFmtId="0" fontId="22" fillId="0" borderId="1" xfId="0" applyFont="1" applyFill="1" applyBorder="1" applyAlignment="1">
      <alignment horizontal="center" vertical="top"/>
    </xf>
    <xf numFmtId="0" fontId="22" fillId="0" borderId="1" xfId="0" applyFont="1" applyBorder="1" applyAlignment="1">
      <alignment horizontal="center" vertical="top"/>
    </xf>
    <xf numFmtId="165" fontId="19" fillId="0" borderId="1" xfId="0" applyNumberFormat="1" applyFont="1" applyBorder="1" applyAlignment="1">
      <alignment horizontal="center" vertical="top"/>
    </xf>
    <xf numFmtId="0" fontId="17" fillId="0" borderId="1" xfId="0" applyNumberFormat="1" applyFont="1" applyBorder="1" applyAlignment="1">
      <alignment horizontal="center" vertical="top"/>
    </xf>
    <xf numFmtId="0" fontId="22" fillId="0" borderId="1" xfId="0" applyFont="1" applyBorder="1" applyAlignment="1">
      <alignment vertical="top"/>
    </xf>
    <xf numFmtId="0" fontId="19" fillId="11" borderId="1" xfId="0" applyFont="1" applyFill="1" applyBorder="1" applyAlignment="1">
      <alignment horizontal="center" vertical="top"/>
    </xf>
    <xf numFmtId="14" fontId="28" fillId="0" borderId="1" xfId="0" applyNumberFormat="1" applyFont="1" applyBorder="1" applyAlignment="1">
      <alignment vertical="top"/>
    </xf>
    <xf numFmtId="0" fontId="17" fillId="0" borderId="0" xfId="0" applyNumberFormat="1" applyFont="1" applyBorder="1" applyAlignment="1">
      <alignment horizontal="center" vertical="top"/>
    </xf>
    <xf numFmtId="0" fontId="24" fillId="9" borderId="1" xfId="0" applyNumberFormat="1" applyFont="1" applyFill="1" applyBorder="1" applyAlignment="1">
      <alignment horizontal="center" vertical="top" wrapText="1"/>
    </xf>
    <xf numFmtId="0" fontId="30" fillId="0" borderId="0" xfId="0" applyNumberFormat="1" applyFont="1" applyBorder="1" applyAlignment="1">
      <alignment horizontal="center" vertical="top"/>
    </xf>
    <xf numFmtId="0" fontId="17" fillId="0" borderId="0" xfId="0" applyNumberFormat="1" applyFont="1" applyAlignment="1">
      <alignment horizontal="center" vertical="top"/>
    </xf>
    <xf numFmtId="0" fontId="29" fillId="0" borderId="0" xfId="0" applyNumberFormat="1" applyFont="1" applyAlignment="1">
      <alignment horizontal="left" vertical="top"/>
    </xf>
    <xf numFmtId="0" fontId="17" fillId="0" borderId="0" xfId="0" applyNumberFormat="1" applyFont="1" applyBorder="1" applyAlignment="1">
      <alignment horizontal="left" vertical="top" wrapText="1"/>
    </xf>
    <xf numFmtId="0" fontId="17" fillId="0" borderId="0" xfId="0" applyNumberFormat="1" applyFont="1" applyBorder="1" applyAlignment="1">
      <alignment horizontal="left" vertical="top"/>
    </xf>
    <xf numFmtId="0" fontId="15" fillId="15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vertical="top"/>
    </xf>
    <xf numFmtId="0" fontId="4" fillId="0" borderId="1" xfId="0" applyFont="1" applyBorder="1" applyAlignment="1">
      <alignment horizontal="left" vertical="top"/>
    </xf>
    <xf numFmtId="0" fontId="15" fillId="15" borderId="0" xfId="0" applyFont="1" applyFill="1" applyBorder="1" applyAlignment="1">
      <alignment horizontal="center" vertical="top" wrapText="1"/>
    </xf>
    <xf numFmtId="0" fontId="0" fillId="0" borderId="0" xfId="0" applyBorder="1" applyAlignment="1">
      <alignment vertical="top"/>
    </xf>
    <xf numFmtId="0" fontId="4" fillId="0" borderId="0" xfId="0" applyFont="1" applyFill="1" applyBorder="1" applyAlignment="1">
      <alignment vertical="top"/>
    </xf>
    <xf numFmtId="0" fontId="4" fillId="0" borderId="0" xfId="0" applyFont="1" applyFill="1" applyBorder="1" applyAlignment="1">
      <alignment horizontal="left" vertical="top"/>
    </xf>
    <xf numFmtId="0" fontId="0" fillId="0" borderId="1" xfId="0" applyFill="1" applyBorder="1" applyAlignment="1">
      <alignment horizontal="right" vertical="top"/>
    </xf>
    <xf numFmtId="0" fontId="0" fillId="0" borderId="1" xfId="0" applyBorder="1" applyAlignment="1">
      <alignment horizontal="right" vertical="top"/>
    </xf>
    <xf numFmtId="0" fontId="49" fillId="2" borderId="1" xfId="0" applyFont="1" applyFill="1" applyBorder="1" applyAlignment="1">
      <alignment vertical="top"/>
    </xf>
    <xf numFmtId="14" fontId="17" fillId="0" borderId="1" xfId="0" applyNumberFormat="1" applyFont="1" applyBorder="1" applyAlignment="1">
      <alignment horizontal="left" vertical="top"/>
    </xf>
    <xf numFmtId="0" fontId="16" fillId="0" borderId="1" xfId="0" applyFont="1" applyFill="1" applyBorder="1" applyAlignment="1">
      <alignment horizontal="left" vertical="top"/>
    </xf>
    <xf numFmtId="14" fontId="0" fillId="5" borderId="3" xfId="0" applyNumberFormat="1" applyFont="1" applyFill="1" applyBorder="1" applyAlignment="1">
      <alignment horizontal="center" vertical="top"/>
    </xf>
    <xf numFmtId="0" fontId="0" fillId="4" borderId="2" xfId="0" applyFont="1" applyFill="1" applyBorder="1" applyAlignment="1">
      <alignment horizontal="center" vertical="top"/>
    </xf>
    <xf numFmtId="14" fontId="0" fillId="4" borderId="1" xfId="0" applyNumberFormat="1" applyFont="1" applyFill="1" applyBorder="1" applyAlignment="1">
      <alignment horizontal="left" vertical="top"/>
    </xf>
    <xf numFmtId="0" fontId="4" fillId="4" borderId="0" xfId="0" applyFont="1" applyFill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14" fontId="17" fillId="4" borderId="3" xfId="0" applyNumberFormat="1" applyFont="1" applyFill="1" applyBorder="1" applyAlignment="1">
      <alignment horizontal="center" vertical="top"/>
    </xf>
    <xf numFmtId="0" fontId="33" fillId="5" borderId="0" xfId="0" applyFont="1" applyFill="1"/>
    <xf numFmtId="0" fontId="33" fillId="5" borderId="1" xfId="0" applyFont="1" applyFill="1" applyBorder="1"/>
    <xf numFmtId="0" fontId="33" fillId="0" borderId="0" xfId="0" applyFont="1" applyFill="1"/>
    <xf numFmtId="0" fontId="0" fillId="0" borderId="1" xfId="0" applyFont="1" applyBorder="1" applyAlignment="1">
      <alignment vertical="top"/>
    </xf>
    <xf numFmtId="0" fontId="1" fillId="2" borderId="1" xfId="0" applyFont="1" applyFill="1" applyBorder="1" applyAlignment="1">
      <alignment horizontal="left" vertical="top"/>
    </xf>
    <xf numFmtId="164" fontId="5" fillId="2" borderId="1" xfId="3" applyNumberFormat="1" applyFont="1" applyFill="1" applyBorder="1" applyAlignment="1">
      <alignment horizontal="right" vertical="top"/>
    </xf>
    <xf numFmtId="0" fontId="8" fillId="2" borderId="1" xfId="0" applyFont="1" applyFill="1" applyBorder="1" applyAlignment="1">
      <alignment horizontal="center" vertical="top" wrapText="1"/>
    </xf>
    <xf numFmtId="0" fontId="8" fillId="2" borderId="1" xfId="0" applyFont="1" applyFill="1" applyBorder="1" applyAlignment="1">
      <alignment horizontal="left" vertical="top" wrapText="1"/>
    </xf>
    <xf numFmtId="0" fontId="0" fillId="2" borderId="1" xfId="0" applyFont="1" applyFill="1" applyBorder="1" applyAlignment="1">
      <alignment horizontal="left" vertical="top"/>
    </xf>
    <xf numFmtId="0" fontId="0" fillId="2" borderId="1" xfId="0" applyFont="1" applyFill="1" applyBorder="1" applyAlignment="1">
      <alignment horizontal="center" vertical="top"/>
    </xf>
    <xf numFmtId="14" fontId="0" fillId="2" borderId="3" xfId="0" applyNumberFormat="1" applyFont="1" applyFill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2" borderId="1" xfId="0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14" fontId="0" fillId="2" borderId="1" xfId="0" applyNumberForma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49" fontId="0" fillId="0" borderId="1" xfId="0" applyNumberFormat="1" applyFont="1" applyFill="1" applyBorder="1" applyAlignment="1">
      <alignment vertical="top" wrapText="1"/>
    </xf>
    <xf numFmtId="0" fontId="1" fillId="12" borderId="1" xfId="0" applyFont="1" applyFill="1" applyBorder="1" applyAlignment="1">
      <alignment horizontal="left" vertical="top"/>
    </xf>
    <xf numFmtId="0" fontId="0" fillId="12" borderId="2" xfId="0" applyFont="1" applyFill="1" applyBorder="1" applyAlignment="1">
      <alignment horizontal="center" vertical="top"/>
    </xf>
    <xf numFmtId="14" fontId="0" fillId="12" borderId="1" xfId="0" applyNumberFormat="1" applyFont="1" applyFill="1" applyBorder="1" applyAlignment="1">
      <alignment horizontal="left" vertical="top"/>
    </xf>
    <xf numFmtId="0" fontId="0" fillId="12" borderId="1" xfId="0" applyFill="1" applyBorder="1" applyAlignment="1">
      <alignment vertical="top"/>
    </xf>
    <xf numFmtId="0" fontId="0" fillId="12" borderId="1" xfId="0" applyFill="1" applyBorder="1" applyAlignment="1">
      <alignment horizontal="center" vertical="top"/>
    </xf>
    <xf numFmtId="0" fontId="17" fillId="12" borderId="1" xfId="0" applyFont="1" applyFill="1" applyBorder="1" applyAlignment="1">
      <alignment horizontal="center" vertical="top"/>
    </xf>
    <xf numFmtId="0" fontId="0" fillId="12" borderId="1" xfId="0" applyFont="1" applyFill="1" applyBorder="1" applyAlignment="1">
      <alignment vertical="top"/>
    </xf>
    <xf numFmtId="165" fontId="25" fillId="0" borderId="0" xfId="0" applyNumberFormat="1" applyFont="1" applyFill="1" applyBorder="1" applyAlignment="1">
      <alignment vertical="top" wrapText="1"/>
    </xf>
    <xf numFmtId="0" fontId="1" fillId="0" borderId="0" xfId="0" applyNumberFormat="1" applyFont="1" applyFill="1" applyBorder="1" applyAlignment="1">
      <alignment horizontal="right" vertical="top"/>
    </xf>
    <xf numFmtId="0" fontId="0" fillId="0" borderId="0" xfId="0" applyNumberFormat="1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left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Border="1" applyAlignment="1">
      <alignment horizontal="left" vertical="top"/>
    </xf>
    <xf numFmtId="0" fontId="0" fillId="0" borderId="0" xfId="0" applyBorder="1" applyAlignment="1">
      <alignment horizontal="center" vertical="top"/>
    </xf>
    <xf numFmtId="0" fontId="1" fillId="0" borderId="0" xfId="0" applyFont="1" applyBorder="1" applyAlignment="1">
      <alignment vertical="top"/>
    </xf>
    <xf numFmtId="0" fontId="17" fillId="24" borderId="1" xfId="0" applyFont="1" applyFill="1" applyBorder="1" applyAlignment="1">
      <alignment horizontal="center" vertical="top"/>
    </xf>
    <xf numFmtId="14" fontId="17" fillId="2" borderId="1" xfId="0" applyNumberFormat="1" applyFont="1" applyFill="1" applyBorder="1" applyAlignment="1">
      <alignment horizontal="center" vertical="top"/>
    </xf>
    <xf numFmtId="14" fontId="22" fillId="0" borderId="1" xfId="0" applyNumberFormat="1" applyFont="1" applyBorder="1" applyAlignment="1">
      <alignment vertical="top"/>
    </xf>
    <xf numFmtId="14" fontId="0" fillId="0" borderId="1" xfId="0" applyNumberFormat="1" applyFont="1" applyBorder="1" applyAlignment="1">
      <alignment horizontal="center" vertical="top"/>
    </xf>
    <xf numFmtId="14" fontId="0" fillId="0" borderId="0" xfId="0" applyNumberFormat="1" applyAlignment="1">
      <alignment vertical="top"/>
    </xf>
    <xf numFmtId="14" fontId="17" fillId="12" borderId="1" xfId="0" applyNumberFormat="1" applyFont="1" applyFill="1" applyBorder="1" applyAlignment="1">
      <alignment horizontal="center" vertical="top"/>
    </xf>
    <xf numFmtId="14" fontId="22" fillId="0" borderId="1" xfId="0" applyNumberFormat="1" applyFont="1" applyFill="1" applyBorder="1" applyAlignment="1">
      <alignment vertical="top"/>
    </xf>
    <xf numFmtId="14" fontId="17" fillId="0" borderId="3" xfId="0" applyNumberFormat="1" applyFont="1" applyFill="1" applyBorder="1" applyAlignment="1">
      <alignment horizontal="center" vertical="top"/>
    </xf>
    <xf numFmtId="0" fontId="4" fillId="12" borderId="0" xfId="0" applyFont="1" applyFill="1" applyAlignment="1">
      <alignment vertical="top"/>
    </xf>
    <xf numFmtId="14" fontId="17" fillId="12" borderId="3" xfId="0" applyNumberFormat="1" applyFont="1" applyFill="1" applyBorder="1" applyAlignment="1">
      <alignment horizontal="center" vertical="top"/>
    </xf>
    <xf numFmtId="14" fontId="50" fillId="0" borderId="1" xfId="0" applyNumberFormat="1" applyFont="1" applyBorder="1" applyAlignment="1">
      <alignment horizontal="center" vertical="top"/>
    </xf>
    <xf numFmtId="0" fontId="0" fillId="25" borderId="1" xfId="0" applyFont="1" applyFill="1" applyBorder="1" applyAlignment="1">
      <alignment horizontal="center" vertical="top"/>
    </xf>
    <xf numFmtId="0" fontId="0" fillId="25" borderId="1" xfId="0" applyFont="1" applyFill="1" applyBorder="1" applyAlignment="1">
      <alignment horizontal="left" vertical="top"/>
    </xf>
    <xf numFmtId="0" fontId="15" fillId="5" borderId="0" xfId="0" applyFont="1" applyFill="1" applyAlignment="1">
      <alignment vertical="top"/>
    </xf>
    <xf numFmtId="0" fontId="24" fillId="5" borderId="0" xfId="0" applyFont="1" applyFill="1" applyAlignment="1">
      <alignment vertical="top"/>
    </xf>
    <xf numFmtId="0" fontId="24" fillId="0" borderId="1" xfId="0" applyFont="1" applyFill="1" applyBorder="1" applyAlignment="1">
      <alignment vertical="top"/>
    </xf>
    <xf numFmtId="164" fontId="5" fillId="12" borderId="1" xfId="3" applyNumberFormat="1" applyFont="1" applyFill="1" applyBorder="1" applyAlignment="1">
      <alignment horizontal="right" vertical="top" wrapText="1"/>
    </xf>
    <xf numFmtId="0" fontId="5" fillId="12" borderId="1" xfId="0" applyFont="1" applyFill="1" applyBorder="1" applyAlignment="1">
      <alignment horizontal="center" vertical="top"/>
    </xf>
    <xf numFmtId="0" fontId="5" fillId="12" borderId="1" xfId="0" applyFont="1" applyFill="1" applyBorder="1" applyAlignment="1">
      <alignment vertical="top"/>
    </xf>
    <xf numFmtId="14" fontId="0" fillId="12" borderId="3" xfId="0" applyNumberFormat="1" applyFont="1" applyFill="1" applyBorder="1" applyAlignment="1">
      <alignment horizontal="center" vertical="top"/>
    </xf>
    <xf numFmtId="14" fontId="0" fillId="12" borderId="1" xfId="0" applyNumberFormat="1" applyFill="1" applyBorder="1" applyAlignment="1">
      <alignment horizontal="center" vertical="top"/>
    </xf>
    <xf numFmtId="0" fontId="0" fillId="26" borderId="1" xfId="0" applyFill="1" applyBorder="1" applyAlignment="1">
      <alignment horizontal="center" vertical="top"/>
    </xf>
    <xf numFmtId="14" fontId="50" fillId="0" borderId="3" xfId="0" applyNumberFormat="1" applyFont="1" applyFill="1" applyBorder="1" applyAlignment="1">
      <alignment horizontal="center" vertical="top"/>
    </xf>
    <xf numFmtId="14" fontId="51" fillId="2" borderId="1" xfId="0" applyNumberFormat="1" applyFont="1" applyFill="1" applyBorder="1" applyAlignment="1">
      <alignment horizontal="left" vertical="top"/>
    </xf>
    <xf numFmtId="0" fontId="0" fillId="0" borderId="0" xfId="0" applyAlignment="1">
      <alignment horizontal="right"/>
    </xf>
    <xf numFmtId="0" fontId="1" fillId="13" borderId="1" xfId="0" applyFont="1" applyFill="1" applyBorder="1" applyAlignment="1">
      <alignment horizontal="left" vertical="top"/>
    </xf>
    <xf numFmtId="0" fontId="1" fillId="13" borderId="1" xfId="0" applyNumberFormat="1" applyFont="1" applyFill="1" applyBorder="1" applyAlignment="1">
      <alignment horizontal="right" vertical="top"/>
    </xf>
    <xf numFmtId="0" fontId="1" fillId="13" borderId="1" xfId="0" applyFont="1" applyFill="1" applyBorder="1" applyAlignment="1">
      <alignment horizontal="center" vertical="top"/>
    </xf>
    <xf numFmtId="0" fontId="1" fillId="13" borderId="1" xfId="0" applyFont="1" applyFill="1" applyBorder="1" applyAlignment="1">
      <alignment vertical="top"/>
    </xf>
    <xf numFmtId="0" fontId="0" fillId="13" borderId="1" xfId="0" applyFont="1" applyFill="1" applyBorder="1" applyAlignment="1">
      <alignment horizontal="left" vertical="top"/>
    </xf>
    <xf numFmtId="0" fontId="0" fillId="13" borderId="1" xfId="0" applyFont="1" applyFill="1" applyBorder="1" applyAlignment="1">
      <alignment horizontal="center" vertical="top"/>
    </xf>
    <xf numFmtId="14" fontId="0" fillId="13" borderId="1" xfId="0" applyNumberFormat="1" applyFont="1" applyFill="1" applyBorder="1" applyAlignment="1">
      <alignment horizontal="left" vertical="top"/>
    </xf>
    <xf numFmtId="0" fontId="0" fillId="13" borderId="1" xfId="0" applyFill="1" applyBorder="1" applyAlignment="1">
      <alignment vertical="top"/>
    </xf>
    <xf numFmtId="0" fontId="0" fillId="13" borderId="1" xfId="0" applyFill="1" applyBorder="1" applyAlignment="1">
      <alignment horizontal="center" vertical="top"/>
    </xf>
    <xf numFmtId="0" fontId="17" fillId="13" borderId="1" xfId="0" applyFont="1" applyFill="1" applyBorder="1" applyAlignment="1">
      <alignment horizontal="center" vertical="top"/>
    </xf>
    <xf numFmtId="14" fontId="25" fillId="13" borderId="1" xfId="0" applyNumberFormat="1" applyFont="1" applyFill="1" applyBorder="1" applyAlignment="1">
      <alignment horizontal="left" vertical="top" wrapText="1"/>
    </xf>
    <xf numFmtId="0" fontId="4" fillId="27" borderId="0" xfId="0" applyFont="1" applyFill="1" applyAlignment="1">
      <alignment vertical="top"/>
    </xf>
    <xf numFmtId="0" fontId="17" fillId="27" borderId="1" xfId="0" applyFont="1" applyFill="1" applyBorder="1" applyAlignment="1">
      <alignment horizontal="center" vertical="top"/>
    </xf>
    <xf numFmtId="0" fontId="52" fillId="10" borderId="1" xfId="0" applyFont="1" applyFill="1" applyBorder="1" applyAlignment="1">
      <alignment horizontal="center" vertical="top" wrapText="1"/>
    </xf>
    <xf numFmtId="0" fontId="5" fillId="12" borderId="1" xfId="0" applyFont="1" applyFill="1" applyBorder="1" applyAlignment="1">
      <alignment horizontal="right" vertical="top"/>
    </xf>
    <xf numFmtId="0" fontId="6" fillId="12" borderId="1" xfId="0" applyFont="1" applyFill="1" applyBorder="1" applyAlignment="1">
      <alignment vertical="top"/>
    </xf>
    <xf numFmtId="14" fontId="53" fillId="0" borderId="0" xfId="0" applyNumberFormat="1" applyFont="1" applyAlignment="1">
      <alignment horizontal="center" vertical="top"/>
    </xf>
    <xf numFmtId="1" fontId="0" fillId="13" borderId="1" xfId="0" applyNumberFormat="1" applyFont="1" applyFill="1" applyBorder="1" applyAlignment="1" applyProtection="1">
      <alignment horizontal="left" vertical="top"/>
      <protection locked="0"/>
    </xf>
    <xf numFmtId="14" fontId="1" fillId="13" borderId="1" xfId="0" applyNumberFormat="1" applyFont="1" applyFill="1" applyBorder="1" applyAlignment="1">
      <alignment vertical="top"/>
    </xf>
    <xf numFmtId="14" fontId="0" fillId="25" borderId="1" xfId="0" applyNumberFormat="1" applyFont="1" applyFill="1" applyBorder="1" applyAlignment="1">
      <alignment horizontal="left" vertical="top"/>
    </xf>
    <xf numFmtId="0" fontId="0" fillId="25" borderId="1" xfId="0" applyFill="1" applyBorder="1" applyAlignment="1">
      <alignment vertical="top"/>
    </xf>
    <xf numFmtId="0" fontId="0" fillId="25" borderId="1" xfId="0" applyFill="1" applyBorder="1" applyAlignment="1">
      <alignment horizontal="center" vertical="top"/>
    </xf>
    <xf numFmtId="0" fontId="17" fillId="25" borderId="1" xfId="0" applyFont="1" applyFill="1" applyBorder="1" applyAlignment="1">
      <alignment horizontal="center" vertical="top"/>
    </xf>
    <xf numFmtId="14" fontId="6" fillId="4" borderId="1" xfId="0" applyNumberFormat="1" applyFont="1" applyFill="1" applyBorder="1" applyAlignment="1">
      <alignment horizontal="right" vertical="top"/>
    </xf>
    <xf numFmtId="14" fontId="6" fillId="4" borderId="1" xfId="0" applyNumberFormat="1" applyFont="1" applyFill="1" applyBorder="1" applyAlignment="1">
      <alignment horizontal="center" vertical="top"/>
    </xf>
    <xf numFmtId="14" fontId="25" fillId="0" borderId="1" xfId="0" applyNumberFormat="1" applyFont="1" applyBorder="1" applyAlignment="1">
      <alignment horizontal="right" vertical="top" wrapText="1"/>
    </xf>
    <xf numFmtId="0" fontId="0" fillId="0" borderId="1" xfId="0" applyFont="1" applyBorder="1" applyAlignment="1">
      <alignment horizontal="right" vertical="top" wrapText="1"/>
    </xf>
    <xf numFmtId="165" fontId="25" fillId="0" borderId="1" xfId="0" applyNumberFormat="1" applyFont="1" applyFill="1" applyBorder="1" applyAlignment="1">
      <alignment horizontal="right" vertical="top" wrapText="1"/>
    </xf>
    <xf numFmtId="0" fontId="15" fillId="15" borderId="1" xfId="0" applyFont="1" applyFill="1" applyBorder="1" applyAlignment="1">
      <alignment horizontal="center" vertical="top" wrapText="1"/>
    </xf>
    <xf numFmtId="0" fontId="1" fillId="28" borderId="1" xfId="0" applyNumberFormat="1" applyFont="1" applyFill="1" applyBorder="1" applyAlignment="1">
      <alignment horizontal="right" vertical="top"/>
    </xf>
    <xf numFmtId="0" fontId="1" fillId="28" borderId="1" xfId="0" applyNumberFormat="1" applyFont="1" applyFill="1" applyBorder="1" applyAlignment="1">
      <alignment horizontal="right" vertical="top" wrapText="1"/>
    </xf>
    <xf numFmtId="0" fontId="0" fillId="28" borderId="1" xfId="0" applyNumberFormat="1" applyFont="1" applyFill="1" applyBorder="1" applyAlignment="1">
      <alignment horizontal="right" vertical="top"/>
    </xf>
    <xf numFmtId="14" fontId="0" fillId="25" borderId="3" xfId="0" applyNumberFormat="1" applyFont="1" applyFill="1" applyBorder="1" applyAlignment="1">
      <alignment horizontal="left" vertical="top"/>
    </xf>
    <xf numFmtId="14" fontId="0" fillId="25" borderId="1" xfId="0" applyNumberFormat="1" applyFont="1" applyFill="1" applyBorder="1" applyAlignment="1">
      <alignment horizontal="center" vertical="top"/>
    </xf>
    <xf numFmtId="14" fontId="0" fillId="25" borderId="1" xfId="0" applyNumberFormat="1" applyFill="1" applyBorder="1" applyAlignment="1">
      <alignment horizontal="center" vertical="top"/>
    </xf>
    <xf numFmtId="14" fontId="1" fillId="25" borderId="1" xfId="0" applyNumberFormat="1" applyFont="1" applyFill="1" applyBorder="1" applyAlignment="1">
      <alignment vertical="top"/>
    </xf>
    <xf numFmtId="0" fontId="1" fillId="12" borderId="1" xfId="0" applyNumberFormat="1" applyFont="1" applyFill="1" applyBorder="1" applyAlignment="1">
      <alignment horizontal="right" vertical="top" wrapText="1"/>
    </xf>
    <xf numFmtId="49" fontId="1" fillId="12" borderId="1" xfId="0" applyNumberFormat="1" applyFont="1" applyFill="1" applyBorder="1" applyAlignment="1">
      <alignment horizontal="center" vertical="top" wrapText="1"/>
    </xf>
    <xf numFmtId="49" fontId="1" fillId="12" borderId="1" xfId="0" applyNumberFormat="1" applyFont="1" applyFill="1" applyBorder="1" applyAlignment="1">
      <alignment vertical="top" wrapText="1"/>
    </xf>
    <xf numFmtId="14" fontId="0" fillId="12" borderId="1" xfId="0" applyNumberFormat="1" applyFill="1" applyBorder="1" applyAlignment="1">
      <alignment vertical="top"/>
    </xf>
    <xf numFmtId="0" fontId="17" fillId="0" borderId="1" xfId="0" applyNumberFormat="1" applyFont="1" applyFill="1" applyBorder="1" applyAlignment="1">
      <alignment horizontal="center" vertical="top"/>
    </xf>
    <xf numFmtId="0" fontId="30" fillId="0" borderId="6" xfId="0" applyFont="1" applyBorder="1" applyAlignment="1">
      <alignment vertical="top"/>
    </xf>
    <xf numFmtId="14" fontId="21" fillId="0" borderId="0" xfId="0" applyNumberFormat="1" applyFont="1" applyAlignment="1">
      <alignment horizontal="center"/>
    </xf>
    <xf numFmtId="0" fontId="55" fillId="0" borderId="1" xfId="0" applyFont="1" applyFill="1" applyBorder="1" applyAlignment="1">
      <alignment vertical="top"/>
    </xf>
    <xf numFmtId="14" fontId="17" fillId="0" borderId="1" xfId="0" applyNumberFormat="1" applyFont="1" applyBorder="1" applyAlignment="1">
      <alignment horizontal="center" vertical="top" wrapText="1"/>
    </xf>
    <xf numFmtId="0" fontId="1" fillId="24" borderId="1" xfId="0" applyFont="1" applyFill="1" applyBorder="1" applyAlignment="1">
      <alignment horizontal="left" vertical="top"/>
    </xf>
    <xf numFmtId="0" fontId="1" fillId="24" borderId="1" xfId="0" applyNumberFormat="1" applyFont="1" applyFill="1" applyBorder="1" applyAlignment="1">
      <alignment horizontal="right" vertical="top"/>
    </xf>
    <xf numFmtId="0" fontId="5" fillId="24" borderId="1" xfId="0" applyFont="1" applyFill="1" applyBorder="1" applyAlignment="1">
      <alignment horizontal="center" vertical="top"/>
    </xf>
    <xf numFmtId="0" fontId="5" fillId="24" borderId="1" xfId="0" applyFont="1" applyFill="1" applyBorder="1" applyAlignment="1">
      <alignment vertical="top"/>
    </xf>
    <xf numFmtId="0" fontId="0" fillId="24" borderId="1" xfId="0" applyFont="1" applyFill="1" applyBorder="1" applyAlignment="1">
      <alignment horizontal="left" vertical="top"/>
    </xf>
    <xf numFmtId="0" fontId="0" fillId="24" borderId="1" xfId="0" applyFont="1" applyFill="1" applyBorder="1" applyAlignment="1">
      <alignment horizontal="center" vertical="top"/>
    </xf>
    <xf numFmtId="14" fontId="0" fillId="24" borderId="3" xfId="0" applyNumberFormat="1" applyFont="1" applyFill="1" applyBorder="1" applyAlignment="1">
      <alignment horizontal="center" vertical="top"/>
    </xf>
    <xf numFmtId="0" fontId="0" fillId="24" borderId="1" xfId="0" applyFill="1" applyBorder="1" applyAlignment="1">
      <alignment horizontal="center" vertical="top"/>
    </xf>
    <xf numFmtId="0" fontId="0" fillId="24" borderId="1" xfId="0" applyFill="1" applyBorder="1" applyAlignment="1">
      <alignment vertical="top"/>
    </xf>
    <xf numFmtId="0" fontId="1" fillId="24" borderId="1" xfId="0" applyFont="1" applyFill="1" applyBorder="1" applyAlignment="1">
      <alignment vertical="top"/>
    </xf>
    <xf numFmtId="14" fontId="0" fillId="24" borderId="1" xfId="0" applyNumberFormat="1" applyFill="1" applyBorder="1" applyAlignment="1">
      <alignment horizontal="center" vertical="top"/>
    </xf>
    <xf numFmtId="0" fontId="56" fillId="0" borderId="0" xfId="0" applyFont="1"/>
    <xf numFmtId="0" fontId="1" fillId="5" borderId="1" xfId="0" applyNumberFormat="1" applyFont="1" applyFill="1" applyBorder="1" applyAlignment="1">
      <alignment horizontal="right" vertical="top"/>
    </xf>
    <xf numFmtId="14" fontId="17" fillId="0" borderId="1" xfId="0" applyNumberFormat="1" applyFont="1" applyFill="1" applyBorder="1" applyAlignment="1">
      <alignment horizontal="center" vertical="top" wrapText="1"/>
    </xf>
    <xf numFmtId="165" fontId="25" fillId="29" borderId="1" xfId="0" applyNumberFormat="1" applyFont="1" applyFill="1" applyBorder="1" applyAlignment="1">
      <alignment vertical="top" wrapText="1"/>
    </xf>
    <xf numFmtId="0" fontId="1" fillId="29" borderId="1" xfId="0" applyNumberFormat="1" applyFont="1" applyFill="1" applyBorder="1" applyAlignment="1">
      <alignment horizontal="right" vertical="top"/>
    </xf>
    <xf numFmtId="0" fontId="0" fillId="29" borderId="1" xfId="0" applyNumberFormat="1" applyFont="1" applyFill="1" applyBorder="1" applyAlignment="1">
      <alignment horizontal="center" vertical="top"/>
    </xf>
    <xf numFmtId="0" fontId="1" fillId="29" borderId="1" xfId="0" applyFont="1" applyFill="1" applyBorder="1" applyAlignment="1">
      <alignment horizontal="left" vertical="top"/>
    </xf>
    <xf numFmtId="0" fontId="0" fillId="29" borderId="1" xfId="0" applyFont="1" applyFill="1" applyBorder="1" applyAlignment="1">
      <alignment horizontal="left" vertical="top"/>
    </xf>
    <xf numFmtId="0" fontId="0" fillId="29" borderId="1" xfId="0" applyFont="1" applyFill="1" applyBorder="1" applyAlignment="1">
      <alignment horizontal="center" vertical="top"/>
    </xf>
    <xf numFmtId="0" fontId="16" fillId="0" borderId="1" xfId="0" applyFont="1" applyFill="1" applyBorder="1" applyAlignment="1">
      <alignment horizontal="center" vertical="top"/>
    </xf>
    <xf numFmtId="0" fontId="0" fillId="5" borderId="1" xfId="0" applyNumberFormat="1" applyFont="1" applyFill="1" applyBorder="1" applyAlignment="1">
      <alignment horizontal="right" vertical="top"/>
    </xf>
    <xf numFmtId="14" fontId="25" fillId="5" borderId="1" xfId="0" applyNumberFormat="1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vertical="top"/>
    </xf>
    <xf numFmtId="165" fontId="23" fillId="0" borderId="1" xfId="0" applyNumberFormat="1" applyFont="1" applyFill="1" applyBorder="1" applyAlignment="1">
      <alignment horizontal="right" vertical="top" wrapText="1"/>
    </xf>
    <xf numFmtId="0" fontId="15" fillId="0" borderId="1" xfId="0" applyFont="1" applyFill="1" applyBorder="1" applyAlignment="1">
      <alignment horizontal="center" vertical="top"/>
    </xf>
    <xf numFmtId="0" fontId="57" fillId="0" borderId="1" xfId="0" applyFont="1" applyBorder="1" applyAlignment="1">
      <alignment horizontal="center" vertical="top"/>
    </xf>
    <xf numFmtId="0" fontId="0" fillId="12" borderId="1" xfId="0" applyNumberFormat="1" applyFont="1" applyFill="1" applyBorder="1" applyAlignment="1">
      <alignment horizontal="right" vertical="top"/>
    </xf>
    <xf numFmtId="14" fontId="0" fillId="12" borderId="1" xfId="0" applyNumberFormat="1" applyFont="1" applyFill="1" applyBorder="1" applyAlignment="1">
      <alignment horizontal="center" vertical="top"/>
    </xf>
    <xf numFmtId="14" fontId="0" fillId="12" borderId="3" xfId="0" applyNumberFormat="1" applyFont="1" applyFill="1" applyBorder="1" applyAlignment="1">
      <alignment horizontal="left" vertical="top"/>
    </xf>
    <xf numFmtId="14" fontId="1" fillId="12" borderId="1" xfId="0" applyNumberFormat="1" applyFont="1" applyFill="1" applyBorder="1" applyAlignment="1">
      <alignment vertical="top"/>
    </xf>
    <xf numFmtId="0" fontId="16" fillId="0" borderId="1" xfId="0" applyNumberFormat="1" applyFont="1" applyFill="1" applyBorder="1" applyAlignment="1">
      <alignment horizontal="right" vertical="top"/>
    </xf>
    <xf numFmtId="0" fontId="16" fillId="5" borderId="1" xfId="0" applyNumberFormat="1" applyFont="1" applyFill="1" applyBorder="1" applyAlignment="1">
      <alignment horizontal="right" vertical="top"/>
    </xf>
    <xf numFmtId="0" fontId="16" fillId="0" borderId="1" xfId="0" applyNumberFormat="1" applyFont="1" applyFill="1" applyBorder="1" applyAlignment="1">
      <alignment vertical="top"/>
    </xf>
    <xf numFmtId="0" fontId="49" fillId="30" borderId="1" xfId="0" applyFont="1" applyFill="1" applyBorder="1" applyAlignment="1">
      <alignment vertical="top"/>
    </xf>
    <xf numFmtId="0" fontId="17" fillId="0" borderId="1" xfId="0" applyFont="1" applyFill="1" applyBorder="1" applyAlignment="1">
      <alignment vertical="top"/>
    </xf>
    <xf numFmtId="0" fontId="17" fillId="0" borderId="1" xfId="0" applyFont="1" applyFill="1" applyBorder="1" applyAlignment="1">
      <alignment horizontal="left" vertical="top"/>
    </xf>
    <xf numFmtId="14" fontId="17" fillId="24" borderId="1" xfId="0" applyNumberFormat="1" applyFont="1" applyFill="1" applyBorder="1" applyAlignment="1">
      <alignment horizontal="center" vertical="top"/>
    </xf>
    <xf numFmtId="165" fontId="25" fillId="7" borderId="1" xfId="0" applyNumberFormat="1" applyFont="1" applyFill="1" applyBorder="1" applyAlignment="1">
      <alignment vertical="top" wrapText="1"/>
    </xf>
    <xf numFmtId="165" fontId="25" fillId="7" borderId="1" xfId="0" applyNumberFormat="1" applyFont="1" applyFill="1" applyBorder="1" applyAlignment="1">
      <alignment horizontal="right" vertical="top" wrapText="1"/>
    </xf>
    <xf numFmtId="0" fontId="0" fillId="4" borderId="1" xfId="0" applyFill="1" applyBorder="1" applyAlignment="1">
      <alignment horizontal="left" vertical="top"/>
    </xf>
    <xf numFmtId="0" fontId="0" fillId="12" borderId="1" xfId="0" applyFill="1" applyBorder="1" applyAlignment="1">
      <alignment horizontal="left" vertical="top"/>
    </xf>
    <xf numFmtId="0" fontId="1" fillId="3" borderId="1" xfId="0" applyFont="1" applyFill="1" applyBorder="1" applyAlignment="1">
      <alignment horizontal="left" vertical="top"/>
    </xf>
    <xf numFmtId="14" fontId="6" fillId="0" borderId="1" xfId="0" applyNumberFormat="1" applyFont="1" applyFill="1" applyBorder="1" applyAlignment="1">
      <alignment horizontal="left" vertical="top"/>
    </xf>
    <xf numFmtId="14" fontId="6" fillId="10" borderId="1" xfId="0" applyNumberFormat="1" applyFont="1" applyFill="1" applyBorder="1" applyAlignment="1">
      <alignment horizontal="left" vertical="top"/>
    </xf>
    <xf numFmtId="14" fontId="6" fillId="0" borderId="7" xfId="0" applyNumberFormat="1" applyFont="1" applyFill="1" applyBorder="1" applyAlignment="1">
      <alignment horizontal="left" vertical="top"/>
    </xf>
    <xf numFmtId="0" fontId="0" fillId="24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4" fillId="0" borderId="1" xfId="0" applyFon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/>
    </xf>
    <xf numFmtId="0" fontId="0" fillId="13" borderId="1" xfId="0" applyFill="1" applyBorder="1" applyAlignment="1">
      <alignment horizontal="left" vertical="top" wrapText="1"/>
    </xf>
    <xf numFmtId="0" fontId="0" fillId="13" borderId="1" xfId="0" applyFill="1" applyBorder="1" applyAlignment="1">
      <alignment horizontal="left" vertical="top"/>
    </xf>
    <xf numFmtId="0" fontId="0" fillId="25" borderId="1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165" fontId="25" fillId="12" borderId="1" xfId="0" applyNumberFormat="1" applyFont="1" applyFill="1" applyBorder="1" applyAlignment="1">
      <alignment vertical="top" wrapText="1"/>
    </xf>
    <xf numFmtId="0" fontId="1" fillId="12" borderId="0" xfId="0" applyFont="1" applyFill="1" applyAlignment="1">
      <alignment horizontal="left" vertical="top"/>
    </xf>
    <xf numFmtId="0" fontId="58" fillId="0" borderId="0" xfId="0" applyNumberFormat="1" applyFont="1" applyFill="1" applyAlignment="1">
      <alignment horizontal="left" vertical="top"/>
    </xf>
    <xf numFmtId="14" fontId="17" fillId="0" borderId="1" xfId="0" applyNumberFormat="1" applyFont="1" applyBorder="1" applyAlignment="1">
      <alignment horizontal="right" vertical="top"/>
    </xf>
    <xf numFmtId="165" fontId="25" fillId="5" borderId="1" xfId="0" applyNumberFormat="1" applyFont="1" applyFill="1" applyBorder="1" applyAlignment="1">
      <alignment vertical="top" wrapText="1"/>
    </xf>
    <xf numFmtId="0" fontId="0" fillId="5" borderId="1" xfId="0" applyNumberFormat="1" applyFont="1" applyFill="1" applyBorder="1" applyAlignment="1">
      <alignment vertical="top"/>
    </xf>
    <xf numFmtId="14" fontId="0" fillId="0" borderId="1" xfId="0" applyNumberFormat="1" applyFont="1" applyBorder="1" applyAlignment="1">
      <alignment horizontal="left" vertical="top"/>
    </xf>
    <xf numFmtId="0" fontId="4" fillId="30" borderId="1" xfId="0" applyFont="1" applyFill="1" applyBorder="1" applyAlignment="1">
      <alignment vertical="top"/>
    </xf>
    <xf numFmtId="0" fontId="17" fillId="30" borderId="1" xfId="0" applyFont="1" applyFill="1" applyBorder="1" applyAlignment="1">
      <alignment horizontal="left" vertical="top"/>
    </xf>
    <xf numFmtId="14" fontId="21" fillId="5" borderId="1" xfId="0" applyNumberFormat="1" applyFont="1" applyFill="1" applyBorder="1" applyAlignment="1">
      <alignment horizontal="center" vertical="top"/>
    </xf>
    <xf numFmtId="0" fontId="60" fillId="5" borderId="0" xfId="0" applyFont="1" applyFill="1" applyAlignment="1">
      <alignment vertical="top"/>
    </xf>
    <xf numFmtId="0" fontId="61" fillId="0" borderId="0" xfId="0" applyFont="1" applyAlignment="1">
      <alignment vertical="top"/>
    </xf>
    <xf numFmtId="0" fontId="51" fillId="2" borderId="1" xfId="0" applyFont="1" applyFill="1" applyBorder="1" applyAlignment="1">
      <alignment horizontal="left" vertical="top"/>
    </xf>
    <xf numFmtId="0" fontId="0" fillId="13" borderId="2" xfId="0" applyFont="1" applyFill="1" applyBorder="1" applyAlignment="1">
      <alignment horizontal="center" vertical="top"/>
    </xf>
    <xf numFmtId="0" fontId="0" fillId="5" borderId="0" xfId="0" applyFill="1"/>
    <xf numFmtId="0" fontId="62" fillId="0" borderId="1" xfId="0" applyFont="1" applyFill="1" applyBorder="1" applyAlignment="1">
      <alignment horizontal="left" vertical="top"/>
    </xf>
    <xf numFmtId="0" fontId="63" fillId="0" borderId="1" xfId="0" applyFont="1" applyFill="1" applyBorder="1" applyAlignment="1">
      <alignment vertical="top"/>
    </xf>
    <xf numFmtId="0" fontId="0" fillId="12" borderId="7" xfId="0" applyFont="1" applyFill="1" applyBorder="1" applyAlignment="1">
      <alignment horizontal="center" vertical="top"/>
    </xf>
    <xf numFmtId="0" fontId="64" fillId="0" borderId="1" xfId="0" applyFont="1" applyBorder="1" applyAlignment="1">
      <alignment horizontal="center" vertical="top"/>
    </xf>
    <xf numFmtId="0" fontId="59" fillId="0" borderId="17" xfId="0" applyFont="1" applyBorder="1" applyAlignment="1">
      <alignment vertical="center"/>
    </xf>
    <xf numFmtId="14" fontId="17" fillId="13" borderId="1" xfId="0" applyNumberFormat="1" applyFont="1" applyFill="1" applyBorder="1" applyAlignment="1">
      <alignment horizontal="center" vertical="top"/>
    </xf>
    <xf numFmtId="14" fontId="17" fillId="13" borderId="3" xfId="0" applyNumberFormat="1" applyFont="1" applyFill="1" applyBorder="1" applyAlignment="1">
      <alignment horizontal="center" vertical="top"/>
    </xf>
    <xf numFmtId="0" fontId="1" fillId="30" borderId="1" xfId="0" applyFont="1" applyFill="1" applyBorder="1" applyAlignment="1">
      <alignment vertical="top"/>
    </xf>
    <xf numFmtId="0" fontId="54" fillId="13" borderId="1" xfId="0" applyFont="1" applyFill="1" applyBorder="1" applyAlignment="1">
      <alignment horizontal="left" vertical="top" wrapText="1"/>
    </xf>
    <xf numFmtId="0" fontId="17" fillId="2" borderId="1" xfId="0" applyFont="1" applyFill="1" applyBorder="1" applyAlignment="1">
      <alignment horizontal="left" vertical="top"/>
    </xf>
    <xf numFmtId="0" fontId="15" fillId="15" borderId="1" xfId="0" applyFont="1" applyFill="1" applyBorder="1" applyAlignment="1">
      <alignment horizontal="center" vertical="top" wrapText="1"/>
    </xf>
    <xf numFmtId="0" fontId="15" fillId="15" borderId="1" xfId="0" applyNumberFormat="1" applyFont="1" applyFill="1" applyBorder="1" applyAlignment="1">
      <alignment horizontal="left" vertical="top" wrapText="1"/>
    </xf>
    <xf numFmtId="0" fontId="15" fillId="15" borderId="7" xfId="0" applyFont="1" applyFill="1" applyBorder="1" applyAlignment="1">
      <alignment horizontal="left" vertical="top" wrapText="1"/>
    </xf>
    <xf numFmtId="0" fontId="15" fillId="15" borderId="2" xfId="0" applyFont="1" applyFill="1" applyBorder="1" applyAlignment="1">
      <alignment horizontal="left" vertical="top" wrapText="1"/>
    </xf>
    <xf numFmtId="0" fontId="15" fillId="15" borderId="0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top" wrapText="1"/>
    </xf>
    <xf numFmtId="0" fontId="65" fillId="0" borderId="0" xfId="0" applyFont="1"/>
    <xf numFmtId="0" fontId="0" fillId="0" borderId="0" xfId="0" applyFill="1" applyBorder="1" applyAlignment="1">
      <alignment wrapText="1"/>
    </xf>
    <xf numFmtId="0" fontId="66" fillId="0" borderId="0" xfId="0" applyFont="1"/>
    <xf numFmtId="0" fontId="23" fillId="9" borderId="1" xfId="0" applyFont="1" applyFill="1" applyBorder="1" applyAlignment="1">
      <alignment horizontal="left" vertical="top" wrapText="1"/>
    </xf>
    <xf numFmtId="14" fontId="24" fillId="9" borderId="3" xfId="0" applyNumberFormat="1" applyFont="1" applyFill="1" applyBorder="1" applyAlignment="1">
      <alignment horizontal="left" vertical="top" wrapText="1"/>
    </xf>
    <xf numFmtId="0" fontId="66" fillId="31" borderId="0" xfId="0" applyFont="1" applyFill="1" applyBorder="1"/>
    <xf numFmtId="14" fontId="24" fillId="9" borderId="11" xfId="0" applyNumberFormat="1" applyFont="1" applyFill="1" applyBorder="1" applyAlignment="1">
      <alignment horizontal="left" vertical="top" wrapText="1"/>
    </xf>
    <xf numFmtId="0" fontId="66" fillId="0" borderId="1" xfId="0" applyFont="1" applyBorder="1"/>
    <xf numFmtId="0" fontId="15" fillId="5" borderId="0" xfId="0" applyFont="1" applyFill="1" applyBorder="1" applyAlignment="1">
      <alignment horizontal="left" vertical="top" wrapText="1"/>
    </xf>
    <xf numFmtId="0" fontId="0" fillId="0" borderId="0" xfId="0" applyFill="1" applyAlignment="1">
      <alignment wrapText="1"/>
    </xf>
    <xf numFmtId="0" fontId="5" fillId="0" borderId="7" xfId="0" applyFont="1" applyFill="1" applyBorder="1" applyAlignment="1">
      <alignment horizontal="right" vertical="top"/>
    </xf>
    <xf numFmtId="0" fontId="5" fillId="0" borderId="2" xfId="0" applyFont="1" applyFill="1" applyBorder="1" applyAlignment="1">
      <alignment horizontal="right" vertical="top"/>
    </xf>
    <xf numFmtId="0" fontId="30" fillId="0" borderId="9" xfId="0" applyFont="1" applyBorder="1" applyAlignment="1">
      <alignment horizontal="center" vertical="top"/>
    </xf>
    <xf numFmtId="0" fontId="30" fillId="0" borderId="0" xfId="0" applyFont="1" applyBorder="1" applyAlignment="1">
      <alignment horizontal="center" vertical="top"/>
    </xf>
    <xf numFmtId="0" fontId="30" fillId="0" borderId="10" xfId="0" applyFont="1" applyBorder="1" applyAlignment="1">
      <alignment horizontal="center" vertical="top"/>
    </xf>
    <xf numFmtId="0" fontId="15" fillId="15" borderId="1" xfId="0" applyFont="1" applyFill="1" applyBorder="1" applyAlignment="1">
      <alignment horizontal="center" vertical="top" wrapText="1"/>
    </xf>
    <xf numFmtId="0" fontId="17" fillId="0" borderId="3" xfId="0" applyFont="1" applyBorder="1" applyAlignment="1">
      <alignment horizontal="left" vertical="top"/>
    </xf>
    <xf numFmtId="0" fontId="17" fillId="0" borderId="4" xfId="0" applyFont="1" applyBorder="1" applyAlignment="1">
      <alignment horizontal="left" vertical="top"/>
    </xf>
    <xf numFmtId="0" fontId="17" fillId="0" borderId="5" xfId="0" applyFont="1" applyBorder="1" applyAlignment="1">
      <alignment horizontal="left" vertical="top"/>
    </xf>
    <xf numFmtId="0" fontId="17" fillId="0" borderId="3" xfId="0" applyFont="1" applyBorder="1" applyAlignment="1">
      <alignment horizontal="center" vertical="top" wrapText="1"/>
    </xf>
    <xf numFmtId="0" fontId="17" fillId="0" borderId="4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center" vertical="top" wrapText="1"/>
    </xf>
    <xf numFmtId="0" fontId="0" fillId="0" borderId="0" xfId="0" applyAlignment="1">
      <alignment horizontal="center" vertical="center" wrapText="1"/>
    </xf>
    <xf numFmtId="0" fontId="12" fillId="14" borderId="3" xfId="0" applyFont="1" applyFill="1" applyBorder="1" applyAlignment="1">
      <alignment horizontal="center" vertical="center" wrapText="1"/>
    </xf>
    <xf numFmtId="0" fontId="12" fillId="14" borderId="4" xfId="0" applyFont="1" applyFill="1" applyBorder="1" applyAlignment="1">
      <alignment horizontal="center" vertical="center" wrapText="1"/>
    </xf>
    <xf numFmtId="0" fontId="12" fillId="14" borderId="5" xfId="0" applyFont="1" applyFill="1" applyBorder="1" applyAlignment="1">
      <alignment horizontal="center" vertical="center" wrapText="1"/>
    </xf>
    <xf numFmtId="0" fontId="12" fillId="14" borderId="1" xfId="0" applyFont="1" applyFill="1" applyBorder="1" applyAlignment="1">
      <alignment horizontal="center" vertical="center" wrapText="1"/>
    </xf>
    <xf numFmtId="17" fontId="35" fillId="17" borderId="1" xfId="0" applyNumberFormat="1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17" fontId="35" fillId="18" borderId="1" xfId="0" quotePrefix="1" applyNumberFormat="1" applyFont="1" applyFill="1" applyBorder="1" applyAlignment="1">
      <alignment horizontal="center"/>
    </xf>
    <xf numFmtId="0" fontId="35" fillId="18" borderId="1" xfId="0" applyFont="1" applyFill="1" applyBorder="1" applyAlignment="1">
      <alignment horizontal="center"/>
    </xf>
    <xf numFmtId="17" fontId="35" fillId="19" borderId="1" xfId="0" quotePrefix="1" applyNumberFormat="1" applyFont="1" applyFill="1" applyBorder="1" applyAlignment="1">
      <alignment horizontal="center"/>
    </xf>
    <xf numFmtId="0" fontId="35" fillId="19" borderId="1" xfId="0" applyFont="1" applyFill="1" applyBorder="1" applyAlignment="1">
      <alignment horizontal="center"/>
    </xf>
    <xf numFmtId="17" fontId="35" fillId="20" borderId="1" xfId="0" quotePrefix="1" applyNumberFormat="1" applyFont="1" applyFill="1" applyBorder="1" applyAlignment="1">
      <alignment horizontal="center"/>
    </xf>
    <xf numFmtId="0" fontId="35" fillId="20" borderId="1" xfId="0" applyFont="1" applyFill="1" applyBorder="1" applyAlignment="1">
      <alignment horizontal="center"/>
    </xf>
    <xf numFmtId="0" fontId="6" fillId="20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34" fillId="17" borderId="11" xfId="0" applyFont="1" applyFill="1" applyBorder="1" applyAlignment="1">
      <alignment horizontal="center"/>
    </xf>
    <xf numFmtId="0" fontId="34" fillId="17" borderId="13" xfId="0" applyFont="1" applyFill="1" applyBorder="1" applyAlignment="1">
      <alignment horizontal="center"/>
    </xf>
  </cellXfs>
  <cellStyles count="5">
    <cellStyle name="Обычный" xfId="0" builtinId="0"/>
    <cellStyle name="Обычный_GSM ALL" xfId="1"/>
    <cellStyle name="Обычный_Лист1" xfId="2"/>
    <cellStyle name="Обычный_Отчет по емкости сети МР ''Республика Беларусь'' на 1 октября 2005" xfId="3"/>
    <cellStyle name="Обычный_Список BTS_1" xfId="4"/>
  </cellStyles>
  <dxfs count="2"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161924</xdr:rowOff>
    </xdr:from>
    <xdr:to>
      <xdr:col>10</xdr:col>
      <xdr:colOff>447675</xdr:colOff>
      <xdr:row>9</xdr:row>
      <xdr:rowOff>38099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0" y="161924"/>
          <a:ext cx="4714875" cy="14954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5;&#1083;&#1072;&#1085;%20&#1089;&#1090;&#1088;&#1086;&#1080;&#1090;&#1077;&#1083;&#1100;&#1089;&#1090;&#1074;&#1072;%202G_3G%20&#1041;&#1057;%202014_03.09.20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5;&#1077;&#1088;&#1077;&#1095;&#1077;&#1085;&#1100;%202G,%203G%20c%20&#1088;&#1072;&#1079;&#1088;&#1077;&#1096;&#1077;&#1085;&#1080;&#1103;&#1084;&#1080;%20&#1086;&#1090;%2024.12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Ж"/>
      <sheetName val="2Ж"/>
      <sheetName val="мод"/>
      <sheetName val="мод80%"/>
      <sheetName val="август14"/>
      <sheetName val="отказ БелГИЭ"/>
      <sheetName val="сентябрь14"/>
      <sheetName val="октябрь14"/>
    </sheetNames>
    <sheetDataSet>
      <sheetData sheetId="0">
        <row r="1">
          <cell r="B1" t="str">
            <v>NAME</v>
          </cell>
        </row>
        <row r="2">
          <cell r="B2">
            <v>0</v>
          </cell>
        </row>
        <row r="3">
          <cell r="B3">
            <v>4173</v>
          </cell>
        </row>
        <row r="4">
          <cell r="B4">
            <v>4226</v>
          </cell>
        </row>
        <row r="5">
          <cell r="B5" t="str">
            <v>нет</v>
          </cell>
        </row>
        <row r="6">
          <cell r="B6">
            <v>4235</v>
          </cell>
        </row>
        <row r="7">
          <cell r="B7">
            <v>4187</v>
          </cell>
        </row>
        <row r="8">
          <cell r="B8">
            <v>4232</v>
          </cell>
        </row>
        <row r="9">
          <cell r="B9">
            <v>4178</v>
          </cell>
        </row>
        <row r="10">
          <cell r="B10" t="str">
            <v>нет</v>
          </cell>
        </row>
        <row r="11">
          <cell r="B11">
            <v>4144</v>
          </cell>
        </row>
        <row r="12">
          <cell r="B12">
            <v>4085</v>
          </cell>
        </row>
        <row r="13">
          <cell r="B13">
            <v>4154</v>
          </cell>
        </row>
        <row r="14">
          <cell r="B14">
            <v>4075</v>
          </cell>
        </row>
        <row r="15">
          <cell r="B15">
            <v>5989</v>
          </cell>
        </row>
        <row r="16">
          <cell r="B16">
            <v>4068</v>
          </cell>
        </row>
        <row r="17">
          <cell r="B17">
            <v>4164</v>
          </cell>
        </row>
        <row r="18">
          <cell r="B18">
            <v>4061</v>
          </cell>
        </row>
        <row r="19">
          <cell r="B19">
            <v>4163</v>
          </cell>
        </row>
        <row r="20">
          <cell r="B20">
            <v>4038</v>
          </cell>
        </row>
        <row r="21">
          <cell r="B21">
            <v>4011</v>
          </cell>
        </row>
        <row r="22">
          <cell r="B22">
            <v>4090</v>
          </cell>
        </row>
        <row r="23">
          <cell r="B23">
            <v>4014</v>
          </cell>
        </row>
        <row r="24">
          <cell r="B24">
            <v>4045</v>
          </cell>
        </row>
        <row r="25">
          <cell r="B25">
            <v>4167</v>
          </cell>
        </row>
        <row r="26">
          <cell r="B26" t="str">
            <v>нет</v>
          </cell>
        </row>
        <row r="27">
          <cell r="B27">
            <v>4189</v>
          </cell>
        </row>
        <row r="28">
          <cell r="B28">
            <v>4036</v>
          </cell>
        </row>
        <row r="29">
          <cell r="B29">
            <v>4190</v>
          </cell>
        </row>
        <row r="30">
          <cell r="B30">
            <v>4003</v>
          </cell>
        </row>
        <row r="31">
          <cell r="B31">
            <v>4170</v>
          </cell>
        </row>
        <row r="32">
          <cell r="B32">
            <v>4028</v>
          </cell>
        </row>
        <row r="33">
          <cell r="B33">
            <v>2011</v>
          </cell>
        </row>
        <row r="34">
          <cell r="B34">
            <v>2015</v>
          </cell>
        </row>
        <row r="35">
          <cell r="B35">
            <v>4198</v>
          </cell>
        </row>
        <row r="36">
          <cell r="B36" t="str">
            <v>нет</v>
          </cell>
        </row>
        <row r="37">
          <cell r="B37">
            <v>191</v>
          </cell>
        </row>
        <row r="38">
          <cell r="B38" t="str">
            <v>нет</v>
          </cell>
        </row>
        <row r="39">
          <cell r="B39">
            <v>2022</v>
          </cell>
        </row>
        <row r="40">
          <cell r="B40">
            <v>4067</v>
          </cell>
        </row>
        <row r="41">
          <cell r="B41">
            <v>2013</v>
          </cell>
        </row>
        <row r="42">
          <cell r="B42">
            <v>4054</v>
          </cell>
        </row>
        <row r="43">
          <cell r="B43">
            <v>4094</v>
          </cell>
        </row>
        <row r="44">
          <cell r="B44">
            <v>4063</v>
          </cell>
        </row>
        <row r="45">
          <cell r="B45">
            <v>4389</v>
          </cell>
        </row>
        <row r="46">
          <cell r="B46">
            <v>4065</v>
          </cell>
        </row>
        <row r="47">
          <cell r="B47">
            <v>2026</v>
          </cell>
        </row>
        <row r="48">
          <cell r="B48">
            <v>4064</v>
          </cell>
        </row>
        <row r="49">
          <cell r="B49">
            <v>4179</v>
          </cell>
        </row>
        <row r="50">
          <cell r="B50" t="str">
            <v>нет</v>
          </cell>
        </row>
        <row r="51">
          <cell r="B51">
            <v>4143</v>
          </cell>
        </row>
        <row r="52">
          <cell r="B52">
            <v>4207</v>
          </cell>
        </row>
        <row r="53">
          <cell r="B53">
            <v>4176</v>
          </cell>
        </row>
        <row r="54">
          <cell r="B54">
            <v>4209</v>
          </cell>
        </row>
        <row r="55">
          <cell r="B55">
            <v>4237</v>
          </cell>
        </row>
        <row r="56">
          <cell r="B56">
            <v>4004</v>
          </cell>
        </row>
        <row r="57">
          <cell r="B57">
            <v>4184</v>
          </cell>
        </row>
        <row r="58">
          <cell r="B58" t="str">
            <v>нет</v>
          </cell>
        </row>
        <row r="59">
          <cell r="B59">
            <v>4193</v>
          </cell>
        </row>
        <row r="60">
          <cell r="B60">
            <v>4071</v>
          </cell>
        </row>
        <row r="61">
          <cell r="B61">
            <v>4183</v>
          </cell>
        </row>
        <row r="62">
          <cell r="B62">
            <v>4069</v>
          </cell>
        </row>
        <row r="63">
          <cell r="B63">
            <v>4196</v>
          </cell>
        </row>
        <row r="64">
          <cell r="B64">
            <v>4073</v>
          </cell>
        </row>
        <row r="65">
          <cell r="B65">
            <v>1010</v>
          </cell>
        </row>
        <row r="66">
          <cell r="B66">
            <v>4009</v>
          </cell>
        </row>
        <row r="67">
          <cell r="B67">
            <v>1011</v>
          </cell>
        </row>
        <row r="68">
          <cell r="B68">
            <v>4020</v>
          </cell>
        </row>
        <row r="69">
          <cell r="B69">
            <v>1013</v>
          </cell>
        </row>
        <row r="70">
          <cell r="B70">
            <v>4018</v>
          </cell>
        </row>
        <row r="71">
          <cell r="B71">
            <v>1014</v>
          </cell>
        </row>
        <row r="72">
          <cell r="B72">
            <v>4027</v>
          </cell>
        </row>
        <row r="73">
          <cell r="B73">
            <v>1015</v>
          </cell>
        </row>
        <row r="74">
          <cell r="B74">
            <v>4021</v>
          </cell>
        </row>
        <row r="75">
          <cell r="B75">
            <v>1016</v>
          </cell>
        </row>
        <row r="76">
          <cell r="B76">
            <v>4017</v>
          </cell>
        </row>
        <row r="77">
          <cell r="B77">
            <v>1017</v>
          </cell>
        </row>
        <row r="78">
          <cell r="B78">
            <v>4019</v>
          </cell>
        </row>
        <row r="79">
          <cell r="B79">
            <v>1018</v>
          </cell>
        </row>
        <row r="80">
          <cell r="B80" t="str">
            <v>нет</v>
          </cell>
        </row>
        <row r="81">
          <cell r="B81">
            <v>1019</v>
          </cell>
        </row>
        <row r="82">
          <cell r="B82">
            <v>4228</v>
          </cell>
        </row>
        <row r="83">
          <cell r="B83">
            <v>1020</v>
          </cell>
        </row>
        <row r="84">
          <cell r="B84">
            <v>4033</v>
          </cell>
        </row>
        <row r="85">
          <cell r="B85">
            <v>1030</v>
          </cell>
        </row>
        <row r="86">
          <cell r="B86">
            <v>4049</v>
          </cell>
        </row>
        <row r="87">
          <cell r="B87">
            <v>1031</v>
          </cell>
        </row>
        <row r="88">
          <cell r="B88">
            <v>4233</v>
          </cell>
        </row>
        <row r="89">
          <cell r="B89">
            <v>1032</v>
          </cell>
        </row>
        <row r="90">
          <cell r="B90">
            <v>4229</v>
          </cell>
        </row>
        <row r="91">
          <cell r="B91">
            <v>1033</v>
          </cell>
        </row>
        <row r="92">
          <cell r="B92">
            <v>4034</v>
          </cell>
        </row>
        <row r="93">
          <cell r="B93">
            <v>1034</v>
          </cell>
        </row>
        <row r="94">
          <cell r="B94">
            <v>4032</v>
          </cell>
        </row>
        <row r="95">
          <cell r="B95">
            <v>1035</v>
          </cell>
        </row>
        <row r="96">
          <cell r="B96">
            <v>4206</v>
          </cell>
        </row>
        <row r="97">
          <cell r="B97">
            <v>1036</v>
          </cell>
        </row>
        <row r="98">
          <cell r="B98">
            <v>4056</v>
          </cell>
        </row>
        <row r="99">
          <cell r="B99">
            <v>1037</v>
          </cell>
        </row>
        <row r="100">
          <cell r="B100">
            <v>4202</v>
          </cell>
        </row>
        <row r="101">
          <cell r="B101">
            <v>1038</v>
          </cell>
        </row>
        <row r="102">
          <cell r="B102">
            <v>4203</v>
          </cell>
        </row>
        <row r="103">
          <cell r="B103">
            <v>1039</v>
          </cell>
        </row>
        <row r="104">
          <cell r="B104">
            <v>4204</v>
          </cell>
        </row>
        <row r="105">
          <cell r="B105">
            <v>1040</v>
          </cell>
        </row>
        <row r="106">
          <cell r="B106">
            <v>4205</v>
          </cell>
        </row>
        <row r="107">
          <cell r="B107">
            <v>1041</v>
          </cell>
        </row>
        <row r="108">
          <cell r="B108">
            <v>4055</v>
          </cell>
        </row>
        <row r="109">
          <cell r="B109">
            <v>1042</v>
          </cell>
        </row>
        <row r="110">
          <cell r="B110">
            <v>4053</v>
          </cell>
        </row>
        <row r="111">
          <cell r="B111">
            <v>1043</v>
          </cell>
        </row>
        <row r="112">
          <cell r="B112">
            <v>4057</v>
          </cell>
        </row>
        <row r="113">
          <cell r="B113" t="str">
            <v>4585</v>
          </cell>
        </row>
        <row r="114">
          <cell r="B114" t="str">
            <v>нет</v>
          </cell>
        </row>
        <row r="115">
          <cell r="B115" t="str">
            <v>4898</v>
          </cell>
        </row>
        <row r="116">
          <cell r="B116">
            <v>4030</v>
          </cell>
        </row>
        <row r="117">
          <cell r="B117">
            <v>412</v>
          </cell>
        </row>
        <row r="118">
          <cell r="B118">
            <v>4035</v>
          </cell>
        </row>
        <row r="119">
          <cell r="B119" t="str">
            <v>745</v>
          </cell>
        </row>
        <row r="120">
          <cell r="B120">
            <v>4072</v>
          </cell>
        </row>
        <row r="121">
          <cell r="B121" t="str">
            <v>2143</v>
          </cell>
        </row>
        <row r="122">
          <cell r="B122" t="str">
            <v>нет</v>
          </cell>
        </row>
        <row r="123">
          <cell r="B123">
            <v>326</v>
          </cell>
        </row>
        <row r="124">
          <cell r="B124">
            <v>4029</v>
          </cell>
        </row>
        <row r="125">
          <cell r="B125">
            <v>4169</v>
          </cell>
        </row>
        <row r="126">
          <cell r="B126" t="str">
            <v>нет</v>
          </cell>
        </row>
        <row r="127">
          <cell r="B127">
            <v>4234</v>
          </cell>
        </row>
        <row r="128">
          <cell r="B128">
            <v>4022</v>
          </cell>
        </row>
        <row r="129">
          <cell r="B129">
            <v>324</v>
          </cell>
        </row>
        <row r="130">
          <cell r="B130" t="str">
            <v>нет</v>
          </cell>
        </row>
        <row r="131">
          <cell r="B131">
            <v>438</v>
          </cell>
        </row>
        <row r="132">
          <cell r="B132">
            <v>4031</v>
          </cell>
        </row>
        <row r="133">
          <cell r="B133">
            <v>581</v>
          </cell>
        </row>
        <row r="134">
          <cell r="B134">
            <v>4039</v>
          </cell>
        </row>
        <row r="135">
          <cell r="B135">
            <v>620</v>
          </cell>
        </row>
        <row r="136">
          <cell r="B136" t="str">
            <v>нет</v>
          </cell>
        </row>
        <row r="137">
          <cell r="B137">
            <v>717</v>
          </cell>
        </row>
        <row r="138">
          <cell r="B138" t="str">
            <v>нет</v>
          </cell>
        </row>
        <row r="139">
          <cell r="B139">
            <v>2409</v>
          </cell>
        </row>
        <row r="140">
          <cell r="B140">
            <v>2592</v>
          </cell>
        </row>
        <row r="141">
          <cell r="B141">
            <v>2646</v>
          </cell>
        </row>
        <row r="142">
          <cell r="B142">
            <v>2667</v>
          </cell>
        </row>
        <row r="143">
          <cell r="B143">
            <v>2696</v>
          </cell>
        </row>
        <row r="144">
          <cell r="B144">
            <v>2796</v>
          </cell>
        </row>
        <row r="145">
          <cell r="B145">
            <v>2834</v>
          </cell>
        </row>
        <row r="146">
          <cell r="B146">
            <v>4041</v>
          </cell>
        </row>
        <row r="147">
          <cell r="B147">
            <v>4432</v>
          </cell>
        </row>
        <row r="148">
          <cell r="B148">
            <v>4528</v>
          </cell>
        </row>
        <row r="149">
          <cell r="B149">
            <v>4586</v>
          </cell>
        </row>
        <row r="150">
          <cell r="B150">
            <v>4640</v>
          </cell>
        </row>
        <row r="151">
          <cell r="B151">
            <v>4673</v>
          </cell>
        </row>
        <row r="152">
          <cell r="B152">
            <v>4793</v>
          </cell>
        </row>
        <row r="153">
          <cell r="B153">
            <v>5159</v>
          </cell>
        </row>
        <row r="154">
          <cell r="B154">
            <v>5721</v>
          </cell>
        </row>
        <row r="155">
          <cell r="B155">
            <v>5733</v>
          </cell>
        </row>
        <row r="156">
          <cell r="B156">
            <v>2183</v>
          </cell>
        </row>
        <row r="157">
          <cell r="B157">
            <v>2021</v>
          </cell>
        </row>
        <row r="158">
          <cell r="B158">
            <v>4061</v>
          </cell>
        </row>
        <row r="159">
          <cell r="B159">
            <v>1108</v>
          </cell>
        </row>
        <row r="160">
          <cell r="B160">
            <v>1109</v>
          </cell>
        </row>
        <row r="161">
          <cell r="B161">
            <v>4145</v>
          </cell>
        </row>
        <row r="162">
          <cell r="B162">
            <v>4158</v>
          </cell>
        </row>
        <row r="163">
          <cell r="B163">
            <v>4150</v>
          </cell>
        </row>
        <row r="164">
          <cell r="B164">
            <v>4149</v>
          </cell>
        </row>
        <row r="165">
          <cell r="B165">
            <v>4911</v>
          </cell>
        </row>
        <row r="166">
          <cell r="B166">
            <v>4142</v>
          </cell>
        </row>
        <row r="167">
          <cell r="B167">
            <v>4157</v>
          </cell>
        </row>
        <row r="168">
          <cell r="B168">
            <v>4225</v>
          </cell>
        </row>
        <row r="169">
          <cell r="B169">
            <v>4159</v>
          </cell>
        </row>
        <row r="170">
          <cell r="B170">
            <v>4212</v>
          </cell>
        </row>
        <row r="171">
          <cell r="B171">
            <v>4141</v>
          </cell>
        </row>
        <row r="172">
          <cell r="B172">
            <v>4153</v>
          </cell>
        </row>
        <row r="173">
          <cell r="B173">
            <v>591</v>
          </cell>
        </row>
        <row r="174">
          <cell r="B174">
            <v>4488</v>
          </cell>
        </row>
        <row r="175">
          <cell r="B175">
            <v>4648</v>
          </cell>
        </row>
        <row r="176">
          <cell r="B176">
            <v>2825</v>
          </cell>
        </row>
        <row r="177">
          <cell r="B177">
            <v>4037</v>
          </cell>
        </row>
        <row r="178">
          <cell r="B178">
            <v>2031</v>
          </cell>
        </row>
        <row r="179">
          <cell r="B179">
            <v>4000</v>
          </cell>
        </row>
        <row r="180">
          <cell r="B180">
            <v>4231</v>
          </cell>
        </row>
        <row r="181">
          <cell r="B181">
            <v>4172</v>
          </cell>
        </row>
        <row r="182">
          <cell r="B182">
            <v>4074</v>
          </cell>
        </row>
        <row r="183">
          <cell r="B183">
            <v>4015</v>
          </cell>
        </row>
        <row r="184">
          <cell r="B184">
            <v>4328</v>
          </cell>
        </row>
        <row r="185">
          <cell r="B185">
            <v>4281</v>
          </cell>
        </row>
        <row r="186">
          <cell r="B186">
            <v>4213</v>
          </cell>
        </row>
        <row r="187">
          <cell r="B187">
            <v>4493</v>
          </cell>
        </row>
        <row r="188">
          <cell r="B188">
            <v>4323</v>
          </cell>
        </row>
        <row r="189">
          <cell r="B189">
            <v>5136</v>
          </cell>
        </row>
        <row r="190">
          <cell r="B190">
            <v>2291</v>
          </cell>
        </row>
        <row r="191">
          <cell r="B191">
            <v>4248</v>
          </cell>
        </row>
        <row r="192">
          <cell r="B192">
            <v>5332</v>
          </cell>
        </row>
        <row r="193">
          <cell r="B193">
            <v>4185</v>
          </cell>
        </row>
        <row r="194">
          <cell r="B194">
            <v>2023</v>
          </cell>
        </row>
        <row r="195">
          <cell r="B195">
            <v>4222</v>
          </cell>
        </row>
        <row r="196">
          <cell r="B196">
            <v>4138</v>
          </cell>
        </row>
        <row r="197">
          <cell r="B197">
            <v>1025</v>
          </cell>
        </row>
        <row r="198">
          <cell r="B198">
            <v>4249</v>
          </cell>
        </row>
        <row r="199">
          <cell r="B199">
            <v>2257</v>
          </cell>
        </row>
        <row r="200">
          <cell r="B200">
            <v>2284</v>
          </cell>
        </row>
        <row r="201">
          <cell r="B201">
            <v>4151</v>
          </cell>
        </row>
        <row r="202">
          <cell r="B202">
            <v>1107</v>
          </cell>
        </row>
        <row r="203">
          <cell r="B203">
            <v>4147</v>
          </cell>
        </row>
        <row r="204">
          <cell r="B204">
            <v>2024</v>
          </cell>
        </row>
        <row r="205">
          <cell r="B205">
            <v>178</v>
          </cell>
        </row>
        <row r="206">
          <cell r="B206">
            <v>4060</v>
          </cell>
        </row>
        <row r="207">
          <cell r="B207">
            <v>4238</v>
          </cell>
        </row>
        <row r="208">
          <cell r="B208">
            <v>4126</v>
          </cell>
        </row>
        <row r="209">
          <cell r="B209">
            <v>1322</v>
          </cell>
        </row>
        <row r="210">
          <cell r="B210">
            <v>4117</v>
          </cell>
        </row>
        <row r="211">
          <cell r="B211">
            <v>4128</v>
          </cell>
        </row>
        <row r="212">
          <cell r="B212">
            <v>1056</v>
          </cell>
        </row>
        <row r="213">
          <cell r="B213">
            <v>194</v>
          </cell>
        </row>
        <row r="214">
          <cell r="B214">
            <v>4118</v>
          </cell>
        </row>
        <row r="215">
          <cell r="B215">
            <v>4112</v>
          </cell>
        </row>
        <row r="216">
          <cell r="B216">
            <v>4263</v>
          </cell>
        </row>
        <row r="217">
          <cell r="B217">
            <v>4116</v>
          </cell>
        </row>
        <row r="218">
          <cell r="B218">
            <v>4331</v>
          </cell>
        </row>
        <row r="219">
          <cell r="B219">
            <v>5903</v>
          </cell>
        </row>
        <row r="220">
          <cell r="B220">
            <v>2424</v>
          </cell>
        </row>
        <row r="221">
          <cell r="B221">
            <v>444</v>
          </cell>
        </row>
        <row r="222">
          <cell r="B222">
            <v>2175</v>
          </cell>
        </row>
        <row r="223">
          <cell r="B223">
            <v>5343</v>
          </cell>
        </row>
        <row r="224">
          <cell r="B224">
            <v>1301</v>
          </cell>
        </row>
        <row r="225">
          <cell r="B225">
            <v>4155</v>
          </cell>
        </row>
        <row r="226">
          <cell r="B226">
            <v>4211</v>
          </cell>
        </row>
        <row r="227">
          <cell r="B227">
            <v>4214</v>
          </cell>
        </row>
        <row r="228">
          <cell r="B228">
            <v>4215</v>
          </cell>
        </row>
        <row r="229">
          <cell r="B229">
            <v>4216</v>
          </cell>
        </row>
        <row r="230">
          <cell r="B230">
            <v>4217</v>
          </cell>
        </row>
        <row r="231">
          <cell r="B231">
            <v>4218</v>
          </cell>
        </row>
        <row r="232">
          <cell r="B232">
            <v>4219</v>
          </cell>
        </row>
        <row r="233">
          <cell r="B233">
            <v>4220</v>
          </cell>
        </row>
        <row r="234">
          <cell r="B234">
            <v>4221</v>
          </cell>
        </row>
        <row r="235">
          <cell r="B235">
            <v>4224</v>
          </cell>
        </row>
        <row r="236">
          <cell r="B236">
            <v>4223</v>
          </cell>
        </row>
        <row r="237">
          <cell r="B237">
            <v>4016</v>
          </cell>
        </row>
        <row r="238">
          <cell r="B238">
            <v>2012</v>
          </cell>
        </row>
        <row r="239">
          <cell r="B239">
            <v>2028</v>
          </cell>
        </row>
        <row r="240">
          <cell r="B240">
            <v>4166</v>
          </cell>
        </row>
        <row r="241">
          <cell r="B241">
            <v>4188</v>
          </cell>
        </row>
        <row r="242">
          <cell r="B242">
            <v>4186</v>
          </cell>
        </row>
        <row r="243">
          <cell r="B243">
            <v>4171</v>
          </cell>
        </row>
        <row r="244">
          <cell r="B244">
            <v>4113</v>
          </cell>
        </row>
        <row r="245">
          <cell r="B245">
            <v>185</v>
          </cell>
        </row>
        <row r="246">
          <cell r="B246">
            <v>4181</v>
          </cell>
        </row>
        <row r="247">
          <cell r="B247">
            <v>4351</v>
          </cell>
        </row>
        <row r="248">
          <cell r="B248">
            <v>4177</v>
          </cell>
        </row>
        <row r="249">
          <cell r="B249">
            <v>4152</v>
          </cell>
        </row>
        <row r="250">
          <cell r="B250">
            <v>4137</v>
          </cell>
        </row>
        <row r="251">
          <cell r="B251">
            <v>4174</v>
          </cell>
        </row>
        <row r="252">
          <cell r="B252">
            <v>4671</v>
          </cell>
        </row>
        <row r="253">
          <cell r="B253">
            <v>4577</v>
          </cell>
        </row>
        <row r="254">
          <cell r="B254">
            <v>2416</v>
          </cell>
        </row>
        <row r="255">
          <cell r="B255">
            <v>5827</v>
          </cell>
        </row>
        <row r="256">
          <cell r="B256">
            <v>4447</v>
          </cell>
        </row>
        <row r="257">
          <cell r="B257">
            <v>2887</v>
          </cell>
        </row>
        <row r="258">
          <cell r="B258">
            <v>4591</v>
          </cell>
        </row>
        <row r="259">
          <cell r="B259">
            <v>4840</v>
          </cell>
        </row>
        <row r="260">
          <cell r="B260">
            <v>2833</v>
          </cell>
        </row>
        <row r="261">
          <cell r="B261">
            <v>4565</v>
          </cell>
        </row>
        <row r="262">
          <cell r="B262">
            <v>643</v>
          </cell>
        </row>
        <row r="263">
          <cell r="B263">
            <v>4798</v>
          </cell>
        </row>
        <row r="264">
          <cell r="B264">
            <v>5137</v>
          </cell>
        </row>
        <row r="265">
          <cell r="B265">
            <v>4876</v>
          </cell>
        </row>
        <row r="266">
          <cell r="B266">
            <v>831</v>
          </cell>
        </row>
        <row r="267">
          <cell r="B267">
            <v>4858</v>
          </cell>
        </row>
        <row r="268">
          <cell r="B268">
            <v>5753</v>
          </cell>
        </row>
        <row r="269">
          <cell r="B269">
            <v>694</v>
          </cell>
        </row>
        <row r="270">
          <cell r="B270">
            <v>4598</v>
          </cell>
        </row>
        <row r="271">
          <cell r="B271">
            <v>4527</v>
          </cell>
        </row>
        <row r="272">
          <cell r="B272">
            <v>5634</v>
          </cell>
        </row>
        <row r="273">
          <cell r="B273">
            <v>2852</v>
          </cell>
        </row>
        <row r="274">
          <cell r="B274">
            <v>4428</v>
          </cell>
        </row>
        <row r="275">
          <cell r="B275">
            <v>880</v>
          </cell>
        </row>
        <row r="276">
          <cell r="B276">
            <v>5817</v>
          </cell>
        </row>
        <row r="277">
          <cell r="B277">
            <v>4696</v>
          </cell>
        </row>
        <row r="278">
          <cell r="B278">
            <v>4769</v>
          </cell>
        </row>
        <row r="279">
          <cell r="B279">
            <v>5615</v>
          </cell>
        </row>
        <row r="280">
          <cell r="B280">
            <v>4897</v>
          </cell>
        </row>
        <row r="281">
          <cell r="B281">
            <v>2449</v>
          </cell>
        </row>
        <row r="282">
          <cell r="B282">
            <v>441</v>
          </cell>
        </row>
        <row r="283">
          <cell r="B283">
            <v>4613</v>
          </cell>
        </row>
        <row r="284">
          <cell r="B284">
            <v>4410</v>
          </cell>
        </row>
        <row r="285">
          <cell r="B285">
            <v>2839</v>
          </cell>
        </row>
        <row r="286">
          <cell r="B286">
            <v>1402</v>
          </cell>
        </row>
        <row r="287">
          <cell r="B287">
            <v>2959</v>
          </cell>
        </row>
        <row r="288">
          <cell r="B288">
            <v>4581</v>
          </cell>
        </row>
        <row r="289">
          <cell r="B289">
            <v>4781</v>
          </cell>
        </row>
        <row r="290">
          <cell r="B290">
            <v>1083</v>
          </cell>
        </row>
        <row r="291">
          <cell r="B291">
            <v>4076</v>
          </cell>
        </row>
        <row r="292">
          <cell r="B292">
            <v>2030</v>
          </cell>
        </row>
        <row r="293">
          <cell r="B293">
            <v>4392</v>
          </cell>
        </row>
        <row r="294">
          <cell r="B294">
            <v>4192</v>
          </cell>
        </row>
        <row r="295">
          <cell r="B295">
            <v>2027</v>
          </cell>
        </row>
        <row r="296">
          <cell r="B296">
            <v>4078</v>
          </cell>
        </row>
        <row r="297">
          <cell r="B297">
            <v>4066</v>
          </cell>
        </row>
        <row r="298">
          <cell r="B298">
            <v>4239</v>
          </cell>
        </row>
        <row r="299">
          <cell r="B299">
            <v>2029</v>
          </cell>
        </row>
        <row r="300">
          <cell r="B300">
            <v>4024</v>
          </cell>
        </row>
        <row r="301">
          <cell r="B301">
            <v>4046</v>
          </cell>
        </row>
        <row r="302">
          <cell r="B302">
            <v>4201</v>
          </cell>
        </row>
        <row r="303">
          <cell r="B303">
            <v>2014</v>
          </cell>
        </row>
        <row r="304">
          <cell r="B304">
            <v>4062</v>
          </cell>
        </row>
        <row r="305">
          <cell r="B305">
            <v>4210</v>
          </cell>
        </row>
        <row r="306">
          <cell r="B306">
            <v>4040</v>
          </cell>
        </row>
        <row r="307">
          <cell r="B307">
            <v>4495</v>
          </cell>
        </row>
        <row r="308">
          <cell r="B308">
            <v>4023</v>
          </cell>
        </row>
        <row r="309">
          <cell r="B309">
            <v>4079</v>
          </cell>
        </row>
        <row r="310">
          <cell r="B310">
            <v>1110</v>
          </cell>
        </row>
        <row r="311">
          <cell r="B311">
            <v>4025</v>
          </cell>
        </row>
        <row r="312">
          <cell r="B312">
            <v>5336</v>
          </cell>
        </row>
        <row r="313">
          <cell r="B313">
            <v>4059</v>
          </cell>
        </row>
        <row r="314">
          <cell r="B314">
            <v>5327</v>
          </cell>
        </row>
        <row r="315">
          <cell r="B315">
            <v>5369</v>
          </cell>
        </row>
        <row r="316">
          <cell r="B316" t="str">
            <v>нет</v>
          </cell>
        </row>
        <row r="317">
          <cell r="B317">
            <v>5213</v>
          </cell>
        </row>
        <row r="318">
          <cell r="B318">
            <v>5863</v>
          </cell>
        </row>
        <row r="319">
          <cell r="B319">
            <v>448</v>
          </cell>
        </row>
        <row r="320">
          <cell r="B320">
            <v>4804</v>
          </cell>
        </row>
        <row r="321">
          <cell r="B321">
            <v>4197</v>
          </cell>
        </row>
        <row r="322">
          <cell r="B322">
            <v>5996</v>
          </cell>
        </row>
        <row r="323">
          <cell r="B323">
            <v>5368</v>
          </cell>
        </row>
        <row r="324">
          <cell r="B324">
            <v>4156</v>
          </cell>
        </row>
        <row r="325">
          <cell r="B325">
            <v>2288</v>
          </cell>
        </row>
        <row r="326">
          <cell r="B326">
            <v>2025</v>
          </cell>
        </row>
        <row r="327">
          <cell r="B327">
            <v>4180</v>
          </cell>
        </row>
        <row r="328">
          <cell r="B328">
            <v>959</v>
          </cell>
        </row>
        <row r="329">
          <cell r="B329">
            <v>1517</v>
          </cell>
        </row>
        <row r="330">
          <cell r="B330">
            <v>4967</v>
          </cell>
        </row>
        <row r="331">
          <cell r="B331">
            <v>974</v>
          </cell>
        </row>
        <row r="332">
          <cell r="B332">
            <v>4938</v>
          </cell>
        </row>
        <row r="333">
          <cell r="B333">
            <v>2927</v>
          </cell>
        </row>
        <row r="334">
          <cell r="B334">
            <v>2876</v>
          </cell>
        </row>
        <row r="335">
          <cell r="B335">
            <v>2831</v>
          </cell>
        </row>
        <row r="336">
          <cell r="B336">
            <v>5566</v>
          </cell>
        </row>
        <row r="337">
          <cell r="B337">
            <v>5546</v>
          </cell>
        </row>
        <row r="338">
          <cell r="B338">
            <v>4026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2273</v>
          </cell>
        </row>
        <row r="343">
          <cell r="B343">
            <v>0</v>
          </cell>
        </row>
        <row r="344">
          <cell r="B344">
            <v>4044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4089</v>
          </cell>
        </row>
        <row r="354">
          <cell r="B354">
            <v>0</v>
          </cell>
        </row>
        <row r="355">
          <cell r="B355">
            <v>4050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5483</v>
          </cell>
        </row>
        <row r="362">
          <cell r="B362">
            <v>6452</v>
          </cell>
        </row>
        <row r="363">
          <cell r="B363">
            <v>4042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4088</v>
          </cell>
        </row>
        <row r="368">
          <cell r="B368">
            <v>3801</v>
          </cell>
        </row>
        <row r="369">
          <cell r="B369">
            <v>4070</v>
          </cell>
        </row>
        <row r="370">
          <cell r="B370">
            <v>0</v>
          </cell>
        </row>
        <row r="371">
          <cell r="B371">
            <v>4096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5791</v>
          </cell>
        </row>
        <row r="380">
          <cell r="B380">
            <v>5982</v>
          </cell>
        </row>
        <row r="381">
          <cell r="B381">
            <v>1105</v>
          </cell>
        </row>
        <row r="382">
          <cell r="B382">
            <v>300</v>
          </cell>
        </row>
        <row r="383">
          <cell r="B383" t="str">
            <v>коммутатор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1"/>
    </sheetNames>
    <sheetDataSet>
      <sheetData sheetId="0">
        <row r="5">
          <cell r="B5">
            <v>1056</v>
          </cell>
        </row>
        <row r="6">
          <cell r="B6">
            <v>1092</v>
          </cell>
        </row>
        <row r="7">
          <cell r="B7">
            <v>1110</v>
          </cell>
        </row>
        <row r="8">
          <cell r="B8">
            <v>2269</v>
          </cell>
        </row>
        <row r="9">
          <cell r="B9">
            <v>4041</v>
          </cell>
        </row>
        <row r="10">
          <cell r="B10">
            <v>4042</v>
          </cell>
        </row>
        <row r="11">
          <cell r="B11">
            <v>4044</v>
          </cell>
        </row>
        <row r="12">
          <cell r="B12">
            <v>4058</v>
          </cell>
        </row>
        <row r="13">
          <cell r="B13">
            <v>4078</v>
          </cell>
        </row>
        <row r="14">
          <cell r="B14">
            <v>4079</v>
          </cell>
        </row>
        <row r="15">
          <cell r="B15">
            <v>4087</v>
          </cell>
        </row>
        <row r="16">
          <cell r="B16">
            <v>4094</v>
          </cell>
        </row>
        <row r="17">
          <cell r="B17">
            <v>4185</v>
          </cell>
        </row>
        <row r="18">
          <cell r="B18">
            <v>4240</v>
          </cell>
        </row>
        <row r="19">
          <cell r="B19">
            <v>4247</v>
          </cell>
        </row>
        <row r="20">
          <cell r="B20">
            <v>5279</v>
          </cell>
        </row>
        <row r="21">
          <cell r="B21">
            <v>5332</v>
          </cell>
        </row>
        <row r="22">
          <cell r="B22">
            <v>5483</v>
          </cell>
        </row>
        <row r="23">
          <cell r="B23">
            <v>5960</v>
          </cell>
        </row>
        <row r="24">
          <cell r="B24">
            <v>11361</v>
          </cell>
        </row>
        <row r="25">
          <cell r="B25">
            <v>11368</v>
          </cell>
        </row>
        <row r="26">
          <cell r="B26">
            <v>11388</v>
          </cell>
        </row>
        <row r="27">
          <cell r="B27">
            <v>11421</v>
          </cell>
        </row>
        <row r="28">
          <cell r="B28">
            <v>11426</v>
          </cell>
        </row>
        <row r="29">
          <cell r="B29">
            <v>11431</v>
          </cell>
        </row>
        <row r="30">
          <cell r="B30">
            <v>11437</v>
          </cell>
        </row>
        <row r="31">
          <cell r="B31">
            <v>11445</v>
          </cell>
        </row>
        <row r="32">
          <cell r="B32">
            <v>11448</v>
          </cell>
        </row>
        <row r="33">
          <cell r="B33">
            <v>18300</v>
          </cell>
        </row>
        <row r="34">
          <cell r="B34">
            <v>18301</v>
          </cell>
        </row>
        <row r="35">
          <cell r="B35">
            <v>27740</v>
          </cell>
        </row>
        <row r="36">
          <cell r="B36">
            <v>27741</v>
          </cell>
        </row>
        <row r="45">
          <cell r="B45">
            <v>620</v>
          </cell>
        </row>
        <row r="46">
          <cell r="B46">
            <v>694</v>
          </cell>
        </row>
        <row r="47">
          <cell r="B47">
            <v>974</v>
          </cell>
        </row>
        <row r="48">
          <cell r="B48">
            <v>1056</v>
          </cell>
        </row>
        <row r="49">
          <cell r="B49">
            <v>2026</v>
          </cell>
        </row>
        <row r="50">
          <cell r="B50">
            <v>2409</v>
          </cell>
        </row>
        <row r="51">
          <cell r="B51">
            <v>2831</v>
          </cell>
        </row>
        <row r="52">
          <cell r="B52">
            <v>2876</v>
          </cell>
        </row>
        <row r="53">
          <cell r="B53">
            <v>2896</v>
          </cell>
        </row>
        <row r="54">
          <cell r="B54">
            <v>2927</v>
          </cell>
        </row>
        <row r="55">
          <cell r="B55">
            <v>4001</v>
          </cell>
        </row>
        <row r="56">
          <cell r="B56">
            <v>4003</v>
          </cell>
        </row>
        <row r="57">
          <cell r="B57">
            <v>4004</v>
          </cell>
        </row>
        <row r="58">
          <cell r="B58">
            <v>4006</v>
          </cell>
        </row>
        <row r="59">
          <cell r="B59">
            <v>4009</v>
          </cell>
        </row>
        <row r="60">
          <cell r="B60">
            <v>4017</v>
          </cell>
        </row>
        <row r="61">
          <cell r="B61">
            <v>4018</v>
          </cell>
        </row>
        <row r="62">
          <cell r="B62">
            <v>4019</v>
          </cell>
        </row>
        <row r="63">
          <cell r="B63">
            <v>4020</v>
          </cell>
        </row>
        <row r="64">
          <cell r="B64">
            <v>4021</v>
          </cell>
        </row>
        <row r="65">
          <cell r="B65">
            <v>4022</v>
          </cell>
        </row>
        <row r="66">
          <cell r="B66">
            <v>4027</v>
          </cell>
        </row>
        <row r="67">
          <cell r="B67">
            <v>4028</v>
          </cell>
        </row>
        <row r="68">
          <cell r="B68">
            <v>4029</v>
          </cell>
        </row>
        <row r="69">
          <cell r="B69">
            <v>4030</v>
          </cell>
        </row>
        <row r="70">
          <cell r="B70">
            <v>4031</v>
          </cell>
        </row>
        <row r="71">
          <cell r="B71">
            <v>4032</v>
          </cell>
        </row>
        <row r="72">
          <cell r="B72">
            <v>4033</v>
          </cell>
        </row>
        <row r="73">
          <cell r="B73">
            <v>4034</v>
          </cell>
        </row>
        <row r="74">
          <cell r="B74">
            <v>4035</v>
          </cell>
        </row>
        <row r="75">
          <cell r="B75">
            <v>4036</v>
          </cell>
        </row>
        <row r="76">
          <cell r="B76">
            <v>4038</v>
          </cell>
        </row>
        <row r="77">
          <cell r="B77">
            <v>4039</v>
          </cell>
        </row>
        <row r="78">
          <cell r="B78">
            <v>4042</v>
          </cell>
        </row>
        <row r="79">
          <cell r="B79">
            <v>4044</v>
          </cell>
        </row>
        <row r="80">
          <cell r="B80">
            <v>4045</v>
          </cell>
        </row>
        <row r="81">
          <cell r="B81">
            <v>4049</v>
          </cell>
        </row>
        <row r="82">
          <cell r="B82">
            <v>4050</v>
          </cell>
        </row>
        <row r="83">
          <cell r="B83">
            <v>4053</v>
          </cell>
        </row>
        <row r="84">
          <cell r="B84">
            <v>4054</v>
          </cell>
        </row>
        <row r="85">
          <cell r="B85">
            <v>4055</v>
          </cell>
        </row>
        <row r="86">
          <cell r="B86">
            <v>4056</v>
          </cell>
        </row>
        <row r="87">
          <cell r="B87">
            <v>4057</v>
          </cell>
        </row>
        <row r="88">
          <cell r="B88">
            <v>4060</v>
          </cell>
        </row>
        <row r="89">
          <cell r="B89">
            <v>4061</v>
          </cell>
        </row>
        <row r="90">
          <cell r="B90">
            <v>4062</v>
          </cell>
        </row>
        <row r="91">
          <cell r="B91">
            <v>4063</v>
          </cell>
        </row>
        <row r="92">
          <cell r="B92">
            <v>4064</v>
          </cell>
        </row>
        <row r="93">
          <cell r="B93">
            <v>4065</v>
          </cell>
        </row>
        <row r="94">
          <cell r="B94">
            <v>4066</v>
          </cell>
        </row>
        <row r="95">
          <cell r="B95">
            <v>4067</v>
          </cell>
        </row>
        <row r="96">
          <cell r="B96">
            <v>4068</v>
          </cell>
        </row>
        <row r="97">
          <cell r="B97">
            <v>4069</v>
          </cell>
        </row>
        <row r="98">
          <cell r="B98">
            <v>4070</v>
          </cell>
        </row>
        <row r="99">
          <cell r="B99">
            <v>4071</v>
          </cell>
        </row>
        <row r="100">
          <cell r="B100">
            <v>4072</v>
          </cell>
        </row>
        <row r="101">
          <cell r="B101">
            <v>4073</v>
          </cell>
        </row>
        <row r="102">
          <cell r="B102">
            <v>4074</v>
          </cell>
        </row>
        <row r="103">
          <cell r="B103">
            <v>4076</v>
          </cell>
        </row>
        <row r="104">
          <cell r="B104">
            <v>4078</v>
          </cell>
        </row>
        <row r="105">
          <cell r="B105">
            <v>4079</v>
          </cell>
        </row>
        <row r="106">
          <cell r="B106">
            <v>4081</v>
          </cell>
        </row>
        <row r="107">
          <cell r="B107">
            <v>4082</v>
          </cell>
        </row>
        <row r="108">
          <cell r="B108">
            <v>4083</v>
          </cell>
        </row>
        <row r="109">
          <cell r="B109">
            <v>4084</v>
          </cell>
        </row>
        <row r="110">
          <cell r="B110">
            <v>4086</v>
          </cell>
        </row>
        <row r="111">
          <cell r="B111">
            <v>4088</v>
          </cell>
        </row>
        <row r="112">
          <cell r="B112">
            <v>4089</v>
          </cell>
        </row>
        <row r="113">
          <cell r="B113">
            <v>4090</v>
          </cell>
        </row>
        <row r="114">
          <cell r="B114">
            <v>4093</v>
          </cell>
        </row>
        <row r="115">
          <cell r="B115">
            <v>4094</v>
          </cell>
        </row>
        <row r="116">
          <cell r="B116">
            <v>4095</v>
          </cell>
        </row>
        <row r="117">
          <cell r="B117">
            <v>4096</v>
          </cell>
        </row>
        <row r="118">
          <cell r="B118">
            <v>4097</v>
          </cell>
        </row>
        <row r="119">
          <cell r="B119">
            <v>4099</v>
          </cell>
        </row>
        <row r="120">
          <cell r="B120">
            <v>4100</v>
          </cell>
        </row>
        <row r="121">
          <cell r="B121">
            <v>4117</v>
          </cell>
        </row>
        <row r="122">
          <cell r="B122">
            <v>4185</v>
          </cell>
        </row>
        <row r="123">
          <cell r="B123">
            <v>4187</v>
          </cell>
        </row>
        <row r="124">
          <cell r="B124">
            <v>4201</v>
          </cell>
        </row>
        <row r="125">
          <cell r="B125">
            <v>4202</v>
          </cell>
        </row>
        <row r="126">
          <cell r="B126">
            <v>4203</v>
          </cell>
        </row>
        <row r="127">
          <cell r="B127">
            <v>4204</v>
          </cell>
        </row>
        <row r="128">
          <cell r="B128">
            <v>4205</v>
          </cell>
        </row>
        <row r="129">
          <cell r="B129">
            <v>4206</v>
          </cell>
        </row>
        <row r="130">
          <cell r="B130">
            <v>4209</v>
          </cell>
        </row>
        <row r="131">
          <cell r="B131">
            <v>4226</v>
          </cell>
        </row>
        <row r="132">
          <cell r="B132">
            <v>4228</v>
          </cell>
        </row>
        <row r="133">
          <cell r="B133">
            <v>4229</v>
          </cell>
        </row>
        <row r="134">
          <cell r="B134">
            <v>4232</v>
          </cell>
        </row>
        <row r="135">
          <cell r="B135">
            <v>4233</v>
          </cell>
        </row>
        <row r="136">
          <cell r="B136">
            <v>4235</v>
          </cell>
        </row>
        <row r="137">
          <cell r="B137">
            <v>4241</v>
          </cell>
        </row>
        <row r="138">
          <cell r="B138">
            <v>4244</v>
          </cell>
        </row>
        <row r="139">
          <cell r="B139">
            <v>4247</v>
          </cell>
        </row>
        <row r="140">
          <cell r="B140">
            <v>4410</v>
          </cell>
        </row>
        <row r="141">
          <cell r="B141">
            <v>4495</v>
          </cell>
        </row>
        <row r="142">
          <cell r="B142">
            <v>4585</v>
          </cell>
        </row>
        <row r="143">
          <cell r="B143">
            <v>4586</v>
          </cell>
        </row>
        <row r="144">
          <cell r="B144">
            <v>4670</v>
          </cell>
        </row>
        <row r="145">
          <cell r="B145">
            <v>4769</v>
          </cell>
        </row>
        <row r="146">
          <cell r="B146">
            <v>4793</v>
          </cell>
        </row>
        <row r="147">
          <cell r="B147">
            <v>4804</v>
          </cell>
        </row>
        <row r="148">
          <cell r="B148">
            <v>4938</v>
          </cell>
        </row>
        <row r="149">
          <cell r="B149">
            <v>4967</v>
          </cell>
        </row>
        <row r="150">
          <cell r="B150">
            <v>5336</v>
          </cell>
        </row>
        <row r="151">
          <cell r="B151">
            <v>5483</v>
          </cell>
        </row>
        <row r="152">
          <cell r="B152">
            <v>5546</v>
          </cell>
        </row>
        <row r="153">
          <cell r="B153">
            <v>5566</v>
          </cell>
        </row>
        <row r="154">
          <cell r="B154">
            <v>5672</v>
          </cell>
        </row>
        <row r="155">
          <cell r="B155">
            <v>5721</v>
          </cell>
        </row>
        <row r="156">
          <cell r="B156">
            <v>5863</v>
          </cell>
        </row>
        <row r="157">
          <cell r="B157">
            <v>11361</v>
          </cell>
        </row>
        <row r="158">
          <cell r="B158">
            <v>11388</v>
          </cell>
        </row>
        <row r="159">
          <cell r="B159">
            <v>11421</v>
          </cell>
        </row>
        <row r="160">
          <cell r="B160">
            <v>11433</v>
          </cell>
        </row>
        <row r="161">
          <cell r="B161">
            <v>11444</v>
          </cell>
        </row>
        <row r="162">
          <cell r="B162">
            <v>11445</v>
          </cell>
        </row>
        <row r="163">
          <cell r="B163">
            <v>11448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H3680"/>
  <sheetViews>
    <sheetView tabSelected="1" zoomScale="85" zoomScaleNormal="85" workbookViewId="0">
      <pane xSplit="2" ySplit="2" topLeftCell="I3" activePane="bottomRight" state="frozen"/>
      <selection pane="topRight" activeCell="C1" sqref="C1"/>
      <selection pane="bottomLeft" activeCell="A3" sqref="A3"/>
      <selection pane="bottomRight" activeCell="M35" sqref="M35"/>
    </sheetView>
  </sheetViews>
  <sheetFormatPr defaultRowHeight="12.75" x14ac:dyDescent="0.2"/>
  <cols>
    <col min="1" max="1" width="9.28515625" style="32" customWidth="1"/>
    <col min="2" max="2" width="7.28515625" style="104" customWidth="1"/>
    <col min="3" max="3" width="7" style="97" customWidth="1"/>
    <col min="4" max="4" width="59.28515625" style="33" customWidth="1"/>
    <col min="5" max="5" width="12.5703125" style="32" customWidth="1"/>
    <col min="6" max="6" width="14.7109375" style="32" customWidth="1"/>
    <col min="7" max="7" width="13.42578125" style="34" customWidth="1"/>
    <col min="8" max="8" width="10.42578125" style="34" customWidth="1"/>
    <col min="9" max="9" width="11" style="34" customWidth="1"/>
    <col min="10" max="10" width="10.140625" style="34" customWidth="1"/>
    <col min="11" max="11" width="12" style="32" customWidth="1"/>
    <col min="12" max="12" width="10.140625" style="32" customWidth="1"/>
    <col min="13" max="13" width="21.140625" style="528" customWidth="1"/>
    <col min="14" max="14" width="15.42578125" style="16" customWidth="1"/>
    <col min="15" max="15" width="8.5703125" style="16" customWidth="1"/>
    <col min="16" max="16" width="12.7109375" style="16" customWidth="1"/>
    <col min="17" max="17" width="11.7109375" style="81" customWidth="1"/>
    <col min="18" max="18" width="10.85546875" style="33" customWidth="1"/>
    <col min="19" max="19" width="12.28515625" style="115" customWidth="1"/>
    <col min="20" max="20" width="12.85546875" style="81" customWidth="1"/>
    <col min="21" max="22" width="15.7109375" style="90" customWidth="1"/>
    <col min="23" max="23" width="16.28515625" style="349" customWidth="1"/>
    <col min="24" max="24" width="10.140625" style="17" customWidth="1"/>
    <col min="25" max="27" width="11.42578125" style="17" customWidth="1"/>
    <col min="28" max="30" width="10.28515625" style="17" customWidth="1"/>
    <col min="31" max="16384" width="9.140625" style="17"/>
  </cols>
  <sheetData>
    <row r="1" spans="1:30" x14ac:dyDescent="0.2">
      <c r="A1" s="11"/>
      <c r="B1" s="98">
        <v>5</v>
      </c>
      <c r="C1" s="105"/>
      <c r="D1" s="12"/>
      <c r="E1" s="13"/>
      <c r="F1" s="40"/>
      <c r="G1" s="111"/>
      <c r="H1" s="41"/>
      <c r="I1" s="222"/>
      <c r="J1" s="76"/>
      <c r="K1" s="42"/>
      <c r="L1" s="42"/>
      <c r="M1" s="138"/>
      <c r="N1" s="63"/>
      <c r="O1" s="64"/>
      <c r="R1" s="14"/>
      <c r="S1" s="444"/>
      <c r="T1" s="214"/>
      <c r="U1" s="214"/>
      <c r="V1" s="269"/>
      <c r="W1" s="346"/>
    </row>
    <row r="2" spans="1:30" s="95" customFormat="1" ht="29.25" customHeight="1" x14ac:dyDescent="0.2">
      <c r="A2" s="251" t="s">
        <v>1693</v>
      </c>
      <c r="B2" s="252" t="s">
        <v>2114</v>
      </c>
      <c r="C2" s="253" t="s">
        <v>3088</v>
      </c>
      <c r="D2" s="254" t="s">
        <v>2115</v>
      </c>
      <c r="E2" s="251" t="s">
        <v>2116</v>
      </c>
      <c r="F2" s="255" t="s">
        <v>1694</v>
      </c>
      <c r="G2" s="254" t="s">
        <v>3209</v>
      </c>
      <c r="H2" s="254" t="s">
        <v>3092</v>
      </c>
      <c r="I2" s="256" t="s">
        <v>3210</v>
      </c>
      <c r="J2" s="254" t="s">
        <v>3091</v>
      </c>
      <c r="K2" s="254" t="s">
        <v>3090</v>
      </c>
      <c r="L2" s="254" t="s">
        <v>3380</v>
      </c>
      <c r="M2" s="251" t="s">
        <v>3383</v>
      </c>
      <c r="N2" s="254" t="s">
        <v>3046</v>
      </c>
      <c r="O2" s="254" t="s">
        <v>3102</v>
      </c>
      <c r="P2" s="254" t="s">
        <v>3093</v>
      </c>
      <c r="Q2" s="257" t="s">
        <v>3109</v>
      </c>
      <c r="R2" s="254" t="s">
        <v>2866</v>
      </c>
      <c r="S2" s="441" t="s">
        <v>22159</v>
      </c>
      <c r="T2" s="110" t="s">
        <v>20846</v>
      </c>
      <c r="U2" s="337" t="s">
        <v>20847</v>
      </c>
      <c r="V2" s="110" t="s">
        <v>20848</v>
      </c>
      <c r="W2" s="347" t="s">
        <v>20849</v>
      </c>
      <c r="Y2" s="575" t="s">
        <v>20819</v>
      </c>
      <c r="Z2" s="575"/>
      <c r="AA2" s="575"/>
      <c r="AB2" s="575"/>
      <c r="AC2" s="356"/>
      <c r="AD2" s="356"/>
    </row>
    <row r="3" spans="1:30" ht="15" x14ac:dyDescent="0.2">
      <c r="A3" s="11">
        <v>1</v>
      </c>
      <c r="B3" s="98">
        <v>0</v>
      </c>
      <c r="C3" s="12" t="s">
        <v>1697</v>
      </c>
      <c r="D3" s="14" t="s">
        <v>2118</v>
      </c>
      <c r="E3" s="13" t="s">
        <v>2119</v>
      </c>
      <c r="F3" s="43" t="s">
        <v>3051</v>
      </c>
      <c r="G3" s="12" t="s">
        <v>2120</v>
      </c>
      <c r="H3" s="12" t="s">
        <v>2121</v>
      </c>
      <c r="I3" s="18" t="s">
        <v>3360</v>
      </c>
      <c r="J3" s="43" t="s">
        <v>3379</v>
      </c>
      <c r="K3" s="43" t="s">
        <v>3379</v>
      </c>
      <c r="L3" s="144">
        <v>40317</v>
      </c>
      <c r="M3" s="138"/>
      <c r="N3" s="134"/>
      <c r="O3" s="15">
        <v>0</v>
      </c>
      <c r="P3" s="39">
        <v>1</v>
      </c>
      <c r="Q3" s="91" t="s">
        <v>3110</v>
      </c>
      <c r="R3" s="14"/>
      <c r="T3" s="123"/>
      <c r="U3" s="338"/>
      <c r="V3" s="92"/>
      <c r="W3" s="342"/>
      <c r="Y3" s="271">
        <v>0</v>
      </c>
      <c r="Z3" s="15" t="s">
        <v>20816</v>
      </c>
      <c r="AA3" s="357"/>
      <c r="AB3" s="357"/>
    </row>
    <row r="4" spans="1:30" ht="15" x14ac:dyDescent="0.2">
      <c r="A4" s="11">
        <f t="shared" ref="A4:A35" si="0">A3+1</f>
        <v>2</v>
      </c>
      <c r="B4" s="98">
        <v>1</v>
      </c>
      <c r="C4" s="12" t="s">
        <v>1697</v>
      </c>
      <c r="D4" s="14" t="s">
        <v>2122</v>
      </c>
      <c r="E4" s="13" t="s">
        <v>2119</v>
      </c>
      <c r="F4" s="43" t="s">
        <v>3051</v>
      </c>
      <c r="G4" s="12" t="s">
        <v>2120</v>
      </c>
      <c r="H4" s="12" t="s">
        <v>2121</v>
      </c>
      <c r="I4" s="18" t="s">
        <v>3360</v>
      </c>
      <c r="J4" s="43" t="s">
        <v>3379</v>
      </c>
      <c r="K4" s="43" t="s">
        <v>3379</v>
      </c>
      <c r="L4" s="144">
        <v>40442</v>
      </c>
      <c r="M4" s="138"/>
      <c r="N4" s="15"/>
      <c r="O4" s="15">
        <v>0</v>
      </c>
      <c r="P4" s="39">
        <v>1</v>
      </c>
      <c r="Q4" s="91" t="s">
        <v>3110</v>
      </c>
      <c r="R4" s="14"/>
      <c r="T4" s="123"/>
      <c r="U4" s="338"/>
      <c r="V4" s="92"/>
      <c r="W4" s="342"/>
      <c r="Y4" s="272">
        <v>1</v>
      </c>
      <c r="Z4" s="15" t="s">
        <v>20817</v>
      </c>
      <c r="AA4" s="357"/>
      <c r="AB4" s="357"/>
    </row>
    <row r="5" spans="1:30" ht="15" x14ac:dyDescent="0.2">
      <c r="A5" s="11">
        <f t="shared" si="0"/>
        <v>3</v>
      </c>
      <c r="B5" s="98">
        <v>2</v>
      </c>
      <c r="C5" s="12" t="s">
        <v>1697</v>
      </c>
      <c r="D5" s="14" t="s">
        <v>2123</v>
      </c>
      <c r="E5" s="13" t="s">
        <v>2119</v>
      </c>
      <c r="F5" s="43" t="s">
        <v>3051</v>
      </c>
      <c r="G5" s="12" t="s">
        <v>2120</v>
      </c>
      <c r="H5" s="12" t="s">
        <v>2121</v>
      </c>
      <c r="I5" s="18" t="s">
        <v>3360</v>
      </c>
      <c r="J5" s="43" t="s">
        <v>3379</v>
      </c>
      <c r="K5" s="43" t="s">
        <v>3379</v>
      </c>
      <c r="L5" s="144">
        <v>40317</v>
      </c>
      <c r="M5" s="138"/>
      <c r="N5" s="15"/>
      <c r="O5" s="15">
        <v>0</v>
      </c>
      <c r="P5" s="39">
        <v>1</v>
      </c>
      <c r="Q5" s="91" t="s">
        <v>3110</v>
      </c>
      <c r="R5" s="14"/>
      <c r="T5" s="123"/>
      <c r="U5" s="338"/>
      <c r="V5" s="92"/>
      <c r="W5" s="342"/>
      <c r="Y5" s="272" t="s">
        <v>20815</v>
      </c>
      <c r="Z5" s="15" t="s">
        <v>20818</v>
      </c>
      <c r="AA5" s="357"/>
      <c r="AB5" s="357"/>
    </row>
    <row r="6" spans="1:30" x14ac:dyDescent="0.2">
      <c r="A6" s="11">
        <f t="shared" si="0"/>
        <v>4</v>
      </c>
      <c r="B6" s="98">
        <v>4</v>
      </c>
      <c r="C6" s="12" t="s">
        <v>1697</v>
      </c>
      <c r="D6" s="14" t="s">
        <v>1059</v>
      </c>
      <c r="E6" s="13" t="s">
        <v>2119</v>
      </c>
      <c r="F6" s="43" t="s">
        <v>3051</v>
      </c>
      <c r="G6" s="12" t="s">
        <v>2120</v>
      </c>
      <c r="H6" s="12" t="s">
        <v>2121</v>
      </c>
      <c r="I6" s="18" t="s">
        <v>3360</v>
      </c>
      <c r="J6" s="43" t="s">
        <v>3379</v>
      </c>
      <c r="K6" s="43" t="s">
        <v>3379</v>
      </c>
      <c r="L6" s="144">
        <v>40442</v>
      </c>
      <c r="M6" s="138"/>
      <c r="N6" s="15"/>
      <c r="O6" s="15">
        <v>0</v>
      </c>
      <c r="P6" s="39">
        <v>1</v>
      </c>
      <c r="Q6" s="91" t="s">
        <v>3110</v>
      </c>
      <c r="R6" s="14"/>
      <c r="T6" s="135">
        <v>41344</v>
      </c>
      <c r="U6" s="338"/>
      <c r="V6" s="92"/>
      <c r="W6" s="342"/>
    </row>
    <row r="7" spans="1:30" x14ac:dyDescent="0.2">
      <c r="A7" s="11">
        <f t="shared" si="0"/>
        <v>5</v>
      </c>
      <c r="B7" s="98">
        <v>5</v>
      </c>
      <c r="C7" s="12" t="s">
        <v>1697</v>
      </c>
      <c r="D7" s="14" t="s">
        <v>1060</v>
      </c>
      <c r="E7" s="13" t="s">
        <v>2119</v>
      </c>
      <c r="F7" s="43" t="s">
        <v>3051</v>
      </c>
      <c r="G7" s="12" t="s">
        <v>2120</v>
      </c>
      <c r="H7" s="12" t="s">
        <v>2121</v>
      </c>
      <c r="I7" s="18" t="s">
        <v>3360</v>
      </c>
      <c r="J7" s="43" t="s">
        <v>3379</v>
      </c>
      <c r="K7" s="43" t="s">
        <v>3379</v>
      </c>
      <c r="L7" s="144">
        <v>40459</v>
      </c>
      <c r="M7" s="138"/>
      <c r="N7" s="15"/>
      <c r="O7" s="15">
        <v>0</v>
      </c>
      <c r="P7" s="39">
        <v>1</v>
      </c>
      <c r="Q7" s="91" t="s">
        <v>3110</v>
      </c>
      <c r="R7" s="14"/>
      <c r="T7" s="123"/>
      <c r="U7" s="338"/>
      <c r="V7" s="92"/>
      <c r="W7" s="342"/>
    </row>
    <row r="8" spans="1:30" x14ac:dyDescent="0.2">
      <c r="A8" s="11">
        <f t="shared" si="0"/>
        <v>6</v>
      </c>
      <c r="B8" s="98">
        <v>6</v>
      </c>
      <c r="C8" s="12" t="s">
        <v>1697</v>
      </c>
      <c r="D8" s="14" t="s">
        <v>1061</v>
      </c>
      <c r="E8" s="13" t="s">
        <v>2119</v>
      </c>
      <c r="F8" s="43" t="s">
        <v>3051</v>
      </c>
      <c r="G8" s="12" t="s">
        <v>2120</v>
      </c>
      <c r="H8" s="12" t="s">
        <v>2121</v>
      </c>
      <c r="I8" s="18" t="s">
        <v>3360</v>
      </c>
      <c r="J8" s="43" t="s">
        <v>3379</v>
      </c>
      <c r="K8" s="43" t="s">
        <v>3379</v>
      </c>
      <c r="L8" s="144">
        <v>40442</v>
      </c>
      <c r="M8" s="138"/>
      <c r="N8" s="15"/>
      <c r="O8" s="15">
        <v>0</v>
      </c>
      <c r="P8" s="39">
        <v>1</v>
      </c>
      <c r="Q8" s="91" t="s">
        <v>3110</v>
      </c>
      <c r="R8" s="14"/>
      <c r="T8" s="123"/>
      <c r="U8" s="338"/>
      <c r="V8" s="92"/>
      <c r="W8" s="342"/>
    </row>
    <row r="9" spans="1:30" x14ac:dyDescent="0.2">
      <c r="A9" s="11">
        <f t="shared" si="0"/>
        <v>7</v>
      </c>
      <c r="B9" s="98">
        <v>7</v>
      </c>
      <c r="C9" s="12" t="s">
        <v>1697</v>
      </c>
      <c r="D9" s="14" t="s">
        <v>1062</v>
      </c>
      <c r="E9" s="13" t="s">
        <v>2119</v>
      </c>
      <c r="F9" s="43" t="s">
        <v>3051</v>
      </c>
      <c r="G9" s="12" t="s">
        <v>2120</v>
      </c>
      <c r="H9" s="12" t="s">
        <v>2121</v>
      </c>
      <c r="I9" s="18" t="s">
        <v>3360</v>
      </c>
      <c r="J9" s="43" t="s">
        <v>3379</v>
      </c>
      <c r="K9" s="43" t="s">
        <v>3379</v>
      </c>
      <c r="L9" s="144">
        <v>40518</v>
      </c>
      <c r="M9" s="138"/>
      <c r="N9" s="15"/>
      <c r="O9" s="15">
        <v>0</v>
      </c>
      <c r="P9" s="39">
        <v>1</v>
      </c>
      <c r="Q9" s="91" t="s">
        <v>3110</v>
      </c>
      <c r="R9" s="14"/>
      <c r="T9" s="123"/>
      <c r="U9" s="338"/>
      <c r="V9" s="92"/>
      <c r="W9" s="342"/>
    </row>
    <row r="10" spans="1:30" x14ac:dyDescent="0.2">
      <c r="A10" s="11">
        <f t="shared" si="0"/>
        <v>8</v>
      </c>
      <c r="B10" s="98">
        <v>8</v>
      </c>
      <c r="C10" s="12" t="s">
        <v>1697</v>
      </c>
      <c r="D10" s="14" t="s">
        <v>1063</v>
      </c>
      <c r="E10" s="13" t="s">
        <v>2119</v>
      </c>
      <c r="F10" s="43" t="s">
        <v>3051</v>
      </c>
      <c r="G10" s="12" t="s">
        <v>2120</v>
      </c>
      <c r="H10" s="12" t="s">
        <v>2121</v>
      </c>
      <c r="I10" s="18" t="s">
        <v>3360</v>
      </c>
      <c r="J10" s="43" t="s">
        <v>3379</v>
      </c>
      <c r="K10" s="43" t="s">
        <v>3379</v>
      </c>
      <c r="L10" s="144">
        <v>40317</v>
      </c>
      <c r="M10" s="138"/>
      <c r="N10" s="15"/>
      <c r="O10" s="15">
        <v>0</v>
      </c>
      <c r="P10" s="39">
        <v>1</v>
      </c>
      <c r="Q10" s="91" t="s">
        <v>3110</v>
      </c>
      <c r="R10" s="14"/>
      <c r="T10" s="123"/>
      <c r="U10" s="338"/>
      <c r="V10" s="92"/>
      <c r="W10" s="342"/>
    </row>
    <row r="11" spans="1:30" x14ac:dyDescent="0.2">
      <c r="A11" s="11">
        <f t="shared" si="0"/>
        <v>9</v>
      </c>
      <c r="B11" s="98">
        <v>9</v>
      </c>
      <c r="C11" s="12" t="s">
        <v>1697</v>
      </c>
      <c r="D11" s="14" t="s">
        <v>1064</v>
      </c>
      <c r="E11" s="13" t="s">
        <v>2119</v>
      </c>
      <c r="F11" s="43" t="s">
        <v>3051</v>
      </c>
      <c r="G11" s="12" t="s">
        <v>2120</v>
      </c>
      <c r="H11" s="12" t="s">
        <v>2121</v>
      </c>
      <c r="I11" s="18" t="s">
        <v>3360</v>
      </c>
      <c r="J11" s="43" t="s">
        <v>3379</v>
      </c>
      <c r="K11" s="43" t="s">
        <v>3379</v>
      </c>
      <c r="L11" s="144">
        <v>40451</v>
      </c>
      <c r="M11" s="138"/>
      <c r="N11" s="15"/>
      <c r="O11" s="15">
        <v>0</v>
      </c>
      <c r="P11" s="39">
        <v>1</v>
      </c>
      <c r="Q11" s="91" t="s">
        <v>3110</v>
      </c>
      <c r="R11" s="14"/>
      <c r="T11" s="123"/>
      <c r="U11" s="338"/>
      <c r="V11" s="92"/>
      <c r="W11" s="342"/>
    </row>
    <row r="12" spans="1:30" x14ac:dyDescent="0.2">
      <c r="A12" s="11">
        <f t="shared" si="0"/>
        <v>10</v>
      </c>
      <c r="B12" s="98">
        <v>10</v>
      </c>
      <c r="C12" s="12" t="s">
        <v>1697</v>
      </c>
      <c r="D12" s="14" t="s">
        <v>1065</v>
      </c>
      <c r="E12" s="13" t="s">
        <v>2119</v>
      </c>
      <c r="F12" s="43" t="s">
        <v>3051</v>
      </c>
      <c r="G12" s="12" t="s">
        <v>2120</v>
      </c>
      <c r="H12" s="12" t="s">
        <v>2121</v>
      </c>
      <c r="I12" s="18" t="s">
        <v>3360</v>
      </c>
      <c r="J12" s="43" t="s">
        <v>3379</v>
      </c>
      <c r="K12" s="43" t="s">
        <v>3379</v>
      </c>
      <c r="L12" s="144">
        <v>40317</v>
      </c>
      <c r="M12" s="138"/>
      <c r="N12" s="15"/>
      <c r="O12" s="15">
        <v>0</v>
      </c>
      <c r="P12" s="39">
        <v>1</v>
      </c>
      <c r="Q12" s="91" t="s">
        <v>3110</v>
      </c>
      <c r="R12" s="14"/>
      <c r="T12" s="123"/>
      <c r="U12" s="338"/>
      <c r="V12" s="92"/>
      <c r="W12" s="342"/>
    </row>
    <row r="13" spans="1:30" x14ac:dyDescent="0.2">
      <c r="A13" s="11">
        <f t="shared" si="0"/>
        <v>11</v>
      </c>
      <c r="B13" s="98">
        <v>11</v>
      </c>
      <c r="C13" s="12" t="s">
        <v>1697</v>
      </c>
      <c r="D13" s="14" t="s">
        <v>1066</v>
      </c>
      <c r="E13" s="13" t="s">
        <v>2119</v>
      </c>
      <c r="F13" s="43" t="s">
        <v>3051</v>
      </c>
      <c r="G13" s="12" t="s">
        <v>2120</v>
      </c>
      <c r="H13" s="12" t="s">
        <v>2121</v>
      </c>
      <c r="I13" s="18" t="s">
        <v>3360</v>
      </c>
      <c r="J13" s="43" t="s">
        <v>3379</v>
      </c>
      <c r="K13" s="43" t="s">
        <v>3379</v>
      </c>
      <c r="L13" s="144">
        <v>40659</v>
      </c>
      <c r="M13" s="138"/>
      <c r="N13" s="15"/>
      <c r="O13" s="15">
        <v>0</v>
      </c>
      <c r="P13" s="39">
        <v>1</v>
      </c>
      <c r="Q13" s="91" t="s">
        <v>3110</v>
      </c>
      <c r="R13" s="14"/>
      <c r="T13" s="135">
        <v>41355</v>
      </c>
      <c r="U13" s="338"/>
      <c r="V13" s="92"/>
      <c r="W13" s="342"/>
    </row>
    <row r="14" spans="1:30" x14ac:dyDescent="0.2">
      <c r="A14" s="11">
        <f t="shared" si="0"/>
        <v>12</v>
      </c>
      <c r="B14" s="98">
        <v>13</v>
      </c>
      <c r="C14" s="12" t="s">
        <v>1697</v>
      </c>
      <c r="D14" s="14" t="s">
        <v>1067</v>
      </c>
      <c r="E14" s="13" t="s">
        <v>2119</v>
      </c>
      <c r="F14" s="43" t="s">
        <v>3051</v>
      </c>
      <c r="G14" s="12" t="s">
        <v>2120</v>
      </c>
      <c r="H14" s="12" t="s">
        <v>2121</v>
      </c>
      <c r="I14" s="18" t="s">
        <v>3360</v>
      </c>
      <c r="J14" s="43" t="s">
        <v>3379</v>
      </c>
      <c r="K14" s="43" t="s">
        <v>3379</v>
      </c>
      <c r="L14" s="144">
        <v>40317</v>
      </c>
      <c r="M14" s="138"/>
      <c r="N14" s="15"/>
      <c r="O14" s="15">
        <v>0</v>
      </c>
      <c r="P14" s="39">
        <v>1</v>
      </c>
      <c r="Q14" s="91" t="s">
        <v>3110</v>
      </c>
      <c r="R14" s="14"/>
      <c r="T14" s="123"/>
      <c r="U14" s="338"/>
      <c r="V14" s="92"/>
      <c r="W14" s="342"/>
    </row>
    <row r="15" spans="1:30" x14ac:dyDescent="0.2">
      <c r="A15" s="11">
        <f t="shared" si="0"/>
        <v>13</v>
      </c>
      <c r="B15" s="98">
        <v>14</v>
      </c>
      <c r="C15" s="12" t="s">
        <v>1697</v>
      </c>
      <c r="D15" s="14" t="s">
        <v>1068</v>
      </c>
      <c r="E15" s="13" t="s">
        <v>2119</v>
      </c>
      <c r="F15" s="43" t="s">
        <v>3051</v>
      </c>
      <c r="G15" s="12" t="s">
        <v>2120</v>
      </c>
      <c r="H15" s="12" t="s">
        <v>2121</v>
      </c>
      <c r="I15" s="18" t="s">
        <v>3360</v>
      </c>
      <c r="J15" s="43" t="s">
        <v>3379</v>
      </c>
      <c r="K15" s="43" t="s">
        <v>3379</v>
      </c>
      <c r="L15" s="144">
        <v>40317</v>
      </c>
      <c r="M15" s="138"/>
      <c r="N15" s="15"/>
      <c r="O15" s="15">
        <v>0</v>
      </c>
      <c r="P15" s="39">
        <v>1</v>
      </c>
      <c r="Q15" s="91" t="s">
        <v>3110</v>
      </c>
      <c r="R15" s="14"/>
      <c r="T15" s="135">
        <v>41344</v>
      </c>
      <c r="U15" s="338"/>
      <c r="V15" s="92"/>
      <c r="W15" s="342"/>
    </row>
    <row r="16" spans="1:30" x14ac:dyDescent="0.2">
      <c r="A16" s="11">
        <f t="shared" si="0"/>
        <v>14</v>
      </c>
      <c r="B16" s="98">
        <v>15</v>
      </c>
      <c r="C16" s="12" t="s">
        <v>1697</v>
      </c>
      <c r="D16" s="14" t="s">
        <v>2209</v>
      </c>
      <c r="E16" s="13" t="s">
        <v>2119</v>
      </c>
      <c r="F16" s="43" t="s">
        <v>3051</v>
      </c>
      <c r="G16" s="12" t="s">
        <v>2120</v>
      </c>
      <c r="H16" s="12" t="s">
        <v>2121</v>
      </c>
      <c r="I16" s="18" t="s">
        <v>3360</v>
      </c>
      <c r="J16" s="43" t="s">
        <v>3379</v>
      </c>
      <c r="K16" s="43" t="s">
        <v>3379</v>
      </c>
      <c r="L16" s="144">
        <v>40442</v>
      </c>
      <c r="M16" s="138"/>
      <c r="N16" s="15"/>
      <c r="O16" s="15">
        <v>0</v>
      </c>
      <c r="P16" s="39">
        <v>1</v>
      </c>
      <c r="Q16" s="91" t="s">
        <v>3110</v>
      </c>
      <c r="R16" s="14"/>
      <c r="T16" s="123"/>
      <c r="U16" s="338"/>
      <c r="V16" s="92"/>
      <c r="W16" s="342"/>
    </row>
    <row r="17" spans="1:23" x14ac:dyDescent="0.2">
      <c r="A17" s="11">
        <f t="shared" si="0"/>
        <v>15</v>
      </c>
      <c r="B17" s="98">
        <v>16</v>
      </c>
      <c r="C17" s="12" t="s">
        <v>1697</v>
      </c>
      <c r="D17" s="14" t="s">
        <v>2210</v>
      </c>
      <c r="E17" s="13" t="s">
        <v>2119</v>
      </c>
      <c r="F17" s="43" t="s">
        <v>3051</v>
      </c>
      <c r="G17" s="12" t="s">
        <v>2120</v>
      </c>
      <c r="H17" s="12" t="s">
        <v>2121</v>
      </c>
      <c r="I17" s="18" t="s">
        <v>3360</v>
      </c>
      <c r="J17" s="43" t="s">
        <v>3379</v>
      </c>
      <c r="K17" s="43" t="s">
        <v>3379</v>
      </c>
      <c r="L17" s="144">
        <v>40659</v>
      </c>
      <c r="M17" s="138"/>
      <c r="N17" s="15"/>
      <c r="O17" s="15">
        <v>0</v>
      </c>
      <c r="P17" s="39">
        <v>1</v>
      </c>
      <c r="Q17" s="91" t="s">
        <v>3110</v>
      </c>
      <c r="R17" s="14"/>
      <c r="T17" s="135">
        <v>41344</v>
      </c>
      <c r="U17" s="338"/>
      <c r="V17" s="92"/>
      <c r="W17" s="342"/>
    </row>
    <row r="18" spans="1:23" x14ac:dyDescent="0.2">
      <c r="A18" s="11">
        <f t="shared" si="0"/>
        <v>16</v>
      </c>
      <c r="B18" s="98">
        <v>17</v>
      </c>
      <c r="C18" s="12" t="s">
        <v>1697</v>
      </c>
      <c r="D18" s="14" t="s">
        <v>2211</v>
      </c>
      <c r="E18" s="13" t="s">
        <v>2119</v>
      </c>
      <c r="F18" s="43" t="s">
        <v>3051</v>
      </c>
      <c r="G18" s="12" t="s">
        <v>2120</v>
      </c>
      <c r="H18" s="12" t="s">
        <v>2121</v>
      </c>
      <c r="I18" s="18" t="s">
        <v>3360</v>
      </c>
      <c r="J18" s="43" t="s">
        <v>3379</v>
      </c>
      <c r="K18" s="43" t="s">
        <v>3379</v>
      </c>
      <c r="L18" s="144">
        <v>40451</v>
      </c>
      <c r="M18" s="138"/>
      <c r="N18" s="15"/>
      <c r="O18" s="15">
        <v>0</v>
      </c>
      <c r="P18" s="39">
        <v>1</v>
      </c>
      <c r="Q18" s="91" t="s">
        <v>3110</v>
      </c>
      <c r="R18" s="14"/>
      <c r="T18" s="123"/>
      <c r="U18" s="338"/>
      <c r="V18" s="92"/>
      <c r="W18" s="342"/>
    </row>
    <row r="19" spans="1:23" x14ac:dyDescent="0.2">
      <c r="A19" s="11">
        <f t="shared" si="0"/>
        <v>17</v>
      </c>
      <c r="B19" s="98">
        <v>18</v>
      </c>
      <c r="C19" s="12" t="s">
        <v>1697</v>
      </c>
      <c r="D19" s="14" t="s">
        <v>2212</v>
      </c>
      <c r="E19" s="13" t="s">
        <v>2119</v>
      </c>
      <c r="F19" s="43" t="s">
        <v>3051</v>
      </c>
      <c r="G19" s="12" t="s">
        <v>2120</v>
      </c>
      <c r="H19" s="12" t="s">
        <v>2121</v>
      </c>
      <c r="I19" s="18" t="s">
        <v>3360</v>
      </c>
      <c r="J19" s="43" t="s">
        <v>3379</v>
      </c>
      <c r="K19" s="43" t="s">
        <v>3379</v>
      </c>
      <c r="L19" s="144">
        <v>40750</v>
      </c>
      <c r="M19" s="138"/>
      <c r="N19" s="15"/>
      <c r="O19" s="15">
        <v>0</v>
      </c>
      <c r="P19" s="39">
        <v>1</v>
      </c>
      <c r="Q19" s="91" t="s">
        <v>3110</v>
      </c>
      <c r="R19" s="14"/>
      <c r="T19" s="123"/>
      <c r="U19" s="338"/>
      <c r="V19" s="92"/>
      <c r="W19" s="342"/>
    </row>
    <row r="20" spans="1:23" x14ac:dyDescent="0.2">
      <c r="A20" s="11">
        <f t="shared" si="0"/>
        <v>18</v>
      </c>
      <c r="B20" s="98">
        <v>19</v>
      </c>
      <c r="C20" s="12" t="s">
        <v>1697</v>
      </c>
      <c r="D20" s="14" t="s">
        <v>2213</v>
      </c>
      <c r="E20" s="13" t="s">
        <v>2119</v>
      </c>
      <c r="F20" s="43" t="s">
        <v>3051</v>
      </c>
      <c r="G20" s="12" t="s">
        <v>2120</v>
      </c>
      <c r="H20" s="12" t="s">
        <v>2121</v>
      </c>
      <c r="I20" s="18" t="s">
        <v>3360</v>
      </c>
      <c r="J20" s="43" t="s">
        <v>3379</v>
      </c>
      <c r="K20" s="43" t="s">
        <v>3379</v>
      </c>
      <c r="L20" s="144">
        <v>40661</v>
      </c>
      <c r="M20" s="138"/>
      <c r="N20" s="15"/>
      <c r="O20" s="15">
        <v>0</v>
      </c>
      <c r="P20" s="39">
        <v>1</v>
      </c>
      <c r="Q20" s="91" t="s">
        <v>3110</v>
      </c>
      <c r="R20" s="14"/>
      <c r="T20" s="123"/>
      <c r="U20" s="338"/>
      <c r="V20" s="92"/>
      <c r="W20" s="342"/>
    </row>
    <row r="21" spans="1:23" x14ac:dyDescent="0.2">
      <c r="A21" s="11">
        <f t="shared" si="0"/>
        <v>19</v>
      </c>
      <c r="B21" s="98">
        <v>20</v>
      </c>
      <c r="C21" s="12" t="s">
        <v>1697</v>
      </c>
      <c r="D21" s="14" t="s">
        <v>2214</v>
      </c>
      <c r="E21" s="13" t="s">
        <v>2119</v>
      </c>
      <c r="F21" s="43" t="s">
        <v>3051</v>
      </c>
      <c r="G21" s="12" t="s">
        <v>2120</v>
      </c>
      <c r="H21" s="12" t="s">
        <v>2121</v>
      </c>
      <c r="I21" s="18" t="s">
        <v>3360</v>
      </c>
      <c r="J21" s="43" t="s">
        <v>3379</v>
      </c>
      <c r="K21" s="43" t="s">
        <v>3379</v>
      </c>
      <c r="L21" s="144">
        <v>40394</v>
      </c>
      <c r="M21" s="138"/>
      <c r="N21" s="15"/>
      <c r="O21" s="15">
        <v>0</v>
      </c>
      <c r="P21" s="39">
        <v>1</v>
      </c>
      <c r="Q21" s="91" t="s">
        <v>3110</v>
      </c>
      <c r="R21" s="14"/>
      <c r="T21" s="123"/>
      <c r="U21" s="338"/>
      <c r="V21" s="92"/>
      <c r="W21" s="342"/>
    </row>
    <row r="22" spans="1:23" x14ac:dyDescent="0.2">
      <c r="A22" s="11">
        <f t="shared" si="0"/>
        <v>20</v>
      </c>
      <c r="B22" s="98">
        <v>21</v>
      </c>
      <c r="C22" s="12" t="s">
        <v>1697</v>
      </c>
      <c r="D22" s="14" t="s">
        <v>315</v>
      </c>
      <c r="E22" s="13" t="s">
        <v>2119</v>
      </c>
      <c r="F22" s="43" t="s">
        <v>3051</v>
      </c>
      <c r="G22" s="12" t="s">
        <v>2120</v>
      </c>
      <c r="H22" s="12" t="s">
        <v>2121</v>
      </c>
      <c r="I22" s="18" t="s">
        <v>3360</v>
      </c>
      <c r="J22" s="43" t="s">
        <v>3379</v>
      </c>
      <c r="K22" s="43" t="s">
        <v>3379</v>
      </c>
      <c r="L22" s="144">
        <v>40451</v>
      </c>
      <c r="M22" s="138"/>
      <c r="N22" s="15"/>
      <c r="O22" s="15">
        <v>0</v>
      </c>
      <c r="P22" s="39">
        <v>1</v>
      </c>
      <c r="Q22" s="91" t="s">
        <v>3110</v>
      </c>
      <c r="R22" s="14"/>
      <c r="T22" s="123"/>
      <c r="U22" s="338"/>
      <c r="V22" s="92"/>
      <c r="W22" s="342"/>
    </row>
    <row r="23" spans="1:23" x14ac:dyDescent="0.2">
      <c r="A23" s="11">
        <f t="shared" si="0"/>
        <v>21</v>
      </c>
      <c r="B23" s="98">
        <v>22</v>
      </c>
      <c r="C23" s="12" t="s">
        <v>1697</v>
      </c>
      <c r="D23" s="14" t="s">
        <v>316</v>
      </c>
      <c r="E23" s="13" t="s">
        <v>2119</v>
      </c>
      <c r="F23" s="43" t="s">
        <v>3051</v>
      </c>
      <c r="G23" s="12" t="s">
        <v>2120</v>
      </c>
      <c r="H23" s="12" t="s">
        <v>2121</v>
      </c>
      <c r="I23" s="18" t="s">
        <v>3360</v>
      </c>
      <c r="J23" s="43" t="s">
        <v>3379</v>
      </c>
      <c r="K23" s="43" t="s">
        <v>3379</v>
      </c>
      <c r="L23" s="144">
        <v>40374</v>
      </c>
      <c r="M23" s="138"/>
      <c r="N23" s="15"/>
      <c r="O23" s="15">
        <v>0</v>
      </c>
      <c r="P23" s="39">
        <v>1</v>
      </c>
      <c r="Q23" s="91" t="s">
        <v>3110</v>
      </c>
      <c r="R23" s="14"/>
      <c r="T23" s="123"/>
      <c r="U23" s="338"/>
      <c r="V23" s="92"/>
      <c r="W23" s="342"/>
    </row>
    <row r="24" spans="1:23" x14ac:dyDescent="0.2">
      <c r="A24" s="11">
        <f t="shared" si="0"/>
        <v>22</v>
      </c>
      <c r="B24" s="98">
        <v>23</v>
      </c>
      <c r="C24" s="12" t="s">
        <v>1697</v>
      </c>
      <c r="D24" s="14" t="s">
        <v>317</v>
      </c>
      <c r="E24" s="13" t="s">
        <v>2119</v>
      </c>
      <c r="F24" s="43" t="s">
        <v>3051</v>
      </c>
      <c r="G24" s="12" t="s">
        <v>2120</v>
      </c>
      <c r="H24" s="12" t="s">
        <v>2121</v>
      </c>
      <c r="I24" s="18" t="s">
        <v>3360</v>
      </c>
      <c r="J24" s="43" t="s">
        <v>3379</v>
      </c>
      <c r="K24" s="43" t="s">
        <v>3379</v>
      </c>
      <c r="L24" s="144">
        <v>40441</v>
      </c>
      <c r="M24" s="138"/>
      <c r="N24" s="15"/>
      <c r="O24" s="15">
        <v>0</v>
      </c>
      <c r="P24" s="39">
        <v>1</v>
      </c>
      <c r="Q24" s="91" t="s">
        <v>3110</v>
      </c>
      <c r="R24" s="14"/>
      <c r="T24" s="123"/>
      <c r="U24" s="338"/>
      <c r="V24" s="92"/>
      <c r="W24" s="342"/>
    </row>
    <row r="25" spans="1:23" x14ac:dyDescent="0.2">
      <c r="A25" s="11">
        <f t="shared" si="0"/>
        <v>23</v>
      </c>
      <c r="B25" s="98">
        <v>24</v>
      </c>
      <c r="C25" s="12" t="s">
        <v>1697</v>
      </c>
      <c r="D25" s="14" t="s">
        <v>318</v>
      </c>
      <c r="E25" s="13" t="s">
        <v>2119</v>
      </c>
      <c r="F25" s="43" t="s">
        <v>3051</v>
      </c>
      <c r="G25" s="12" t="s">
        <v>2120</v>
      </c>
      <c r="H25" s="12" t="s">
        <v>2121</v>
      </c>
      <c r="I25" s="18" t="s">
        <v>3360</v>
      </c>
      <c r="J25" s="43" t="s">
        <v>3379</v>
      </c>
      <c r="K25" s="43" t="s">
        <v>3379</v>
      </c>
      <c r="L25" s="144">
        <v>40709</v>
      </c>
      <c r="M25" s="138"/>
      <c r="N25" s="15"/>
      <c r="O25" s="15">
        <v>0</v>
      </c>
      <c r="P25" s="39">
        <v>1</v>
      </c>
      <c r="Q25" s="91" t="s">
        <v>3110</v>
      </c>
      <c r="R25" s="14"/>
      <c r="T25" s="123"/>
      <c r="U25" s="338"/>
      <c r="V25" s="92"/>
      <c r="W25" s="342"/>
    </row>
    <row r="26" spans="1:23" x14ac:dyDescent="0.2">
      <c r="A26" s="11">
        <f t="shared" si="0"/>
        <v>24</v>
      </c>
      <c r="B26" s="98">
        <v>25</v>
      </c>
      <c r="C26" s="12" t="s">
        <v>1697</v>
      </c>
      <c r="D26" s="14" t="s">
        <v>319</v>
      </c>
      <c r="E26" s="13" t="s">
        <v>2119</v>
      </c>
      <c r="F26" s="43" t="s">
        <v>3051</v>
      </c>
      <c r="G26" s="12" t="s">
        <v>2120</v>
      </c>
      <c r="H26" s="12" t="s">
        <v>2121</v>
      </c>
      <c r="I26" s="18" t="s">
        <v>3360</v>
      </c>
      <c r="J26" s="43" t="s">
        <v>3379</v>
      </c>
      <c r="K26" s="43" t="s">
        <v>3379</v>
      </c>
      <c r="L26" s="144">
        <v>40436</v>
      </c>
      <c r="M26" s="138"/>
      <c r="N26" s="15"/>
      <c r="O26" s="15">
        <v>0</v>
      </c>
      <c r="P26" s="39">
        <v>1</v>
      </c>
      <c r="Q26" s="91" t="s">
        <v>3110</v>
      </c>
      <c r="R26" s="14"/>
      <c r="T26" s="123"/>
      <c r="U26" s="338"/>
      <c r="V26" s="92"/>
      <c r="W26" s="342"/>
    </row>
    <row r="27" spans="1:23" x14ac:dyDescent="0.2">
      <c r="A27" s="11">
        <f t="shared" si="0"/>
        <v>25</v>
      </c>
      <c r="B27" s="98">
        <v>26</v>
      </c>
      <c r="C27" s="12" t="s">
        <v>1697</v>
      </c>
      <c r="D27" s="14" t="s">
        <v>320</v>
      </c>
      <c r="E27" s="13" t="s">
        <v>2119</v>
      </c>
      <c r="F27" s="43" t="s">
        <v>3051</v>
      </c>
      <c r="G27" s="12" t="s">
        <v>2120</v>
      </c>
      <c r="H27" s="12" t="s">
        <v>2121</v>
      </c>
      <c r="I27" s="18" t="s">
        <v>3360</v>
      </c>
      <c r="J27" s="43" t="s">
        <v>3379</v>
      </c>
      <c r="K27" s="43" t="s">
        <v>3379</v>
      </c>
      <c r="L27" s="144">
        <v>40479</v>
      </c>
      <c r="M27" s="138"/>
      <c r="N27" s="15"/>
      <c r="O27" s="15">
        <v>0</v>
      </c>
      <c r="P27" s="39">
        <v>1</v>
      </c>
      <c r="Q27" s="91" t="s">
        <v>3110</v>
      </c>
      <c r="R27" s="14"/>
      <c r="T27" s="135">
        <v>41355</v>
      </c>
      <c r="U27" s="338"/>
      <c r="V27" s="92"/>
      <c r="W27" s="342"/>
    </row>
    <row r="28" spans="1:23" x14ac:dyDescent="0.2">
      <c r="A28" s="11">
        <f t="shared" si="0"/>
        <v>26</v>
      </c>
      <c r="B28" s="98">
        <v>27</v>
      </c>
      <c r="C28" s="12" t="s">
        <v>1697</v>
      </c>
      <c r="D28" s="14" t="s">
        <v>321</v>
      </c>
      <c r="E28" s="13" t="s">
        <v>2119</v>
      </c>
      <c r="F28" s="43" t="s">
        <v>3051</v>
      </c>
      <c r="G28" s="12" t="s">
        <v>2120</v>
      </c>
      <c r="H28" s="12" t="s">
        <v>2121</v>
      </c>
      <c r="I28" s="18" t="s">
        <v>3360</v>
      </c>
      <c r="J28" s="43" t="s">
        <v>3379</v>
      </c>
      <c r="K28" s="43" t="s">
        <v>3379</v>
      </c>
      <c r="L28" s="144">
        <v>40777</v>
      </c>
      <c r="M28" s="138"/>
      <c r="N28" s="15"/>
      <c r="O28" s="15">
        <v>0</v>
      </c>
      <c r="P28" s="39">
        <v>1</v>
      </c>
      <c r="Q28" s="91" t="s">
        <v>3110</v>
      </c>
      <c r="R28" s="14"/>
      <c r="T28" s="135">
        <v>41355</v>
      </c>
      <c r="U28" s="338"/>
      <c r="V28" s="92"/>
      <c r="W28" s="342"/>
    </row>
    <row r="29" spans="1:23" x14ac:dyDescent="0.2">
      <c r="A29" s="11">
        <f t="shared" si="0"/>
        <v>27</v>
      </c>
      <c r="B29" s="98">
        <v>28</v>
      </c>
      <c r="C29" s="12" t="s">
        <v>1697</v>
      </c>
      <c r="D29" s="14" t="s">
        <v>322</v>
      </c>
      <c r="E29" s="13" t="s">
        <v>2119</v>
      </c>
      <c r="F29" s="43" t="s">
        <v>3051</v>
      </c>
      <c r="G29" s="12" t="s">
        <v>2120</v>
      </c>
      <c r="H29" s="12" t="s">
        <v>2121</v>
      </c>
      <c r="I29" s="18" t="s">
        <v>3360</v>
      </c>
      <c r="J29" s="43" t="s">
        <v>3379</v>
      </c>
      <c r="K29" s="43" t="s">
        <v>3379</v>
      </c>
      <c r="L29" s="144">
        <v>40317</v>
      </c>
      <c r="M29" s="138"/>
      <c r="N29" s="15"/>
      <c r="O29" s="15">
        <v>0</v>
      </c>
      <c r="P29" s="39">
        <v>1</v>
      </c>
      <c r="Q29" s="91" t="s">
        <v>3110</v>
      </c>
      <c r="R29" s="14"/>
      <c r="T29" s="123"/>
      <c r="U29" s="338"/>
      <c r="V29" s="92"/>
      <c r="W29" s="342"/>
    </row>
    <row r="30" spans="1:23" x14ac:dyDescent="0.2">
      <c r="A30" s="11">
        <f t="shared" si="0"/>
        <v>28</v>
      </c>
      <c r="B30" s="98">
        <v>29</v>
      </c>
      <c r="C30" s="12" t="s">
        <v>1697</v>
      </c>
      <c r="D30" s="14" t="s">
        <v>323</v>
      </c>
      <c r="E30" s="13" t="s">
        <v>2119</v>
      </c>
      <c r="F30" s="43" t="s">
        <v>3051</v>
      </c>
      <c r="G30" s="12" t="s">
        <v>2120</v>
      </c>
      <c r="H30" s="12" t="s">
        <v>2121</v>
      </c>
      <c r="I30" s="18" t="s">
        <v>3360</v>
      </c>
      <c r="J30" s="43" t="s">
        <v>3379</v>
      </c>
      <c r="K30" s="43" t="s">
        <v>3379</v>
      </c>
      <c r="L30" s="144">
        <v>40707</v>
      </c>
      <c r="M30" s="138"/>
      <c r="N30" s="15"/>
      <c r="O30" s="15">
        <v>0</v>
      </c>
      <c r="P30" s="39">
        <v>1</v>
      </c>
      <c r="Q30" s="91" t="s">
        <v>3110</v>
      </c>
      <c r="R30" s="14"/>
      <c r="T30" s="135">
        <v>41355</v>
      </c>
      <c r="U30" s="338"/>
      <c r="V30" s="92"/>
      <c r="W30" s="342"/>
    </row>
    <row r="31" spans="1:23" x14ac:dyDescent="0.2">
      <c r="A31" s="11">
        <f t="shared" si="0"/>
        <v>29</v>
      </c>
      <c r="B31" s="98">
        <v>31</v>
      </c>
      <c r="C31" s="12" t="s">
        <v>1697</v>
      </c>
      <c r="D31" s="14" t="s">
        <v>324</v>
      </c>
      <c r="E31" s="13" t="s">
        <v>2119</v>
      </c>
      <c r="F31" s="43" t="s">
        <v>3051</v>
      </c>
      <c r="G31" s="12" t="s">
        <v>2120</v>
      </c>
      <c r="H31" s="12" t="s">
        <v>2121</v>
      </c>
      <c r="I31" s="18" t="s">
        <v>3360</v>
      </c>
      <c r="J31" s="43" t="s">
        <v>3379</v>
      </c>
      <c r="K31" s="43" t="s">
        <v>3379</v>
      </c>
      <c r="L31" s="144">
        <v>40467</v>
      </c>
      <c r="M31" s="138"/>
      <c r="N31" s="15"/>
      <c r="O31" s="15">
        <v>0</v>
      </c>
      <c r="P31" s="39">
        <v>1</v>
      </c>
      <c r="Q31" s="91" t="s">
        <v>3110</v>
      </c>
      <c r="R31" s="14"/>
      <c r="T31" s="123"/>
      <c r="U31" s="338"/>
      <c r="V31" s="92"/>
      <c r="W31" s="342"/>
    </row>
    <row r="32" spans="1:23" x14ac:dyDescent="0.2">
      <c r="A32" s="11">
        <f t="shared" si="0"/>
        <v>30</v>
      </c>
      <c r="B32" s="98">
        <v>32</v>
      </c>
      <c r="C32" s="12" t="s">
        <v>1697</v>
      </c>
      <c r="D32" s="14" t="s">
        <v>325</v>
      </c>
      <c r="E32" s="13" t="s">
        <v>2119</v>
      </c>
      <c r="F32" s="43" t="s">
        <v>3051</v>
      </c>
      <c r="G32" s="12" t="s">
        <v>2120</v>
      </c>
      <c r="H32" s="12" t="s">
        <v>2121</v>
      </c>
      <c r="I32" s="18" t="s">
        <v>3360</v>
      </c>
      <c r="J32" s="43" t="s">
        <v>3379</v>
      </c>
      <c r="K32" s="43" t="s">
        <v>3379</v>
      </c>
      <c r="L32" s="144">
        <v>40480</v>
      </c>
      <c r="M32" s="138"/>
      <c r="N32" s="15"/>
      <c r="O32" s="15">
        <v>0</v>
      </c>
      <c r="P32" s="39">
        <v>1</v>
      </c>
      <c r="Q32" s="91" t="s">
        <v>3110</v>
      </c>
      <c r="R32" s="14"/>
      <c r="T32" s="123"/>
      <c r="U32" s="338"/>
      <c r="V32" s="92"/>
      <c r="W32" s="342"/>
    </row>
    <row r="33" spans="1:23" x14ac:dyDescent="0.2">
      <c r="A33" s="11">
        <f t="shared" si="0"/>
        <v>31</v>
      </c>
      <c r="B33" s="98">
        <v>34</v>
      </c>
      <c r="C33" s="12" t="s">
        <v>1697</v>
      </c>
      <c r="D33" s="14" t="s">
        <v>326</v>
      </c>
      <c r="E33" s="13" t="s">
        <v>2119</v>
      </c>
      <c r="F33" s="43" t="s">
        <v>3051</v>
      </c>
      <c r="G33" s="12" t="s">
        <v>2120</v>
      </c>
      <c r="H33" s="12" t="s">
        <v>2121</v>
      </c>
      <c r="I33" s="18" t="s">
        <v>3360</v>
      </c>
      <c r="J33" s="43" t="s">
        <v>3379</v>
      </c>
      <c r="K33" s="43" t="s">
        <v>3379</v>
      </c>
      <c r="L33" s="144">
        <v>40467</v>
      </c>
      <c r="M33" s="138"/>
      <c r="N33" s="15"/>
      <c r="O33" s="15">
        <v>0</v>
      </c>
      <c r="P33" s="39">
        <v>1</v>
      </c>
      <c r="Q33" s="91" t="s">
        <v>3110</v>
      </c>
      <c r="R33" s="14"/>
      <c r="T33" s="135">
        <v>41355</v>
      </c>
      <c r="U33" s="338"/>
      <c r="V33" s="92"/>
      <c r="W33" s="342"/>
    </row>
    <row r="34" spans="1:23" x14ac:dyDescent="0.2">
      <c r="A34" s="11">
        <f t="shared" si="0"/>
        <v>32</v>
      </c>
      <c r="B34" s="98">
        <v>35</v>
      </c>
      <c r="C34" s="12" t="s">
        <v>1697</v>
      </c>
      <c r="D34" s="14" t="s">
        <v>327</v>
      </c>
      <c r="E34" s="13" t="s">
        <v>2119</v>
      </c>
      <c r="F34" s="43" t="s">
        <v>3051</v>
      </c>
      <c r="G34" s="12" t="s">
        <v>2120</v>
      </c>
      <c r="H34" s="12" t="s">
        <v>2121</v>
      </c>
      <c r="I34" s="18" t="s">
        <v>3360</v>
      </c>
      <c r="J34" s="43" t="s">
        <v>3379</v>
      </c>
      <c r="K34" s="43" t="s">
        <v>3379</v>
      </c>
      <c r="L34" s="144">
        <v>40714</v>
      </c>
      <c r="M34" s="138"/>
      <c r="N34" s="15"/>
      <c r="O34" s="15">
        <v>0</v>
      </c>
      <c r="P34" s="39">
        <v>1</v>
      </c>
      <c r="Q34" s="91" t="s">
        <v>3110</v>
      </c>
      <c r="R34" s="14"/>
      <c r="T34" s="123"/>
      <c r="U34" s="338"/>
      <c r="V34" s="92"/>
      <c r="W34" s="342"/>
    </row>
    <row r="35" spans="1:23" x14ac:dyDescent="0.2">
      <c r="A35" s="11">
        <f t="shared" si="0"/>
        <v>33</v>
      </c>
      <c r="B35" s="98">
        <v>36</v>
      </c>
      <c r="C35" s="12" t="s">
        <v>1697</v>
      </c>
      <c r="D35" s="14" t="s">
        <v>328</v>
      </c>
      <c r="E35" s="13" t="s">
        <v>2119</v>
      </c>
      <c r="F35" s="43" t="s">
        <v>3051</v>
      </c>
      <c r="G35" s="12" t="s">
        <v>2120</v>
      </c>
      <c r="H35" s="12" t="s">
        <v>2121</v>
      </c>
      <c r="I35" s="18" t="s">
        <v>3360</v>
      </c>
      <c r="J35" s="43" t="s">
        <v>3379</v>
      </c>
      <c r="K35" s="43" t="s">
        <v>3379</v>
      </c>
      <c r="L35" s="144">
        <v>40724</v>
      </c>
      <c r="M35" s="138"/>
      <c r="N35" s="15"/>
      <c r="O35" s="15">
        <v>0</v>
      </c>
      <c r="P35" s="39">
        <v>1</v>
      </c>
      <c r="Q35" s="91" t="s">
        <v>3110</v>
      </c>
      <c r="R35" s="14"/>
      <c r="T35" s="123"/>
      <c r="U35" s="338"/>
      <c r="V35" s="92"/>
      <c r="W35" s="342"/>
    </row>
    <row r="36" spans="1:23" x14ac:dyDescent="0.2">
      <c r="A36" s="11">
        <f t="shared" ref="A36:A67" si="1">A35+1</f>
        <v>34</v>
      </c>
      <c r="B36" s="98">
        <v>37</v>
      </c>
      <c r="C36" s="12" t="s">
        <v>1697</v>
      </c>
      <c r="D36" s="14" t="s">
        <v>329</v>
      </c>
      <c r="E36" s="13" t="s">
        <v>2119</v>
      </c>
      <c r="F36" s="43" t="s">
        <v>3051</v>
      </c>
      <c r="G36" s="12" t="s">
        <v>2120</v>
      </c>
      <c r="H36" s="12" t="s">
        <v>2121</v>
      </c>
      <c r="I36" s="18" t="s">
        <v>3360</v>
      </c>
      <c r="J36" s="43" t="s">
        <v>3379</v>
      </c>
      <c r="K36" s="43" t="s">
        <v>3379</v>
      </c>
      <c r="L36" s="144">
        <v>40375</v>
      </c>
      <c r="M36" s="138"/>
      <c r="N36" s="15"/>
      <c r="O36" s="15">
        <v>0</v>
      </c>
      <c r="P36" s="39">
        <v>1</v>
      </c>
      <c r="Q36" s="91" t="s">
        <v>3110</v>
      </c>
      <c r="R36" s="14"/>
      <c r="T36" s="135">
        <v>41446</v>
      </c>
      <c r="U36" s="338"/>
      <c r="V36" s="92"/>
      <c r="W36" s="342"/>
    </row>
    <row r="37" spans="1:23" x14ac:dyDescent="0.2">
      <c r="A37" s="11">
        <f t="shared" si="1"/>
        <v>35</v>
      </c>
      <c r="B37" s="98">
        <v>39</v>
      </c>
      <c r="C37" s="12" t="s">
        <v>1697</v>
      </c>
      <c r="D37" s="14" t="s">
        <v>330</v>
      </c>
      <c r="E37" s="13" t="s">
        <v>2119</v>
      </c>
      <c r="F37" s="43" t="s">
        <v>3051</v>
      </c>
      <c r="G37" s="12" t="s">
        <v>2120</v>
      </c>
      <c r="H37" s="12" t="s">
        <v>2121</v>
      </c>
      <c r="I37" s="18" t="s">
        <v>3360</v>
      </c>
      <c r="J37" s="43" t="s">
        <v>3379</v>
      </c>
      <c r="K37" s="43" t="s">
        <v>3379</v>
      </c>
      <c r="L37" s="144">
        <v>40709</v>
      </c>
      <c r="M37" s="138"/>
      <c r="N37" s="15"/>
      <c r="O37" s="15">
        <v>0</v>
      </c>
      <c r="P37" s="39">
        <v>1</v>
      </c>
      <c r="Q37" s="91" t="s">
        <v>3110</v>
      </c>
      <c r="R37" s="14"/>
      <c r="T37" s="123"/>
      <c r="U37" s="338"/>
      <c r="V37" s="92"/>
      <c r="W37" s="342"/>
    </row>
    <row r="38" spans="1:23" x14ac:dyDescent="0.2">
      <c r="A38" s="11">
        <f t="shared" si="1"/>
        <v>36</v>
      </c>
      <c r="B38" s="98">
        <v>40</v>
      </c>
      <c r="C38" s="12" t="s">
        <v>1697</v>
      </c>
      <c r="D38" s="14" t="s">
        <v>331</v>
      </c>
      <c r="E38" s="13" t="s">
        <v>2119</v>
      </c>
      <c r="F38" s="43" t="s">
        <v>3051</v>
      </c>
      <c r="G38" s="12" t="s">
        <v>2120</v>
      </c>
      <c r="H38" s="12" t="s">
        <v>2121</v>
      </c>
      <c r="I38" s="18" t="s">
        <v>3360</v>
      </c>
      <c r="J38" s="43" t="s">
        <v>3379</v>
      </c>
      <c r="K38" s="43" t="s">
        <v>3379</v>
      </c>
      <c r="L38" s="144">
        <v>40436</v>
      </c>
      <c r="M38" s="138"/>
      <c r="N38" s="15"/>
      <c r="O38" s="15">
        <v>0</v>
      </c>
      <c r="P38" s="39">
        <v>1</v>
      </c>
      <c r="Q38" s="91" t="s">
        <v>3110</v>
      </c>
      <c r="R38" s="14"/>
      <c r="T38" s="135">
        <v>41446</v>
      </c>
      <c r="U38" s="338"/>
      <c r="V38" s="92"/>
      <c r="W38" s="342"/>
    </row>
    <row r="39" spans="1:23" x14ac:dyDescent="0.2">
      <c r="A39" s="11">
        <f t="shared" si="1"/>
        <v>37</v>
      </c>
      <c r="B39" s="98">
        <v>41</v>
      </c>
      <c r="C39" s="12" t="s">
        <v>1697</v>
      </c>
      <c r="D39" s="14" t="s">
        <v>332</v>
      </c>
      <c r="E39" s="13" t="s">
        <v>2119</v>
      </c>
      <c r="F39" s="43" t="s">
        <v>3051</v>
      </c>
      <c r="G39" s="12" t="s">
        <v>2120</v>
      </c>
      <c r="H39" s="12" t="s">
        <v>2121</v>
      </c>
      <c r="I39" s="18" t="s">
        <v>3360</v>
      </c>
      <c r="J39" s="43" t="s">
        <v>3379</v>
      </c>
      <c r="K39" s="43" t="s">
        <v>3379</v>
      </c>
      <c r="L39" s="144">
        <v>40766</v>
      </c>
      <c r="M39" s="138"/>
      <c r="N39" s="15"/>
      <c r="O39" s="15">
        <v>0</v>
      </c>
      <c r="P39" s="39">
        <v>1</v>
      </c>
      <c r="Q39" s="91" t="s">
        <v>3110</v>
      </c>
      <c r="R39" s="14"/>
      <c r="T39" s="123"/>
      <c r="U39" s="338"/>
      <c r="V39" s="92"/>
      <c r="W39" s="342"/>
    </row>
    <row r="40" spans="1:23" x14ac:dyDescent="0.2">
      <c r="A40" s="11">
        <f t="shared" si="1"/>
        <v>38</v>
      </c>
      <c r="B40" s="98">
        <v>42</v>
      </c>
      <c r="C40" s="12" t="s">
        <v>1697</v>
      </c>
      <c r="D40" s="14" t="s">
        <v>333</v>
      </c>
      <c r="E40" s="13" t="s">
        <v>2119</v>
      </c>
      <c r="F40" s="43" t="s">
        <v>3051</v>
      </c>
      <c r="G40" s="12" t="s">
        <v>2120</v>
      </c>
      <c r="H40" s="12" t="s">
        <v>2121</v>
      </c>
      <c r="I40" s="18" t="s">
        <v>3360</v>
      </c>
      <c r="J40" s="43" t="s">
        <v>3379</v>
      </c>
      <c r="K40" s="43" t="s">
        <v>3379</v>
      </c>
      <c r="L40" s="144">
        <v>40409</v>
      </c>
      <c r="M40" s="138"/>
      <c r="N40" s="15"/>
      <c r="O40" s="15">
        <v>0</v>
      </c>
      <c r="P40" s="39">
        <v>1</v>
      </c>
      <c r="Q40" s="91" t="s">
        <v>3110</v>
      </c>
      <c r="R40" s="14"/>
      <c r="T40" s="123"/>
      <c r="U40" s="338"/>
      <c r="V40" s="92"/>
      <c r="W40" s="342"/>
    </row>
    <row r="41" spans="1:23" x14ac:dyDescent="0.2">
      <c r="A41" s="11">
        <f t="shared" si="1"/>
        <v>39</v>
      </c>
      <c r="B41" s="98">
        <v>43</v>
      </c>
      <c r="C41" s="12" t="s">
        <v>1697</v>
      </c>
      <c r="D41" s="14" t="s">
        <v>2856</v>
      </c>
      <c r="E41" s="13" t="s">
        <v>2119</v>
      </c>
      <c r="F41" s="43" t="s">
        <v>3051</v>
      </c>
      <c r="G41" s="12" t="s">
        <v>2120</v>
      </c>
      <c r="H41" s="12" t="s">
        <v>2121</v>
      </c>
      <c r="I41" s="18" t="s">
        <v>3360</v>
      </c>
      <c r="J41" s="43" t="s">
        <v>3379</v>
      </c>
      <c r="K41" s="43" t="s">
        <v>3379</v>
      </c>
      <c r="L41" s="144">
        <v>40724</v>
      </c>
      <c r="M41" s="138"/>
      <c r="N41" s="15"/>
      <c r="O41" s="15">
        <v>0</v>
      </c>
      <c r="P41" s="39">
        <v>1</v>
      </c>
      <c r="Q41" s="91" t="s">
        <v>3110</v>
      </c>
      <c r="R41" s="14"/>
      <c r="T41" s="123"/>
      <c r="U41" s="338"/>
      <c r="V41" s="92"/>
      <c r="W41" s="342"/>
    </row>
    <row r="42" spans="1:23" x14ac:dyDescent="0.2">
      <c r="A42" s="11">
        <f t="shared" si="1"/>
        <v>40</v>
      </c>
      <c r="B42" s="98">
        <v>44</v>
      </c>
      <c r="C42" s="12" t="s">
        <v>1697</v>
      </c>
      <c r="D42" s="14" t="s">
        <v>2857</v>
      </c>
      <c r="E42" s="13" t="s">
        <v>2119</v>
      </c>
      <c r="F42" s="43" t="s">
        <v>3051</v>
      </c>
      <c r="G42" s="12" t="s">
        <v>2120</v>
      </c>
      <c r="H42" s="12" t="s">
        <v>2121</v>
      </c>
      <c r="I42" s="18" t="s">
        <v>3360</v>
      </c>
      <c r="J42" s="43" t="s">
        <v>3379</v>
      </c>
      <c r="K42" s="43" t="s">
        <v>3379</v>
      </c>
      <c r="L42" s="144">
        <v>40438</v>
      </c>
      <c r="M42" s="138"/>
      <c r="N42" s="15"/>
      <c r="O42" s="15">
        <v>0</v>
      </c>
      <c r="P42" s="39">
        <v>1</v>
      </c>
      <c r="Q42" s="91" t="s">
        <v>3110</v>
      </c>
      <c r="R42" s="14"/>
      <c r="T42" s="123"/>
      <c r="U42" s="338"/>
      <c r="V42" s="92"/>
      <c r="W42" s="342"/>
    </row>
    <row r="43" spans="1:23" x14ac:dyDescent="0.2">
      <c r="A43" s="11">
        <f t="shared" si="1"/>
        <v>41</v>
      </c>
      <c r="B43" s="98">
        <v>45</v>
      </c>
      <c r="C43" s="12" t="s">
        <v>1697</v>
      </c>
      <c r="D43" s="14" t="s">
        <v>723</v>
      </c>
      <c r="E43" s="13" t="s">
        <v>2119</v>
      </c>
      <c r="F43" s="43" t="s">
        <v>3051</v>
      </c>
      <c r="G43" s="12" t="s">
        <v>2120</v>
      </c>
      <c r="H43" s="12" t="s">
        <v>2121</v>
      </c>
      <c r="I43" s="18" t="s">
        <v>3360</v>
      </c>
      <c r="J43" s="43" t="s">
        <v>3379</v>
      </c>
      <c r="K43" s="43" t="s">
        <v>3379</v>
      </c>
      <c r="L43" s="144">
        <v>40388</v>
      </c>
      <c r="M43" s="138"/>
      <c r="N43" s="15"/>
      <c r="O43" s="15">
        <v>0</v>
      </c>
      <c r="P43" s="39">
        <v>1</v>
      </c>
      <c r="Q43" s="91" t="s">
        <v>3110</v>
      </c>
      <c r="R43" s="14"/>
      <c r="T43" s="123"/>
      <c r="U43" s="338"/>
      <c r="V43" s="92"/>
      <c r="W43" s="342"/>
    </row>
    <row r="44" spans="1:23" x14ac:dyDescent="0.2">
      <c r="A44" s="11">
        <f t="shared" si="1"/>
        <v>42</v>
      </c>
      <c r="B44" s="98">
        <v>47</v>
      </c>
      <c r="C44" s="12" t="s">
        <v>1697</v>
      </c>
      <c r="D44" s="14" t="s">
        <v>724</v>
      </c>
      <c r="E44" s="13" t="s">
        <v>2119</v>
      </c>
      <c r="F44" s="43" t="s">
        <v>3051</v>
      </c>
      <c r="G44" s="12" t="s">
        <v>2120</v>
      </c>
      <c r="H44" s="12" t="s">
        <v>2121</v>
      </c>
      <c r="I44" s="18" t="s">
        <v>3360</v>
      </c>
      <c r="J44" s="43" t="s">
        <v>3379</v>
      </c>
      <c r="K44" s="43" t="s">
        <v>3379</v>
      </c>
      <c r="L44" s="144">
        <v>40786</v>
      </c>
      <c r="M44" s="138"/>
      <c r="N44" s="15"/>
      <c r="O44" s="15">
        <v>0</v>
      </c>
      <c r="P44" s="39">
        <v>1</v>
      </c>
      <c r="Q44" s="91" t="s">
        <v>3110</v>
      </c>
      <c r="R44" s="14"/>
      <c r="T44" s="123"/>
      <c r="U44" s="338"/>
      <c r="V44" s="92"/>
      <c r="W44" s="342"/>
    </row>
    <row r="45" spans="1:23" x14ac:dyDescent="0.2">
      <c r="A45" s="11">
        <f t="shared" si="1"/>
        <v>43</v>
      </c>
      <c r="B45" s="98">
        <v>48</v>
      </c>
      <c r="C45" s="12" t="s">
        <v>1697</v>
      </c>
      <c r="D45" s="14" t="s">
        <v>725</v>
      </c>
      <c r="E45" s="13" t="s">
        <v>2119</v>
      </c>
      <c r="F45" s="43" t="s">
        <v>3051</v>
      </c>
      <c r="G45" s="12" t="s">
        <v>2120</v>
      </c>
      <c r="H45" s="12" t="s">
        <v>2121</v>
      </c>
      <c r="I45" s="18" t="s">
        <v>3360</v>
      </c>
      <c r="J45" s="43" t="s">
        <v>3379</v>
      </c>
      <c r="K45" s="43" t="s">
        <v>3379</v>
      </c>
      <c r="L45" s="144">
        <v>40317</v>
      </c>
      <c r="M45" s="138"/>
      <c r="N45" s="15"/>
      <c r="O45" s="15">
        <v>0</v>
      </c>
      <c r="P45" s="39">
        <v>1</v>
      </c>
      <c r="Q45" s="91" t="s">
        <v>3110</v>
      </c>
      <c r="R45" s="14"/>
      <c r="T45" s="123"/>
      <c r="U45" s="338"/>
      <c r="V45" s="92"/>
      <c r="W45" s="342"/>
    </row>
    <row r="46" spans="1:23" x14ac:dyDescent="0.2">
      <c r="A46" s="11">
        <f t="shared" si="1"/>
        <v>44</v>
      </c>
      <c r="B46" s="98">
        <v>49</v>
      </c>
      <c r="C46" s="12" t="s">
        <v>1697</v>
      </c>
      <c r="D46" s="14" t="s">
        <v>726</v>
      </c>
      <c r="E46" s="13" t="s">
        <v>2119</v>
      </c>
      <c r="F46" s="43" t="s">
        <v>3051</v>
      </c>
      <c r="G46" s="12" t="s">
        <v>2120</v>
      </c>
      <c r="H46" s="12" t="s">
        <v>2121</v>
      </c>
      <c r="I46" s="18" t="s">
        <v>3360</v>
      </c>
      <c r="J46" s="43" t="s">
        <v>3379</v>
      </c>
      <c r="K46" s="43" t="s">
        <v>3379</v>
      </c>
      <c r="L46" s="144">
        <v>40786</v>
      </c>
      <c r="M46" s="138"/>
      <c r="N46" s="15"/>
      <c r="O46" s="15">
        <v>0</v>
      </c>
      <c r="P46" s="39">
        <v>1</v>
      </c>
      <c r="Q46" s="91" t="s">
        <v>3110</v>
      </c>
      <c r="R46" s="14"/>
      <c r="T46" s="123"/>
      <c r="U46" s="338"/>
      <c r="V46" s="92"/>
      <c r="W46" s="342"/>
    </row>
    <row r="47" spans="1:23" x14ac:dyDescent="0.2">
      <c r="A47" s="11">
        <f t="shared" si="1"/>
        <v>45</v>
      </c>
      <c r="B47" s="98">
        <v>50</v>
      </c>
      <c r="C47" s="12" t="s">
        <v>1697</v>
      </c>
      <c r="D47" s="14" t="s">
        <v>727</v>
      </c>
      <c r="E47" s="13" t="s">
        <v>2119</v>
      </c>
      <c r="F47" s="43" t="s">
        <v>3051</v>
      </c>
      <c r="G47" s="12" t="s">
        <v>2120</v>
      </c>
      <c r="H47" s="12" t="s">
        <v>2121</v>
      </c>
      <c r="I47" s="18" t="s">
        <v>3360</v>
      </c>
      <c r="J47" s="43" t="s">
        <v>3379</v>
      </c>
      <c r="K47" s="43" t="s">
        <v>3379</v>
      </c>
      <c r="L47" s="144">
        <v>40459</v>
      </c>
      <c r="M47" s="138"/>
      <c r="N47" s="15"/>
      <c r="O47" s="15">
        <v>0</v>
      </c>
      <c r="P47" s="39">
        <v>1</v>
      </c>
      <c r="Q47" s="91" t="s">
        <v>3110</v>
      </c>
      <c r="R47" s="14"/>
      <c r="T47" s="135">
        <v>41355</v>
      </c>
      <c r="U47" s="338"/>
      <c r="V47" s="92"/>
      <c r="W47" s="342"/>
    </row>
    <row r="48" spans="1:23" x14ac:dyDescent="0.2">
      <c r="A48" s="11">
        <f t="shared" si="1"/>
        <v>46</v>
      </c>
      <c r="B48" s="98">
        <v>54</v>
      </c>
      <c r="C48" s="12" t="s">
        <v>1697</v>
      </c>
      <c r="D48" s="14" t="s">
        <v>728</v>
      </c>
      <c r="E48" s="13" t="s">
        <v>2119</v>
      </c>
      <c r="F48" s="43" t="s">
        <v>3051</v>
      </c>
      <c r="G48" s="12" t="s">
        <v>2120</v>
      </c>
      <c r="H48" s="12" t="s">
        <v>2121</v>
      </c>
      <c r="I48" s="18" t="s">
        <v>3360</v>
      </c>
      <c r="J48" s="43" t="s">
        <v>3379</v>
      </c>
      <c r="K48" s="43" t="s">
        <v>3379</v>
      </c>
      <c r="L48" s="144">
        <v>40786</v>
      </c>
      <c r="M48" s="138"/>
      <c r="N48" s="15"/>
      <c r="O48" s="15">
        <v>0</v>
      </c>
      <c r="P48" s="39">
        <v>1</v>
      </c>
      <c r="Q48" s="91" t="s">
        <v>3110</v>
      </c>
      <c r="R48" s="14"/>
      <c r="T48" s="123"/>
      <c r="U48" s="338"/>
      <c r="V48" s="92"/>
      <c r="W48" s="342"/>
    </row>
    <row r="49" spans="1:23" x14ac:dyDescent="0.2">
      <c r="A49" s="11">
        <f t="shared" si="1"/>
        <v>47</v>
      </c>
      <c r="B49" s="98">
        <v>55</v>
      </c>
      <c r="C49" s="12" t="s">
        <v>1697</v>
      </c>
      <c r="D49" s="14" t="s">
        <v>729</v>
      </c>
      <c r="E49" s="13" t="s">
        <v>2119</v>
      </c>
      <c r="F49" s="43" t="s">
        <v>3051</v>
      </c>
      <c r="G49" s="12" t="s">
        <v>2120</v>
      </c>
      <c r="H49" s="12" t="s">
        <v>2121</v>
      </c>
      <c r="I49" s="18" t="s">
        <v>3360</v>
      </c>
      <c r="J49" s="43" t="s">
        <v>3379</v>
      </c>
      <c r="K49" s="43" t="s">
        <v>3379</v>
      </c>
      <c r="L49" s="144">
        <v>40463</v>
      </c>
      <c r="M49" s="138"/>
      <c r="N49" s="15"/>
      <c r="O49" s="15">
        <v>0</v>
      </c>
      <c r="P49" s="39">
        <v>1</v>
      </c>
      <c r="Q49" s="91" t="s">
        <v>3110</v>
      </c>
      <c r="R49" s="14"/>
      <c r="T49" s="123"/>
      <c r="U49" s="338"/>
      <c r="V49" s="92"/>
      <c r="W49" s="342"/>
    </row>
    <row r="50" spans="1:23" x14ac:dyDescent="0.2">
      <c r="A50" s="11">
        <f t="shared" si="1"/>
        <v>48</v>
      </c>
      <c r="B50" s="98">
        <v>56</v>
      </c>
      <c r="C50" s="12" t="s">
        <v>1697</v>
      </c>
      <c r="D50" s="14" t="s">
        <v>730</v>
      </c>
      <c r="E50" s="13" t="s">
        <v>2119</v>
      </c>
      <c r="F50" s="43" t="s">
        <v>3051</v>
      </c>
      <c r="G50" s="12" t="s">
        <v>2120</v>
      </c>
      <c r="H50" s="12" t="s">
        <v>2121</v>
      </c>
      <c r="I50" s="18" t="s">
        <v>3360</v>
      </c>
      <c r="J50" s="43" t="s">
        <v>3379</v>
      </c>
      <c r="K50" s="43" t="s">
        <v>3379</v>
      </c>
      <c r="L50" s="144">
        <v>40773</v>
      </c>
      <c r="M50" s="138"/>
      <c r="N50" s="15"/>
      <c r="O50" s="15">
        <v>0</v>
      </c>
      <c r="P50" s="39">
        <v>1</v>
      </c>
      <c r="Q50" s="91" t="s">
        <v>3110</v>
      </c>
      <c r="R50" s="14"/>
      <c r="T50" s="123"/>
      <c r="U50" s="338"/>
      <c r="V50" s="92"/>
      <c r="W50" s="342"/>
    </row>
    <row r="51" spans="1:23" x14ac:dyDescent="0.2">
      <c r="A51" s="11">
        <f t="shared" si="1"/>
        <v>49</v>
      </c>
      <c r="B51" s="98">
        <v>58</v>
      </c>
      <c r="C51" s="12" t="s">
        <v>1697</v>
      </c>
      <c r="D51" s="14" t="s">
        <v>731</v>
      </c>
      <c r="E51" s="13" t="s">
        <v>2119</v>
      </c>
      <c r="F51" s="43" t="s">
        <v>3051</v>
      </c>
      <c r="G51" s="12" t="s">
        <v>2120</v>
      </c>
      <c r="H51" s="12" t="s">
        <v>2121</v>
      </c>
      <c r="I51" s="18" t="s">
        <v>3360</v>
      </c>
      <c r="J51" s="43" t="s">
        <v>3379</v>
      </c>
      <c r="K51" s="43" t="s">
        <v>3379</v>
      </c>
      <c r="L51" s="144">
        <v>40387</v>
      </c>
      <c r="M51" s="138"/>
      <c r="N51" s="15"/>
      <c r="O51" s="15">
        <v>0</v>
      </c>
      <c r="P51" s="39">
        <v>1</v>
      </c>
      <c r="Q51" s="91" t="s">
        <v>3110</v>
      </c>
      <c r="R51" s="14"/>
      <c r="T51" s="123"/>
      <c r="U51" s="338"/>
      <c r="V51" s="92"/>
      <c r="W51" s="342"/>
    </row>
    <row r="52" spans="1:23" x14ac:dyDescent="0.2">
      <c r="A52" s="11">
        <f t="shared" si="1"/>
        <v>50</v>
      </c>
      <c r="B52" s="98">
        <v>59</v>
      </c>
      <c r="C52" s="12" t="s">
        <v>1697</v>
      </c>
      <c r="D52" s="14" t="s">
        <v>459</v>
      </c>
      <c r="E52" s="13" t="s">
        <v>2119</v>
      </c>
      <c r="F52" s="43" t="s">
        <v>3051</v>
      </c>
      <c r="G52" s="12" t="s">
        <v>2120</v>
      </c>
      <c r="H52" s="12" t="s">
        <v>2121</v>
      </c>
      <c r="I52" s="18" t="s">
        <v>3360</v>
      </c>
      <c r="J52" s="43" t="s">
        <v>3379</v>
      </c>
      <c r="K52" s="43" t="s">
        <v>3379</v>
      </c>
      <c r="L52" s="144">
        <v>40759</v>
      </c>
      <c r="M52" s="138"/>
      <c r="N52" s="15"/>
      <c r="O52" s="15">
        <v>0</v>
      </c>
      <c r="P52" s="39">
        <v>1</v>
      </c>
      <c r="Q52" s="91" t="s">
        <v>3110</v>
      </c>
      <c r="R52" s="14"/>
      <c r="T52" s="123"/>
      <c r="U52" s="338"/>
      <c r="V52" s="92"/>
      <c r="W52" s="342"/>
    </row>
    <row r="53" spans="1:23" x14ac:dyDescent="0.2">
      <c r="A53" s="11">
        <f t="shared" si="1"/>
        <v>51</v>
      </c>
      <c r="B53" s="98">
        <v>60</v>
      </c>
      <c r="C53" s="12" t="s">
        <v>1697</v>
      </c>
      <c r="D53" s="14" t="s">
        <v>460</v>
      </c>
      <c r="E53" s="13" t="s">
        <v>2119</v>
      </c>
      <c r="F53" s="43" t="s">
        <v>3051</v>
      </c>
      <c r="G53" s="12" t="s">
        <v>2120</v>
      </c>
      <c r="H53" s="12" t="s">
        <v>2121</v>
      </c>
      <c r="I53" s="18" t="s">
        <v>3360</v>
      </c>
      <c r="J53" s="43" t="s">
        <v>3379</v>
      </c>
      <c r="K53" s="43" t="s">
        <v>3379</v>
      </c>
      <c r="L53" s="144">
        <v>40438</v>
      </c>
      <c r="M53" s="138"/>
      <c r="N53" s="15"/>
      <c r="O53" s="15">
        <v>0</v>
      </c>
      <c r="P53" s="39">
        <v>1</v>
      </c>
      <c r="Q53" s="91" t="s">
        <v>3110</v>
      </c>
      <c r="R53" s="14"/>
      <c r="T53" s="123"/>
      <c r="U53" s="338"/>
      <c r="V53" s="92"/>
      <c r="W53" s="342"/>
    </row>
    <row r="54" spans="1:23" x14ac:dyDescent="0.2">
      <c r="A54" s="11">
        <f t="shared" si="1"/>
        <v>52</v>
      </c>
      <c r="B54" s="98">
        <v>62</v>
      </c>
      <c r="C54" s="12" t="s">
        <v>1697</v>
      </c>
      <c r="D54" s="14" t="s">
        <v>461</v>
      </c>
      <c r="E54" s="13" t="s">
        <v>2119</v>
      </c>
      <c r="F54" s="43" t="s">
        <v>3051</v>
      </c>
      <c r="G54" s="12" t="s">
        <v>2120</v>
      </c>
      <c r="H54" s="12" t="s">
        <v>2121</v>
      </c>
      <c r="I54" s="18" t="s">
        <v>3360</v>
      </c>
      <c r="J54" s="43" t="s">
        <v>3379</v>
      </c>
      <c r="K54" s="43" t="s">
        <v>3379</v>
      </c>
      <c r="L54" s="144">
        <v>40317</v>
      </c>
      <c r="M54" s="138"/>
      <c r="N54" s="15"/>
      <c r="O54" s="15">
        <v>0</v>
      </c>
      <c r="P54" s="39">
        <v>1</v>
      </c>
      <c r="Q54" s="91" t="s">
        <v>3110</v>
      </c>
      <c r="R54" s="14"/>
      <c r="T54" s="123"/>
      <c r="U54" s="338"/>
      <c r="V54" s="92"/>
      <c r="W54" s="342"/>
    </row>
    <row r="55" spans="1:23" x14ac:dyDescent="0.2">
      <c r="A55" s="11">
        <f t="shared" si="1"/>
        <v>53</v>
      </c>
      <c r="B55" s="98">
        <v>63</v>
      </c>
      <c r="C55" s="12" t="s">
        <v>1697</v>
      </c>
      <c r="D55" s="14" t="s">
        <v>462</v>
      </c>
      <c r="E55" s="13" t="s">
        <v>2119</v>
      </c>
      <c r="F55" s="43" t="s">
        <v>3051</v>
      </c>
      <c r="G55" s="12" t="s">
        <v>2120</v>
      </c>
      <c r="H55" s="12" t="s">
        <v>2121</v>
      </c>
      <c r="I55" s="18" t="s">
        <v>3360</v>
      </c>
      <c r="J55" s="43" t="s">
        <v>3379</v>
      </c>
      <c r="K55" s="43" t="s">
        <v>3379</v>
      </c>
      <c r="L55" s="144">
        <v>40381</v>
      </c>
      <c r="M55" s="138"/>
      <c r="N55" s="15"/>
      <c r="O55" s="15">
        <v>0</v>
      </c>
      <c r="P55" s="39">
        <v>1</v>
      </c>
      <c r="Q55" s="91" t="s">
        <v>3110</v>
      </c>
      <c r="R55" s="14"/>
      <c r="T55" s="123"/>
      <c r="U55" s="338"/>
      <c r="V55" s="92"/>
      <c r="W55" s="342"/>
    </row>
    <row r="56" spans="1:23" x14ac:dyDescent="0.2">
      <c r="A56" s="11">
        <f t="shared" si="1"/>
        <v>54</v>
      </c>
      <c r="B56" s="98">
        <v>64</v>
      </c>
      <c r="C56" s="12" t="s">
        <v>1697</v>
      </c>
      <c r="D56" s="14" t="s">
        <v>463</v>
      </c>
      <c r="E56" s="13" t="s">
        <v>2119</v>
      </c>
      <c r="F56" s="43" t="s">
        <v>3051</v>
      </c>
      <c r="G56" s="12" t="s">
        <v>2120</v>
      </c>
      <c r="H56" s="12" t="s">
        <v>2121</v>
      </c>
      <c r="I56" s="18" t="s">
        <v>3360</v>
      </c>
      <c r="J56" s="43" t="s">
        <v>3379</v>
      </c>
      <c r="K56" s="43" t="s">
        <v>3379</v>
      </c>
      <c r="L56" s="144">
        <v>40445</v>
      </c>
      <c r="M56" s="138"/>
      <c r="N56" s="15"/>
      <c r="O56" s="15">
        <v>0</v>
      </c>
      <c r="P56" s="39">
        <v>1</v>
      </c>
      <c r="Q56" s="91" t="s">
        <v>3110</v>
      </c>
      <c r="R56" s="14"/>
      <c r="T56" s="123"/>
      <c r="U56" s="338"/>
      <c r="V56" s="92"/>
      <c r="W56" s="342"/>
    </row>
    <row r="57" spans="1:23" x14ac:dyDescent="0.2">
      <c r="A57" s="11">
        <f t="shared" si="1"/>
        <v>55</v>
      </c>
      <c r="B57" s="98">
        <v>65</v>
      </c>
      <c r="C57" s="12" t="s">
        <v>1697</v>
      </c>
      <c r="D57" s="14" t="s">
        <v>464</v>
      </c>
      <c r="E57" s="13" t="s">
        <v>2119</v>
      </c>
      <c r="F57" s="43" t="s">
        <v>3051</v>
      </c>
      <c r="G57" s="12" t="s">
        <v>2120</v>
      </c>
      <c r="H57" s="12" t="s">
        <v>2121</v>
      </c>
      <c r="I57" s="18" t="s">
        <v>3360</v>
      </c>
      <c r="J57" s="43" t="s">
        <v>3379</v>
      </c>
      <c r="K57" s="43" t="s">
        <v>3379</v>
      </c>
      <c r="L57" s="144">
        <v>40445</v>
      </c>
      <c r="M57" s="138"/>
      <c r="N57" s="15"/>
      <c r="O57" s="15">
        <v>0</v>
      </c>
      <c r="P57" s="39">
        <v>1</v>
      </c>
      <c r="Q57" s="91" t="s">
        <v>3110</v>
      </c>
      <c r="R57" s="14"/>
      <c r="T57" s="135">
        <v>41355</v>
      </c>
      <c r="U57" s="338"/>
      <c r="V57" s="92"/>
      <c r="W57" s="342"/>
    </row>
    <row r="58" spans="1:23" x14ac:dyDescent="0.2">
      <c r="A58" s="11">
        <f t="shared" si="1"/>
        <v>56</v>
      </c>
      <c r="B58" s="98">
        <v>66</v>
      </c>
      <c r="C58" s="12" t="s">
        <v>1697</v>
      </c>
      <c r="D58" s="14" t="s">
        <v>465</v>
      </c>
      <c r="E58" s="13" t="s">
        <v>2119</v>
      </c>
      <c r="F58" s="43" t="s">
        <v>3051</v>
      </c>
      <c r="G58" s="12" t="s">
        <v>2120</v>
      </c>
      <c r="H58" s="12" t="s">
        <v>2121</v>
      </c>
      <c r="I58" s="18" t="s">
        <v>3360</v>
      </c>
      <c r="J58" s="43" t="s">
        <v>3379</v>
      </c>
      <c r="K58" s="43" t="s">
        <v>3379</v>
      </c>
      <c r="L58" s="144">
        <v>40385</v>
      </c>
      <c r="M58" s="138"/>
      <c r="N58" s="15"/>
      <c r="O58" s="15">
        <v>0</v>
      </c>
      <c r="P58" s="39">
        <v>1</v>
      </c>
      <c r="Q58" s="91" t="s">
        <v>3110</v>
      </c>
      <c r="R58" s="14"/>
      <c r="T58" s="123"/>
      <c r="U58" s="338"/>
      <c r="V58" s="92"/>
      <c r="W58" s="342"/>
    </row>
    <row r="59" spans="1:23" x14ac:dyDescent="0.2">
      <c r="A59" s="11">
        <f t="shared" si="1"/>
        <v>57</v>
      </c>
      <c r="B59" s="98">
        <v>67</v>
      </c>
      <c r="C59" s="12" t="s">
        <v>1697</v>
      </c>
      <c r="D59" s="14" t="s">
        <v>466</v>
      </c>
      <c r="E59" s="13" t="s">
        <v>2119</v>
      </c>
      <c r="F59" s="43" t="s">
        <v>3051</v>
      </c>
      <c r="G59" s="12" t="s">
        <v>2120</v>
      </c>
      <c r="H59" s="12" t="s">
        <v>2121</v>
      </c>
      <c r="I59" s="18" t="s">
        <v>3360</v>
      </c>
      <c r="J59" s="43" t="s">
        <v>3379</v>
      </c>
      <c r="K59" s="43" t="s">
        <v>3379</v>
      </c>
      <c r="L59" s="144">
        <v>40464</v>
      </c>
      <c r="M59" s="138"/>
      <c r="N59" s="15"/>
      <c r="O59" s="15">
        <v>0</v>
      </c>
      <c r="P59" s="39">
        <v>1</v>
      </c>
      <c r="Q59" s="91" t="s">
        <v>3110</v>
      </c>
      <c r="R59" s="14"/>
      <c r="T59" s="123"/>
      <c r="U59" s="338"/>
      <c r="V59" s="92"/>
      <c r="W59" s="342"/>
    </row>
    <row r="60" spans="1:23" x14ac:dyDescent="0.2">
      <c r="A60" s="11">
        <f t="shared" si="1"/>
        <v>58</v>
      </c>
      <c r="B60" s="98">
        <v>68</v>
      </c>
      <c r="C60" s="12" t="s">
        <v>1697</v>
      </c>
      <c r="D60" s="14" t="s">
        <v>467</v>
      </c>
      <c r="E60" s="13" t="s">
        <v>2119</v>
      </c>
      <c r="F60" s="43" t="s">
        <v>3051</v>
      </c>
      <c r="G60" s="12" t="s">
        <v>2120</v>
      </c>
      <c r="H60" s="12" t="s">
        <v>2121</v>
      </c>
      <c r="I60" s="18" t="s">
        <v>3360</v>
      </c>
      <c r="J60" s="43" t="s">
        <v>3379</v>
      </c>
      <c r="K60" s="43" t="s">
        <v>3379</v>
      </c>
      <c r="L60" s="144">
        <v>40317</v>
      </c>
      <c r="M60" s="138"/>
      <c r="N60" s="15"/>
      <c r="O60" s="15">
        <v>0</v>
      </c>
      <c r="P60" s="39">
        <v>1</v>
      </c>
      <c r="Q60" s="91" t="s">
        <v>3110</v>
      </c>
      <c r="R60" s="14"/>
      <c r="T60" s="135">
        <v>41446</v>
      </c>
      <c r="U60" s="338"/>
      <c r="V60" s="92"/>
      <c r="W60" s="342"/>
    </row>
    <row r="61" spans="1:23" x14ac:dyDescent="0.2">
      <c r="A61" s="11">
        <f t="shared" si="1"/>
        <v>59</v>
      </c>
      <c r="B61" s="98">
        <v>69</v>
      </c>
      <c r="C61" s="12" t="s">
        <v>1697</v>
      </c>
      <c r="D61" s="14" t="s">
        <v>468</v>
      </c>
      <c r="E61" s="13" t="s">
        <v>2119</v>
      </c>
      <c r="F61" s="43" t="s">
        <v>3051</v>
      </c>
      <c r="G61" s="12" t="s">
        <v>2120</v>
      </c>
      <c r="H61" s="12" t="s">
        <v>2121</v>
      </c>
      <c r="I61" s="18" t="s">
        <v>3360</v>
      </c>
      <c r="J61" s="43" t="s">
        <v>3379</v>
      </c>
      <c r="K61" s="43" t="s">
        <v>3379</v>
      </c>
      <c r="L61" s="144">
        <v>40400</v>
      </c>
      <c r="M61" s="138"/>
      <c r="N61" s="15"/>
      <c r="O61" s="15">
        <v>0</v>
      </c>
      <c r="P61" s="39">
        <v>1</v>
      </c>
      <c r="Q61" s="91" t="s">
        <v>3110</v>
      </c>
      <c r="R61" s="14"/>
      <c r="T61" s="123"/>
      <c r="U61" s="338"/>
      <c r="V61" s="92"/>
      <c r="W61" s="342"/>
    </row>
    <row r="62" spans="1:23" x14ac:dyDescent="0.2">
      <c r="A62" s="11">
        <f t="shared" si="1"/>
        <v>60</v>
      </c>
      <c r="B62" s="98">
        <v>70</v>
      </c>
      <c r="C62" s="12" t="s">
        <v>1697</v>
      </c>
      <c r="D62" s="14" t="s">
        <v>1714</v>
      </c>
      <c r="E62" s="13" t="s">
        <v>2119</v>
      </c>
      <c r="F62" s="43" t="s">
        <v>3051</v>
      </c>
      <c r="G62" s="12" t="s">
        <v>2120</v>
      </c>
      <c r="H62" s="12" t="s">
        <v>2121</v>
      </c>
      <c r="I62" s="18" t="s">
        <v>3360</v>
      </c>
      <c r="J62" s="43" t="s">
        <v>3379</v>
      </c>
      <c r="K62" s="43" t="s">
        <v>3379</v>
      </c>
      <c r="L62" s="144">
        <v>40387</v>
      </c>
      <c r="M62" s="138"/>
      <c r="N62" s="15"/>
      <c r="O62" s="15">
        <v>0</v>
      </c>
      <c r="P62" s="39">
        <v>1</v>
      </c>
      <c r="Q62" s="91" t="s">
        <v>3110</v>
      </c>
      <c r="R62" s="14"/>
      <c r="T62" s="123"/>
      <c r="U62" s="338"/>
      <c r="V62" s="92"/>
      <c r="W62" s="342"/>
    </row>
    <row r="63" spans="1:23" x14ac:dyDescent="0.2">
      <c r="A63" s="11">
        <f t="shared" si="1"/>
        <v>61</v>
      </c>
      <c r="B63" s="98">
        <v>72</v>
      </c>
      <c r="C63" s="12" t="s">
        <v>1697</v>
      </c>
      <c r="D63" s="14" t="s">
        <v>1715</v>
      </c>
      <c r="E63" s="13" t="s">
        <v>2119</v>
      </c>
      <c r="F63" s="43" t="s">
        <v>3051</v>
      </c>
      <c r="G63" s="12" t="s">
        <v>2120</v>
      </c>
      <c r="H63" s="12" t="s">
        <v>2121</v>
      </c>
      <c r="I63" s="18" t="s">
        <v>3360</v>
      </c>
      <c r="J63" s="43" t="s">
        <v>3379</v>
      </c>
      <c r="K63" s="43" t="s">
        <v>3379</v>
      </c>
      <c r="L63" s="144">
        <v>40777</v>
      </c>
      <c r="M63" s="138"/>
      <c r="N63" s="15"/>
      <c r="O63" s="15">
        <v>0</v>
      </c>
      <c r="P63" s="39">
        <v>1</v>
      </c>
      <c r="Q63" s="91" t="s">
        <v>3110</v>
      </c>
      <c r="R63" s="14"/>
      <c r="T63" s="123"/>
      <c r="U63" s="338"/>
      <c r="V63" s="92"/>
      <c r="W63" s="342"/>
    </row>
    <row r="64" spans="1:23" x14ac:dyDescent="0.2">
      <c r="A64" s="11">
        <f t="shared" si="1"/>
        <v>62</v>
      </c>
      <c r="B64" s="98">
        <v>73</v>
      </c>
      <c r="C64" s="12" t="s">
        <v>1697</v>
      </c>
      <c r="D64" s="14" t="s">
        <v>1716</v>
      </c>
      <c r="E64" s="13" t="s">
        <v>2119</v>
      </c>
      <c r="F64" s="43" t="s">
        <v>3051</v>
      </c>
      <c r="G64" s="12" t="s">
        <v>2120</v>
      </c>
      <c r="H64" s="12" t="s">
        <v>2121</v>
      </c>
      <c r="I64" s="18" t="s">
        <v>3360</v>
      </c>
      <c r="J64" s="43" t="s">
        <v>3379</v>
      </c>
      <c r="K64" s="43" t="s">
        <v>3379</v>
      </c>
      <c r="L64" s="144">
        <v>40443</v>
      </c>
      <c r="M64" s="138"/>
      <c r="N64" s="15"/>
      <c r="O64" s="15">
        <v>0</v>
      </c>
      <c r="P64" s="39">
        <v>1</v>
      </c>
      <c r="Q64" s="91" t="s">
        <v>3110</v>
      </c>
      <c r="R64" s="14"/>
      <c r="T64" s="123"/>
      <c r="U64" s="338"/>
      <c r="V64" s="92"/>
      <c r="W64" s="342"/>
    </row>
    <row r="65" spans="1:23" x14ac:dyDescent="0.2">
      <c r="A65" s="11">
        <f t="shared" si="1"/>
        <v>63</v>
      </c>
      <c r="B65" s="98">
        <v>74</v>
      </c>
      <c r="C65" s="12" t="s">
        <v>1697</v>
      </c>
      <c r="D65" s="14" t="s">
        <v>364</v>
      </c>
      <c r="E65" s="13" t="s">
        <v>2119</v>
      </c>
      <c r="F65" s="43" t="s">
        <v>3051</v>
      </c>
      <c r="G65" s="12" t="s">
        <v>2120</v>
      </c>
      <c r="H65" s="12" t="s">
        <v>2121</v>
      </c>
      <c r="I65" s="18" t="s">
        <v>3360</v>
      </c>
      <c r="J65" s="43" t="s">
        <v>3379</v>
      </c>
      <c r="K65" s="43" t="s">
        <v>3379</v>
      </c>
      <c r="L65" s="144">
        <v>40771</v>
      </c>
      <c r="M65" s="138"/>
      <c r="N65" s="15"/>
      <c r="O65" s="15">
        <v>0</v>
      </c>
      <c r="P65" s="39">
        <v>1</v>
      </c>
      <c r="Q65" s="91" t="s">
        <v>3110</v>
      </c>
      <c r="R65" s="14"/>
      <c r="T65" s="123"/>
      <c r="U65" s="338"/>
      <c r="V65" s="92"/>
      <c r="W65" s="342"/>
    </row>
    <row r="66" spans="1:23" x14ac:dyDescent="0.2">
      <c r="A66" s="11">
        <f t="shared" si="1"/>
        <v>64</v>
      </c>
      <c r="B66" s="98">
        <v>75</v>
      </c>
      <c r="C66" s="12" t="s">
        <v>1697</v>
      </c>
      <c r="D66" s="14" t="s">
        <v>365</v>
      </c>
      <c r="E66" s="13" t="s">
        <v>2119</v>
      </c>
      <c r="F66" s="43" t="s">
        <v>3051</v>
      </c>
      <c r="G66" s="12" t="s">
        <v>2120</v>
      </c>
      <c r="H66" s="12" t="s">
        <v>2121</v>
      </c>
      <c r="I66" s="18" t="s">
        <v>3360</v>
      </c>
      <c r="J66" s="43" t="s">
        <v>3379</v>
      </c>
      <c r="K66" s="43" t="s">
        <v>3379</v>
      </c>
      <c r="L66" s="144">
        <v>40317</v>
      </c>
      <c r="M66" s="138"/>
      <c r="N66" s="15"/>
      <c r="O66" s="15">
        <v>0</v>
      </c>
      <c r="P66" s="39">
        <v>1</v>
      </c>
      <c r="Q66" s="91" t="s">
        <v>3110</v>
      </c>
      <c r="R66" s="14"/>
      <c r="T66" s="123"/>
      <c r="U66" s="338"/>
      <c r="V66" s="92"/>
      <c r="W66" s="342"/>
    </row>
    <row r="67" spans="1:23" x14ac:dyDescent="0.2">
      <c r="A67" s="11">
        <f t="shared" si="1"/>
        <v>65</v>
      </c>
      <c r="B67" s="98">
        <v>76</v>
      </c>
      <c r="C67" s="12" t="s">
        <v>1697</v>
      </c>
      <c r="D67" s="14" t="s">
        <v>1723</v>
      </c>
      <c r="E67" s="13" t="s">
        <v>2119</v>
      </c>
      <c r="F67" s="43" t="s">
        <v>3051</v>
      </c>
      <c r="G67" s="12" t="s">
        <v>2120</v>
      </c>
      <c r="H67" s="12" t="s">
        <v>2121</v>
      </c>
      <c r="I67" s="18" t="s">
        <v>3360</v>
      </c>
      <c r="J67" s="43" t="s">
        <v>3379</v>
      </c>
      <c r="K67" s="43" t="s">
        <v>3379</v>
      </c>
      <c r="L67" s="144">
        <v>40458</v>
      </c>
      <c r="M67" s="138"/>
      <c r="N67" s="15"/>
      <c r="O67" s="15">
        <v>0</v>
      </c>
      <c r="P67" s="39">
        <v>1</v>
      </c>
      <c r="Q67" s="91" t="s">
        <v>3110</v>
      </c>
      <c r="R67" s="14"/>
      <c r="T67" s="123"/>
      <c r="U67" s="338"/>
      <c r="V67" s="92"/>
      <c r="W67" s="342"/>
    </row>
    <row r="68" spans="1:23" x14ac:dyDescent="0.2">
      <c r="A68" s="11">
        <f t="shared" ref="A68:A131" si="2">A67+1</f>
        <v>66</v>
      </c>
      <c r="B68" s="98">
        <v>77</v>
      </c>
      <c r="C68" s="12" t="s">
        <v>1697</v>
      </c>
      <c r="D68" s="14" t="s">
        <v>1724</v>
      </c>
      <c r="E68" s="13" t="s">
        <v>2119</v>
      </c>
      <c r="F68" s="43" t="s">
        <v>3051</v>
      </c>
      <c r="G68" s="12" t="s">
        <v>2120</v>
      </c>
      <c r="H68" s="12" t="s">
        <v>2121</v>
      </c>
      <c r="I68" s="18" t="s">
        <v>3360</v>
      </c>
      <c r="J68" s="43" t="s">
        <v>3379</v>
      </c>
      <c r="K68" s="43" t="s">
        <v>3379</v>
      </c>
      <c r="L68" s="144">
        <v>40317</v>
      </c>
      <c r="M68" s="138"/>
      <c r="N68" s="15"/>
      <c r="O68" s="15">
        <v>0</v>
      </c>
      <c r="P68" s="39">
        <v>1</v>
      </c>
      <c r="Q68" s="91" t="s">
        <v>3110</v>
      </c>
      <c r="R68" s="14"/>
      <c r="T68" s="123"/>
      <c r="U68" s="338"/>
      <c r="V68" s="92"/>
      <c r="W68" s="342"/>
    </row>
    <row r="69" spans="1:23" x14ac:dyDescent="0.2">
      <c r="A69" s="11">
        <f t="shared" si="2"/>
        <v>67</v>
      </c>
      <c r="B69" s="98">
        <v>78</v>
      </c>
      <c r="C69" s="12" t="s">
        <v>1697</v>
      </c>
      <c r="D69" s="14" t="s">
        <v>1725</v>
      </c>
      <c r="E69" s="13" t="s">
        <v>2119</v>
      </c>
      <c r="F69" s="43" t="s">
        <v>3051</v>
      </c>
      <c r="G69" s="12" t="s">
        <v>2120</v>
      </c>
      <c r="H69" s="12" t="s">
        <v>2121</v>
      </c>
      <c r="I69" s="18" t="s">
        <v>3360</v>
      </c>
      <c r="J69" s="43" t="s">
        <v>3379</v>
      </c>
      <c r="K69" s="43" t="s">
        <v>3379</v>
      </c>
      <c r="L69" s="144">
        <v>40782</v>
      </c>
      <c r="M69" s="138"/>
      <c r="N69" s="15"/>
      <c r="O69" s="15">
        <v>0</v>
      </c>
      <c r="P69" s="39">
        <v>1</v>
      </c>
      <c r="Q69" s="91" t="s">
        <v>3110</v>
      </c>
      <c r="R69" s="14"/>
      <c r="T69" s="123"/>
      <c r="U69" s="338"/>
      <c r="V69" s="92"/>
      <c r="W69" s="342"/>
    </row>
    <row r="70" spans="1:23" x14ac:dyDescent="0.2">
      <c r="A70" s="11">
        <f t="shared" si="2"/>
        <v>68</v>
      </c>
      <c r="B70" s="98">
        <v>79</v>
      </c>
      <c r="C70" s="12" t="s">
        <v>1697</v>
      </c>
      <c r="D70" s="14" t="s">
        <v>1726</v>
      </c>
      <c r="E70" s="13" t="s">
        <v>2119</v>
      </c>
      <c r="F70" s="43" t="s">
        <v>3051</v>
      </c>
      <c r="G70" s="12" t="s">
        <v>2120</v>
      </c>
      <c r="H70" s="12" t="s">
        <v>2121</v>
      </c>
      <c r="I70" s="18" t="s">
        <v>3360</v>
      </c>
      <c r="J70" s="43" t="s">
        <v>3379</v>
      </c>
      <c r="K70" s="43" t="s">
        <v>3379</v>
      </c>
      <c r="L70" s="144">
        <v>40451</v>
      </c>
      <c r="M70" s="138"/>
      <c r="N70" s="15"/>
      <c r="O70" s="15">
        <v>0</v>
      </c>
      <c r="P70" s="39">
        <v>1</v>
      </c>
      <c r="Q70" s="91" t="s">
        <v>3110</v>
      </c>
      <c r="R70" s="14"/>
      <c r="T70" s="123"/>
      <c r="U70" s="338"/>
      <c r="V70" s="92"/>
      <c r="W70" s="342"/>
    </row>
    <row r="71" spans="1:23" x14ac:dyDescent="0.2">
      <c r="A71" s="11">
        <f t="shared" si="2"/>
        <v>69</v>
      </c>
      <c r="B71" s="98">
        <v>80</v>
      </c>
      <c r="C71" s="12" t="s">
        <v>1697</v>
      </c>
      <c r="D71" s="14" t="s">
        <v>1727</v>
      </c>
      <c r="E71" s="13" t="s">
        <v>2119</v>
      </c>
      <c r="F71" s="43" t="s">
        <v>3051</v>
      </c>
      <c r="G71" s="12" t="s">
        <v>2120</v>
      </c>
      <c r="H71" s="12" t="s">
        <v>2121</v>
      </c>
      <c r="I71" s="18" t="s">
        <v>3360</v>
      </c>
      <c r="J71" s="43" t="s">
        <v>3379</v>
      </c>
      <c r="K71" s="43" t="s">
        <v>3379</v>
      </c>
      <c r="L71" s="144">
        <v>40317</v>
      </c>
      <c r="M71" s="138"/>
      <c r="N71" s="15"/>
      <c r="O71" s="15">
        <v>0</v>
      </c>
      <c r="P71" s="39">
        <v>1</v>
      </c>
      <c r="Q71" s="91" t="s">
        <v>3110</v>
      </c>
      <c r="R71" s="14"/>
      <c r="T71" s="123"/>
      <c r="U71" s="338"/>
      <c r="V71" s="92"/>
      <c r="W71" s="342"/>
    </row>
    <row r="72" spans="1:23" x14ac:dyDescent="0.2">
      <c r="A72" s="11">
        <f t="shared" si="2"/>
        <v>70</v>
      </c>
      <c r="B72" s="98">
        <v>81</v>
      </c>
      <c r="C72" s="12" t="s">
        <v>1697</v>
      </c>
      <c r="D72" s="14" t="s">
        <v>1728</v>
      </c>
      <c r="E72" s="13" t="s">
        <v>2119</v>
      </c>
      <c r="F72" s="43" t="s">
        <v>3051</v>
      </c>
      <c r="G72" s="12" t="s">
        <v>2120</v>
      </c>
      <c r="H72" s="12" t="s">
        <v>2121</v>
      </c>
      <c r="I72" s="18" t="s">
        <v>3360</v>
      </c>
      <c r="J72" s="43" t="s">
        <v>3379</v>
      </c>
      <c r="K72" s="43" t="s">
        <v>3379</v>
      </c>
      <c r="L72" s="144">
        <v>40387</v>
      </c>
      <c r="M72" s="138"/>
      <c r="N72" s="15"/>
      <c r="O72" s="15">
        <v>0</v>
      </c>
      <c r="P72" s="39">
        <v>1</v>
      </c>
      <c r="Q72" s="91" t="s">
        <v>3110</v>
      </c>
      <c r="R72" s="14"/>
      <c r="T72" s="123"/>
      <c r="U72" s="338"/>
      <c r="V72" s="92"/>
      <c r="W72" s="342"/>
    </row>
    <row r="73" spans="1:23" x14ac:dyDescent="0.2">
      <c r="A73" s="11">
        <f t="shared" si="2"/>
        <v>71</v>
      </c>
      <c r="B73" s="98">
        <v>82</v>
      </c>
      <c r="C73" s="12" t="s">
        <v>1697</v>
      </c>
      <c r="D73" s="14" t="s">
        <v>1729</v>
      </c>
      <c r="E73" s="13" t="s">
        <v>2119</v>
      </c>
      <c r="F73" s="43" t="s">
        <v>3051</v>
      </c>
      <c r="G73" s="12" t="s">
        <v>2120</v>
      </c>
      <c r="H73" s="12" t="s">
        <v>2121</v>
      </c>
      <c r="I73" s="18" t="s">
        <v>3360</v>
      </c>
      <c r="J73" s="43" t="s">
        <v>3379</v>
      </c>
      <c r="K73" s="43" t="s">
        <v>3379</v>
      </c>
      <c r="L73" s="144">
        <v>40443</v>
      </c>
      <c r="M73" s="138"/>
      <c r="N73" s="15"/>
      <c r="O73" s="15">
        <v>0</v>
      </c>
      <c r="P73" s="39">
        <v>1</v>
      </c>
      <c r="Q73" s="91" t="s">
        <v>3110</v>
      </c>
      <c r="R73" s="14"/>
      <c r="T73" s="135">
        <v>41411</v>
      </c>
      <c r="U73" s="338"/>
      <c r="V73" s="92"/>
      <c r="W73" s="342"/>
    </row>
    <row r="74" spans="1:23" x14ac:dyDescent="0.2">
      <c r="A74" s="11">
        <f t="shared" si="2"/>
        <v>72</v>
      </c>
      <c r="B74" s="98">
        <v>83</v>
      </c>
      <c r="C74" s="12" t="s">
        <v>1697</v>
      </c>
      <c r="D74" s="14" t="s">
        <v>1730</v>
      </c>
      <c r="E74" s="13" t="s">
        <v>2119</v>
      </c>
      <c r="F74" s="43" t="s">
        <v>3051</v>
      </c>
      <c r="G74" s="12" t="s">
        <v>2120</v>
      </c>
      <c r="H74" s="12" t="s">
        <v>2121</v>
      </c>
      <c r="I74" s="18" t="s">
        <v>3360</v>
      </c>
      <c r="J74" s="43" t="s">
        <v>3379</v>
      </c>
      <c r="K74" s="43" t="s">
        <v>3379</v>
      </c>
      <c r="L74" s="144">
        <v>40773</v>
      </c>
      <c r="M74" s="138"/>
      <c r="N74" s="15"/>
      <c r="O74" s="15">
        <v>0</v>
      </c>
      <c r="P74" s="39">
        <v>1</v>
      </c>
      <c r="Q74" s="91" t="s">
        <v>3110</v>
      </c>
      <c r="R74" s="14"/>
      <c r="T74" s="123"/>
      <c r="U74" s="338"/>
      <c r="V74" s="92"/>
      <c r="W74" s="342"/>
    </row>
    <row r="75" spans="1:23" x14ac:dyDescent="0.2">
      <c r="A75" s="11">
        <f t="shared" si="2"/>
        <v>73</v>
      </c>
      <c r="B75" s="98">
        <v>84</v>
      </c>
      <c r="C75" s="12" t="s">
        <v>1697</v>
      </c>
      <c r="D75" s="14" t="s">
        <v>1731</v>
      </c>
      <c r="E75" s="13" t="s">
        <v>2119</v>
      </c>
      <c r="F75" s="43" t="s">
        <v>3051</v>
      </c>
      <c r="G75" s="12" t="s">
        <v>2120</v>
      </c>
      <c r="H75" s="12" t="s">
        <v>2121</v>
      </c>
      <c r="I75" s="18" t="s">
        <v>3360</v>
      </c>
      <c r="J75" s="43" t="s">
        <v>3379</v>
      </c>
      <c r="K75" s="43" t="s">
        <v>3379</v>
      </c>
      <c r="L75" s="144">
        <v>40773</v>
      </c>
      <c r="M75" s="138"/>
      <c r="N75" s="15"/>
      <c r="O75" s="15">
        <v>0</v>
      </c>
      <c r="P75" s="39">
        <v>1</v>
      </c>
      <c r="Q75" s="91" t="s">
        <v>3110</v>
      </c>
      <c r="R75" s="14"/>
      <c r="T75" s="123"/>
      <c r="U75" s="338"/>
      <c r="V75" s="92"/>
      <c r="W75" s="342"/>
    </row>
    <row r="76" spans="1:23" x14ac:dyDescent="0.2">
      <c r="A76" s="11">
        <f t="shared" si="2"/>
        <v>74</v>
      </c>
      <c r="B76" s="98">
        <v>87</v>
      </c>
      <c r="C76" s="12" t="s">
        <v>1697</v>
      </c>
      <c r="D76" s="14" t="s">
        <v>1526</v>
      </c>
      <c r="E76" s="13" t="s">
        <v>2119</v>
      </c>
      <c r="F76" s="43" t="s">
        <v>3051</v>
      </c>
      <c r="G76" s="12" t="s">
        <v>2120</v>
      </c>
      <c r="H76" s="12" t="s">
        <v>2121</v>
      </c>
      <c r="I76" s="18" t="s">
        <v>3360</v>
      </c>
      <c r="J76" s="43" t="s">
        <v>3379</v>
      </c>
      <c r="K76" s="43" t="s">
        <v>3379</v>
      </c>
      <c r="L76" s="144">
        <v>40480</v>
      </c>
      <c r="M76" s="138"/>
      <c r="N76" s="15"/>
      <c r="O76" s="15">
        <v>0</v>
      </c>
      <c r="P76" s="39">
        <v>1</v>
      </c>
      <c r="Q76" s="91" t="s">
        <v>3110</v>
      </c>
      <c r="R76" s="14"/>
      <c r="T76" s="123"/>
      <c r="U76" s="338"/>
      <c r="V76" s="92"/>
      <c r="W76" s="342"/>
    </row>
    <row r="77" spans="1:23" x14ac:dyDescent="0.2">
      <c r="A77" s="11">
        <f t="shared" si="2"/>
        <v>75</v>
      </c>
      <c r="B77" s="98">
        <v>88</v>
      </c>
      <c r="C77" s="12" t="s">
        <v>1697</v>
      </c>
      <c r="D77" s="14" t="s">
        <v>1527</v>
      </c>
      <c r="E77" s="13" t="s">
        <v>2119</v>
      </c>
      <c r="F77" s="43" t="s">
        <v>3051</v>
      </c>
      <c r="G77" s="12" t="s">
        <v>2120</v>
      </c>
      <c r="H77" s="12" t="s">
        <v>2121</v>
      </c>
      <c r="I77" s="18" t="s">
        <v>3360</v>
      </c>
      <c r="J77" s="43" t="s">
        <v>3379</v>
      </c>
      <c r="K77" s="43" t="s">
        <v>3379</v>
      </c>
      <c r="L77" s="144">
        <v>40317</v>
      </c>
      <c r="M77" s="138"/>
      <c r="N77" s="15"/>
      <c r="O77" s="15">
        <v>0</v>
      </c>
      <c r="P77" s="39">
        <v>1</v>
      </c>
      <c r="Q77" s="91" t="s">
        <v>3110</v>
      </c>
      <c r="R77" s="14"/>
      <c r="T77" s="135">
        <v>41355</v>
      </c>
      <c r="U77" s="338"/>
      <c r="V77" s="92"/>
      <c r="W77" s="342"/>
    </row>
    <row r="78" spans="1:23" x14ac:dyDescent="0.2">
      <c r="A78" s="11">
        <f t="shared" si="2"/>
        <v>76</v>
      </c>
      <c r="B78" s="98">
        <v>89</v>
      </c>
      <c r="C78" s="12" t="s">
        <v>1697</v>
      </c>
      <c r="D78" s="14" t="s">
        <v>1528</v>
      </c>
      <c r="E78" s="13" t="s">
        <v>2119</v>
      </c>
      <c r="F78" s="43" t="s">
        <v>3051</v>
      </c>
      <c r="G78" s="12" t="s">
        <v>2120</v>
      </c>
      <c r="H78" s="12" t="s">
        <v>2121</v>
      </c>
      <c r="I78" s="18" t="s">
        <v>3360</v>
      </c>
      <c r="J78" s="43" t="s">
        <v>3379</v>
      </c>
      <c r="K78" s="43" t="s">
        <v>3379</v>
      </c>
      <c r="L78" s="144">
        <v>40777</v>
      </c>
      <c r="M78" s="138"/>
      <c r="N78" s="15"/>
      <c r="O78" s="15">
        <v>0</v>
      </c>
      <c r="P78" s="39">
        <v>1</v>
      </c>
      <c r="Q78" s="91" t="s">
        <v>3110</v>
      </c>
      <c r="R78" s="14"/>
      <c r="T78" s="135">
        <v>41355</v>
      </c>
      <c r="U78" s="338"/>
      <c r="V78" s="92"/>
      <c r="W78" s="342"/>
    </row>
    <row r="79" spans="1:23" x14ac:dyDescent="0.2">
      <c r="A79" s="11">
        <f t="shared" si="2"/>
        <v>77</v>
      </c>
      <c r="B79" s="98">
        <v>90</v>
      </c>
      <c r="C79" s="12" t="s">
        <v>1697</v>
      </c>
      <c r="D79" s="14" t="s">
        <v>1529</v>
      </c>
      <c r="E79" s="13" t="s">
        <v>2119</v>
      </c>
      <c r="F79" s="43" t="s">
        <v>3051</v>
      </c>
      <c r="G79" s="12" t="s">
        <v>2120</v>
      </c>
      <c r="H79" s="12" t="s">
        <v>2121</v>
      </c>
      <c r="I79" s="18" t="s">
        <v>3360</v>
      </c>
      <c r="J79" s="43" t="s">
        <v>3379</v>
      </c>
      <c r="K79" s="43" t="s">
        <v>3379</v>
      </c>
      <c r="L79" s="144">
        <v>40375</v>
      </c>
      <c r="M79" s="138"/>
      <c r="N79" s="15"/>
      <c r="O79" s="15">
        <v>0</v>
      </c>
      <c r="P79" s="39">
        <v>1</v>
      </c>
      <c r="Q79" s="91" t="s">
        <v>3110</v>
      </c>
      <c r="R79" s="14"/>
      <c r="T79" s="123"/>
      <c r="U79" s="338"/>
      <c r="V79" s="92"/>
      <c r="W79" s="342"/>
    </row>
    <row r="80" spans="1:23" x14ac:dyDescent="0.2">
      <c r="A80" s="11">
        <f t="shared" si="2"/>
        <v>78</v>
      </c>
      <c r="B80" s="98">
        <v>91</v>
      </c>
      <c r="C80" s="12" t="s">
        <v>1697</v>
      </c>
      <c r="D80" s="14" t="s">
        <v>1530</v>
      </c>
      <c r="E80" s="13" t="s">
        <v>2119</v>
      </c>
      <c r="F80" s="43" t="s">
        <v>3051</v>
      </c>
      <c r="G80" s="12" t="s">
        <v>2120</v>
      </c>
      <c r="H80" s="12" t="s">
        <v>2121</v>
      </c>
      <c r="I80" s="18" t="s">
        <v>3360</v>
      </c>
      <c r="J80" s="43" t="s">
        <v>3379</v>
      </c>
      <c r="K80" s="43" t="s">
        <v>3379</v>
      </c>
      <c r="L80" s="144">
        <v>40518</v>
      </c>
      <c r="M80" s="138"/>
      <c r="N80" s="15"/>
      <c r="O80" s="15">
        <v>0</v>
      </c>
      <c r="P80" s="39">
        <v>1</v>
      </c>
      <c r="Q80" s="91" t="s">
        <v>3110</v>
      </c>
      <c r="R80" s="14"/>
      <c r="T80" s="123"/>
      <c r="U80" s="338"/>
      <c r="V80" s="92"/>
      <c r="W80" s="342"/>
    </row>
    <row r="81" spans="1:24" x14ac:dyDescent="0.2">
      <c r="A81" s="11">
        <f t="shared" si="2"/>
        <v>79</v>
      </c>
      <c r="B81" s="98">
        <v>92</v>
      </c>
      <c r="C81" s="12" t="s">
        <v>1697</v>
      </c>
      <c r="D81" s="14" t="s">
        <v>1531</v>
      </c>
      <c r="E81" s="13" t="s">
        <v>2119</v>
      </c>
      <c r="F81" s="43" t="s">
        <v>3051</v>
      </c>
      <c r="G81" s="12" t="s">
        <v>2120</v>
      </c>
      <c r="H81" s="12" t="s">
        <v>2121</v>
      </c>
      <c r="I81" s="18" t="s">
        <v>3360</v>
      </c>
      <c r="J81" s="43" t="s">
        <v>3379</v>
      </c>
      <c r="K81" s="43" t="s">
        <v>3379</v>
      </c>
      <c r="L81" s="144">
        <v>40317</v>
      </c>
      <c r="M81" s="138"/>
      <c r="N81" s="15"/>
      <c r="O81" s="15">
        <v>0</v>
      </c>
      <c r="P81" s="39">
        <v>1</v>
      </c>
      <c r="Q81" s="91" t="s">
        <v>3110</v>
      </c>
      <c r="R81" s="14"/>
      <c r="T81" s="123"/>
      <c r="U81" s="338"/>
      <c r="V81" s="92"/>
      <c r="W81" s="342"/>
    </row>
    <row r="82" spans="1:24" x14ac:dyDescent="0.2">
      <c r="A82" s="228">
        <f t="shared" si="2"/>
        <v>80</v>
      </c>
      <c r="B82" s="229">
        <v>93</v>
      </c>
      <c r="C82" s="230" t="s">
        <v>1697</v>
      </c>
      <c r="D82" s="23" t="s">
        <v>1532</v>
      </c>
      <c r="E82" s="228" t="s">
        <v>2119</v>
      </c>
      <c r="F82" s="24" t="s">
        <v>3051</v>
      </c>
      <c r="G82" s="25" t="s">
        <v>2120</v>
      </c>
      <c r="H82" s="25" t="s">
        <v>2121</v>
      </c>
      <c r="I82" s="25" t="s">
        <v>3360</v>
      </c>
      <c r="J82" s="24"/>
      <c r="K82" s="24"/>
      <c r="L82" s="24"/>
      <c r="M82" s="513" t="s">
        <v>3381</v>
      </c>
      <c r="N82" s="243">
        <v>41841</v>
      </c>
      <c r="O82" s="241"/>
      <c r="P82" s="232">
        <v>-1</v>
      </c>
      <c r="Q82" s="242" t="s">
        <v>3110</v>
      </c>
      <c r="R82" s="231"/>
      <c r="T82" s="135">
        <v>41446</v>
      </c>
      <c r="U82" s="338"/>
      <c r="V82" s="92" t="s">
        <v>3152</v>
      </c>
      <c r="W82" s="342"/>
      <c r="X82" s="136" t="s">
        <v>3152</v>
      </c>
    </row>
    <row r="83" spans="1:24" x14ac:dyDescent="0.2">
      <c r="A83" s="11">
        <f t="shared" si="2"/>
        <v>81</v>
      </c>
      <c r="B83" s="98">
        <v>94</v>
      </c>
      <c r="C83" s="12" t="s">
        <v>1697</v>
      </c>
      <c r="D83" s="14" t="s">
        <v>1533</v>
      </c>
      <c r="E83" s="13" t="s">
        <v>2119</v>
      </c>
      <c r="F83" s="43" t="s">
        <v>3051</v>
      </c>
      <c r="G83" s="12" t="s">
        <v>2120</v>
      </c>
      <c r="H83" s="12" t="s">
        <v>2121</v>
      </c>
      <c r="I83" s="18" t="s">
        <v>3360</v>
      </c>
      <c r="J83" s="43" t="s">
        <v>3379</v>
      </c>
      <c r="K83" s="43" t="s">
        <v>3379</v>
      </c>
      <c r="L83" s="144">
        <v>40773</v>
      </c>
      <c r="M83" s="138"/>
      <c r="N83" s="15"/>
      <c r="O83" s="15">
        <v>0</v>
      </c>
      <c r="P83" s="39">
        <v>1</v>
      </c>
      <c r="Q83" s="91" t="s">
        <v>3110</v>
      </c>
      <c r="R83" s="14"/>
      <c r="T83" s="123"/>
      <c r="U83" s="338"/>
      <c r="V83" s="92"/>
      <c r="W83" s="342"/>
    </row>
    <row r="84" spans="1:24" x14ac:dyDescent="0.2">
      <c r="A84" s="11">
        <f t="shared" si="2"/>
        <v>82</v>
      </c>
      <c r="B84" s="98">
        <v>95</v>
      </c>
      <c r="C84" s="12" t="s">
        <v>1697</v>
      </c>
      <c r="D84" s="14" t="s">
        <v>1534</v>
      </c>
      <c r="E84" s="13" t="s">
        <v>2119</v>
      </c>
      <c r="F84" s="43" t="s">
        <v>3051</v>
      </c>
      <c r="G84" s="12" t="s">
        <v>2120</v>
      </c>
      <c r="H84" s="12" t="s">
        <v>2121</v>
      </c>
      <c r="I84" s="18" t="s">
        <v>3360</v>
      </c>
      <c r="J84" s="43" t="s">
        <v>3379</v>
      </c>
      <c r="K84" s="43" t="s">
        <v>3379</v>
      </c>
      <c r="L84" s="144">
        <v>40480</v>
      </c>
      <c r="M84" s="138"/>
      <c r="N84" s="15"/>
      <c r="O84" s="15">
        <v>0</v>
      </c>
      <c r="P84" s="39">
        <v>1</v>
      </c>
      <c r="Q84" s="91" t="s">
        <v>3110</v>
      </c>
      <c r="R84" s="14"/>
      <c r="T84" s="123"/>
      <c r="U84" s="338"/>
      <c r="V84" s="92"/>
      <c r="W84" s="342"/>
    </row>
    <row r="85" spans="1:24" x14ac:dyDescent="0.2">
      <c r="A85" s="11">
        <f t="shared" si="2"/>
        <v>83</v>
      </c>
      <c r="B85" s="98">
        <v>96</v>
      </c>
      <c r="C85" s="12" t="s">
        <v>1697</v>
      </c>
      <c r="D85" s="14" t="s">
        <v>1535</v>
      </c>
      <c r="E85" s="13" t="s">
        <v>2119</v>
      </c>
      <c r="F85" s="43" t="s">
        <v>3051</v>
      </c>
      <c r="G85" s="12" t="s">
        <v>2120</v>
      </c>
      <c r="H85" s="12" t="s">
        <v>2121</v>
      </c>
      <c r="I85" s="18" t="s">
        <v>3360</v>
      </c>
      <c r="J85" s="43" t="s">
        <v>3379</v>
      </c>
      <c r="K85" s="43" t="s">
        <v>3379</v>
      </c>
      <c r="L85" s="144">
        <v>40396</v>
      </c>
      <c r="M85" s="138"/>
      <c r="N85" s="15"/>
      <c r="O85" s="15">
        <v>0</v>
      </c>
      <c r="P85" s="39">
        <v>1</v>
      </c>
      <c r="Q85" s="91" t="s">
        <v>3110</v>
      </c>
      <c r="R85" s="14"/>
      <c r="T85" s="123"/>
      <c r="U85" s="338"/>
      <c r="V85" s="92"/>
      <c r="W85" s="342"/>
    </row>
    <row r="86" spans="1:24" x14ac:dyDescent="0.2">
      <c r="A86" s="11">
        <f t="shared" si="2"/>
        <v>84</v>
      </c>
      <c r="B86" s="137">
        <v>97</v>
      </c>
      <c r="C86" s="12" t="s">
        <v>1697</v>
      </c>
      <c r="D86" s="14" t="s">
        <v>1536</v>
      </c>
      <c r="E86" s="13" t="s">
        <v>2119</v>
      </c>
      <c r="F86" s="43" t="s">
        <v>3051</v>
      </c>
      <c r="G86" s="12" t="s">
        <v>2120</v>
      </c>
      <c r="H86" s="12" t="s">
        <v>2121</v>
      </c>
      <c r="I86" s="18" t="s">
        <v>3360</v>
      </c>
      <c r="J86" s="43" t="s">
        <v>3379</v>
      </c>
      <c r="K86" s="43" t="s">
        <v>3379</v>
      </c>
      <c r="L86" s="144">
        <v>40388</v>
      </c>
      <c r="M86" s="138"/>
      <c r="N86" s="15"/>
      <c r="O86" s="15">
        <v>0</v>
      </c>
      <c r="P86" s="39">
        <v>1</v>
      </c>
      <c r="Q86" s="91" t="s">
        <v>3110</v>
      </c>
      <c r="R86" s="14"/>
      <c r="T86" s="123"/>
      <c r="U86" s="338"/>
      <c r="V86" s="92"/>
      <c r="W86" s="342"/>
    </row>
    <row r="87" spans="1:24" x14ac:dyDescent="0.2">
      <c r="A87" s="11">
        <f t="shared" si="2"/>
        <v>85</v>
      </c>
      <c r="B87" s="98">
        <v>99</v>
      </c>
      <c r="C87" s="12" t="s">
        <v>1697</v>
      </c>
      <c r="D87" s="14" t="s">
        <v>1537</v>
      </c>
      <c r="E87" s="13" t="s">
        <v>2119</v>
      </c>
      <c r="F87" s="43" t="s">
        <v>3051</v>
      </c>
      <c r="G87" s="12" t="s">
        <v>2120</v>
      </c>
      <c r="H87" s="12" t="s">
        <v>2121</v>
      </c>
      <c r="I87" s="18" t="s">
        <v>3360</v>
      </c>
      <c r="J87" s="43" t="s">
        <v>3379</v>
      </c>
      <c r="K87" s="43" t="s">
        <v>3379</v>
      </c>
      <c r="L87" s="144">
        <v>40777</v>
      </c>
      <c r="M87" s="138"/>
      <c r="N87" s="15"/>
      <c r="O87" s="15">
        <v>0</v>
      </c>
      <c r="P87" s="39">
        <v>1</v>
      </c>
      <c r="Q87" s="91" t="s">
        <v>3110</v>
      </c>
      <c r="R87" s="14"/>
      <c r="T87" s="123"/>
      <c r="U87" s="338"/>
      <c r="V87" s="92"/>
      <c r="W87" s="342"/>
    </row>
    <row r="88" spans="1:24" x14ac:dyDescent="0.2">
      <c r="A88" s="11">
        <f t="shared" si="2"/>
        <v>86</v>
      </c>
      <c r="B88" s="98">
        <v>100</v>
      </c>
      <c r="C88" s="12" t="s">
        <v>1697</v>
      </c>
      <c r="D88" s="14" t="s">
        <v>1538</v>
      </c>
      <c r="E88" s="13" t="s">
        <v>2119</v>
      </c>
      <c r="F88" s="43" t="s">
        <v>3051</v>
      </c>
      <c r="G88" s="12" t="s">
        <v>2120</v>
      </c>
      <c r="H88" s="12" t="s">
        <v>2121</v>
      </c>
      <c r="I88" s="18" t="s">
        <v>3360</v>
      </c>
      <c r="J88" s="43" t="s">
        <v>3379</v>
      </c>
      <c r="K88" s="43" t="s">
        <v>3379</v>
      </c>
      <c r="L88" s="144">
        <v>40765</v>
      </c>
      <c r="M88" s="138"/>
      <c r="N88" s="15"/>
      <c r="O88" s="15">
        <v>0</v>
      </c>
      <c r="P88" s="39">
        <v>1</v>
      </c>
      <c r="Q88" s="91" t="s">
        <v>3110</v>
      </c>
      <c r="R88" s="14"/>
      <c r="T88" s="135">
        <v>41446</v>
      </c>
      <c r="U88" s="338"/>
      <c r="V88" s="92"/>
      <c r="W88" s="342"/>
    </row>
    <row r="89" spans="1:24" x14ac:dyDescent="0.2">
      <c r="A89" s="11">
        <f t="shared" si="2"/>
        <v>87</v>
      </c>
      <c r="B89" s="98">
        <v>101</v>
      </c>
      <c r="C89" s="12" t="s">
        <v>1697</v>
      </c>
      <c r="D89" s="14" t="s">
        <v>2131</v>
      </c>
      <c r="E89" s="13" t="s">
        <v>2119</v>
      </c>
      <c r="F89" s="43" t="s">
        <v>3051</v>
      </c>
      <c r="G89" s="12" t="s">
        <v>2120</v>
      </c>
      <c r="H89" s="12" t="s">
        <v>2121</v>
      </c>
      <c r="I89" s="18" t="s">
        <v>3360</v>
      </c>
      <c r="J89" s="43" t="s">
        <v>3379</v>
      </c>
      <c r="K89" s="43" t="s">
        <v>3379</v>
      </c>
      <c r="L89" s="144">
        <v>40442</v>
      </c>
      <c r="M89" s="138"/>
      <c r="N89" s="15"/>
      <c r="O89" s="15">
        <v>0</v>
      </c>
      <c r="P89" s="39">
        <v>1</v>
      </c>
      <c r="Q89" s="91" t="s">
        <v>3110</v>
      </c>
      <c r="R89" s="14"/>
      <c r="T89" s="123"/>
      <c r="U89" s="338"/>
      <c r="V89" s="92"/>
      <c r="W89" s="342"/>
    </row>
    <row r="90" spans="1:24" x14ac:dyDescent="0.2">
      <c r="A90" s="11">
        <f t="shared" si="2"/>
        <v>88</v>
      </c>
      <c r="B90" s="98">
        <v>102</v>
      </c>
      <c r="C90" s="12" t="s">
        <v>1697</v>
      </c>
      <c r="D90" s="14" t="s">
        <v>2132</v>
      </c>
      <c r="E90" s="13" t="s">
        <v>2119</v>
      </c>
      <c r="F90" s="43" t="s">
        <v>3051</v>
      </c>
      <c r="G90" s="12" t="s">
        <v>2120</v>
      </c>
      <c r="H90" s="12" t="s">
        <v>2121</v>
      </c>
      <c r="I90" s="18" t="s">
        <v>3360</v>
      </c>
      <c r="J90" s="43" t="s">
        <v>3379</v>
      </c>
      <c r="K90" s="43" t="s">
        <v>3379</v>
      </c>
      <c r="L90" s="144">
        <v>40508</v>
      </c>
      <c r="M90" s="138"/>
      <c r="N90" s="15"/>
      <c r="O90" s="15">
        <v>0</v>
      </c>
      <c r="P90" s="39">
        <v>1</v>
      </c>
      <c r="Q90" s="91" t="s">
        <v>3110</v>
      </c>
      <c r="R90" s="14"/>
      <c r="T90" s="123"/>
      <c r="U90" s="338"/>
      <c r="V90" s="92"/>
      <c r="W90" s="342"/>
    </row>
    <row r="91" spans="1:24" x14ac:dyDescent="0.2">
      <c r="A91" s="11">
        <f t="shared" si="2"/>
        <v>89</v>
      </c>
      <c r="B91" s="98">
        <v>103</v>
      </c>
      <c r="C91" s="12" t="s">
        <v>1697</v>
      </c>
      <c r="D91" s="14" t="s">
        <v>2858</v>
      </c>
      <c r="E91" s="13" t="s">
        <v>2119</v>
      </c>
      <c r="F91" s="43" t="s">
        <v>3051</v>
      </c>
      <c r="G91" s="12" t="s">
        <v>2120</v>
      </c>
      <c r="H91" s="12" t="s">
        <v>2121</v>
      </c>
      <c r="I91" s="18" t="s">
        <v>3360</v>
      </c>
      <c r="J91" s="43" t="s">
        <v>3379</v>
      </c>
      <c r="K91" s="43" t="s">
        <v>3379</v>
      </c>
      <c r="L91" s="144">
        <v>40445</v>
      </c>
      <c r="M91" s="138"/>
      <c r="N91" s="15"/>
      <c r="O91" s="15">
        <v>0</v>
      </c>
      <c r="P91" s="39">
        <v>1</v>
      </c>
      <c r="Q91" s="91" t="s">
        <v>3110</v>
      </c>
      <c r="R91" s="14"/>
      <c r="T91" s="123"/>
      <c r="U91" s="338"/>
      <c r="V91" s="92"/>
      <c r="W91" s="342"/>
    </row>
    <row r="92" spans="1:24" x14ac:dyDescent="0.2">
      <c r="A92" s="11">
        <f t="shared" si="2"/>
        <v>90</v>
      </c>
      <c r="B92" s="98">
        <v>104</v>
      </c>
      <c r="C92" s="12" t="s">
        <v>1697</v>
      </c>
      <c r="D92" s="14" t="s">
        <v>2859</v>
      </c>
      <c r="E92" s="13" t="s">
        <v>2119</v>
      </c>
      <c r="F92" s="43" t="s">
        <v>3051</v>
      </c>
      <c r="G92" s="12" t="s">
        <v>2120</v>
      </c>
      <c r="H92" s="12" t="s">
        <v>2121</v>
      </c>
      <c r="I92" s="18" t="s">
        <v>3360</v>
      </c>
      <c r="J92" s="43" t="s">
        <v>3379</v>
      </c>
      <c r="K92" s="43" t="s">
        <v>3379</v>
      </c>
      <c r="L92" s="144">
        <v>40470</v>
      </c>
      <c r="M92" s="138"/>
      <c r="N92" s="15"/>
      <c r="O92" s="15">
        <v>0</v>
      </c>
      <c r="P92" s="39">
        <v>1</v>
      </c>
      <c r="Q92" s="91" t="s">
        <v>3110</v>
      </c>
      <c r="R92" s="14"/>
      <c r="T92" s="123"/>
      <c r="U92" s="338"/>
      <c r="V92" s="92"/>
      <c r="W92" s="342"/>
    </row>
    <row r="93" spans="1:24" x14ac:dyDescent="0.2">
      <c r="A93" s="11">
        <f t="shared" si="2"/>
        <v>91</v>
      </c>
      <c r="B93" s="98">
        <v>105</v>
      </c>
      <c r="C93" s="12" t="s">
        <v>1697</v>
      </c>
      <c r="D93" s="14" t="s">
        <v>2860</v>
      </c>
      <c r="E93" s="13" t="s">
        <v>2119</v>
      </c>
      <c r="F93" s="43" t="s">
        <v>3051</v>
      </c>
      <c r="G93" s="12" t="s">
        <v>2120</v>
      </c>
      <c r="H93" s="12" t="s">
        <v>2121</v>
      </c>
      <c r="I93" s="18" t="s">
        <v>3360</v>
      </c>
      <c r="J93" s="43" t="s">
        <v>3379</v>
      </c>
      <c r="K93" s="43" t="s">
        <v>3379</v>
      </c>
      <c r="L93" s="144">
        <v>40445</v>
      </c>
      <c r="M93" s="138"/>
      <c r="N93" s="15"/>
      <c r="O93" s="15">
        <v>0</v>
      </c>
      <c r="P93" s="39">
        <v>1</v>
      </c>
      <c r="Q93" s="91" t="s">
        <v>3110</v>
      </c>
      <c r="R93" s="14"/>
      <c r="T93" s="123"/>
      <c r="U93" s="338"/>
      <c r="V93" s="92"/>
      <c r="W93" s="342"/>
    </row>
    <row r="94" spans="1:24" x14ac:dyDescent="0.2">
      <c r="A94" s="11">
        <f t="shared" si="2"/>
        <v>92</v>
      </c>
      <c r="B94" s="98">
        <v>107</v>
      </c>
      <c r="C94" s="12" t="s">
        <v>1697</v>
      </c>
      <c r="D94" s="14" t="s">
        <v>2861</v>
      </c>
      <c r="E94" s="13" t="s">
        <v>2119</v>
      </c>
      <c r="F94" s="43" t="s">
        <v>3051</v>
      </c>
      <c r="G94" s="12" t="s">
        <v>2120</v>
      </c>
      <c r="H94" s="12" t="s">
        <v>2121</v>
      </c>
      <c r="I94" s="18" t="s">
        <v>3360</v>
      </c>
      <c r="J94" s="43" t="s">
        <v>3379</v>
      </c>
      <c r="K94" s="43" t="s">
        <v>3379</v>
      </c>
      <c r="L94" s="144">
        <v>40634</v>
      </c>
      <c r="M94" s="138"/>
      <c r="N94" s="15"/>
      <c r="O94" s="15">
        <v>0</v>
      </c>
      <c r="P94" s="39">
        <v>1</v>
      </c>
      <c r="Q94" s="91" t="s">
        <v>3110</v>
      </c>
      <c r="R94" s="14"/>
      <c r="T94" s="123"/>
      <c r="U94" s="338"/>
      <c r="V94" s="92"/>
      <c r="W94" s="342"/>
    </row>
    <row r="95" spans="1:24" x14ac:dyDescent="0.2">
      <c r="A95" s="11">
        <f t="shared" si="2"/>
        <v>93</v>
      </c>
      <c r="B95" s="98">
        <v>108</v>
      </c>
      <c r="C95" s="12" t="s">
        <v>1697</v>
      </c>
      <c r="D95" s="14" t="s">
        <v>2862</v>
      </c>
      <c r="E95" s="13" t="s">
        <v>2119</v>
      </c>
      <c r="F95" s="43" t="s">
        <v>3051</v>
      </c>
      <c r="G95" s="12" t="s">
        <v>2120</v>
      </c>
      <c r="H95" s="12" t="s">
        <v>2121</v>
      </c>
      <c r="I95" s="18" t="s">
        <v>3360</v>
      </c>
      <c r="J95" s="43" t="s">
        <v>3379</v>
      </c>
      <c r="K95" s="43" t="s">
        <v>3379</v>
      </c>
      <c r="L95" s="144">
        <v>40534</v>
      </c>
      <c r="M95" s="138"/>
      <c r="N95" s="15"/>
      <c r="O95" s="15">
        <v>0</v>
      </c>
      <c r="P95" s="39">
        <v>1</v>
      </c>
      <c r="Q95" s="91" t="s">
        <v>3110</v>
      </c>
      <c r="R95" s="14"/>
      <c r="T95" s="123"/>
      <c r="U95" s="338"/>
      <c r="V95" s="92"/>
      <c r="W95" s="342"/>
    </row>
    <row r="96" spans="1:24" x14ac:dyDescent="0.2">
      <c r="A96" s="11">
        <f t="shared" si="2"/>
        <v>94</v>
      </c>
      <c r="B96" s="98">
        <v>109</v>
      </c>
      <c r="C96" s="12" t="s">
        <v>1697</v>
      </c>
      <c r="D96" s="14" t="s">
        <v>2863</v>
      </c>
      <c r="E96" s="13" t="s">
        <v>2119</v>
      </c>
      <c r="F96" s="43" t="s">
        <v>3051</v>
      </c>
      <c r="G96" s="12" t="s">
        <v>2120</v>
      </c>
      <c r="H96" s="12" t="s">
        <v>2121</v>
      </c>
      <c r="I96" s="18" t="s">
        <v>3360</v>
      </c>
      <c r="J96" s="43" t="s">
        <v>3379</v>
      </c>
      <c r="K96" s="43" t="s">
        <v>3379</v>
      </c>
      <c r="L96" s="144">
        <v>40786</v>
      </c>
      <c r="M96" s="138"/>
      <c r="N96" s="15"/>
      <c r="O96" s="15">
        <v>0</v>
      </c>
      <c r="P96" s="39">
        <v>1</v>
      </c>
      <c r="Q96" s="91" t="s">
        <v>3110</v>
      </c>
      <c r="R96" s="14"/>
      <c r="T96" s="135">
        <v>41355</v>
      </c>
      <c r="U96" s="338"/>
      <c r="V96" s="92"/>
      <c r="W96" s="342"/>
    </row>
    <row r="97" spans="1:25" x14ac:dyDescent="0.2">
      <c r="A97" s="11">
        <f t="shared" si="2"/>
        <v>95</v>
      </c>
      <c r="B97" s="98">
        <v>110</v>
      </c>
      <c r="C97" s="12" t="s">
        <v>1697</v>
      </c>
      <c r="D97" s="14" t="s">
        <v>2864</v>
      </c>
      <c r="E97" s="13" t="s">
        <v>2119</v>
      </c>
      <c r="F97" s="43" t="s">
        <v>3051</v>
      </c>
      <c r="G97" s="12" t="s">
        <v>2120</v>
      </c>
      <c r="H97" s="12" t="s">
        <v>2121</v>
      </c>
      <c r="I97" s="18" t="s">
        <v>3360</v>
      </c>
      <c r="J97" s="43" t="s">
        <v>3379</v>
      </c>
      <c r="K97" s="43" t="s">
        <v>3379</v>
      </c>
      <c r="L97" s="144">
        <v>40375</v>
      </c>
      <c r="M97" s="138"/>
      <c r="N97" s="15"/>
      <c r="O97" s="15">
        <v>0</v>
      </c>
      <c r="P97" s="39">
        <v>1</v>
      </c>
      <c r="Q97" s="91" t="s">
        <v>3110</v>
      </c>
      <c r="R97" s="14"/>
      <c r="T97" s="135">
        <v>41344</v>
      </c>
      <c r="U97" s="338"/>
      <c r="V97" s="92"/>
      <c r="W97" s="342"/>
    </row>
    <row r="98" spans="1:25" x14ac:dyDescent="0.2">
      <c r="A98" s="11">
        <f t="shared" si="2"/>
        <v>96</v>
      </c>
      <c r="B98" s="98">
        <v>111</v>
      </c>
      <c r="C98" s="12" t="s">
        <v>1697</v>
      </c>
      <c r="D98" s="14" t="s">
        <v>2865</v>
      </c>
      <c r="E98" s="13" t="s">
        <v>2119</v>
      </c>
      <c r="F98" s="43" t="s">
        <v>3051</v>
      </c>
      <c r="G98" s="12" t="s">
        <v>2120</v>
      </c>
      <c r="H98" s="12" t="s">
        <v>2121</v>
      </c>
      <c r="I98" s="18" t="s">
        <v>3360</v>
      </c>
      <c r="J98" s="43" t="s">
        <v>3379</v>
      </c>
      <c r="K98" s="43" t="s">
        <v>3379</v>
      </c>
      <c r="L98" s="144">
        <v>40459</v>
      </c>
      <c r="M98" s="138"/>
      <c r="N98" s="15"/>
      <c r="O98" s="15">
        <v>0</v>
      </c>
      <c r="P98" s="39">
        <v>1</v>
      </c>
      <c r="Q98" s="91" t="s">
        <v>3110</v>
      </c>
      <c r="R98" s="14"/>
      <c r="T98" s="123"/>
      <c r="U98" s="338"/>
      <c r="V98" s="92"/>
      <c r="W98" s="342"/>
    </row>
    <row r="99" spans="1:25" ht="12.75" customHeight="1" x14ac:dyDescent="0.2">
      <c r="A99" s="228">
        <f t="shared" si="2"/>
        <v>97</v>
      </c>
      <c r="B99" s="229">
        <v>112</v>
      </c>
      <c r="C99" s="230" t="s">
        <v>1697</v>
      </c>
      <c r="D99" s="231" t="s">
        <v>33</v>
      </c>
      <c r="E99" s="24" t="s">
        <v>2119</v>
      </c>
      <c r="F99" s="24" t="s">
        <v>3051</v>
      </c>
      <c r="G99" s="25"/>
      <c r="H99" s="25"/>
      <c r="I99" s="25"/>
      <c r="J99" s="24"/>
      <c r="K99" s="24"/>
      <c r="L99" s="24"/>
      <c r="M99" s="513" t="s">
        <v>3381</v>
      </c>
      <c r="N99" s="243">
        <v>41435</v>
      </c>
      <c r="O99" s="241">
        <v>0</v>
      </c>
      <c r="P99" s="232"/>
      <c r="Q99" s="242"/>
      <c r="R99" s="233"/>
      <c r="T99" s="123"/>
      <c r="U99" s="338"/>
      <c r="V99" s="92" t="s">
        <v>20850</v>
      </c>
      <c r="W99" s="342"/>
      <c r="Y99" s="17">
        <v>1</v>
      </c>
    </row>
    <row r="100" spans="1:25" x14ac:dyDescent="0.2">
      <c r="A100" s="11">
        <f t="shared" si="2"/>
        <v>98</v>
      </c>
      <c r="B100" s="98">
        <v>113</v>
      </c>
      <c r="C100" s="12" t="s">
        <v>1697</v>
      </c>
      <c r="D100" s="14" t="s">
        <v>34</v>
      </c>
      <c r="E100" s="13" t="s">
        <v>2119</v>
      </c>
      <c r="F100" s="13" t="s">
        <v>3051</v>
      </c>
      <c r="G100" s="12" t="s">
        <v>2120</v>
      </c>
      <c r="H100" s="12" t="s">
        <v>2121</v>
      </c>
      <c r="I100" s="18" t="s">
        <v>3360</v>
      </c>
      <c r="J100" s="43" t="s">
        <v>3379</v>
      </c>
      <c r="K100" s="43" t="s">
        <v>3379</v>
      </c>
      <c r="L100" s="144">
        <v>40437</v>
      </c>
      <c r="M100" s="138"/>
      <c r="N100" s="15"/>
      <c r="O100" s="15">
        <v>0</v>
      </c>
      <c r="P100" s="39">
        <v>1</v>
      </c>
      <c r="Q100" s="91" t="s">
        <v>3110</v>
      </c>
      <c r="R100" s="14"/>
      <c r="T100" s="123"/>
      <c r="U100" s="338"/>
      <c r="V100" s="92"/>
      <c r="W100" s="342"/>
    </row>
    <row r="101" spans="1:25" x14ac:dyDescent="0.2">
      <c r="A101" s="11">
        <f t="shared" si="2"/>
        <v>99</v>
      </c>
      <c r="B101" s="98">
        <v>114</v>
      </c>
      <c r="C101" s="12" t="s">
        <v>1697</v>
      </c>
      <c r="D101" s="14" t="s">
        <v>35</v>
      </c>
      <c r="E101" s="13" t="s">
        <v>2119</v>
      </c>
      <c r="F101" s="13" t="s">
        <v>3051</v>
      </c>
      <c r="G101" s="12" t="s">
        <v>2120</v>
      </c>
      <c r="H101" s="12" t="s">
        <v>2121</v>
      </c>
      <c r="I101" s="18" t="s">
        <v>3360</v>
      </c>
      <c r="J101" s="43" t="s">
        <v>3379</v>
      </c>
      <c r="K101" s="43" t="s">
        <v>3379</v>
      </c>
      <c r="L101" s="144">
        <v>40497</v>
      </c>
      <c r="M101" s="138"/>
      <c r="N101" s="15"/>
      <c r="O101" s="15">
        <v>0</v>
      </c>
      <c r="P101" s="39">
        <v>1</v>
      </c>
      <c r="Q101" s="91" t="s">
        <v>3110</v>
      </c>
      <c r="R101" s="14"/>
      <c r="T101" s="123"/>
      <c r="U101" s="338"/>
      <c r="V101" s="92"/>
      <c r="W101" s="342"/>
    </row>
    <row r="102" spans="1:25" x14ac:dyDescent="0.2">
      <c r="A102" s="11">
        <f t="shared" si="2"/>
        <v>100</v>
      </c>
      <c r="B102" s="98">
        <v>115</v>
      </c>
      <c r="C102" s="12" t="s">
        <v>1697</v>
      </c>
      <c r="D102" s="14" t="s">
        <v>2243</v>
      </c>
      <c r="E102" s="13" t="s">
        <v>2119</v>
      </c>
      <c r="F102" s="13" t="s">
        <v>3051</v>
      </c>
      <c r="G102" s="12" t="s">
        <v>2120</v>
      </c>
      <c r="H102" s="12" t="s">
        <v>2121</v>
      </c>
      <c r="I102" s="18" t="s">
        <v>3360</v>
      </c>
      <c r="J102" s="43" t="s">
        <v>3379</v>
      </c>
      <c r="K102" s="43" t="s">
        <v>3379</v>
      </c>
      <c r="L102" s="144">
        <v>40385</v>
      </c>
      <c r="M102" s="138"/>
      <c r="N102" s="15"/>
      <c r="O102" s="15">
        <v>0</v>
      </c>
      <c r="P102" s="39">
        <v>1</v>
      </c>
      <c r="Q102" s="91" t="s">
        <v>3110</v>
      </c>
      <c r="R102" s="14"/>
      <c r="T102" s="123"/>
      <c r="U102" s="338"/>
      <c r="V102" s="92"/>
      <c r="W102" s="342"/>
    </row>
    <row r="103" spans="1:25" x14ac:dyDescent="0.2">
      <c r="A103" s="11">
        <f t="shared" si="2"/>
        <v>101</v>
      </c>
      <c r="B103" s="98">
        <v>117</v>
      </c>
      <c r="C103" s="12" t="s">
        <v>1697</v>
      </c>
      <c r="D103" s="14" t="s">
        <v>2244</v>
      </c>
      <c r="E103" s="13" t="s">
        <v>2119</v>
      </c>
      <c r="F103" s="13" t="s">
        <v>3051</v>
      </c>
      <c r="G103" s="12" t="s">
        <v>2120</v>
      </c>
      <c r="H103" s="12" t="s">
        <v>2121</v>
      </c>
      <c r="I103" s="18" t="s">
        <v>3360</v>
      </c>
      <c r="J103" s="43" t="s">
        <v>3379</v>
      </c>
      <c r="K103" s="43" t="s">
        <v>3379</v>
      </c>
      <c r="L103" s="144">
        <v>40317</v>
      </c>
      <c r="M103" s="138"/>
      <c r="N103" s="15"/>
      <c r="O103" s="15">
        <v>0</v>
      </c>
      <c r="P103" s="39">
        <v>1</v>
      </c>
      <c r="Q103" s="91" t="s">
        <v>3110</v>
      </c>
      <c r="R103" s="14"/>
      <c r="T103" s="123"/>
      <c r="U103" s="338"/>
      <c r="V103" s="92"/>
      <c r="W103" s="342"/>
    </row>
    <row r="104" spans="1:25" x14ac:dyDescent="0.2">
      <c r="A104" s="11">
        <f t="shared" si="2"/>
        <v>102</v>
      </c>
      <c r="B104" s="98">
        <v>118</v>
      </c>
      <c r="C104" s="12" t="s">
        <v>1697</v>
      </c>
      <c r="D104" s="14" t="s">
        <v>2245</v>
      </c>
      <c r="E104" s="13" t="s">
        <v>2119</v>
      </c>
      <c r="F104" s="13" t="s">
        <v>3051</v>
      </c>
      <c r="G104" s="12" t="s">
        <v>2120</v>
      </c>
      <c r="H104" s="12" t="s">
        <v>2121</v>
      </c>
      <c r="I104" s="18" t="s">
        <v>3360</v>
      </c>
      <c r="J104" s="43" t="s">
        <v>3379</v>
      </c>
      <c r="K104" s="43" t="s">
        <v>3379</v>
      </c>
      <c r="L104" s="144">
        <v>40452</v>
      </c>
      <c r="M104" s="138"/>
      <c r="N104" s="15"/>
      <c r="O104" s="15">
        <v>0</v>
      </c>
      <c r="P104" s="39">
        <v>1</v>
      </c>
      <c r="Q104" s="91" t="s">
        <v>3110</v>
      </c>
      <c r="R104" s="14"/>
      <c r="T104" s="123"/>
      <c r="U104" s="338"/>
      <c r="V104" s="92"/>
      <c r="W104" s="342"/>
    </row>
    <row r="105" spans="1:25" x14ac:dyDescent="0.2">
      <c r="A105" s="11">
        <f t="shared" si="2"/>
        <v>103</v>
      </c>
      <c r="B105" s="98">
        <v>119</v>
      </c>
      <c r="C105" s="12" t="s">
        <v>1697</v>
      </c>
      <c r="D105" s="14" t="s">
        <v>2246</v>
      </c>
      <c r="E105" s="13" t="s">
        <v>2119</v>
      </c>
      <c r="F105" s="13" t="s">
        <v>3051</v>
      </c>
      <c r="G105" s="12" t="s">
        <v>2120</v>
      </c>
      <c r="H105" s="12" t="s">
        <v>2121</v>
      </c>
      <c r="I105" s="18" t="s">
        <v>3360</v>
      </c>
      <c r="J105" s="43" t="s">
        <v>3379</v>
      </c>
      <c r="K105" s="43" t="s">
        <v>3379</v>
      </c>
      <c r="L105" s="144">
        <v>40317</v>
      </c>
      <c r="M105" s="138"/>
      <c r="N105" s="15"/>
      <c r="O105" s="15">
        <v>0</v>
      </c>
      <c r="P105" s="39">
        <v>1</v>
      </c>
      <c r="Q105" s="91" t="s">
        <v>3110</v>
      </c>
      <c r="R105" s="14"/>
      <c r="T105" s="123"/>
      <c r="U105" s="338"/>
      <c r="V105" s="92"/>
      <c r="W105" s="342"/>
    </row>
    <row r="106" spans="1:25" x14ac:dyDescent="0.2">
      <c r="A106" s="11">
        <f t="shared" si="2"/>
        <v>104</v>
      </c>
      <c r="B106" s="98">
        <v>120</v>
      </c>
      <c r="C106" s="12" t="s">
        <v>1697</v>
      </c>
      <c r="D106" s="14" t="s">
        <v>2247</v>
      </c>
      <c r="E106" s="13" t="s">
        <v>2119</v>
      </c>
      <c r="F106" s="13" t="s">
        <v>3051</v>
      </c>
      <c r="G106" s="12" t="s">
        <v>2120</v>
      </c>
      <c r="H106" s="12" t="s">
        <v>2121</v>
      </c>
      <c r="I106" s="18" t="s">
        <v>3360</v>
      </c>
      <c r="J106" s="43" t="s">
        <v>3379</v>
      </c>
      <c r="K106" s="43" t="s">
        <v>3379</v>
      </c>
      <c r="L106" s="144">
        <v>40443</v>
      </c>
      <c r="M106" s="138"/>
      <c r="N106" s="15"/>
      <c r="O106" s="15">
        <v>0</v>
      </c>
      <c r="P106" s="39">
        <v>1</v>
      </c>
      <c r="Q106" s="91" t="s">
        <v>3110</v>
      </c>
      <c r="R106" s="14"/>
      <c r="T106" s="123"/>
      <c r="U106" s="338"/>
      <c r="V106" s="92"/>
      <c r="W106" s="342"/>
    </row>
    <row r="107" spans="1:25" x14ac:dyDescent="0.2">
      <c r="A107" s="11">
        <f t="shared" si="2"/>
        <v>105</v>
      </c>
      <c r="B107" s="98">
        <v>121</v>
      </c>
      <c r="C107" s="12" t="s">
        <v>1697</v>
      </c>
      <c r="D107" s="14" t="s">
        <v>2248</v>
      </c>
      <c r="E107" s="13" t="s">
        <v>2119</v>
      </c>
      <c r="F107" s="13" t="s">
        <v>3051</v>
      </c>
      <c r="G107" s="12" t="s">
        <v>2120</v>
      </c>
      <c r="H107" s="12" t="s">
        <v>2121</v>
      </c>
      <c r="I107" s="18" t="s">
        <v>3360</v>
      </c>
      <c r="J107" s="43" t="s">
        <v>3379</v>
      </c>
      <c r="K107" s="43" t="s">
        <v>3379</v>
      </c>
      <c r="L107" s="144">
        <v>40459</v>
      </c>
      <c r="M107" s="138"/>
      <c r="N107" s="15"/>
      <c r="O107" s="15">
        <v>0</v>
      </c>
      <c r="P107" s="39">
        <v>1</v>
      </c>
      <c r="Q107" s="91" t="s">
        <v>3110</v>
      </c>
      <c r="R107" s="14"/>
      <c r="T107" s="123"/>
      <c r="U107" s="338"/>
      <c r="V107" s="92"/>
      <c r="W107" s="342"/>
    </row>
    <row r="108" spans="1:25" x14ac:dyDescent="0.2">
      <c r="A108" s="11">
        <f t="shared" si="2"/>
        <v>106</v>
      </c>
      <c r="B108" s="98">
        <v>122</v>
      </c>
      <c r="C108" s="12" t="s">
        <v>1697</v>
      </c>
      <c r="D108" s="14" t="s">
        <v>2249</v>
      </c>
      <c r="E108" s="13" t="s">
        <v>2119</v>
      </c>
      <c r="F108" s="13" t="s">
        <v>3051</v>
      </c>
      <c r="G108" s="12" t="s">
        <v>2120</v>
      </c>
      <c r="H108" s="12" t="s">
        <v>2121</v>
      </c>
      <c r="I108" s="18" t="s">
        <v>3360</v>
      </c>
      <c r="J108" s="43" t="s">
        <v>3379</v>
      </c>
      <c r="K108" s="43" t="s">
        <v>3379</v>
      </c>
      <c r="L108" s="144">
        <v>40317</v>
      </c>
      <c r="M108" s="138"/>
      <c r="N108" s="15"/>
      <c r="O108" s="15">
        <v>0</v>
      </c>
      <c r="P108" s="39">
        <v>1</v>
      </c>
      <c r="Q108" s="91" t="s">
        <v>3110</v>
      </c>
      <c r="R108" s="14"/>
      <c r="T108" s="123"/>
      <c r="U108" s="338"/>
      <c r="V108" s="92"/>
      <c r="W108" s="342"/>
    </row>
    <row r="109" spans="1:25" x14ac:dyDescent="0.2">
      <c r="A109" s="11">
        <f t="shared" si="2"/>
        <v>107</v>
      </c>
      <c r="B109" s="98">
        <v>123</v>
      </c>
      <c r="C109" s="12" t="s">
        <v>1697</v>
      </c>
      <c r="D109" s="14" t="s">
        <v>2250</v>
      </c>
      <c r="E109" s="13" t="s">
        <v>2119</v>
      </c>
      <c r="F109" s="13" t="s">
        <v>3051</v>
      </c>
      <c r="G109" s="12" t="s">
        <v>2120</v>
      </c>
      <c r="H109" s="12" t="s">
        <v>2121</v>
      </c>
      <c r="I109" s="18" t="s">
        <v>3360</v>
      </c>
      <c r="J109" s="43" t="s">
        <v>3379</v>
      </c>
      <c r="K109" s="43" t="s">
        <v>3379</v>
      </c>
      <c r="L109" s="144">
        <v>40401</v>
      </c>
      <c r="M109" s="138"/>
      <c r="N109" s="15"/>
      <c r="O109" s="15">
        <v>0</v>
      </c>
      <c r="P109" s="39">
        <v>1</v>
      </c>
      <c r="Q109" s="91" t="s">
        <v>3110</v>
      </c>
      <c r="R109" s="14"/>
      <c r="T109" s="123"/>
      <c r="U109" s="338"/>
      <c r="V109" s="92"/>
      <c r="W109" s="342"/>
    </row>
    <row r="110" spans="1:25" x14ac:dyDescent="0.2">
      <c r="A110" s="11">
        <f t="shared" si="2"/>
        <v>108</v>
      </c>
      <c r="B110" s="98">
        <v>124</v>
      </c>
      <c r="C110" s="12" t="s">
        <v>1697</v>
      </c>
      <c r="D110" s="14" t="s">
        <v>2251</v>
      </c>
      <c r="E110" s="13" t="s">
        <v>2119</v>
      </c>
      <c r="F110" s="13" t="s">
        <v>3051</v>
      </c>
      <c r="G110" s="12" t="s">
        <v>2120</v>
      </c>
      <c r="H110" s="12" t="s">
        <v>2121</v>
      </c>
      <c r="I110" s="18" t="s">
        <v>3360</v>
      </c>
      <c r="J110" s="43" t="s">
        <v>3379</v>
      </c>
      <c r="K110" s="43" t="s">
        <v>3379</v>
      </c>
      <c r="L110" s="144">
        <v>40458</v>
      </c>
      <c r="M110" s="138"/>
      <c r="N110" s="15"/>
      <c r="O110" s="15">
        <v>0</v>
      </c>
      <c r="P110" s="39">
        <v>1</v>
      </c>
      <c r="Q110" s="91" t="s">
        <v>3110</v>
      </c>
      <c r="R110" s="14"/>
      <c r="T110" s="123"/>
      <c r="U110" s="338"/>
      <c r="V110" s="92"/>
      <c r="W110" s="342"/>
    </row>
    <row r="111" spans="1:25" x14ac:dyDescent="0.2">
      <c r="A111" s="11">
        <f t="shared" si="2"/>
        <v>109</v>
      </c>
      <c r="B111" s="98">
        <v>125</v>
      </c>
      <c r="C111" s="12" t="s">
        <v>1697</v>
      </c>
      <c r="D111" s="14" t="s">
        <v>2252</v>
      </c>
      <c r="E111" s="13" t="s">
        <v>2119</v>
      </c>
      <c r="F111" s="13" t="s">
        <v>3051</v>
      </c>
      <c r="G111" s="12" t="s">
        <v>2120</v>
      </c>
      <c r="H111" s="12" t="s">
        <v>2121</v>
      </c>
      <c r="I111" s="18" t="s">
        <v>3360</v>
      </c>
      <c r="J111" s="43" t="s">
        <v>3379</v>
      </c>
      <c r="K111" s="43" t="s">
        <v>3379</v>
      </c>
      <c r="L111" s="144">
        <v>40458</v>
      </c>
      <c r="M111" s="138"/>
      <c r="N111" s="15"/>
      <c r="O111" s="15">
        <v>0</v>
      </c>
      <c r="P111" s="39">
        <v>1</v>
      </c>
      <c r="Q111" s="91" t="s">
        <v>3110</v>
      </c>
      <c r="R111" s="14"/>
      <c r="T111" s="123"/>
      <c r="U111" s="338"/>
      <c r="V111" s="92"/>
      <c r="W111" s="342"/>
    </row>
    <row r="112" spans="1:25" x14ac:dyDescent="0.2">
      <c r="A112" s="11">
        <f t="shared" si="2"/>
        <v>110</v>
      </c>
      <c r="B112" s="98">
        <v>126</v>
      </c>
      <c r="C112" s="12" t="s">
        <v>1697</v>
      </c>
      <c r="D112" s="14" t="s">
        <v>2253</v>
      </c>
      <c r="E112" s="13" t="s">
        <v>2119</v>
      </c>
      <c r="F112" s="13" t="s">
        <v>3051</v>
      </c>
      <c r="G112" s="12" t="s">
        <v>2120</v>
      </c>
      <c r="H112" s="12" t="s">
        <v>2121</v>
      </c>
      <c r="I112" s="18" t="s">
        <v>3360</v>
      </c>
      <c r="J112" s="43" t="s">
        <v>3379</v>
      </c>
      <c r="K112" s="43" t="s">
        <v>3379</v>
      </c>
      <c r="L112" s="144">
        <v>40458</v>
      </c>
      <c r="M112" s="138"/>
      <c r="N112" s="15"/>
      <c r="O112" s="15">
        <v>0</v>
      </c>
      <c r="P112" s="39">
        <v>1</v>
      </c>
      <c r="Q112" s="91" t="s">
        <v>3110</v>
      </c>
      <c r="R112" s="14"/>
      <c r="T112" s="123"/>
      <c r="U112" s="338"/>
      <c r="V112" s="92"/>
      <c r="W112" s="342"/>
    </row>
    <row r="113" spans="1:23" x14ac:dyDescent="0.2">
      <c r="A113" s="11">
        <f t="shared" si="2"/>
        <v>111</v>
      </c>
      <c r="B113" s="98">
        <v>127</v>
      </c>
      <c r="C113" s="12" t="s">
        <v>1697</v>
      </c>
      <c r="D113" s="14" t="s">
        <v>2254</v>
      </c>
      <c r="E113" s="13" t="s">
        <v>2119</v>
      </c>
      <c r="F113" s="13" t="s">
        <v>3051</v>
      </c>
      <c r="G113" s="12" t="s">
        <v>2120</v>
      </c>
      <c r="H113" s="12" t="s">
        <v>2121</v>
      </c>
      <c r="I113" s="18" t="s">
        <v>3360</v>
      </c>
      <c r="J113" s="43" t="s">
        <v>3379</v>
      </c>
      <c r="K113" s="43" t="s">
        <v>3379</v>
      </c>
      <c r="L113" s="144">
        <v>40317</v>
      </c>
      <c r="M113" s="138"/>
      <c r="N113" s="15"/>
      <c r="O113" s="15">
        <v>0</v>
      </c>
      <c r="P113" s="39">
        <v>1</v>
      </c>
      <c r="Q113" s="91" t="s">
        <v>3110</v>
      </c>
      <c r="R113" s="14"/>
      <c r="T113" s="123"/>
      <c r="U113" s="338"/>
      <c r="V113" s="92"/>
      <c r="W113" s="342"/>
    </row>
    <row r="114" spans="1:23" x14ac:dyDescent="0.2">
      <c r="A114" s="11">
        <f t="shared" si="2"/>
        <v>112</v>
      </c>
      <c r="B114" s="98">
        <v>128</v>
      </c>
      <c r="C114" s="12" t="s">
        <v>1697</v>
      </c>
      <c r="D114" s="14" t="s">
        <v>2255</v>
      </c>
      <c r="E114" s="13" t="s">
        <v>2119</v>
      </c>
      <c r="F114" s="13" t="s">
        <v>3051</v>
      </c>
      <c r="G114" s="12" t="s">
        <v>2120</v>
      </c>
      <c r="H114" s="12" t="s">
        <v>2121</v>
      </c>
      <c r="I114" s="18" t="s">
        <v>3360</v>
      </c>
      <c r="J114" s="43" t="s">
        <v>3379</v>
      </c>
      <c r="K114" s="43" t="s">
        <v>3379</v>
      </c>
      <c r="L114" s="144">
        <v>40459</v>
      </c>
      <c r="M114" s="138"/>
      <c r="N114" s="15"/>
      <c r="O114" s="15">
        <v>0</v>
      </c>
      <c r="P114" s="39">
        <v>1</v>
      </c>
      <c r="Q114" s="91" t="s">
        <v>3110</v>
      </c>
      <c r="R114" s="14"/>
      <c r="T114" s="123"/>
      <c r="U114" s="338"/>
      <c r="V114" s="92"/>
      <c r="W114" s="342"/>
    </row>
    <row r="115" spans="1:23" x14ac:dyDescent="0.2">
      <c r="A115" s="11">
        <f t="shared" si="2"/>
        <v>113</v>
      </c>
      <c r="B115" s="98">
        <v>129</v>
      </c>
      <c r="C115" s="12" t="s">
        <v>1697</v>
      </c>
      <c r="D115" s="14" t="s">
        <v>2256</v>
      </c>
      <c r="E115" s="13" t="s">
        <v>2119</v>
      </c>
      <c r="F115" s="13" t="s">
        <v>3051</v>
      </c>
      <c r="G115" s="12" t="s">
        <v>2120</v>
      </c>
      <c r="H115" s="12" t="s">
        <v>2121</v>
      </c>
      <c r="I115" s="18" t="s">
        <v>3360</v>
      </c>
      <c r="J115" s="43" t="s">
        <v>3379</v>
      </c>
      <c r="K115" s="43" t="s">
        <v>3379</v>
      </c>
      <c r="L115" s="144">
        <v>40452</v>
      </c>
      <c r="M115" s="138"/>
      <c r="N115" s="15"/>
      <c r="O115" s="15">
        <v>0</v>
      </c>
      <c r="P115" s="39">
        <v>1</v>
      </c>
      <c r="Q115" s="91" t="s">
        <v>3110</v>
      </c>
      <c r="R115" s="14"/>
      <c r="T115" s="123"/>
      <c r="U115" s="338"/>
      <c r="V115" s="92"/>
      <c r="W115" s="342"/>
    </row>
    <row r="116" spans="1:23" x14ac:dyDescent="0.2">
      <c r="A116" s="11">
        <f t="shared" si="2"/>
        <v>114</v>
      </c>
      <c r="B116" s="98">
        <v>130</v>
      </c>
      <c r="C116" s="12" t="s">
        <v>1697</v>
      </c>
      <c r="D116" s="14" t="s">
        <v>2257</v>
      </c>
      <c r="E116" s="13" t="s">
        <v>2119</v>
      </c>
      <c r="F116" s="13" t="s">
        <v>3051</v>
      </c>
      <c r="G116" s="12" t="s">
        <v>2120</v>
      </c>
      <c r="H116" s="12" t="s">
        <v>2121</v>
      </c>
      <c r="I116" s="18" t="s">
        <v>3360</v>
      </c>
      <c r="J116" s="43" t="s">
        <v>3379</v>
      </c>
      <c r="K116" s="43" t="s">
        <v>3379</v>
      </c>
      <c r="L116" s="144">
        <v>40317</v>
      </c>
      <c r="M116" s="138"/>
      <c r="N116" s="15"/>
      <c r="O116" s="15">
        <v>0</v>
      </c>
      <c r="P116" s="39">
        <v>1</v>
      </c>
      <c r="Q116" s="91" t="s">
        <v>3110</v>
      </c>
      <c r="R116" s="14"/>
      <c r="T116" s="123"/>
      <c r="U116" s="338"/>
      <c r="V116" s="92"/>
      <c r="W116" s="342"/>
    </row>
    <row r="117" spans="1:23" x14ac:dyDescent="0.2">
      <c r="A117" s="11">
        <f t="shared" si="2"/>
        <v>115</v>
      </c>
      <c r="B117" s="98">
        <v>131</v>
      </c>
      <c r="C117" s="12" t="s">
        <v>1697</v>
      </c>
      <c r="D117" s="14" t="s">
        <v>2258</v>
      </c>
      <c r="E117" s="13" t="s">
        <v>2119</v>
      </c>
      <c r="F117" s="13" t="s">
        <v>3051</v>
      </c>
      <c r="G117" s="12" t="s">
        <v>2120</v>
      </c>
      <c r="H117" s="12" t="s">
        <v>2121</v>
      </c>
      <c r="I117" s="18" t="s">
        <v>3360</v>
      </c>
      <c r="J117" s="43" t="s">
        <v>3379</v>
      </c>
      <c r="K117" s="43" t="s">
        <v>3379</v>
      </c>
      <c r="L117" s="144">
        <v>40786</v>
      </c>
      <c r="M117" s="138"/>
      <c r="N117" s="15"/>
      <c r="O117" s="15">
        <v>0</v>
      </c>
      <c r="P117" s="39">
        <v>1</v>
      </c>
      <c r="Q117" s="91" t="s">
        <v>3110</v>
      </c>
      <c r="R117" s="14"/>
      <c r="T117" s="135">
        <v>41446</v>
      </c>
      <c r="U117" s="338"/>
      <c r="V117" s="92"/>
      <c r="W117" s="342"/>
    </row>
    <row r="118" spans="1:23" x14ac:dyDescent="0.2">
      <c r="A118" s="11">
        <f t="shared" si="2"/>
        <v>116</v>
      </c>
      <c r="B118" s="98">
        <v>132</v>
      </c>
      <c r="C118" s="12" t="s">
        <v>1697</v>
      </c>
      <c r="D118" s="14" t="s">
        <v>2259</v>
      </c>
      <c r="E118" s="13" t="s">
        <v>2119</v>
      </c>
      <c r="F118" s="13" t="s">
        <v>3051</v>
      </c>
      <c r="G118" s="12" t="s">
        <v>2120</v>
      </c>
      <c r="H118" s="12" t="s">
        <v>2121</v>
      </c>
      <c r="I118" s="18" t="s">
        <v>3360</v>
      </c>
      <c r="J118" s="43" t="s">
        <v>3379</v>
      </c>
      <c r="K118" s="43" t="s">
        <v>3379</v>
      </c>
      <c r="L118" s="144">
        <v>40317</v>
      </c>
      <c r="M118" s="138"/>
      <c r="N118" s="15"/>
      <c r="O118" s="15">
        <v>0</v>
      </c>
      <c r="P118" s="39">
        <v>1</v>
      </c>
      <c r="Q118" s="91" t="s">
        <v>3110</v>
      </c>
      <c r="R118" s="14"/>
      <c r="T118" s="123"/>
      <c r="U118" s="338"/>
      <c r="V118" s="92"/>
      <c r="W118" s="342"/>
    </row>
    <row r="119" spans="1:23" x14ac:dyDescent="0.2">
      <c r="A119" s="11">
        <f t="shared" si="2"/>
        <v>117</v>
      </c>
      <c r="B119" s="98">
        <v>134</v>
      </c>
      <c r="C119" s="12" t="s">
        <v>1697</v>
      </c>
      <c r="D119" s="14" t="s">
        <v>2260</v>
      </c>
      <c r="E119" s="13" t="s">
        <v>2119</v>
      </c>
      <c r="F119" s="13" t="s">
        <v>3051</v>
      </c>
      <c r="G119" s="12" t="s">
        <v>2120</v>
      </c>
      <c r="H119" s="12" t="s">
        <v>2121</v>
      </c>
      <c r="I119" s="18" t="s">
        <v>3360</v>
      </c>
      <c r="J119" s="43" t="s">
        <v>3379</v>
      </c>
      <c r="K119" s="43" t="s">
        <v>3379</v>
      </c>
      <c r="L119" s="144">
        <v>40375</v>
      </c>
      <c r="M119" s="138"/>
      <c r="N119" s="15"/>
      <c r="O119" s="15">
        <v>0</v>
      </c>
      <c r="P119" s="39">
        <v>1</v>
      </c>
      <c r="Q119" s="91" t="s">
        <v>3110</v>
      </c>
      <c r="R119" s="14"/>
      <c r="T119" s="123"/>
      <c r="U119" s="338"/>
      <c r="V119" s="92"/>
      <c r="W119" s="342"/>
    </row>
    <row r="120" spans="1:23" x14ac:dyDescent="0.2">
      <c r="A120" s="11">
        <f t="shared" si="2"/>
        <v>118</v>
      </c>
      <c r="B120" s="98">
        <v>135</v>
      </c>
      <c r="C120" s="12" t="s">
        <v>1697</v>
      </c>
      <c r="D120" s="14" t="s">
        <v>2319</v>
      </c>
      <c r="E120" s="13" t="s">
        <v>2119</v>
      </c>
      <c r="F120" s="13" t="s">
        <v>3051</v>
      </c>
      <c r="G120" s="12" t="s">
        <v>2120</v>
      </c>
      <c r="H120" s="12" t="s">
        <v>2121</v>
      </c>
      <c r="I120" s="18" t="s">
        <v>3360</v>
      </c>
      <c r="J120" s="43" t="s">
        <v>3379</v>
      </c>
      <c r="K120" s="43" t="s">
        <v>3379</v>
      </c>
      <c r="L120" s="144">
        <v>40637</v>
      </c>
      <c r="M120" s="138"/>
      <c r="N120" s="15"/>
      <c r="O120" s="15">
        <v>0</v>
      </c>
      <c r="P120" s="39">
        <v>1</v>
      </c>
      <c r="Q120" s="91" t="s">
        <v>3110</v>
      </c>
      <c r="R120" s="14"/>
      <c r="T120" s="123"/>
      <c r="U120" s="338"/>
      <c r="V120" s="92"/>
      <c r="W120" s="342"/>
    </row>
    <row r="121" spans="1:23" x14ac:dyDescent="0.2">
      <c r="A121" s="11">
        <f t="shared" si="2"/>
        <v>119</v>
      </c>
      <c r="B121" s="98">
        <v>136</v>
      </c>
      <c r="C121" s="12" t="s">
        <v>1697</v>
      </c>
      <c r="D121" s="14" t="s">
        <v>2320</v>
      </c>
      <c r="E121" s="13" t="s">
        <v>2119</v>
      </c>
      <c r="F121" s="13" t="s">
        <v>3051</v>
      </c>
      <c r="G121" s="12" t="s">
        <v>2120</v>
      </c>
      <c r="H121" s="12" t="s">
        <v>2121</v>
      </c>
      <c r="I121" s="18" t="s">
        <v>3360</v>
      </c>
      <c r="J121" s="43" t="s">
        <v>3379</v>
      </c>
      <c r="K121" s="43" t="s">
        <v>3379</v>
      </c>
      <c r="L121" s="144">
        <v>40317</v>
      </c>
      <c r="M121" s="138"/>
      <c r="N121" s="15"/>
      <c r="O121" s="15">
        <v>0</v>
      </c>
      <c r="P121" s="39">
        <v>1</v>
      </c>
      <c r="Q121" s="91" t="s">
        <v>3110</v>
      </c>
      <c r="R121" s="14"/>
      <c r="T121" s="135">
        <v>41446</v>
      </c>
      <c r="U121" s="338"/>
      <c r="V121" s="92"/>
      <c r="W121" s="342"/>
    </row>
    <row r="122" spans="1:23" x14ac:dyDescent="0.2">
      <c r="A122" s="11">
        <f t="shared" si="2"/>
        <v>120</v>
      </c>
      <c r="B122" s="98">
        <v>137</v>
      </c>
      <c r="C122" s="12" t="s">
        <v>1697</v>
      </c>
      <c r="D122" s="14" t="s">
        <v>2321</v>
      </c>
      <c r="E122" s="13" t="s">
        <v>2119</v>
      </c>
      <c r="F122" s="13" t="s">
        <v>3051</v>
      </c>
      <c r="G122" s="12" t="s">
        <v>2120</v>
      </c>
      <c r="H122" s="12" t="s">
        <v>2121</v>
      </c>
      <c r="I122" s="18" t="s">
        <v>3360</v>
      </c>
      <c r="J122" s="43" t="s">
        <v>3379</v>
      </c>
      <c r="K122" s="43" t="s">
        <v>3379</v>
      </c>
      <c r="L122" s="144">
        <v>40375</v>
      </c>
      <c r="M122" s="138"/>
      <c r="N122" s="15"/>
      <c r="O122" s="15">
        <v>0</v>
      </c>
      <c r="P122" s="39">
        <v>1</v>
      </c>
      <c r="Q122" s="91" t="s">
        <v>3110</v>
      </c>
      <c r="R122" s="14"/>
      <c r="T122" s="123"/>
      <c r="U122" s="338"/>
      <c r="V122" s="92"/>
      <c r="W122" s="342"/>
    </row>
    <row r="123" spans="1:23" x14ac:dyDescent="0.2">
      <c r="A123" s="11">
        <f t="shared" si="2"/>
        <v>121</v>
      </c>
      <c r="B123" s="98">
        <v>139</v>
      </c>
      <c r="C123" s="12" t="s">
        <v>1697</v>
      </c>
      <c r="D123" s="14" t="s">
        <v>2322</v>
      </c>
      <c r="E123" s="13" t="s">
        <v>2119</v>
      </c>
      <c r="F123" s="13" t="s">
        <v>3051</v>
      </c>
      <c r="G123" s="12" t="s">
        <v>2120</v>
      </c>
      <c r="H123" s="12" t="s">
        <v>2121</v>
      </c>
      <c r="I123" s="18" t="s">
        <v>3360</v>
      </c>
      <c r="J123" s="43" t="s">
        <v>3379</v>
      </c>
      <c r="K123" s="43" t="s">
        <v>3379</v>
      </c>
      <c r="L123" s="144">
        <v>40771</v>
      </c>
      <c r="M123" s="138"/>
      <c r="N123" s="15"/>
      <c r="O123" s="15">
        <v>0</v>
      </c>
      <c r="P123" s="39">
        <v>1</v>
      </c>
      <c r="Q123" s="91" t="s">
        <v>3110</v>
      </c>
      <c r="R123" s="14"/>
      <c r="T123" s="123"/>
      <c r="U123" s="338"/>
      <c r="V123" s="92"/>
      <c r="W123" s="342"/>
    </row>
    <row r="124" spans="1:23" x14ac:dyDescent="0.2">
      <c r="A124" s="11">
        <f t="shared" si="2"/>
        <v>122</v>
      </c>
      <c r="B124" s="98">
        <v>140</v>
      </c>
      <c r="C124" s="12" t="s">
        <v>1697</v>
      </c>
      <c r="D124" s="14" t="s">
        <v>2323</v>
      </c>
      <c r="E124" s="13" t="s">
        <v>2119</v>
      </c>
      <c r="F124" s="13" t="s">
        <v>3051</v>
      </c>
      <c r="G124" s="12" t="s">
        <v>2120</v>
      </c>
      <c r="H124" s="12" t="s">
        <v>2121</v>
      </c>
      <c r="I124" s="18" t="s">
        <v>3360</v>
      </c>
      <c r="J124" s="43" t="s">
        <v>3379</v>
      </c>
      <c r="K124" s="43" t="s">
        <v>3379</v>
      </c>
      <c r="L124" s="144">
        <v>40317</v>
      </c>
      <c r="M124" s="138"/>
      <c r="N124" s="15"/>
      <c r="O124" s="15">
        <v>0</v>
      </c>
      <c r="P124" s="39">
        <v>1</v>
      </c>
      <c r="Q124" s="91" t="s">
        <v>3110</v>
      </c>
      <c r="R124" s="14"/>
      <c r="T124" s="123"/>
      <c r="U124" s="338"/>
      <c r="V124" s="92"/>
      <c r="W124" s="342"/>
    </row>
    <row r="125" spans="1:23" x14ac:dyDescent="0.2">
      <c r="A125" s="11">
        <f t="shared" si="2"/>
        <v>123</v>
      </c>
      <c r="B125" s="98">
        <v>141</v>
      </c>
      <c r="C125" s="12" t="s">
        <v>1697</v>
      </c>
      <c r="D125" s="14" t="s">
        <v>2324</v>
      </c>
      <c r="E125" s="13" t="s">
        <v>2119</v>
      </c>
      <c r="F125" s="13" t="s">
        <v>3051</v>
      </c>
      <c r="G125" s="12" t="s">
        <v>2120</v>
      </c>
      <c r="H125" s="12" t="s">
        <v>2121</v>
      </c>
      <c r="I125" s="18" t="s">
        <v>3360</v>
      </c>
      <c r="J125" s="43" t="s">
        <v>3379</v>
      </c>
      <c r="K125" s="43" t="s">
        <v>3379</v>
      </c>
      <c r="L125" s="144">
        <v>41214</v>
      </c>
      <c r="M125" s="138"/>
      <c r="N125" s="15"/>
      <c r="O125" s="15">
        <v>0</v>
      </c>
      <c r="P125" s="39">
        <v>1</v>
      </c>
      <c r="Q125" s="91" t="s">
        <v>3110</v>
      </c>
      <c r="R125" s="14"/>
      <c r="T125" s="123"/>
      <c r="U125" s="338"/>
      <c r="V125" s="92"/>
      <c r="W125" s="342"/>
    </row>
    <row r="126" spans="1:23" x14ac:dyDescent="0.2">
      <c r="A126" s="11">
        <f t="shared" si="2"/>
        <v>124</v>
      </c>
      <c r="B126" s="98">
        <v>142</v>
      </c>
      <c r="C126" s="12" t="s">
        <v>1697</v>
      </c>
      <c r="D126" s="14" t="s">
        <v>2325</v>
      </c>
      <c r="E126" s="13" t="s">
        <v>2119</v>
      </c>
      <c r="F126" s="13" t="s">
        <v>3051</v>
      </c>
      <c r="G126" s="12" t="s">
        <v>2120</v>
      </c>
      <c r="H126" s="12" t="s">
        <v>2121</v>
      </c>
      <c r="I126" s="18" t="s">
        <v>3360</v>
      </c>
      <c r="J126" s="43" t="s">
        <v>3379</v>
      </c>
      <c r="K126" s="43" t="s">
        <v>3379</v>
      </c>
      <c r="L126" s="144">
        <v>40458</v>
      </c>
      <c r="M126" s="138"/>
      <c r="N126" s="15"/>
      <c r="O126" s="15">
        <v>0</v>
      </c>
      <c r="P126" s="39">
        <v>1</v>
      </c>
      <c r="Q126" s="91" t="s">
        <v>3110</v>
      </c>
      <c r="R126" s="14"/>
      <c r="T126" s="123"/>
      <c r="U126" s="338"/>
      <c r="V126" s="92"/>
      <c r="W126" s="342"/>
    </row>
    <row r="127" spans="1:23" x14ac:dyDescent="0.2">
      <c r="A127" s="11">
        <f t="shared" si="2"/>
        <v>125</v>
      </c>
      <c r="B127" s="98">
        <v>144</v>
      </c>
      <c r="C127" s="12" t="s">
        <v>1697</v>
      </c>
      <c r="D127" s="14" t="s">
        <v>2326</v>
      </c>
      <c r="E127" s="13" t="s">
        <v>2119</v>
      </c>
      <c r="F127" s="13" t="s">
        <v>3051</v>
      </c>
      <c r="G127" s="12" t="s">
        <v>2120</v>
      </c>
      <c r="H127" s="12" t="s">
        <v>2121</v>
      </c>
      <c r="I127" s="18" t="s">
        <v>3360</v>
      </c>
      <c r="J127" s="43" t="s">
        <v>3379</v>
      </c>
      <c r="K127" s="43" t="s">
        <v>3379</v>
      </c>
      <c r="L127" s="144">
        <v>40753</v>
      </c>
      <c r="M127" s="138"/>
      <c r="N127" s="15"/>
      <c r="O127" s="15">
        <v>0</v>
      </c>
      <c r="P127" s="39">
        <v>1</v>
      </c>
      <c r="Q127" s="91" t="s">
        <v>3110</v>
      </c>
      <c r="R127" s="14"/>
      <c r="T127" s="123"/>
      <c r="U127" s="338"/>
      <c r="V127" s="92"/>
      <c r="W127" s="342"/>
    </row>
    <row r="128" spans="1:23" x14ac:dyDescent="0.2">
      <c r="A128" s="11">
        <f t="shared" si="2"/>
        <v>126</v>
      </c>
      <c r="B128" s="98">
        <v>145</v>
      </c>
      <c r="C128" s="12" t="s">
        <v>1697</v>
      </c>
      <c r="D128" s="14" t="s">
        <v>2327</v>
      </c>
      <c r="E128" s="13" t="s">
        <v>2119</v>
      </c>
      <c r="F128" s="13" t="s">
        <v>3051</v>
      </c>
      <c r="G128" s="12" t="s">
        <v>2120</v>
      </c>
      <c r="H128" s="12" t="s">
        <v>2121</v>
      </c>
      <c r="I128" s="18" t="s">
        <v>3360</v>
      </c>
      <c r="J128" s="43" t="s">
        <v>3379</v>
      </c>
      <c r="K128" s="43" t="s">
        <v>3379</v>
      </c>
      <c r="L128" s="144">
        <v>40781</v>
      </c>
      <c r="M128" s="138"/>
      <c r="N128" s="15"/>
      <c r="O128" s="15">
        <v>0</v>
      </c>
      <c r="P128" s="39">
        <v>1</v>
      </c>
      <c r="Q128" s="91" t="s">
        <v>3110</v>
      </c>
      <c r="R128" s="14"/>
      <c r="T128" s="123"/>
      <c r="U128" s="338"/>
      <c r="V128" s="92"/>
      <c r="W128" s="342"/>
    </row>
    <row r="129" spans="1:23" x14ac:dyDescent="0.2">
      <c r="A129" s="11">
        <f t="shared" si="2"/>
        <v>127</v>
      </c>
      <c r="B129" s="98">
        <v>147</v>
      </c>
      <c r="C129" s="12" t="s">
        <v>1697</v>
      </c>
      <c r="D129" s="14" t="s">
        <v>2328</v>
      </c>
      <c r="E129" s="13" t="s">
        <v>2119</v>
      </c>
      <c r="F129" s="13" t="s">
        <v>3051</v>
      </c>
      <c r="G129" s="12" t="s">
        <v>2120</v>
      </c>
      <c r="H129" s="12" t="s">
        <v>2121</v>
      </c>
      <c r="I129" s="18" t="s">
        <v>3360</v>
      </c>
      <c r="J129" s="43" t="s">
        <v>3379</v>
      </c>
      <c r="K129" s="43" t="s">
        <v>3379</v>
      </c>
      <c r="L129" s="144" t="s">
        <v>20802</v>
      </c>
      <c r="M129" s="138"/>
      <c r="N129" s="15"/>
      <c r="O129" s="15">
        <v>0</v>
      </c>
      <c r="P129" s="39">
        <v>1</v>
      </c>
      <c r="Q129" s="91" t="s">
        <v>3110</v>
      </c>
      <c r="R129" s="14"/>
      <c r="T129" s="135">
        <v>41446</v>
      </c>
      <c r="U129" s="338"/>
      <c r="V129" s="92"/>
      <c r="W129" s="342"/>
    </row>
    <row r="130" spans="1:23" x14ac:dyDescent="0.2">
      <c r="A130" s="11">
        <f t="shared" si="2"/>
        <v>128</v>
      </c>
      <c r="B130" s="98">
        <v>148</v>
      </c>
      <c r="C130" s="12" t="s">
        <v>1697</v>
      </c>
      <c r="D130" s="14" t="s">
        <v>2329</v>
      </c>
      <c r="E130" s="13" t="s">
        <v>2119</v>
      </c>
      <c r="F130" s="13" t="s">
        <v>3051</v>
      </c>
      <c r="G130" s="12" t="s">
        <v>2120</v>
      </c>
      <c r="H130" s="12" t="s">
        <v>2121</v>
      </c>
      <c r="I130" s="18" t="s">
        <v>3360</v>
      </c>
      <c r="J130" s="43" t="s">
        <v>3379</v>
      </c>
      <c r="K130" s="43" t="s">
        <v>3379</v>
      </c>
      <c r="L130" s="144">
        <v>40317</v>
      </c>
      <c r="M130" s="138"/>
      <c r="N130" s="15"/>
      <c r="O130" s="15">
        <v>0</v>
      </c>
      <c r="P130" s="39">
        <v>1</v>
      </c>
      <c r="Q130" s="91" t="s">
        <v>3110</v>
      </c>
      <c r="R130" s="14"/>
      <c r="T130" s="135">
        <v>41355</v>
      </c>
      <c r="U130" s="338"/>
      <c r="V130" s="92"/>
      <c r="W130" s="342"/>
    </row>
    <row r="131" spans="1:23" x14ac:dyDescent="0.2">
      <c r="A131" s="11">
        <f t="shared" si="2"/>
        <v>129</v>
      </c>
      <c r="B131" s="98">
        <v>149</v>
      </c>
      <c r="C131" s="12" t="s">
        <v>1697</v>
      </c>
      <c r="D131" s="14" t="s">
        <v>2330</v>
      </c>
      <c r="E131" s="13" t="s">
        <v>2119</v>
      </c>
      <c r="F131" s="13" t="s">
        <v>3051</v>
      </c>
      <c r="G131" s="12" t="s">
        <v>2120</v>
      </c>
      <c r="H131" s="12" t="s">
        <v>2121</v>
      </c>
      <c r="I131" s="18" t="s">
        <v>3360</v>
      </c>
      <c r="J131" s="43" t="s">
        <v>3379</v>
      </c>
      <c r="K131" s="43" t="s">
        <v>3379</v>
      </c>
      <c r="L131" s="144">
        <v>40399</v>
      </c>
      <c r="M131" s="138"/>
      <c r="N131" s="15"/>
      <c r="O131" s="15">
        <v>0</v>
      </c>
      <c r="P131" s="39">
        <v>1</v>
      </c>
      <c r="Q131" s="91" t="s">
        <v>3110</v>
      </c>
      <c r="R131" s="14"/>
      <c r="T131" s="123"/>
      <c r="U131" s="338"/>
      <c r="V131" s="92"/>
      <c r="W131" s="342"/>
    </row>
    <row r="132" spans="1:23" x14ac:dyDescent="0.2">
      <c r="A132" s="11">
        <f t="shared" ref="A132:A195" si="3">A131+1</f>
        <v>130</v>
      </c>
      <c r="B132" s="98">
        <v>150</v>
      </c>
      <c r="C132" s="12" t="s">
        <v>1697</v>
      </c>
      <c r="D132" s="14" t="s">
        <v>2331</v>
      </c>
      <c r="E132" s="13" t="s">
        <v>2119</v>
      </c>
      <c r="F132" s="13" t="s">
        <v>3051</v>
      </c>
      <c r="G132" s="12" t="s">
        <v>2120</v>
      </c>
      <c r="H132" s="12" t="s">
        <v>2121</v>
      </c>
      <c r="I132" s="18" t="s">
        <v>3360</v>
      </c>
      <c r="J132" s="43" t="s">
        <v>3379</v>
      </c>
      <c r="K132" s="43" t="s">
        <v>3379</v>
      </c>
      <c r="L132" s="144">
        <v>40521</v>
      </c>
      <c r="M132" s="138"/>
      <c r="N132" s="15"/>
      <c r="O132" s="15">
        <v>0</v>
      </c>
      <c r="P132" s="39">
        <v>1</v>
      </c>
      <c r="Q132" s="91" t="s">
        <v>3110</v>
      </c>
      <c r="R132" s="14"/>
      <c r="T132" s="123"/>
      <c r="U132" s="338"/>
      <c r="V132" s="92"/>
      <c r="W132" s="342"/>
    </row>
    <row r="133" spans="1:23" x14ac:dyDescent="0.2">
      <c r="A133" s="11">
        <f t="shared" si="3"/>
        <v>131</v>
      </c>
      <c r="B133" s="98">
        <v>151</v>
      </c>
      <c r="C133" s="12" t="s">
        <v>1697</v>
      </c>
      <c r="D133" s="14" t="s">
        <v>2332</v>
      </c>
      <c r="E133" s="13" t="s">
        <v>2119</v>
      </c>
      <c r="F133" s="13" t="s">
        <v>3051</v>
      </c>
      <c r="G133" s="12" t="s">
        <v>2120</v>
      </c>
      <c r="H133" s="12" t="s">
        <v>2121</v>
      </c>
      <c r="I133" s="18" t="s">
        <v>3360</v>
      </c>
      <c r="J133" s="43" t="s">
        <v>3379</v>
      </c>
      <c r="K133" s="43" t="s">
        <v>3379</v>
      </c>
      <c r="L133" s="144">
        <v>40375</v>
      </c>
      <c r="M133" s="138"/>
      <c r="N133" s="15"/>
      <c r="O133" s="15">
        <v>0</v>
      </c>
      <c r="P133" s="39">
        <v>1</v>
      </c>
      <c r="Q133" s="91" t="s">
        <v>3110</v>
      </c>
      <c r="R133" s="14"/>
      <c r="T133" s="135">
        <v>41446</v>
      </c>
      <c r="U133" s="338"/>
      <c r="V133" s="92"/>
      <c r="W133" s="342"/>
    </row>
    <row r="134" spans="1:23" x14ac:dyDescent="0.2">
      <c r="A134" s="11">
        <f t="shared" si="3"/>
        <v>132</v>
      </c>
      <c r="B134" s="98">
        <v>153</v>
      </c>
      <c r="C134" s="12" t="s">
        <v>1697</v>
      </c>
      <c r="D134" s="14" t="s">
        <v>2801</v>
      </c>
      <c r="E134" s="13" t="s">
        <v>2119</v>
      </c>
      <c r="F134" s="13" t="s">
        <v>3051</v>
      </c>
      <c r="G134" s="12" t="s">
        <v>2120</v>
      </c>
      <c r="H134" s="12" t="s">
        <v>2121</v>
      </c>
      <c r="I134" s="18" t="s">
        <v>3360</v>
      </c>
      <c r="J134" s="43" t="s">
        <v>3379</v>
      </c>
      <c r="K134" s="43" t="s">
        <v>3379</v>
      </c>
      <c r="L134" s="144">
        <v>40709</v>
      </c>
      <c r="M134" s="138"/>
      <c r="N134" s="15"/>
      <c r="O134" s="15">
        <v>0</v>
      </c>
      <c r="P134" s="39">
        <v>1</v>
      </c>
      <c r="Q134" s="91" t="s">
        <v>3110</v>
      </c>
      <c r="R134" s="14"/>
      <c r="T134" s="135">
        <v>41355</v>
      </c>
      <c r="U134" s="338"/>
      <c r="V134" s="92"/>
      <c r="W134" s="342"/>
    </row>
    <row r="135" spans="1:23" x14ac:dyDescent="0.2">
      <c r="A135" s="11">
        <f t="shared" si="3"/>
        <v>133</v>
      </c>
      <c r="B135" s="98">
        <v>154</v>
      </c>
      <c r="C135" s="12" t="s">
        <v>1697</v>
      </c>
      <c r="D135" s="14" t="s">
        <v>2802</v>
      </c>
      <c r="E135" s="13" t="s">
        <v>2119</v>
      </c>
      <c r="F135" s="13" t="s">
        <v>3051</v>
      </c>
      <c r="G135" s="12" t="s">
        <v>2120</v>
      </c>
      <c r="H135" s="12" t="s">
        <v>2121</v>
      </c>
      <c r="I135" s="18" t="s">
        <v>3360</v>
      </c>
      <c r="J135" s="43" t="s">
        <v>3379</v>
      </c>
      <c r="K135" s="43" t="s">
        <v>3379</v>
      </c>
      <c r="L135" s="144">
        <v>40470</v>
      </c>
      <c r="M135" s="138"/>
      <c r="N135" s="15"/>
      <c r="O135" s="15">
        <v>0</v>
      </c>
      <c r="P135" s="39">
        <v>1</v>
      </c>
      <c r="Q135" s="91" t="s">
        <v>3110</v>
      </c>
      <c r="R135" s="14"/>
      <c r="T135" s="123"/>
      <c r="U135" s="338"/>
      <c r="V135" s="92"/>
      <c r="W135" s="342"/>
    </row>
    <row r="136" spans="1:23" x14ac:dyDescent="0.2">
      <c r="A136" s="11">
        <f t="shared" si="3"/>
        <v>134</v>
      </c>
      <c r="B136" s="98">
        <v>155</v>
      </c>
      <c r="C136" s="12" t="s">
        <v>1697</v>
      </c>
      <c r="D136" s="14" t="s">
        <v>674</v>
      </c>
      <c r="E136" s="13" t="s">
        <v>2119</v>
      </c>
      <c r="F136" s="13" t="s">
        <v>3051</v>
      </c>
      <c r="G136" s="12" t="s">
        <v>2120</v>
      </c>
      <c r="H136" s="12" t="s">
        <v>2121</v>
      </c>
      <c r="I136" s="18" t="s">
        <v>3360</v>
      </c>
      <c r="J136" s="43" t="s">
        <v>3379</v>
      </c>
      <c r="K136" s="43" t="s">
        <v>3379</v>
      </c>
      <c r="L136" s="144">
        <v>40389</v>
      </c>
      <c r="M136" s="138"/>
      <c r="N136" s="15"/>
      <c r="O136" s="15">
        <v>0</v>
      </c>
      <c r="P136" s="39">
        <v>1</v>
      </c>
      <c r="Q136" s="91" t="s">
        <v>3110</v>
      </c>
      <c r="R136" s="14"/>
      <c r="T136" s="123"/>
      <c r="U136" s="338"/>
      <c r="V136" s="92"/>
      <c r="W136" s="342"/>
    </row>
    <row r="137" spans="1:23" x14ac:dyDescent="0.2">
      <c r="A137" s="11">
        <f t="shared" si="3"/>
        <v>135</v>
      </c>
      <c r="B137" s="98">
        <v>157</v>
      </c>
      <c r="C137" s="12" t="s">
        <v>1697</v>
      </c>
      <c r="D137" s="14" t="s">
        <v>675</v>
      </c>
      <c r="E137" s="13" t="s">
        <v>2119</v>
      </c>
      <c r="F137" s="13" t="s">
        <v>3051</v>
      </c>
      <c r="G137" s="12" t="s">
        <v>2120</v>
      </c>
      <c r="H137" s="12" t="s">
        <v>2121</v>
      </c>
      <c r="I137" s="18" t="s">
        <v>3360</v>
      </c>
      <c r="J137" s="43" t="s">
        <v>3379</v>
      </c>
      <c r="K137" s="43" t="s">
        <v>3379</v>
      </c>
      <c r="L137" s="144">
        <v>40451</v>
      </c>
      <c r="M137" s="138"/>
      <c r="N137" s="15"/>
      <c r="O137" s="15">
        <v>0</v>
      </c>
      <c r="P137" s="39">
        <v>1</v>
      </c>
      <c r="Q137" s="91" t="s">
        <v>3110</v>
      </c>
      <c r="R137" s="14"/>
      <c r="T137" s="123"/>
      <c r="U137" s="338"/>
      <c r="V137" s="92"/>
      <c r="W137" s="342"/>
    </row>
    <row r="138" spans="1:23" x14ac:dyDescent="0.2">
      <c r="A138" s="11">
        <f t="shared" si="3"/>
        <v>136</v>
      </c>
      <c r="B138" s="98">
        <v>158</v>
      </c>
      <c r="C138" s="12" t="s">
        <v>1697</v>
      </c>
      <c r="D138" s="14" t="s">
        <v>676</v>
      </c>
      <c r="E138" s="13" t="s">
        <v>2119</v>
      </c>
      <c r="F138" s="13" t="s">
        <v>3051</v>
      </c>
      <c r="G138" s="12" t="s">
        <v>2120</v>
      </c>
      <c r="H138" s="12" t="s">
        <v>2121</v>
      </c>
      <c r="I138" s="18" t="s">
        <v>3360</v>
      </c>
      <c r="J138" s="43" t="s">
        <v>3379</v>
      </c>
      <c r="K138" s="43" t="s">
        <v>3379</v>
      </c>
      <c r="L138" s="144">
        <v>40450</v>
      </c>
      <c r="M138" s="138"/>
      <c r="N138" s="15"/>
      <c r="O138" s="15">
        <v>0</v>
      </c>
      <c r="P138" s="39">
        <v>1</v>
      </c>
      <c r="Q138" s="91" t="s">
        <v>3110</v>
      </c>
      <c r="R138" s="14"/>
      <c r="T138" s="123"/>
      <c r="U138" s="338"/>
      <c r="V138" s="92"/>
      <c r="W138" s="342"/>
    </row>
    <row r="139" spans="1:23" x14ac:dyDescent="0.2">
      <c r="A139" s="11">
        <f t="shared" si="3"/>
        <v>137</v>
      </c>
      <c r="B139" s="98">
        <v>159</v>
      </c>
      <c r="C139" s="12" t="s">
        <v>1697</v>
      </c>
      <c r="D139" s="14" t="s">
        <v>677</v>
      </c>
      <c r="E139" s="13" t="s">
        <v>2119</v>
      </c>
      <c r="F139" s="13" t="s">
        <v>3051</v>
      </c>
      <c r="G139" s="12" t="s">
        <v>2120</v>
      </c>
      <c r="H139" s="12" t="s">
        <v>2121</v>
      </c>
      <c r="I139" s="18" t="s">
        <v>3360</v>
      </c>
      <c r="J139" s="43" t="s">
        <v>3379</v>
      </c>
      <c r="K139" s="43" t="s">
        <v>3379</v>
      </c>
      <c r="L139" s="144">
        <v>40375</v>
      </c>
      <c r="M139" s="138"/>
      <c r="N139" s="15"/>
      <c r="O139" s="15">
        <v>0</v>
      </c>
      <c r="P139" s="39">
        <v>1</v>
      </c>
      <c r="Q139" s="91" t="s">
        <v>3110</v>
      </c>
      <c r="R139" s="14"/>
      <c r="T139" s="135">
        <v>41446</v>
      </c>
      <c r="U139" s="338"/>
      <c r="V139" s="92"/>
      <c r="W139" s="342"/>
    </row>
    <row r="140" spans="1:23" x14ac:dyDescent="0.2">
      <c r="A140" s="11">
        <f t="shared" si="3"/>
        <v>138</v>
      </c>
      <c r="B140" s="98">
        <v>161</v>
      </c>
      <c r="C140" s="12" t="s">
        <v>1697</v>
      </c>
      <c r="D140" s="14" t="s">
        <v>678</v>
      </c>
      <c r="E140" s="13" t="s">
        <v>2119</v>
      </c>
      <c r="F140" s="13" t="s">
        <v>3051</v>
      </c>
      <c r="G140" s="12" t="s">
        <v>2120</v>
      </c>
      <c r="H140" s="12" t="s">
        <v>2121</v>
      </c>
      <c r="I140" s="18" t="s">
        <v>3360</v>
      </c>
      <c r="J140" s="43" t="s">
        <v>3379</v>
      </c>
      <c r="K140" s="43" t="s">
        <v>3379</v>
      </c>
      <c r="L140" s="144">
        <v>40451</v>
      </c>
      <c r="M140" s="138"/>
      <c r="N140" s="15"/>
      <c r="O140" s="15">
        <v>0</v>
      </c>
      <c r="P140" s="39">
        <v>1</v>
      </c>
      <c r="Q140" s="91" t="s">
        <v>3110</v>
      </c>
      <c r="R140" s="14"/>
      <c r="T140" s="123"/>
      <c r="U140" s="338"/>
      <c r="V140" s="92"/>
      <c r="W140" s="342"/>
    </row>
    <row r="141" spans="1:23" x14ac:dyDescent="0.2">
      <c r="A141" s="11">
        <f t="shared" si="3"/>
        <v>139</v>
      </c>
      <c r="B141" s="98">
        <v>162</v>
      </c>
      <c r="C141" s="12" t="s">
        <v>1697</v>
      </c>
      <c r="D141" s="14" t="s">
        <v>679</v>
      </c>
      <c r="E141" s="13" t="s">
        <v>2119</v>
      </c>
      <c r="F141" s="13" t="s">
        <v>3051</v>
      </c>
      <c r="G141" s="12" t="s">
        <v>2120</v>
      </c>
      <c r="H141" s="12" t="s">
        <v>2121</v>
      </c>
      <c r="I141" s="18" t="s">
        <v>3360</v>
      </c>
      <c r="J141" s="43" t="s">
        <v>3379</v>
      </c>
      <c r="K141" s="43" t="s">
        <v>3379</v>
      </c>
      <c r="L141" s="144">
        <v>40777</v>
      </c>
      <c r="M141" s="138"/>
      <c r="N141" s="15"/>
      <c r="O141" s="15">
        <v>0</v>
      </c>
      <c r="P141" s="39">
        <v>1</v>
      </c>
      <c r="Q141" s="91" t="s">
        <v>3110</v>
      </c>
      <c r="R141" s="14"/>
      <c r="T141" s="123"/>
      <c r="U141" s="338"/>
      <c r="V141" s="92"/>
      <c r="W141" s="342"/>
    </row>
    <row r="142" spans="1:23" x14ac:dyDescent="0.2">
      <c r="A142" s="11">
        <f t="shared" si="3"/>
        <v>140</v>
      </c>
      <c r="B142" s="98">
        <v>163</v>
      </c>
      <c r="C142" s="12" t="s">
        <v>1697</v>
      </c>
      <c r="D142" s="14" t="s">
        <v>2747</v>
      </c>
      <c r="E142" s="13" t="s">
        <v>2119</v>
      </c>
      <c r="F142" s="13" t="s">
        <v>3051</v>
      </c>
      <c r="G142" s="12" t="s">
        <v>2120</v>
      </c>
      <c r="H142" s="12" t="s">
        <v>2121</v>
      </c>
      <c r="I142" s="18" t="s">
        <v>3360</v>
      </c>
      <c r="J142" s="43" t="s">
        <v>3379</v>
      </c>
      <c r="K142" s="43" t="s">
        <v>3379</v>
      </c>
      <c r="L142" s="144">
        <v>40773</v>
      </c>
      <c r="M142" s="138"/>
      <c r="N142" s="15"/>
      <c r="O142" s="15">
        <v>0</v>
      </c>
      <c r="P142" s="39">
        <v>1</v>
      </c>
      <c r="Q142" s="91" t="s">
        <v>3110</v>
      </c>
      <c r="R142" s="14"/>
      <c r="T142" s="135">
        <v>41355</v>
      </c>
      <c r="U142" s="338"/>
      <c r="V142" s="92"/>
      <c r="W142" s="342"/>
    </row>
    <row r="143" spans="1:23" x14ac:dyDescent="0.2">
      <c r="A143" s="11">
        <f t="shared" si="3"/>
        <v>141</v>
      </c>
      <c r="B143" s="98">
        <v>164</v>
      </c>
      <c r="C143" s="12" t="s">
        <v>1697</v>
      </c>
      <c r="D143" s="14" t="s">
        <v>2748</v>
      </c>
      <c r="E143" s="13" t="s">
        <v>2119</v>
      </c>
      <c r="F143" s="13" t="s">
        <v>3051</v>
      </c>
      <c r="G143" s="12" t="s">
        <v>2120</v>
      </c>
      <c r="H143" s="12" t="s">
        <v>2121</v>
      </c>
      <c r="I143" s="18" t="s">
        <v>3360</v>
      </c>
      <c r="J143" s="43" t="s">
        <v>3379</v>
      </c>
      <c r="K143" s="43" t="s">
        <v>3379</v>
      </c>
      <c r="L143" s="144">
        <v>40437</v>
      </c>
      <c r="M143" s="138"/>
      <c r="N143" s="15"/>
      <c r="O143" s="15">
        <v>0</v>
      </c>
      <c r="P143" s="39">
        <v>1</v>
      </c>
      <c r="Q143" s="91" t="s">
        <v>3110</v>
      </c>
      <c r="R143" s="14"/>
      <c r="T143" s="123"/>
      <c r="U143" s="338"/>
      <c r="V143" s="92"/>
      <c r="W143" s="342"/>
    </row>
    <row r="144" spans="1:23" x14ac:dyDescent="0.2">
      <c r="A144" s="11">
        <f t="shared" si="3"/>
        <v>142</v>
      </c>
      <c r="B144" s="98">
        <v>165</v>
      </c>
      <c r="C144" s="12" t="s">
        <v>1697</v>
      </c>
      <c r="D144" s="14" t="s">
        <v>2749</v>
      </c>
      <c r="E144" s="13" t="s">
        <v>2119</v>
      </c>
      <c r="F144" s="13" t="s">
        <v>3051</v>
      </c>
      <c r="G144" s="12" t="s">
        <v>2120</v>
      </c>
      <c r="H144" s="12" t="s">
        <v>2121</v>
      </c>
      <c r="I144" s="18" t="s">
        <v>3360</v>
      </c>
      <c r="J144" s="43" t="s">
        <v>3379</v>
      </c>
      <c r="K144" s="43" t="s">
        <v>3379</v>
      </c>
      <c r="L144" s="144">
        <v>40764</v>
      </c>
      <c r="M144" s="138"/>
      <c r="N144" s="15"/>
      <c r="O144" s="15">
        <v>0</v>
      </c>
      <c r="P144" s="39">
        <v>1</v>
      </c>
      <c r="Q144" s="91" t="s">
        <v>3110</v>
      </c>
      <c r="R144" s="14"/>
      <c r="T144" s="123"/>
      <c r="U144" s="338"/>
      <c r="V144" s="92"/>
      <c r="W144" s="342"/>
    </row>
    <row r="145" spans="1:23" x14ac:dyDescent="0.2">
      <c r="A145" s="11">
        <f t="shared" si="3"/>
        <v>143</v>
      </c>
      <c r="B145" s="98">
        <v>166</v>
      </c>
      <c r="C145" s="12" t="s">
        <v>1697</v>
      </c>
      <c r="D145" s="14" t="s">
        <v>2750</v>
      </c>
      <c r="E145" s="13" t="s">
        <v>2119</v>
      </c>
      <c r="F145" s="13" t="s">
        <v>3051</v>
      </c>
      <c r="G145" s="12" t="s">
        <v>2120</v>
      </c>
      <c r="H145" s="12" t="s">
        <v>2121</v>
      </c>
      <c r="I145" s="18" t="s">
        <v>3360</v>
      </c>
      <c r="J145" s="43" t="s">
        <v>3379</v>
      </c>
      <c r="K145" s="43" t="s">
        <v>3379</v>
      </c>
      <c r="L145" s="144">
        <v>40508</v>
      </c>
      <c r="M145" s="138"/>
      <c r="N145" s="15"/>
      <c r="O145" s="15">
        <v>0</v>
      </c>
      <c r="P145" s="39">
        <v>1</v>
      </c>
      <c r="Q145" s="91" t="s">
        <v>3110</v>
      </c>
      <c r="R145" s="14"/>
      <c r="T145" s="123"/>
      <c r="U145" s="338"/>
      <c r="V145" s="92"/>
      <c r="W145" s="342"/>
    </row>
    <row r="146" spans="1:23" x14ac:dyDescent="0.2">
      <c r="A146" s="11">
        <f t="shared" si="3"/>
        <v>144</v>
      </c>
      <c r="B146" s="98">
        <v>167</v>
      </c>
      <c r="C146" s="12" t="s">
        <v>1697</v>
      </c>
      <c r="D146" s="14" t="s">
        <v>2751</v>
      </c>
      <c r="E146" s="13" t="s">
        <v>2119</v>
      </c>
      <c r="F146" s="13" t="s">
        <v>3051</v>
      </c>
      <c r="G146" s="12" t="s">
        <v>2120</v>
      </c>
      <c r="H146" s="12" t="s">
        <v>2121</v>
      </c>
      <c r="I146" s="18" t="s">
        <v>3360</v>
      </c>
      <c r="J146" s="43" t="s">
        <v>3379</v>
      </c>
      <c r="K146" s="43" t="s">
        <v>3379</v>
      </c>
      <c r="L146" s="144">
        <v>40317</v>
      </c>
      <c r="M146" s="138"/>
      <c r="N146" s="15"/>
      <c r="O146" s="15">
        <v>0</v>
      </c>
      <c r="P146" s="39">
        <v>1</v>
      </c>
      <c r="Q146" s="91" t="s">
        <v>3110</v>
      </c>
      <c r="R146" s="14"/>
      <c r="T146" s="123"/>
      <c r="U146" s="338"/>
      <c r="V146" s="92"/>
      <c r="W146" s="342"/>
    </row>
    <row r="147" spans="1:23" x14ac:dyDescent="0.2">
      <c r="A147" s="11">
        <f t="shared" si="3"/>
        <v>145</v>
      </c>
      <c r="B147" s="137">
        <v>168</v>
      </c>
      <c r="C147" s="12" t="s">
        <v>1697</v>
      </c>
      <c r="D147" s="14" t="s">
        <v>2752</v>
      </c>
      <c r="E147" s="13" t="s">
        <v>2119</v>
      </c>
      <c r="F147" s="13" t="s">
        <v>3051</v>
      </c>
      <c r="G147" s="12" t="s">
        <v>2120</v>
      </c>
      <c r="H147" s="12" t="s">
        <v>2121</v>
      </c>
      <c r="I147" s="18" t="s">
        <v>3360</v>
      </c>
      <c r="J147" s="43" t="s">
        <v>3379</v>
      </c>
      <c r="K147" s="43" t="s">
        <v>3379</v>
      </c>
      <c r="L147" s="144">
        <v>40388</v>
      </c>
      <c r="M147" s="138"/>
      <c r="N147" s="15"/>
      <c r="O147" s="15">
        <v>0</v>
      </c>
      <c r="P147" s="39">
        <v>1</v>
      </c>
      <c r="Q147" s="91" t="s">
        <v>3110</v>
      </c>
      <c r="R147" s="14"/>
      <c r="T147" s="135">
        <v>41446</v>
      </c>
      <c r="U147" s="338"/>
      <c r="V147" s="92"/>
      <c r="W147" s="342"/>
    </row>
    <row r="148" spans="1:23" x14ac:dyDescent="0.2">
      <c r="A148" s="11">
        <f t="shared" si="3"/>
        <v>146</v>
      </c>
      <c r="B148" s="98">
        <v>169</v>
      </c>
      <c r="C148" s="12" t="s">
        <v>1697</v>
      </c>
      <c r="D148" s="14" t="s">
        <v>2753</v>
      </c>
      <c r="E148" s="13" t="s">
        <v>2119</v>
      </c>
      <c r="F148" s="13" t="s">
        <v>3051</v>
      </c>
      <c r="G148" s="12" t="s">
        <v>2120</v>
      </c>
      <c r="H148" s="12" t="s">
        <v>2121</v>
      </c>
      <c r="I148" s="18" t="s">
        <v>3360</v>
      </c>
      <c r="J148" s="43" t="s">
        <v>3379</v>
      </c>
      <c r="K148" s="43" t="s">
        <v>3379</v>
      </c>
      <c r="L148" s="144">
        <v>40783</v>
      </c>
      <c r="M148" s="138"/>
      <c r="N148" s="15"/>
      <c r="O148" s="15">
        <v>0</v>
      </c>
      <c r="P148" s="39">
        <v>1</v>
      </c>
      <c r="Q148" s="91" t="s">
        <v>3110</v>
      </c>
      <c r="R148" s="14"/>
      <c r="T148" s="135">
        <v>41355</v>
      </c>
      <c r="U148" s="338"/>
      <c r="V148" s="92"/>
      <c r="W148" s="342"/>
    </row>
    <row r="149" spans="1:23" x14ac:dyDescent="0.2">
      <c r="A149" s="11">
        <f t="shared" si="3"/>
        <v>147</v>
      </c>
      <c r="B149" s="98">
        <v>170</v>
      </c>
      <c r="C149" s="12" t="s">
        <v>1697</v>
      </c>
      <c r="D149" s="14" t="s">
        <v>2754</v>
      </c>
      <c r="E149" s="13" t="s">
        <v>2119</v>
      </c>
      <c r="F149" s="13" t="s">
        <v>3051</v>
      </c>
      <c r="G149" s="12" t="s">
        <v>2120</v>
      </c>
      <c r="H149" s="12" t="s">
        <v>2121</v>
      </c>
      <c r="I149" s="18" t="s">
        <v>3360</v>
      </c>
      <c r="J149" s="43" t="s">
        <v>3379</v>
      </c>
      <c r="K149" s="43" t="s">
        <v>3379</v>
      </c>
      <c r="L149" s="144">
        <v>40512</v>
      </c>
      <c r="M149" s="138"/>
      <c r="N149" s="15"/>
      <c r="O149" s="15">
        <v>0</v>
      </c>
      <c r="P149" s="39">
        <v>1</v>
      </c>
      <c r="Q149" s="91" t="s">
        <v>3110</v>
      </c>
      <c r="R149" s="14"/>
      <c r="T149" s="123"/>
      <c r="U149" s="338"/>
      <c r="V149" s="92"/>
      <c r="W149" s="342"/>
    </row>
    <row r="150" spans="1:23" x14ac:dyDescent="0.2">
      <c r="A150" s="11">
        <f t="shared" si="3"/>
        <v>148</v>
      </c>
      <c r="B150" s="98">
        <v>172</v>
      </c>
      <c r="C150" s="12" t="s">
        <v>1697</v>
      </c>
      <c r="D150" s="14" t="s">
        <v>2755</v>
      </c>
      <c r="E150" s="13" t="s">
        <v>2119</v>
      </c>
      <c r="F150" s="13" t="s">
        <v>3051</v>
      </c>
      <c r="G150" s="12" t="s">
        <v>2120</v>
      </c>
      <c r="H150" s="12" t="s">
        <v>2121</v>
      </c>
      <c r="I150" s="18" t="s">
        <v>3360</v>
      </c>
      <c r="J150" s="43" t="s">
        <v>3379</v>
      </c>
      <c r="K150" s="43" t="s">
        <v>3379</v>
      </c>
      <c r="L150" s="144">
        <v>40458</v>
      </c>
      <c r="M150" s="138"/>
      <c r="N150" s="15"/>
      <c r="O150" s="15">
        <v>0</v>
      </c>
      <c r="P150" s="39">
        <v>1</v>
      </c>
      <c r="Q150" s="91" t="s">
        <v>3110</v>
      </c>
      <c r="R150" s="14"/>
      <c r="T150" s="135">
        <v>41355</v>
      </c>
      <c r="U150" s="338"/>
      <c r="V150" s="92"/>
      <c r="W150" s="342"/>
    </row>
    <row r="151" spans="1:23" x14ac:dyDescent="0.2">
      <c r="A151" s="11">
        <f t="shared" si="3"/>
        <v>149</v>
      </c>
      <c r="B151" s="98">
        <v>202</v>
      </c>
      <c r="C151" s="12" t="s">
        <v>1697</v>
      </c>
      <c r="D151" s="14" t="s">
        <v>2756</v>
      </c>
      <c r="E151" s="13" t="s">
        <v>2119</v>
      </c>
      <c r="F151" s="13" t="s">
        <v>3051</v>
      </c>
      <c r="G151" s="12" t="s">
        <v>2120</v>
      </c>
      <c r="H151" s="12" t="s">
        <v>2121</v>
      </c>
      <c r="I151" s="18" t="s">
        <v>3360</v>
      </c>
      <c r="J151" s="43" t="s">
        <v>3379</v>
      </c>
      <c r="K151" s="43" t="s">
        <v>3379</v>
      </c>
      <c r="L151" s="144">
        <v>40836</v>
      </c>
      <c r="M151" s="138"/>
      <c r="N151" s="15"/>
      <c r="O151" s="15">
        <v>0</v>
      </c>
      <c r="P151" s="39">
        <v>1</v>
      </c>
      <c r="Q151" s="91" t="s">
        <v>3110</v>
      </c>
      <c r="R151" s="14"/>
      <c r="T151" s="123"/>
      <c r="U151" s="338"/>
      <c r="V151" s="92"/>
      <c r="W151" s="342"/>
    </row>
    <row r="152" spans="1:23" x14ac:dyDescent="0.2">
      <c r="A152" s="11">
        <f t="shared" si="3"/>
        <v>150</v>
      </c>
      <c r="B152" s="98">
        <v>203</v>
      </c>
      <c r="C152" s="12" t="s">
        <v>1697</v>
      </c>
      <c r="D152" s="14" t="s">
        <v>2757</v>
      </c>
      <c r="E152" s="13" t="s">
        <v>2119</v>
      </c>
      <c r="F152" s="13" t="s">
        <v>3051</v>
      </c>
      <c r="G152" s="12" t="s">
        <v>2120</v>
      </c>
      <c r="H152" s="12" t="s">
        <v>2121</v>
      </c>
      <c r="I152" s="18" t="s">
        <v>3360</v>
      </c>
      <c r="J152" s="43" t="s">
        <v>3379</v>
      </c>
      <c r="K152" s="43" t="s">
        <v>3379</v>
      </c>
      <c r="L152" s="144">
        <v>40445</v>
      </c>
      <c r="M152" s="138"/>
      <c r="N152" s="15"/>
      <c r="O152" s="15">
        <v>0</v>
      </c>
      <c r="P152" s="39">
        <v>1</v>
      </c>
      <c r="Q152" s="91" t="s">
        <v>3110</v>
      </c>
      <c r="R152" s="14"/>
      <c r="T152" s="123"/>
      <c r="U152" s="338"/>
      <c r="V152" s="92"/>
      <c r="W152" s="342"/>
    </row>
    <row r="153" spans="1:23" x14ac:dyDescent="0.2">
      <c r="A153" s="11">
        <f t="shared" si="3"/>
        <v>151</v>
      </c>
      <c r="B153" s="98">
        <v>204</v>
      </c>
      <c r="C153" s="12" t="s">
        <v>1697</v>
      </c>
      <c r="D153" s="14" t="s">
        <v>1941</v>
      </c>
      <c r="E153" s="13" t="s">
        <v>2119</v>
      </c>
      <c r="F153" s="13" t="s">
        <v>3051</v>
      </c>
      <c r="G153" s="12" t="s">
        <v>2120</v>
      </c>
      <c r="H153" s="12" t="s">
        <v>2121</v>
      </c>
      <c r="I153" s="18" t="s">
        <v>3360</v>
      </c>
      <c r="J153" s="43" t="s">
        <v>3379</v>
      </c>
      <c r="K153" s="43" t="s">
        <v>3379</v>
      </c>
      <c r="L153" s="144">
        <v>40480</v>
      </c>
      <c r="M153" s="138"/>
      <c r="N153" s="15"/>
      <c r="O153" s="15">
        <v>0</v>
      </c>
      <c r="P153" s="39">
        <v>1</v>
      </c>
      <c r="Q153" s="91" t="s">
        <v>3110</v>
      </c>
      <c r="R153" s="14"/>
      <c r="T153" s="135">
        <v>41355</v>
      </c>
      <c r="U153" s="338"/>
      <c r="V153" s="92"/>
      <c r="W153" s="342"/>
    </row>
    <row r="154" spans="1:23" x14ac:dyDescent="0.2">
      <c r="A154" s="11">
        <f t="shared" si="3"/>
        <v>152</v>
      </c>
      <c r="B154" s="98">
        <v>205</v>
      </c>
      <c r="C154" s="12" t="s">
        <v>1697</v>
      </c>
      <c r="D154" s="14" t="s">
        <v>1942</v>
      </c>
      <c r="E154" s="13" t="s">
        <v>2119</v>
      </c>
      <c r="F154" s="13" t="s">
        <v>3051</v>
      </c>
      <c r="G154" s="12" t="s">
        <v>2120</v>
      </c>
      <c r="H154" s="12" t="s">
        <v>2121</v>
      </c>
      <c r="I154" s="18" t="s">
        <v>3360</v>
      </c>
      <c r="J154" s="43" t="s">
        <v>3379</v>
      </c>
      <c r="K154" s="43" t="s">
        <v>3379</v>
      </c>
      <c r="L154" s="144">
        <v>40445</v>
      </c>
      <c r="M154" s="138"/>
      <c r="N154" s="15"/>
      <c r="O154" s="15">
        <v>0</v>
      </c>
      <c r="P154" s="39">
        <v>1</v>
      </c>
      <c r="Q154" s="91" t="s">
        <v>3110</v>
      </c>
      <c r="R154" s="14"/>
      <c r="T154" s="123"/>
      <c r="U154" s="338"/>
      <c r="V154" s="92"/>
      <c r="W154" s="342"/>
    </row>
    <row r="155" spans="1:23" x14ac:dyDescent="0.2">
      <c r="A155" s="11">
        <f t="shared" si="3"/>
        <v>153</v>
      </c>
      <c r="B155" s="98">
        <v>206</v>
      </c>
      <c r="C155" s="12" t="s">
        <v>1697</v>
      </c>
      <c r="D155" s="14" t="s">
        <v>1057</v>
      </c>
      <c r="E155" s="13" t="s">
        <v>2119</v>
      </c>
      <c r="F155" s="13" t="s">
        <v>3051</v>
      </c>
      <c r="G155" s="12" t="s">
        <v>2120</v>
      </c>
      <c r="H155" s="12" t="s">
        <v>2121</v>
      </c>
      <c r="I155" s="18" t="s">
        <v>3360</v>
      </c>
      <c r="J155" s="43" t="s">
        <v>3379</v>
      </c>
      <c r="K155" s="43" t="s">
        <v>3379</v>
      </c>
      <c r="L155" s="144">
        <v>40445</v>
      </c>
      <c r="M155" s="138"/>
      <c r="N155" s="15"/>
      <c r="O155" s="15">
        <v>0</v>
      </c>
      <c r="P155" s="39">
        <v>1</v>
      </c>
      <c r="Q155" s="91" t="s">
        <v>3110</v>
      </c>
      <c r="R155" s="14"/>
      <c r="T155" s="135">
        <v>41432</v>
      </c>
      <c r="U155" s="338"/>
      <c r="V155" s="92"/>
      <c r="W155" s="342"/>
    </row>
    <row r="156" spans="1:23" x14ac:dyDescent="0.2">
      <c r="A156" s="11">
        <f t="shared" si="3"/>
        <v>154</v>
      </c>
      <c r="B156" s="98">
        <v>207</v>
      </c>
      <c r="C156" s="12" t="s">
        <v>1697</v>
      </c>
      <c r="D156" s="14" t="s">
        <v>2276</v>
      </c>
      <c r="E156" s="13" t="s">
        <v>2119</v>
      </c>
      <c r="F156" s="13" t="s">
        <v>3051</v>
      </c>
      <c r="G156" s="12" t="s">
        <v>2120</v>
      </c>
      <c r="H156" s="12" t="s">
        <v>2121</v>
      </c>
      <c r="I156" s="18" t="s">
        <v>3360</v>
      </c>
      <c r="J156" s="43" t="s">
        <v>3379</v>
      </c>
      <c r="K156" s="43" t="s">
        <v>3379</v>
      </c>
      <c r="L156" s="144">
        <v>40441</v>
      </c>
      <c r="M156" s="138"/>
      <c r="N156" s="15"/>
      <c r="O156" s="15">
        <v>0</v>
      </c>
      <c r="P156" s="39">
        <v>1</v>
      </c>
      <c r="Q156" s="91" t="s">
        <v>3110</v>
      </c>
      <c r="R156" s="14"/>
      <c r="T156" s="135">
        <v>41432</v>
      </c>
      <c r="U156" s="338"/>
      <c r="V156" s="92"/>
      <c r="W156" s="342"/>
    </row>
    <row r="157" spans="1:23" x14ac:dyDescent="0.2">
      <c r="A157" s="11">
        <f t="shared" si="3"/>
        <v>155</v>
      </c>
      <c r="B157" s="98">
        <v>208</v>
      </c>
      <c r="C157" s="12" t="s">
        <v>1697</v>
      </c>
      <c r="D157" s="14" t="s">
        <v>2277</v>
      </c>
      <c r="E157" s="13" t="s">
        <v>2119</v>
      </c>
      <c r="F157" s="13" t="s">
        <v>3051</v>
      </c>
      <c r="G157" s="12" t="s">
        <v>2120</v>
      </c>
      <c r="H157" s="12" t="s">
        <v>2121</v>
      </c>
      <c r="I157" s="18" t="s">
        <v>3360</v>
      </c>
      <c r="J157" s="43" t="s">
        <v>3379</v>
      </c>
      <c r="K157" s="43" t="s">
        <v>3379</v>
      </c>
      <c r="L157" s="144">
        <v>40773</v>
      </c>
      <c r="M157" s="138"/>
      <c r="N157" s="15"/>
      <c r="O157" s="15">
        <v>0</v>
      </c>
      <c r="P157" s="39">
        <v>1</v>
      </c>
      <c r="Q157" s="91" t="s">
        <v>3110</v>
      </c>
      <c r="R157" s="14"/>
      <c r="T157" s="123"/>
      <c r="U157" s="338"/>
      <c r="V157" s="92"/>
      <c r="W157" s="342"/>
    </row>
    <row r="158" spans="1:23" x14ac:dyDescent="0.2">
      <c r="A158" s="11">
        <f t="shared" si="3"/>
        <v>156</v>
      </c>
      <c r="B158" s="98">
        <v>209</v>
      </c>
      <c r="C158" s="12" t="s">
        <v>1697</v>
      </c>
      <c r="D158" s="14" t="s">
        <v>2278</v>
      </c>
      <c r="E158" s="13" t="s">
        <v>2119</v>
      </c>
      <c r="F158" s="13" t="s">
        <v>3051</v>
      </c>
      <c r="G158" s="12" t="s">
        <v>2120</v>
      </c>
      <c r="H158" s="12" t="s">
        <v>2121</v>
      </c>
      <c r="I158" s="18" t="s">
        <v>3360</v>
      </c>
      <c r="J158" s="43" t="s">
        <v>3379</v>
      </c>
      <c r="K158" s="43" t="s">
        <v>3379</v>
      </c>
      <c r="L158" s="144">
        <v>40445</v>
      </c>
      <c r="M158" s="138"/>
      <c r="N158" s="15"/>
      <c r="O158" s="15">
        <v>0</v>
      </c>
      <c r="P158" s="39">
        <v>1</v>
      </c>
      <c r="Q158" s="91" t="s">
        <v>3110</v>
      </c>
      <c r="R158" s="14"/>
      <c r="T158" s="123"/>
      <c r="U158" s="338"/>
      <c r="V158" s="92"/>
      <c r="W158" s="342"/>
    </row>
    <row r="159" spans="1:23" x14ac:dyDescent="0.2">
      <c r="A159" s="11">
        <f t="shared" si="3"/>
        <v>157</v>
      </c>
      <c r="B159" s="98">
        <v>210</v>
      </c>
      <c r="C159" s="12" t="s">
        <v>1697</v>
      </c>
      <c r="D159" s="14" t="s">
        <v>2279</v>
      </c>
      <c r="E159" s="13" t="s">
        <v>2119</v>
      </c>
      <c r="F159" s="13" t="s">
        <v>3051</v>
      </c>
      <c r="G159" s="12" t="s">
        <v>2120</v>
      </c>
      <c r="H159" s="12" t="s">
        <v>2121</v>
      </c>
      <c r="I159" s="18" t="s">
        <v>3360</v>
      </c>
      <c r="J159" s="43" t="s">
        <v>3379</v>
      </c>
      <c r="K159" s="43" t="s">
        <v>3379</v>
      </c>
      <c r="L159" s="144">
        <v>40445</v>
      </c>
      <c r="M159" s="138"/>
      <c r="N159" s="15"/>
      <c r="O159" s="15">
        <v>0</v>
      </c>
      <c r="P159" s="39">
        <v>1</v>
      </c>
      <c r="Q159" s="91" t="s">
        <v>3110</v>
      </c>
      <c r="R159" s="14"/>
      <c r="T159" s="123"/>
      <c r="U159" s="338"/>
      <c r="V159" s="92"/>
      <c r="W159" s="342"/>
    </row>
    <row r="160" spans="1:23" x14ac:dyDescent="0.2">
      <c r="A160" s="11">
        <f t="shared" si="3"/>
        <v>158</v>
      </c>
      <c r="B160" s="98">
        <v>211</v>
      </c>
      <c r="C160" s="12" t="s">
        <v>1697</v>
      </c>
      <c r="D160" s="14" t="s">
        <v>2280</v>
      </c>
      <c r="E160" s="13" t="s">
        <v>2119</v>
      </c>
      <c r="F160" s="13" t="s">
        <v>3051</v>
      </c>
      <c r="G160" s="12" t="s">
        <v>2120</v>
      </c>
      <c r="H160" s="12" t="s">
        <v>2121</v>
      </c>
      <c r="I160" s="18" t="s">
        <v>3360</v>
      </c>
      <c r="J160" s="43" t="s">
        <v>3379</v>
      </c>
      <c r="K160" s="43" t="s">
        <v>3379</v>
      </c>
      <c r="L160" s="144">
        <v>40777</v>
      </c>
      <c r="M160" s="138"/>
      <c r="N160" s="15"/>
      <c r="O160" s="15">
        <v>0</v>
      </c>
      <c r="P160" s="39">
        <v>1</v>
      </c>
      <c r="Q160" s="91" t="s">
        <v>3110</v>
      </c>
      <c r="R160" s="14"/>
      <c r="T160" s="123"/>
      <c r="U160" s="338"/>
      <c r="V160" s="92"/>
      <c r="W160" s="342"/>
    </row>
    <row r="161" spans="1:23" x14ac:dyDescent="0.2">
      <c r="A161" s="11">
        <f t="shared" si="3"/>
        <v>159</v>
      </c>
      <c r="B161" s="98">
        <v>212</v>
      </c>
      <c r="C161" s="12" t="s">
        <v>1697</v>
      </c>
      <c r="D161" s="14" t="s">
        <v>2281</v>
      </c>
      <c r="E161" s="13" t="s">
        <v>2119</v>
      </c>
      <c r="F161" s="13" t="s">
        <v>3051</v>
      </c>
      <c r="G161" s="12" t="s">
        <v>2120</v>
      </c>
      <c r="H161" s="12" t="s">
        <v>2121</v>
      </c>
      <c r="I161" s="18" t="s">
        <v>3360</v>
      </c>
      <c r="J161" s="43" t="s">
        <v>3379</v>
      </c>
      <c r="K161" s="43" t="s">
        <v>3379</v>
      </c>
      <c r="L161" s="144">
        <v>40467</v>
      </c>
      <c r="M161" s="138"/>
      <c r="N161" s="15"/>
      <c r="O161" s="15">
        <v>0</v>
      </c>
      <c r="P161" s="39">
        <v>1</v>
      </c>
      <c r="Q161" s="91" t="s">
        <v>3110</v>
      </c>
      <c r="R161" s="14"/>
      <c r="T161" s="123"/>
      <c r="U161" s="338"/>
      <c r="V161" s="92"/>
      <c r="W161" s="342"/>
    </row>
    <row r="162" spans="1:23" x14ac:dyDescent="0.2">
      <c r="A162" s="11">
        <f t="shared" si="3"/>
        <v>160</v>
      </c>
      <c r="B162" s="98">
        <v>213</v>
      </c>
      <c r="C162" s="12" t="s">
        <v>1697</v>
      </c>
      <c r="D162" s="14" t="s">
        <v>2282</v>
      </c>
      <c r="E162" s="13" t="s">
        <v>2119</v>
      </c>
      <c r="F162" s="13" t="s">
        <v>3051</v>
      </c>
      <c r="G162" s="12" t="s">
        <v>2120</v>
      </c>
      <c r="H162" s="12" t="s">
        <v>2121</v>
      </c>
      <c r="I162" s="18" t="s">
        <v>3360</v>
      </c>
      <c r="J162" s="43" t="s">
        <v>3379</v>
      </c>
      <c r="K162" s="43" t="s">
        <v>3379</v>
      </c>
      <c r="L162" s="144">
        <v>40506</v>
      </c>
      <c r="M162" s="138"/>
      <c r="N162" s="15"/>
      <c r="O162" s="15">
        <v>0</v>
      </c>
      <c r="P162" s="39">
        <v>1</v>
      </c>
      <c r="Q162" s="91" t="s">
        <v>3110</v>
      </c>
      <c r="R162" s="14"/>
      <c r="T162" s="123"/>
      <c r="U162" s="338"/>
      <c r="V162" s="92"/>
      <c r="W162" s="342"/>
    </row>
    <row r="163" spans="1:23" x14ac:dyDescent="0.2">
      <c r="A163" s="11">
        <f t="shared" si="3"/>
        <v>161</v>
      </c>
      <c r="B163" s="98">
        <v>214</v>
      </c>
      <c r="C163" s="12" t="s">
        <v>1697</v>
      </c>
      <c r="D163" s="14" t="s">
        <v>2283</v>
      </c>
      <c r="E163" s="13" t="s">
        <v>2119</v>
      </c>
      <c r="F163" s="13" t="s">
        <v>3051</v>
      </c>
      <c r="G163" s="12" t="s">
        <v>2120</v>
      </c>
      <c r="H163" s="12" t="s">
        <v>2121</v>
      </c>
      <c r="I163" s="18" t="s">
        <v>3360</v>
      </c>
      <c r="J163" s="43" t="s">
        <v>3379</v>
      </c>
      <c r="K163" s="43" t="s">
        <v>3379</v>
      </c>
      <c r="L163" s="144">
        <v>40508</v>
      </c>
      <c r="M163" s="138"/>
      <c r="N163" s="15"/>
      <c r="O163" s="15">
        <v>0</v>
      </c>
      <c r="P163" s="39">
        <v>1</v>
      </c>
      <c r="Q163" s="91" t="s">
        <v>3110</v>
      </c>
      <c r="R163" s="14"/>
      <c r="T163" s="123"/>
      <c r="U163" s="338"/>
      <c r="V163" s="92"/>
      <c r="W163" s="342"/>
    </row>
    <row r="164" spans="1:23" x14ac:dyDescent="0.2">
      <c r="A164" s="11">
        <f t="shared" si="3"/>
        <v>162</v>
      </c>
      <c r="B164" s="98">
        <v>215</v>
      </c>
      <c r="C164" s="12" t="s">
        <v>1697</v>
      </c>
      <c r="D164" s="14" t="s">
        <v>2284</v>
      </c>
      <c r="E164" s="13" t="s">
        <v>2119</v>
      </c>
      <c r="F164" s="13" t="s">
        <v>3051</v>
      </c>
      <c r="G164" s="12" t="s">
        <v>2120</v>
      </c>
      <c r="H164" s="12" t="s">
        <v>2121</v>
      </c>
      <c r="I164" s="18" t="s">
        <v>3360</v>
      </c>
      <c r="J164" s="43" t="s">
        <v>3379</v>
      </c>
      <c r="K164" s="43" t="s">
        <v>3379</v>
      </c>
      <c r="L164" s="144">
        <v>40317</v>
      </c>
      <c r="M164" s="138"/>
      <c r="N164" s="15"/>
      <c r="O164" s="15">
        <v>0</v>
      </c>
      <c r="P164" s="39">
        <v>1</v>
      </c>
      <c r="Q164" s="91" t="s">
        <v>3110</v>
      </c>
      <c r="R164" s="14"/>
      <c r="T164" s="123"/>
      <c r="U164" s="338"/>
      <c r="V164" s="92"/>
      <c r="W164" s="342"/>
    </row>
    <row r="165" spans="1:23" x14ac:dyDescent="0.2">
      <c r="A165" s="11">
        <f t="shared" si="3"/>
        <v>163</v>
      </c>
      <c r="B165" s="98">
        <v>216</v>
      </c>
      <c r="C165" s="12" t="s">
        <v>1697</v>
      </c>
      <c r="D165" s="14" t="s">
        <v>2285</v>
      </c>
      <c r="E165" s="13" t="s">
        <v>2119</v>
      </c>
      <c r="F165" s="13" t="s">
        <v>3051</v>
      </c>
      <c r="G165" s="12" t="s">
        <v>2120</v>
      </c>
      <c r="H165" s="12" t="s">
        <v>2121</v>
      </c>
      <c r="I165" s="18" t="s">
        <v>3360</v>
      </c>
      <c r="J165" s="43" t="s">
        <v>3379</v>
      </c>
      <c r="K165" s="43" t="s">
        <v>3379</v>
      </c>
      <c r="L165" s="144">
        <v>40403</v>
      </c>
      <c r="M165" s="138"/>
      <c r="N165" s="15"/>
      <c r="O165" s="15">
        <v>0</v>
      </c>
      <c r="P165" s="39">
        <v>1</v>
      </c>
      <c r="Q165" s="91" t="s">
        <v>3110</v>
      </c>
      <c r="R165" s="14"/>
      <c r="T165" s="123"/>
      <c r="U165" s="338"/>
      <c r="V165" s="92"/>
      <c r="W165" s="342"/>
    </row>
    <row r="166" spans="1:23" x14ac:dyDescent="0.2">
      <c r="A166" s="11">
        <f t="shared" si="3"/>
        <v>164</v>
      </c>
      <c r="B166" s="98">
        <v>217</v>
      </c>
      <c r="C166" s="12" t="s">
        <v>1697</v>
      </c>
      <c r="D166" s="14" t="s">
        <v>2286</v>
      </c>
      <c r="E166" s="13" t="s">
        <v>2119</v>
      </c>
      <c r="F166" s="13" t="s">
        <v>3051</v>
      </c>
      <c r="G166" s="12" t="s">
        <v>2120</v>
      </c>
      <c r="H166" s="12" t="s">
        <v>2121</v>
      </c>
      <c r="I166" s="18" t="s">
        <v>3360</v>
      </c>
      <c r="J166" s="43" t="s">
        <v>3379</v>
      </c>
      <c r="K166" s="43" t="s">
        <v>3379</v>
      </c>
      <c r="L166" s="144">
        <v>40443</v>
      </c>
      <c r="M166" s="138"/>
      <c r="N166" s="15"/>
      <c r="O166" s="15">
        <v>0</v>
      </c>
      <c r="P166" s="39">
        <v>1</v>
      </c>
      <c r="Q166" s="91" t="s">
        <v>3110</v>
      </c>
      <c r="R166" s="14"/>
      <c r="T166" s="123"/>
      <c r="U166" s="338"/>
      <c r="V166" s="92"/>
      <c r="W166" s="342"/>
    </row>
    <row r="167" spans="1:23" x14ac:dyDescent="0.2">
      <c r="A167" s="11">
        <f t="shared" si="3"/>
        <v>165</v>
      </c>
      <c r="B167" s="98">
        <v>218</v>
      </c>
      <c r="C167" s="12" t="s">
        <v>1697</v>
      </c>
      <c r="D167" s="14" t="s">
        <v>2287</v>
      </c>
      <c r="E167" s="13" t="s">
        <v>2119</v>
      </c>
      <c r="F167" s="13" t="s">
        <v>3051</v>
      </c>
      <c r="G167" s="12" t="s">
        <v>2120</v>
      </c>
      <c r="H167" s="12" t="s">
        <v>2121</v>
      </c>
      <c r="I167" s="18" t="s">
        <v>3360</v>
      </c>
      <c r="J167" s="43" t="s">
        <v>3379</v>
      </c>
      <c r="K167" s="43" t="s">
        <v>3379</v>
      </c>
      <c r="L167" s="144">
        <v>40463</v>
      </c>
      <c r="M167" s="138"/>
      <c r="N167" s="15"/>
      <c r="O167" s="15">
        <v>0</v>
      </c>
      <c r="P167" s="39">
        <v>1</v>
      </c>
      <c r="Q167" s="91" t="s">
        <v>3110</v>
      </c>
      <c r="R167" s="14"/>
      <c r="T167" s="123"/>
      <c r="U167" s="338"/>
      <c r="V167" s="92"/>
      <c r="W167" s="342"/>
    </row>
    <row r="168" spans="1:23" x14ac:dyDescent="0.2">
      <c r="A168" s="11">
        <f t="shared" si="3"/>
        <v>166</v>
      </c>
      <c r="B168" s="98">
        <v>219</v>
      </c>
      <c r="C168" s="12" t="s">
        <v>1697</v>
      </c>
      <c r="D168" s="14" t="s">
        <v>2288</v>
      </c>
      <c r="E168" s="13" t="s">
        <v>2119</v>
      </c>
      <c r="F168" s="13" t="s">
        <v>3051</v>
      </c>
      <c r="G168" s="12" t="s">
        <v>2120</v>
      </c>
      <c r="H168" s="12" t="s">
        <v>2121</v>
      </c>
      <c r="I168" s="18" t="s">
        <v>3360</v>
      </c>
      <c r="J168" s="43" t="s">
        <v>3379</v>
      </c>
      <c r="K168" s="43" t="s">
        <v>3379</v>
      </c>
      <c r="L168" s="144">
        <v>40772</v>
      </c>
      <c r="M168" s="138"/>
      <c r="N168" s="15"/>
      <c r="O168" s="15">
        <v>0</v>
      </c>
      <c r="P168" s="39">
        <v>1</v>
      </c>
      <c r="Q168" s="91" t="s">
        <v>3110</v>
      </c>
      <c r="R168" s="14"/>
      <c r="T168" s="123"/>
      <c r="U168" s="338"/>
      <c r="V168" s="92"/>
      <c r="W168" s="342"/>
    </row>
    <row r="169" spans="1:23" x14ac:dyDescent="0.2">
      <c r="A169" s="11">
        <f t="shared" si="3"/>
        <v>167</v>
      </c>
      <c r="B169" s="98">
        <v>220</v>
      </c>
      <c r="C169" s="12" t="s">
        <v>1697</v>
      </c>
      <c r="D169" s="14" t="s">
        <v>2289</v>
      </c>
      <c r="E169" s="13" t="s">
        <v>2119</v>
      </c>
      <c r="F169" s="13" t="s">
        <v>3051</v>
      </c>
      <c r="G169" s="12" t="s">
        <v>2120</v>
      </c>
      <c r="H169" s="12" t="s">
        <v>2121</v>
      </c>
      <c r="I169" s="18" t="s">
        <v>3360</v>
      </c>
      <c r="J169" s="43" t="s">
        <v>3379</v>
      </c>
      <c r="K169" s="43" t="s">
        <v>3379</v>
      </c>
      <c r="L169" s="144">
        <v>40445</v>
      </c>
      <c r="M169" s="138"/>
      <c r="N169" s="15"/>
      <c r="O169" s="15">
        <v>0</v>
      </c>
      <c r="P169" s="39">
        <v>1</v>
      </c>
      <c r="Q169" s="91" t="s">
        <v>3110</v>
      </c>
      <c r="R169" s="14"/>
      <c r="T169" s="123"/>
      <c r="U169" s="338"/>
      <c r="V169" s="92"/>
      <c r="W169" s="342"/>
    </row>
    <row r="170" spans="1:23" x14ac:dyDescent="0.2">
      <c r="A170" s="11">
        <f t="shared" si="3"/>
        <v>168</v>
      </c>
      <c r="B170" s="98">
        <v>221</v>
      </c>
      <c r="C170" s="12" t="s">
        <v>1697</v>
      </c>
      <c r="D170" s="14" t="s">
        <v>2290</v>
      </c>
      <c r="E170" s="13" t="s">
        <v>2119</v>
      </c>
      <c r="F170" s="13" t="s">
        <v>3051</v>
      </c>
      <c r="G170" s="12" t="s">
        <v>2120</v>
      </c>
      <c r="H170" s="12" t="s">
        <v>2121</v>
      </c>
      <c r="I170" s="18" t="s">
        <v>3360</v>
      </c>
      <c r="J170" s="43" t="s">
        <v>3379</v>
      </c>
      <c r="K170" s="43" t="s">
        <v>3379</v>
      </c>
      <c r="L170" s="144">
        <v>40451</v>
      </c>
      <c r="M170" s="138"/>
      <c r="N170" s="15"/>
      <c r="O170" s="15">
        <v>0</v>
      </c>
      <c r="P170" s="39">
        <v>1</v>
      </c>
      <c r="Q170" s="91" t="s">
        <v>3110</v>
      </c>
      <c r="R170" s="14"/>
      <c r="T170" s="123"/>
      <c r="U170" s="338"/>
      <c r="V170" s="92"/>
      <c r="W170" s="342"/>
    </row>
    <row r="171" spans="1:23" x14ac:dyDescent="0.2">
      <c r="A171" s="11">
        <f t="shared" si="3"/>
        <v>169</v>
      </c>
      <c r="B171" s="98">
        <v>222</v>
      </c>
      <c r="C171" s="12" t="s">
        <v>1697</v>
      </c>
      <c r="D171" s="14" t="s">
        <v>875</v>
      </c>
      <c r="E171" s="13" t="s">
        <v>2119</v>
      </c>
      <c r="F171" s="13" t="s">
        <v>3051</v>
      </c>
      <c r="G171" s="12" t="s">
        <v>2120</v>
      </c>
      <c r="H171" s="12" t="s">
        <v>2121</v>
      </c>
      <c r="I171" s="18" t="s">
        <v>3360</v>
      </c>
      <c r="J171" s="43" t="s">
        <v>3379</v>
      </c>
      <c r="K171" s="43" t="s">
        <v>3379</v>
      </c>
      <c r="L171" s="144">
        <v>40451</v>
      </c>
      <c r="M171" s="138"/>
      <c r="N171" s="15"/>
      <c r="O171" s="15">
        <v>0</v>
      </c>
      <c r="P171" s="39">
        <v>1</v>
      </c>
      <c r="Q171" s="91" t="s">
        <v>3110</v>
      </c>
      <c r="R171" s="14"/>
      <c r="T171" s="135">
        <v>41344</v>
      </c>
      <c r="U171" s="338"/>
      <c r="V171" s="92"/>
      <c r="W171" s="342"/>
    </row>
    <row r="172" spans="1:23" x14ac:dyDescent="0.2">
      <c r="A172" s="11">
        <f t="shared" si="3"/>
        <v>170</v>
      </c>
      <c r="B172" s="98">
        <v>223</v>
      </c>
      <c r="C172" s="12" t="s">
        <v>1697</v>
      </c>
      <c r="D172" s="14" t="s">
        <v>876</v>
      </c>
      <c r="E172" s="13" t="s">
        <v>2119</v>
      </c>
      <c r="F172" s="13" t="s">
        <v>3051</v>
      </c>
      <c r="G172" s="12" t="s">
        <v>2120</v>
      </c>
      <c r="H172" s="12" t="s">
        <v>2121</v>
      </c>
      <c r="I172" s="18" t="s">
        <v>3360</v>
      </c>
      <c r="J172" s="43" t="s">
        <v>3379</v>
      </c>
      <c r="K172" s="43" t="s">
        <v>3379</v>
      </c>
      <c r="L172" s="144">
        <v>40471</v>
      </c>
      <c r="M172" s="138"/>
      <c r="N172" s="15"/>
      <c r="O172" s="15">
        <v>0</v>
      </c>
      <c r="P172" s="39">
        <v>1</v>
      </c>
      <c r="Q172" s="91" t="s">
        <v>3110</v>
      </c>
      <c r="R172" s="14"/>
      <c r="T172" s="123"/>
      <c r="U172" s="338"/>
      <c r="V172" s="92"/>
      <c r="W172" s="342"/>
    </row>
    <row r="173" spans="1:23" x14ac:dyDescent="0.2">
      <c r="A173" s="11">
        <f t="shared" si="3"/>
        <v>171</v>
      </c>
      <c r="B173" s="98">
        <v>224</v>
      </c>
      <c r="C173" s="12" t="s">
        <v>1697</v>
      </c>
      <c r="D173" s="14" t="s">
        <v>877</v>
      </c>
      <c r="E173" s="13" t="s">
        <v>2119</v>
      </c>
      <c r="F173" s="13" t="s">
        <v>3051</v>
      </c>
      <c r="G173" s="12" t="s">
        <v>2120</v>
      </c>
      <c r="H173" s="12" t="s">
        <v>2121</v>
      </c>
      <c r="I173" s="18" t="s">
        <v>3360</v>
      </c>
      <c r="J173" s="43" t="s">
        <v>3379</v>
      </c>
      <c r="K173" s="43" t="s">
        <v>3379</v>
      </c>
      <c r="L173" s="144">
        <v>40449</v>
      </c>
      <c r="M173" s="138"/>
      <c r="N173" s="15"/>
      <c r="O173" s="15">
        <v>0</v>
      </c>
      <c r="P173" s="39">
        <v>1</v>
      </c>
      <c r="Q173" s="91" t="s">
        <v>3110</v>
      </c>
      <c r="R173" s="14"/>
      <c r="T173" s="123"/>
      <c r="U173" s="338"/>
      <c r="V173" s="92"/>
      <c r="W173" s="342"/>
    </row>
    <row r="174" spans="1:23" x14ac:dyDescent="0.2">
      <c r="A174" s="11">
        <f t="shared" si="3"/>
        <v>172</v>
      </c>
      <c r="B174" s="98">
        <v>225</v>
      </c>
      <c r="C174" s="12" t="s">
        <v>1697</v>
      </c>
      <c r="D174" s="14" t="s">
        <v>878</v>
      </c>
      <c r="E174" s="13" t="s">
        <v>2119</v>
      </c>
      <c r="F174" s="13" t="s">
        <v>3051</v>
      </c>
      <c r="G174" s="12" t="s">
        <v>2120</v>
      </c>
      <c r="H174" s="12" t="s">
        <v>2121</v>
      </c>
      <c r="I174" s="18" t="s">
        <v>3360</v>
      </c>
      <c r="J174" s="43" t="s">
        <v>3379</v>
      </c>
      <c r="K174" s="43" t="s">
        <v>3379</v>
      </c>
      <c r="L174" s="144">
        <v>40780</v>
      </c>
      <c r="M174" s="138"/>
      <c r="N174" s="15"/>
      <c r="O174" s="15">
        <v>0</v>
      </c>
      <c r="P174" s="39">
        <v>1</v>
      </c>
      <c r="Q174" s="91" t="s">
        <v>3110</v>
      </c>
      <c r="R174" s="14"/>
      <c r="T174" s="123"/>
      <c r="U174" s="338"/>
      <c r="V174" s="92"/>
      <c r="W174" s="342"/>
    </row>
    <row r="175" spans="1:23" x14ac:dyDescent="0.2">
      <c r="A175" s="11">
        <f t="shared" si="3"/>
        <v>173</v>
      </c>
      <c r="B175" s="98">
        <v>226</v>
      </c>
      <c r="C175" s="12" t="s">
        <v>1697</v>
      </c>
      <c r="D175" s="14" t="s">
        <v>879</v>
      </c>
      <c r="E175" s="13" t="s">
        <v>2119</v>
      </c>
      <c r="F175" s="13" t="s">
        <v>3051</v>
      </c>
      <c r="G175" s="12" t="s">
        <v>2120</v>
      </c>
      <c r="H175" s="12" t="s">
        <v>2121</v>
      </c>
      <c r="I175" s="18" t="s">
        <v>3360</v>
      </c>
      <c r="J175" s="43" t="s">
        <v>3379</v>
      </c>
      <c r="K175" s="43" t="s">
        <v>3379</v>
      </c>
      <c r="L175" s="144">
        <v>40317</v>
      </c>
      <c r="M175" s="138"/>
      <c r="N175" s="15"/>
      <c r="O175" s="15">
        <v>0</v>
      </c>
      <c r="P175" s="39">
        <v>1</v>
      </c>
      <c r="Q175" s="91" t="s">
        <v>3110</v>
      </c>
      <c r="R175" s="14"/>
      <c r="T175" s="123"/>
      <c r="U175" s="338"/>
      <c r="V175" s="92"/>
      <c r="W175" s="342"/>
    </row>
    <row r="176" spans="1:23" x14ac:dyDescent="0.2">
      <c r="A176" s="11">
        <f t="shared" si="3"/>
        <v>174</v>
      </c>
      <c r="B176" s="98">
        <v>227</v>
      </c>
      <c r="C176" s="12" t="s">
        <v>1697</v>
      </c>
      <c r="D176" s="14" t="s">
        <v>880</v>
      </c>
      <c r="E176" s="13" t="s">
        <v>2119</v>
      </c>
      <c r="F176" s="13" t="s">
        <v>3051</v>
      </c>
      <c r="G176" s="12" t="s">
        <v>2120</v>
      </c>
      <c r="H176" s="12" t="s">
        <v>2121</v>
      </c>
      <c r="I176" s="18" t="s">
        <v>3360</v>
      </c>
      <c r="J176" s="43" t="s">
        <v>3379</v>
      </c>
      <c r="K176" s="43" t="s">
        <v>3379</v>
      </c>
      <c r="L176" s="144">
        <v>40467</v>
      </c>
      <c r="M176" s="138"/>
      <c r="N176" s="15"/>
      <c r="O176" s="15">
        <v>0</v>
      </c>
      <c r="P176" s="39">
        <v>1</v>
      </c>
      <c r="Q176" s="91" t="s">
        <v>3110</v>
      </c>
      <c r="R176" s="14"/>
      <c r="T176" s="123"/>
      <c r="U176" s="338"/>
      <c r="V176" s="92"/>
      <c r="W176" s="342"/>
    </row>
    <row r="177" spans="1:23" x14ac:dyDescent="0.2">
      <c r="A177" s="11">
        <f t="shared" si="3"/>
        <v>175</v>
      </c>
      <c r="B177" s="98">
        <v>228</v>
      </c>
      <c r="C177" s="12" t="s">
        <v>1697</v>
      </c>
      <c r="D177" s="14" t="s">
        <v>881</v>
      </c>
      <c r="E177" s="13" t="s">
        <v>2119</v>
      </c>
      <c r="F177" s="13" t="s">
        <v>3051</v>
      </c>
      <c r="G177" s="12" t="s">
        <v>2120</v>
      </c>
      <c r="H177" s="12" t="s">
        <v>2121</v>
      </c>
      <c r="I177" s="18" t="s">
        <v>3360</v>
      </c>
      <c r="J177" s="43" t="s">
        <v>3379</v>
      </c>
      <c r="K177" s="43" t="s">
        <v>3379</v>
      </c>
      <c r="L177" s="144">
        <v>40375</v>
      </c>
      <c r="M177" s="138"/>
      <c r="N177" s="15"/>
      <c r="O177" s="15">
        <v>0</v>
      </c>
      <c r="P177" s="39">
        <v>1</v>
      </c>
      <c r="Q177" s="91" t="s">
        <v>3110</v>
      </c>
      <c r="R177" s="14"/>
      <c r="T177" s="123"/>
      <c r="U177" s="338"/>
      <c r="V177" s="92"/>
      <c r="W177" s="342"/>
    </row>
    <row r="178" spans="1:23" x14ac:dyDescent="0.2">
      <c r="A178" s="11">
        <f t="shared" si="3"/>
        <v>176</v>
      </c>
      <c r="B178" s="98">
        <v>229</v>
      </c>
      <c r="C178" s="12" t="s">
        <v>1697</v>
      </c>
      <c r="D178" s="14" t="s">
        <v>882</v>
      </c>
      <c r="E178" s="13" t="s">
        <v>2119</v>
      </c>
      <c r="F178" s="13" t="s">
        <v>3051</v>
      </c>
      <c r="G178" s="12" t="s">
        <v>2120</v>
      </c>
      <c r="H178" s="12" t="s">
        <v>2121</v>
      </c>
      <c r="I178" s="18" t="s">
        <v>3360</v>
      </c>
      <c r="J178" s="43" t="s">
        <v>3379</v>
      </c>
      <c r="K178" s="43" t="s">
        <v>3379</v>
      </c>
      <c r="L178" s="144">
        <v>40478</v>
      </c>
      <c r="M178" s="138"/>
      <c r="N178" s="15"/>
      <c r="O178" s="15">
        <v>0</v>
      </c>
      <c r="P178" s="39">
        <v>1</v>
      </c>
      <c r="Q178" s="91" t="s">
        <v>3110</v>
      </c>
      <c r="R178" s="14"/>
      <c r="T178" s="123"/>
      <c r="U178" s="338"/>
      <c r="V178" s="92"/>
      <c r="W178" s="342"/>
    </row>
    <row r="179" spans="1:23" x14ac:dyDescent="0.2">
      <c r="A179" s="11">
        <f t="shared" si="3"/>
        <v>177</v>
      </c>
      <c r="B179" s="98">
        <v>230</v>
      </c>
      <c r="C179" s="12" t="s">
        <v>1697</v>
      </c>
      <c r="D179" s="14" t="s">
        <v>883</v>
      </c>
      <c r="E179" s="13" t="s">
        <v>2119</v>
      </c>
      <c r="F179" s="13" t="s">
        <v>3051</v>
      </c>
      <c r="G179" s="12" t="s">
        <v>2120</v>
      </c>
      <c r="H179" s="12" t="s">
        <v>2121</v>
      </c>
      <c r="I179" s="18" t="s">
        <v>3360</v>
      </c>
      <c r="J179" s="43" t="s">
        <v>3379</v>
      </c>
      <c r="K179" s="43" t="s">
        <v>3379</v>
      </c>
      <c r="L179" s="144">
        <v>40317</v>
      </c>
      <c r="M179" s="138"/>
      <c r="N179" s="15"/>
      <c r="O179" s="15">
        <v>0</v>
      </c>
      <c r="P179" s="39">
        <v>1</v>
      </c>
      <c r="Q179" s="91" t="s">
        <v>3110</v>
      </c>
      <c r="R179" s="14"/>
      <c r="T179" s="123"/>
      <c r="U179" s="338"/>
      <c r="V179" s="92"/>
      <c r="W179" s="342"/>
    </row>
    <row r="180" spans="1:23" x14ac:dyDescent="0.2">
      <c r="A180" s="11">
        <f t="shared" si="3"/>
        <v>178</v>
      </c>
      <c r="B180" s="98">
        <v>231</v>
      </c>
      <c r="C180" s="12" t="s">
        <v>1697</v>
      </c>
      <c r="D180" s="14" t="s">
        <v>884</v>
      </c>
      <c r="E180" s="13" t="s">
        <v>2119</v>
      </c>
      <c r="F180" s="13" t="s">
        <v>3051</v>
      </c>
      <c r="G180" s="12" t="s">
        <v>2120</v>
      </c>
      <c r="H180" s="12" t="s">
        <v>2121</v>
      </c>
      <c r="I180" s="18" t="s">
        <v>3360</v>
      </c>
      <c r="J180" s="43" t="s">
        <v>3379</v>
      </c>
      <c r="K180" s="43" t="s">
        <v>3379</v>
      </c>
      <c r="L180" s="144">
        <v>40394</v>
      </c>
      <c r="M180" s="138"/>
      <c r="N180" s="15"/>
      <c r="O180" s="15">
        <v>0</v>
      </c>
      <c r="P180" s="39">
        <v>1</v>
      </c>
      <c r="Q180" s="91" t="s">
        <v>3110</v>
      </c>
      <c r="R180" s="14"/>
      <c r="T180" s="123"/>
      <c r="U180" s="338"/>
      <c r="V180" s="92"/>
      <c r="W180" s="342"/>
    </row>
    <row r="181" spans="1:23" x14ac:dyDescent="0.2">
      <c r="A181" s="11">
        <f t="shared" si="3"/>
        <v>179</v>
      </c>
      <c r="B181" s="98">
        <v>232</v>
      </c>
      <c r="C181" s="12" t="s">
        <v>1697</v>
      </c>
      <c r="D181" s="14" t="s">
        <v>1053</v>
      </c>
      <c r="E181" s="13" t="s">
        <v>2119</v>
      </c>
      <c r="F181" s="13" t="s">
        <v>3051</v>
      </c>
      <c r="G181" s="12" t="s">
        <v>2120</v>
      </c>
      <c r="H181" s="12" t="s">
        <v>2121</v>
      </c>
      <c r="I181" s="18" t="s">
        <v>3360</v>
      </c>
      <c r="J181" s="43" t="s">
        <v>3379</v>
      </c>
      <c r="K181" s="43" t="s">
        <v>3379</v>
      </c>
      <c r="L181" s="144">
        <v>40504</v>
      </c>
      <c r="M181" s="138"/>
      <c r="N181" s="15"/>
      <c r="O181" s="15">
        <v>0</v>
      </c>
      <c r="P181" s="39">
        <v>1</v>
      </c>
      <c r="Q181" s="91" t="s">
        <v>3110</v>
      </c>
      <c r="R181" s="14"/>
      <c r="T181" s="123"/>
      <c r="U181" s="338"/>
      <c r="V181" s="92"/>
      <c r="W181" s="342"/>
    </row>
    <row r="182" spans="1:23" x14ac:dyDescent="0.2">
      <c r="A182" s="11">
        <f t="shared" si="3"/>
        <v>180</v>
      </c>
      <c r="B182" s="98">
        <v>233</v>
      </c>
      <c r="C182" s="12" t="s">
        <v>1697</v>
      </c>
      <c r="D182" s="14" t="s">
        <v>1054</v>
      </c>
      <c r="E182" s="13" t="s">
        <v>2119</v>
      </c>
      <c r="F182" s="13" t="s">
        <v>3051</v>
      </c>
      <c r="G182" s="12" t="s">
        <v>2120</v>
      </c>
      <c r="H182" s="12" t="s">
        <v>2121</v>
      </c>
      <c r="I182" s="18" t="s">
        <v>3360</v>
      </c>
      <c r="J182" s="43" t="s">
        <v>3379</v>
      </c>
      <c r="K182" s="43" t="s">
        <v>3379</v>
      </c>
      <c r="L182" s="144">
        <v>40317</v>
      </c>
      <c r="M182" s="138"/>
      <c r="N182" s="15"/>
      <c r="O182" s="15">
        <v>0</v>
      </c>
      <c r="P182" s="39">
        <v>1</v>
      </c>
      <c r="Q182" s="91" t="s">
        <v>3110</v>
      </c>
      <c r="R182" s="14"/>
      <c r="T182" s="123"/>
      <c r="U182" s="338"/>
      <c r="V182" s="92"/>
      <c r="W182" s="342"/>
    </row>
    <row r="183" spans="1:23" x14ac:dyDescent="0.2">
      <c r="A183" s="11">
        <f t="shared" si="3"/>
        <v>181</v>
      </c>
      <c r="B183" s="98">
        <v>235</v>
      </c>
      <c r="C183" s="12" t="s">
        <v>1697</v>
      </c>
      <c r="D183" s="14" t="s">
        <v>1055</v>
      </c>
      <c r="E183" s="13" t="s">
        <v>2119</v>
      </c>
      <c r="F183" s="13" t="s">
        <v>3051</v>
      </c>
      <c r="G183" s="12" t="s">
        <v>2120</v>
      </c>
      <c r="H183" s="12" t="s">
        <v>2121</v>
      </c>
      <c r="I183" s="18" t="s">
        <v>3360</v>
      </c>
      <c r="J183" s="43" t="s">
        <v>3379</v>
      </c>
      <c r="K183" s="43" t="s">
        <v>3379</v>
      </c>
      <c r="L183" s="144">
        <v>40387</v>
      </c>
      <c r="M183" s="138"/>
      <c r="N183" s="15"/>
      <c r="O183" s="15">
        <v>0</v>
      </c>
      <c r="P183" s="39">
        <v>1</v>
      </c>
      <c r="Q183" s="91" t="s">
        <v>3110</v>
      </c>
      <c r="R183" s="14"/>
      <c r="T183" s="123"/>
      <c r="U183" s="338"/>
      <c r="V183" s="92"/>
      <c r="W183" s="342"/>
    </row>
    <row r="184" spans="1:23" x14ac:dyDescent="0.2">
      <c r="A184" s="11">
        <f t="shared" si="3"/>
        <v>182</v>
      </c>
      <c r="B184" s="98">
        <v>236</v>
      </c>
      <c r="C184" s="12" t="s">
        <v>1697</v>
      </c>
      <c r="D184" s="14" t="s">
        <v>1056</v>
      </c>
      <c r="E184" s="13" t="s">
        <v>2119</v>
      </c>
      <c r="F184" s="13" t="s">
        <v>3051</v>
      </c>
      <c r="G184" s="12" t="s">
        <v>2120</v>
      </c>
      <c r="H184" s="12" t="s">
        <v>2121</v>
      </c>
      <c r="I184" s="18" t="s">
        <v>3360</v>
      </c>
      <c r="J184" s="43" t="s">
        <v>3379</v>
      </c>
      <c r="K184" s="43" t="s">
        <v>3379</v>
      </c>
      <c r="L184" s="144" t="s">
        <v>20802</v>
      </c>
      <c r="M184" s="138"/>
      <c r="N184" s="15"/>
      <c r="O184" s="15">
        <v>0</v>
      </c>
      <c r="P184" s="39">
        <v>1</v>
      </c>
      <c r="Q184" s="91" t="s">
        <v>3110</v>
      </c>
      <c r="R184" s="14"/>
      <c r="T184" s="135">
        <v>41355</v>
      </c>
      <c r="U184" s="338"/>
      <c r="V184" s="92"/>
      <c r="W184" s="342"/>
    </row>
    <row r="185" spans="1:23" x14ac:dyDescent="0.2">
      <c r="A185" s="11">
        <f t="shared" si="3"/>
        <v>183</v>
      </c>
      <c r="B185" s="98">
        <v>237</v>
      </c>
      <c r="C185" s="12" t="s">
        <v>1697</v>
      </c>
      <c r="D185" s="14" t="s">
        <v>85</v>
      </c>
      <c r="E185" s="13" t="s">
        <v>2119</v>
      </c>
      <c r="F185" s="13" t="s">
        <v>3051</v>
      </c>
      <c r="G185" s="12" t="s">
        <v>2120</v>
      </c>
      <c r="H185" s="12" t="s">
        <v>2121</v>
      </c>
      <c r="I185" s="18" t="s">
        <v>3360</v>
      </c>
      <c r="J185" s="43" t="s">
        <v>3379</v>
      </c>
      <c r="K185" s="43" t="s">
        <v>3379</v>
      </c>
      <c r="L185" s="144">
        <v>40445</v>
      </c>
      <c r="M185" s="138"/>
      <c r="N185" s="15"/>
      <c r="O185" s="15">
        <v>0</v>
      </c>
      <c r="P185" s="39">
        <v>1</v>
      </c>
      <c r="Q185" s="91" t="s">
        <v>3110</v>
      </c>
      <c r="R185" s="14"/>
      <c r="T185" s="123"/>
      <c r="U185" s="338"/>
      <c r="V185" s="92"/>
      <c r="W185" s="342"/>
    </row>
    <row r="186" spans="1:23" x14ac:dyDescent="0.2">
      <c r="A186" s="11">
        <f t="shared" si="3"/>
        <v>184</v>
      </c>
      <c r="B186" s="98">
        <v>238</v>
      </c>
      <c r="C186" s="12" t="s">
        <v>1697</v>
      </c>
      <c r="D186" s="14" t="s">
        <v>86</v>
      </c>
      <c r="E186" s="13" t="s">
        <v>2119</v>
      </c>
      <c r="F186" s="13" t="s">
        <v>3051</v>
      </c>
      <c r="G186" s="12" t="s">
        <v>2120</v>
      </c>
      <c r="H186" s="12" t="s">
        <v>2121</v>
      </c>
      <c r="I186" s="18" t="s">
        <v>3360</v>
      </c>
      <c r="J186" s="43" t="s">
        <v>3379</v>
      </c>
      <c r="K186" s="43" t="s">
        <v>3379</v>
      </c>
      <c r="L186" s="144">
        <v>40471</v>
      </c>
      <c r="M186" s="138"/>
      <c r="N186" s="15"/>
      <c r="O186" s="15">
        <v>0</v>
      </c>
      <c r="P186" s="39">
        <v>1</v>
      </c>
      <c r="Q186" s="91" t="s">
        <v>3110</v>
      </c>
      <c r="R186" s="14"/>
      <c r="T186" s="123"/>
      <c r="U186" s="338"/>
      <c r="V186" s="92"/>
      <c r="W186" s="342"/>
    </row>
    <row r="187" spans="1:23" ht="12.75" customHeight="1" x14ac:dyDescent="0.2">
      <c r="A187" s="228">
        <f t="shared" si="3"/>
        <v>185</v>
      </c>
      <c r="B187" s="229">
        <v>239</v>
      </c>
      <c r="C187" s="230" t="s">
        <v>1697</v>
      </c>
      <c r="D187" s="231" t="s">
        <v>87</v>
      </c>
      <c r="E187" s="228" t="s">
        <v>2119</v>
      </c>
      <c r="F187" s="24" t="s">
        <v>3051</v>
      </c>
      <c r="G187" s="25"/>
      <c r="H187" s="25"/>
      <c r="I187" s="25"/>
      <c r="J187" s="24"/>
      <c r="K187" s="24"/>
      <c r="L187" s="24"/>
      <c r="M187" s="513" t="s">
        <v>3381</v>
      </c>
      <c r="N187" s="243">
        <v>41435</v>
      </c>
      <c r="O187" s="241">
        <v>0</v>
      </c>
      <c r="P187" s="232"/>
      <c r="Q187" s="242"/>
      <c r="R187" s="233"/>
      <c r="T187" s="123"/>
      <c r="U187" s="338"/>
      <c r="V187" s="92"/>
      <c r="W187" s="342"/>
    </row>
    <row r="188" spans="1:23" x14ac:dyDescent="0.2">
      <c r="A188" s="11">
        <f t="shared" si="3"/>
        <v>186</v>
      </c>
      <c r="B188" s="98">
        <v>240</v>
      </c>
      <c r="C188" s="12" t="s">
        <v>1697</v>
      </c>
      <c r="D188" s="14" t="s">
        <v>88</v>
      </c>
      <c r="E188" s="13" t="s">
        <v>2119</v>
      </c>
      <c r="F188" s="13" t="s">
        <v>3051</v>
      </c>
      <c r="G188" s="12" t="s">
        <v>2120</v>
      </c>
      <c r="H188" s="12" t="s">
        <v>2121</v>
      </c>
      <c r="I188" s="18" t="s">
        <v>3360</v>
      </c>
      <c r="J188" s="43" t="s">
        <v>3379</v>
      </c>
      <c r="K188" s="43" t="s">
        <v>3379</v>
      </c>
      <c r="L188" s="144">
        <v>40641</v>
      </c>
      <c r="M188" s="138"/>
      <c r="N188" s="15"/>
      <c r="O188" s="15">
        <v>0</v>
      </c>
      <c r="P188" s="39">
        <v>1</v>
      </c>
      <c r="Q188" s="91" t="s">
        <v>3110</v>
      </c>
      <c r="R188" s="14"/>
      <c r="T188" s="123"/>
      <c r="U188" s="338"/>
      <c r="V188" s="92"/>
      <c r="W188" s="342"/>
    </row>
    <row r="189" spans="1:23" x14ac:dyDescent="0.2">
      <c r="A189" s="11">
        <f t="shared" si="3"/>
        <v>187</v>
      </c>
      <c r="B189" s="98">
        <v>241</v>
      </c>
      <c r="C189" s="12" t="s">
        <v>1697</v>
      </c>
      <c r="D189" s="14" t="s">
        <v>2133</v>
      </c>
      <c r="E189" s="13" t="s">
        <v>2119</v>
      </c>
      <c r="F189" s="13" t="s">
        <v>3051</v>
      </c>
      <c r="G189" s="12" t="s">
        <v>2120</v>
      </c>
      <c r="H189" s="12" t="s">
        <v>2121</v>
      </c>
      <c r="I189" s="18" t="s">
        <v>3360</v>
      </c>
      <c r="J189" s="43" t="s">
        <v>3379</v>
      </c>
      <c r="K189" s="43" t="s">
        <v>3379</v>
      </c>
      <c r="L189" s="144">
        <v>40378</v>
      </c>
      <c r="M189" s="138"/>
      <c r="N189" s="15"/>
      <c r="O189" s="15">
        <v>0</v>
      </c>
      <c r="P189" s="39">
        <v>1</v>
      </c>
      <c r="Q189" s="91" t="s">
        <v>3110</v>
      </c>
      <c r="R189" s="14"/>
      <c r="T189" s="123"/>
      <c r="U189" s="338"/>
      <c r="V189" s="92"/>
      <c r="W189" s="342"/>
    </row>
    <row r="190" spans="1:23" x14ac:dyDescent="0.2">
      <c r="A190" s="11">
        <f t="shared" si="3"/>
        <v>188</v>
      </c>
      <c r="B190" s="98">
        <v>242</v>
      </c>
      <c r="C190" s="12" t="s">
        <v>1697</v>
      </c>
      <c r="D190" s="14" t="s">
        <v>2134</v>
      </c>
      <c r="E190" s="13" t="s">
        <v>2119</v>
      </c>
      <c r="F190" s="13" t="s">
        <v>3051</v>
      </c>
      <c r="G190" s="12" t="s">
        <v>2120</v>
      </c>
      <c r="H190" s="12" t="s">
        <v>2121</v>
      </c>
      <c r="I190" s="18" t="s">
        <v>3360</v>
      </c>
      <c r="J190" s="43" t="s">
        <v>3379</v>
      </c>
      <c r="K190" s="43" t="s">
        <v>3379</v>
      </c>
      <c r="L190" s="144">
        <v>40464</v>
      </c>
      <c r="M190" s="138"/>
      <c r="N190" s="15"/>
      <c r="O190" s="15">
        <v>0</v>
      </c>
      <c r="P190" s="39">
        <v>1</v>
      </c>
      <c r="Q190" s="91" t="s">
        <v>3110</v>
      </c>
      <c r="R190" s="14"/>
      <c r="T190" s="135">
        <v>41446</v>
      </c>
      <c r="U190" s="338"/>
      <c r="V190" s="92"/>
      <c r="W190" s="342"/>
    </row>
    <row r="191" spans="1:23" x14ac:dyDescent="0.2">
      <c r="A191" s="11">
        <f t="shared" si="3"/>
        <v>189</v>
      </c>
      <c r="B191" s="98">
        <v>244</v>
      </c>
      <c r="C191" s="12" t="s">
        <v>1697</v>
      </c>
      <c r="D191" s="14" t="s">
        <v>2135</v>
      </c>
      <c r="E191" s="13" t="s">
        <v>2119</v>
      </c>
      <c r="F191" s="13" t="s">
        <v>3051</v>
      </c>
      <c r="G191" s="12" t="s">
        <v>2120</v>
      </c>
      <c r="H191" s="12" t="s">
        <v>2121</v>
      </c>
      <c r="I191" s="18" t="s">
        <v>3360</v>
      </c>
      <c r="J191" s="43" t="s">
        <v>3379</v>
      </c>
      <c r="K191" s="43" t="s">
        <v>3379</v>
      </c>
      <c r="L191" s="144">
        <v>40451</v>
      </c>
      <c r="M191" s="138"/>
      <c r="N191" s="15"/>
      <c r="O191" s="15">
        <v>0</v>
      </c>
      <c r="P191" s="39">
        <v>1</v>
      </c>
      <c r="Q191" s="91" t="s">
        <v>3110</v>
      </c>
      <c r="R191" s="14"/>
      <c r="T191" s="123"/>
      <c r="U191" s="338"/>
      <c r="V191" s="92"/>
      <c r="W191" s="342"/>
    </row>
    <row r="192" spans="1:23" x14ac:dyDescent="0.2">
      <c r="A192" s="11">
        <f t="shared" si="3"/>
        <v>190</v>
      </c>
      <c r="B192" s="98">
        <v>245</v>
      </c>
      <c r="C192" s="12" t="s">
        <v>1697</v>
      </c>
      <c r="D192" s="14" t="s">
        <v>2136</v>
      </c>
      <c r="E192" s="13" t="s">
        <v>2119</v>
      </c>
      <c r="F192" s="13" t="s">
        <v>3051</v>
      </c>
      <c r="G192" s="12" t="s">
        <v>2120</v>
      </c>
      <c r="H192" s="12" t="s">
        <v>2121</v>
      </c>
      <c r="I192" s="18" t="s">
        <v>3360</v>
      </c>
      <c r="J192" s="43" t="s">
        <v>3379</v>
      </c>
      <c r="K192" s="43" t="s">
        <v>3379</v>
      </c>
      <c r="L192" s="144">
        <v>40773</v>
      </c>
      <c r="M192" s="138"/>
      <c r="N192" s="15"/>
      <c r="O192" s="15">
        <v>0</v>
      </c>
      <c r="P192" s="39">
        <v>1</v>
      </c>
      <c r="Q192" s="91" t="s">
        <v>3110</v>
      </c>
      <c r="R192" s="14"/>
      <c r="T192" s="123"/>
      <c r="U192" s="338"/>
      <c r="V192" s="92"/>
      <c r="W192" s="342"/>
    </row>
    <row r="193" spans="1:23" x14ac:dyDescent="0.2">
      <c r="A193" s="11">
        <f t="shared" si="3"/>
        <v>191</v>
      </c>
      <c r="B193" s="98">
        <v>246</v>
      </c>
      <c r="C193" s="12" t="s">
        <v>1697</v>
      </c>
      <c r="D193" s="14" t="s">
        <v>2137</v>
      </c>
      <c r="E193" s="13" t="s">
        <v>2119</v>
      </c>
      <c r="F193" s="13" t="s">
        <v>3051</v>
      </c>
      <c r="G193" s="12" t="s">
        <v>2120</v>
      </c>
      <c r="H193" s="12" t="s">
        <v>2121</v>
      </c>
      <c r="I193" s="18" t="s">
        <v>3360</v>
      </c>
      <c r="J193" s="43" t="s">
        <v>3379</v>
      </c>
      <c r="K193" s="43" t="s">
        <v>3379</v>
      </c>
      <c r="L193" s="144">
        <v>40452</v>
      </c>
      <c r="M193" s="138"/>
      <c r="N193" s="15"/>
      <c r="O193" s="15">
        <v>0</v>
      </c>
      <c r="P193" s="39">
        <v>1</v>
      </c>
      <c r="Q193" s="91" t="s">
        <v>3110</v>
      </c>
      <c r="R193" s="14"/>
      <c r="T193" s="123"/>
      <c r="U193" s="338"/>
      <c r="V193" s="92"/>
      <c r="W193" s="342"/>
    </row>
    <row r="194" spans="1:23" x14ac:dyDescent="0.2">
      <c r="A194" s="11">
        <f t="shared" si="3"/>
        <v>192</v>
      </c>
      <c r="B194" s="98">
        <v>247</v>
      </c>
      <c r="C194" s="12" t="s">
        <v>1697</v>
      </c>
      <c r="D194" s="14" t="s">
        <v>2138</v>
      </c>
      <c r="E194" s="13" t="s">
        <v>2119</v>
      </c>
      <c r="F194" s="13" t="s">
        <v>3051</v>
      </c>
      <c r="G194" s="12" t="s">
        <v>2120</v>
      </c>
      <c r="H194" s="12" t="s">
        <v>2121</v>
      </c>
      <c r="I194" s="18" t="s">
        <v>3360</v>
      </c>
      <c r="J194" s="43" t="s">
        <v>3379</v>
      </c>
      <c r="K194" s="43" t="s">
        <v>3379</v>
      </c>
      <c r="L194" s="144" t="s">
        <v>20803</v>
      </c>
      <c r="M194" s="138"/>
      <c r="N194" s="15"/>
      <c r="O194" s="15">
        <v>0</v>
      </c>
      <c r="P194" s="39">
        <v>1</v>
      </c>
      <c r="Q194" s="91" t="s">
        <v>3110</v>
      </c>
      <c r="R194" s="14"/>
      <c r="T194" s="123"/>
      <c r="U194" s="338"/>
      <c r="V194" s="92"/>
      <c r="W194" s="342"/>
    </row>
    <row r="195" spans="1:23" x14ac:dyDescent="0.2">
      <c r="A195" s="11">
        <f t="shared" si="3"/>
        <v>193</v>
      </c>
      <c r="B195" s="98">
        <v>248</v>
      </c>
      <c r="C195" s="12" t="s">
        <v>1697</v>
      </c>
      <c r="D195" s="14" t="s">
        <v>2139</v>
      </c>
      <c r="E195" s="13" t="s">
        <v>2119</v>
      </c>
      <c r="F195" s="13" t="s">
        <v>3051</v>
      </c>
      <c r="G195" s="12" t="s">
        <v>2120</v>
      </c>
      <c r="H195" s="12" t="s">
        <v>2121</v>
      </c>
      <c r="I195" s="18" t="s">
        <v>3360</v>
      </c>
      <c r="J195" s="43" t="s">
        <v>3379</v>
      </c>
      <c r="K195" s="43" t="s">
        <v>3379</v>
      </c>
      <c r="L195" s="144">
        <v>40463</v>
      </c>
      <c r="M195" s="138"/>
      <c r="N195" s="15"/>
      <c r="O195" s="15">
        <v>0</v>
      </c>
      <c r="P195" s="39">
        <v>1</v>
      </c>
      <c r="Q195" s="91" t="s">
        <v>3110</v>
      </c>
      <c r="R195" s="14"/>
      <c r="T195" s="123"/>
      <c r="U195" s="338"/>
      <c r="V195" s="92"/>
      <c r="W195" s="342"/>
    </row>
    <row r="196" spans="1:23" x14ac:dyDescent="0.2">
      <c r="A196" s="11">
        <f t="shared" ref="A196:A259" si="4">A195+1</f>
        <v>194</v>
      </c>
      <c r="B196" s="98">
        <v>249</v>
      </c>
      <c r="C196" s="12" t="s">
        <v>1697</v>
      </c>
      <c r="D196" s="14" t="s">
        <v>2140</v>
      </c>
      <c r="E196" s="13" t="s">
        <v>2119</v>
      </c>
      <c r="F196" s="13" t="s">
        <v>3051</v>
      </c>
      <c r="G196" s="12" t="s">
        <v>2120</v>
      </c>
      <c r="H196" s="12" t="s">
        <v>2121</v>
      </c>
      <c r="I196" s="18" t="s">
        <v>3360</v>
      </c>
      <c r="J196" s="43" t="s">
        <v>3379</v>
      </c>
      <c r="K196" s="43" t="s">
        <v>3379</v>
      </c>
      <c r="L196" s="144">
        <v>40385</v>
      </c>
      <c r="M196" s="138"/>
      <c r="N196" s="15"/>
      <c r="O196" s="15">
        <v>0</v>
      </c>
      <c r="P196" s="39">
        <v>1</v>
      </c>
      <c r="Q196" s="91" t="s">
        <v>3110</v>
      </c>
      <c r="R196" s="14"/>
      <c r="T196" s="123"/>
      <c r="U196" s="338"/>
      <c r="V196" s="92"/>
      <c r="W196" s="342"/>
    </row>
    <row r="197" spans="1:23" x14ac:dyDescent="0.2">
      <c r="A197" s="11">
        <f t="shared" si="4"/>
        <v>195</v>
      </c>
      <c r="B197" s="98">
        <v>251</v>
      </c>
      <c r="C197" s="12" t="s">
        <v>1697</v>
      </c>
      <c r="D197" s="14" t="s">
        <v>2141</v>
      </c>
      <c r="E197" s="13" t="s">
        <v>2119</v>
      </c>
      <c r="F197" s="13" t="s">
        <v>3051</v>
      </c>
      <c r="G197" s="12" t="s">
        <v>2120</v>
      </c>
      <c r="H197" s="12" t="s">
        <v>2121</v>
      </c>
      <c r="I197" s="18" t="s">
        <v>3360</v>
      </c>
      <c r="J197" s="43" t="s">
        <v>3379</v>
      </c>
      <c r="K197" s="43" t="s">
        <v>3379</v>
      </c>
      <c r="L197" s="144">
        <v>40317</v>
      </c>
      <c r="M197" s="138"/>
      <c r="N197" s="15"/>
      <c r="O197" s="15">
        <v>0</v>
      </c>
      <c r="P197" s="39">
        <v>1</v>
      </c>
      <c r="Q197" s="91" t="s">
        <v>3110</v>
      </c>
      <c r="R197" s="14"/>
      <c r="T197" s="123"/>
      <c r="U197" s="338"/>
      <c r="V197" s="92"/>
      <c r="W197" s="342"/>
    </row>
    <row r="198" spans="1:23" x14ac:dyDescent="0.2">
      <c r="A198" s="11">
        <f t="shared" si="4"/>
        <v>196</v>
      </c>
      <c r="B198" s="98">
        <v>252</v>
      </c>
      <c r="C198" s="12" t="s">
        <v>1697</v>
      </c>
      <c r="D198" s="14" t="s">
        <v>2142</v>
      </c>
      <c r="E198" s="13" t="s">
        <v>2119</v>
      </c>
      <c r="F198" s="13" t="s">
        <v>3051</v>
      </c>
      <c r="G198" s="12" t="s">
        <v>2120</v>
      </c>
      <c r="H198" s="12" t="s">
        <v>2121</v>
      </c>
      <c r="I198" s="18" t="s">
        <v>3360</v>
      </c>
      <c r="J198" s="43" t="s">
        <v>3379</v>
      </c>
      <c r="K198" s="43" t="s">
        <v>3379</v>
      </c>
      <c r="L198" s="144">
        <v>40515</v>
      </c>
      <c r="M198" s="138"/>
      <c r="N198" s="15"/>
      <c r="O198" s="15">
        <v>0</v>
      </c>
      <c r="P198" s="39">
        <v>1</v>
      </c>
      <c r="Q198" s="91" t="s">
        <v>3110</v>
      </c>
      <c r="R198" s="14"/>
      <c r="T198" s="123"/>
      <c r="U198" s="338"/>
      <c r="V198" s="92"/>
      <c r="W198" s="342"/>
    </row>
    <row r="199" spans="1:23" ht="12.75" customHeight="1" x14ac:dyDescent="0.2">
      <c r="A199" s="228">
        <f t="shared" si="4"/>
        <v>197</v>
      </c>
      <c r="B199" s="229">
        <v>253</v>
      </c>
      <c r="C199" s="230" t="s">
        <v>1697</v>
      </c>
      <c r="D199" s="231" t="s">
        <v>2143</v>
      </c>
      <c r="E199" s="228" t="s">
        <v>2119</v>
      </c>
      <c r="F199" s="24" t="s">
        <v>3051</v>
      </c>
      <c r="G199" s="25"/>
      <c r="H199" s="25"/>
      <c r="I199" s="25"/>
      <c r="J199" s="24"/>
      <c r="K199" s="24"/>
      <c r="L199" s="24"/>
      <c r="M199" s="513" t="s">
        <v>3381</v>
      </c>
      <c r="N199" s="243">
        <v>41455</v>
      </c>
      <c r="O199" s="241">
        <v>0</v>
      </c>
      <c r="P199" s="232"/>
      <c r="Q199" s="242"/>
      <c r="R199" s="233"/>
      <c r="T199" s="123"/>
      <c r="U199" s="338"/>
      <c r="V199" s="92"/>
      <c r="W199" s="342"/>
    </row>
    <row r="200" spans="1:23" x14ac:dyDescent="0.2">
      <c r="A200" s="11">
        <f t="shared" si="4"/>
        <v>198</v>
      </c>
      <c r="B200" s="98">
        <v>254</v>
      </c>
      <c r="C200" s="12" t="s">
        <v>1697</v>
      </c>
      <c r="D200" s="14" t="s">
        <v>2144</v>
      </c>
      <c r="E200" s="13" t="s">
        <v>2119</v>
      </c>
      <c r="F200" s="13" t="s">
        <v>3051</v>
      </c>
      <c r="G200" s="12" t="s">
        <v>2120</v>
      </c>
      <c r="H200" s="12" t="s">
        <v>2121</v>
      </c>
      <c r="I200" s="18" t="s">
        <v>3360</v>
      </c>
      <c r="J200" s="43" t="s">
        <v>3379</v>
      </c>
      <c r="K200" s="43" t="s">
        <v>3379</v>
      </c>
      <c r="L200" s="144">
        <v>40443</v>
      </c>
      <c r="M200" s="138"/>
      <c r="N200" s="15"/>
      <c r="O200" s="15">
        <v>0</v>
      </c>
      <c r="P200" s="39">
        <v>1</v>
      </c>
      <c r="Q200" s="91" t="s">
        <v>3110</v>
      </c>
      <c r="R200" s="14"/>
      <c r="T200" s="123"/>
      <c r="U200" s="338"/>
      <c r="V200" s="92"/>
      <c r="W200" s="342"/>
    </row>
    <row r="201" spans="1:23" x14ac:dyDescent="0.2">
      <c r="A201" s="11">
        <f t="shared" si="4"/>
        <v>199</v>
      </c>
      <c r="B201" s="98">
        <v>255</v>
      </c>
      <c r="C201" s="12" t="s">
        <v>1697</v>
      </c>
      <c r="D201" s="14" t="s">
        <v>2145</v>
      </c>
      <c r="E201" s="13" t="s">
        <v>2119</v>
      </c>
      <c r="F201" s="13" t="s">
        <v>3051</v>
      </c>
      <c r="G201" s="12" t="s">
        <v>2120</v>
      </c>
      <c r="H201" s="12" t="s">
        <v>2121</v>
      </c>
      <c r="I201" s="18" t="s">
        <v>3360</v>
      </c>
      <c r="J201" s="43" t="s">
        <v>3379</v>
      </c>
      <c r="K201" s="43" t="s">
        <v>3379</v>
      </c>
      <c r="L201" s="144">
        <v>40786</v>
      </c>
      <c r="M201" s="138"/>
      <c r="N201" s="15"/>
      <c r="O201" s="15">
        <v>0</v>
      </c>
      <c r="P201" s="39">
        <v>1</v>
      </c>
      <c r="Q201" s="91" t="s">
        <v>3110</v>
      </c>
      <c r="R201" s="14"/>
      <c r="T201" s="123"/>
      <c r="U201" s="338"/>
      <c r="V201" s="92"/>
      <c r="W201" s="342"/>
    </row>
    <row r="202" spans="1:23" x14ac:dyDescent="0.2">
      <c r="A202" s="11">
        <f t="shared" si="4"/>
        <v>200</v>
      </c>
      <c r="B202" s="98">
        <v>256</v>
      </c>
      <c r="C202" s="12" t="s">
        <v>1697</v>
      </c>
      <c r="D202" s="14" t="s">
        <v>2146</v>
      </c>
      <c r="E202" s="13" t="s">
        <v>2119</v>
      </c>
      <c r="F202" s="13" t="s">
        <v>3051</v>
      </c>
      <c r="G202" s="12" t="s">
        <v>2120</v>
      </c>
      <c r="H202" s="12" t="s">
        <v>2121</v>
      </c>
      <c r="I202" s="18" t="s">
        <v>3360</v>
      </c>
      <c r="J202" s="43" t="s">
        <v>3379</v>
      </c>
      <c r="K202" s="43" t="s">
        <v>3379</v>
      </c>
      <c r="L202" s="144">
        <v>40317</v>
      </c>
      <c r="M202" s="138"/>
      <c r="N202" s="15"/>
      <c r="O202" s="15">
        <v>0</v>
      </c>
      <c r="P202" s="39">
        <v>1</v>
      </c>
      <c r="Q202" s="91" t="s">
        <v>3110</v>
      </c>
      <c r="R202" s="14"/>
      <c r="T202" s="123"/>
      <c r="U202" s="338"/>
      <c r="V202" s="92"/>
      <c r="W202" s="342"/>
    </row>
    <row r="203" spans="1:23" x14ac:dyDescent="0.2">
      <c r="A203" s="11">
        <f t="shared" si="4"/>
        <v>201</v>
      </c>
      <c r="B203" s="98">
        <v>257</v>
      </c>
      <c r="C203" s="12" t="s">
        <v>1697</v>
      </c>
      <c r="D203" s="14" t="s">
        <v>2147</v>
      </c>
      <c r="E203" s="13" t="s">
        <v>2119</v>
      </c>
      <c r="F203" s="13" t="s">
        <v>3051</v>
      </c>
      <c r="G203" s="12" t="s">
        <v>2120</v>
      </c>
      <c r="H203" s="12" t="s">
        <v>2121</v>
      </c>
      <c r="I203" s="18" t="s">
        <v>3360</v>
      </c>
      <c r="J203" s="43" t="s">
        <v>3379</v>
      </c>
      <c r="K203" s="43" t="s">
        <v>3379</v>
      </c>
      <c r="L203" s="144">
        <v>40463</v>
      </c>
      <c r="M203" s="138"/>
      <c r="N203" s="15"/>
      <c r="O203" s="15">
        <v>0</v>
      </c>
      <c r="P203" s="39">
        <v>1</v>
      </c>
      <c r="Q203" s="91" t="s">
        <v>3110</v>
      </c>
      <c r="R203" s="14"/>
      <c r="T203" s="123"/>
      <c r="U203" s="338"/>
      <c r="V203" s="92"/>
      <c r="W203" s="342"/>
    </row>
    <row r="204" spans="1:23" x14ac:dyDescent="0.2">
      <c r="A204" s="11">
        <f t="shared" si="4"/>
        <v>202</v>
      </c>
      <c r="B204" s="98">
        <v>258</v>
      </c>
      <c r="C204" s="12" t="s">
        <v>1697</v>
      </c>
      <c r="D204" s="14" t="s">
        <v>2148</v>
      </c>
      <c r="E204" s="13" t="s">
        <v>2119</v>
      </c>
      <c r="F204" s="13" t="s">
        <v>3051</v>
      </c>
      <c r="G204" s="12" t="s">
        <v>2120</v>
      </c>
      <c r="H204" s="12" t="s">
        <v>2121</v>
      </c>
      <c r="I204" s="18" t="s">
        <v>3360</v>
      </c>
      <c r="J204" s="43" t="s">
        <v>3379</v>
      </c>
      <c r="K204" s="43" t="s">
        <v>3379</v>
      </c>
      <c r="L204" s="144">
        <v>40785</v>
      </c>
      <c r="M204" s="138"/>
      <c r="N204" s="15"/>
      <c r="O204" s="15">
        <v>0</v>
      </c>
      <c r="P204" s="39">
        <v>1</v>
      </c>
      <c r="Q204" s="91" t="s">
        <v>3110</v>
      </c>
      <c r="R204" s="14"/>
      <c r="T204" s="123"/>
      <c r="U204" s="338"/>
      <c r="V204" s="92"/>
      <c r="W204" s="342"/>
    </row>
    <row r="205" spans="1:23" x14ac:dyDescent="0.2">
      <c r="A205" s="11">
        <f t="shared" si="4"/>
        <v>203</v>
      </c>
      <c r="B205" s="98">
        <v>259</v>
      </c>
      <c r="C205" s="12" t="s">
        <v>1697</v>
      </c>
      <c r="D205" s="14" t="s">
        <v>2149</v>
      </c>
      <c r="E205" s="13" t="s">
        <v>2119</v>
      </c>
      <c r="F205" s="13" t="s">
        <v>3051</v>
      </c>
      <c r="G205" s="12" t="s">
        <v>2120</v>
      </c>
      <c r="H205" s="12" t="s">
        <v>2121</v>
      </c>
      <c r="I205" s="18" t="s">
        <v>3360</v>
      </c>
      <c r="J205" s="43" t="s">
        <v>3379</v>
      </c>
      <c r="K205" s="43" t="s">
        <v>3379</v>
      </c>
      <c r="L205" s="144">
        <v>40401</v>
      </c>
      <c r="M205" s="138"/>
      <c r="N205" s="15"/>
      <c r="O205" s="15">
        <v>0</v>
      </c>
      <c r="P205" s="39">
        <v>1</v>
      </c>
      <c r="Q205" s="91" t="s">
        <v>3110</v>
      </c>
      <c r="R205" s="14"/>
      <c r="T205" s="135">
        <v>41432</v>
      </c>
      <c r="U205" s="338"/>
      <c r="V205" s="92"/>
      <c r="W205" s="342"/>
    </row>
    <row r="206" spans="1:23" x14ac:dyDescent="0.2">
      <c r="A206" s="11">
        <f t="shared" si="4"/>
        <v>204</v>
      </c>
      <c r="B206" s="98">
        <v>260</v>
      </c>
      <c r="C206" s="12" t="s">
        <v>1697</v>
      </c>
      <c r="D206" s="14" t="s">
        <v>2150</v>
      </c>
      <c r="E206" s="13" t="s">
        <v>2119</v>
      </c>
      <c r="F206" s="43" t="s">
        <v>3098</v>
      </c>
      <c r="G206" s="12" t="s">
        <v>2120</v>
      </c>
      <c r="H206" s="12" t="s">
        <v>2121</v>
      </c>
      <c r="I206" s="18" t="s">
        <v>3360</v>
      </c>
      <c r="J206" s="43" t="s">
        <v>3379</v>
      </c>
      <c r="K206" s="43" t="s">
        <v>3379</v>
      </c>
      <c r="L206" s="144">
        <v>40477</v>
      </c>
      <c r="M206" s="138"/>
      <c r="N206" s="15"/>
      <c r="O206" s="15">
        <v>0</v>
      </c>
      <c r="P206" s="39">
        <v>1</v>
      </c>
      <c r="Q206" s="91" t="s">
        <v>3110</v>
      </c>
      <c r="R206" s="14"/>
      <c r="T206" s="123"/>
      <c r="U206" s="338"/>
      <c r="V206" s="92"/>
      <c r="W206" s="342"/>
    </row>
    <row r="207" spans="1:23" x14ac:dyDescent="0.2">
      <c r="A207" s="11">
        <f t="shared" si="4"/>
        <v>205</v>
      </c>
      <c r="B207" s="98">
        <v>261</v>
      </c>
      <c r="C207" s="12" t="s">
        <v>1697</v>
      </c>
      <c r="D207" s="14" t="s">
        <v>39</v>
      </c>
      <c r="E207" s="13" t="s">
        <v>2119</v>
      </c>
      <c r="F207" s="13" t="s">
        <v>3051</v>
      </c>
      <c r="G207" s="12" t="s">
        <v>2120</v>
      </c>
      <c r="H207" s="12" t="s">
        <v>2121</v>
      </c>
      <c r="I207" s="18" t="s">
        <v>3360</v>
      </c>
      <c r="J207" s="43" t="s">
        <v>3379</v>
      </c>
      <c r="K207" s="43" t="s">
        <v>3379</v>
      </c>
      <c r="L207" s="144">
        <v>40448</v>
      </c>
      <c r="M207" s="138"/>
      <c r="N207" s="15"/>
      <c r="O207" s="15">
        <v>0</v>
      </c>
      <c r="P207" s="39">
        <v>1</v>
      </c>
      <c r="Q207" s="91" t="s">
        <v>3110</v>
      </c>
      <c r="R207" s="14"/>
      <c r="T207" s="123"/>
      <c r="U207" s="338"/>
      <c r="V207" s="92"/>
      <c r="W207" s="342"/>
    </row>
    <row r="208" spans="1:23" x14ac:dyDescent="0.2">
      <c r="A208" s="11">
        <f t="shared" si="4"/>
        <v>206</v>
      </c>
      <c r="B208" s="98">
        <v>264</v>
      </c>
      <c r="C208" s="12" t="s">
        <v>1697</v>
      </c>
      <c r="D208" s="14" t="s">
        <v>40</v>
      </c>
      <c r="E208" s="13" t="s">
        <v>2119</v>
      </c>
      <c r="F208" s="13" t="s">
        <v>3051</v>
      </c>
      <c r="G208" s="12" t="s">
        <v>2120</v>
      </c>
      <c r="H208" s="12" t="s">
        <v>2121</v>
      </c>
      <c r="I208" s="18" t="s">
        <v>3360</v>
      </c>
      <c r="J208" s="43" t="s">
        <v>3379</v>
      </c>
      <c r="K208" s="43" t="s">
        <v>3379</v>
      </c>
      <c r="L208" s="144">
        <v>40464</v>
      </c>
      <c r="M208" s="138"/>
      <c r="N208" s="15"/>
      <c r="O208" s="15">
        <v>0</v>
      </c>
      <c r="P208" s="39">
        <v>1</v>
      </c>
      <c r="Q208" s="91" t="s">
        <v>3110</v>
      </c>
      <c r="R208" s="14"/>
      <c r="T208" s="123"/>
      <c r="U208" s="338"/>
      <c r="V208" s="92"/>
      <c r="W208" s="342"/>
    </row>
    <row r="209" spans="1:23" x14ac:dyDescent="0.2">
      <c r="A209" s="11">
        <f t="shared" si="4"/>
        <v>207</v>
      </c>
      <c r="B209" s="98">
        <v>265</v>
      </c>
      <c r="C209" s="12" t="s">
        <v>1697</v>
      </c>
      <c r="D209" s="14" t="s">
        <v>2223</v>
      </c>
      <c r="E209" s="13" t="s">
        <v>2119</v>
      </c>
      <c r="F209" s="13" t="s">
        <v>3051</v>
      </c>
      <c r="G209" s="12" t="s">
        <v>2120</v>
      </c>
      <c r="H209" s="12" t="s">
        <v>2121</v>
      </c>
      <c r="I209" s="18" t="s">
        <v>3360</v>
      </c>
      <c r="J209" s="43" t="s">
        <v>3379</v>
      </c>
      <c r="K209" s="43" t="s">
        <v>3379</v>
      </c>
      <c r="L209" s="144">
        <v>40449</v>
      </c>
      <c r="M209" s="138"/>
      <c r="N209" s="15"/>
      <c r="O209" s="15">
        <v>0</v>
      </c>
      <c r="P209" s="39">
        <v>1</v>
      </c>
      <c r="Q209" s="91" t="s">
        <v>3110</v>
      </c>
      <c r="R209" s="14"/>
      <c r="T209" s="123"/>
      <c r="U209" s="338"/>
      <c r="V209" s="92"/>
      <c r="W209" s="342"/>
    </row>
    <row r="210" spans="1:23" x14ac:dyDescent="0.2">
      <c r="A210" s="11">
        <f t="shared" si="4"/>
        <v>208</v>
      </c>
      <c r="B210" s="98">
        <v>266</v>
      </c>
      <c r="C210" s="12" t="s">
        <v>1697</v>
      </c>
      <c r="D210" s="14" t="s">
        <v>629</v>
      </c>
      <c r="E210" s="13" t="s">
        <v>2119</v>
      </c>
      <c r="F210" s="13" t="s">
        <v>3051</v>
      </c>
      <c r="G210" s="12" t="s">
        <v>2120</v>
      </c>
      <c r="H210" s="12" t="s">
        <v>2121</v>
      </c>
      <c r="I210" s="18" t="s">
        <v>3360</v>
      </c>
      <c r="J210" s="43" t="s">
        <v>3379</v>
      </c>
      <c r="K210" s="43" t="s">
        <v>3379</v>
      </c>
      <c r="L210" s="144">
        <v>40777</v>
      </c>
      <c r="M210" s="138"/>
      <c r="N210" s="15"/>
      <c r="O210" s="15">
        <v>0</v>
      </c>
      <c r="P210" s="39">
        <v>1</v>
      </c>
      <c r="Q210" s="91" t="s">
        <v>3110</v>
      </c>
      <c r="R210" s="14"/>
      <c r="T210" s="135">
        <v>41446</v>
      </c>
      <c r="U210" s="338"/>
      <c r="V210" s="92"/>
      <c r="W210" s="342"/>
    </row>
    <row r="211" spans="1:23" x14ac:dyDescent="0.2">
      <c r="A211" s="11">
        <f t="shared" si="4"/>
        <v>209</v>
      </c>
      <c r="B211" s="98">
        <v>267</v>
      </c>
      <c r="C211" s="12" t="s">
        <v>1697</v>
      </c>
      <c r="D211" s="14" t="s">
        <v>630</v>
      </c>
      <c r="E211" s="13" t="s">
        <v>2119</v>
      </c>
      <c r="F211" s="13" t="s">
        <v>3051</v>
      </c>
      <c r="G211" s="12" t="s">
        <v>2120</v>
      </c>
      <c r="H211" s="12" t="s">
        <v>2121</v>
      </c>
      <c r="I211" s="18" t="s">
        <v>3360</v>
      </c>
      <c r="J211" s="43" t="s">
        <v>3379</v>
      </c>
      <c r="K211" s="43" t="s">
        <v>3379</v>
      </c>
      <c r="L211" s="144">
        <v>40375</v>
      </c>
      <c r="M211" s="138"/>
      <c r="N211" s="15"/>
      <c r="O211" s="15">
        <v>0</v>
      </c>
      <c r="P211" s="39">
        <v>1</v>
      </c>
      <c r="Q211" s="91" t="s">
        <v>3110</v>
      </c>
      <c r="R211" s="14"/>
      <c r="T211" s="123"/>
      <c r="U211" s="338"/>
      <c r="V211" s="92"/>
      <c r="W211" s="342"/>
    </row>
    <row r="212" spans="1:23" x14ac:dyDescent="0.2">
      <c r="A212" s="11">
        <f t="shared" si="4"/>
        <v>210</v>
      </c>
      <c r="B212" s="98">
        <v>268</v>
      </c>
      <c r="C212" s="12" t="s">
        <v>1697</v>
      </c>
      <c r="D212" s="14" t="s">
        <v>631</v>
      </c>
      <c r="E212" s="13" t="s">
        <v>2119</v>
      </c>
      <c r="F212" s="13" t="s">
        <v>3051</v>
      </c>
      <c r="G212" s="12" t="s">
        <v>2120</v>
      </c>
      <c r="H212" s="12" t="s">
        <v>2121</v>
      </c>
      <c r="I212" s="18" t="s">
        <v>3360</v>
      </c>
      <c r="J212" s="43" t="s">
        <v>3379</v>
      </c>
      <c r="K212" s="43" t="s">
        <v>3379</v>
      </c>
      <c r="L212" s="144">
        <v>40634</v>
      </c>
      <c r="M212" s="138"/>
      <c r="N212" s="15"/>
      <c r="O212" s="15">
        <v>0</v>
      </c>
      <c r="P212" s="39">
        <v>1</v>
      </c>
      <c r="Q212" s="91" t="s">
        <v>3110</v>
      </c>
      <c r="R212" s="14"/>
      <c r="T212" s="123"/>
      <c r="U212" s="338"/>
      <c r="V212" s="92"/>
      <c r="W212" s="342"/>
    </row>
    <row r="213" spans="1:23" x14ac:dyDescent="0.2">
      <c r="A213" s="11">
        <f t="shared" si="4"/>
        <v>211</v>
      </c>
      <c r="B213" s="98">
        <v>269</v>
      </c>
      <c r="C213" s="12" t="s">
        <v>1697</v>
      </c>
      <c r="D213" s="14" t="s">
        <v>538</v>
      </c>
      <c r="E213" s="13" t="s">
        <v>2119</v>
      </c>
      <c r="F213" s="13" t="s">
        <v>3051</v>
      </c>
      <c r="G213" s="12" t="s">
        <v>2120</v>
      </c>
      <c r="H213" s="12" t="s">
        <v>2121</v>
      </c>
      <c r="I213" s="18" t="s">
        <v>3360</v>
      </c>
      <c r="J213" s="43" t="s">
        <v>3379</v>
      </c>
      <c r="K213" s="43" t="s">
        <v>3379</v>
      </c>
      <c r="L213" s="144">
        <v>40317</v>
      </c>
      <c r="M213" s="138"/>
      <c r="N213" s="15"/>
      <c r="O213" s="15">
        <v>0</v>
      </c>
      <c r="P213" s="39">
        <v>1</v>
      </c>
      <c r="Q213" s="91" t="s">
        <v>3110</v>
      </c>
      <c r="R213" s="14"/>
      <c r="T213" s="123"/>
      <c r="U213" s="338"/>
      <c r="V213" s="92"/>
      <c r="W213" s="342"/>
    </row>
    <row r="214" spans="1:23" x14ac:dyDescent="0.2">
      <c r="A214" s="11">
        <f t="shared" si="4"/>
        <v>212</v>
      </c>
      <c r="B214" s="98">
        <v>270</v>
      </c>
      <c r="C214" s="12" t="s">
        <v>1697</v>
      </c>
      <c r="D214" s="14" t="s">
        <v>539</v>
      </c>
      <c r="E214" s="13" t="s">
        <v>2119</v>
      </c>
      <c r="F214" s="13" t="s">
        <v>3051</v>
      </c>
      <c r="G214" s="12" t="s">
        <v>2120</v>
      </c>
      <c r="H214" s="12" t="s">
        <v>2121</v>
      </c>
      <c r="I214" s="18" t="s">
        <v>3360</v>
      </c>
      <c r="J214" s="43" t="s">
        <v>3379</v>
      </c>
      <c r="K214" s="43" t="s">
        <v>3379</v>
      </c>
      <c r="L214" s="144">
        <v>40317</v>
      </c>
      <c r="M214" s="138"/>
      <c r="N214" s="15"/>
      <c r="O214" s="15">
        <v>0</v>
      </c>
      <c r="P214" s="39">
        <v>1</v>
      </c>
      <c r="Q214" s="91" t="s">
        <v>3110</v>
      </c>
      <c r="R214" s="14"/>
      <c r="T214" s="123"/>
      <c r="U214" s="338"/>
      <c r="V214" s="92"/>
      <c r="W214" s="342"/>
    </row>
    <row r="215" spans="1:23" x14ac:dyDescent="0.2">
      <c r="A215" s="11">
        <f t="shared" si="4"/>
        <v>213</v>
      </c>
      <c r="B215" s="98">
        <v>271</v>
      </c>
      <c r="C215" s="12" t="s">
        <v>1697</v>
      </c>
      <c r="D215" s="14" t="s">
        <v>540</v>
      </c>
      <c r="E215" s="13" t="s">
        <v>2119</v>
      </c>
      <c r="F215" s="13" t="s">
        <v>3051</v>
      </c>
      <c r="G215" s="12" t="s">
        <v>2120</v>
      </c>
      <c r="H215" s="12" t="s">
        <v>2121</v>
      </c>
      <c r="I215" s="18" t="s">
        <v>3360</v>
      </c>
      <c r="J215" s="43" t="s">
        <v>3379</v>
      </c>
      <c r="K215" s="43" t="s">
        <v>3379</v>
      </c>
      <c r="L215" s="144">
        <v>40449</v>
      </c>
      <c r="M215" s="138"/>
      <c r="N215" s="15"/>
      <c r="O215" s="15">
        <v>0</v>
      </c>
      <c r="P215" s="39">
        <v>1</v>
      </c>
      <c r="Q215" s="91" t="s">
        <v>3110</v>
      </c>
      <c r="R215" s="14"/>
      <c r="T215" s="123"/>
      <c r="U215" s="338"/>
      <c r="V215" s="92"/>
      <c r="W215" s="342"/>
    </row>
    <row r="216" spans="1:23" x14ac:dyDescent="0.2">
      <c r="A216" s="11">
        <f t="shared" si="4"/>
        <v>214</v>
      </c>
      <c r="B216" s="98">
        <v>273</v>
      </c>
      <c r="C216" s="12" t="s">
        <v>1697</v>
      </c>
      <c r="D216" s="14" t="s">
        <v>541</v>
      </c>
      <c r="E216" s="13" t="s">
        <v>2119</v>
      </c>
      <c r="F216" s="13" t="s">
        <v>3051</v>
      </c>
      <c r="G216" s="12" t="s">
        <v>2120</v>
      </c>
      <c r="H216" s="12" t="s">
        <v>2121</v>
      </c>
      <c r="I216" s="18" t="s">
        <v>3360</v>
      </c>
      <c r="J216" s="43" t="s">
        <v>3379</v>
      </c>
      <c r="K216" s="43" t="s">
        <v>3379</v>
      </c>
      <c r="L216" s="144">
        <v>40707</v>
      </c>
      <c r="M216" s="138"/>
      <c r="N216" s="15"/>
      <c r="O216" s="15">
        <v>0</v>
      </c>
      <c r="P216" s="39">
        <v>1</v>
      </c>
      <c r="Q216" s="91" t="s">
        <v>3110</v>
      </c>
      <c r="R216" s="14"/>
      <c r="T216" s="135">
        <v>41355</v>
      </c>
      <c r="U216" s="338"/>
      <c r="V216" s="92"/>
      <c r="W216" s="342"/>
    </row>
    <row r="217" spans="1:23" x14ac:dyDescent="0.2">
      <c r="A217" s="11">
        <f t="shared" si="4"/>
        <v>215</v>
      </c>
      <c r="B217" s="98">
        <v>274</v>
      </c>
      <c r="C217" s="12" t="s">
        <v>1697</v>
      </c>
      <c r="D217" s="14" t="s">
        <v>542</v>
      </c>
      <c r="E217" s="13" t="s">
        <v>2119</v>
      </c>
      <c r="F217" s="13" t="s">
        <v>3051</v>
      </c>
      <c r="G217" s="12" t="s">
        <v>2120</v>
      </c>
      <c r="H217" s="12" t="s">
        <v>2121</v>
      </c>
      <c r="I217" s="18" t="s">
        <v>3360</v>
      </c>
      <c r="J217" s="43" t="s">
        <v>3379</v>
      </c>
      <c r="K217" s="43" t="s">
        <v>3379</v>
      </c>
      <c r="L217" s="144">
        <v>40317</v>
      </c>
      <c r="M217" s="138"/>
      <c r="N217" s="15"/>
      <c r="O217" s="15">
        <v>0</v>
      </c>
      <c r="P217" s="39">
        <v>1</v>
      </c>
      <c r="Q217" s="91" t="s">
        <v>3110</v>
      </c>
      <c r="R217" s="14"/>
      <c r="T217" s="123"/>
      <c r="U217" s="338"/>
      <c r="V217" s="92"/>
      <c r="W217" s="342"/>
    </row>
    <row r="218" spans="1:23" x14ac:dyDescent="0.2">
      <c r="A218" s="11">
        <f t="shared" si="4"/>
        <v>216</v>
      </c>
      <c r="B218" s="98">
        <v>275</v>
      </c>
      <c r="C218" s="12" t="s">
        <v>1697</v>
      </c>
      <c r="D218" s="14" t="s">
        <v>543</v>
      </c>
      <c r="E218" s="13" t="s">
        <v>2119</v>
      </c>
      <c r="F218" s="13" t="s">
        <v>3051</v>
      </c>
      <c r="G218" s="12" t="s">
        <v>2120</v>
      </c>
      <c r="H218" s="12" t="s">
        <v>2121</v>
      </c>
      <c r="I218" s="18" t="s">
        <v>3360</v>
      </c>
      <c r="J218" s="43" t="s">
        <v>3379</v>
      </c>
      <c r="K218" s="43" t="s">
        <v>3379</v>
      </c>
      <c r="L218" s="144">
        <v>40317</v>
      </c>
      <c r="M218" s="138"/>
      <c r="N218" s="15"/>
      <c r="O218" s="15">
        <v>0</v>
      </c>
      <c r="P218" s="39">
        <v>1</v>
      </c>
      <c r="Q218" s="91" t="s">
        <v>3110</v>
      </c>
      <c r="R218" s="14"/>
      <c r="T218" s="123"/>
      <c r="U218" s="338"/>
      <c r="V218" s="92"/>
      <c r="W218" s="342"/>
    </row>
    <row r="219" spans="1:23" x14ac:dyDescent="0.2">
      <c r="A219" s="11">
        <f t="shared" si="4"/>
        <v>217</v>
      </c>
      <c r="B219" s="98">
        <v>276</v>
      </c>
      <c r="C219" s="12" t="s">
        <v>1697</v>
      </c>
      <c r="D219" s="14" t="s">
        <v>544</v>
      </c>
      <c r="E219" s="13" t="s">
        <v>2119</v>
      </c>
      <c r="F219" s="13" t="s">
        <v>3051</v>
      </c>
      <c r="G219" s="12" t="s">
        <v>2120</v>
      </c>
      <c r="H219" s="12" t="s">
        <v>2121</v>
      </c>
      <c r="I219" s="18" t="s">
        <v>3360</v>
      </c>
      <c r="J219" s="43" t="s">
        <v>3379</v>
      </c>
      <c r="K219" s="43" t="s">
        <v>3379</v>
      </c>
      <c r="L219" s="144">
        <v>40317</v>
      </c>
      <c r="M219" s="138"/>
      <c r="N219" s="15"/>
      <c r="O219" s="15">
        <v>0</v>
      </c>
      <c r="P219" s="39">
        <v>1</v>
      </c>
      <c r="Q219" s="91" t="s">
        <v>3110</v>
      </c>
      <c r="R219" s="14"/>
      <c r="T219" s="123"/>
      <c r="U219" s="338"/>
      <c r="V219" s="92"/>
      <c r="W219" s="342"/>
    </row>
    <row r="220" spans="1:23" x14ac:dyDescent="0.2">
      <c r="A220" s="11">
        <f t="shared" si="4"/>
        <v>218</v>
      </c>
      <c r="B220" s="98">
        <v>278</v>
      </c>
      <c r="C220" s="12" t="s">
        <v>1697</v>
      </c>
      <c r="D220" s="14" t="s">
        <v>545</v>
      </c>
      <c r="E220" s="13" t="s">
        <v>2119</v>
      </c>
      <c r="F220" s="13" t="s">
        <v>3051</v>
      </c>
      <c r="G220" s="12" t="s">
        <v>2120</v>
      </c>
      <c r="H220" s="12" t="s">
        <v>2121</v>
      </c>
      <c r="I220" s="18" t="s">
        <v>3360</v>
      </c>
      <c r="J220" s="43" t="s">
        <v>3379</v>
      </c>
      <c r="K220" s="43" t="s">
        <v>3379</v>
      </c>
      <c r="L220" s="144">
        <v>40724</v>
      </c>
      <c r="M220" s="138"/>
      <c r="N220" s="15"/>
      <c r="O220" s="15">
        <v>0</v>
      </c>
      <c r="P220" s="39">
        <v>1</v>
      </c>
      <c r="Q220" s="91" t="s">
        <v>3110</v>
      </c>
      <c r="R220" s="14"/>
      <c r="T220" s="123"/>
      <c r="U220" s="338"/>
      <c r="V220" s="92"/>
      <c r="W220" s="342"/>
    </row>
    <row r="221" spans="1:23" x14ac:dyDescent="0.2">
      <c r="A221" s="11">
        <f t="shared" si="4"/>
        <v>219</v>
      </c>
      <c r="B221" s="98">
        <v>279</v>
      </c>
      <c r="C221" s="12" t="s">
        <v>1697</v>
      </c>
      <c r="D221" s="14" t="s">
        <v>546</v>
      </c>
      <c r="E221" s="13" t="s">
        <v>2119</v>
      </c>
      <c r="F221" s="13" t="s">
        <v>3051</v>
      </c>
      <c r="G221" s="12" t="s">
        <v>2120</v>
      </c>
      <c r="H221" s="12" t="s">
        <v>2121</v>
      </c>
      <c r="I221" s="18" t="s">
        <v>3360</v>
      </c>
      <c r="J221" s="43" t="s">
        <v>3379</v>
      </c>
      <c r="K221" s="43" t="s">
        <v>3379</v>
      </c>
      <c r="L221" s="144">
        <v>40398</v>
      </c>
      <c r="M221" s="138"/>
      <c r="N221" s="15"/>
      <c r="O221" s="15">
        <v>0</v>
      </c>
      <c r="P221" s="39">
        <v>1</v>
      </c>
      <c r="Q221" s="91" t="s">
        <v>3110</v>
      </c>
      <c r="R221" s="14"/>
      <c r="T221" s="123"/>
      <c r="U221" s="338"/>
      <c r="V221" s="92"/>
      <c r="W221" s="342"/>
    </row>
    <row r="222" spans="1:23" x14ac:dyDescent="0.2">
      <c r="A222" s="11">
        <f t="shared" si="4"/>
        <v>220</v>
      </c>
      <c r="B222" s="98">
        <v>280</v>
      </c>
      <c r="C222" s="12" t="s">
        <v>1697</v>
      </c>
      <c r="D222" s="14" t="s">
        <v>547</v>
      </c>
      <c r="E222" s="13" t="s">
        <v>2119</v>
      </c>
      <c r="F222" s="13" t="s">
        <v>3051</v>
      </c>
      <c r="G222" s="12" t="s">
        <v>2120</v>
      </c>
      <c r="H222" s="12" t="s">
        <v>2121</v>
      </c>
      <c r="I222" s="18" t="s">
        <v>3360</v>
      </c>
      <c r="J222" s="43" t="s">
        <v>3379</v>
      </c>
      <c r="K222" s="43" t="s">
        <v>3379</v>
      </c>
      <c r="L222" s="144">
        <v>40533</v>
      </c>
      <c r="M222" s="138"/>
      <c r="N222" s="15"/>
      <c r="O222" s="15">
        <v>0</v>
      </c>
      <c r="P222" s="39">
        <v>1</v>
      </c>
      <c r="Q222" s="91" t="s">
        <v>3110</v>
      </c>
      <c r="R222" s="14"/>
      <c r="T222" s="123"/>
      <c r="U222" s="338"/>
      <c r="V222" s="92"/>
      <c r="W222" s="342"/>
    </row>
    <row r="223" spans="1:23" x14ac:dyDescent="0.2">
      <c r="A223" s="11">
        <f t="shared" si="4"/>
        <v>221</v>
      </c>
      <c r="B223" s="98">
        <v>281</v>
      </c>
      <c r="C223" s="12" t="s">
        <v>1697</v>
      </c>
      <c r="D223" s="14" t="s">
        <v>2287</v>
      </c>
      <c r="E223" s="13" t="s">
        <v>2119</v>
      </c>
      <c r="F223" s="13" t="s">
        <v>3051</v>
      </c>
      <c r="G223" s="12"/>
      <c r="H223" s="12" t="s">
        <v>2121</v>
      </c>
      <c r="I223" s="18" t="s">
        <v>3360</v>
      </c>
      <c r="J223" s="13"/>
      <c r="K223" s="43" t="s">
        <v>3379</v>
      </c>
      <c r="L223" s="144">
        <v>40514</v>
      </c>
      <c r="M223" s="138"/>
      <c r="N223" s="15"/>
      <c r="O223" s="15">
        <v>0</v>
      </c>
      <c r="P223" s="39">
        <v>1</v>
      </c>
      <c r="Q223" s="91" t="s">
        <v>3110</v>
      </c>
      <c r="R223" s="14"/>
      <c r="T223" s="123"/>
      <c r="U223" s="338"/>
      <c r="V223" s="92"/>
      <c r="W223" s="342"/>
    </row>
    <row r="224" spans="1:23" x14ac:dyDescent="0.2">
      <c r="A224" s="11">
        <f t="shared" si="4"/>
        <v>222</v>
      </c>
      <c r="B224" s="98">
        <v>282</v>
      </c>
      <c r="C224" s="12" t="s">
        <v>1697</v>
      </c>
      <c r="D224" s="14" t="s">
        <v>2287</v>
      </c>
      <c r="E224" s="13" t="s">
        <v>2119</v>
      </c>
      <c r="F224" s="13" t="s">
        <v>3051</v>
      </c>
      <c r="G224" s="12" t="s">
        <v>2120</v>
      </c>
      <c r="H224" s="12" t="s">
        <v>2121</v>
      </c>
      <c r="I224" s="18" t="s">
        <v>3360</v>
      </c>
      <c r="J224" s="43" t="s">
        <v>3379</v>
      </c>
      <c r="K224" s="43" t="s">
        <v>3379</v>
      </c>
      <c r="L224" s="144">
        <v>40458</v>
      </c>
      <c r="M224" s="138"/>
      <c r="N224" s="15"/>
      <c r="O224" s="15">
        <v>0</v>
      </c>
      <c r="P224" s="39">
        <v>1</v>
      </c>
      <c r="Q224" s="91" t="s">
        <v>3110</v>
      </c>
      <c r="R224" s="14"/>
      <c r="T224" s="123"/>
      <c r="U224" s="338"/>
      <c r="V224" s="92"/>
      <c r="W224" s="342"/>
    </row>
    <row r="225" spans="1:23" x14ac:dyDescent="0.2">
      <c r="A225" s="11">
        <f t="shared" si="4"/>
        <v>223</v>
      </c>
      <c r="B225" s="98">
        <v>284</v>
      </c>
      <c r="C225" s="12" t="s">
        <v>1697</v>
      </c>
      <c r="D225" s="14" t="s">
        <v>548</v>
      </c>
      <c r="E225" s="13" t="s">
        <v>2119</v>
      </c>
      <c r="F225" s="13" t="s">
        <v>3051</v>
      </c>
      <c r="G225" s="12" t="s">
        <v>2120</v>
      </c>
      <c r="H225" s="12" t="s">
        <v>2121</v>
      </c>
      <c r="I225" s="18" t="s">
        <v>3360</v>
      </c>
      <c r="J225" s="43" t="s">
        <v>3379</v>
      </c>
      <c r="K225" s="43" t="s">
        <v>3379</v>
      </c>
      <c r="L225" s="144">
        <v>40498</v>
      </c>
      <c r="M225" s="138"/>
      <c r="N225" s="15"/>
      <c r="O225" s="15">
        <v>0</v>
      </c>
      <c r="P225" s="39">
        <v>1</v>
      </c>
      <c r="Q225" s="91" t="s">
        <v>3110</v>
      </c>
      <c r="R225" s="14"/>
      <c r="T225" s="123"/>
      <c r="U225" s="338"/>
      <c r="V225" s="92"/>
      <c r="W225" s="342"/>
    </row>
    <row r="226" spans="1:23" x14ac:dyDescent="0.2">
      <c r="A226" s="11">
        <f t="shared" si="4"/>
        <v>224</v>
      </c>
      <c r="B226" s="98">
        <v>286</v>
      </c>
      <c r="C226" s="12" t="s">
        <v>1697</v>
      </c>
      <c r="D226" s="14" t="s">
        <v>549</v>
      </c>
      <c r="E226" s="13" t="s">
        <v>2119</v>
      </c>
      <c r="F226" s="13" t="s">
        <v>3051</v>
      </c>
      <c r="G226" s="12" t="s">
        <v>2120</v>
      </c>
      <c r="H226" s="12" t="s">
        <v>2121</v>
      </c>
      <c r="I226" s="18" t="s">
        <v>3360</v>
      </c>
      <c r="J226" s="43" t="s">
        <v>3379</v>
      </c>
      <c r="K226" s="43" t="s">
        <v>3379</v>
      </c>
      <c r="L226" s="144">
        <v>40317</v>
      </c>
      <c r="M226" s="138"/>
      <c r="N226" s="15"/>
      <c r="O226" s="15">
        <v>0</v>
      </c>
      <c r="P226" s="39">
        <v>1</v>
      </c>
      <c r="Q226" s="91" t="s">
        <v>3110</v>
      </c>
      <c r="R226" s="14"/>
      <c r="T226" s="123"/>
      <c r="U226" s="338"/>
      <c r="V226" s="92"/>
      <c r="W226" s="342"/>
    </row>
    <row r="227" spans="1:23" x14ac:dyDescent="0.2">
      <c r="A227" s="11">
        <f t="shared" si="4"/>
        <v>225</v>
      </c>
      <c r="B227" s="98">
        <v>287</v>
      </c>
      <c r="C227" s="12" t="s">
        <v>1697</v>
      </c>
      <c r="D227" s="14" t="s">
        <v>550</v>
      </c>
      <c r="E227" s="13" t="s">
        <v>2119</v>
      </c>
      <c r="F227" s="13" t="s">
        <v>3051</v>
      </c>
      <c r="G227" s="12" t="s">
        <v>2120</v>
      </c>
      <c r="H227" s="12" t="s">
        <v>2121</v>
      </c>
      <c r="I227" s="18" t="s">
        <v>3360</v>
      </c>
      <c r="J227" s="43" t="s">
        <v>3379</v>
      </c>
      <c r="K227" s="43" t="s">
        <v>3379</v>
      </c>
      <c r="L227" s="144">
        <v>40388</v>
      </c>
      <c r="M227" s="138"/>
      <c r="N227" s="15"/>
      <c r="O227" s="15">
        <v>0</v>
      </c>
      <c r="P227" s="39">
        <v>1</v>
      </c>
      <c r="Q227" s="91" t="s">
        <v>3110</v>
      </c>
      <c r="R227" s="14"/>
      <c r="T227" s="123"/>
      <c r="U227" s="338"/>
      <c r="V227" s="92"/>
      <c r="W227" s="342"/>
    </row>
    <row r="228" spans="1:23" x14ac:dyDescent="0.2">
      <c r="A228" s="228">
        <f t="shared" si="4"/>
        <v>226</v>
      </c>
      <c r="B228" s="229">
        <v>288</v>
      </c>
      <c r="C228" s="230" t="s">
        <v>1697</v>
      </c>
      <c r="D228" s="23" t="s">
        <v>551</v>
      </c>
      <c r="E228" s="228" t="s">
        <v>2119</v>
      </c>
      <c r="F228" s="228" t="s">
        <v>3051</v>
      </c>
      <c r="G228" s="25" t="s">
        <v>2120</v>
      </c>
      <c r="H228" s="25" t="s">
        <v>2121</v>
      </c>
      <c r="I228" s="25" t="s">
        <v>3360</v>
      </c>
      <c r="J228" s="24"/>
      <c r="K228" s="24"/>
      <c r="L228" s="24"/>
      <c r="M228" s="513" t="s">
        <v>3381</v>
      </c>
      <c r="N228" s="243">
        <v>41827</v>
      </c>
      <c r="O228" s="241"/>
      <c r="P228" s="232">
        <v>-1</v>
      </c>
      <c r="Q228" s="242" t="s">
        <v>3110</v>
      </c>
      <c r="R228" s="231"/>
      <c r="T228" s="123"/>
      <c r="U228" s="338"/>
      <c r="V228" s="92"/>
      <c r="W228" s="342"/>
    </row>
    <row r="229" spans="1:23" x14ac:dyDescent="0.2">
      <c r="A229" s="11">
        <f t="shared" si="4"/>
        <v>227</v>
      </c>
      <c r="B229" s="98">
        <v>289</v>
      </c>
      <c r="C229" s="12" t="s">
        <v>1697</v>
      </c>
      <c r="D229" s="14" t="s">
        <v>552</v>
      </c>
      <c r="E229" s="13" t="s">
        <v>2119</v>
      </c>
      <c r="F229" s="13" t="s">
        <v>3051</v>
      </c>
      <c r="G229" s="12" t="s">
        <v>2120</v>
      </c>
      <c r="H229" s="12" t="s">
        <v>2121</v>
      </c>
      <c r="I229" s="18" t="s">
        <v>3360</v>
      </c>
      <c r="J229" s="43" t="s">
        <v>3379</v>
      </c>
      <c r="K229" s="43" t="s">
        <v>3379</v>
      </c>
      <c r="L229" s="144">
        <v>40317</v>
      </c>
      <c r="M229" s="138"/>
      <c r="N229" s="15"/>
      <c r="O229" s="15">
        <v>0</v>
      </c>
      <c r="P229" s="39">
        <v>1</v>
      </c>
      <c r="Q229" s="91" t="s">
        <v>3110</v>
      </c>
      <c r="R229" s="14"/>
      <c r="T229" s="123"/>
      <c r="U229" s="338"/>
      <c r="V229" s="92"/>
      <c r="W229" s="342"/>
    </row>
    <row r="230" spans="1:23" x14ac:dyDescent="0.2">
      <c r="A230" s="11">
        <f t="shared" si="4"/>
        <v>228</v>
      </c>
      <c r="B230" s="98">
        <v>290</v>
      </c>
      <c r="C230" s="12" t="s">
        <v>1697</v>
      </c>
      <c r="D230" s="14" t="s">
        <v>553</v>
      </c>
      <c r="E230" s="13" t="s">
        <v>2119</v>
      </c>
      <c r="F230" s="13" t="s">
        <v>3051</v>
      </c>
      <c r="G230" s="12" t="s">
        <v>2120</v>
      </c>
      <c r="H230" s="12" t="s">
        <v>2121</v>
      </c>
      <c r="I230" s="18" t="s">
        <v>3360</v>
      </c>
      <c r="J230" s="43" t="s">
        <v>3379</v>
      </c>
      <c r="K230" s="43" t="s">
        <v>3379</v>
      </c>
      <c r="L230" s="144">
        <v>40478</v>
      </c>
      <c r="M230" s="138"/>
      <c r="N230" s="15"/>
      <c r="O230" s="15">
        <v>0</v>
      </c>
      <c r="P230" s="39">
        <v>1</v>
      </c>
      <c r="Q230" s="91" t="s">
        <v>3110</v>
      </c>
      <c r="R230" s="14"/>
      <c r="T230" s="123"/>
      <c r="U230" s="338"/>
      <c r="V230" s="92"/>
      <c r="W230" s="342"/>
    </row>
    <row r="231" spans="1:23" x14ac:dyDescent="0.2">
      <c r="A231" s="11">
        <f t="shared" si="4"/>
        <v>229</v>
      </c>
      <c r="B231" s="98">
        <v>291</v>
      </c>
      <c r="C231" s="12" t="s">
        <v>1697</v>
      </c>
      <c r="D231" s="14" t="s">
        <v>554</v>
      </c>
      <c r="E231" s="13" t="s">
        <v>2119</v>
      </c>
      <c r="F231" s="13" t="s">
        <v>3051</v>
      </c>
      <c r="G231" s="12" t="s">
        <v>2120</v>
      </c>
      <c r="H231" s="12" t="s">
        <v>2121</v>
      </c>
      <c r="I231" s="18" t="s">
        <v>3360</v>
      </c>
      <c r="J231" s="43" t="s">
        <v>3379</v>
      </c>
      <c r="K231" s="43" t="s">
        <v>3379</v>
      </c>
      <c r="L231" s="144">
        <v>40458</v>
      </c>
      <c r="M231" s="138"/>
      <c r="N231" s="15"/>
      <c r="O231" s="15">
        <v>0</v>
      </c>
      <c r="P231" s="39">
        <v>1</v>
      </c>
      <c r="Q231" s="91" t="s">
        <v>3110</v>
      </c>
      <c r="R231" s="14"/>
      <c r="T231" s="123"/>
      <c r="U231" s="338"/>
      <c r="V231" s="92"/>
      <c r="W231" s="342"/>
    </row>
    <row r="232" spans="1:23" x14ac:dyDescent="0.2">
      <c r="A232" s="11">
        <f t="shared" si="4"/>
        <v>230</v>
      </c>
      <c r="B232" s="98">
        <v>292</v>
      </c>
      <c r="C232" s="12" t="s">
        <v>1697</v>
      </c>
      <c r="D232" s="14" t="s">
        <v>555</v>
      </c>
      <c r="E232" s="13" t="s">
        <v>2119</v>
      </c>
      <c r="F232" s="13" t="s">
        <v>3051</v>
      </c>
      <c r="G232" s="12" t="s">
        <v>2120</v>
      </c>
      <c r="H232" s="12" t="s">
        <v>2121</v>
      </c>
      <c r="I232" s="18" t="s">
        <v>3360</v>
      </c>
      <c r="J232" s="43" t="s">
        <v>3379</v>
      </c>
      <c r="K232" s="43" t="s">
        <v>3379</v>
      </c>
      <c r="L232" s="144">
        <v>40458</v>
      </c>
      <c r="M232" s="138"/>
      <c r="N232" s="15"/>
      <c r="O232" s="15">
        <v>0</v>
      </c>
      <c r="P232" s="39">
        <v>1</v>
      </c>
      <c r="Q232" s="91" t="s">
        <v>3110</v>
      </c>
      <c r="R232" s="14"/>
      <c r="T232" s="123"/>
      <c r="U232" s="338"/>
      <c r="V232" s="92"/>
      <c r="W232" s="342"/>
    </row>
    <row r="233" spans="1:23" x14ac:dyDescent="0.2">
      <c r="A233" s="11">
        <f t="shared" si="4"/>
        <v>231</v>
      </c>
      <c r="B233" s="98">
        <v>293</v>
      </c>
      <c r="C233" s="12" t="s">
        <v>1697</v>
      </c>
      <c r="D233" s="14" t="s">
        <v>556</v>
      </c>
      <c r="E233" s="13" t="s">
        <v>2119</v>
      </c>
      <c r="F233" s="13" t="s">
        <v>3051</v>
      </c>
      <c r="G233" s="12" t="s">
        <v>2120</v>
      </c>
      <c r="H233" s="12" t="s">
        <v>2121</v>
      </c>
      <c r="I233" s="18" t="s">
        <v>3360</v>
      </c>
      <c r="J233" s="43" t="s">
        <v>3379</v>
      </c>
      <c r="K233" s="43" t="s">
        <v>3379</v>
      </c>
      <c r="L233" s="144">
        <v>40467</v>
      </c>
      <c r="M233" s="138"/>
      <c r="N233" s="15"/>
      <c r="O233" s="15">
        <v>0</v>
      </c>
      <c r="P233" s="39">
        <v>1</v>
      </c>
      <c r="Q233" s="91" t="s">
        <v>3110</v>
      </c>
      <c r="R233" s="14"/>
      <c r="T233" s="135">
        <v>41355</v>
      </c>
      <c r="U233" s="338"/>
      <c r="V233" s="92"/>
      <c r="W233" s="342"/>
    </row>
    <row r="234" spans="1:23" x14ac:dyDescent="0.2">
      <c r="A234" s="11">
        <f t="shared" si="4"/>
        <v>232</v>
      </c>
      <c r="B234" s="98">
        <v>294</v>
      </c>
      <c r="C234" s="12" t="s">
        <v>1697</v>
      </c>
      <c r="D234" s="14" t="s">
        <v>557</v>
      </c>
      <c r="E234" s="13" t="s">
        <v>2119</v>
      </c>
      <c r="F234" s="13" t="s">
        <v>3051</v>
      </c>
      <c r="G234" s="12" t="s">
        <v>2120</v>
      </c>
      <c r="H234" s="12" t="s">
        <v>2121</v>
      </c>
      <c r="I234" s="18" t="s">
        <v>3360</v>
      </c>
      <c r="J234" s="43" t="s">
        <v>3379</v>
      </c>
      <c r="K234" s="43" t="s">
        <v>3379</v>
      </c>
      <c r="L234" s="144">
        <v>40401</v>
      </c>
      <c r="M234" s="138"/>
      <c r="N234" s="15"/>
      <c r="O234" s="15">
        <v>0</v>
      </c>
      <c r="P234" s="39">
        <v>1</v>
      </c>
      <c r="Q234" s="91" t="s">
        <v>3110</v>
      </c>
      <c r="R234" s="14"/>
      <c r="T234" s="123"/>
      <c r="U234" s="338"/>
      <c r="V234" s="92"/>
      <c r="W234" s="342"/>
    </row>
    <row r="235" spans="1:23" x14ac:dyDescent="0.2">
      <c r="A235" s="11">
        <f t="shared" si="4"/>
        <v>233</v>
      </c>
      <c r="B235" s="98">
        <v>295</v>
      </c>
      <c r="C235" s="12" t="s">
        <v>1697</v>
      </c>
      <c r="D235" s="14" t="s">
        <v>558</v>
      </c>
      <c r="E235" s="13" t="s">
        <v>2119</v>
      </c>
      <c r="F235" s="13" t="s">
        <v>3051</v>
      </c>
      <c r="G235" s="12" t="s">
        <v>2120</v>
      </c>
      <c r="H235" s="12" t="s">
        <v>2121</v>
      </c>
      <c r="I235" s="18" t="s">
        <v>3360</v>
      </c>
      <c r="J235" s="43" t="s">
        <v>3379</v>
      </c>
      <c r="K235" s="43" t="s">
        <v>3379</v>
      </c>
      <c r="L235" s="144">
        <v>40445</v>
      </c>
      <c r="M235" s="138"/>
      <c r="N235" s="15"/>
      <c r="O235" s="15">
        <v>0</v>
      </c>
      <c r="P235" s="39">
        <v>1</v>
      </c>
      <c r="Q235" s="91" t="s">
        <v>3110</v>
      </c>
      <c r="R235" s="14"/>
      <c r="T235" s="123"/>
      <c r="U235" s="338"/>
      <c r="V235" s="92"/>
      <c r="W235" s="342"/>
    </row>
    <row r="236" spans="1:23" x14ac:dyDescent="0.2">
      <c r="A236" s="11">
        <f t="shared" si="4"/>
        <v>234</v>
      </c>
      <c r="B236" s="98">
        <v>296</v>
      </c>
      <c r="C236" s="12" t="s">
        <v>1697</v>
      </c>
      <c r="D236" s="14" t="s">
        <v>559</v>
      </c>
      <c r="E236" s="13" t="s">
        <v>2119</v>
      </c>
      <c r="F236" s="13" t="s">
        <v>3051</v>
      </c>
      <c r="G236" s="12" t="s">
        <v>2120</v>
      </c>
      <c r="H236" s="12" t="s">
        <v>2121</v>
      </c>
      <c r="I236" s="18" t="s">
        <v>3360</v>
      </c>
      <c r="J236" s="43" t="s">
        <v>3379</v>
      </c>
      <c r="K236" s="43" t="s">
        <v>3379</v>
      </c>
      <c r="L236" s="144">
        <v>40467</v>
      </c>
      <c r="M236" s="138"/>
      <c r="N236" s="15"/>
      <c r="O236" s="15">
        <v>0</v>
      </c>
      <c r="P236" s="39">
        <v>1</v>
      </c>
      <c r="Q236" s="91" t="s">
        <v>3110</v>
      </c>
      <c r="R236" s="14"/>
      <c r="T236" s="135">
        <v>41355</v>
      </c>
      <c r="U236" s="338"/>
      <c r="V236" s="92"/>
      <c r="W236" s="342"/>
    </row>
    <row r="237" spans="1:23" x14ac:dyDescent="0.2">
      <c r="A237" s="11">
        <f t="shared" si="4"/>
        <v>235</v>
      </c>
      <c r="B237" s="98">
        <v>297</v>
      </c>
      <c r="C237" s="12" t="s">
        <v>1697</v>
      </c>
      <c r="D237" s="14" t="s">
        <v>560</v>
      </c>
      <c r="E237" s="13" t="s">
        <v>2119</v>
      </c>
      <c r="F237" s="13" t="s">
        <v>3051</v>
      </c>
      <c r="G237" s="12" t="s">
        <v>2120</v>
      </c>
      <c r="H237" s="12" t="s">
        <v>2121</v>
      </c>
      <c r="I237" s="18" t="s">
        <v>3360</v>
      </c>
      <c r="J237" s="43" t="s">
        <v>3379</v>
      </c>
      <c r="K237" s="43" t="s">
        <v>3379</v>
      </c>
      <c r="L237" s="144">
        <v>40450</v>
      </c>
      <c r="M237" s="138"/>
      <c r="N237" s="15"/>
      <c r="O237" s="15">
        <v>0</v>
      </c>
      <c r="P237" s="39">
        <v>1</v>
      </c>
      <c r="Q237" s="91" t="s">
        <v>3110</v>
      </c>
      <c r="R237" s="14"/>
      <c r="T237" s="123"/>
      <c r="U237" s="338"/>
      <c r="V237" s="92"/>
      <c r="W237" s="342"/>
    </row>
    <row r="238" spans="1:23" x14ac:dyDescent="0.2">
      <c r="A238" s="11">
        <f t="shared" si="4"/>
        <v>236</v>
      </c>
      <c r="B238" s="98">
        <v>298</v>
      </c>
      <c r="C238" s="12" t="s">
        <v>1697</v>
      </c>
      <c r="D238" s="14" t="s">
        <v>561</v>
      </c>
      <c r="E238" s="13" t="s">
        <v>2119</v>
      </c>
      <c r="F238" s="13" t="s">
        <v>3051</v>
      </c>
      <c r="G238" s="12" t="s">
        <v>2120</v>
      </c>
      <c r="H238" s="12" t="s">
        <v>2121</v>
      </c>
      <c r="I238" s="18" t="s">
        <v>3360</v>
      </c>
      <c r="J238" s="43" t="s">
        <v>3379</v>
      </c>
      <c r="K238" s="43" t="s">
        <v>3379</v>
      </c>
      <c r="L238" s="144">
        <v>40778</v>
      </c>
      <c r="M238" s="138"/>
      <c r="N238" s="15"/>
      <c r="O238" s="15">
        <v>0</v>
      </c>
      <c r="P238" s="39">
        <v>1</v>
      </c>
      <c r="Q238" s="91" t="s">
        <v>3110</v>
      </c>
      <c r="R238" s="14"/>
      <c r="T238" s="135">
        <v>41411</v>
      </c>
      <c r="U238" s="338"/>
      <c r="V238" s="92"/>
      <c r="W238" s="342"/>
    </row>
    <row r="239" spans="1:23" x14ac:dyDescent="0.2">
      <c r="A239" s="11">
        <f t="shared" si="4"/>
        <v>237</v>
      </c>
      <c r="B239" s="98">
        <v>300</v>
      </c>
      <c r="C239" s="12" t="s">
        <v>1697</v>
      </c>
      <c r="D239" s="14" t="s">
        <v>899</v>
      </c>
      <c r="E239" s="13" t="s">
        <v>2119</v>
      </c>
      <c r="F239" s="43" t="s">
        <v>3098</v>
      </c>
      <c r="G239" s="12" t="s">
        <v>2120</v>
      </c>
      <c r="H239" s="12" t="s">
        <v>2121</v>
      </c>
      <c r="I239" s="18" t="s">
        <v>3360</v>
      </c>
      <c r="J239" s="43" t="s">
        <v>3379</v>
      </c>
      <c r="K239" s="43" t="s">
        <v>3379</v>
      </c>
      <c r="L239" s="144">
        <v>41630</v>
      </c>
      <c r="M239" s="138"/>
      <c r="N239" s="15"/>
      <c r="O239" s="15">
        <v>0</v>
      </c>
      <c r="P239" s="39">
        <v>1</v>
      </c>
      <c r="Q239" s="91" t="s">
        <v>3110</v>
      </c>
      <c r="R239" s="14"/>
      <c r="T239" s="123"/>
      <c r="U239" s="338"/>
      <c r="V239" s="92"/>
      <c r="W239" s="342"/>
    </row>
    <row r="240" spans="1:23" x14ac:dyDescent="0.2">
      <c r="A240" s="11">
        <f t="shared" si="4"/>
        <v>238</v>
      </c>
      <c r="B240" s="98">
        <v>301</v>
      </c>
      <c r="C240" s="12" t="s">
        <v>1697</v>
      </c>
      <c r="D240" s="14" t="s">
        <v>562</v>
      </c>
      <c r="E240" s="13" t="s">
        <v>2119</v>
      </c>
      <c r="F240" s="13" t="s">
        <v>3051</v>
      </c>
      <c r="G240" s="12" t="s">
        <v>2120</v>
      </c>
      <c r="H240" s="12" t="s">
        <v>2121</v>
      </c>
      <c r="I240" s="18" t="s">
        <v>3360</v>
      </c>
      <c r="J240" s="43" t="s">
        <v>3379</v>
      </c>
      <c r="K240" s="43" t="s">
        <v>3379</v>
      </c>
      <c r="L240" s="144">
        <v>40541</v>
      </c>
      <c r="M240" s="138"/>
      <c r="N240" s="15"/>
      <c r="O240" s="15">
        <v>0</v>
      </c>
      <c r="P240" s="39">
        <v>1</v>
      </c>
      <c r="Q240" s="91" t="s">
        <v>3110</v>
      </c>
      <c r="R240" s="14"/>
      <c r="T240" s="123"/>
      <c r="U240" s="338"/>
      <c r="V240" s="92"/>
      <c r="W240" s="342"/>
    </row>
    <row r="241" spans="1:23" x14ac:dyDescent="0.2">
      <c r="A241" s="11">
        <f t="shared" si="4"/>
        <v>239</v>
      </c>
      <c r="B241" s="98">
        <v>302</v>
      </c>
      <c r="C241" s="12" t="s">
        <v>1697</v>
      </c>
      <c r="D241" s="14" t="s">
        <v>563</v>
      </c>
      <c r="E241" s="13" t="s">
        <v>2119</v>
      </c>
      <c r="F241" s="13" t="s">
        <v>3051</v>
      </c>
      <c r="G241" s="12" t="s">
        <v>2120</v>
      </c>
      <c r="H241" s="12" t="s">
        <v>2121</v>
      </c>
      <c r="I241" s="18" t="s">
        <v>3360</v>
      </c>
      <c r="J241" s="43" t="s">
        <v>3379</v>
      </c>
      <c r="K241" s="43" t="s">
        <v>3379</v>
      </c>
      <c r="L241" s="144">
        <v>40465</v>
      </c>
      <c r="M241" s="138"/>
      <c r="N241" s="15"/>
      <c r="O241" s="15">
        <v>0</v>
      </c>
      <c r="P241" s="39">
        <v>1</v>
      </c>
      <c r="Q241" s="91" t="s">
        <v>3110</v>
      </c>
      <c r="R241" s="14"/>
      <c r="T241" s="123"/>
      <c r="U241" s="338"/>
      <c r="V241" s="92"/>
      <c r="W241" s="342"/>
    </row>
    <row r="242" spans="1:23" x14ac:dyDescent="0.2">
      <c r="A242" s="11">
        <f t="shared" si="4"/>
        <v>240</v>
      </c>
      <c r="B242" s="98">
        <v>303</v>
      </c>
      <c r="C242" s="12" t="s">
        <v>1697</v>
      </c>
      <c r="D242" s="14" t="s">
        <v>564</v>
      </c>
      <c r="E242" s="13" t="s">
        <v>2119</v>
      </c>
      <c r="F242" s="13" t="s">
        <v>3051</v>
      </c>
      <c r="G242" s="12" t="s">
        <v>2120</v>
      </c>
      <c r="H242" s="12" t="s">
        <v>2121</v>
      </c>
      <c r="I242" s="18" t="s">
        <v>3360</v>
      </c>
      <c r="J242" s="43" t="s">
        <v>3379</v>
      </c>
      <c r="K242" s="43" t="s">
        <v>3379</v>
      </c>
      <c r="L242" s="144">
        <v>40317</v>
      </c>
      <c r="M242" s="138"/>
      <c r="N242" s="15"/>
      <c r="O242" s="15">
        <v>0</v>
      </c>
      <c r="P242" s="39">
        <v>1</v>
      </c>
      <c r="Q242" s="91" t="s">
        <v>3110</v>
      </c>
      <c r="R242" s="14"/>
      <c r="T242" s="123"/>
      <c r="U242" s="338"/>
      <c r="V242" s="92"/>
      <c r="W242" s="342"/>
    </row>
    <row r="243" spans="1:23" x14ac:dyDescent="0.2">
      <c r="A243" s="11">
        <f t="shared" si="4"/>
        <v>241</v>
      </c>
      <c r="B243" s="98">
        <v>304</v>
      </c>
      <c r="C243" s="12" t="s">
        <v>1697</v>
      </c>
      <c r="D243" s="14" t="s">
        <v>565</v>
      </c>
      <c r="E243" s="13" t="s">
        <v>2119</v>
      </c>
      <c r="F243" s="43" t="s">
        <v>3098</v>
      </c>
      <c r="G243" s="12" t="s">
        <v>2120</v>
      </c>
      <c r="H243" s="12" t="s">
        <v>2121</v>
      </c>
      <c r="I243" s="18" t="s">
        <v>3360</v>
      </c>
      <c r="J243" s="43" t="s">
        <v>3379</v>
      </c>
      <c r="K243" s="43" t="s">
        <v>3379</v>
      </c>
      <c r="L243" s="144">
        <v>40518</v>
      </c>
      <c r="M243" s="138"/>
      <c r="N243" s="15"/>
      <c r="O243" s="15">
        <v>0</v>
      </c>
      <c r="P243" s="39">
        <v>1</v>
      </c>
      <c r="Q243" s="91" t="s">
        <v>3110</v>
      </c>
      <c r="R243" s="14"/>
      <c r="T243" s="123"/>
      <c r="U243" s="338"/>
      <c r="V243" s="92"/>
      <c r="W243" s="342"/>
    </row>
    <row r="244" spans="1:23" x14ac:dyDescent="0.2">
      <c r="A244" s="11">
        <f t="shared" si="4"/>
        <v>242</v>
      </c>
      <c r="B244" s="98">
        <v>305</v>
      </c>
      <c r="C244" s="12" t="s">
        <v>1697</v>
      </c>
      <c r="D244" s="14" t="s">
        <v>566</v>
      </c>
      <c r="E244" s="13" t="s">
        <v>2119</v>
      </c>
      <c r="F244" s="13" t="s">
        <v>3051</v>
      </c>
      <c r="G244" s="12"/>
      <c r="H244" s="12" t="s">
        <v>2121</v>
      </c>
      <c r="I244" s="18" t="s">
        <v>3360</v>
      </c>
      <c r="J244" s="13"/>
      <c r="K244" s="43" t="s">
        <v>3379</v>
      </c>
      <c r="L244" s="144">
        <v>40518</v>
      </c>
      <c r="M244" s="138"/>
      <c r="N244" s="15"/>
      <c r="O244" s="15">
        <v>0</v>
      </c>
      <c r="P244" s="39">
        <v>1</v>
      </c>
      <c r="Q244" s="91" t="s">
        <v>3110</v>
      </c>
      <c r="R244" s="14"/>
      <c r="T244" s="123"/>
      <c r="U244" s="338"/>
      <c r="V244" s="92"/>
      <c r="W244" s="342"/>
    </row>
    <row r="245" spans="1:23" x14ac:dyDescent="0.2">
      <c r="A245" s="11">
        <f t="shared" si="4"/>
        <v>243</v>
      </c>
      <c r="B245" s="98">
        <v>306</v>
      </c>
      <c r="C245" s="12" t="s">
        <v>1697</v>
      </c>
      <c r="D245" s="14" t="s">
        <v>567</v>
      </c>
      <c r="E245" s="13" t="s">
        <v>2119</v>
      </c>
      <c r="F245" s="43" t="s">
        <v>3098</v>
      </c>
      <c r="G245" s="12" t="s">
        <v>2120</v>
      </c>
      <c r="H245" s="12" t="s">
        <v>2121</v>
      </c>
      <c r="I245" s="18" t="s">
        <v>3360</v>
      </c>
      <c r="J245" s="43" t="s">
        <v>3379</v>
      </c>
      <c r="K245" s="43" t="s">
        <v>3379</v>
      </c>
      <c r="L245" s="144">
        <v>40780</v>
      </c>
      <c r="M245" s="138"/>
      <c r="N245" s="15"/>
      <c r="O245" s="15">
        <v>0</v>
      </c>
      <c r="P245" s="39">
        <v>1</v>
      </c>
      <c r="Q245" s="91" t="s">
        <v>3110</v>
      </c>
      <c r="R245" s="14"/>
      <c r="T245" s="123"/>
      <c r="U245" s="338"/>
      <c r="V245" s="92"/>
      <c r="W245" s="342"/>
    </row>
    <row r="246" spans="1:23" x14ac:dyDescent="0.2">
      <c r="A246" s="11">
        <f t="shared" si="4"/>
        <v>244</v>
      </c>
      <c r="B246" s="98">
        <v>308</v>
      </c>
      <c r="C246" s="12" t="s">
        <v>1697</v>
      </c>
      <c r="D246" s="14" t="s">
        <v>568</v>
      </c>
      <c r="E246" s="13" t="s">
        <v>2119</v>
      </c>
      <c r="F246" s="13" t="s">
        <v>3051</v>
      </c>
      <c r="G246" s="12" t="s">
        <v>2120</v>
      </c>
      <c r="H246" s="12" t="s">
        <v>2121</v>
      </c>
      <c r="I246" s="221" t="s">
        <v>3360</v>
      </c>
      <c r="J246" s="43" t="s">
        <v>3379</v>
      </c>
      <c r="K246" s="43" t="s">
        <v>3379</v>
      </c>
      <c r="L246" s="144">
        <v>40855</v>
      </c>
      <c r="M246" s="138"/>
      <c r="N246" s="15"/>
      <c r="O246" s="15">
        <v>0</v>
      </c>
      <c r="P246" s="39">
        <v>1</v>
      </c>
      <c r="Q246" s="91" t="s">
        <v>3110</v>
      </c>
      <c r="R246" s="14"/>
      <c r="T246" s="123"/>
      <c r="U246" s="338"/>
      <c r="V246" s="92"/>
      <c r="W246" s="342"/>
    </row>
    <row r="247" spans="1:23" ht="12.75" customHeight="1" x14ac:dyDescent="0.2">
      <c r="A247" s="11">
        <f t="shared" si="4"/>
        <v>245</v>
      </c>
      <c r="B247" s="98">
        <v>310</v>
      </c>
      <c r="C247" s="12" t="s">
        <v>1697</v>
      </c>
      <c r="D247" s="14" t="s">
        <v>569</v>
      </c>
      <c r="E247" s="13" t="s">
        <v>2119</v>
      </c>
      <c r="F247" s="43" t="s">
        <v>3098</v>
      </c>
      <c r="G247" s="12" t="s">
        <v>2120</v>
      </c>
      <c r="H247" s="12"/>
      <c r="I247" s="12"/>
      <c r="J247" s="43" t="s">
        <v>3379</v>
      </c>
      <c r="K247" s="13"/>
      <c r="L247" s="13"/>
      <c r="M247" s="138"/>
      <c r="N247" s="15"/>
      <c r="O247" s="15">
        <v>1</v>
      </c>
      <c r="P247" s="39">
        <v>1</v>
      </c>
      <c r="Q247" s="91" t="s">
        <v>3107</v>
      </c>
      <c r="R247" s="14"/>
      <c r="T247" s="123"/>
      <c r="U247" s="338"/>
      <c r="V247" s="92"/>
      <c r="W247" s="92"/>
    </row>
    <row r="248" spans="1:23" x14ac:dyDescent="0.2">
      <c r="A248" s="11">
        <f t="shared" si="4"/>
        <v>246</v>
      </c>
      <c r="B248" s="98">
        <v>311</v>
      </c>
      <c r="C248" s="12" t="s">
        <v>1697</v>
      </c>
      <c r="D248" s="14" t="s">
        <v>570</v>
      </c>
      <c r="E248" s="13" t="s">
        <v>2119</v>
      </c>
      <c r="F248" s="43" t="s">
        <v>3098</v>
      </c>
      <c r="G248" s="12" t="s">
        <v>2120</v>
      </c>
      <c r="H248" s="12" t="s">
        <v>2121</v>
      </c>
      <c r="I248" s="225" t="s">
        <v>3360</v>
      </c>
      <c r="J248" s="43" t="s">
        <v>3379</v>
      </c>
      <c r="K248" s="43" t="s">
        <v>3379</v>
      </c>
      <c r="L248" s="144">
        <v>40627</v>
      </c>
      <c r="M248" s="138"/>
      <c r="N248" s="15"/>
      <c r="O248" s="15">
        <v>0</v>
      </c>
      <c r="P248" s="39">
        <v>1</v>
      </c>
      <c r="Q248" s="91" t="s">
        <v>3110</v>
      </c>
      <c r="R248" s="14"/>
      <c r="T248" s="123"/>
      <c r="U248" s="338"/>
      <c r="V248" s="92"/>
      <c r="W248" s="92"/>
    </row>
    <row r="249" spans="1:23" x14ac:dyDescent="0.2">
      <c r="A249" s="11">
        <f t="shared" si="4"/>
        <v>247</v>
      </c>
      <c r="B249" s="98">
        <v>312</v>
      </c>
      <c r="C249" s="12" t="s">
        <v>1697</v>
      </c>
      <c r="D249" s="14" t="s">
        <v>571</v>
      </c>
      <c r="E249" s="13" t="s">
        <v>2119</v>
      </c>
      <c r="F249" s="43" t="s">
        <v>3098</v>
      </c>
      <c r="G249" s="12" t="s">
        <v>2120</v>
      </c>
      <c r="H249" s="12" t="s">
        <v>2121</v>
      </c>
      <c r="I249" s="18" t="s">
        <v>3360</v>
      </c>
      <c r="J249" s="43" t="s">
        <v>3379</v>
      </c>
      <c r="K249" s="43" t="s">
        <v>3379</v>
      </c>
      <c r="L249" s="144">
        <v>40780</v>
      </c>
      <c r="M249" s="138"/>
      <c r="N249" s="15"/>
      <c r="O249" s="15">
        <v>0</v>
      </c>
      <c r="P249" s="39">
        <v>1</v>
      </c>
      <c r="Q249" s="91" t="s">
        <v>3110</v>
      </c>
      <c r="R249" s="14"/>
      <c r="T249" s="123"/>
      <c r="U249" s="338"/>
      <c r="V249" s="92"/>
      <c r="W249" s="92"/>
    </row>
    <row r="250" spans="1:23" x14ac:dyDescent="0.2">
      <c r="A250" s="11">
        <f t="shared" si="4"/>
        <v>248</v>
      </c>
      <c r="B250" s="98">
        <v>314</v>
      </c>
      <c r="C250" s="12" t="s">
        <v>1697</v>
      </c>
      <c r="D250" s="14" t="s">
        <v>572</v>
      </c>
      <c r="E250" s="13" t="s">
        <v>2119</v>
      </c>
      <c r="F250" s="13" t="s">
        <v>3051</v>
      </c>
      <c r="G250" s="12" t="s">
        <v>2120</v>
      </c>
      <c r="H250" s="12" t="s">
        <v>2121</v>
      </c>
      <c r="I250" s="18" t="s">
        <v>3360</v>
      </c>
      <c r="J250" s="43" t="s">
        <v>3379</v>
      </c>
      <c r="K250" s="43" t="s">
        <v>3379</v>
      </c>
      <c r="L250" s="144">
        <v>40471</v>
      </c>
      <c r="M250" s="138"/>
      <c r="N250" s="15"/>
      <c r="O250" s="15">
        <v>0</v>
      </c>
      <c r="P250" s="39">
        <v>1</v>
      </c>
      <c r="Q250" s="91" t="s">
        <v>3110</v>
      </c>
      <c r="R250" s="14"/>
      <c r="T250" s="123"/>
      <c r="U250" s="338"/>
      <c r="V250" s="92"/>
      <c r="W250" s="92"/>
    </row>
    <row r="251" spans="1:23" x14ac:dyDescent="0.2">
      <c r="A251" s="11">
        <f t="shared" si="4"/>
        <v>249</v>
      </c>
      <c r="B251" s="98">
        <v>315</v>
      </c>
      <c r="C251" s="12" t="s">
        <v>1697</v>
      </c>
      <c r="D251" s="14" t="s">
        <v>573</v>
      </c>
      <c r="E251" s="13" t="s">
        <v>2119</v>
      </c>
      <c r="F251" s="43" t="s">
        <v>3098</v>
      </c>
      <c r="G251" s="12" t="s">
        <v>2120</v>
      </c>
      <c r="H251" s="12" t="s">
        <v>2121</v>
      </c>
      <c r="I251" s="18" t="s">
        <v>3360</v>
      </c>
      <c r="J251" s="43" t="s">
        <v>3379</v>
      </c>
      <c r="K251" s="43" t="s">
        <v>3379</v>
      </c>
      <c r="L251" s="144">
        <v>40786</v>
      </c>
      <c r="M251" s="138"/>
      <c r="N251" s="15"/>
      <c r="O251" s="15">
        <v>0</v>
      </c>
      <c r="P251" s="39">
        <v>1</v>
      </c>
      <c r="Q251" s="91" t="s">
        <v>3110</v>
      </c>
      <c r="R251" s="14"/>
      <c r="T251" s="123"/>
      <c r="U251" s="338"/>
      <c r="V251" s="92"/>
      <c r="W251" s="92"/>
    </row>
    <row r="252" spans="1:23" x14ac:dyDescent="0.2">
      <c r="A252" s="11">
        <f t="shared" si="4"/>
        <v>250</v>
      </c>
      <c r="B252" s="98">
        <v>316</v>
      </c>
      <c r="C252" s="12" t="s">
        <v>1697</v>
      </c>
      <c r="D252" s="14" t="s">
        <v>574</v>
      </c>
      <c r="E252" s="13" t="s">
        <v>2119</v>
      </c>
      <c r="F252" s="13" t="s">
        <v>3051</v>
      </c>
      <c r="G252" s="12" t="s">
        <v>2120</v>
      </c>
      <c r="H252" s="65" t="s">
        <v>2121</v>
      </c>
      <c r="I252" s="18" t="s">
        <v>3360</v>
      </c>
      <c r="J252" s="43" t="s">
        <v>3379</v>
      </c>
      <c r="K252" s="43" t="s">
        <v>3379</v>
      </c>
      <c r="L252" s="144">
        <v>40779</v>
      </c>
      <c r="M252" s="168"/>
      <c r="N252" s="65"/>
      <c r="O252" s="15">
        <v>0</v>
      </c>
      <c r="P252" s="39">
        <v>1</v>
      </c>
      <c r="Q252" s="91" t="s">
        <v>3110</v>
      </c>
      <c r="R252" s="14"/>
      <c r="T252" s="135">
        <v>41383</v>
      </c>
      <c r="U252" s="338"/>
      <c r="V252" s="92"/>
      <c r="W252" s="92"/>
    </row>
    <row r="253" spans="1:23" x14ac:dyDescent="0.2">
      <c r="A253" s="11">
        <f t="shared" si="4"/>
        <v>251</v>
      </c>
      <c r="B253" s="98">
        <v>317</v>
      </c>
      <c r="C253" s="12" t="s">
        <v>1697</v>
      </c>
      <c r="D253" s="14" t="s">
        <v>575</v>
      </c>
      <c r="E253" s="13" t="s">
        <v>2119</v>
      </c>
      <c r="F253" s="43" t="s">
        <v>3098</v>
      </c>
      <c r="G253" s="12" t="s">
        <v>2120</v>
      </c>
      <c r="H253" s="12" t="s">
        <v>2121</v>
      </c>
      <c r="I253" s="18" t="s">
        <v>3360</v>
      </c>
      <c r="J253" s="43" t="s">
        <v>3379</v>
      </c>
      <c r="K253" s="43" t="s">
        <v>3379</v>
      </c>
      <c r="L253" s="144">
        <v>40506</v>
      </c>
      <c r="M253" s="138"/>
      <c r="N253" s="15"/>
      <c r="O253" s="15">
        <v>0</v>
      </c>
      <c r="P253" s="39">
        <v>1</v>
      </c>
      <c r="Q253" s="91" t="s">
        <v>3110</v>
      </c>
      <c r="R253" s="14"/>
      <c r="T253" s="123"/>
      <c r="U253" s="338"/>
      <c r="V253" s="92"/>
      <c r="W253" s="92"/>
    </row>
    <row r="254" spans="1:23" x14ac:dyDescent="0.2">
      <c r="A254" s="11">
        <f t="shared" si="4"/>
        <v>252</v>
      </c>
      <c r="B254" s="98">
        <v>318</v>
      </c>
      <c r="C254" s="12" t="s">
        <v>1697</v>
      </c>
      <c r="D254" s="14" t="s">
        <v>1861</v>
      </c>
      <c r="E254" s="13" t="s">
        <v>2119</v>
      </c>
      <c r="F254" s="43" t="s">
        <v>3098</v>
      </c>
      <c r="G254" s="12" t="s">
        <v>2120</v>
      </c>
      <c r="H254" s="12" t="s">
        <v>2121</v>
      </c>
      <c r="I254" s="18" t="s">
        <v>3360</v>
      </c>
      <c r="J254" s="43" t="s">
        <v>3379</v>
      </c>
      <c r="K254" s="43" t="s">
        <v>3379</v>
      </c>
      <c r="L254" s="144">
        <v>40848</v>
      </c>
      <c r="M254" s="138"/>
      <c r="N254" s="15"/>
      <c r="O254" s="15">
        <v>0</v>
      </c>
      <c r="P254" s="39">
        <v>1</v>
      </c>
      <c r="Q254" s="91" t="s">
        <v>3110</v>
      </c>
      <c r="R254" s="14"/>
      <c r="T254" s="123"/>
      <c r="U254" s="338"/>
      <c r="V254" s="92"/>
      <c r="W254" s="92"/>
    </row>
    <row r="255" spans="1:23" x14ac:dyDescent="0.2">
      <c r="A255" s="11">
        <f t="shared" si="4"/>
        <v>253</v>
      </c>
      <c r="B255" s="98">
        <v>319</v>
      </c>
      <c r="C255" s="12" t="s">
        <v>1697</v>
      </c>
      <c r="D255" s="14" t="s">
        <v>1862</v>
      </c>
      <c r="E255" s="13" t="s">
        <v>2119</v>
      </c>
      <c r="F255" s="43" t="s">
        <v>3098</v>
      </c>
      <c r="G255" s="12" t="s">
        <v>2120</v>
      </c>
      <c r="H255" s="12" t="s">
        <v>2121</v>
      </c>
      <c r="I255" s="18" t="s">
        <v>3360</v>
      </c>
      <c r="J255" s="43" t="s">
        <v>3379</v>
      </c>
      <c r="K255" s="43" t="s">
        <v>3379</v>
      </c>
      <c r="L255" s="144">
        <v>40786</v>
      </c>
      <c r="M255" s="138"/>
      <c r="N255" s="15"/>
      <c r="O255" s="15">
        <v>0</v>
      </c>
      <c r="P255" s="39">
        <v>1</v>
      </c>
      <c r="Q255" s="91" t="s">
        <v>3110</v>
      </c>
      <c r="R255" s="14"/>
      <c r="T255" s="123"/>
      <c r="U255" s="338"/>
      <c r="V255" s="92"/>
      <c r="W255" s="92"/>
    </row>
    <row r="256" spans="1:23" x14ac:dyDescent="0.2">
      <c r="A256" s="11">
        <f t="shared" si="4"/>
        <v>254</v>
      </c>
      <c r="B256" s="98">
        <v>321</v>
      </c>
      <c r="C256" s="12" t="s">
        <v>1697</v>
      </c>
      <c r="D256" s="14" t="s">
        <v>1863</v>
      </c>
      <c r="E256" s="13" t="s">
        <v>2119</v>
      </c>
      <c r="F256" s="43" t="s">
        <v>3098</v>
      </c>
      <c r="G256" s="12" t="s">
        <v>2120</v>
      </c>
      <c r="H256" s="12" t="s">
        <v>2121</v>
      </c>
      <c r="I256" s="18" t="s">
        <v>3360</v>
      </c>
      <c r="J256" s="43" t="s">
        <v>3379</v>
      </c>
      <c r="K256" s="43" t="s">
        <v>3379</v>
      </c>
      <c r="L256" s="144">
        <v>40782</v>
      </c>
      <c r="M256" s="138"/>
      <c r="N256" s="15"/>
      <c r="O256" s="15">
        <v>1</v>
      </c>
      <c r="P256" s="39">
        <v>1</v>
      </c>
      <c r="Q256" s="91" t="s">
        <v>3110</v>
      </c>
      <c r="R256" s="14"/>
      <c r="T256" s="123"/>
      <c r="U256" s="338"/>
      <c r="V256" s="92"/>
      <c r="W256" s="92"/>
    </row>
    <row r="257" spans="1:23" x14ac:dyDescent="0.2">
      <c r="A257" s="11">
        <f t="shared" si="4"/>
        <v>255</v>
      </c>
      <c r="B257" s="98">
        <v>322</v>
      </c>
      <c r="C257" s="12" t="s">
        <v>1697</v>
      </c>
      <c r="D257" s="14" t="s">
        <v>1864</v>
      </c>
      <c r="E257" s="13" t="s">
        <v>2119</v>
      </c>
      <c r="F257" s="43" t="s">
        <v>3098</v>
      </c>
      <c r="G257" s="12" t="s">
        <v>2120</v>
      </c>
      <c r="H257" s="12" t="s">
        <v>2121</v>
      </c>
      <c r="I257" s="221" t="s">
        <v>3360</v>
      </c>
      <c r="J257" s="43" t="s">
        <v>3379</v>
      </c>
      <c r="K257" s="43" t="s">
        <v>3379</v>
      </c>
      <c r="L257" s="144">
        <v>40847</v>
      </c>
      <c r="M257" s="138"/>
      <c r="N257" s="15"/>
      <c r="O257" s="15">
        <v>0</v>
      </c>
      <c r="P257" s="39">
        <v>1</v>
      </c>
      <c r="Q257" s="91" t="s">
        <v>3110</v>
      </c>
      <c r="R257" s="14"/>
      <c r="T257" s="135">
        <v>41425</v>
      </c>
      <c r="U257" s="338"/>
      <c r="V257" s="92"/>
      <c r="W257" s="92"/>
    </row>
    <row r="258" spans="1:23" ht="12.75" customHeight="1" x14ac:dyDescent="0.2">
      <c r="A258" s="11">
        <f t="shared" si="4"/>
        <v>256</v>
      </c>
      <c r="B258" s="98">
        <v>323</v>
      </c>
      <c r="C258" s="12" t="s">
        <v>1697</v>
      </c>
      <c r="D258" s="14" t="s">
        <v>1865</v>
      </c>
      <c r="E258" s="13" t="s">
        <v>2119</v>
      </c>
      <c r="F258" s="43" t="s">
        <v>3098</v>
      </c>
      <c r="G258" s="12" t="s">
        <v>2120</v>
      </c>
      <c r="H258" s="12"/>
      <c r="I258" s="12"/>
      <c r="J258" s="43" t="s">
        <v>3379</v>
      </c>
      <c r="K258" s="13"/>
      <c r="L258" s="13"/>
      <c r="M258" s="138"/>
      <c r="N258" s="15"/>
      <c r="O258" s="15">
        <v>1</v>
      </c>
      <c r="P258" s="39">
        <v>1</v>
      </c>
      <c r="Q258" s="91" t="s">
        <v>3107</v>
      </c>
      <c r="R258" s="14"/>
      <c r="T258" s="123"/>
      <c r="U258" s="338"/>
      <c r="V258" s="92"/>
      <c r="W258" s="92"/>
    </row>
    <row r="259" spans="1:23" x14ac:dyDescent="0.2">
      <c r="A259" s="11">
        <f t="shared" si="4"/>
        <v>257</v>
      </c>
      <c r="B259" s="98">
        <v>324</v>
      </c>
      <c r="C259" s="12" t="s">
        <v>1697</v>
      </c>
      <c r="D259" s="14" t="s">
        <v>1866</v>
      </c>
      <c r="E259" s="13" t="s">
        <v>2119</v>
      </c>
      <c r="F259" s="43" t="s">
        <v>3098</v>
      </c>
      <c r="G259" s="12" t="s">
        <v>2120</v>
      </c>
      <c r="H259" s="12" t="s">
        <v>2121</v>
      </c>
      <c r="I259" s="225" t="s">
        <v>3360</v>
      </c>
      <c r="J259" s="43" t="s">
        <v>3379</v>
      </c>
      <c r="K259" s="43" t="s">
        <v>3379</v>
      </c>
      <c r="L259" s="144">
        <v>41882</v>
      </c>
      <c r="M259" s="138"/>
      <c r="N259" s="15"/>
      <c r="O259" s="15">
        <v>1</v>
      </c>
      <c r="P259" s="39">
        <v>1</v>
      </c>
      <c r="Q259" s="91" t="s">
        <v>3110</v>
      </c>
      <c r="R259" s="322"/>
      <c r="T259" s="123"/>
      <c r="U259" s="338"/>
      <c r="V259" s="92">
        <v>41865</v>
      </c>
      <c r="W259" s="92">
        <v>41865</v>
      </c>
    </row>
    <row r="260" spans="1:23" x14ac:dyDescent="0.2">
      <c r="A260" s="11">
        <f t="shared" ref="A260:A323" si="5">A259+1</f>
        <v>258</v>
      </c>
      <c r="B260" s="98">
        <v>325</v>
      </c>
      <c r="C260" s="12" t="s">
        <v>1697</v>
      </c>
      <c r="D260" s="14" t="s">
        <v>1867</v>
      </c>
      <c r="E260" s="13" t="s">
        <v>2119</v>
      </c>
      <c r="F260" s="43" t="s">
        <v>3098</v>
      </c>
      <c r="G260" s="12" t="s">
        <v>2120</v>
      </c>
      <c r="H260" s="12" t="s">
        <v>2121</v>
      </c>
      <c r="I260" s="221" t="s">
        <v>3360</v>
      </c>
      <c r="J260" s="43" t="s">
        <v>3379</v>
      </c>
      <c r="K260" s="43" t="s">
        <v>3379</v>
      </c>
      <c r="L260" s="144">
        <v>41269</v>
      </c>
      <c r="M260" s="138"/>
      <c r="N260" s="15"/>
      <c r="O260" s="15">
        <v>0</v>
      </c>
      <c r="P260" s="39">
        <v>1</v>
      </c>
      <c r="Q260" s="91" t="s">
        <v>3110</v>
      </c>
      <c r="R260" s="14"/>
      <c r="T260" s="123"/>
      <c r="U260" s="338"/>
      <c r="V260" s="92"/>
      <c r="W260" s="92"/>
    </row>
    <row r="261" spans="1:23" ht="12.75" customHeight="1" x14ac:dyDescent="0.2">
      <c r="A261" s="11">
        <f t="shared" si="5"/>
        <v>259</v>
      </c>
      <c r="B261" s="98">
        <v>326</v>
      </c>
      <c r="C261" s="12" t="s">
        <v>1697</v>
      </c>
      <c r="D261" s="19" t="s">
        <v>1868</v>
      </c>
      <c r="E261" s="13" t="s">
        <v>2119</v>
      </c>
      <c r="F261" s="43" t="s">
        <v>3098</v>
      </c>
      <c r="G261" s="12" t="s">
        <v>2120</v>
      </c>
      <c r="H261" s="12"/>
      <c r="I261" s="18" t="s">
        <v>3360</v>
      </c>
      <c r="J261" s="43" t="s">
        <v>3379</v>
      </c>
      <c r="K261" s="13"/>
      <c r="L261" s="44">
        <v>41960</v>
      </c>
      <c r="M261" s="138"/>
      <c r="N261" s="15"/>
      <c r="O261" s="15">
        <v>1</v>
      </c>
      <c r="P261" s="39">
        <v>1</v>
      </c>
      <c r="Q261" s="91" t="s">
        <v>3110</v>
      </c>
      <c r="R261" s="14"/>
      <c r="T261" s="123"/>
      <c r="U261" s="338"/>
      <c r="V261" s="92">
        <v>41943</v>
      </c>
      <c r="W261" s="92">
        <v>41957</v>
      </c>
    </row>
    <row r="262" spans="1:23" x14ac:dyDescent="0.2">
      <c r="A262" s="11">
        <f t="shared" si="5"/>
        <v>260</v>
      </c>
      <c r="B262" s="98">
        <v>327</v>
      </c>
      <c r="C262" s="12" t="s">
        <v>1697</v>
      </c>
      <c r="D262" s="14" t="s">
        <v>1869</v>
      </c>
      <c r="E262" s="13" t="s">
        <v>2119</v>
      </c>
      <c r="F262" s="43" t="s">
        <v>3098</v>
      </c>
      <c r="G262" s="12" t="s">
        <v>2120</v>
      </c>
      <c r="H262" s="12" t="s">
        <v>2121</v>
      </c>
      <c r="I262" s="226" t="s">
        <v>3360</v>
      </c>
      <c r="J262" s="43" t="s">
        <v>3379</v>
      </c>
      <c r="K262" s="43" t="s">
        <v>3379</v>
      </c>
      <c r="L262" s="144">
        <v>40527</v>
      </c>
      <c r="M262" s="138"/>
      <c r="N262" s="15"/>
      <c r="O262" s="15">
        <v>0</v>
      </c>
      <c r="P262" s="39">
        <v>1</v>
      </c>
      <c r="Q262" s="91" t="s">
        <v>3110</v>
      </c>
      <c r="R262" s="14"/>
      <c r="T262" s="123"/>
      <c r="U262" s="338"/>
      <c r="V262" s="92"/>
      <c r="W262" s="92"/>
    </row>
    <row r="263" spans="1:23" ht="12.75" customHeight="1" x14ac:dyDescent="0.2">
      <c r="A263" s="11">
        <f t="shared" si="5"/>
        <v>261</v>
      </c>
      <c r="B263" s="98">
        <v>328</v>
      </c>
      <c r="C263" s="12" t="s">
        <v>1697</v>
      </c>
      <c r="D263" s="14" t="s">
        <v>1870</v>
      </c>
      <c r="E263" s="13" t="s">
        <v>2119</v>
      </c>
      <c r="F263" s="43" t="s">
        <v>3098</v>
      </c>
      <c r="G263" s="12" t="s">
        <v>2120</v>
      </c>
      <c r="H263" s="12" t="s">
        <v>2121</v>
      </c>
      <c r="I263" s="12"/>
      <c r="J263" s="43" t="s">
        <v>3379</v>
      </c>
      <c r="K263" s="43" t="s">
        <v>3379</v>
      </c>
      <c r="L263" s="43"/>
      <c r="M263" s="138"/>
      <c r="N263" s="15"/>
      <c r="O263" s="15">
        <v>0</v>
      </c>
      <c r="P263" s="39">
        <v>1</v>
      </c>
      <c r="Q263" s="91" t="s">
        <v>3107</v>
      </c>
      <c r="R263" s="14"/>
      <c r="T263" s="135">
        <v>41355</v>
      </c>
      <c r="U263" s="338"/>
      <c r="V263" s="92"/>
      <c r="W263" s="92"/>
    </row>
    <row r="264" spans="1:23" ht="12.75" customHeight="1" x14ac:dyDescent="0.2">
      <c r="A264" s="11">
        <f t="shared" si="5"/>
        <v>262</v>
      </c>
      <c r="B264" s="98">
        <v>329</v>
      </c>
      <c r="C264" s="12" t="s">
        <v>1697</v>
      </c>
      <c r="D264" s="14" t="s">
        <v>1871</v>
      </c>
      <c r="E264" s="13" t="s">
        <v>2119</v>
      </c>
      <c r="F264" s="43" t="s">
        <v>3098</v>
      </c>
      <c r="G264" s="12" t="s">
        <v>2120</v>
      </c>
      <c r="H264" s="12"/>
      <c r="I264" s="225" t="s">
        <v>3360</v>
      </c>
      <c r="J264" s="43" t="s">
        <v>3379</v>
      </c>
      <c r="K264" s="13"/>
      <c r="L264" s="144">
        <v>40783</v>
      </c>
      <c r="M264" s="138"/>
      <c r="N264" s="15"/>
      <c r="O264" s="15">
        <v>1</v>
      </c>
      <c r="P264" s="39">
        <v>1</v>
      </c>
      <c r="Q264" s="91" t="s">
        <v>3110</v>
      </c>
      <c r="R264" s="14"/>
      <c r="T264" s="123"/>
      <c r="U264" s="338"/>
      <c r="V264" s="92"/>
      <c r="W264" s="92"/>
    </row>
    <row r="265" spans="1:23" x14ac:dyDescent="0.2">
      <c r="A265" s="11">
        <f t="shared" si="5"/>
        <v>263</v>
      </c>
      <c r="B265" s="98">
        <v>330</v>
      </c>
      <c r="C265" s="12" t="s">
        <v>1697</v>
      </c>
      <c r="D265" s="14" t="s">
        <v>1872</v>
      </c>
      <c r="E265" s="13" t="s">
        <v>2119</v>
      </c>
      <c r="F265" s="43" t="s">
        <v>3098</v>
      </c>
      <c r="G265" s="12" t="s">
        <v>2120</v>
      </c>
      <c r="H265" s="12" t="s">
        <v>2121</v>
      </c>
      <c r="I265" s="18" t="s">
        <v>3360</v>
      </c>
      <c r="J265" s="43" t="s">
        <v>3379</v>
      </c>
      <c r="K265" s="43" t="s">
        <v>3379</v>
      </c>
      <c r="L265" s="144">
        <v>40630</v>
      </c>
      <c r="M265" s="138"/>
      <c r="N265" s="15"/>
      <c r="O265" s="15">
        <v>0</v>
      </c>
      <c r="P265" s="39">
        <v>1</v>
      </c>
      <c r="Q265" s="91" t="s">
        <v>3110</v>
      </c>
      <c r="R265" s="14"/>
      <c r="T265" s="123"/>
      <c r="U265" s="338"/>
      <c r="V265" s="92"/>
      <c r="W265" s="92"/>
    </row>
    <row r="266" spans="1:23" x14ac:dyDescent="0.2">
      <c r="A266" s="11">
        <f t="shared" si="5"/>
        <v>264</v>
      </c>
      <c r="B266" s="98">
        <v>331</v>
      </c>
      <c r="C266" s="12" t="s">
        <v>1697</v>
      </c>
      <c r="D266" s="14" t="s">
        <v>1873</v>
      </c>
      <c r="E266" s="13" t="s">
        <v>2119</v>
      </c>
      <c r="F266" s="43" t="s">
        <v>3098</v>
      </c>
      <c r="G266" s="12" t="s">
        <v>2120</v>
      </c>
      <c r="H266" s="12" t="s">
        <v>2121</v>
      </c>
      <c r="I266" s="221" t="s">
        <v>3360</v>
      </c>
      <c r="J266" s="43" t="s">
        <v>3379</v>
      </c>
      <c r="K266" s="43" t="s">
        <v>3379</v>
      </c>
      <c r="L266" s="144">
        <v>40653</v>
      </c>
      <c r="M266" s="138"/>
      <c r="N266" s="15"/>
      <c r="O266" s="15">
        <v>0</v>
      </c>
      <c r="P266" s="39">
        <v>1</v>
      </c>
      <c r="Q266" s="91" t="s">
        <v>3110</v>
      </c>
      <c r="R266" s="14"/>
      <c r="T266" s="123"/>
      <c r="U266" s="338"/>
      <c r="V266" s="92"/>
      <c r="W266" s="92"/>
    </row>
    <row r="267" spans="1:23" ht="12.75" customHeight="1" x14ac:dyDescent="0.2">
      <c r="A267" s="11">
        <f t="shared" si="5"/>
        <v>265</v>
      </c>
      <c r="B267" s="98">
        <v>332</v>
      </c>
      <c r="C267" s="12" t="s">
        <v>1697</v>
      </c>
      <c r="D267" s="14" t="s">
        <v>1874</v>
      </c>
      <c r="E267" s="13" t="s">
        <v>2119</v>
      </c>
      <c r="F267" s="43" t="s">
        <v>3098</v>
      </c>
      <c r="G267" s="12" t="s">
        <v>2120</v>
      </c>
      <c r="H267" s="12"/>
      <c r="I267" s="12"/>
      <c r="J267" s="43" t="s">
        <v>3379</v>
      </c>
      <c r="K267" s="13"/>
      <c r="L267" s="13"/>
      <c r="M267" s="168"/>
      <c r="N267" s="75"/>
      <c r="O267" s="75">
        <v>0</v>
      </c>
      <c r="P267" s="65">
        <v>1</v>
      </c>
      <c r="Q267" s="91" t="s">
        <v>3107</v>
      </c>
      <c r="R267" s="14"/>
      <c r="T267" s="123"/>
      <c r="U267" s="338"/>
      <c r="V267" s="92"/>
      <c r="W267" s="92"/>
    </row>
    <row r="268" spans="1:23" ht="12.75" customHeight="1" x14ac:dyDescent="0.2">
      <c r="A268" s="11">
        <f t="shared" si="5"/>
        <v>266</v>
      </c>
      <c r="B268" s="98">
        <v>333</v>
      </c>
      <c r="C268" s="12" t="s">
        <v>1697</v>
      </c>
      <c r="D268" s="14" t="s">
        <v>1875</v>
      </c>
      <c r="E268" s="13" t="s">
        <v>2119</v>
      </c>
      <c r="F268" s="43" t="s">
        <v>3098</v>
      </c>
      <c r="G268" s="12" t="s">
        <v>2120</v>
      </c>
      <c r="H268" s="12"/>
      <c r="I268" s="225" t="s">
        <v>3360</v>
      </c>
      <c r="J268" s="43" t="s">
        <v>3379</v>
      </c>
      <c r="K268" s="13"/>
      <c r="L268" s="144">
        <v>40784</v>
      </c>
      <c r="M268" s="138"/>
      <c r="N268" s="15"/>
      <c r="O268" s="15">
        <v>1</v>
      </c>
      <c r="P268" s="39">
        <v>1</v>
      </c>
      <c r="Q268" s="91" t="s">
        <v>3110</v>
      </c>
      <c r="R268" s="14"/>
      <c r="T268" s="123"/>
      <c r="U268" s="338"/>
      <c r="V268" s="92"/>
      <c r="W268" s="92"/>
    </row>
    <row r="269" spans="1:23" x14ac:dyDescent="0.2">
      <c r="A269" s="11">
        <f t="shared" si="5"/>
        <v>267</v>
      </c>
      <c r="B269" s="98">
        <v>334</v>
      </c>
      <c r="C269" s="12" t="s">
        <v>1697</v>
      </c>
      <c r="D269" s="14" t="s">
        <v>1876</v>
      </c>
      <c r="E269" s="13" t="s">
        <v>2119</v>
      </c>
      <c r="F269" s="43" t="s">
        <v>3098</v>
      </c>
      <c r="G269" s="12" t="s">
        <v>2120</v>
      </c>
      <c r="H269" s="12" t="s">
        <v>2121</v>
      </c>
      <c r="I269" s="18" t="s">
        <v>3360</v>
      </c>
      <c r="J269" s="43" t="s">
        <v>3379</v>
      </c>
      <c r="K269" s="43" t="s">
        <v>3379</v>
      </c>
      <c r="L269" s="144">
        <v>40630</v>
      </c>
      <c r="M269" s="138"/>
      <c r="N269" s="15"/>
      <c r="O269" s="15">
        <v>0</v>
      </c>
      <c r="P269" s="39">
        <v>1</v>
      </c>
      <c r="Q269" s="91" t="s">
        <v>3110</v>
      </c>
      <c r="R269" s="14"/>
      <c r="T269" s="123"/>
      <c r="U269" s="338"/>
      <c r="V269" s="92"/>
      <c r="W269" s="92"/>
    </row>
    <row r="270" spans="1:23" x14ac:dyDescent="0.2">
      <c r="A270" s="11">
        <f t="shared" si="5"/>
        <v>268</v>
      </c>
      <c r="B270" s="98">
        <v>335</v>
      </c>
      <c r="C270" s="12" t="s">
        <v>1697</v>
      </c>
      <c r="D270" s="14" t="s">
        <v>1877</v>
      </c>
      <c r="E270" s="13" t="s">
        <v>2119</v>
      </c>
      <c r="F270" s="43" t="s">
        <v>3098</v>
      </c>
      <c r="G270" s="12" t="s">
        <v>2120</v>
      </c>
      <c r="H270" s="12" t="s">
        <v>2121</v>
      </c>
      <c r="I270" s="221" t="s">
        <v>3360</v>
      </c>
      <c r="J270" s="43" t="s">
        <v>3379</v>
      </c>
      <c r="K270" s="43" t="s">
        <v>3379</v>
      </c>
      <c r="L270" s="144">
        <v>40783</v>
      </c>
      <c r="M270" s="138"/>
      <c r="N270" s="15"/>
      <c r="O270" s="15">
        <v>0</v>
      </c>
      <c r="P270" s="39">
        <v>1</v>
      </c>
      <c r="Q270" s="91" t="s">
        <v>3110</v>
      </c>
      <c r="R270" s="14"/>
      <c r="T270" s="135">
        <v>41355</v>
      </c>
      <c r="U270" s="338"/>
      <c r="V270" s="92"/>
      <c r="W270" s="92"/>
    </row>
    <row r="271" spans="1:23" ht="12.75" customHeight="1" x14ac:dyDescent="0.2">
      <c r="A271" s="11">
        <f t="shared" si="5"/>
        <v>269</v>
      </c>
      <c r="B271" s="98">
        <v>336</v>
      </c>
      <c r="C271" s="12" t="s">
        <v>1697</v>
      </c>
      <c r="D271" s="14" t="s">
        <v>1878</v>
      </c>
      <c r="E271" s="13" t="s">
        <v>2119</v>
      </c>
      <c r="F271" s="43" t="s">
        <v>3098</v>
      </c>
      <c r="G271" s="12" t="s">
        <v>2120</v>
      </c>
      <c r="H271" s="12"/>
      <c r="I271" s="12"/>
      <c r="J271" s="43" t="s">
        <v>3379</v>
      </c>
      <c r="K271" s="13"/>
      <c r="L271" s="13"/>
      <c r="M271" s="168"/>
      <c r="N271" s="75"/>
      <c r="O271" s="75">
        <v>0</v>
      </c>
      <c r="P271" s="65">
        <v>1</v>
      </c>
      <c r="Q271" s="91" t="s">
        <v>3107</v>
      </c>
      <c r="R271" s="14"/>
      <c r="T271" s="123"/>
      <c r="U271" s="338"/>
      <c r="V271" s="92"/>
      <c r="W271" s="92"/>
    </row>
    <row r="272" spans="1:23" x14ac:dyDescent="0.2">
      <c r="A272" s="11">
        <f t="shared" si="5"/>
        <v>270</v>
      </c>
      <c r="B272" s="98">
        <v>337</v>
      </c>
      <c r="C272" s="12" t="s">
        <v>1697</v>
      </c>
      <c r="D272" s="14" t="s">
        <v>1879</v>
      </c>
      <c r="E272" s="13" t="s">
        <v>2119</v>
      </c>
      <c r="F272" s="43" t="s">
        <v>3098</v>
      </c>
      <c r="G272" s="12" t="s">
        <v>2120</v>
      </c>
      <c r="H272" s="12" t="s">
        <v>2121</v>
      </c>
      <c r="I272" s="225" t="s">
        <v>3360</v>
      </c>
      <c r="J272" s="43" t="s">
        <v>3379</v>
      </c>
      <c r="K272" s="43" t="s">
        <v>3379</v>
      </c>
      <c r="L272" s="144">
        <v>40786</v>
      </c>
      <c r="M272" s="138"/>
      <c r="N272" s="15"/>
      <c r="O272" s="15">
        <v>0</v>
      </c>
      <c r="P272" s="39">
        <v>1</v>
      </c>
      <c r="Q272" s="91" t="s">
        <v>3110</v>
      </c>
      <c r="R272" s="14"/>
      <c r="T272" s="135">
        <v>41446</v>
      </c>
      <c r="U272" s="338"/>
      <c r="V272" s="92"/>
      <c r="W272" s="92"/>
    </row>
    <row r="273" spans="1:23" ht="12.75" customHeight="1" x14ac:dyDescent="0.2">
      <c r="A273" s="11">
        <f t="shared" si="5"/>
        <v>271</v>
      </c>
      <c r="B273" s="98">
        <v>341</v>
      </c>
      <c r="C273" s="12" t="s">
        <v>1697</v>
      </c>
      <c r="D273" s="14" t="s">
        <v>2207</v>
      </c>
      <c r="E273" s="13" t="s">
        <v>2119</v>
      </c>
      <c r="F273" s="43" t="s">
        <v>3098</v>
      </c>
      <c r="G273" s="12" t="s">
        <v>2120</v>
      </c>
      <c r="H273" s="12"/>
      <c r="I273" s="18" t="s">
        <v>3360</v>
      </c>
      <c r="J273" s="43" t="s">
        <v>3379</v>
      </c>
      <c r="K273" s="13"/>
      <c r="L273" s="144">
        <v>40904</v>
      </c>
      <c r="M273" s="168"/>
      <c r="N273" s="75"/>
      <c r="O273" s="75">
        <v>0</v>
      </c>
      <c r="P273" s="65">
        <v>1</v>
      </c>
      <c r="Q273" s="91" t="s">
        <v>3110</v>
      </c>
      <c r="R273" s="14"/>
      <c r="T273" s="123"/>
      <c r="U273" s="338"/>
      <c r="V273" s="92"/>
      <c r="W273" s="92"/>
    </row>
    <row r="274" spans="1:23" x14ac:dyDescent="0.2">
      <c r="A274" s="11">
        <f t="shared" si="5"/>
        <v>272</v>
      </c>
      <c r="B274" s="98">
        <v>343</v>
      </c>
      <c r="C274" s="12" t="s">
        <v>1697</v>
      </c>
      <c r="D274" s="14" t="s">
        <v>2208</v>
      </c>
      <c r="E274" s="13" t="s">
        <v>2119</v>
      </c>
      <c r="F274" s="13" t="s">
        <v>3051</v>
      </c>
      <c r="G274" s="12" t="s">
        <v>2120</v>
      </c>
      <c r="H274" s="12" t="s">
        <v>2121</v>
      </c>
      <c r="I274" s="221" t="s">
        <v>3360</v>
      </c>
      <c r="J274" s="43" t="s">
        <v>3379</v>
      </c>
      <c r="K274" s="43" t="s">
        <v>3379</v>
      </c>
      <c r="L274" s="144">
        <v>40760</v>
      </c>
      <c r="M274" s="138"/>
      <c r="N274" s="15"/>
      <c r="O274" s="15">
        <v>0</v>
      </c>
      <c r="P274" s="39">
        <v>1</v>
      </c>
      <c r="Q274" s="91" t="s">
        <v>3110</v>
      </c>
      <c r="R274" s="14"/>
      <c r="T274" s="135">
        <v>41446</v>
      </c>
      <c r="U274" s="338"/>
      <c r="V274" s="92"/>
      <c r="W274" s="92"/>
    </row>
    <row r="275" spans="1:23" ht="12.75" customHeight="1" x14ac:dyDescent="0.2">
      <c r="A275" s="11">
        <f t="shared" si="5"/>
        <v>273</v>
      </c>
      <c r="B275" s="98">
        <v>345</v>
      </c>
      <c r="C275" s="12" t="s">
        <v>1697</v>
      </c>
      <c r="D275" s="14" t="s">
        <v>1274</v>
      </c>
      <c r="E275" s="13" t="s">
        <v>2119</v>
      </c>
      <c r="F275" s="43" t="s">
        <v>3098</v>
      </c>
      <c r="G275" s="12" t="s">
        <v>2120</v>
      </c>
      <c r="H275" s="12"/>
      <c r="I275" s="12"/>
      <c r="J275" s="43" t="s">
        <v>3379</v>
      </c>
      <c r="K275" s="13"/>
      <c r="L275" s="13"/>
      <c r="M275" s="138"/>
      <c r="N275" s="15"/>
      <c r="O275" s="15">
        <v>1</v>
      </c>
      <c r="P275" s="39">
        <v>1</v>
      </c>
      <c r="Q275" s="91" t="s">
        <v>3107</v>
      </c>
      <c r="R275" s="14"/>
      <c r="T275" s="123"/>
      <c r="U275" s="338"/>
      <c r="V275" s="92"/>
      <c r="W275" s="92"/>
    </row>
    <row r="276" spans="1:23" x14ac:dyDescent="0.2">
      <c r="A276" s="11">
        <f t="shared" si="5"/>
        <v>274</v>
      </c>
      <c r="B276" s="98">
        <v>350</v>
      </c>
      <c r="C276" s="12" t="s">
        <v>1697</v>
      </c>
      <c r="D276" s="14" t="s">
        <v>1275</v>
      </c>
      <c r="E276" s="13" t="s">
        <v>2119</v>
      </c>
      <c r="F276" s="43" t="s">
        <v>3098</v>
      </c>
      <c r="G276" s="12" t="s">
        <v>2120</v>
      </c>
      <c r="H276" s="12" t="s">
        <v>2121</v>
      </c>
      <c r="I276" s="225" t="s">
        <v>3360</v>
      </c>
      <c r="J276" s="43" t="s">
        <v>3379</v>
      </c>
      <c r="K276" s="43" t="s">
        <v>3379</v>
      </c>
      <c r="L276" s="144">
        <v>40508</v>
      </c>
      <c r="M276" s="138"/>
      <c r="N276" s="15"/>
      <c r="O276" s="15">
        <v>0</v>
      </c>
      <c r="P276" s="39">
        <v>1</v>
      </c>
      <c r="Q276" s="91" t="s">
        <v>3110</v>
      </c>
      <c r="R276" s="14"/>
      <c r="T276" s="123"/>
      <c r="U276" s="338"/>
      <c r="V276" s="92"/>
      <c r="W276" s="92"/>
    </row>
    <row r="277" spans="1:23" x14ac:dyDescent="0.2">
      <c r="A277" s="11">
        <f t="shared" si="5"/>
        <v>275</v>
      </c>
      <c r="B277" s="98">
        <v>351</v>
      </c>
      <c r="C277" s="12" t="s">
        <v>1697</v>
      </c>
      <c r="D277" s="14" t="s">
        <v>1276</v>
      </c>
      <c r="E277" s="13" t="s">
        <v>2119</v>
      </c>
      <c r="F277" s="13" t="s">
        <v>3051</v>
      </c>
      <c r="G277" s="12" t="s">
        <v>2120</v>
      </c>
      <c r="H277" s="12" t="s">
        <v>2121</v>
      </c>
      <c r="I277" s="18" t="s">
        <v>3360</v>
      </c>
      <c r="J277" s="43" t="s">
        <v>3379</v>
      </c>
      <c r="K277" s="43" t="s">
        <v>3379</v>
      </c>
      <c r="L277" s="144">
        <v>40472</v>
      </c>
      <c r="M277" s="138"/>
      <c r="N277" s="15"/>
      <c r="O277" s="15">
        <v>0</v>
      </c>
      <c r="P277" s="39">
        <v>1</v>
      </c>
      <c r="Q277" s="91" t="s">
        <v>3110</v>
      </c>
      <c r="R277" s="14"/>
      <c r="T277" s="135">
        <v>41432</v>
      </c>
      <c r="U277" s="338"/>
      <c r="V277" s="92"/>
      <c r="W277" s="92"/>
    </row>
    <row r="278" spans="1:23" x14ac:dyDescent="0.2">
      <c r="A278" s="11">
        <f t="shared" si="5"/>
        <v>276</v>
      </c>
      <c r="B278" s="98">
        <v>352</v>
      </c>
      <c r="C278" s="12" t="s">
        <v>1697</v>
      </c>
      <c r="D278" s="14" t="s">
        <v>1277</v>
      </c>
      <c r="E278" s="13" t="s">
        <v>2119</v>
      </c>
      <c r="F278" s="13" t="s">
        <v>3051</v>
      </c>
      <c r="G278" s="12" t="s">
        <v>2120</v>
      </c>
      <c r="H278" s="12" t="s">
        <v>2121</v>
      </c>
      <c r="I278" s="18" t="s">
        <v>3360</v>
      </c>
      <c r="J278" s="43" t="s">
        <v>3379</v>
      </c>
      <c r="K278" s="43" t="s">
        <v>3379</v>
      </c>
      <c r="L278" s="144" t="s">
        <v>20804</v>
      </c>
      <c r="M278" s="138"/>
      <c r="N278" s="15"/>
      <c r="O278" s="15">
        <v>0</v>
      </c>
      <c r="P278" s="39">
        <v>1</v>
      </c>
      <c r="Q278" s="91" t="s">
        <v>3110</v>
      </c>
      <c r="R278" s="14"/>
      <c r="T278" s="123"/>
      <c r="U278" s="338"/>
      <c r="V278" s="92"/>
      <c r="W278" s="92"/>
    </row>
    <row r="279" spans="1:23" x14ac:dyDescent="0.2">
      <c r="A279" s="11">
        <f t="shared" si="5"/>
        <v>277</v>
      </c>
      <c r="B279" s="98">
        <v>353</v>
      </c>
      <c r="C279" s="12" t="s">
        <v>1697</v>
      </c>
      <c r="D279" s="14" t="s">
        <v>1278</v>
      </c>
      <c r="E279" s="13" t="s">
        <v>2119</v>
      </c>
      <c r="F279" s="13" t="s">
        <v>3051</v>
      </c>
      <c r="G279" s="12" t="s">
        <v>2120</v>
      </c>
      <c r="H279" s="12" t="s">
        <v>2121</v>
      </c>
      <c r="I279" s="18" t="s">
        <v>3360</v>
      </c>
      <c r="J279" s="43" t="s">
        <v>3379</v>
      </c>
      <c r="K279" s="43" t="s">
        <v>3379</v>
      </c>
      <c r="L279" s="144">
        <v>40448</v>
      </c>
      <c r="M279" s="138"/>
      <c r="N279" s="15"/>
      <c r="O279" s="15">
        <v>0</v>
      </c>
      <c r="P279" s="39">
        <v>1</v>
      </c>
      <c r="Q279" s="91" t="s">
        <v>3110</v>
      </c>
      <c r="R279" s="14"/>
      <c r="T279" s="135">
        <v>41425</v>
      </c>
      <c r="U279" s="338"/>
      <c r="V279" s="92"/>
      <c r="W279" s="92"/>
    </row>
    <row r="280" spans="1:23" x14ac:dyDescent="0.2">
      <c r="A280" s="11">
        <f t="shared" si="5"/>
        <v>278</v>
      </c>
      <c r="B280" s="98">
        <v>354</v>
      </c>
      <c r="C280" s="12" t="s">
        <v>1697</v>
      </c>
      <c r="D280" s="14" t="s">
        <v>1279</v>
      </c>
      <c r="E280" s="13" t="s">
        <v>2119</v>
      </c>
      <c r="F280" s="43" t="s">
        <v>3098</v>
      </c>
      <c r="G280" s="12" t="s">
        <v>2120</v>
      </c>
      <c r="H280" s="65" t="s">
        <v>2121</v>
      </c>
      <c r="I280" s="18" t="s">
        <v>3360</v>
      </c>
      <c r="J280" s="43" t="s">
        <v>3379</v>
      </c>
      <c r="K280" s="43" t="s">
        <v>3379</v>
      </c>
      <c r="L280" s="144" t="s">
        <v>20805</v>
      </c>
      <c r="M280" s="168"/>
      <c r="N280" s="65"/>
      <c r="O280" s="15">
        <v>0</v>
      </c>
      <c r="P280" s="39">
        <v>1</v>
      </c>
      <c r="Q280" s="91" t="s">
        <v>3110</v>
      </c>
      <c r="R280" s="14"/>
      <c r="T280" s="135">
        <v>41355</v>
      </c>
      <c r="U280" s="338"/>
      <c r="V280" s="92"/>
      <c r="W280" s="92"/>
    </row>
    <row r="281" spans="1:23" x14ac:dyDescent="0.2">
      <c r="A281" s="11">
        <f t="shared" si="5"/>
        <v>279</v>
      </c>
      <c r="B281" s="98">
        <v>355</v>
      </c>
      <c r="C281" s="12" t="s">
        <v>1697</v>
      </c>
      <c r="D281" s="14" t="s">
        <v>1280</v>
      </c>
      <c r="E281" s="13" t="s">
        <v>2119</v>
      </c>
      <c r="F281" s="13" t="s">
        <v>3051</v>
      </c>
      <c r="G281" s="12" t="s">
        <v>2120</v>
      </c>
      <c r="H281" s="39" t="s">
        <v>2121</v>
      </c>
      <c r="I281" s="18" t="s">
        <v>3360</v>
      </c>
      <c r="J281" s="43" t="s">
        <v>3379</v>
      </c>
      <c r="K281" s="43" t="s">
        <v>3379</v>
      </c>
      <c r="L281" s="144">
        <v>40499</v>
      </c>
      <c r="M281" s="138"/>
      <c r="N281" s="15"/>
      <c r="O281" s="15">
        <v>0</v>
      </c>
      <c r="P281" s="39">
        <v>1</v>
      </c>
      <c r="Q281" s="91" t="s">
        <v>3110</v>
      </c>
      <c r="R281" s="14"/>
      <c r="T281" s="123"/>
      <c r="U281" s="338"/>
      <c r="V281" s="92"/>
      <c r="W281" s="92"/>
    </row>
    <row r="282" spans="1:23" x14ac:dyDescent="0.2">
      <c r="A282" s="11">
        <f t="shared" si="5"/>
        <v>280</v>
      </c>
      <c r="B282" s="98">
        <v>356</v>
      </c>
      <c r="C282" s="12" t="s">
        <v>1697</v>
      </c>
      <c r="D282" s="14" t="s">
        <v>1281</v>
      </c>
      <c r="E282" s="13" t="s">
        <v>2119</v>
      </c>
      <c r="F282" s="13" t="s">
        <v>3051</v>
      </c>
      <c r="G282" s="12" t="s">
        <v>2120</v>
      </c>
      <c r="H282" s="12" t="s">
        <v>2121</v>
      </c>
      <c r="I282" s="18" t="s">
        <v>3360</v>
      </c>
      <c r="J282" s="43" t="s">
        <v>3379</v>
      </c>
      <c r="K282" s="43" t="s">
        <v>3379</v>
      </c>
      <c r="L282" s="144">
        <v>40456</v>
      </c>
      <c r="M282" s="138"/>
      <c r="N282" s="15"/>
      <c r="O282" s="15">
        <v>0</v>
      </c>
      <c r="P282" s="39">
        <v>1</v>
      </c>
      <c r="Q282" s="91" t="s">
        <v>3110</v>
      </c>
      <c r="R282" s="14"/>
      <c r="T282" s="123"/>
      <c r="U282" s="338"/>
      <c r="V282" s="92"/>
      <c r="W282" s="92"/>
    </row>
    <row r="283" spans="1:23" x14ac:dyDescent="0.2">
      <c r="A283" s="11">
        <f t="shared" si="5"/>
        <v>281</v>
      </c>
      <c r="B283" s="98">
        <v>357</v>
      </c>
      <c r="C283" s="12" t="s">
        <v>1697</v>
      </c>
      <c r="D283" s="14" t="s">
        <v>1282</v>
      </c>
      <c r="E283" s="13" t="s">
        <v>2119</v>
      </c>
      <c r="F283" s="13" t="s">
        <v>3051</v>
      </c>
      <c r="G283" s="12" t="s">
        <v>2120</v>
      </c>
      <c r="H283" s="12" t="s">
        <v>2121</v>
      </c>
      <c r="I283" s="18" t="s">
        <v>3360</v>
      </c>
      <c r="J283" s="43" t="s">
        <v>3379</v>
      </c>
      <c r="K283" s="43" t="s">
        <v>3379</v>
      </c>
      <c r="L283" s="144">
        <v>40540</v>
      </c>
      <c r="M283" s="138"/>
      <c r="N283" s="15"/>
      <c r="O283" s="15">
        <v>0</v>
      </c>
      <c r="P283" s="39">
        <v>1</v>
      </c>
      <c r="Q283" s="91" t="s">
        <v>3110</v>
      </c>
      <c r="R283" s="14"/>
      <c r="T283" s="123"/>
      <c r="U283" s="338"/>
      <c r="V283" s="92"/>
      <c r="W283" s="92"/>
    </row>
    <row r="284" spans="1:23" x14ac:dyDescent="0.2">
      <c r="A284" s="11">
        <f t="shared" si="5"/>
        <v>282</v>
      </c>
      <c r="B284" s="98">
        <v>358</v>
      </c>
      <c r="C284" s="12" t="s">
        <v>1697</v>
      </c>
      <c r="D284" s="14" t="s">
        <v>1283</v>
      </c>
      <c r="E284" s="13" t="s">
        <v>2119</v>
      </c>
      <c r="F284" s="13" t="s">
        <v>3051</v>
      </c>
      <c r="G284" s="12" t="s">
        <v>2120</v>
      </c>
      <c r="H284" s="12" t="s">
        <v>2121</v>
      </c>
      <c r="I284" s="18" t="s">
        <v>3360</v>
      </c>
      <c r="J284" s="43" t="s">
        <v>3379</v>
      </c>
      <c r="K284" s="43" t="s">
        <v>3379</v>
      </c>
      <c r="L284" s="144">
        <v>40437</v>
      </c>
      <c r="M284" s="138"/>
      <c r="N284" s="15"/>
      <c r="O284" s="15">
        <v>0</v>
      </c>
      <c r="P284" s="39">
        <v>1</v>
      </c>
      <c r="Q284" s="91" t="s">
        <v>3110</v>
      </c>
      <c r="R284" s="14"/>
      <c r="T284" s="123"/>
      <c r="U284" s="338"/>
      <c r="V284" s="92"/>
      <c r="W284" s="92"/>
    </row>
    <row r="285" spans="1:23" x14ac:dyDescent="0.2">
      <c r="A285" s="11">
        <f t="shared" si="5"/>
        <v>283</v>
      </c>
      <c r="B285" s="98">
        <v>359</v>
      </c>
      <c r="C285" s="12" t="s">
        <v>1697</v>
      </c>
      <c r="D285" s="14" t="s">
        <v>1284</v>
      </c>
      <c r="E285" s="13" t="s">
        <v>2119</v>
      </c>
      <c r="F285" s="13" t="s">
        <v>3051</v>
      </c>
      <c r="G285" s="12" t="s">
        <v>2120</v>
      </c>
      <c r="H285" s="12" t="s">
        <v>2121</v>
      </c>
      <c r="I285" s="18" t="s">
        <v>3360</v>
      </c>
      <c r="J285" s="43" t="s">
        <v>3379</v>
      </c>
      <c r="K285" s="43" t="s">
        <v>3379</v>
      </c>
      <c r="L285" s="144">
        <v>40480</v>
      </c>
      <c r="M285" s="138"/>
      <c r="N285" s="15"/>
      <c r="O285" s="15">
        <v>0</v>
      </c>
      <c r="P285" s="39">
        <v>1</v>
      </c>
      <c r="Q285" s="91" t="s">
        <v>3110</v>
      </c>
      <c r="R285" s="14"/>
      <c r="T285" s="123"/>
      <c r="U285" s="338"/>
      <c r="V285" s="92"/>
      <c r="W285" s="92"/>
    </row>
    <row r="286" spans="1:23" x14ac:dyDescent="0.2">
      <c r="A286" s="11">
        <f t="shared" si="5"/>
        <v>284</v>
      </c>
      <c r="B286" s="98">
        <v>360</v>
      </c>
      <c r="C286" s="12" t="s">
        <v>1697</v>
      </c>
      <c r="D286" s="14" t="s">
        <v>375</v>
      </c>
      <c r="E286" s="13" t="s">
        <v>2119</v>
      </c>
      <c r="F286" s="13" t="s">
        <v>3051</v>
      </c>
      <c r="G286" s="12" t="s">
        <v>2120</v>
      </c>
      <c r="H286" s="12" t="s">
        <v>2121</v>
      </c>
      <c r="I286" s="18" t="s">
        <v>3360</v>
      </c>
      <c r="J286" s="43" t="s">
        <v>3379</v>
      </c>
      <c r="K286" s="43" t="s">
        <v>3379</v>
      </c>
      <c r="L286" s="144">
        <v>40766</v>
      </c>
      <c r="M286" s="138"/>
      <c r="N286" s="15"/>
      <c r="O286" s="15">
        <v>0</v>
      </c>
      <c r="P286" s="39">
        <v>1</v>
      </c>
      <c r="Q286" s="91" t="s">
        <v>3110</v>
      </c>
      <c r="R286" s="14"/>
      <c r="T286" s="123"/>
      <c r="U286" s="338"/>
      <c r="V286" s="92"/>
      <c r="W286" s="92"/>
    </row>
    <row r="287" spans="1:23" x14ac:dyDescent="0.2">
      <c r="A287" s="11">
        <f t="shared" si="5"/>
        <v>285</v>
      </c>
      <c r="B287" s="98">
        <v>361</v>
      </c>
      <c r="C287" s="12" t="s">
        <v>1697</v>
      </c>
      <c r="D287" s="14" t="s">
        <v>376</v>
      </c>
      <c r="E287" s="13" t="s">
        <v>2119</v>
      </c>
      <c r="F287" s="13" t="s">
        <v>3051</v>
      </c>
      <c r="G287" s="12" t="s">
        <v>2120</v>
      </c>
      <c r="H287" s="12" t="s">
        <v>2121</v>
      </c>
      <c r="I287" s="18" t="s">
        <v>3360</v>
      </c>
      <c r="J287" s="43" t="s">
        <v>3379</v>
      </c>
      <c r="K287" s="43" t="s">
        <v>3379</v>
      </c>
      <c r="L287" s="144">
        <v>40506</v>
      </c>
      <c r="M287" s="138"/>
      <c r="N287" s="15"/>
      <c r="O287" s="15">
        <v>0</v>
      </c>
      <c r="P287" s="39">
        <v>1</v>
      </c>
      <c r="Q287" s="91" t="s">
        <v>3110</v>
      </c>
      <c r="R287" s="14"/>
      <c r="T287" s="123"/>
      <c r="U287" s="338"/>
      <c r="V287" s="92"/>
      <c r="W287" s="92"/>
    </row>
    <row r="288" spans="1:23" x14ac:dyDescent="0.2">
      <c r="A288" s="228">
        <f t="shared" si="5"/>
        <v>286</v>
      </c>
      <c r="B288" s="229">
        <v>362</v>
      </c>
      <c r="C288" s="230" t="s">
        <v>1697</v>
      </c>
      <c r="D288" s="23" t="s">
        <v>377</v>
      </c>
      <c r="E288" s="228" t="s">
        <v>2119</v>
      </c>
      <c r="F288" s="24" t="s">
        <v>3098</v>
      </c>
      <c r="G288" s="25" t="s">
        <v>2120</v>
      </c>
      <c r="H288" s="25" t="s">
        <v>2121</v>
      </c>
      <c r="I288" s="25" t="s">
        <v>3360</v>
      </c>
      <c r="J288" s="24"/>
      <c r="K288" s="24"/>
      <c r="L288" s="24"/>
      <c r="M288" s="513" t="s">
        <v>3381</v>
      </c>
      <c r="N288" s="243">
        <v>41820</v>
      </c>
      <c r="O288" s="241"/>
      <c r="P288" s="232">
        <v>-1</v>
      </c>
      <c r="Q288" s="242" t="s">
        <v>3110</v>
      </c>
      <c r="R288" s="231"/>
      <c r="T288" s="135">
        <v>41355</v>
      </c>
      <c r="U288" s="338"/>
      <c r="V288" s="92"/>
      <c r="W288" s="92"/>
    </row>
    <row r="289" spans="1:23" x14ac:dyDescent="0.2">
      <c r="A289" s="11">
        <f t="shared" si="5"/>
        <v>287</v>
      </c>
      <c r="B289" s="98">
        <v>363</v>
      </c>
      <c r="C289" s="12" t="s">
        <v>1697</v>
      </c>
      <c r="D289" s="14" t="s">
        <v>966</v>
      </c>
      <c r="E289" s="13" t="s">
        <v>2119</v>
      </c>
      <c r="F289" s="43" t="s">
        <v>3098</v>
      </c>
      <c r="G289" s="12" t="s">
        <v>2120</v>
      </c>
      <c r="H289" s="12" t="s">
        <v>2121</v>
      </c>
      <c r="I289" s="18" t="s">
        <v>3360</v>
      </c>
      <c r="J289" s="43" t="s">
        <v>3379</v>
      </c>
      <c r="K289" s="43" t="s">
        <v>3379</v>
      </c>
      <c r="L289" s="144">
        <v>40520</v>
      </c>
      <c r="M289" s="138"/>
      <c r="N289" s="15"/>
      <c r="O289" s="15">
        <v>0</v>
      </c>
      <c r="P289" s="39">
        <v>1</v>
      </c>
      <c r="Q289" s="91" t="s">
        <v>3110</v>
      </c>
      <c r="R289" s="14"/>
      <c r="T289" s="135">
        <v>41446</v>
      </c>
      <c r="U289" s="338"/>
      <c r="V289" s="92"/>
      <c r="W289" s="92"/>
    </row>
    <row r="290" spans="1:23" x14ac:dyDescent="0.2">
      <c r="A290" s="11">
        <f t="shared" si="5"/>
        <v>288</v>
      </c>
      <c r="B290" s="98">
        <v>364</v>
      </c>
      <c r="C290" s="12" t="s">
        <v>1697</v>
      </c>
      <c r="D290" s="14" t="s">
        <v>967</v>
      </c>
      <c r="E290" s="13" t="s">
        <v>2119</v>
      </c>
      <c r="F290" s="43" t="s">
        <v>3098</v>
      </c>
      <c r="G290" s="12" t="s">
        <v>2120</v>
      </c>
      <c r="H290" s="12" t="s">
        <v>2121</v>
      </c>
      <c r="I290" s="18" t="s">
        <v>3360</v>
      </c>
      <c r="J290" s="43" t="s">
        <v>3379</v>
      </c>
      <c r="K290" s="43" t="s">
        <v>3379</v>
      </c>
      <c r="L290" s="144">
        <v>40784</v>
      </c>
      <c r="M290" s="138"/>
      <c r="N290" s="15"/>
      <c r="O290" s="15">
        <v>1</v>
      </c>
      <c r="P290" s="39">
        <v>1</v>
      </c>
      <c r="Q290" s="91" t="s">
        <v>3110</v>
      </c>
      <c r="R290" s="14"/>
      <c r="T290" s="123"/>
      <c r="U290" s="338"/>
      <c r="V290" s="92"/>
      <c r="W290" s="92"/>
    </row>
    <row r="291" spans="1:23" x14ac:dyDescent="0.2">
      <c r="A291" s="11">
        <f t="shared" si="5"/>
        <v>289</v>
      </c>
      <c r="B291" s="98">
        <v>365</v>
      </c>
      <c r="C291" s="12" t="s">
        <v>1697</v>
      </c>
      <c r="D291" s="14" t="s">
        <v>968</v>
      </c>
      <c r="E291" s="13" t="s">
        <v>2119</v>
      </c>
      <c r="F291" s="43" t="s">
        <v>3098</v>
      </c>
      <c r="G291" s="12" t="s">
        <v>2120</v>
      </c>
      <c r="H291" s="65" t="s">
        <v>2121</v>
      </c>
      <c r="I291" s="221" t="s">
        <v>3360</v>
      </c>
      <c r="J291" s="43" t="s">
        <v>3379</v>
      </c>
      <c r="K291" s="43" t="s">
        <v>3379</v>
      </c>
      <c r="L291" s="144">
        <v>40848</v>
      </c>
      <c r="M291" s="138"/>
      <c r="N291" s="15"/>
      <c r="O291" s="15">
        <v>1</v>
      </c>
      <c r="P291" s="39">
        <v>1</v>
      </c>
      <c r="Q291" s="91" t="s">
        <v>3110</v>
      </c>
      <c r="R291" s="14"/>
      <c r="T291" s="135">
        <v>41355</v>
      </c>
      <c r="U291" s="338"/>
      <c r="V291" s="92"/>
      <c r="W291" s="92"/>
    </row>
    <row r="292" spans="1:23" ht="12.75" customHeight="1" x14ac:dyDescent="0.2">
      <c r="A292" s="11">
        <f t="shared" si="5"/>
        <v>290</v>
      </c>
      <c r="B292" s="98">
        <v>366</v>
      </c>
      <c r="C292" s="12" t="s">
        <v>1697</v>
      </c>
      <c r="D292" s="14" t="s">
        <v>969</v>
      </c>
      <c r="E292" s="13" t="s">
        <v>2119</v>
      </c>
      <c r="F292" s="43" t="s">
        <v>3098</v>
      </c>
      <c r="G292" s="12" t="s">
        <v>2120</v>
      </c>
      <c r="H292" s="39"/>
      <c r="I292" s="39"/>
      <c r="J292" s="43" t="s">
        <v>3379</v>
      </c>
      <c r="K292" s="138"/>
      <c r="L292" s="138"/>
      <c r="M292" s="138"/>
      <c r="N292" s="15"/>
      <c r="O292" s="15">
        <v>1</v>
      </c>
      <c r="P292" s="39">
        <v>1</v>
      </c>
      <c r="Q292" s="91" t="s">
        <v>3107</v>
      </c>
      <c r="R292" s="14"/>
      <c r="T292" s="123"/>
      <c r="U292" s="338"/>
      <c r="V292" s="92"/>
      <c r="W292" s="92"/>
    </row>
    <row r="293" spans="1:23" ht="12.75" customHeight="1" x14ac:dyDescent="0.2">
      <c r="A293" s="11">
        <f t="shared" si="5"/>
        <v>291</v>
      </c>
      <c r="B293" s="98">
        <v>367</v>
      </c>
      <c r="C293" s="12" t="s">
        <v>1697</v>
      </c>
      <c r="D293" s="14" t="s">
        <v>970</v>
      </c>
      <c r="E293" s="13" t="s">
        <v>2119</v>
      </c>
      <c r="F293" s="43" t="s">
        <v>3098</v>
      </c>
      <c r="G293" s="12" t="s">
        <v>2120</v>
      </c>
      <c r="H293" s="12"/>
      <c r="I293" s="226" t="s">
        <v>3360</v>
      </c>
      <c r="J293" s="43" t="s">
        <v>3379</v>
      </c>
      <c r="K293" s="13"/>
      <c r="L293" s="144">
        <v>40848</v>
      </c>
      <c r="M293" s="138"/>
      <c r="N293" s="15"/>
      <c r="O293" s="15">
        <v>1</v>
      </c>
      <c r="P293" s="39">
        <v>1</v>
      </c>
      <c r="Q293" s="91" t="s">
        <v>3110</v>
      </c>
      <c r="R293" s="14"/>
      <c r="T293" s="135">
        <v>41425</v>
      </c>
      <c r="U293" s="338"/>
      <c r="V293" s="92"/>
      <c r="W293" s="92"/>
    </row>
    <row r="294" spans="1:23" ht="12.75" customHeight="1" x14ac:dyDescent="0.2">
      <c r="A294" s="11">
        <f t="shared" si="5"/>
        <v>292</v>
      </c>
      <c r="B294" s="98">
        <v>368</v>
      </c>
      <c r="C294" s="12" t="s">
        <v>1697</v>
      </c>
      <c r="D294" s="14" t="s">
        <v>971</v>
      </c>
      <c r="E294" s="13" t="s">
        <v>2119</v>
      </c>
      <c r="F294" s="43" t="s">
        <v>3098</v>
      </c>
      <c r="G294" s="12" t="s">
        <v>2120</v>
      </c>
      <c r="H294" s="12"/>
      <c r="I294" s="12"/>
      <c r="J294" s="43" t="s">
        <v>3379</v>
      </c>
      <c r="K294" s="13"/>
      <c r="L294" s="13"/>
      <c r="M294" s="138"/>
      <c r="N294" s="15"/>
      <c r="O294" s="15">
        <v>1</v>
      </c>
      <c r="P294" s="39">
        <v>1</v>
      </c>
      <c r="Q294" s="91" t="s">
        <v>3107</v>
      </c>
      <c r="R294" s="14"/>
      <c r="T294" s="123"/>
      <c r="U294" s="338"/>
      <c r="V294" s="92"/>
      <c r="W294" s="92"/>
    </row>
    <row r="295" spans="1:23" ht="12.75" customHeight="1" x14ac:dyDescent="0.2">
      <c r="A295" s="11">
        <f t="shared" si="5"/>
        <v>293</v>
      </c>
      <c r="B295" s="98">
        <v>369</v>
      </c>
      <c r="C295" s="12" t="s">
        <v>1697</v>
      </c>
      <c r="D295" s="14" t="s">
        <v>972</v>
      </c>
      <c r="E295" s="13" t="s">
        <v>2119</v>
      </c>
      <c r="F295" s="43" t="s">
        <v>3098</v>
      </c>
      <c r="G295" s="12" t="s">
        <v>2120</v>
      </c>
      <c r="H295" s="12"/>
      <c r="I295" s="225" t="s">
        <v>3360</v>
      </c>
      <c r="J295" s="43" t="s">
        <v>3379</v>
      </c>
      <c r="K295" s="13"/>
      <c r="L295" s="144">
        <v>40786</v>
      </c>
      <c r="M295" s="138"/>
      <c r="N295" s="15"/>
      <c r="O295" s="15">
        <v>1</v>
      </c>
      <c r="P295" s="39">
        <v>1</v>
      </c>
      <c r="Q295" s="91" t="s">
        <v>3110</v>
      </c>
      <c r="R295" s="14"/>
      <c r="T295" s="123"/>
      <c r="U295" s="338"/>
      <c r="V295" s="92"/>
      <c r="W295" s="92"/>
    </row>
    <row r="296" spans="1:23" x14ac:dyDescent="0.2">
      <c r="A296" s="11">
        <f t="shared" si="5"/>
        <v>294</v>
      </c>
      <c r="B296" s="98">
        <v>370</v>
      </c>
      <c r="C296" s="12" t="s">
        <v>1697</v>
      </c>
      <c r="D296" s="14" t="s">
        <v>973</v>
      </c>
      <c r="E296" s="13" t="s">
        <v>2119</v>
      </c>
      <c r="F296" s="43" t="s">
        <v>3098</v>
      </c>
      <c r="G296" s="12" t="s">
        <v>2120</v>
      </c>
      <c r="H296" s="12" t="s">
        <v>2121</v>
      </c>
      <c r="I296" s="18" t="s">
        <v>3360</v>
      </c>
      <c r="J296" s="43" t="s">
        <v>3379</v>
      </c>
      <c r="K296" s="43" t="s">
        <v>3379</v>
      </c>
      <c r="L296" s="144">
        <v>40633</v>
      </c>
      <c r="M296" s="138"/>
      <c r="N296" s="15"/>
      <c r="O296" s="15">
        <v>0</v>
      </c>
      <c r="P296" s="39">
        <v>1</v>
      </c>
      <c r="Q296" s="91" t="s">
        <v>3110</v>
      </c>
      <c r="R296" s="14"/>
      <c r="T296" s="135">
        <v>41333</v>
      </c>
      <c r="U296" s="338"/>
      <c r="V296" s="92"/>
      <c r="W296" s="92"/>
    </row>
    <row r="297" spans="1:23" x14ac:dyDescent="0.2">
      <c r="A297" s="11">
        <f t="shared" si="5"/>
        <v>295</v>
      </c>
      <c r="B297" s="98">
        <v>371</v>
      </c>
      <c r="C297" s="12" t="s">
        <v>1697</v>
      </c>
      <c r="D297" s="14" t="s">
        <v>974</v>
      </c>
      <c r="E297" s="13" t="s">
        <v>2119</v>
      </c>
      <c r="F297" s="43" t="s">
        <v>3098</v>
      </c>
      <c r="G297" s="12" t="s">
        <v>2120</v>
      </c>
      <c r="H297" s="12" t="s">
        <v>2121</v>
      </c>
      <c r="I297" s="18" t="s">
        <v>3360</v>
      </c>
      <c r="J297" s="43" t="s">
        <v>3379</v>
      </c>
      <c r="K297" s="43" t="s">
        <v>3379</v>
      </c>
      <c r="L297" s="144">
        <v>40560</v>
      </c>
      <c r="M297" s="138"/>
      <c r="N297" s="15"/>
      <c r="O297" s="15">
        <v>0</v>
      </c>
      <c r="P297" s="39">
        <v>1</v>
      </c>
      <c r="Q297" s="91" t="s">
        <v>3110</v>
      </c>
      <c r="R297" s="14"/>
      <c r="T297" s="123"/>
      <c r="U297" s="338"/>
      <c r="V297" s="92"/>
      <c r="W297" s="92"/>
    </row>
    <row r="298" spans="1:23" x14ac:dyDescent="0.2">
      <c r="A298" s="11">
        <f t="shared" si="5"/>
        <v>296</v>
      </c>
      <c r="B298" s="98">
        <v>372</v>
      </c>
      <c r="C298" s="12" t="s">
        <v>1697</v>
      </c>
      <c r="D298" s="14" t="s">
        <v>973</v>
      </c>
      <c r="E298" s="13" t="s">
        <v>2119</v>
      </c>
      <c r="F298" s="43" t="s">
        <v>3098</v>
      </c>
      <c r="G298" s="12" t="s">
        <v>2120</v>
      </c>
      <c r="H298" s="12" t="s">
        <v>2121</v>
      </c>
      <c r="I298" s="18" t="s">
        <v>3360</v>
      </c>
      <c r="J298" s="43" t="s">
        <v>3379</v>
      </c>
      <c r="K298" s="43" t="s">
        <v>3379</v>
      </c>
      <c r="L298" s="144">
        <v>40504</v>
      </c>
      <c r="M298" s="138"/>
      <c r="N298" s="15"/>
      <c r="O298" s="15">
        <v>0</v>
      </c>
      <c r="P298" s="39">
        <v>1</v>
      </c>
      <c r="Q298" s="91" t="s">
        <v>3110</v>
      </c>
      <c r="R298" s="14"/>
      <c r="T298" s="135">
        <v>41432</v>
      </c>
      <c r="U298" s="338"/>
      <c r="V298" s="92"/>
      <c r="W298" s="92"/>
    </row>
    <row r="299" spans="1:23" x14ac:dyDescent="0.2">
      <c r="A299" s="11">
        <f t="shared" si="5"/>
        <v>297</v>
      </c>
      <c r="B299" s="98">
        <v>373</v>
      </c>
      <c r="C299" s="12" t="s">
        <v>1697</v>
      </c>
      <c r="D299" s="14" t="s">
        <v>975</v>
      </c>
      <c r="E299" s="13" t="s">
        <v>2119</v>
      </c>
      <c r="F299" s="43" t="s">
        <v>3098</v>
      </c>
      <c r="G299" s="12" t="s">
        <v>2120</v>
      </c>
      <c r="H299" s="12" t="s">
        <v>2121</v>
      </c>
      <c r="I299" s="18" t="s">
        <v>3360</v>
      </c>
      <c r="J299" s="43" t="s">
        <v>3379</v>
      </c>
      <c r="K299" s="43" t="s">
        <v>3379</v>
      </c>
      <c r="L299" s="144">
        <v>40648</v>
      </c>
      <c r="M299" s="138"/>
      <c r="N299" s="15"/>
      <c r="O299" s="15">
        <v>0</v>
      </c>
      <c r="P299" s="39">
        <v>1</v>
      </c>
      <c r="Q299" s="91" t="s">
        <v>3110</v>
      </c>
      <c r="R299" s="14"/>
      <c r="T299" s="123"/>
      <c r="U299" s="338"/>
      <c r="V299" s="92"/>
      <c r="W299" s="92"/>
    </row>
    <row r="300" spans="1:23" x14ac:dyDescent="0.2">
      <c r="A300" s="11">
        <f t="shared" si="5"/>
        <v>298</v>
      </c>
      <c r="B300" s="98">
        <v>374</v>
      </c>
      <c r="C300" s="12" t="s">
        <v>1697</v>
      </c>
      <c r="D300" s="14" t="s">
        <v>976</v>
      </c>
      <c r="E300" s="13" t="s">
        <v>2119</v>
      </c>
      <c r="F300" s="43" t="s">
        <v>3098</v>
      </c>
      <c r="G300" s="12" t="s">
        <v>2120</v>
      </c>
      <c r="H300" s="12" t="s">
        <v>2121</v>
      </c>
      <c r="I300" s="18" t="s">
        <v>3360</v>
      </c>
      <c r="J300" s="43" t="s">
        <v>3379</v>
      </c>
      <c r="K300" s="43" t="s">
        <v>3379</v>
      </c>
      <c r="L300" s="144">
        <v>40637</v>
      </c>
      <c r="M300" s="138"/>
      <c r="N300" s="15"/>
      <c r="O300" s="15">
        <v>0</v>
      </c>
      <c r="P300" s="39">
        <v>1</v>
      </c>
      <c r="Q300" s="91" t="s">
        <v>3110</v>
      </c>
      <c r="R300" s="14"/>
      <c r="T300" s="135">
        <v>41446</v>
      </c>
      <c r="U300" s="338"/>
      <c r="V300" s="92"/>
      <c r="W300" s="92"/>
    </row>
    <row r="301" spans="1:23" ht="12.75" customHeight="1" x14ac:dyDescent="0.2">
      <c r="A301" s="11">
        <f t="shared" si="5"/>
        <v>299</v>
      </c>
      <c r="B301" s="98">
        <v>375</v>
      </c>
      <c r="C301" s="12" t="s">
        <v>1697</v>
      </c>
      <c r="D301" s="14" t="s">
        <v>977</v>
      </c>
      <c r="E301" s="13" t="s">
        <v>2119</v>
      </c>
      <c r="F301" s="43" t="s">
        <v>3098</v>
      </c>
      <c r="G301" s="12" t="s">
        <v>2120</v>
      </c>
      <c r="H301" s="12"/>
      <c r="I301" s="18" t="s">
        <v>3360</v>
      </c>
      <c r="J301" s="43" t="s">
        <v>3379</v>
      </c>
      <c r="K301" s="13"/>
      <c r="L301" s="144">
        <v>40780</v>
      </c>
      <c r="M301" s="138"/>
      <c r="N301" s="15"/>
      <c r="O301" s="15">
        <v>1</v>
      </c>
      <c r="P301" s="39">
        <v>1</v>
      </c>
      <c r="Q301" s="91" t="s">
        <v>3110</v>
      </c>
      <c r="R301" s="14"/>
      <c r="T301" s="123"/>
      <c r="U301" s="338"/>
      <c r="V301" s="92"/>
      <c r="W301" s="92"/>
    </row>
    <row r="302" spans="1:23" x14ac:dyDescent="0.2">
      <c r="A302" s="11">
        <f t="shared" si="5"/>
        <v>300</v>
      </c>
      <c r="B302" s="98">
        <v>376</v>
      </c>
      <c r="C302" s="12" t="s">
        <v>1697</v>
      </c>
      <c r="D302" s="14" t="s">
        <v>978</v>
      </c>
      <c r="E302" s="13" t="s">
        <v>2119</v>
      </c>
      <c r="F302" s="43" t="s">
        <v>3098</v>
      </c>
      <c r="G302" s="12" t="s">
        <v>2120</v>
      </c>
      <c r="H302" s="12" t="s">
        <v>2121</v>
      </c>
      <c r="I302" s="18" t="s">
        <v>3360</v>
      </c>
      <c r="J302" s="43" t="s">
        <v>3379</v>
      </c>
      <c r="K302" s="43" t="s">
        <v>3379</v>
      </c>
      <c r="L302" s="144">
        <v>40533</v>
      </c>
      <c r="M302" s="138"/>
      <c r="N302" s="15"/>
      <c r="O302" s="15">
        <v>0</v>
      </c>
      <c r="P302" s="39">
        <v>1</v>
      </c>
      <c r="Q302" s="91" t="s">
        <v>3110</v>
      </c>
      <c r="R302" s="14"/>
      <c r="T302" s="123"/>
      <c r="U302" s="338"/>
      <c r="V302" s="92"/>
      <c r="W302" s="92"/>
    </row>
    <row r="303" spans="1:23" x14ac:dyDescent="0.2">
      <c r="A303" s="11">
        <f t="shared" si="5"/>
        <v>301</v>
      </c>
      <c r="B303" s="98">
        <v>377</v>
      </c>
      <c r="C303" s="12" t="s">
        <v>1697</v>
      </c>
      <c r="D303" s="14" t="s">
        <v>979</v>
      </c>
      <c r="E303" s="13" t="s">
        <v>2119</v>
      </c>
      <c r="F303" s="43" t="s">
        <v>3098</v>
      </c>
      <c r="G303" s="12" t="s">
        <v>2120</v>
      </c>
      <c r="H303" s="12" t="s">
        <v>2121</v>
      </c>
      <c r="I303" s="18" t="s">
        <v>3360</v>
      </c>
      <c r="J303" s="43" t="s">
        <v>3379</v>
      </c>
      <c r="K303" s="43" t="s">
        <v>3379</v>
      </c>
      <c r="L303" s="144">
        <v>40707</v>
      </c>
      <c r="M303" s="138"/>
      <c r="N303" s="15"/>
      <c r="O303" s="15">
        <v>0</v>
      </c>
      <c r="P303" s="39">
        <v>1</v>
      </c>
      <c r="Q303" s="91" t="s">
        <v>3110</v>
      </c>
      <c r="R303" s="14"/>
      <c r="T303" s="123"/>
      <c r="U303" s="338"/>
      <c r="V303" s="92"/>
      <c r="W303" s="92"/>
    </row>
    <row r="304" spans="1:23" ht="12.75" customHeight="1" x14ac:dyDescent="0.2">
      <c r="A304" s="11">
        <f t="shared" si="5"/>
        <v>302</v>
      </c>
      <c r="B304" s="98">
        <v>378</v>
      </c>
      <c r="C304" s="12" t="s">
        <v>1697</v>
      </c>
      <c r="D304" s="14" t="s">
        <v>980</v>
      </c>
      <c r="E304" s="13" t="s">
        <v>2119</v>
      </c>
      <c r="F304" s="43" t="s">
        <v>3098</v>
      </c>
      <c r="G304" s="12" t="s">
        <v>2120</v>
      </c>
      <c r="H304" s="12"/>
      <c r="I304" s="18" t="s">
        <v>3360</v>
      </c>
      <c r="J304" s="43" t="s">
        <v>3379</v>
      </c>
      <c r="K304" s="13"/>
      <c r="L304" s="144">
        <v>40679</v>
      </c>
      <c r="M304" s="168"/>
      <c r="N304" s="75"/>
      <c r="O304" s="75">
        <v>0</v>
      </c>
      <c r="P304" s="65">
        <v>1</v>
      </c>
      <c r="Q304" s="91" t="s">
        <v>3110</v>
      </c>
      <c r="R304" s="14"/>
      <c r="T304" s="135">
        <v>41432</v>
      </c>
      <c r="U304" s="338"/>
      <c r="V304" s="92"/>
      <c r="W304" s="92"/>
    </row>
    <row r="305" spans="1:23" x14ac:dyDescent="0.2">
      <c r="A305" s="11">
        <f t="shared" si="5"/>
        <v>303</v>
      </c>
      <c r="B305" s="98">
        <v>379</v>
      </c>
      <c r="C305" s="12" t="s">
        <v>1697</v>
      </c>
      <c r="D305" s="14" t="s">
        <v>981</v>
      </c>
      <c r="E305" s="13" t="s">
        <v>2119</v>
      </c>
      <c r="F305" s="43" t="s">
        <v>3098</v>
      </c>
      <c r="G305" s="12" t="s">
        <v>2120</v>
      </c>
      <c r="H305" s="12" t="s">
        <v>2121</v>
      </c>
      <c r="I305" s="18" t="s">
        <v>3360</v>
      </c>
      <c r="J305" s="43" t="s">
        <v>3379</v>
      </c>
      <c r="K305" s="43" t="s">
        <v>3379</v>
      </c>
      <c r="L305" s="144">
        <v>40504</v>
      </c>
      <c r="M305" s="138"/>
      <c r="N305" s="15"/>
      <c r="O305" s="15">
        <v>0</v>
      </c>
      <c r="P305" s="39">
        <v>1</v>
      </c>
      <c r="Q305" s="91" t="s">
        <v>3110</v>
      </c>
      <c r="R305" s="14"/>
      <c r="T305" s="123"/>
      <c r="U305" s="338"/>
      <c r="V305" s="92"/>
      <c r="W305" s="92"/>
    </row>
    <row r="306" spans="1:23" x14ac:dyDescent="0.2">
      <c r="A306" s="11">
        <f t="shared" si="5"/>
        <v>304</v>
      </c>
      <c r="B306" s="98">
        <v>380</v>
      </c>
      <c r="C306" s="12" t="s">
        <v>1697</v>
      </c>
      <c r="D306" s="14" t="s">
        <v>692</v>
      </c>
      <c r="E306" s="13" t="s">
        <v>2119</v>
      </c>
      <c r="F306" s="43" t="s">
        <v>3098</v>
      </c>
      <c r="G306" s="12" t="s">
        <v>2120</v>
      </c>
      <c r="H306" s="12" t="s">
        <v>2121</v>
      </c>
      <c r="I306" s="18" t="s">
        <v>3360</v>
      </c>
      <c r="J306" s="43" t="s">
        <v>3379</v>
      </c>
      <c r="K306" s="43" t="s">
        <v>3379</v>
      </c>
      <c r="L306" s="144" t="s">
        <v>20805</v>
      </c>
      <c r="M306" s="138"/>
      <c r="N306" s="15"/>
      <c r="O306" s="15">
        <v>0</v>
      </c>
      <c r="P306" s="39">
        <v>1</v>
      </c>
      <c r="Q306" s="91" t="s">
        <v>3110</v>
      </c>
      <c r="R306" s="14"/>
      <c r="T306" s="123"/>
      <c r="U306" s="338"/>
      <c r="V306" s="92"/>
      <c r="W306" s="92"/>
    </row>
    <row r="307" spans="1:23" x14ac:dyDescent="0.2">
      <c r="A307" s="11">
        <f t="shared" si="5"/>
        <v>305</v>
      </c>
      <c r="B307" s="98">
        <v>382</v>
      </c>
      <c r="C307" s="12" t="s">
        <v>1697</v>
      </c>
      <c r="D307" s="14" t="s">
        <v>693</v>
      </c>
      <c r="E307" s="13" t="s">
        <v>2119</v>
      </c>
      <c r="F307" s="43" t="s">
        <v>3098</v>
      </c>
      <c r="G307" s="12" t="s">
        <v>2120</v>
      </c>
      <c r="H307" s="12" t="s">
        <v>2121</v>
      </c>
      <c r="I307" s="18" t="s">
        <v>3360</v>
      </c>
      <c r="J307" s="43" t="s">
        <v>3379</v>
      </c>
      <c r="K307" s="43" t="s">
        <v>3379</v>
      </c>
      <c r="L307" s="144">
        <v>40652</v>
      </c>
      <c r="M307" s="138"/>
      <c r="N307" s="15"/>
      <c r="O307" s="15">
        <v>0</v>
      </c>
      <c r="P307" s="39">
        <v>1</v>
      </c>
      <c r="Q307" s="91" t="s">
        <v>3110</v>
      </c>
      <c r="R307" s="14"/>
      <c r="T307" s="135">
        <v>41432</v>
      </c>
      <c r="U307" s="338"/>
      <c r="V307" s="92"/>
      <c r="W307" s="92"/>
    </row>
    <row r="308" spans="1:23" x14ac:dyDescent="0.2">
      <c r="A308" s="11">
        <f t="shared" si="5"/>
        <v>306</v>
      </c>
      <c r="B308" s="98">
        <v>383</v>
      </c>
      <c r="C308" s="12" t="s">
        <v>1697</v>
      </c>
      <c r="D308" s="14" t="s">
        <v>694</v>
      </c>
      <c r="E308" s="13" t="s">
        <v>2119</v>
      </c>
      <c r="F308" s="43" t="s">
        <v>3098</v>
      </c>
      <c r="G308" s="12" t="s">
        <v>2120</v>
      </c>
      <c r="H308" s="12" t="s">
        <v>2121</v>
      </c>
      <c r="I308" s="18" t="s">
        <v>3360</v>
      </c>
      <c r="J308" s="43" t="s">
        <v>3379</v>
      </c>
      <c r="K308" s="43" t="s">
        <v>3379</v>
      </c>
      <c r="L308" s="144">
        <v>40772</v>
      </c>
      <c r="M308" s="138"/>
      <c r="N308" s="15"/>
      <c r="O308" s="15">
        <v>1</v>
      </c>
      <c r="P308" s="39">
        <v>1</v>
      </c>
      <c r="Q308" s="91" t="s">
        <v>3110</v>
      </c>
      <c r="R308" s="14"/>
      <c r="T308" s="123"/>
      <c r="U308" s="338"/>
      <c r="V308" s="92"/>
      <c r="W308" s="92"/>
    </row>
    <row r="309" spans="1:23" ht="12.75" customHeight="1" x14ac:dyDescent="0.2">
      <c r="A309" s="11">
        <f t="shared" si="5"/>
        <v>307</v>
      </c>
      <c r="B309" s="98">
        <v>384</v>
      </c>
      <c r="C309" s="12" t="s">
        <v>1697</v>
      </c>
      <c r="D309" s="14" t="s">
        <v>695</v>
      </c>
      <c r="E309" s="13" t="s">
        <v>2119</v>
      </c>
      <c r="F309" s="43" t="s">
        <v>3098</v>
      </c>
      <c r="G309" s="12" t="s">
        <v>2120</v>
      </c>
      <c r="H309" s="12"/>
      <c r="I309" s="221" t="s">
        <v>3360</v>
      </c>
      <c r="J309" s="43" t="s">
        <v>3379</v>
      </c>
      <c r="K309" s="13"/>
      <c r="L309" s="144">
        <v>40679</v>
      </c>
      <c r="M309" s="168"/>
      <c r="N309" s="75"/>
      <c r="O309" s="75">
        <v>0</v>
      </c>
      <c r="P309" s="65">
        <v>1</v>
      </c>
      <c r="Q309" s="91" t="s">
        <v>3110</v>
      </c>
      <c r="R309" s="14"/>
      <c r="T309" s="123"/>
      <c r="U309" s="338"/>
      <c r="V309" s="92"/>
      <c r="W309" s="92"/>
    </row>
    <row r="310" spans="1:23" ht="12.75" customHeight="1" x14ac:dyDescent="0.2">
      <c r="A310" s="11">
        <f t="shared" si="5"/>
        <v>308</v>
      </c>
      <c r="B310" s="98">
        <v>385</v>
      </c>
      <c r="C310" s="12" t="s">
        <v>1697</v>
      </c>
      <c r="D310" s="14" t="s">
        <v>2011</v>
      </c>
      <c r="E310" s="13" t="s">
        <v>2119</v>
      </c>
      <c r="F310" s="43" t="s">
        <v>3098</v>
      </c>
      <c r="G310" s="12" t="s">
        <v>2120</v>
      </c>
      <c r="H310" s="12"/>
      <c r="I310" s="12"/>
      <c r="J310" s="43" t="s">
        <v>3379</v>
      </c>
      <c r="K310" s="13"/>
      <c r="L310" s="13"/>
      <c r="M310" s="168"/>
      <c r="N310" s="75"/>
      <c r="O310" s="75">
        <v>0</v>
      </c>
      <c r="P310" s="65">
        <v>1</v>
      </c>
      <c r="Q310" s="91" t="s">
        <v>3107</v>
      </c>
      <c r="R310" s="14"/>
      <c r="T310" s="123"/>
      <c r="U310" s="338"/>
      <c r="V310" s="92"/>
      <c r="W310" s="92"/>
    </row>
    <row r="311" spans="1:23" ht="12.75" customHeight="1" x14ac:dyDescent="0.2">
      <c r="A311" s="11">
        <f t="shared" si="5"/>
        <v>309</v>
      </c>
      <c r="B311" s="98">
        <v>386</v>
      </c>
      <c r="C311" s="12" t="s">
        <v>1697</v>
      </c>
      <c r="D311" s="14" t="s">
        <v>2012</v>
      </c>
      <c r="E311" s="13" t="s">
        <v>2119</v>
      </c>
      <c r="F311" s="43" t="s">
        <v>3098</v>
      </c>
      <c r="G311" s="12" t="s">
        <v>2120</v>
      </c>
      <c r="H311" s="12"/>
      <c r="I311" s="12"/>
      <c r="J311" s="43" t="s">
        <v>3379</v>
      </c>
      <c r="K311" s="13"/>
      <c r="L311" s="13"/>
      <c r="M311" s="138"/>
      <c r="N311" s="15"/>
      <c r="O311" s="15">
        <v>1</v>
      </c>
      <c r="P311" s="39">
        <v>1</v>
      </c>
      <c r="Q311" s="91" t="s">
        <v>3107</v>
      </c>
      <c r="R311" s="14"/>
      <c r="T311" s="123"/>
      <c r="U311" s="338"/>
      <c r="V311" s="92"/>
      <c r="W311" s="92"/>
    </row>
    <row r="312" spans="1:23" ht="12.75" customHeight="1" x14ac:dyDescent="0.2">
      <c r="A312" s="11">
        <f t="shared" si="5"/>
        <v>310</v>
      </c>
      <c r="B312" s="98">
        <v>387</v>
      </c>
      <c r="C312" s="12" t="s">
        <v>1697</v>
      </c>
      <c r="D312" s="14" t="s">
        <v>2013</v>
      </c>
      <c r="E312" s="13" t="s">
        <v>2119</v>
      </c>
      <c r="F312" s="43" t="s">
        <v>3098</v>
      </c>
      <c r="G312" s="12" t="s">
        <v>2120</v>
      </c>
      <c r="H312" s="12"/>
      <c r="I312" s="12"/>
      <c r="J312" s="43" t="s">
        <v>3379</v>
      </c>
      <c r="K312" s="13"/>
      <c r="L312" s="13"/>
      <c r="M312" s="138"/>
      <c r="N312" s="15"/>
      <c r="O312" s="15">
        <v>1</v>
      </c>
      <c r="P312" s="39">
        <v>1</v>
      </c>
      <c r="Q312" s="91" t="s">
        <v>3107</v>
      </c>
      <c r="R312" s="14"/>
      <c r="T312" s="123"/>
      <c r="U312" s="338"/>
      <c r="V312" s="92"/>
      <c r="W312" s="92"/>
    </row>
    <row r="313" spans="1:23" ht="12.75" customHeight="1" x14ac:dyDescent="0.2">
      <c r="A313" s="11">
        <f t="shared" si="5"/>
        <v>311</v>
      </c>
      <c r="B313" s="98">
        <v>388</v>
      </c>
      <c r="C313" s="12" t="s">
        <v>1697</v>
      </c>
      <c r="D313" s="14" t="s">
        <v>2014</v>
      </c>
      <c r="E313" s="13" t="s">
        <v>2119</v>
      </c>
      <c r="F313" s="43" t="s">
        <v>3098</v>
      </c>
      <c r="G313" s="12" t="s">
        <v>2120</v>
      </c>
      <c r="H313" s="12"/>
      <c r="I313" s="12"/>
      <c r="J313" s="43" t="s">
        <v>3379</v>
      </c>
      <c r="K313" s="13"/>
      <c r="L313" s="13"/>
      <c r="M313" s="138"/>
      <c r="N313" s="15"/>
      <c r="O313" s="15">
        <v>1</v>
      </c>
      <c r="P313" s="39">
        <v>1</v>
      </c>
      <c r="Q313" s="91" t="s">
        <v>3107</v>
      </c>
      <c r="R313" s="14"/>
      <c r="T313" s="123"/>
      <c r="U313" s="338"/>
      <c r="V313" s="92"/>
      <c r="W313" s="92"/>
    </row>
    <row r="314" spans="1:23" ht="12.75" customHeight="1" x14ac:dyDescent="0.2">
      <c r="A314" s="11">
        <f t="shared" si="5"/>
        <v>312</v>
      </c>
      <c r="B314" s="98">
        <v>389</v>
      </c>
      <c r="C314" s="12" t="s">
        <v>1697</v>
      </c>
      <c r="D314" s="14" t="s">
        <v>2015</v>
      </c>
      <c r="E314" s="13" t="s">
        <v>2119</v>
      </c>
      <c r="F314" s="43" t="s">
        <v>3098</v>
      </c>
      <c r="G314" s="12" t="s">
        <v>2120</v>
      </c>
      <c r="H314" s="12"/>
      <c r="I314" s="12"/>
      <c r="J314" s="43" t="s">
        <v>3379</v>
      </c>
      <c r="K314" s="13"/>
      <c r="L314" s="13"/>
      <c r="M314" s="138"/>
      <c r="N314" s="15"/>
      <c r="O314" s="15">
        <v>1</v>
      </c>
      <c r="P314" s="39">
        <v>1</v>
      </c>
      <c r="Q314" s="91" t="s">
        <v>3107</v>
      </c>
      <c r="R314" s="14"/>
      <c r="T314" s="135">
        <v>41425</v>
      </c>
      <c r="U314" s="338"/>
      <c r="V314" s="92"/>
      <c r="W314" s="92"/>
    </row>
    <row r="315" spans="1:23" ht="12.75" customHeight="1" x14ac:dyDescent="0.2">
      <c r="A315" s="11">
        <f t="shared" si="5"/>
        <v>313</v>
      </c>
      <c r="B315" s="98">
        <v>390</v>
      </c>
      <c r="C315" s="12" t="s">
        <v>1697</v>
      </c>
      <c r="D315" s="14" t="s">
        <v>1848</v>
      </c>
      <c r="E315" s="13" t="s">
        <v>2119</v>
      </c>
      <c r="F315" s="43" t="s">
        <v>3098</v>
      </c>
      <c r="G315" s="12" t="s">
        <v>2120</v>
      </c>
      <c r="H315" s="12"/>
      <c r="I315" s="12"/>
      <c r="J315" s="43" t="s">
        <v>3379</v>
      </c>
      <c r="K315" s="13"/>
      <c r="L315" s="13"/>
      <c r="M315" s="138"/>
      <c r="N315" s="15"/>
      <c r="O315" s="15">
        <v>1</v>
      </c>
      <c r="P315" s="39">
        <v>1</v>
      </c>
      <c r="Q315" s="91" t="s">
        <v>3107</v>
      </c>
      <c r="R315" s="14"/>
      <c r="T315" s="123"/>
      <c r="U315" s="338"/>
      <c r="V315" s="92"/>
      <c r="W315" s="92"/>
    </row>
    <row r="316" spans="1:23" ht="12.75" customHeight="1" x14ac:dyDescent="0.2">
      <c r="A316" s="11">
        <f t="shared" si="5"/>
        <v>314</v>
      </c>
      <c r="B316" s="98">
        <v>391</v>
      </c>
      <c r="C316" s="12" t="s">
        <v>1697</v>
      </c>
      <c r="D316" s="14" t="s">
        <v>1849</v>
      </c>
      <c r="E316" s="13" t="s">
        <v>2119</v>
      </c>
      <c r="F316" s="43" t="s">
        <v>3098</v>
      </c>
      <c r="G316" s="12" t="s">
        <v>2120</v>
      </c>
      <c r="H316" s="12"/>
      <c r="I316" s="12"/>
      <c r="J316" s="43" t="s">
        <v>3379</v>
      </c>
      <c r="K316" s="13"/>
      <c r="L316" s="13"/>
      <c r="M316" s="138"/>
      <c r="N316" s="15"/>
      <c r="O316" s="15">
        <v>1</v>
      </c>
      <c r="P316" s="39">
        <v>1</v>
      </c>
      <c r="Q316" s="91" t="s">
        <v>3107</v>
      </c>
      <c r="R316" s="14"/>
      <c r="T316" s="123"/>
      <c r="U316" s="338"/>
      <c r="V316" s="92"/>
      <c r="W316" s="92"/>
    </row>
    <row r="317" spans="1:23" ht="12.75" customHeight="1" x14ac:dyDescent="0.2">
      <c r="A317" s="11">
        <f t="shared" si="5"/>
        <v>315</v>
      </c>
      <c r="B317" s="98">
        <v>392</v>
      </c>
      <c r="C317" s="12" t="s">
        <v>1697</v>
      </c>
      <c r="D317" s="14" t="s">
        <v>1850</v>
      </c>
      <c r="E317" s="13" t="s">
        <v>2119</v>
      </c>
      <c r="F317" s="43" t="s">
        <v>3098</v>
      </c>
      <c r="G317" s="12" t="s">
        <v>2120</v>
      </c>
      <c r="H317" s="12"/>
      <c r="I317" s="12"/>
      <c r="J317" s="43" t="s">
        <v>3379</v>
      </c>
      <c r="K317" s="13"/>
      <c r="L317" s="13"/>
      <c r="M317" s="138"/>
      <c r="N317" s="15"/>
      <c r="O317" s="15">
        <v>1</v>
      </c>
      <c r="P317" s="39">
        <v>1</v>
      </c>
      <c r="Q317" s="91" t="s">
        <v>3107</v>
      </c>
      <c r="R317" s="14"/>
      <c r="T317" s="123"/>
      <c r="U317" s="338"/>
      <c r="V317" s="92"/>
      <c r="W317" s="92"/>
    </row>
    <row r="318" spans="1:23" ht="12.75" customHeight="1" x14ac:dyDescent="0.2">
      <c r="A318" s="11">
        <f t="shared" si="5"/>
        <v>316</v>
      </c>
      <c r="B318" s="98">
        <v>393</v>
      </c>
      <c r="C318" s="12" t="s">
        <v>1697</v>
      </c>
      <c r="D318" s="14" t="s">
        <v>1851</v>
      </c>
      <c r="E318" s="13" t="s">
        <v>2119</v>
      </c>
      <c r="F318" s="43" t="s">
        <v>3098</v>
      </c>
      <c r="G318" s="12" t="s">
        <v>2120</v>
      </c>
      <c r="H318" s="12"/>
      <c r="I318" s="12"/>
      <c r="J318" s="43" t="s">
        <v>3379</v>
      </c>
      <c r="K318" s="13"/>
      <c r="L318" s="13"/>
      <c r="M318" s="138"/>
      <c r="N318" s="15"/>
      <c r="O318" s="15">
        <v>1</v>
      </c>
      <c r="P318" s="39">
        <v>1</v>
      </c>
      <c r="Q318" s="91" t="s">
        <v>3107</v>
      </c>
      <c r="R318" s="14"/>
      <c r="T318" s="123"/>
      <c r="U318" s="338"/>
      <c r="V318" s="92"/>
      <c r="W318" s="92"/>
    </row>
    <row r="319" spans="1:23" ht="12.75" customHeight="1" x14ac:dyDescent="0.2">
      <c r="A319" s="11">
        <f t="shared" si="5"/>
        <v>317</v>
      </c>
      <c r="B319" s="98">
        <v>394</v>
      </c>
      <c r="C319" s="12" t="s">
        <v>1697</v>
      </c>
      <c r="D319" s="14" t="s">
        <v>1852</v>
      </c>
      <c r="E319" s="13" t="s">
        <v>2119</v>
      </c>
      <c r="F319" s="43" t="s">
        <v>3098</v>
      </c>
      <c r="G319" s="12" t="s">
        <v>2120</v>
      </c>
      <c r="H319" s="12"/>
      <c r="I319" s="12"/>
      <c r="J319" s="43" t="s">
        <v>3379</v>
      </c>
      <c r="K319" s="13"/>
      <c r="L319" s="13"/>
      <c r="M319" s="138"/>
      <c r="N319" s="15"/>
      <c r="O319" s="15">
        <v>1</v>
      </c>
      <c r="P319" s="39">
        <v>1</v>
      </c>
      <c r="Q319" s="91" t="s">
        <v>3107</v>
      </c>
      <c r="R319" s="14"/>
      <c r="T319" s="123"/>
      <c r="U319" s="338"/>
      <c r="V319" s="92"/>
      <c r="W319" s="92"/>
    </row>
    <row r="320" spans="1:23" ht="12.75" customHeight="1" x14ac:dyDescent="0.2">
      <c r="A320" s="11">
        <f t="shared" si="5"/>
        <v>318</v>
      </c>
      <c r="B320" s="98">
        <v>395</v>
      </c>
      <c r="C320" s="12" t="s">
        <v>1697</v>
      </c>
      <c r="D320" s="14" t="s">
        <v>1853</v>
      </c>
      <c r="E320" s="13" t="s">
        <v>2119</v>
      </c>
      <c r="F320" s="43" t="s">
        <v>3098</v>
      </c>
      <c r="G320" s="12" t="s">
        <v>2120</v>
      </c>
      <c r="H320" s="12"/>
      <c r="I320" s="225" t="s">
        <v>3360</v>
      </c>
      <c r="J320" s="43" t="s">
        <v>3379</v>
      </c>
      <c r="K320" s="13"/>
      <c r="L320" s="144">
        <v>40782</v>
      </c>
      <c r="M320" s="138"/>
      <c r="N320" s="15"/>
      <c r="O320" s="15">
        <v>1</v>
      </c>
      <c r="P320" s="39">
        <v>1</v>
      </c>
      <c r="Q320" s="91" t="s">
        <v>3110</v>
      </c>
      <c r="R320" s="14"/>
      <c r="T320" s="123"/>
      <c r="U320" s="338"/>
      <c r="V320" s="92"/>
      <c r="W320" s="92"/>
    </row>
    <row r="321" spans="1:23" x14ac:dyDescent="0.2">
      <c r="A321" s="11">
        <f t="shared" si="5"/>
        <v>319</v>
      </c>
      <c r="B321" s="98">
        <v>396</v>
      </c>
      <c r="C321" s="12" t="s">
        <v>1697</v>
      </c>
      <c r="D321" s="14" t="s">
        <v>1854</v>
      </c>
      <c r="E321" s="13" t="s">
        <v>2119</v>
      </c>
      <c r="F321" s="43" t="s">
        <v>3098</v>
      </c>
      <c r="G321" s="12" t="s">
        <v>2120</v>
      </c>
      <c r="H321" s="12" t="s">
        <v>2121</v>
      </c>
      <c r="I321" s="18" t="s">
        <v>3360</v>
      </c>
      <c r="J321" s="43" t="s">
        <v>3379</v>
      </c>
      <c r="K321" s="43" t="s">
        <v>3379</v>
      </c>
      <c r="L321" s="144">
        <v>40783</v>
      </c>
      <c r="M321" s="138"/>
      <c r="N321" s="15"/>
      <c r="O321" s="15">
        <v>1</v>
      </c>
      <c r="P321" s="39">
        <v>1</v>
      </c>
      <c r="Q321" s="91" t="s">
        <v>3110</v>
      </c>
      <c r="R321" s="14"/>
      <c r="T321" s="123"/>
      <c r="U321" s="338"/>
      <c r="V321" s="92"/>
      <c r="W321" s="92"/>
    </row>
    <row r="322" spans="1:23" x14ac:dyDescent="0.2">
      <c r="A322" s="11">
        <f t="shared" si="5"/>
        <v>320</v>
      </c>
      <c r="B322" s="98">
        <v>397</v>
      </c>
      <c r="C322" s="12" t="s">
        <v>1697</v>
      </c>
      <c r="D322" s="14" t="s">
        <v>1855</v>
      </c>
      <c r="E322" s="13" t="s">
        <v>2119</v>
      </c>
      <c r="F322" s="43" t="s">
        <v>3098</v>
      </c>
      <c r="G322" s="12" t="s">
        <v>2120</v>
      </c>
      <c r="H322" s="12" t="s">
        <v>2121</v>
      </c>
      <c r="I322" s="18" t="s">
        <v>3360</v>
      </c>
      <c r="J322" s="43" t="s">
        <v>3379</v>
      </c>
      <c r="K322" s="43" t="s">
        <v>3379</v>
      </c>
      <c r="L322" s="144">
        <v>40783</v>
      </c>
      <c r="M322" s="138"/>
      <c r="N322" s="15"/>
      <c r="O322" s="15">
        <v>1</v>
      </c>
      <c r="P322" s="39">
        <v>1</v>
      </c>
      <c r="Q322" s="91" t="s">
        <v>3110</v>
      </c>
      <c r="R322" s="14"/>
      <c r="T322" s="123"/>
      <c r="U322" s="338"/>
      <c r="V322" s="92"/>
      <c r="W322" s="92"/>
    </row>
    <row r="323" spans="1:23" ht="12.75" customHeight="1" x14ac:dyDescent="0.2">
      <c r="A323" s="11">
        <f t="shared" si="5"/>
        <v>321</v>
      </c>
      <c r="B323" s="98">
        <v>398</v>
      </c>
      <c r="C323" s="12" t="s">
        <v>1697</v>
      </c>
      <c r="D323" s="14" t="s">
        <v>1856</v>
      </c>
      <c r="E323" s="13" t="s">
        <v>2119</v>
      </c>
      <c r="F323" s="43" t="s">
        <v>3098</v>
      </c>
      <c r="G323" s="12" t="s">
        <v>2120</v>
      </c>
      <c r="H323" s="12"/>
      <c r="I323" s="221" t="s">
        <v>3360</v>
      </c>
      <c r="J323" s="43" t="s">
        <v>3379</v>
      </c>
      <c r="K323" s="13"/>
      <c r="L323" s="144">
        <v>40783</v>
      </c>
      <c r="M323" s="138"/>
      <c r="N323" s="15"/>
      <c r="O323" s="15">
        <v>1</v>
      </c>
      <c r="P323" s="39">
        <v>1</v>
      </c>
      <c r="Q323" s="91" t="s">
        <v>3110</v>
      </c>
      <c r="R323" s="14"/>
      <c r="T323" s="123"/>
      <c r="U323" s="338"/>
      <c r="V323" s="92"/>
      <c r="W323" s="92"/>
    </row>
    <row r="324" spans="1:23" ht="12.75" customHeight="1" x14ac:dyDescent="0.2">
      <c r="A324" s="11">
        <f t="shared" ref="A324:A387" si="6">A323+1</f>
        <v>322</v>
      </c>
      <c r="B324" s="98">
        <v>399</v>
      </c>
      <c r="C324" s="12" t="s">
        <v>1697</v>
      </c>
      <c r="D324" s="14" t="s">
        <v>1857</v>
      </c>
      <c r="E324" s="13" t="s">
        <v>2119</v>
      </c>
      <c r="F324" s="43" t="s">
        <v>3098</v>
      </c>
      <c r="G324" s="12" t="s">
        <v>2120</v>
      </c>
      <c r="H324" s="12"/>
      <c r="I324" s="12"/>
      <c r="J324" s="43" t="s">
        <v>3379</v>
      </c>
      <c r="K324" s="13"/>
      <c r="L324" s="13"/>
      <c r="M324" s="138"/>
      <c r="N324" s="15"/>
      <c r="O324" s="15">
        <v>1</v>
      </c>
      <c r="P324" s="39">
        <v>1</v>
      </c>
      <c r="Q324" s="91" t="s">
        <v>3107</v>
      </c>
      <c r="R324" s="14"/>
      <c r="T324" s="123"/>
      <c r="U324" s="338"/>
      <c r="V324" s="92"/>
      <c r="W324" s="92"/>
    </row>
    <row r="325" spans="1:23" x14ac:dyDescent="0.2">
      <c r="A325" s="11">
        <f t="shared" si="6"/>
        <v>323</v>
      </c>
      <c r="B325" s="98">
        <v>400</v>
      </c>
      <c r="C325" s="12" t="s">
        <v>1697</v>
      </c>
      <c r="D325" s="14" t="s">
        <v>1858</v>
      </c>
      <c r="E325" s="13" t="s">
        <v>2119</v>
      </c>
      <c r="F325" s="43" t="s">
        <v>3098</v>
      </c>
      <c r="G325" s="12" t="s">
        <v>2120</v>
      </c>
      <c r="H325" s="12" t="s">
        <v>2121</v>
      </c>
      <c r="I325" s="225" t="s">
        <v>3360</v>
      </c>
      <c r="J325" s="43" t="s">
        <v>3379</v>
      </c>
      <c r="K325" s="43" t="s">
        <v>3379</v>
      </c>
      <c r="L325" s="144">
        <v>40878</v>
      </c>
      <c r="M325" s="138"/>
      <c r="N325" s="15"/>
      <c r="O325" s="15">
        <v>0</v>
      </c>
      <c r="P325" s="39">
        <v>1</v>
      </c>
      <c r="Q325" s="91" t="s">
        <v>3110</v>
      </c>
      <c r="R325" s="14"/>
      <c r="T325" s="135">
        <v>41446</v>
      </c>
      <c r="U325" s="338"/>
      <c r="V325" s="92"/>
      <c r="W325" s="92"/>
    </row>
    <row r="326" spans="1:23" x14ac:dyDescent="0.2">
      <c r="A326" s="11">
        <f t="shared" si="6"/>
        <v>324</v>
      </c>
      <c r="B326" s="98">
        <v>401</v>
      </c>
      <c r="C326" s="12" t="s">
        <v>1697</v>
      </c>
      <c r="D326" s="14" t="s">
        <v>1859</v>
      </c>
      <c r="E326" s="13" t="s">
        <v>2119</v>
      </c>
      <c r="F326" s="43" t="s">
        <v>3098</v>
      </c>
      <c r="G326" s="12" t="s">
        <v>2120</v>
      </c>
      <c r="H326" s="12" t="s">
        <v>2121</v>
      </c>
      <c r="I326" s="18" t="s">
        <v>3360</v>
      </c>
      <c r="J326" s="43" t="s">
        <v>3379</v>
      </c>
      <c r="K326" s="43" t="s">
        <v>3379</v>
      </c>
      <c r="L326" s="144">
        <v>40786</v>
      </c>
      <c r="M326" s="138"/>
      <c r="N326" s="15"/>
      <c r="O326" s="15">
        <v>1</v>
      </c>
      <c r="P326" s="39">
        <v>1</v>
      </c>
      <c r="Q326" s="91" t="s">
        <v>3110</v>
      </c>
      <c r="R326" s="14"/>
      <c r="T326" s="123"/>
      <c r="U326" s="338"/>
      <c r="V326" s="92"/>
      <c r="W326" s="92"/>
    </row>
    <row r="327" spans="1:23" x14ac:dyDescent="0.2">
      <c r="A327" s="11">
        <f t="shared" si="6"/>
        <v>325</v>
      </c>
      <c r="B327" s="98">
        <v>402</v>
      </c>
      <c r="C327" s="12" t="s">
        <v>1697</v>
      </c>
      <c r="D327" s="14" t="s">
        <v>1860</v>
      </c>
      <c r="E327" s="13" t="s">
        <v>2119</v>
      </c>
      <c r="F327" s="43" t="s">
        <v>3098</v>
      </c>
      <c r="G327" s="12" t="s">
        <v>2120</v>
      </c>
      <c r="H327" s="12" t="s">
        <v>2121</v>
      </c>
      <c r="I327" s="18" t="s">
        <v>3360</v>
      </c>
      <c r="J327" s="43" t="s">
        <v>3379</v>
      </c>
      <c r="K327" s="43" t="s">
        <v>3379</v>
      </c>
      <c r="L327" s="144">
        <v>40646</v>
      </c>
      <c r="M327" s="138"/>
      <c r="N327" s="15"/>
      <c r="O327" s="15">
        <v>0</v>
      </c>
      <c r="P327" s="39">
        <v>1</v>
      </c>
      <c r="Q327" s="91" t="s">
        <v>3110</v>
      </c>
      <c r="R327" s="14"/>
      <c r="T327" s="123"/>
      <c r="U327" s="338"/>
      <c r="V327" s="92"/>
      <c r="W327" s="92"/>
    </row>
    <row r="328" spans="1:23" x14ac:dyDescent="0.2">
      <c r="A328" s="11">
        <f t="shared" si="6"/>
        <v>326</v>
      </c>
      <c r="B328" s="98">
        <v>403</v>
      </c>
      <c r="C328" s="12" t="s">
        <v>1697</v>
      </c>
      <c r="D328" s="14" t="s">
        <v>932</v>
      </c>
      <c r="E328" s="13" t="s">
        <v>2119</v>
      </c>
      <c r="F328" s="43" t="s">
        <v>3098</v>
      </c>
      <c r="G328" s="12" t="s">
        <v>2120</v>
      </c>
      <c r="H328" s="12" t="s">
        <v>2121</v>
      </c>
      <c r="I328" s="18" t="s">
        <v>3360</v>
      </c>
      <c r="J328" s="43" t="s">
        <v>3379</v>
      </c>
      <c r="K328" s="44">
        <v>41629</v>
      </c>
      <c r="L328" s="144">
        <v>41625</v>
      </c>
      <c r="M328" s="138"/>
      <c r="N328" s="15"/>
      <c r="O328" s="15">
        <v>1</v>
      </c>
      <c r="P328" s="39">
        <v>1</v>
      </c>
      <c r="Q328" s="91" t="s">
        <v>3110</v>
      </c>
      <c r="R328" s="14"/>
      <c r="T328" s="123">
        <v>41669</v>
      </c>
      <c r="U328" s="338"/>
      <c r="V328" s="92" t="s">
        <v>20851</v>
      </c>
      <c r="W328" s="92"/>
    </row>
    <row r="329" spans="1:23" ht="12.75" customHeight="1" x14ac:dyDescent="0.2">
      <c r="A329" s="11">
        <f t="shared" si="6"/>
        <v>327</v>
      </c>
      <c r="B329" s="98">
        <v>404</v>
      </c>
      <c r="C329" s="12" t="s">
        <v>1697</v>
      </c>
      <c r="D329" s="14" t="s">
        <v>933</v>
      </c>
      <c r="E329" s="13" t="s">
        <v>934</v>
      </c>
      <c r="F329" s="43" t="s">
        <v>3099</v>
      </c>
      <c r="G329" s="12" t="s">
        <v>2120</v>
      </c>
      <c r="H329" s="12" t="s">
        <v>2121</v>
      </c>
      <c r="I329" s="18" t="s">
        <v>3360</v>
      </c>
      <c r="J329" s="43" t="s">
        <v>3379</v>
      </c>
      <c r="K329" s="43" t="s">
        <v>3379</v>
      </c>
      <c r="L329" s="144">
        <v>40695</v>
      </c>
      <c r="M329" s="168"/>
      <c r="N329" s="75"/>
      <c r="O329" s="75">
        <v>0</v>
      </c>
      <c r="P329" s="65">
        <v>1</v>
      </c>
      <c r="Q329" s="91" t="s">
        <v>3110</v>
      </c>
      <c r="R329" s="14"/>
      <c r="T329" s="123"/>
      <c r="U329" s="338"/>
      <c r="V329" s="92"/>
      <c r="W329" s="92"/>
    </row>
    <row r="330" spans="1:23" x14ac:dyDescent="0.2">
      <c r="A330" s="11">
        <f t="shared" si="6"/>
        <v>328</v>
      </c>
      <c r="B330" s="98">
        <v>405</v>
      </c>
      <c r="C330" s="12" t="s">
        <v>1697</v>
      </c>
      <c r="D330" s="14" t="s">
        <v>935</v>
      </c>
      <c r="E330" s="13" t="s">
        <v>2119</v>
      </c>
      <c r="F330" s="43" t="s">
        <v>3098</v>
      </c>
      <c r="G330" s="12" t="s">
        <v>2120</v>
      </c>
      <c r="H330" s="12" t="s">
        <v>2121</v>
      </c>
      <c r="I330" s="18" t="s">
        <v>3360</v>
      </c>
      <c r="J330" s="43" t="s">
        <v>3379</v>
      </c>
      <c r="K330" s="43" t="s">
        <v>3379</v>
      </c>
      <c r="L330" s="144">
        <v>40527</v>
      </c>
      <c r="M330" s="138"/>
      <c r="N330" s="15"/>
      <c r="O330" s="15">
        <v>0</v>
      </c>
      <c r="P330" s="39">
        <v>1</v>
      </c>
      <c r="Q330" s="91" t="s">
        <v>3110</v>
      </c>
      <c r="R330" s="14"/>
      <c r="T330" s="123"/>
      <c r="U330" s="338"/>
      <c r="V330" s="92"/>
      <c r="W330" s="92"/>
    </row>
    <row r="331" spans="1:23" x14ac:dyDescent="0.2">
      <c r="A331" s="11">
        <f t="shared" si="6"/>
        <v>329</v>
      </c>
      <c r="B331" s="98">
        <v>406</v>
      </c>
      <c r="C331" s="12" t="s">
        <v>1697</v>
      </c>
      <c r="D331" s="14" t="s">
        <v>936</v>
      </c>
      <c r="E331" s="13" t="s">
        <v>2119</v>
      </c>
      <c r="F331" s="43" t="s">
        <v>3098</v>
      </c>
      <c r="G331" s="12" t="s">
        <v>2120</v>
      </c>
      <c r="H331" s="12" t="s">
        <v>2121</v>
      </c>
      <c r="I331" s="18" t="s">
        <v>3360</v>
      </c>
      <c r="J331" s="43" t="s">
        <v>3379</v>
      </c>
      <c r="K331" s="43" t="s">
        <v>3379</v>
      </c>
      <c r="L331" s="144">
        <v>40783</v>
      </c>
      <c r="M331" s="138"/>
      <c r="N331" s="15"/>
      <c r="O331" s="15">
        <v>0</v>
      </c>
      <c r="P331" s="39">
        <v>1</v>
      </c>
      <c r="Q331" s="91" t="s">
        <v>3110</v>
      </c>
      <c r="R331" s="14"/>
      <c r="T331" s="123"/>
      <c r="U331" s="338"/>
      <c r="V331" s="92"/>
      <c r="W331" s="92"/>
    </row>
    <row r="332" spans="1:23" ht="12.75" customHeight="1" x14ac:dyDescent="0.2">
      <c r="A332" s="11">
        <f t="shared" si="6"/>
        <v>330</v>
      </c>
      <c r="B332" s="98">
        <v>407</v>
      </c>
      <c r="C332" s="12" t="s">
        <v>1697</v>
      </c>
      <c r="D332" s="14" t="s">
        <v>937</v>
      </c>
      <c r="E332" s="13" t="s">
        <v>934</v>
      </c>
      <c r="F332" s="43" t="s">
        <v>3099</v>
      </c>
      <c r="G332" s="12" t="s">
        <v>2120</v>
      </c>
      <c r="H332" s="12"/>
      <c r="I332" s="221" t="s">
        <v>3360</v>
      </c>
      <c r="J332" s="43" t="s">
        <v>3379</v>
      </c>
      <c r="K332" s="13"/>
      <c r="L332" s="144">
        <v>41152</v>
      </c>
      <c r="M332" s="168"/>
      <c r="N332" s="75"/>
      <c r="O332" s="75">
        <v>0</v>
      </c>
      <c r="P332" s="65">
        <v>1</v>
      </c>
      <c r="Q332" s="91" t="s">
        <v>3110</v>
      </c>
      <c r="R332" s="14"/>
      <c r="T332" s="123"/>
      <c r="U332" s="338"/>
      <c r="V332" s="92"/>
      <c r="W332" s="92"/>
    </row>
    <row r="333" spans="1:23" ht="12.75" customHeight="1" x14ac:dyDescent="0.2">
      <c r="A333" s="11">
        <f t="shared" si="6"/>
        <v>331</v>
      </c>
      <c r="B333" s="98">
        <v>408</v>
      </c>
      <c r="C333" s="12" t="s">
        <v>1697</v>
      </c>
      <c r="D333" s="14" t="s">
        <v>938</v>
      </c>
      <c r="E333" s="13" t="s">
        <v>934</v>
      </c>
      <c r="F333" s="43" t="s">
        <v>3099</v>
      </c>
      <c r="G333" s="12" t="s">
        <v>2120</v>
      </c>
      <c r="H333" s="12"/>
      <c r="I333" s="12"/>
      <c r="J333" s="43" t="s">
        <v>3379</v>
      </c>
      <c r="K333" s="13"/>
      <c r="L333" s="13"/>
      <c r="M333" s="168"/>
      <c r="N333" s="75"/>
      <c r="O333" s="75">
        <v>0</v>
      </c>
      <c r="P333" s="65">
        <v>1</v>
      </c>
      <c r="Q333" s="91" t="s">
        <v>3107</v>
      </c>
      <c r="R333" s="14"/>
      <c r="T333" s="123"/>
      <c r="U333" s="338"/>
      <c r="V333" s="92"/>
      <c r="W333" s="92"/>
    </row>
    <row r="334" spans="1:23" ht="12.75" customHeight="1" x14ac:dyDescent="0.2">
      <c r="A334" s="11">
        <f t="shared" si="6"/>
        <v>332</v>
      </c>
      <c r="B334" s="98">
        <v>409</v>
      </c>
      <c r="C334" s="12" t="s">
        <v>1697</v>
      </c>
      <c r="D334" s="14" t="s">
        <v>939</v>
      </c>
      <c r="E334" s="13" t="s">
        <v>934</v>
      </c>
      <c r="F334" s="43" t="s">
        <v>3099</v>
      </c>
      <c r="G334" s="12" t="s">
        <v>2120</v>
      </c>
      <c r="H334" s="12"/>
      <c r="I334" s="12"/>
      <c r="J334" s="43" t="s">
        <v>3379</v>
      </c>
      <c r="K334" s="13"/>
      <c r="L334" s="13"/>
      <c r="M334" s="138"/>
      <c r="N334" s="15"/>
      <c r="O334" s="15">
        <v>1</v>
      </c>
      <c r="P334" s="39">
        <v>1</v>
      </c>
      <c r="Q334" s="91" t="s">
        <v>3107</v>
      </c>
      <c r="R334" s="14"/>
      <c r="T334" s="123"/>
      <c r="U334" s="338"/>
      <c r="V334" s="92"/>
      <c r="W334" s="92"/>
    </row>
    <row r="335" spans="1:23" ht="12.75" customHeight="1" x14ac:dyDescent="0.2">
      <c r="A335" s="11">
        <f t="shared" si="6"/>
        <v>333</v>
      </c>
      <c r="B335" s="98">
        <v>410</v>
      </c>
      <c r="C335" s="12" t="s">
        <v>1697</v>
      </c>
      <c r="D335" s="14" t="s">
        <v>940</v>
      </c>
      <c r="E335" s="13" t="s">
        <v>934</v>
      </c>
      <c r="F335" s="43" t="s">
        <v>3099</v>
      </c>
      <c r="G335" s="12" t="s">
        <v>2120</v>
      </c>
      <c r="H335" s="12"/>
      <c r="I335" s="225" t="s">
        <v>3360</v>
      </c>
      <c r="J335" s="43" t="s">
        <v>3379</v>
      </c>
      <c r="K335" s="13"/>
      <c r="L335" s="144">
        <v>40906</v>
      </c>
      <c r="M335" s="168"/>
      <c r="N335" s="75"/>
      <c r="O335" s="75">
        <v>0</v>
      </c>
      <c r="P335" s="65">
        <v>1</v>
      </c>
      <c r="Q335" s="91" t="s">
        <v>3110</v>
      </c>
      <c r="R335" s="14"/>
      <c r="T335" s="123"/>
      <c r="U335" s="338"/>
      <c r="V335" s="92"/>
      <c r="W335" s="92"/>
    </row>
    <row r="336" spans="1:23" x14ac:dyDescent="0.2">
      <c r="A336" s="11">
        <f t="shared" si="6"/>
        <v>334</v>
      </c>
      <c r="B336" s="98">
        <v>411</v>
      </c>
      <c r="C336" s="12" t="s">
        <v>1697</v>
      </c>
      <c r="D336" s="14" t="s">
        <v>941</v>
      </c>
      <c r="E336" s="13" t="s">
        <v>2119</v>
      </c>
      <c r="F336" s="43" t="s">
        <v>3098</v>
      </c>
      <c r="G336" s="12" t="s">
        <v>2120</v>
      </c>
      <c r="H336" s="12" t="s">
        <v>2121</v>
      </c>
      <c r="I336" s="221" t="s">
        <v>3360</v>
      </c>
      <c r="J336" s="43" t="s">
        <v>3379</v>
      </c>
      <c r="K336" s="43" t="s">
        <v>3379</v>
      </c>
      <c r="L336" s="144">
        <v>40786</v>
      </c>
      <c r="M336" s="138"/>
      <c r="N336" s="15"/>
      <c r="O336" s="15">
        <v>1</v>
      </c>
      <c r="P336" s="39">
        <v>1</v>
      </c>
      <c r="Q336" s="91" t="s">
        <v>3110</v>
      </c>
      <c r="R336" s="14"/>
      <c r="T336" s="123"/>
      <c r="U336" s="338"/>
      <c r="V336" s="92"/>
      <c r="W336" s="92"/>
    </row>
    <row r="337" spans="1:23" ht="12.75" customHeight="1" x14ac:dyDescent="0.2">
      <c r="A337" s="11">
        <f t="shared" si="6"/>
        <v>335</v>
      </c>
      <c r="B337" s="98">
        <v>412</v>
      </c>
      <c r="C337" s="12" t="s">
        <v>1697</v>
      </c>
      <c r="D337" s="19" t="s">
        <v>942</v>
      </c>
      <c r="E337" s="13" t="s">
        <v>2119</v>
      </c>
      <c r="F337" s="43" t="s">
        <v>3098</v>
      </c>
      <c r="G337" s="12" t="s">
        <v>2120</v>
      </c>
      <c r="H337" s="12" t="s">
        <v>2121</v>
      </c>
      <c r="I337" s="18" t="s">
        <v>3360</v>
      </c>
      <c r="J337" s="43" t="s">
        <v>3379</v>
      </c>
      <c r="K337" s="43" t="s">
        <v>3379</v>
      </c>
      <c r="L337" s="144">
        <v>41973</v>
      </c>
      <c r="M337" s="138"/>
      <c r="N337" s="15"/>
      <c r="O337" s="15">
        <v>1</v>
      </c>
      <c r="P337" s="39">
        <v>1</v>
      </c>
      <c r="Q337" s="91" t="s">
        <v>3110</v>
      </c>
      <c r="R337" s="14"/>
      <c r="T337" s="123"/>
      <c r="U337" s="338"/>
      <c r="V337" s="92">
        <v>41971</v>
      </c>
      <c r="W337" s="92">
        <v>41957</v>
      </c>
    </row>
    <row r="338" spans="1:23" ht="12.75" customHeight="1" x14ac:dyDescent="0.2">
      <c r="A338" s="11">
        <f t="shared" si="6"/>
        <v>336</v>
      </c>
      <c r="B338" s="98">
        <v>413</v>
      </c>
      <c r="C338" s="12" t="s">
        <v>1697</v>
      </c>
      <c r="D338" s="14" t="s">
        <v>943</v>
      </c>
      <c r="E338" s="13" t="s">
        <v>2119</v>
      </c>
      <c r="F338" s="43" t="s">
        <v>3098</v>
      </c>
      <c r="G338" s="12" t="s">
        <v>2120</v>
      </c>
      <c r="H338" s="12" t="s">
        <v>2121</v>
      </c>
      <c r="I338" s="12"/>
      <c r="J338" s="43" t="s">
        <v>3379</v>
      </c>
      <c r="K338" s="43" t="s">
        <v>3379</v>
      </c>
      <c r="L338" s="43"/>
      <c r="M338" s="138"/>
      <c r="N338" s="15"/>
      <c r="O338" s="15">
        <v>1</v>
      </c>
      <c r="P338" s="39">
        <v>1</v>
      </c>
      <c r="Q338" s="91" t="s">
        <v>3107</v>
      </c>
      <c r="R338" s="14"/>
      <c r="T338" s="135">
        <v>41355</v>
      </c>
      <c r="U338" s="338"/>
      <c r="V338" s="92"/>
      <c r="W338" s="92"/>
    </row>
    <row r="339" spans="1:23" ht="12.75" customHeight="1" x14ac:dyDescent="0.2">
      <c r="A339" s="11">
        <f t="shared" si="6"/>
        <v>337</v>
      </c>
      <c r="B339" s="98">
        <v>414</v>
      </c>
      <c r="C339" s="12" t="s">
        <v>1697</v>
      </c>
      <c r="D339" s="14" t="s">
        <v>944</v>
      </c>
      <c r="E339" s="13" t="s">
        <v>2119</v>
      </c>
      <c r="F339" s="43" t="s">
        <v>3098</v>
      </c>
      <c r="G339" s="12" t="s">
        <v>2120</v>
      </c>
      <c r="H339" s="12"/>
      <c r="I339" s="12"/>
      <c r="J339" s="43" t="s">
        <v>3379</v>
      </c>
      <c r="K339" s="13"/>
      <c r="L339" s="13"/>
      <c r="M339" s="168"/>
      <c r="N339" s="75"/>
      <c r="O339" s="75">
        <v>0</v>
      </c>
      <c r="P339" s="65">
        <v>1</v>
      </c>
      <c r="Q339" s="91" t="s">
        <v>3107</v>
      </c>
      <c r="R339" s="14"/>
      <c r="T339" s="123"/>
      <c r="U339" s="338"/>
      <c r="V339" s="92"/>
      <c r="W339" s="92"/>
    </row>
    <row r="340" spans="1:23" x14ac:dyDescent="0.2">
      <c r="A340" s="11">
        <f t="shared" si="6"/>
        <v>338</v>
      </c>
      <c r="B340" s="98">
        <v>415</v>
      </c>
      <c r="C340" s="12" t="s">
        <v>1697</v>
      </c>
      <c r="D340" s="14" t="s">
        <v>945</v>
      </c>
      <c r="E340" s="13" t="s">
        <v>2119</v>
      </c>
      <c r="F340" s="43" t="s">
        <v>3098</v>
      </c>
      <c r="G340" s="12" t="s">
        <v>2120</v>
      </c>
      <c r="H340" s="12" t="s">
        <v>2121</v>
      </c>
      <c r="I340" s="225" t="s">
        <v>3360</v>
      </c>
      <c r="J340" s="43" t="s">
        <v>3379</v>
      </c>
      <c r="K340" s="43" t="s">
        <v>3379</v>
      </c>
      <c r="L340" s="144">
        <v>40724</v>
      </c>
      <c r="M340" s="138"/>
      <c r="N340" s="15"/>
      <c r="O340" s="15">
        <v>0</v>
      </c>
      <c r="P340" s="39">
        <v>1</v>
      </c>
      <c r="Q340" s="91" t="s">
        <v>3110</v>
      </c>
      <c r="R340" s="14"/>
      <c r="T340" s="135">
        <v>41432</v>
      </c>
      <c r="U340" s="338"/>
      <c r="V340" s="92"/>
      <c r="W340" s="92"/>
    </row>
    <row r="341" spans="1:23" x14ac:dyDescent="0.2">
      <c r="A341" s="11">
        <f t="shared" si="6"/>
        <v>339</v>
      </c>
      <c r="B341" s="98">
        <v>416</v>
      </c>
      <c r="C341" s="12" t="s">
        <v>1697</v>
      </c>
      <c r="D341" s="14" t="s">
        <v>946</v>
      </c>
      <c r="E341" s="13" t="s">
        <v>2119</v>
      </c>
      <c r="F341" s="43" t="s">
        <v>3098</v>
      </c>
      <c r="G341" s="12" t="s">
        <v>2120</v>
      </c>
      <c r="H341" s="12" t="s">
        <v>2121</v>
      </c>
      <c r="I341" s="18" t="s">
        <v>3360</v>
      </c>
      <c r="J341" s="43" t="s">
        <v>3379</v>
      </c>
      <c r="K341" s="43" t="s">
        <v>3379</v>
      </c>
      <c r="L341" s="144">
        <v>40868</v>
      </c>
      <c r="M341" s="138"/>
      <c r="N341" s="15"/>
      <c r="O341" s="15">
        <v>0</v>
      </c>
      <c r="P341" s="39">
        <v>1</v>
      </c>
      <c r="Q341" s="91" t="s">
        <v>3110</v>
      </c>
      <c r="R341" s="14"/>
      <c r="T341" s="123"/>
      <c r="U341" s="338"/>
      <c r="V341" s="92"/>
      <c r="W341" s="92"/>
    </row>
    <row r="342" spans="1:23" x14ac:dyDescent="0.2">
      <c r="A342" s="11">
        <f t="shared" si="6"/>
        <v>340</v>
      </c>
      <c r="B342" s="98">
        <v>417</v>
      </c>
      <c r="C342" s="12" t="s">
        <v>1697</v>
      </c>
      <c r="D342" s="14" t="s">
        <v>947</v>
      </c>
      <c r="E342" s="13" t="s">
        <v>2119</v>
      </c>
      <c r="F342" s="43" t="s">
        <v>3098</v>
      </c>
      <c r="G342" s="12" t="s">
        <v>2120</v>
      </c>
      <c r="H342" s="12" t="s">
        <v>2121</v>
      </c>
      <c r="I342" s="18" t="s">
        <v>3360</v>
      </c>
      <c r="J342" s="43" t="s">
        <v>3379</v>
      </c>
      <c r="K342" s="43" t="s">
        <v>3379</v>
      </c>
      <c r="L342" s="144">
        <v>40694</v>
      </c>
      <c r="M342" s="138"/>
      <c r="N342" s="15"/>
      <c r="O342" s="15">
        <v>0</v>
      </c>
      <c r="P342" s="39">
        <v>1</v>
      </c>
      <c r="Q342" s="91" t="s">
        <v>3110</v>
      </c>
      <c r="R342" s="14"/>
      <c r="T342" s="123"/>
      <c r="U342" s="338"/>
      <c r="V342" s="92"/>
      <c r="W342" s="92"/>
    </row>
    <row r="343" spans="1:23" x14ac:dyDescent="0.2">
      <c r="A343" s="11">
        <f t="shared" si="6"/>
        <v>341</v>
      </c>
      <c r="B343" s="98">
        <v>419</v>
      </c>
      <c r="C343" s="12" t="s">
        <v>1697</v>
      </c>
      <c r="D343" s="14" t="s">
        <v>948</v>
      </c>
      <c r="E343" s="13" t="s">
        <v>2119</v>
      </c>
      <c r="F343" s="43" t="s">
        <v>3098</v>
      </c>
      <c r="G343" s="12" t="s">
        <v>2120</v>
      </c>
      <c r="H343" s="12" t="s">
        <v>2121</v>
      </c>
      <c r="I343" s="18" t="s">
        <v>3360</v>
      </c>
      <c r="J343" s="43" t="s">
        <v>3379</v>
      </c>
      <c r="K343" s="43" t="s">
        <v>3379</v>
      </c>
      <c r="L343" s="144">
        <v>41058</v>
      </c>
      <c r="M343" s="138"/>
      <c r="N343" s="15"/>
      <c r="O343" s="15">
        <v>0</v>
      </c>
      <c r="P343" s="39">
        <v>1</v>
      </c>
      <c r="Q343" s="91" t="s">
        <v>3110</v>
      </c>
      <c r="R343" s="14"/>
      <c r="T343" s="123"/>
      <c r="U343" s="338"/>
      <c r="V343" s="92"/>
      <c r="W343" s="92"/>
    </row>
    <row r="344" spans="1:23" x14ac:dyDescent="0.2">
      <c r="A344" s="11">
        <f t="shared" si="6"/>
        <v>342</v>
      </c>
      <c r="B344" s="98">
        <v>420</v>
      </c>
      <c r="C344" s="12" t="s">
        <v>1697</v>
      </c>
      <c r="D344" s="14" t="s">
        <v>949</v>
      </c>
      <c r="E344" s="13" t="s">
        <v>2119</v>
      </c>
      <c r="F344" s="43" t="s">
        <v>3098</v>
      </c>
      <c r="G344" s="12" t="s">
        <v>2120</v>
      </c>
      <c r="H344" s="12" t="s">
        <v>2121</v>
      </c>
      <c r="I344" s="18" t="s">
        <v>3360</v>
      </c>
      <c r="J344" s="43" t="s">
        <v>3379</v>
      </c>
      <c r="K344" s="43" t="s">
        <v>3379</v>
      </c>
      <c r="L344" s="144">
        <v>40529</v>
      </c>
      <c r="M344" s="138"/>
      <c r="N344" s="15"/>
      <c r="O344" s="15">
        <v>0</v>
      </c>
      <c r="P344" s="39">
        <v>1</v>
      </c>
      <c r="Q344" s="91" t="s">
        <v>3110</v>
      </c>
      <c r="R344" s="14"/>
      <c r="T344" s="123"/>
      <c r="U344" s="338"/>
      <c r="V344" s="92"/>
      <c r="W344" s="92"/>
    </row>
    <row r="345" spans="1:23" x14ac:dyDescent="0.2">
      <c r="A345" s="11">
        <f t="shared" si="6"/>
        <v>343</v>
      </c>
      <c r="B345" s="98">
        <v>423</v>
      </c>
      <c r="C345" s="12" t="s">
        <v>1697</v>
      </c>
      <c r="D345" s="14" t="s">
        <v>950</v>
      </c>
      <c r="E345" s="13" t="s">
        <v>2119</v>
      </c>
      <c r="F345" s="43" t="s">
        <v>3098</v>
      </c>
      <c r="G345" s="12" t="s">
        <v>2120</v>
      </c>
      <c r="H345" s="12" t="s">
        <v>2121</v>
      </c>
      <c r="I345" s="18" t="s">
        <v>3360</v>
      </c>
      <c r="J345" s="43" t="s">
        <v>3379</v>
      </c>
      <c r="K345" s="43" t="s">
        <v>3379</v>
      </c>
      <c r="L345" s="144">
        <v>40785</v>
      </c>
      <c r="M345" s="138"/>
      <c r="N345" s="15"/>
      <c r="O345" s="15">
        <v>0</v>
      </c>
      <c r="P345" s="39">
        <v>1</v>
      </c>
      <c r="Q345" s="91" t="s">
        <v>3110</v>
      </c>
      <c r="R345" s="14"/>
      <c r="T345" s="135">
        <v>41425</v>
      </c>
      <c r="U345" s="338"/>
      <c r="V345" s="92"/>
      <c r="W345" s="92"/>
    </row>
    <row r="346" spans="1:23" x14ac:dyDescent="0.2">
      <c r="A346" s="11">
        <f t="shared" si="6"/>
        <v>344</v>
      </c>
      <c r="B346" s="98">
        <v>424</v>
      </c>
      <c r="C346" s="12" t="s">
        <v>1697</v>
      </c>
      <c r="D346" s="14" t="s">
        <v>951</v>
      </c>
      <c r="E346" s="13" t="s">
        <v>2119</v>
      </c>
      <c r="F346" s="43" t="s">
        <v>3098</v>
      </c>
      <c r="G346" s="12" t="s">
        <v>2120</v>
      </c>
      <c r="H346" s="12" t="s">
        <v>2121</v>
      </c>
      <c r="I346" s="18" t="s">
        <v>3360</v>
      </c>
      <c r="J346" s="43" t="s">
        <v>3379</v>
      </c>
      <c r="K346" s="43" t="s">
        <v>3379</v>
      </c>
      <c r="L346" s="144">
        <v>40904</v>
      </c>
      <c r="M346" s="138"/>
      <c r="N346" s="15"/>
      <c r="O346" s="15">
        <v>0</v>
      </c>
      <c r="P346" s="39">
        <v>1</v>
      </c>
      <c r="Q346" s="91" t="s">
        <v>3110</v>
      </c>
      <c r="R346" s="14"/>
      <c r="T346" s="123"/>
      <c r="U346" s="338"/>
      <c r="V346" s="92"/>
      <c r="W346" s="92"/>
    </row>
    <row r="347" spans="1:23" x14ac:dyDescent="0.2">
      <c r="A347" s="11">
        <f t="shared" si="6"/>
        <v>345</v>
      </c>
      <c r="B347" s="98">
        <v>425</v>
      </c>
      <c r="C347" s="12" t="s">
        <v>1697</v>
      </c>
      <c r="D347" s="14" t="s">
        <v>952</v>
      </c>
      <c r="E347" s="13" t="s">
        <v>2119</v>
      </c>
      <c r="F347" s="43" t="s">
        <v>3098</v>
      </c>
      <c r="G347" s="12" t="s">
        <v>2120</v>
      </c>
      <c r="H347" s="12" t="s">
        <v>2121</v>
      </c>
      <c r="I347" s="18" t="s">
        <v>3360</v>
      </c>
      <c r="J347" s="43" t="s">
        <v>3379</v>
      </c>
      <c r="K347" s="43" t="s">
        <v>3379</v>
      </c>
      <c r="L347" s="144">
        <v>40777</v>
      </c>
      <c r="M347" s="138"/>
      <c r="N347" s="15"/>
      <c r="O347" s="15">
        <v>0</v>
      </c>
      <c r="P347" s="39">
        <v>1</v>
      </c>
      <c r="Q347" s="91" t="s">
        <v>3110</v>
      </c>
      <c r="R347" s="14"/>
      <c r="T347" s="123"/>
      <c r="U347" s="338"/>
      <c r="V347" s="92"/>
      <c r="W347" s="92"/>
    </row>
    <row r="348" spans="1:23" x14ac:dyDescent="0.2">
      <c r="A348" s="11">
        <f t="shared" si="6"/>
        <v>346</v>
      </c>
      <c r="B348" s="98">
        <v>426</v>
      </c>
      <c r="C348" s="12" t="s">
        <v>1697</v>
      </c>
      <c r="D348" s="14" t="s">
        <v>953</v>
      </c>
      <c r="E348" s="13" t="s">
        <v>2119</v>
      </c>
      <c r="F348" s="43" t="s">
        <v>3098</v>
      </c>
      <c r="G348" s="12" t="s">
        <v>2120</v>
      </c>
      <c r="H348" s="12" t="s">
        <v>2121</v>
      </c>
      <c r="I348" s="18" t="s">
        <v>3360</v>
      </c>
      <c r="J348" s="43" t="s">
        <v>3379</v>
      </c>
      <c r="K348" s="43" t="s">
        <v>3379</v>
      </c>
      <c r="L348" s="144">
        <v>40529</v>
      </c>
      <c r="M348" s="138"/>
      <c r="N348" s="15"/>
      <c r="O348" s="15">
        <v>0</v>
      </c>
      <c r="P348" s="39">
        <v>1</v>
      </c>
      <c r="Q348" s="91" t="s">
        <v>3110</v>
      </c>
      <c r="R348" s="14"/>
      <c r="T348" s="123"/>
      <c r="U348" s="338"/>
      <c r="V348" s="92"/>
      <c r="W348" s="92"/>
    </row>
    <row r="349" spans="1:23" x14ac:dyDescent="0.2">
      <c r="A349" s="11">
        <f t="shared" si="6"/>
        <v>347</v>
      </c>
      <c r="B349" s="98">
        <v>427</v>
      </c>
      <c r="C349" s="12" t="s">
        <v>1697</v>
      </c>
      <c r="D349" s="14" t="s">
        <v>954</v>
      </c>
      <c r="E349" s="13" t="s">
        <v>2119</v>
      </c>
      <c r="F349" s="43" t="s">
        <v>3098</v>
      </c>
      <c r="G349" s="12" t="s">
        <v>2120</v>
      </c>
      <c r="H349" s="12" t="s">
        <v>2121</v>
      </c>
      <c r="I349" s="221" t="s">
        <v>3360</v>
      </c>
      <c r="J349" s="43" t="s">
        <v>3379</v>
      </c>
      <c r="K349" s="43" t="s">
        <v>3379</v>
      </c>
      <c r="L349" s="144">
        <v>40527</v>
      </c>
      <c r="M349" s="138"/>
      <c r="N349" s="15"/>
      <c r="O349" s="15">
        <v>0</v>
      </c>
      <c r="P349" s="39">
        <v>1</v>
      </c>
      <c r="Q349" s="91" t="s">
        <v>3110</v>
      </c>
      <c r="R349" s="14"/>
      <c r="T349" s="123"/>
      <c r="U349" s="338"/>
      <c r="V349" s="92"/>
      <c r="W349" s="92"/>
    </row>
    <row r="350" spans="1:23" ht="12.75" customHeight="1" x14ac:dyDescent="0.2">
      <c r="A350" s="11">
        <f t="shared" si="6"/>
        <v>348</v>
      </c>
      <c r="B350" s="98">
        <v>428</v>
      </c>
      <c r="C350" s="12" t="s">
        <v>1697</v>
      </c>
      <c r="D350" s="14" t="s">
        <v>955</v>
      </c>
      <c r="E350" s="13" t="s">
        <v>2119</v>
      </c>
      <c r="F350" s="43" t="s">
        <v>3098</v>
      </c>
      <c r="G350" s="12" t="s">
        <v>2120</v>
      </c>
      <c r="H350" s="12"/>
      <c r="I350" s="12"/>
      <c r="J350" s="43" t="s">
        <v>3379</v>
      </c>
      <c r="K350" s="13"/>
      <c r="L350" s="13"/>
      <c r="M350" s="138"/>
      <c r="N350" s="15"/>
      <c r="O350" s="15">
        <v>1</v>
      </c>
      <c r="P350" s="39">
        <v>1</v>
      </c>
      <c r="Q350" s="91" t="s">
        <v>3107</v>
      </c>
      <c r="R350" s="14"/>
      <c r="T350" s="123"/>
      <c r="U350" s="338"/>
      <c r="V350" s="92"/>
      <c r="W350" s="92"/>
    </row>
    <row r="351" spans="1:23" ht="12.75" customHeight="1" x14ac:dyDescent="0.2">
      <c r="A351" s="11">
        <f t="shared" si="6"/>
        <v>349</v>
      </c>
      <c r="B351" s="98">
        <v>429</v>
      </c>
      <c r="C351" s="12" t="s">
        <v>1697</v>
      </c>
      <c r="D351" s="14" t="s">
        <v>956</v>
      </c>
      <c r="E351" s="13" t="s">
        <v>957</v>
      </c>
      <c r="F351" s="43" t="s">
        <v>3096</v>
      </c>
      <c r="G351" s="12" t="s">
        <v>2120</v>
      </c>
      <c r="H351" s="12"/>
      <c r="I351" s="12"/>
      <c r="J351" s="43" t="s">
        <v>3379</v>
      </c>
      <c r="K351" s="13"/>
      <c r="L351" s="13"/>
      <c r="M351" s="138"/>
      <c r="N351" s="15"/>
      <c r="O351" s="15">
        <v>1</v>
      </c>
      <c r="P351" s="39">
        <v>1</v>
      </c>
      <c r="Q351" s="91" t="s">
        <v>3107</v>
      </c>
      <c r="R351" s="14"/>
      <c r="T351" s="123"/>
      <c r="U351" s="338"/>
      <c r="V351" s="92"/>
      <c r="W351" s="92"/>
    </row>
    <row r="352" spans="1:23" ht="12.75" customHeight="1" x14ac:dyDescent="0.2">
      <c r="A352" s="11">
        <f t="shared" si="6"/>
        <v>350</v>
      </c>
      <c r="B352" s="98">
        <v>431</v>
      </c>
      <c r="C352" s="12" t="s">
        <v>1697</v>
      </c>
      <c r="D352" s="14" t="s">
        <v>958</v>
      </c>
      <c r="E352" s="13" t="s">
        <v>957</v>
      </c>
      <c r="F352" s="43" t="s">
        <v>3096</v>
      </c>
      <c r="G352" s="12" t="s">
        <v>2120</v>
      </c>
      <c r="H352" s="12"/>
      <c r="I352" s="12"/>
      <c r="J352" s="43" t="s">
        <v>3379</v>
      </c>
      <c r="K352" s="13"/>
      <c r="L352" s="13"/>
      <c r="M352" s="138"/>
      <c r="N352" s="15"/>
      <c r="O352" s="15">
        <v>1</v>
      </c>
      <c r="P352" s="39">
        <v>1</v>
      </c>
      <c r="Q352" s="91" t="s">
        <v>3107</v>
      </c>
      <c r="R352" s="14"/>
      <c r="T352" s="123"/>
      <c r="U352" s="338"/>
      <c r="V352" s="92"/>
      <c r="W352" s="92"/>
    </row>
    <row r="353" spans="1:24" ht="12.75" customHeight="1" x14ac:dyDescent="0.2">
      <c r="A353" s="11">
        <f t="shared" si="6"/>
        <v>351</v>
      </c>
      <c r="B353" s="98">
        <v>432</v>
      </c>
      <c r="C353" s="12" t="s">
        <v>1697</v>
      </c>
      <c r="D353" s="14" t="s">
        <v>959</v>
      </c>
      <c r="E353" s="13" t="s">
        <v>957</v>
      </c>
      <c r="F353" s="43" t="s">
        <v>3096</v>
      </c>
      <c r="G353" s="12" t="s">
        <v>2120</v>
      </c>
      <c r="H353" s="18" t="s">
        <v>2121</v>
      </c>
      <c r="I353" s="12"/>
      <c r="J353" s="43" t="s">
        <v>3379</v>
      </c>
      <c r="K353" s="44">
        <v>42004</v>
      </c>
      <c r="L353" s="13"/>
      <c r="M353" s="138"/>
      <c r="N353" s="15"/>
      <c r="O353" s="15">
        <v>1</v>
      </c>
      <c r="P353" s="39">
        <v>1</v>
      </c>
      <c r="Q353" s="91" t="s">
        <v>3107</v>
      </c>
      <c r="R353" s="14"/>
      <c r="T353" s="123">
        <v>41971</v>
      </c>
      <c r="U353" s="338">
        <v>42004</v>
      </c>
      <c r="V353" s="92"/>
      <c r="W353" s="92"/>
    </row>
    <row r="354" spans="1:24" ht="12.75" customHeight="1" x14ac:dyDescent="0.2">
      <c r="A354" s="11">
        <f t="shared" si="6"/>
        <v>352</v>
      </c>
      <c r="B354" s="98">
        <v>433</v>
      </c>
      <c r="C354" s="12" t="s">
        <v>1697</v>
      </c>
      <c r="D354" s="14" t="s">
        <v>960</v>
      </c>
      <c r="E354" s="13" t="s">
        <v>957</v>
      </c>
      <c r="F354" s="43" t="s">
        <v>3096</v>
      </c>
      <c r="G354" s="12" t="s">
        <v>2120</v>
      </c>
      <c r="H354" s="12"/>
      <c r="I354" s="12"/>
      <c r="J354" s="43" t="s">
        <v>3379</v>
      </c>
      <c r="K354" s="13"/>
      <c r="L354" s="13"/>
      <c r="M354" s="138"/>
      <c r="N354" s="15"/>
      <c r="O354" s="15">
        <v>1</v>
      </c>
      <c r="P354" s="39">
        <v>1</v>
      </c>
      <c r="Q354" s="91" t="s">
        <v>3107</v>
      </c>
      <c r="R354" s="14"/>
      <c r="T354" s="123"/>
      <c r="U354" s="338"/>
      <c r="V354" s="92"/>
      <c r="W354" s="92"/>
    </row>
    <row r="355" spans="1:24" ht="12.75" customHeight="1" x14ac:dyDescent="0.2">
      <c r="A355" s="11">
        <f t="shared" si="6"/>
        <v>353</v>
      </c>
      <c r="B355" s="98">
        <v>434</v>
      </c>
      <c r="C355" s="12" t="s">
        <v>1697</v>
      </c>
      <c r="D355" s="14" t="s">
        <v>961</v>
      </c>
      <c r="E355" s="13" t="s">
        <v>957</v>
      </c>
      <c r="F355" s="43" t="s">
        <v>3096</v>
      </c>
      <c r="G355" s="12" t="s">
        <v>2120</v>
      </c>
      <c r="H355" s="12"/>
      <c r="I355" s="12"/>
      <c r="J355" s="43" t="s">
        <v>3379</v>
      </c>
      <c r="K355" s="13"/>
      <c r="L355" s="13"/>
      <c r="M355" s="138"/>
      <c r="N355" s="15"/>
      <c r="O355" s="15">
        <v>1</v>
      </c>
      <c r="P355" s="39">
        <v>1</v>
      </c>
      <c r="Q355" s="91" t="s">
        <v>3107</v>
      </c>
      <c r="R355" s="14"/>
      <c r="T355" s="123"/>
      <c r="U355" s="338"/>
      <c r="V355" s="92"/>
      <c r="W355" s="92"/>
    </row>
    <row r="356" spans="1:24" ht="12.75" customHeight="1" x14ac:dyDescent="0.2">
      <c r="A356" s="11">
        <f t="shared" si="6"/>
        <v>354</v>
      </c>
      <c r="B356" s="98">
        <v>435</v>
      </c>
      <c r="C356" s="12" t="s">
        <v>1697</v>
      </c>
      <c r="D356" s="14" t="s">
        <v>962</v>
      </c>
      <c r="E356" s="13" t="s">
        <v>957</v>
      </c>
      <c r="F356" s="43" t="s">
        <v>3096</v>
      </c>
      <c r="G356" s="12" t="s">
        <v>2120</v>
      </c>
      <c r="H356" s="12"/>
      <c r="I356" s="12"/>
      <c r="J356" s="43" t="s">
        <v>3379</v>
      </c>
      <c r="K356" s="13"/>
      <c r="L356" s="13"/>
      <c r="M356" s="138"/>
      <c r="N356" s="15"/>
      <c r="O356" s="15">
        <v>1</v>
      </c>
      <c r="P356" s="39">
        <v>1</v>
      </c>
      <c r="Q356" s="91" t="s">
        <v>3107</v>
      </c>
      <c r="R356" s="14"/>
      <c r="T356" s="123"/>
      <c r="U356" s="338"/>
      <c r="V356" s="92"/>
      <c r="W356" s="92"/>
    </row>
    <row r="357" spans="1:24" ht="12.75" customHeight="1" x14ac:dyDescent="0.2">
      <c r="A357" s="11">
        <f t="shared" si="6"/>
        <v>355</v>
      </c>
      <c r="B357" s="98">
        <v>436</v>
      </c>
      <c r="C357" s="12" t="s">
        <v>1697</v>
      </c>
      <c r="D357" s="14" t="s">
        <v>963</v>
      </c>
      <c r="E357" s="13" t="s">
        <v>957</v>
      </c>
      <c r="F357" s="43" t="s">
        <v>3096</v>
      </c>
      <c r="G357" s="12" t="s">
        <v>2120</v>
      </c>
      <c r="H357" s="12"/>
      <c r="I357" s="12"/>
      <c r="J357" s="43" t="s">
        <v>3379</v>
      </c>
      <c r="K357" s="13"/>
      <c r="L357" s="13"/>
      <c r="M357" s="138"/>
      <c r="N357" s="15"/>
      <c r="O357" s="15">
        <v>1</v>
      </c>
      <c r="P357" s="39">
        <v>1</v>
      </c>
      <c r="Q357" s="91" t="s">
        <v>3107</v>
      </c>
      <c r="R357" s="14"/>
      <c r="T357" s="123"/>
      <c r="U357" s="338"/>
      <c r="V357" s="92"/>
      <c r="W357" s="92"/>
    </row>
    <row r="358" spans="1:24" ht="12.75" customHeight="1" x14ac:dyDescent="0.2">
      <c r="A358" s="11">
        <f t="shared" si="6"/>
        <v>356</v>
      </c>
      <c r="B358" s="98">
        <v>437</v>
      </c>
      <c r="C358" s="12" t="s">
        <v>1697</v>
      </c>
      <c r="D358" s="19" t="s">
        <v>964</v>
      </c>
      <c r="E358" s="13" t="s">
        <v>957</v>
      </c>
      <c r="F358" s="43" t="s">
        <v>3096</v>
      </c>
      <c r="G358" s="12" t="s">
        <v>2120</v>
      </c>
      <c r="H358" s="18" t="s">
        <v>2121</v>
      </c>
      <c r="I358" s="18"/>
      <c r="J358" s="43" t="s">
        <v>3379</v>
      </c>
      <c r="K358" s="44">
        <v>41820</v>
      </c>
      <c r="L358" s="44"/>
      <c r="M358" s="138"/>
      <c r="N358" s="15"/>
      <c r="O358" s="15">
        <v>1</v>
      </c>
      <c r="P358" s="39">
        <v>1</v>
      </c>
      <c r="Q358" s="91" t="s">
        <v>3107</v>
      </c>
      <c r="R358" s="14"/>
      <c r="T358" s="123">
        <v>41803</v>
      </c>
      <c r="U358" s="338">
        <v>41789</v>
      </c>
      <c r="V358" s="92"/>
      <c r="W358" s="92"/>
    </row>
    <row r="359" spans="1:24" ht="12.75" customHeight="1" x14ac:dyDescent="0.2">
      <c r="A359" s="11">
        <f t="shared" si="6"/>
        <v>357</v>
      </c>
      <c r="B359" s="98">
        <v>438</v>
      </c>
      <c r="C359" s="12" t="s">
        <v>1697</v>
      </c>
      <c r="D359" s="19" t="s">
        <v>861</v>
      </c>
      <c r="E359" s="13" t="s">
        <v>957</v>
      </c>
      <c r="F359" s="43" t="s">
        <v>3096</v>
      </c>
      <c r="G359" s="12" t="s">
        <v>2120</v>
      </c>
      <c r="H359" s="18" t="s">
        <v>2121</v>
      </c>
      <c r="I359" s="226" t="s">
        <v>3360</v>
      </c>
      <c r="J359" s="43" t="s">
        <v>3379</v>
      </c>
      <c r="K359" s="44">
        <v>41802</v>
      </c>
      <c r="L359" s="144">
        <v>41882</v>
      </c>
      <c r="M359" s="138"/>
      <c r="N359" s="15"/>
      <c r="O359" s="15">
        <v>1</v>
      </c>
      <c r="P359" s="39">
        <v>1</v>
      </c>
      <c r="Q359" s="91" t="s">
        <v>3110</v>
      </c>
      <c r="R359" s="14"/>
      <c r="T359" s="123">
        <v>41698</v>
      </c>
      <c r="U359" s="338">
        <v>41789</v>
      </c>
      <c r="V359" s="92">
        <v>41865</v>
      </c>
      <c r="W359" s="92">
        <v>41865</v>
      </c>
    </row>
    <row r="360" spans="1:24" ht="12.75" customHeight="1" x14ac:dyDescent="0.2">
      <c r="A360" s="11">
        <f t="shared" si="6"/>
        <v>358</v>
      </c>
      <c r="B360" s="98">
        <v>439</v>
      </c>
      <c r="C360" s="12" t="s">
        <v>1697</v>
      </c>
      <c r="D360" s="14" t="s">
        <v>862</v>
      </c>
      <c r="E360" s="13" t="s">
        <v>957</v>
      </c>
      <c r="F360" s="43" t="s">
        <v>3096</v>
      </c>
      <c r="G360" s="12" t="s">
        <v>2120</v>
      </c>
      <c r="H360" s="12"/>
      <c r="I360" s="12"/>
      <c r="J360" s="43" t="s">
        <v>3379</v>
      </c>
      <c r="K360" s="13"/>
      <c r="L360" s="13"/>
      <c r="M360" s="138"/>
      <c r="N360" s="15"/>
      <c r="O360" s="15">
        <v>1</v>
      </c>
      <c r="P360" s="39">
        <v>1</v>
      </c>
      <c r="Q360" s="91" t="s">
        <v>3107</v>
      </c>
      <c r="R360" s="14"/>
      <c r="T360" s="123"/>
      <c r="U360" s="338"/>
      <c r="V360" s="92"/>
      <c r="W360" s="92"/>
    </row>
    <row r="361" spans="1:24" ht="12.75" customHeight="1" x14ac:dyDescent="0.2">
      <c r="A361" s="11">
        <f t="shared" si="6"/>
        <v>359</v>
      </c>
      <c r="B361" s="98">
        <v>440</v>
      </c>
      <c r="C361" s="12" t="s">
        <v>1697</v>
      </c>
      <c r="D361" s="14" t="s">
        <v>863</v>
      </c>
      <c r="E361" s="13" t="s">
        <v>957</v>
      </c>
      <c r="F361" s="43" t="s">
        <v>3096</v>
      </c>
      <c r="G361" s="12" t="s">
        <v>2120</v>
      </c>
      <c r="H361" s="12"/>
      <c r="I361" s="12"/>
      <c r="J361" s="43" t="s">
        <v>3379</v>
      </c>
      <c r="K361" s="13"/>
      <c r="L361" s="13"/>
      <c r="M361" s="138"/>
      <c r="N361" s="15"/>
      <c r="O361" s="15">
        <v>1</v>
      </c>
      <c r="P361" s="39">
        <v>1</v>
      </c>
      <c r="Q361" s="91" t="s">
        <v>3107</v>
      </c>
      <c r="R361" s="14"/>
      <c r="T361" s="123"/>
      <c r="U361" s="338"/>
      <c r="V361" s="92"/>
      <c r="W361" s="92"/>
    </row>
    <row r="362" spans="1:24" ht="12.75" customHeight="1" x14ac:dyDescent="0.2">
      <c r="A362" s="11">
        <f t="shared" si="6"/>
        <v>360</v>
      </c>
      <c r="B362" s="98">
        <v>441</v>
      </c>
      <c r="C362" s="12" t="s">
        <v>1697</v>
      </c>
      <c r="D362" s="14" t="s">
        <v>864</v>
      </c>
      <c r="E362" s="13" t="s">
        <v>957</v>
      </c>
      <c r="F362" s="43" t="s">
        <v>3096</v>
      </c>
      <c r="G362" s="12" t="s">
        <v>2120</v>
      </c>
      <c r="H362" s="12"/>
      <c r="I362" s="225" t="s">
        <v>3360</v>
      </c>
      <c r="J362" s="43" t="s">
        <v>3379</v>
      </c>
      <c r="K362" s="13"/>
      <c r="L362" s="144">
        <v>41869</v>
      </c>
      <c r="M362" s="138"/>
      <c r="N362" s="15"/>
      <c r="O362" s="15">
        <v>1</v>
      </c>
      <c r="P362" s="39">
        <v>1</v>
      </c>
      <c r="Q362" s="91" t="s">
        <v>3110</v>
      </c>
      <c r="R362" s="14"/>
      <c r="T362" s="123"/>
      <c r="U362" s="338"/>
      <c r="V362" s="92">
        <v>41865</v>
      </c>
      <c r="W362" s="92">
        <v>41865</v>
      </c>
      <c r="X362" s="17" t="s">
        <v>3170</v>
      </c>
    </row>
    <row r="363" spans="1:24" ht="12.75" customHeight="1" x14ac:dyDescent="0.2">
      <c r="A363" s="11">
        <f t="shared" si="6"/>
        <v>361</v>
      </c>
      <c r="B363" s="98">
        <v>442</v>
      </c>
      <c r="C363" s="12" t="s">
        <v>1697</v>
      </c>
      <c r="D363" s="14" t="s">
        <v>865</v>
      </c>
      <c r="E363" s="13" t="s">
        <v>957</v>
      </c>
      <c r="F363" s="43" t="s">
        <v>3096</v>
      </c>
      <c r="G363" s="12" t="s">
        <v>2120</v>
      </c>
      <c r="H363" s="12"/>
      <c r="I363" s="18" t="s">
        <v>3360</v>
      </c>
      <c r="J363" s="43" t="s">
        <v>3379</v>
      </c>
      <c r="K363" s="13"/>
      <c r="L363" s="144">
        <v>40753</v>
      </c>
      <c r="M363" s="138"/>
      <c r="N363" s="15"/>
      <c r="O363" s="15">
        <v>1</v>
      </c>
      <c r="P363" s="39">
        <v>1</v>
      </c>
      <c r="Q363" s="91" t="s">
        <v>3110</v>
      </c>
      <c r="R363" s="14"/>
      <c r="T363" s="135">
        <v>41355</v>
      </c>
      <c r="U363" s="338"/>
      <c r="V363" s="92"/>
      <c r="W363" s="92"/>
    </row>
    <row r="364" spans="1:24" ht="12.75" customHeight="1" x14ac:dyDescent="0.2">
      <c r="A364" s="11">
        <f t="shared" si="6"/>
        <v>362</v>
      </c>
      <c r="B364" s="98">
        <v>443</v>
      </c>
      <c r="C364" s="12" t="s">
        <v>1697</v>
      </c>
      <c r="D364" s="14" t="s">
        <v>866</v>
      </c>
      <c r="E364" s="13" t="s">
        <v>957</v>
      </c>
      <c r="F364" s="43" t="s">
        <v>3096</v>
      </c>
      <c r="G364" s="12" t="s">
        <v>2120</v>
      </c>
      <c r="H364" s="12"/>
      <c r="I364" s="18" t="s">
        <v>3360</v>
      </c>
      <c r="J364" s="43" t="s">
        <v>3379</v>
      </c>
      <c r="K364" s="13"/>
      <c r="L364" s="144">
        <v>40747</v>
      </c>
      <c r="M364" s="138"/>
      <c r="N364" s="15"/>
      <c r="O364" s="15">
        <v>1</v>
      </c>
      <c r="P364" s="39">
        <v>1</v>
      </c>
      <c r="Q364" s="91" t="s">
        <v>3110</v>
      </c>
      <c r="R364" s="14"/>
      <c r="T364" s="123"/>
      <c r="U364" s="338"/>
      <c r="V364" s="92"/>
      <c r="W364" s="92"/>
    </row>
    <row r="365" spans="1:24" x14ac:dyDescent="0.2">
      <c r="A365" s="11">
        <f t="shared" si="6"/>
        <v>363</v>
      </c>
      <c r="B365" s="98">
        <v>444</v>
      </c>
      <c r="C365" s="12" t="s">
        <v>1697</v>
      </c>
      <c r="D365" s="14" t="s">
        <v>867</v>
      </c>
      <c r="E365" s="13" t="s">
        <v>2119</v>
      </c>
      <c r="F365" s="43" t="s">
        <v>3098</v>
      </c>
      <c r="G365" s="12" t="s">
        <v>2120</v>
      </c>
      <c r="H365" s="12" t="s">
        <v>2121</v>
      </c>
      <c r="I365" s="18" t="s">
        <v>3360</v>
      </c>
      <c r="J365" s="43" t="s">
        <v>3379</v>
      </c>
      <c r="K365" s="43" t="s">
        <v>3379</v>
      </c>
      <c r="L365" s="144">
        <v>41753</v>
      </c>
      <c r="M365" s="138"/>
      <c r="N365" s="15"/>
      <c r="O365" s="15">
        <v>0</v>
      </c>
      <c r="P365" s="39">
        <v>1</v>
      </c>
      <c r="Q365" s="91" t="s">
        <v>3110</v>
      </c>
      <c r="R365" s="14"/>
      <c r="T365" s="135">
        <v>41425</v>
      </c>
      <c r="U365" s="338"/>
      <c r="V365" s="92">
        <v>41750</v>
      </c>
      <c r="W365" s="92">
        <v>41729</v>
      </c>
    </row>
    <row r="366" spans="1:24" x14ac:dyDescent="0.2">
      <c r="A366" s="11">
        <f t="shared" si="6"/>
        <v>364</v>
      </c>
      <c r="B366" s="98">
        <v>445</v>
      </c>
      <c r="C366" s="12" t="s">
        <v>1697</v>
      </c>
      <c r="D366" s="14" t="s">
        <v>868</v>
      </c>
      <c r="E366" s="13" t="s">
        <v>2119</v>
      </c>
      <c r="F366" s="43" t="s">
        <v>3098</v>
      </c>
      <c r="G366" s="12" t="s">
        <v>2120</v>
      </c>
      <c r="H366" s="12" t="s">
        <v>2121</v>
      </c>
      <c r="I366" s="221" t="s">
        <v>3360</v>
      </c>
      <c r="J366" s="43" t="s">
        <v>3379</v>
      </c>
      <c r="K366" s="43" t="s">
        <v>3379</v>
      </c>
      <c r="L366" s="144">
        <v>40529</v>
      </c>
      <c r="M366" s="138"/>
      <c r="N366" s="15"/>
      <c r="O366" s="15">
        <v>0</v>
      </c>
      <c r="P366" s="39">
        <v>1</v>
      </c>
      <c r="Q366" s="91" t="s">
        <v>3110</v>
      </c>
      <c r="R366" s="14"/>
      <c r="T366" s="123"/>
      <c r="U366" s="338"/>
      <c r="V366" s="92"/>
      <c r="W366" s="92"/>
    </row>
    <row r="367" spans="1:24" ht="12.75" customHeight="1" x14ac:dyDescent="0.2">
      <c r="A367" s="11">
        <f t="shared" si="6"/>
        <v>365</v>
      </c>
      <c r="B367" s="98">
        <v>446</v>
      </c>
      <c r="C367" s="12" t="s">
        <v>1697</v>
      </c>
      <c r="D367" s="14" t="s">
        <v>869</v>
      </c>
      <c r="E367" s="13" t="s">
        <v>957</v>
      </c>
      <c r="F367" s="43" t="s">
        <v>3096</v>
      </c>
      <c r="G367" s="12" t="s">
        <v>2120</v>
      </c>
      <c r="H367" s="18" t="s">
        <v>2121</v>
      </c>
      <c r="I367" s="12"/>
      <c r="J367" s="43" t="s">
        <v>3379</v>
      </c>
      <c r="K367" s="44">
        <v>42185</v>
      </c>
      <c r="L367" s="13"/>
      <c r="M367" s="168"/>
      <c r="N367" s="75"/>
      <c r="O367" s="75">
        <v>0</v>
      </c>
      <c r="P367" s="65">
        <v>1</v>
      </c>
      <c r="Q367" s="91" t="s">
        <v>3107</v>
      </c>
      <c r="R367" s="14"/>
      <c r="S367" s="204" t="s">
        <v>2121</v>
      </c>
      <c r="T367" s="92">
        <v>42160</v>
      </c>
      <c r="U367" s="338">
        <v>42185</v>
      </c>
      <c r="V367" s="92"/>
      <c r="W367" s="92"/>
    </row>
    <row r="368" spans="1:24" x14ac:dyDescent="0.2">
      <c r="A368" s="11">
        <f t="shared" si="6"/>
        <v>366</v>
      </c>
      <c r="B368" s="98">
        <v>447</v>
      </c>
      <c r="C368" s="12" t="s">
        <v>1697</v>
      </c>
      <c r="D368" s="14" t="s">
        <v>870</v>
      </c>
      <c r="E368" s="13" t="s">
        <v>2119</v>
      </c>
      <c r="F368" s="43" t="s">
        <v>3098</v>
      </c>
      <c r="G368" s="12" t="s">
        <v>2120</v>
      </c>
      <c r="H368" s="12" t="s">
        <v>2121</v>
      </c>
      <c r="I368" s="226" t="s">
        <v>3360</v>
      </c>
      <c r="J368" s="43" t="s">
        <v>3379</v>
      </c>
      <c r="K368" s="43" t="s">
        <v>3379</v>
      </c>
      <c r="L368" s="144">
        <v>40848</v>
      </c>
      <c r="M368" s="138"/>
      <c r="N368" s="15"/>
      <c r="O368" s="15">
        <v>0</v>
      </c>
      <c r="P368" s="39">
        <v>1</v>
      </c>
      <c r="Q368" s="91" t="s">
        <v>3110</v>
      </c>
      <c r="R368" s="14"/>
      <c r="T368" s="135">
        <v>41432</v>
      </c>
      <c r="U368" s="338"/>
      <c r="V368" s="92"/>
      <c r="W368" s="92"/>
    </row>
    <row r="369" spans="1:23" ht="12.75" customHeight="1" x14ac:dyDescent="0.2">
      <c r="A369" s="11">
        <f t="shared" si="6"/>
        <v>367</v>
      </c>
      <c r="B369" s="98">
        <v>448</v>
      </c>
      <c r="C369" s="12" t="s">
        <v>1697</v>
      </c>
      <c r="D369" s="19" t="s">
        <v>871</v>
      </c>
      <c r="E369" s="13" t="s">
        <v>2119</v>
      </c>
      <c r="F369" s="43" t="s">
        <v>3098</v>
      </c>
      <c r="G369" s="12" t="s">
        <v>2120</v>
      </c>
      <c r="H369" s="12" t="s">
        <v>2121</v>
      </c>
      <c r="I369" s="18" t="s">
        <v>3360</v>
      </c>
      <c r="J369" s="43" t="s">
        <v>3379</v>
      </c>
      <c r="K369" s="43" t="s">
        <v>3379</v>
      </c>
      <c r="L369" s="144">
        <v>41973</v>
      </c>
      <c r="M369" s="138"/>
      <c r="N369" s="15"/>
      <c r="O369" s="15">
        <v>0</v>
      </c>
      <c r="P369" s="39">
        <v>1</v>
      </c>
      <c r="Q369" s="91" t="s">
        <v>3110</v>
      </c>
      <c r="R369" s="14"/>
      <c r="T369" s="123"/>
      <c r="U369" s="338"/>
      <c r="V369" s="92">
        <v>41971</v>
      </c>
      <c r="W369" s="92">
        <v>41957</v>
      </c>
    </row>
    <row r="370" spans="1:23" ht="12.75" customHeight="1" x14ac:dyDescent="0.2">
      <c r="A370" s="11">
        <f t="shared" si="6"/>
        <v>368</v>
      </c>
      <c r="B370" s="98">
        <v>449</v>
      </c>
      <c r="C370" s="12" t="s">
        <v>1697</v>
      </c>
      <c r="D370" s="14" t="s">
        <v>872</v>
      </c>
      <c r="E370" s="13" t="s">
        <v>2119</v>
      </c>
      <c r="F370" s="43" t="s">
        <v>3098</v>
      </c>
      <c r="G370" s="12" t="s">
        <v>2120</v>
      </c>
      <c r="H370" s="12" t="s">
        <v>2121</v>
      </c>
      <c r="I370" s="12"/>
      <c r="J370" s="43" t="s">
        <v>3379</v>
      </c>
      <c r="K370" s="43" t="s">
        <v>3379</v>
      </c>
      <c r="L370" s="43"/>
      <c r="M370" s="138"/>
      <c r="N370" s="15"/>
      <c r="O370" s="15">
        <v>0</v>
      </c>
      <c r="P370" s="39">
        <v>1</v>
      </c>
      <c r="Q370" s="91" t="s">
        <v>3107</v>
      </c>
      <c r="R370" s="14"/>
      <c r="T370" s="123"/>
      <c r="U370" s="338"/>
      <c r="V370" s="92"/>
      <c r="W370" s="92"/>
    </row>
    <row r="371" spans="1:23" ht="12.75" customHeight="1" x14ac:dyDescent="0.2">
      <c r="A371" s="11">
        <f t="shared" si="6"/>
        <v>369</v>
      </c>
      <c r="B371" s="98">
        <v>450</v>
      </c>
      <c r="C371" s="12" t="s">
        <v>1697</v>
      </c>
      <c r="D371" s="14" t="s">
        <v>873</v>
      </c>
      <c r="E371" s="13" t="s">
        <v>957</v>
      </c>
      <c r="F371" s="43" t="s">
        <v>3096</v>
      </c>
      <c r="G371" s="12" t="s">
        <v>2120</v>
      </c>
      <c r="H371" s="12"/>
      <c r="I371" s="12"/>
      <c r="J371" s="43" t="s">
        <v>3379</v>
      </c>
      <c r="K371" s="13"/>
      <c r="L371" s="13"/>
      <c r="M371" s="168"/>
      <c r="N371" s="75"/>
      <c r="O371" s="75">
        <v>0</v>
      </c>
      <c r="P371" s="65">
        <v>1</v>
      </c>
      <c r="Q371" s="91" t="s">
        <v>3107</v>
      </c>
      <c r="R371" s="14"/>
      <c r="T371" s="123"/>
      <c r="U371" s="338"/>
      <c r="V371" s="92"/>
      <c r="W371" s="92"/>
    </row>
    <row r="372" spans="1:23" ht="12.75" customHeight="1" x14ac:dyDescent="0.2">
      <c r="A372" s="11">
        <f t="shared" si="6"/>
        <v>370</v>
      </c>
      <c r="B372" s="98">
        <v>451</v>
      </c>
      <c r="C372" s="12" t="s">
        <v>1697</v>
      </c>
      <c r="D372" s="14" t="s">
        <v>874</v>
      </c>
      <c r="E372" s="13" t="s">
        <v>934</v>
      </c>
      <c r="F372" s="43" t="s">
        <v>3099</v>
      </c>
      <c r="G372" s="12" t="s">
        <v>2120</v>
      </c>
      <c r="H372" s="12" t="s">
        <v>2121</v>
      </c>
      <c r="I372" s="225" t="s">
        <v>3360</v>
      </c>
      <c r="J372" s="43" t="s">
        <v>3379</v>
      </c>
      <c r="K372" s="43" t="s">
        <v>3379</v>
      </c>
      <c r="L372" s="144">
        <v>40444</v>
      </c>
      <c r="M372" s="168"/>
      <c r="N372" s="75"/>
      <c r="O372" s="75">
        <v>0</v>
      </c>
      <c r="P372" s="65">
        <v>1</v>
      </c>
      <c r="Q372" s="91" t="s">
        <v>3110</v>
      </c>
      <c r="R372" s="14"/>
      <c r="T372" s="123"/>
      <c r="U372" s="338"/>
      <c r="V372" s="92"/>
      <c r="W372" s="92"/>
    </row>
    <row r="373" spans="1:23" ht="12.75" customHeight="1" x14ac:dyDescent="0.2">
      <c r="A373" s="11">
        <f t="shared" si="6"/>
        <v>371</v>
      </c>
      <c r="B373" s="98">
        <v>452</v>
      </c>
      <c r="C373" s="12" t="s">
        <v>1697</v>
      </c>
      <c r="D373" s="14" t="s">
        <v>2053</v>
      </c>
      <c r="E373" s="13" t="s">
        <v>934</v>
      </c>
      <c r="F373" s="43" t="s">
        <v>3099</v>
      </c>
      <c r="G373" s="12" t="s">
        <v>2120</v>
      </c>
      <c r="H373" s="12" t="s">
        <v>2121</v>
      </c>
      <c r="I373" s="18" t="s">
        <v>3360</v>
      </c>
      <c r="J373" s="43" t="s">
        <v>3379</v>
      </c>
      <c r="K373" s="43" t="s">
        <v>3379</v>
      </c>
      <c r="L373" s="144">
        <v>40444</v>
      </c>
      <c r="M373" s="168"/>
      <c r="N373" s="75"/>
      <c r="O373" s="75">
        <v>0</v>
      </c>
      <c r="P373" s="65">
        <v>1</v>
      </c>
      <c r="Q373" s="91" t="s">
        <v>3110</v>
      </c>
      <c r="R373" s="14"/>
      <c r="T373" s="135">
        <v>41432</v>
      </c>
      <c r="U373" s="338"/>
      <c r="V373" s="92"/>
      <c r="W373" s="92"/>
    </row>
    <row r="374" spans="1:23" ht="12.75" customHeight="1" x14ac:dyDescent="0.2">
      <c r="A374" s="11">
        <f t="shared" si="6"/>
        <v>372</v>
      </c>
      <c r="B374" s="98">
        <v>453</v>
      </c>
      <c r="C374" s="12" t="s">
        <v>1697</v>
      </c>
      <c r="D374" s="14" t="s">
        <v>885</v>
      </c>
      <c r="E374" s="13" t="s">
        <v>934</v>
      </c>
      <c r="F374" s="43" t="s">
        <v>3099</v>
      </c>
      <c r="G374" s="12" t="s">
        <v>2120</v>
      </c>
      <c r="H374" s="12" t="s">
        <v>2121</v>
      </c>
      <c r="I374" s="18" t="s">
        <v>3360</v>
      </c>
      <c r="J374" s="43" t="s">
        <v>3379</v>
      </c>
      <c r="K374" s="43" t="s">
        <v>3379</v>
      </c>
      <c r="L374" s="144">
        <v>40508</v>
      </c>
      <c r="M374" s="168"/>
      <c r="N374" s="75"/>
      <c r="O374" s="75">
        <v>0</v>
      </c>
      <c r="P374" s="65">
        <v>1</v>
      </c>
      <c r="Q374" s="91" t="s">
        <v>3110</v>
      </c>
      <c r="R374" s="14"/>
      <c r="T374" s="123"/>
      <c r="U374" s="338"/>
      <c r="V374" s="92"/>
      <c r="W374" s="92"/>
    </row>
    <row r="375" spans="1:23" ht="12.75" customHeight="1" x14ac:dyDescent="0.2">
      <c r="A375" s="11">
        <f t="shared" si="6"/>
        <v>373</v>
      </c>
      <c r="B375" s="98">
        <v>454</v>
      </c>
      <c r="C375" s="12" t="s">
        <v>1697</v>
      </c>
      <c r="D375" s="14" t="s">
        <v>886</v>
      </c>
      <c r="E375" s="13" t="s">
        <v>934</v>
      </c>
      <c r="F375" s="43" t="s">
        <v>3099</v>
      </c>
      <c r="G375" s="12" t="s">
        <v>2120</v>
      </c>
      <c r="H375" s="12" t="s">
        <v>2121</v>
      </c>
      <c r="I375" s="18" t="s">
        <v>3360</v>
      </c>
      <c r="J375" s="43" t="s">
        <v>3379</v>
      </c>
      <c r="K375" s="43" t="s">
        <v>3379</v>
      </c>
      <c r="L375" s="144">
        <v>41086</v>
      </c>
      <c r="M375" s="168"/>
      <c r="N375" s="75"/>
      <c r="O375" s="75">
        <v>0</v>
      </c>
      <c r="P375" s="65">
        <v>1</v>
      </c>
      <c r="Q375" s="91" t="s">
        <v>3110</v>
      </c>
      <c r="R375" s="14"/>
      <c r="T375" s="123"/>
      <c r="U375" s="338"/>
      <c r="V375" s="92"/>
      <c r="W375" s="92"/>
    </row>
    <row r="376" spans="1:23" ht="12.75" customHeight="1" x14ac:dyDescent="0.2">
      <c r="A376" s="11">
        <f t="shared" si="6"/>
        <v>374</v>
      </c>
      <c r="B376" s="98">
        <v>455</v>
      </c>
      <c r="C376" s="12" t="s">
        <v>1697</v>
      </c>
      <c r="D376" s="14" t="s">
        <v>887</v>
      </c>
      <c r="E376" s="13" t="s">
        <v>934</v>
      </c>
      <c r="F376" s="43" t="s">
        <v>3099</v>
      </c>
      <c r="G376" s="12" t="s">
        <v>2120</v>
      </c>
      <c r="H376" s="12" t="s">
        <v>2121</v>
      </c>
      <c r="I376" s="18" t="s">
        <v>3360</v>
      </c>
      <c r="J376" s="43" t="s">
        <v>3379</v>
      </c>
      <c r="K376" s="43" t="s">
        <v>3379</v>
      </c>
      <c r="L376" s="144">
        <v>40444</v>
      </c>
      <c r="M376" s="168"/>
      <c r="N376" s="75"/>
      <c r="O376" s="75">
        <v>0</v>
      </c>
      <c r="P376" s="65">
        <v>1</v>
      </c>
      <c r="Q376" s="91" t="s">
        <v>3110</v>
      </c>
      <c r="R376" s="14"/>
      <c r="T376" s="123"/>
      <c r="U376" s="338"/>
      <c r="V376" s="92"/>
      <c r="W376" s="92"/>
    </row>
    <row r="377" spans="1:23" ht="12.75" customHeight="1" x14ac:dyDescent="0.2">
      <c r="A377" s="11">
        <f t="shared" si="6"/>
        <v>375</v>
      </c>
      <c r="B377" s="98">
        <v>456</v>
      </c>
      <c r="C377" s="12" t="s">
        <v>1697</v>
      </c>
      <c r="D377" s="14" t="s">
        <v>888</v>
      </c>
      <c r="E377" s="13" t="s">
        <v>934</v>
      </c>
      <c r="F377" s="43" t="s">
        <v>3099</v>
      </c>
      <c r="G377" s="12" t="s">
        <v>2120</v>
      </c>
      <c r="H377" s="12" t="s">
        <v>2121</v>
      </c>
      <c r="I377" s="18" t="s">
        <v>3360</v>
      </c>
      <c r="J377" s="43" t="s">
        <v>3379</v>
      </c>
      <c r="K377" s="43" t="s">
        <v>3379</v>
      </c>
      <c r="L377" s="144">
        <v>41152</v>
      </c>
      <c r="M377" s="168"/>
      <c r="N377" s="75"/>
      <c r="O377" s="75">
        <v>0</v>
      </c>
      <c r="P377" s="65">
        <v>1</v>
      </c>
      <c r="Q377" s="91" t="s">
        <v>3110</v>
      </c>
      <c r="R377" s="14"/>
      <c r="T377" s="123"/>
      <c r="U377" s="338"/>
      <c r="V377" s="92"/>
      <c r="W377" s="92"/>
    </row>
    <row r="378" spans="1:23" ht="12.75" customHeight="1" x14ac:dyDescent="0.2">
      <c r="A378" s="11">
        <f t="shared" si="6"/>
        <v>376</v>
      </c>
      <c r="B378" s="98">
        <v>457</v>
      </c>
      <c r="C378" s="12" t="s">
        <v>1697</v>
      </c>
      <c r="D378" s="14" t="s">
        <v>889</v>
      </c>
      <c r="E378" s="13" t="s">
        <v>934</v>
      </c>
      <c r="F378" s="43" t="s">
        <v>3099</v>
      </c>
      <c r="G378" s="12" t="s">
        <v>2120</v>
      </c>
      <c r="H378" s="12" t="s">
        <v>2121</v>
      </c>
      <c r="I378" s="18" t="s">
        <v>3360</v>
      </c>
      <c r="J378" s="43" t="s">
        <v>3379</v>
      </c>
      <c r="K378" s="43" t="s">
        <v>3379</v>
      </c>
      <c r="L378" s="144">
        <v>40904</v>
      </c>
      <c r="M378" s="168"/>
      <c r="N378" s="75"/>
      <c r="O378" s="75">
        <v>0</v>
      </c>
      <c r="P378" s="65">
        <v>1</v>
      </c>
      <c r="Q378" s="91" t="s">
        <v>3110</v>
      </c>
      <c r="R378" s="14"/>
      <c r="T378" s="123"/>
      <c r="U378" s="338"/>
      <c r="V378" s="92"/>
      <c r="W378" s="92"/>
    </row>
    <row r="379" spans="1:23" ht="12.75" customHeight="1" x14ac:dyDescent="0.2">
      <c r="A379" s="11">
        <f t="shared" si="6"/>
        <v>377</v>
      </c>
      <c r="B379" s="98">
        <v>458</v>
      </c>
      <c r="C379" s="12" t="s">
        <v>1697</v>
      </c>
      <c r="D379" s="14" t="s">
        <v>890</v>
      </c>
      <c r="E379" s="13" t="s">
        <v>934</v>
      </c>
      <c r="F379" s="43" t="s">
        <v>3099</v>
      </c>
      <c r="G379" s="12" t="s">
        <v>2120</v>
      </c>
      <c r="H379" s="12" t="s">
        <v>2121</v>
      </c>
      <c r="I379" s="18" t="s">
        <v>3360</v>
      </c>
      <c r="J379" s="43" t="s">
        <v>3379</v>
      </c>
      <c r="K379" s="43" t="s">
        <v>3379</v>
      </c>
      <c r="L379" s="144">
        <v>40687</v>
      </c>
      <c r="M379" s="168"/>
      <c r="N379" s="75"/>
      <c r="O379" s="75">
        <v>0</v>
      </c>
      <c r="P379" s="65">
        <v>1</v>
      </c>
      <c r="Q379" s="91" t="s">
        <v>3110</v>
      </c>
      <c r="R379" s="14"/>
      <c r="T379" s="123"/>
      <c r="U379" s="338"/>
      <c r="V379" s="92"/>
      <c r="W379" s="92"/>
    </row>
    <row r="380" spans="1:23" ht="12.75" customHeight="1" x14ac:dyDescent="0.2">
      <c r="A380" s="11">
        <f t="shared" si="6"/>
        <v>378</v>
      </c>
      <c r="B380" s="98">
        <v>459</v>
      </c>
      <c r="C380" s="12" t="s">
        <v>1697</v>
      </c>
      <c r="D380" s="14" t="s">
        <v>2054</v>
      </c>
      <c r="E380" s="13" t="s">
        <v>934</v>
      </c>
      <c r="F380" s="43" t="s">
        <v>3099</v>
      </c>
      <c r="G380" s="12" t="s">
        <v>2120</v>
      </c>
      <c r="H380" s="12" t="s">
        <v>2121</v>
      </c>
      <c r="I380" s="18" t="s">
        <v>3360</v>
      </c>
      <c r="J380" s="43" t="s">
        <v>3379</v>
      </c>
      <c r="K380" s="43" t="s">
        <v>3379</v>
      </c>
      <c r="L380" s="144">
        <v>40444</v>
      </c>
      <c r="M380" s="168"/>
      <c r="N380" s="75"/>
      <c r="O380" s="75">
        <v>0</v>
      </c>
      <c r="P380" s="65">
        <v>1</v>
      </c>
      <c r="Q380" s="91" t="s">
        <v>3110</v>
      </c>
      <c r="R380" s="14"/>
      <c r="T380" s="123"/>
      <c r="U380" s="338"/>
      <c r="V380" s="92"/>
      <c r="W380" s="92"/>
    </row>
    <row r="381" spans="1:23" ht="12.75" customHeight="1" x14ac:dyDescent="0.2">
      <c r="A381" s="11">
        <f t="shared" si="6"/>
        <v>379</v>
      </c>
      <c r="B381" s="98">
        <v>460</v>
      </c>
      <c r="C381" s="12" t="s">
        <v>1697</v>
      </c>
      <c r="D381" s="14" t="s">
        <v>2055</v>
      </c>
      <c r="E381" s="13" t="s">
        <v>934</v>
      </c>
      <c r="F381" s="43" t="s">
        <v>3099</v>
      </c>
      <c r="G381" s="12" t="s">
        <v>2120</v>
      </c>
      <c r="H381" s="12" t="s">
        <v>2121</v>
      </c>
      <c r="I381" s="18" t="s">
        <v>3360</v>
      </c>
      <c r="J381" s="43" t="s">
        <v>3379</v>
      </c>
      <c r="K381" s="43" t="s">
        <v>3379</v>
      </c>
      <c r="L381" s="144">
        <v>40687</v>
      </c>
      <c r="M381" s="168"/>
      <c r="N381" s="75"/>
      <c r="O381" s="75">
        <v>0</v>
      </c>
      <c r="P381" s="65">
        <v>1</v>
      </c>
      <c r="Q381" s="91" t="s">
        <v>3110</v>
      </c>
      <c r="R381" s="14"/>
      <c r="T381" s="123"/>
      <c r="U381" s="338"/>
      <c r="V381" s="92"/>
      <c r="W381" s="92"/>
    </row>
    <row r="382" spans="1:23" ht="12.75" customHeight="1" x14ac:dyDescent="0.2">
      <c r="A382" s="11">
        <f t="shared" si="6"/>
        <v>380</v>
      </c>
      <c r="B382" s="98">
        <v>461</v>
      </c>
      <c r="C382" s="12" t="s">
        <v>1697</v>
      </c>
      <c r="D382" s="14" t="s">
        <v>2056</v>
      </c>
      <c r="E382" s="13" t="s">
        <v>957</v>
      </c>
      <c r="F382" s="43" t="s">
        <v>3096</v>
      </c>
      <c r="G382" s="12" t="s">
        <v>2120</v>
      </c>
      <c r="H382" s="12" t="s">
        <v>2121</v>
      </c>
      <c r="I382" s="221" t="s">
        <v>3360</v>
      </c>
      <c r="J382" s="43" t="s">
        <v>3379</v>
      </c>
      <c r="K382" s="43" t="s">
        <v>3379</v>
      </c>
      <c r="L382" s="144">
        <v>40779</v>
      </c>
      <c r="M382" s="168"/>
      <c r="N382" s="75"/>
      <c r="O382" s="75">
        <v>0</v>
      </c>
      <c r="P382" s="65">
        <v>1</v>
      </c>
      <c r="Q382" s="91" t="s">
        <v>3110</v>
      </c>
      <c r="R382" s="14"/>
      <c r="T382" s="123"/>
      <c r="U382" s="338"/>
      <c r="V382" s="92"/>
      <c r="W382" s="92"/>
    </row>
    <row r="383" spans="1:23" ht="12.75" customHeight="1" x14ac:dyDescent="0.2">
      <c r="A383" s="11">
        <f t="shared" si="6"/>
        <v>381</v>
      </c>
      <c r="B383" s="98">
        <v>463</v>
      </c>
      <c r="C383" s="12" t="s">
        <v>1697</v>
      </c>
      <c r="D383" s="19" t="s">
        <v>2057</v>
      </c>
      <c r="E383" s="13" t="s">
        <v>934</v>
      </c>
      <c r="F383" s="43" t="s">
        <v>3099</v>
      </c>
      <c r="G383" s="12" t="s">
        <v>2120</v>
      </c>
      <c r="H383" s="18" t="s">
        <v>2121</v>
      </c>
      <c r="I383" s="12"/>
      <c r="J383" s="43" t="s">
        <v>3379</v>
      </c>
      <c r="K383" s="44">
        <v>42073</v>
      </c>
      <c r="L383" s="13"/>
      <c r="M383" s="168"/>
      <c r="N383" s="75"/>
      <c r="O383" s="75">
        <v>0</v>
      </c>
      <c r="P383" s="65">
        <v>1</v>
      </c>
      <c r="Q383" s="91" t="s">
        <v>3107</v>
      </c>
      <c r="R383" s="14"/>
      <c r="T383" s="123">
        <v>41971</v>
      </c>
      <c r="U383" s="338">
        <v>42037</v>
      </c>
      <c r="V383" s="92"/>
      <c r="W383" s="92"/>
    </row>
    <row r="384" spans="1:23" ht="12.75" customHeight="1" x14ac:dyDescent="0.2">
      <c r="A384" s="11">
        <f t="shared" si="6"/>
        <v>382</v>
      </c>
      <c r="B384" s="98">
        <v>464</v>
      </c>
      <c r="C384" s="12" t="s">
        <v>1697</v>
      </c>
      <c r="D384" s="14" t="s">
        <v>2058</v>
      </c>
      <c r="E384" s="13" t="s">
        <v>957</v>
      </c>
      <c r="F384" s="43" t="s">
        <v>3096</v>
      </c>
      <c r="G384" s="12" t="s">
        <v>2120</v>
      </c>
      <c r="H384" s="12" t="s">
        <v>2121</v>
      </c>
      <c r="I384" s="225" t="s">
        <v>3360</v>
      </c>
      <c r="J384" s="43" t="s">
        <v>3379</v>
      </c>
      <c r="K384" s="43" t="s">
        <v>3379</v>
      </c>
      <c r="L384" s="144">
        <v>40724</v>
      </c>
      <c r="M384" s="168"/>
      <c r="N384" s="75"/>
      <c r="O384" s="75">
        <v>0</v>
      </c>
      <c r="P384" s="65">
        <v>1</v>
      </c>
      <c r="Q384" s="91" t="s">
        <v>3110</v>
      </c>
      <c r="R384" s="14"/>
      <c r="T384" s="123"/>
      <c r="U384" s="338"/>
      <c r="V384" s="92"/>
      <c r="W384" s="92"/>
    </row>
    <row r="385" spans="1:23" ht="12.75" customHeight="1" x14ac:dyDescent="0.2">
      <c r="A385" s="11">
        <f t="shared" si="6"/>
        <v>383</v>
      </c>
      <c r="B385" s="98">
        <v>465</v>
      </c>
      <c r="C385" s="12" t="s">
        <v>1697</v>
      </c>
      <c r="D385" s="14" t="s">
        <v>2059</v>
      </c>
      <c r="E385" s="13" t="s">
        <v>957</v>
      </c>
      <c r="F385" s="43" t="s">
        <v>3096</v>
      </c>
      <c r="G385" s="12" t="s">
        <v>2120</v>
      </c>
      <c r="H385" s="12" t="s">
        <v>2121</v>
      </c>
      <c r="I385" s="18" t="s">
        <v>3360</v>
      </c>
      <c r="J385" s="43" t="s">
        <v>3379</v>
      </c>
      <c r="K385" s="43" t="s">
        <v>3379</v>
      </c>
      <c r="L385" s="144">
        <v>40506</v>
      </c>
      <c r="M385" s="168"/>
      <c r="N385" s="75"/>
      <c r="O385" s="75">
        <v>0</v>
      </c>
      <c r="P385" s="65">
        <v>1</v>
      </c>
      <c r="Q385" s="91" t="s">
        <v>3110</v>
      </c>
      <c r="R385" s="14"/>
      <c r="T385" s="123"/>
      <c r="U385" s="338"/>
      <c r="V385" s="92"/>
      <c r="W385" s="92"/>
    </row>
    <row r="386" spans="1:23" ht="12.75" customHeight="1" x14ac:dyDescent="0.2">
      <c r="A386" s="11">
        <f t="shared" si="6"/>
        <v>384</v>
      </c>
      <c r="B386" s="98">
        <v>466</v>
      </c>
      <c r="C386" s="12" t="s">
        <v>1697</v>
      </c>
      <c r="D386" s="14" t="s">
        <v>2060</v>
      </c>
      <c r="E386" s="13" t="s">
        <v>957</v>
      </c>
      <c r="F386" s="43" t="s">
        <v>3096</v>
      </c>
      <c r="G386" s="12" t="s">
        <v>2120</v>
      </c>
      <c r="H386" s="12" t="s">
        <v>2121</v>
      </c>
      <c r="I386" s="221" t="s">
        <v>3360</v>
      </c>
      <c r="J386" s="43" t="s">
        <v>3379</v>
      </c>
      <c r="K386" s="43" t="s">
        <v>3379</v>
      </c>
      <c r="L386" s="144" t="s">
        <v>20806</v>
      </c>
      <c r="M386" s="168"/>
      <c r="N386" s="75"/>
      <c r="O386" s="75">
        <v>0</v>
      </c>
      <c r="P386" s="65">
        <v>1</v>
      </c>
      <c r="Q386" s="91" t="s">
        <v>3110</v>
      </c>
      <c r="R386" s="14"/>
      <c r="T386" s="123"/>
      <c r="U386" s="338"/>
      <c r="V386" s="92"/>
      <c r="W386" s="92"/>
    </row>
    <row r="387" spans="1:23" ht="12.75" customHeight="1" x14ac:dyDescent="0.2">
      <c r="A387" s="11">
        <f t="shared" si="6"/>
        <v>385</v>
      </c>
      <c r="B387" s="98">
        <v>467</v>
      </c>
      <c r="C387" s="12" t="s">
        <v>1697</v>
      </c>
      <c r="D387" s="19" t="s">
        <v>2061</v>
      </c>
      <c r="E387" s="13" t="s">
        <v>957</v>
      </c>
      <c r="F387" s="43" t="s">
        <v>3096</v>
      </c>
      <c r="G387" s="12" t="s">
        <v>2120</v>
      </c>
      <c r="H387" s="18" t="s">
        <v>2121</v>
      </c>
      <c r="I387" s="18" t="s">
        <v>3360</v>
      </c>
      <c r="J387" s="43" t="s">
        <v>3379</v>
      </c>
      <c r="K387" s="44">
        <v>42094</v>
      </c>
      <c r="L387" s="44">
        <v>42247</v>
      </c>
      <c r="M387" s="138"/>
      <c r="N387" s="15"/>
      <c r="O387" s="15">
        <v>1</v>
      </c>
      <c r="P387" s="39">
        <v>1</v>
      </c>
      <c r="Q387" s="91" t="s">
        <v>3110</v>
      </c>
      <c r="R387" s="14"/>
      <c r="T387" s="123">
        <v>42061</v>
      </c>
      <c r="U387" s="338">
        <v>42094</v>
      </c>
      <c r="V387" s="92">
        <v>42243</v>
      </c>
      <c r="W387" s="92">
        <v>42247</v>
      </c>
    </row>
    <row r="388" spans="1:23" ht="12.75" customHeight="1" x14ac:dyDescent="0.2">
      <c r="A388" s="11">
        <f t="shared" ref="A388:A451" si="7">A387+1</f>
        <v>386</v>
      </c>
      <c r="B388" s="98">
        <v>468</v>
      </c>
      <c r="C388" s="12" t="s">
        <v>1697</v>
      </c>
      <c r="D388" s="14" t="s">
        <v>2062</v>
      </c>
      <c r="E388" s="13" t="s">
        <v>934</v>
      </c>
      <c r="F388" s="43" t="s">
        <v>3099</v>
      </c>
      <c r="G388" s="12" t="s">
        <v>2120</v>
      </c>
      <c r="H388" s="12"/>
      <c r="I388" s="18" t="s">
        <v>3360</v>
      </c>
      <c r="J388" s="43" t="s">
        <v>3379</v>
      </c>
      <c r="K388" s="13"/>
      <c r="L388" s="44">
        <v>42247</v>
      </c>
      <c r="M388" s="138"/>
      <c r="N388" s="15"/>
      <c r="O388" s="15">
        <v>1</v>
      </c>
      <c r="P388" s="39">
        <v>1</v>
      </c>
      <c r="Q388" s="91" t="s">
        <v>3110</v>
      </c>
      <c r="R388" s="14"/>
      <c r="T388" s="135">
        <v>41333</v>
      </c>
      <c r="U388" s="338"/>
      <c r="V388" s="92">
        <v>42243</v>
      </c>
      <c r="W388" s="92">
        <v>42247</v>
      </c>
    </row>
    <row r="389" spans="1:23" ht="12.75" customHeight="1" x14ac:dyDescent="0.2">
      <c r="A389" s="11">
        <f t="shared" si="7"/>
        <v>387</v>
      </c>
      <c r="B389" s="98">
        <v>469</v>
      </c>
      <c r="C389" s="12" t="s">
        <v>1697</v>
      </c>
      <c r="D389" s="14" t="s">
        <v>2063</v>
      </c>
      <c r="E389" s="13" t="s">
        <v>957</v>
      </c>
      <c r="F389" s="43" t="s">
        <v>3096</v>
      </c>
      <c r="G389" s="12" t="s">
        <v>2120</v>
      </c>
      <c r="H389" s="12"/>
      <c r="I389" s="18" t="s">
        <v>3360</v>
      </c>
      <c r="J389" s="43" t="s">
        <v>3379</v>
      </c>
      <c r="K389" s="13"/>
      <c r="L389" s="44">
        <v>42247</v>
      </c>
      <c r="M389" s="138"/>
      <c r="N389" s="15"/>
      <c r="O389" s="15">
        <v>1</v>
      </c>
      <c r="P389" s="39">
        <v>1</v>
      </c>
      <c r="Q389" s="91" t="s">
        <v>3110</v>
      </c>
      <c r="R389" s="14"/>
      <c r="T389" s="123"/>
      <c r="U389" s="338"/>
      <c r="V389" s="92">
        <v>42243</v>
      </c>
      <c r="W389" s="92">
        <v>42247</v>
      </c>
    </row>
    <row r="390" spans="1:23" ht="12.75" customHeight="1" x14ac:dyDescent="0.2">
      <c r="A390" s="11">
        <f t="shared" si="7"/>
        <v>388</v>
      </c>
      <c r="B390" s="98">
        <v>470</v>
      </c>
      <c r="C390" s="12" t="s">
        <v>1697</v>
      </c>
      <c r="D390" s="14" t="s">
        <v>2064</v>
      </c>
      <c r="E390" s="13" t="s">
        <v>957</v>
      </c>
      <c r="F390" s="43" t="s">
        <v>3053</v>
      </c>
      <c r="G390" s="12" t="s">
        <v>2120</v>
      </c>
      <c r="H390" s="12" t="s">
        <v>2121</v>
      </c>
      <c r="I390" s="225" t="s">
        <v>3360</v>
      </c>
      <c r="J390" s="43" t="s">
        <v>3379</v>
      </c>
      <c r="K390" s="43" t="s">
        <v>3379</v>
      </c>
      <c r="L390" s="144" t="s">
        <v>20807</v>
      </c>
      <c r="M390" s="168"/>
      <c r="N390" s="75"/>
      <c r="O390" s="75">
        <v>0</v>
      </c>
      <c r="P390" s="65">
        <v>1</v>
      </c>
      <c r="Q390" s="91" t="s">
        <v>3110</v>
      </c>
      <c r="R390" s="14"/>
      <c r="T390" s="123"/>
      <c r="U390" s="338"/>
      <c r="V390" s="92"/>
      <c r="W390" s="92"/>
    </row>
    <row r="391" spans="1:23" ht="12.75" customHeight="1" x14ac:dyDescent="0.2">
      <c r="A391" s="11">
        <f t="shared" si="7"/>
        <v>389</v>
      </c>
      <c r="B391" s="98">
        <v>471</v>
      </c>
      <c r="C391" s="12" t="s">
        <v>1697</v>
      </c>
      <c r="D391" s="14" t="s">
        <v>2065</v>
      </c>
      <c r="E391" s="13" t="s">
        <v>957</v>
      </c>
      <c r="F391" s="43" t="s">
        <v>3053</v>
      </c>
      <c r="G391" s="12" t="s">
        <v>2120</v>
      </c>
      <c r="H391" s="12" t="s">
        <v>2121</v>
      </c>
      <c r="I391" s="18" t="s">
        <v>3360</v>
      </c>
      <c r="J391" s="43" t="s">
        <v>3379</v>
      </c>
      <c r="K391" s="43" t="s">
        <v>3379</v>
      </c>
      <c r="L391" s="144" t="s">
        <v>20807</v>
      </c>
      <c r="M391" s="168"/>
      <c r="N391" s="75"/>
      <c r="O391" s="75">
        <v>0</v>
      </c>
      <c r="P391" s="65">
        <v>1</v>
      </c>
      <c r="Q391" s="91" t="s">
        <v>3110</v>
      </c>
      <c r="R391" s="14"/>
      <c r="T391" s="135">
        <v>41355</v>
      </c>
      <c r="U391" s="338"/>
      <c r="V391" s="92"/>
      <c r="W391" s="92"/>
    </row>
    <row r="392" spans="1:23" ht="12.75" customHeight="1" x14ac:dyDescent="0.2">
      <c r="A392" s="11">
        <f t="shared" si="7"/>
        <v>390</v>
      </c>
      <c r="B392" s="98">
        <v>472</v>
      </c>
      <c r="C392" s="12" t="s">
        <v>1697</v>
      </c>
      <c r="D392" s="14" t="s">
        <v>2066</v>
      </c>
      <c r="E392" s="13" t="s">
        <v>957</v>
      </c>
      <c r="F392" s="43" t="s">
        <v>3053</v>
      </c>
      <c r="G392" s="12" t="s">
        <v>2120</v>
      </c>
      <c r="H392" s="12" t="s">
        <v>2121</v>
      </c>
      <c r="I392" s="18" t="s">
        <v>3360</v>
      </c>
      <c r="J392" s="43" t="s">
        <v>3379</v>
      </c>
      <c r="K392" s="43" t="s">
        <v>3379</v>
      </c>
      <c r="L392" s="144" t="s">
        <v>20807</v>
      </c>
      <c r="M392" s="168"/>
      <c r="N392" s="75"/>
      <c r="O392" s="75">
        <v>0</v>
      </c>
      <c r="P392" s="65">
        <v>1</v>
      </c>
      <c r="Q392" s="91" t="s">
        <v>3110</v>
      </c>
      <c r="R392" s="14"/>
      <c r="T392" s="123"/>
      <c r="U392" s="338"/>
      <c r="V392" s="92"/>
      <c r="W392" s="92"/>
    </row>
    <row r="393" spans="1:23" ht="12.75" customHeight="1" x14ac:dyDescent="0.2">
      <c r="A393" s="11">
        <f t="shared" si="7"/>
        <v>391</v>
      </c>
      <c r="B393" s="98">
        <v>473</v>
      </c>
      <c r="C393" s="12" t="s">
        <v>1697</v>
      </c>
      <c r="D393" s="14" t="s">
        <v>2067</v>
      </c>
      <c r="E393" s="13" t="s">
        <v>957</v>
      </c>
      <c r="F393" s="43" t="s">
        <v>3053</v>
      </c>
      <c r="G393" s="12" t="s">
        <v>2120</v>
      </c>
      <c r="H393" s="12" t="s">
        <v>2121</v>
      </c>
      <c r="I393" s="18" t="s">
        <v>3360</v>
      </c>
      <c r="J393" s="43" t="s">
        <v>3379</v>
      </c>
      <c r="K393" s="43" t="s">
        <v>3379</v>
      </c>
      <c r="L393" s="144">
        <v>40396</v>
      </c>
      <c r="M393" s="168"/>
      <c r="N393" s="75"/>
      <c r="O393" s="75">
        <v>0</v>
      </c>
      <c r="P393" s="65">
        <v>1</v>
      </c>
      <c r="Q393" s="91" t="s">
        <v>3110</v>
      </c>
      <c r="R393" s="14"/>
      <c r="T393" s="123"/>
      <c r="U393" s="338"/>
      <c r="V393" s="92"/>
      <c r="W393" s="92"/>
    </row>
    <row r="394" spans="1:23" ht="12.75" customHeight="1" x14ac:dyDescent="0.2">
      <c r="A394" s="11">
        <f t="shared" si="7"/>
        <v>392</v>
      </c>
      <c r="B394" s="98">
        <v>474</v>
      </c>
      <c r="C394" s="12" t="s">
        <v>1697</v>
      </c>
      <c r="D394" s="14" t="s">
        <v>2068</v>
      </c>
      <c r="E394" s="13" t="s">
        <v>957</v>
      </c>
      <c r="F394" s="43" t="s">
        <v>3053</v>
      </c>
      <c r="G394" s="12" t="s">
        <v>2120</v>
      </c>
      <c r="H394" s="12" t="s">
        <v>2121</v>
      </c>
      <c r="I394" s="18" t="s">
        <v>3360</v>
      </c>
      <c r="J394" s="43" t="s">
        <v>3379</v>
      </c>
      <c r="K394" s="43" t="s">
        <v>3379</v>
      </c>
      <c r="L394" s="144">
        <v>40391</v>
      </c>
      <c r="M394" s="168"/>
      <c r="N394" s="75"/>
      <c r="O394" s="75">
        <v>0</v>
      </c>
      <c r="P394" s="65">
        <v>1</v>
      </c>
      <c r="Q394" s="91" t="s">
        <v>3110</v>
      </c>
      <c r="R394" s="14"/>
      <c r="T394" s="123"/>
      <c r="U394" s="338"/>
      <c r="V394" s="92"/>
      <c r="W394" s="92"/>
    </row>
    <row r="395" spans="1:23" ht="12.75" customHeight="1" x14ac:dyDescent="0.2">
      <c r="A395" s="11">
        <f t="shared" si="7"/>
        <v>393</v>
      </c>
      <c r="B395" s="98">
        <v>475</v>
      </c>
      <c r="C395" s="12" t="s">
        <v>1697</v>
      </c>
      <c r="D395" s="14" t="s">
        <v>2069</v>
      </c>
      <c r="E395" s="13" t="s">
        <v>957</v>
      </c>
      <c r="F395" s="43" t="s">
        <v>3053</v>
      </c>
      <c r="G395" s="12" t="s">
        <v>2120</v>
      </c>
      <c r="H395" s="12" t="s">
        <v>2121</v>
      </c>
      <c r="I395" s="18" t="s">
        <v>3360</v>
      </c>
      <c r="J395" s="43" t="s">
        <v>3379</v>
      </c>
      <c r="K395" s="43" t="s">
        <v>3379</v>
      </c>
      <c r="L395" s="144" t="s">
        <v>20807</v>
      </c>
      <c r="M395" s="168"/>
      <c r="N395" s="75"/>
      <c r="O395" s="75">
        <v>0</v>
      </c>
      <c r="P395" s="65">
        <v>1</v>
      </c>
      <c r="Q395" s="91" t="s">
        <v>3110</v>
      </c>
      <c r="R395" s="14"/>
      <c r="T395" s="123"/>
      <c r="U395" s="338"/>
      <c r="V395" s="92"/>
      <c r="W395" s="92"/>
    </row>
    <row r="396" spans="1:23" ht="12.75" customHeight="1" x14ac:dyDescent="0.2">
      <c r="A396" s="11">
        <f t="shared" si="7"/>
        <v>394</v>
      </c>
      <c r="B396" s="98">
        <v>476</v>
      </c>
      <c r="C396" s="12" t="s">
        <v>1697</v>
      </c>
      <c r="D396" s="14" t="s">
        <v>2070</v>
      </c>
      <c r="E396" s="13" t="s">
        <v>957</v>
      </c>
      <c r="F396" s="43" t="s">
        <v>3053</v>
      </c>
      <c r="G396" s="12" t="s">
        <v>2120</v>
      </c>
      <c r="H396" s="12" t="s">
        <v>2121</v>
      </c>
      <c r="I396" s="18" t="s">
        <v>3360</v>
      </c>
      <c r="J396" s="43" t="s">
        <v>3379</v>
      </c>
      <c r="K396" s="43" t="s">
        <v>3379</v>
      </c>
      <c r="L396" s="144" t="s">
        <v>20807</v>
      </c>
      <c r="M396" s="168"/>
      <c r="N396" s="75"/>
      <c r="O396" s="75">
        <v>0</v>
      </c>
      <c r="P396" s="65">
        <v>1</v>
      </c>
      <c r="Q396" s="91" t="s">
        <v>3110</v>
      </c>
      <c r="R396" s="14"/>
      <c r="T396" s="123"/>
      <c r="U396" s="338"/>
      <c r="V396" s="92"/>
      <c r="W396" s="92"/>
    </row>
    <row r="397" spans="1:23" ht="12.75" customHeight="1" x14ac:dyDescent="0.2">
      <c r="A397" s="11">
        <f t="shared" si="7"/>
        <v>395</v>
      </c>
      <c r="B397" s="98">
        <v>477</v>
      </c>
      <c r="C397" s="12" t="s">
        <v>1697</v>
      </c>
      <c r="D397" s="14" t="s">
        <v>2197</v>
      </c>
      <c r="E397" s="13" t="s">
        <v>957</v>
      </c>
      <c r="F397" s="43" t="s">
        <v>3053</v>
      </c>
      <c r="G397" s="12" t="s">
        <v>2120</v>
      </c>
      <c r="H397" s="12" t="s">
        <v>2121</v>
      </c>
      <c r="I397" s="18" t="s">
        <v>3360</v>
      </c>
      <c r="J397" s="43" t="s">
        <v>3379</v>
      </c>
      <c r="K397" s="43" t="s">
        <v>3379</v>
      </c>
      <c r="L397" s="144" t="s">
        <v>20807</v>
      </c>
      <c r="M397" s="168"/>
      <c r="N397" s="75"/>
      <c r="O397" s="75">
        <v>0</v>
      </c>
      <c r="P397" s="65">
        <v>1</v>
      </c>
      <c r="Q397" s="91" t="s">
        <v>3110</v>
      </c>
      <c r="R397" s="14"/>
      <c r="T397" s="135">
        <v>41425</v>
      </c>
      <c r="U397" s="338"/>
      <c r="V397" s="92"/>
      <c r="W397" s="92"/>
    </row>
    <row r="398" spans="1:23" ht="12.75" customHeight="1" x14ac:dyDescent="0.2">
      <c r="A398" s="11">
        <f t="shared" si="7"/>
        <v>396</v>
      </c>
      <c r="B398" s="98">
        <v>478</v>
      </c>
      <c r="C398" s="12" t="s">
        <v>1697</v>
      </c>
      <c r="D398" s="14" t="s">
        <v>2585</v>
      </c>
      <c r="E398" s="13" t="s">
        <v>957</v>
      </c>
      <c r="F398" s="43" t="s">
        <v>3053</v>
      </c>
      <c r="G398" s="12" t="s">
        <v>2120</v>
      </c>
      <c r="H398" s="12" t="s">
        <v>2121</v>
      </c>
      <c r="I398" s="18" t="s">
        <v>3360</v>
      </c>
      <c r="J398" s="43" t="s">
        <v>3379</v>
      </c>
      <c r="K398" s="43" t="s">
        <v>3379</v>
      </c>
      <c r="L398" s="144">
        <v>40694</v>
      </c>
      <c r="M398" s="168"/>
      <c r="N398" s="75"/>
      <c r="O398" s="75">
        <v>0</v>
      </c>
      <c r="P398" s="65">
        <v>1</v>
      </c>
      <c r="Q398" s="91" t="s">
        <v>3110</v>
      </c>
      <c r="R398" s="14"/>
      <c r="T398" s="123"/>
      <c r="U398" s="338"/>
      <c r="V398" s="92"/>
      <c r="W398" s="92"/>
    </row>
    <row r="399" spans="1:23" ht="12.75" customHeight="1" x14ac:dyDescent="0.2">
      <c r="A399" s="11">
        <f t="shared" si="7"/>
        <v>397</v>
      </c>
      <c r="B399" s="98">
        <v>479</v>
      </c>
      <c r="C399" s="12" t="s">
        <v>1697</v>
      </c>
      <c r="D399" s="14" t="s">
        <v>457</v>
      </c>
      <c r="E399" s="13" t="s">
        <v>957</v>
      </c>
      <c r="F399" s="43" t="s">
        <v>3053</v>
      </c>
      <c r="G399" s="12" t="s">
        <v>2120</v>
      </c>
      <c r="H399" s="12" t="s">
        <v>2121</v>
      </c>
      <c r="I399" s="18" t="s">
        <v>3360</v>
      </c>
      <c r="J399" s="43" t="s">
        <v>3379</v>
      </c>
      <c r="K399" s="43" t="s">
        <v>3379</v>
      </c>
      <c r="L399" s="144">
        <v>40396</v>
      </c>
      <c r="M399" s="168"/>
      <c r="N399" s="75"/>
      <c r="O399" s="75">
        <v>0</v>
      </c>
      <c r="P399" s="65">
        <v>1</v>
      </c>
      <c r="Q399" s="91" t="s">
        <v>3110</v>
      </c>
      <c r="R399" s="14"/>
      <c r="T399" s="123"/>
      <c r="U399" s="338"/>
      <c r="V399" s="92"/>
      <c r="W399" s="92"/>
    </row>
    <row r="400" spans="1:23" ht="12.75" customHeight="1" x14ac:dyDescent="0.2">
      <c r="A400" s="11">
        <f t="shared" si="7"/>
        <v>398</v>
      </c>
      <c r="B400" s="98">
        <v>480</v>
      </c>
      <c r="C400" s="12" t="s">
        <v>1697</v>
      </c>
      <c r="D400" s="14" t="s">
        <v>158</v>
      </c>
      <c r="E400" s="13" t="s">
        <v>957</v>
      </c>
      <c r="F400" s="43" t="s">
        <v>3053</v>
      </c>
      <c r="G400" s="12" t="s">
        <v>2120</v>
      </c>
      <c r="H400" s="12" t="s">
        <v>2121</v>
      </c>
      <c r="I400" s="18" t="s">
        <v>3360</v>
      </c>
      <c r="J400" s="43" t="s">
        <v>3379</v>
      </c>
      <c r="K400" s="43" t="s">
        <v>3379</v>
      </c>
      <c r="L400" s="144">
        <v>40388</v>
      </c>
      <c r="M400" s="168"/>
      <c r="N400" s="75"/>
      <c r="O400" s="75">
        <v>0</v>
      </c>
      <c r="P400" s="65">
        <v>1</v>
      </c>
      <c r="Q400" s="91" t="s">
        <v>3110</v>
      </c>
      <c r="R400" s="14"/>
      <c r="T400" s="123"/>
      <c r="U400" s="338"/>
      <c r="V400" s="92"/>
      <c r="W400" s="92"/>
    </row>
    <row r="401" spans="1:23" ht="12.75" customHeight="1" x14ac:dyDescent="0.2">
      <c r="A401" s="11">
        <f t="shared" si="7"/>
        <v>399</v>
      </c>
      <c r="B401" s="98">
        <v>481</v>
      </c>
      <c r="C401" s="12" t="s">
        <v>1697</v>
      </c>
      <c r="D401" s="14" t="s">
        <v>159</v>
      </c>
      <c r="E401" s="13" t="s">
        <v>957</v>
      </c>
      <c r="F401" s="43" t="s">
        <v>3053</v>
      </c>
      <c r="G401" s="12" t="s">
        <v>2120</v>
      </c>
      <c r="H401" s="12" t="s">
        <v>2121</v>
      </c>
      <c r="I401" s="18" t="s">
        <v>3360</v>
      </c>
      <c r="J401" s="43" t="s">
        <v>3379</v>
      </c>
      <c r="K401" s="43" t="s">
        <v>3379</v>
      </c>
      <c r="L401" s="144" t="s">
        <v>20807</v>
      </c>
      <c r="M401" s="168"/>
      <c r="N401" s="75"/>
      <c r="O401" s="75">
        <v>0</v>
      </c>
      <c r="P401" s="65">
        <v>1</v>
      </c>
      <c r="Q401" s="91" t="s">
        <v>3110</v>
      </c>
      <c r="R401" s="14"/>
      <c r="T401" s="123"/>
      <c r="U401" s="338"/>
      <c r="V401" s="92"/>
      <c r="W401" s="92"/>
    </row>
    <row r="402" spans="1:23" ht="12.75" customHeight="1" x14ac:dyDescent="0.2">
      <c r="A402" s="11">
        <f t="shared" si="7"/>
        <v>400</v>
      </c>
      <c r="B402" s="98">
        <v>482</v>
      </c>
      <c r="C402" s="12" t="s">
        <v>1697</v>
      </c>
      <c r="D402" s="14" t="s">
        <v>160</v>
      </c>
      <c r="E402" s="13" t="s">
        <v>957</v>
      </c>
      <c r="F402" s="43" t="s">
        <v>3053</v>
      </c>
      <c r="G402" s="12" t="s">
        <v>2120</v>
      </c>
      <c r="H402" s="12" t="s">
        <v>2121</v>
      </c>
      <c r="I402" s="18" t="s">
        <v>3360</v>
      </c>
      <c r="J402" s="43" t="s">
        <v>3379</v>
      </c>
      <c r="K402" s="43" t="s">
        <v>3379</v>
      </c>
      <c r="L402" s="144">
        <v>40388</v>
      </c>
      <c r="M402" s="168"/>
      <c r="N402" s="75"/>
      <c r="O402" s="75">
        <v>0</v>
      </c>
      <c r="P402" s="65">
        <v>1</v>
      </c>
      <c r="Q402" s="91" t="s">
        <v>3110</v>
      </c>
      <c r="R402" s="14"/>
      <c r="T402" s="123"/>
      <c r="U402" s="338"/>
      <c r="V402" s="92"/>
      <c r="W402" s="92"/>
    </row>
    <row r="403" spans="1:23" ht="12.75" customHeight="1" x14ac:dyDescent="0.2">
      <c r="A403" s="11">
        <f t="shared" si="7"/>
        <v>401</v>
      </c>
      <c r="B403" s="98">
        <v>483</v>
      </c>
      <c r="C403" s="12" t="s">
        <v>1697</v>
      </c>
      <c r="D403" s="14" t="s">
        <v>161</v>
      </c>
      <c r="E403" s="13" t="s">
        <v>957</v>
      </c>
      <c r="F403" s="43" t="s">
        <v>3053</v>
      </c>
      <c r="G403" s="12" t="s">
        <v>2120</v>
      </c>
      <c r="H403" s="12" t="s">
        <v>2121</v>
      </c>
      <c r="I403" s="18" t="s">
        <v>3360</v>
      </c>
      <c r="J403" s="43" t="s">
        <v>3379</v>
      </c>
      <c r="K403" s="43" t="s">
        <v>3379</v>
      </c>
      <c r="L403" s="144">
        <v>40694</v>
      </c>
      <c r="M403" s="168"/>
      <c r="N403" s="75"/>
      <c r="O403" s="75">
        <v>0</v>
      </c>
      <c r="P403" s="65">
        <v>1</v>
      </c>
      <c r="Q403" s="91" t="s">
        <v>3110</v>
      </c>
      <c r="R403" s="14"/>
      <c r="T403" s="135">
        <v>41355</v>
      </c>
      <c r="U403" s="338"/>
      <c r="V403" s="92"/>
      <c r="W403" s="92"/>
    </row>
    <row r="404" spans="1:23" ht="12.75" customHeight="1" x14ac:dyDescent="0.2">
      <c r="A404" s="11">
        <f t="shared" si="7"/>
        <v>402</v>
      </c>
      <c r="B404" s="98">
        <v>484</v>
      </c>
      <c r="C404" s="12" t="s">
        <v>1697</v>
      </c>
      <c r="D404" s="14" t="s">
        <v>162</v>
      </c>
      <c r="E404" s="13" t="s">
        <v>957</v>
      </c>
      <c r="F404" s="43" t="s">
        <v>3053</v>
      </c>
      <c r="G404" s="12" t="s">
        <v>2120</v>
      </c>
      <c r="H404" s="12" t="s">
        <v>2121</v>
      </c>
      <c r="I404" s="18" t="s">
        <v>3360</v>
      </c>
      <c r="J404" s="43" t="s">
        <v>3379</v>
      </c>
      <c r="K404" s="43" t="s">
        <v>3379</v>
      </c>
      <c r="L404" s="144">
        <v>40752</v>
      </c>
      <c r="M404" s="168"/>
      <c r="N404" s="75"/>
      <c r="O404" s="75">
        <v>0</v>
      </c>
      <c r="P404" s="65">
        <v>1</v>
      </c>
      <c r="Q404" s="91" t="s">
        <v>3110</v>
      </c>
      <c r="R404" s="14"/>
      <c r="T404" s="135">
        <v>41446</v>
      </c>
      <c r="U404" s="338"/>
      <c r="V404" s="92"/>
      <c r="W404" s="92"/>
    </row>
    <row r="405" spans="1:23" ht="12.75" customHeight="1" x14ac:dyDescent="0.2">
      <c r="A405" s="11">
        <f t="shared" si="7"/>
        <v>403</v>
      </c>
      <c r="B405" s="98">
        <v>485</v>
      </c>
      <c r="C405" s="12" t="s">
        <v>1697</v>
      </c>
      <c r="D405" s="14" t="s">
        <v>163</v>
      </c>
      <c r="E405" s="13" t="s">
        <v>957</v>
      </c>
      <c r="F405" s="43" t="s">
        <v>3053</v>
      </c>
      <c r="G405" s="12" t="s">
        <v>2120</v>
      </c>
      <c r="H405" s="12" t="s">
        <v>2121</v>
      </c>
      <c r="I405" s="18" t="s">
        <v>3360</v>
      </c>
      <c r="J405" s="43" t="s">
        <v>3379</v>
      </c>
      <c r="K405" s="43" t="s">
        <v>3379</v>
      </c>
      <c r="L405" s="144">
        <v>40388</v>
      </c>
      <c r="M405" s="168"/>
      <c r="N405" s="75"/>
      <c r="O405" s="75">
        <v>0</v>
      </c>
      <c r="P405" s="65">
        <v>1</v>
      </c>
      <c r="Q405" s="91" t="s">
        <v>3110</v>
      </c>
      <c r="R405" s="14"/>
      <c r="T405" s="123"/>
      <c r="U405" s="338"/>
      <c r="V405" s="92"/>
      <c r="W405" s="92"/>
    </row>
    <row r="406" spans="1:23" ht="12.75" customHeight="1" x14ac:dyDescent="0.2">
      <c r="A406" s="11">
        <f t="shared" si="7"/>
        <v>404</v>
      </c>
      <c r="B406" s="98">
        <v>486</v>
      </c>
      <c r="C406" s="12" t="s">
        <v>1697</v>
      </c>
      <c r="D406" s="14" t="s">
        <v>164</v>
      </c>
      <c r="E406" s="13" t="s">
        <v>957</v>
      </c>
      <c r="F406" s="43" t="s">
        <v>3053</v>
      </c>
      <c r="G406" s="12" t="s">
        <v>2120</v>
      </c>
      <c r="H406" s="12" t="s">
        <v>2121</v>
      </c>
      <c r="I406" s="18" t="s">
        <v>3360</v>
      </c>
      <c r="J406" s="43" t="s">
        <v>3379</v>
      </c>
      <c r="K406" s="43" t="s">
        <v>3379</v>
      </c>
      <c r="L406" s="144">
        <v>40401</v>
      </c>
      <c r="M406" s="168"/>
      <c r="N406" s="75"/>
      <c r="O406" s="75">
        <v>0</v>
      </c>
      <c r="P406" s="65">
        <v>1</v>
      </c>
      <c r="Q406" s="91" t="s">
        <v>3110</v>
      </c>
      <c r="R406" s="14"/>
      <c r="T406" s="123"/>
      <c r="U406" s="338"/>
      <c r="V406" s="92"/>
      <c r="W406" s="92"/>
    </row>
    <row r="407" spans="1:23" ht="12.75" customHeight="1" x14ac:dyDescent="0.2">
      <c r="A407" s="11">
        <f t="shared" si="7"/>
        <v>405</v>
      </c>
      <c r="B407" s="98">
        <v>487</v>
      </c>
      <c r="C407" s="12" t="s">
        <v>1697</v>
      </c>
      <c r="D407" s="14" t="s">
        <v>165</v>
      </c>
      <c r="E407" s="13" t="s">
        <v>957</v>
      </c>
      <c r="F407" s="43" t="s">
        <v>3053</v>
      </c>
      <c r="G407" s="12" t="s">
        <v>2120</v>
      </c>
      <c r="H407" s="12" t="s">
        <v>2121</v>
      </c>
      <c r="I407" s="18" t="s">
        <v>3360</v>
      </c>
      <c r="J407" s="43" t="s">
        <v>3379</v>
      </c>
      <c r="K407" s="43" t="s">
        <v>3379</v>
      </c>
      <c r="L407" s="144">
        <v>40697</v>
      </c>
      <c r="M407" s="168"/>
      <c r="N407" s="75"/>
      <c r="O407" s="75">
        <v>0</v>
      </c>
      <c r="P407" s="65">
        <v>1</v>
      </c>
      <c r="Q407" s="91" t="s">
        <v>3110</v>
      </c>
      <c r="R407" s="14"/>
      <c r="T407" s="123"/>
      <c r="U407" s="338"/>
      <c r="V407" s="92"/>
      <c r="W407" s="92"/>
    </row>
    <row r="408" spans="1:23" ht="12.75" customHeight="1" x14ac:dyDescent="0.2">
      <c r="A408" s="11">
        <f t="shared" si="7"/>
        <v>406</v>
      </c>
      <c r="B408" s="98">
        <v>488</v>
      </c>
      <c r="C408" s="12" t="s">
        <v>1697</v>
      </c>
      <c r="D408" s="14" t="s">
        <v>166</v>
      </c>
      <c r="E408" s="13" t="s">
        <v>957</v>
      </c>
      <c r="F408" s="43" t="s">
        <v>3053</v>
      </c>
      <c r="G408" s="12" t="s">
        <v>2120</v>
      </c>
      <c r="H408" s="12" t="s">
        <v>2121</v>
      </c>
      <c r="I408" s="18" t="s">
        <v>3360</v>
      </c>
      <c r="J408" s="43" t="s">
        <v>3379</v>
      </c>
      <c r="K408" s="43" t="s">
        <v>3379</v>
      </c>
      <c r="L408" s="144">
        <v>40396</v>
      </c>
      <c r="M408" s="168"/>
      <c r="N408" s="75"/>
      <c r="O408" s="75">
        <v>0</v>
      </c>
      <c r="P408" s="65">
        <v>1</v>
      </c>
      <c r="Q408" s="91" t="s">
        <v>3110</v>
      </c>
      <c r="R408" s="14"/>
      <c r="T408" s="123"/>
      <c r="U408" s="338"/>
      <c r="V408" s="92"/>
      <c r="W408" s="92"/>
    </row>
    <row r="409" spans="1:23" ht="12.75" customHeight="1" x14ac:dyDescent="0.2">
      <c r="A409" s="11">
        <f t="shared" si="7"/>
        <v>407</v>
      </c>
      <c r="B409" s="98">
        <v>489</v>
      </c>
      <c r="C409" s="12" t="s">
        <v>1697</v>
      </c>
      <c r="D409" s="14" t="s">
        <v>167</v>
      </c>
      <c r="E409" s="13" t="s">
        <v>957</v>
      </c>
      <c r="F409" s="43" t="s">
        <v>3053</v>
      </c>
      <c r="G409" s="12" t="s">
        <v>2120</v>
      </c>
      <c r="H409" s="12" t="s">
        <v>2121</v>
      </c>
      <c r="I409" s="18" t="s">
        <v>3360</v>
      </c>
      <c r="J409" s="43" t="s">
        <v>3379</v>
      </c>
      <c r="K409" s="43" t="s">
        <v>3379</v>
      </c>
      <c r="L409" s="144">
        <v>40391</v>
      </c>
      <c r="M409" s="168"/>
      <c r="N409" s="75"/>
      <c r="O409" s="75">
        <v>0</v>
      </c>
      <c r="P409" s="65">
        <v>1</v>
      </c>
      <c r="Q409" s="91" t="s">
        <v>3110</v>
      </c>
      <c r="R409" s="14"/>
      <c r="T409" s="135">
        <v>41355</v>
      </c>
      <c r="U409" s="338"/>
      <c r="V409" s="92"/>
      <c r="W409" s="92"/>
    </row>
    <row r="410" spans="1:23" ht="12.75" customHeight="1" x14ac:dyDescent="0.2">
      <c r="A410" s="11">
        <f t="shared" si="7"/>
        <v>408</v>
      </c>
      <c r="B410" s="98">
        <v>490</v>
      </c>
      <c r="C410" s="12" t="s">
        <v>1697</v>
      </c>
      <c r="D410" s="14" t="s">
        <v>168</v>
      </c>
      <c r="E410" s="13" t="s">
        <v>957</v>
      </c>
      <c r="F410" s="43" t="s">
        <v>3053</v>
      </c>
      <c r="G410" s="12" t="s">
        <v>2120</v>
      </c>
      <c r="H410" s="12" t="s">
        <v>2121</v>
      </c>
      <c r="I410" s="18" t="s">
        <v>3360</v>
      </c>
      <c r="J410" s="43" t="s">
        <v>3379</v>
      </c>
      <c r="K410" s="43" t="s">
        <v>3379</v>
      </c>
      <c r="L410" s="144">
        <v>40399</v>
      </c>
      <c r="M410" s="168"/>
      <c r="N410" s="75"/>
      <c r="O410" s="75">
        <v>0</v>
      </c>
      <c r="P410" s="65">
        <v>1</v>
      </c>
      <c r="Q410" s="91" t="s">
        <v>3110</v>
      </c>
      <c r="R410" s="14"/>
      <c r="T410" s="123"/>
      <c r="U410" s="338"/>
      <c r="V410" s="92"/>
      <c r="W410" s="92"/>
    </row>
    <row r="411" spans="1:23" ht="12.75" customHeight="1" x14ac:dyDescent="0.2">
      <c r="A411" s="11">
        <f t="shared" si="7"/>
        <v>409</v>
      </c>
      <c r="B411" s="98">
        <v>491</v>
      </c>
      <c r="C411" s="12" t="s">
        <v>1697</v>
      </c>
      <c r="D411" s="14" t="s">
        <v>1330</v>
      </c>
      <c r="E411" s="13" t="s">
        <v>957</v>
      </c>
      <c r="F411" s="43" t="s">
        <v>3053</v>
      </c>
      <c r="G411" s="12" t="s">
        <v>2120</v>
      </c>
      <c r="H411" s="12" t="s">
        <v>2121</v>
      </c>
      <c r="I411" s="18" t="s">
        <v>3360</v>
      </c>
      <c r="J411" s="43" t="s">
        <v>3379</v>
      </c>
      <c r="K411" s="43" t="s">
        <v>3379</v>
      </c>
      <c r="L411" s="144" t="s">
        <v>20807</v>
      </c>
      <c r="M411" s="168"/>
      <c r="N411" s="75"/>
      <c r="O411" s="75">
        <v>0</v>
      </c>
      <c r="P411" s="65">
        <v>1</v>
      </c>
      <c r="Q411" s="91" t="s">
        <v>3110</v>
      </c>
      <c r="R411" s="14"/>
      <c r="T411" s="123"/>
      <c r="U411" s="338"/>
      <c r="V411" s="92"/>
      <c r="W411" s="92"/>
    </row>
    <row r="412" spans="1:23" ht="12.75" customHeight="1" x14ac:dyDescent="0.2">
      <c r="A412" s="11">
        <f t="shared" si="7"/>
        <v>410</v>
      </c>
      <c r="B412" s="98">
        <v>492</v>
      </c>
      <c r="C412" s="12" t="s">
        <v>1697</v>
      </c>
      <c r="D412" s="14" t="s">
        <v>1331</v>
      </c>
      <c r="E412" s="13" t="s">
        <v>957</v>
      </c>
      <c r="F412" s="43" t="s">
        <v>3053</v>
      </c>
      <c r="G412" s="12" t="s">
        <v>2120</v>
      </c>
      <c r="H412" s="12" t="s">
        <v>2121</v>
      </c>
      <c r="I412" s="18" t="s">
        <v>3360</v>
      </c>
      <c r="J412" s="43" t="s">
        <v>3379</v>
      </c>
      <c r="K412" s="43" t="s">
        <v>3379</v>
      </c>
      <c r="L412" s="144">
        <v>40396</v>
      </c>
      <c r="M412" s="168"/>
      <c r="N412" s="75"/>
      <c r="O412" s="75">
        <v>0</v>
      </c>
      <c r="P412" s="65">
        <v>1</v>
      </c>
      <c r="Q412" s="91" t="s">
        <v>3110</v>
      </c>
      <c r="R412" s="14"/>
      <c r="T412" s="123"/>
      <c r="U412" s="338"/>
      <c r="V412" s="92"/>
      <c r="W412" s="92"/>
    </row>
    <row r="413" spans="1:23" ht="12.75" customHeight="1" x14ac:dyDescent="0.2">
      <c r="A413" s="11">
        <f t="shared" si="7"/>
        <v>411</v>
      </c>
      <c r="B413" s="98">
        <v>493</v>
      </c>
      <c r="C413" s="12" t="s">
        <v>1697</v>
      </c>
      <c r="D413" s="14" t="s">
        <v>1332</v>
      </c>
      <c r="E413" s="13" t="s">
        <v>957</v>
      </c>
      <c r="F413" s="43" t="s">
        <v>3053</v>
      </c>
      <c r="G413" s="12" t="s">
        <v>2120</v>
      </c>
      <c r="H413" s="12" t="s">
        <v>2121</v>
      </c>
      <c r="I413" s="18" t="s">
        <v>3360</v>
      </c>
      <c r="J413" s="43" t="s">
        <v>3379</v>
      </c>
      <c r="K413" s="43" t="s">
        <v>3379</v>
      </c>
      <c r="L413" s="144" t="s">
        <v>20807</v>
      </c>
      <c r="M413" s="168"/>
      <c r="N413" s="75"/>
      <c r="O413" s="75">
        <v>0</v>
      </c>
      <c r="P413" s="65">
        <v>1</v>
      </c>
      <c r="Q413" s="91" t="s">
        <v>3110</v>
      </c>
      <c r="R413" s="14"/>
      <c r="T413" s="123"/>
      <c r="U413" s="338"/>
      <c r="V413" s="92"/>
      <c r="W413" s="92"/>
    </row>
    <row r="414" spans="1:23" ht="12.75" customHeight="1" x14ac:dyDescent="0.2">
      <c r="A414" s="11">
        <f t="shared" si="7"/>
        <v>412</v>
      </c>
      <c r="B414" s="98">
        <v>494</v>
      </c>
      <c r="C414" s="12" t="s">
        <v>1697</v>
      </c>
      <c r="D414" s="14" t="s">
        <v>1333</v>
      </c>
      <c r="E414" s="13" t="s">
        <v>957</v>
      </c>
      <c r="F414" s="43" t="s">
        <v>3053</v>
      </c>
      <c r="G414" s="12" t="s">
        <v>2120</v>
      </c>
      <c r="H414" s="12" t="s">
        <v>2121</v>
      </c>
      <c r="I414" s="18" t="s">
        <v>3360</v>
      </c>
      <c r="J414" s="43" t="s">
        <v>3379</v>
      </c>
      <c r="K414" s="43" t="s">
        <v>3379</v>
      </c>
      <c r="L414" s="144" t="s">
        <v>20807</v>
      </c>
      <c r="M414" s="168"/>
      <c r="N414" s="75"/>
      <c r="O414" s="75">
        <v>0</v>
      </c>
      <c r="P414" s="65">
        <v>1</v>
      </c>
      <c r="Q414" s="91" t="s">
        <v>3110</v>
      </c>
      <c r="R414" s="14"/>
      <c r="T414" s="135">
        <v>41355</v>
      </c>
      <c r="U414" s="338"/>
      <c r="V414" s="92"/>
      <c r="W414" s="92"/>
    </row>
    <row r="415" spans="1:23" ht="12.75" customHeight="1" x14ac:dyDescent="0.2">
      <c r="A415" s="11">
        <f t="shared" si="7"/>
        <v>413</v>
      </c>
      <c r="B415" s="98">
        <v>495</v>
      </c>
      <c r="C415" s="12" t="s">
        <v>1697</v>
      </c>
      <c r="D415" s="14" t="s">
        <v>2624</v>
      </c>
      <c r="E415" s="13" t="s">
        <v>957</v>
      </c>
      <c r="F415" s="43" t="s">
        <v>3053</v>
      </c>
      <c r="G415" s="12" t="s">
        <v>2120</v>
      </c>
      <c r="H415" s="12" t="s">
        <v>2121</v>
      </c>
      <c r="I415" s="18" t="s">
        <v>3360</v>
      </c>
      <c r="J415" s="43" t="s">
        <v>3379</v>
      </c>
      <c r="K415" s="43" t="s">
        <v>3379</v>
      </c>
      <c r="L415" s="144">
        <v>40694</v>
      </c>
      <c r="M415" s="168"/>
      <c r="N415" s="75"/>
      <c r="O415" s="75">
        <v>0</v>
      </c>
      <c r="P415" s="65">
        <v>1</v>
      </c>
      <c r="Q415" s="91" t="s">
        <v>3110</v>
      </c>
      <c r="R415" s="14"/>
      <c r="T415" s="123"/>
      <c r="U415" s="338"/>
      <c r="V415" s="92"/>
      <c r="W415" s="92"/>
    </row>
    <row r="416" spans="1:23" ht="12.75" customHeight="1" x14ac:dyDescent="0.2">
      <c r="A416" s="11">
        <f t="shared" si="7"/>
        <v>414</v>
      </c>
      <c r="B416" s="98">
        <v>496</v>
      </c>
      <c r="C416" s="12" t="s">
        <v>1697</v>
      </c>
      <c r="D416" s="14" t="s">
        <v>2625</v>
      </c>
      <c r="E416" s="13" t="s">
        <v>957</v>
      </c>
      <c r="F416" s="43" t="s">
        <v>3053</v>
      </c>
      <c r="G416" s="12" t="s">
        <v>2120</v>
      </c>
      <c r="H416" s="12" t="s">
        <v>2121</v>
      </c>
      <c r="I416" s="18" t="s">
        <v>3360</v>
      </c>
      <c r="J416" s="43" t="s">
        <v>3379</v>
      </c>
      <c r="K416" s="43" t="s">
        <v>3379</v>
      </c>
      <c r="L416" s="144" t="s">
        <v>20807</v>
      </c>
      <c r="M416" s="168"/>
      <c r="N416" s="75"/>
      <c r="O416" s="75">
        <v>0</v>
      </c>
      <c r="P416" s="65">
        <v>1</v>
      </c>
      <c r="Q416" s="91" t="s">
        <v>3110</v>
      </c>
      <c r="R416" s="14"/>
      <c r="T416" s="123"/>
      <c r="U416" s="338"/>
      <c r="V416" s="92"/>
      <c r="W416" s="92"/>
    </row>
    <row r="417" spans="1:23" ht="12.75" customHeight="1" x14ac:dyDescent="0.2">
      <c r="A417" s="11">
        <f t="shared" si="7"/>
        <v>415</v>
      </c>
      <c r="B417" s="98">
        <v>497</v>
      </c>
      <c r="C417" s="12" t="s">
        <v>1697</v>
      </c>
      <c r="D417" s="14" t="s">
        <v>2626</v>
      </c>
      <c r="E417" s="13" t="s">
        <v>957</v>
      </c>
      <c r="F417" s="43" t="s">
        <v>3096</v>
      </c>
      <c r="G417" s="12" t="s">
        <v>2120</v>
      </c>
      <c r="H417" s="12" t="s">
        <v>2121</v>
      </c>
      <c r="I417" s="18" t="s">
        <v>3360</v>
      </c>
      <c r="J417" s="43" t="s">
        <v>3379</v>
      </c>
      <c r="K417" s="43" t="s">
        <v>3379</v>
      </c>
      <c r="L417" s="144" t="s">
        <v>20807</v>
      </c>
      <c r="M417" s="168"/>
      <c r="N417" s="75"/>
      <c r="O417" s="75">
        <v>0</v>
      </c>
      <c r="P417" s="65">
        <v>1</v>
      </c>
      <c r="Q417" s="91" t="s">
        <v>3110</v>
      </c>
      <c r="R417" s="14"/>
      <c r="T417" s="123"/>
      <c r="U417" s="338"/>
      <c r="V417" s="92"/>
      <c r="W417" s="92"/>
    </row>
    <row r="418" spans="1:23" ht="12.75" customHeight="1" x14ac:dyDescent="0.2">
      <c r="A418" s="11">
        <f t="shared" si="7"/>
        <v>416</v>
      </c>
      <c r="B418" s="98">
        <v>498</v>
      </c>
      <c r="C418" s="12" t="s">
        <v>1697</v>
      </c>
      <c r="D418" s="14" t="s">
        <v>2627</v>
      </c>
      <c r="E418" s="13" t="s">
        <v>957</v>
      </c>
      <c r="F418" s="43" t="s">
        <v>3053</v>
      </c>
      <c r="G418" s="12" t="s">
        <v>2120</v>
      </c>
      <c r="H418" s="12" t="s">
        <v>2121</v>
      </c>
      <c r="I418" s="18" t="s">
        <v>3360</v>
      </c>
      <c r="J418" s="43" t="s">
        <v>3379</v>
      </c>
      <c r="K418" s="43" t="s">
        <v>3379</v>
      </c>
      <c r="L418" s="144" t="s">
        <v>20807</v>
      </c>
      <c r="M418" s="168"/>
      <c r="N418" s="75"/>
      <c r="O418" s="75">
        <v>0</v>
      </c>
      <c r="P418" s="65">
        <v>1</v>
      </c>
      <c r="Q418" s="91" t="s">
        <v>3110</v>
      </c>
      <c r="R418" s="14"/>
      <c r="T418" s="135">
        <v>41356</v>
      </c>
      <c r="U418" s="338"/>
      <c r="V418" s="92"/>
      <c r="W418" s="92"/>
    </row>
    <row r="419" spans="1:23" ht="12.75" customHeight="1" x14ac:dyDescent="0.2">
      <c r="A419" s="11">
        <f t="shared" si="7"/>
        <v>417</v>
      </c>
      <c r="B419" s="98">
        <v>499</v>
      </c>
      <c r="C419" s="12" t="s">
        <v>1697</v>
      </c>
      <c r="D419" s="14" t="s">
        <v>2628</v>
      </c>
      <c r="E419" s="13" t="s">
        <v>957</v>
      </c>
      <c r="F419" s="43" t="s">
        <v>3053</v>
      </c>
      <c r="G419" s="12" t="s">
        <v>2120</v>
      </c>
      <c r="H419" s="12" t="s">
        <v>2121</v>
      </c>
      <c r="I419" s="18" t="s">
        <v>3360</v>
      </c>
      <c r="J419" s="43" t="s">
        <v>3379</v>
      </c>
      <c r="K419" s="43" t="s">
        <v>3379</v>
      </c>
      <c r="L419" s="144">
        <v>40388</v>
      </c>
      <c r="M419" s="168"/>
      <c r="N419" s="75"/>
      <c r="O419" s="75">
        <v>0</v>
      </c>
      <c r="P419" s="65">
        <v>1</v>
      </c>
      <c r="Q419" s="91" t="s">
        <v>3110</v>
      </c>
      <c r="R419" s="14"/>
      <c r="T419" s="135">
        <v>41446</v>
      </c>
      <c r="U419" s="338"/>
      <c r="V419" s="92"/>
      <c r="W419" s="92"/>
    </row>
    <row r="420" spans="1:23" x14ac:dyDescent="0.2">
      <c r="A420" s="11">
        <f t="shared" si="7"/>
        <v>418</v>
      </c>
      <c r="B420" s="98">
        <v>501</v>
      </c>
      <c r="C420" s="12" t="s">
        <v>1697</v>
      </c>
      <c r="D420" s="14" t="s">
        <v>2629</v>
      </c>
      <c r="E420" s="13" t="s">
        <v>2119</v>
      </c>
      <c r="F420" s="43" t="s">
        <v>3098</v>
      </c>
      <c r="G420" s="12" t="s">
        <v>2120</v>
      </c>
      <c r="H420" s="12" t="s">
        <v>2121</v>
      </c>
      <c r="I420" s="18" t="s">
        <v>3360</v>
      </c>
      <c r="J420" s="43" t="s">
        <v>3379</v>
      </c>
      <c r="K420" s="43" t="s">
        <v>3379</v>
      </c>
      <c r="L420" s="144">
        <v>40402</v>
      </c>
      <c r="M420" s="138"/>
      <c r="N420" s="15"/>
      <c r="O420" s="15">
        <v>1</v>
      </c>
      <c r="P420" s="39">
        <v>1</v>
      </c>
      <c r="Q420" s="91" t="s">
        <v>3110</v>
      </c>
      <c r="R420" s="14"/>
      <c r="T420" s="123"/>
      <c r="U420" s="338"/>
      <c r="V420" s="92"/>
      <c r="W420" s="92"/>
    </row>
    <row r="421" spans="1:23" x14ac:dyDescent="0.2">
      <c r="A421" s="11">
        <f t="shared" si="7"/>
        <v>419</v>
      </c>
      <c r="B421" s="98">
        <v>502</v>
      </c>
      <c r="C421" s="12" t="s">
        <v>1697</v>
      </c>
      <c r="D421" s="14" t="s">
        <v>2630</v>
      </c>
      <c r="E421" s="13" t="s">
        <v>2119</v>
      </c>
      <c r="F421" s="43" t="s">
        <v>3098</v>
      </c>
      <c r="G421" s="12" t="s">
        <v>2120</v>
      </c>
      <c r="H421" s="12" t="s">
        <v>2121</v>
      </c>
      <c r="I421" s="18" t="s">
        <v>3360</v>
      </c>
      <c r="J421" s="43" t="s">
        <v>3379</v>
      </c>
      <c r="K421" s="43" t="s">
        <v>3379</v>
      </c>
      <c r="L421" s="144">
        <v>40402</v>
      </c>
      <c r="M421" s="138"/>
      <c r="N421" s="15"/>
      <c r="O421" s="15">
        <v>0</v>
      </c>
      <c r="P421" s="39">
        <v>1</v>
      </c>
      <c r="Q421" s="91" t="s">
        <v>3110</v>
      </c>
      <c r="R421" s="14"/>
      <c r="T421" s="123"/>
      <c r="U421" s="338"/>
      <c r="V421" s="92"/>
      <c r="W421" s="92"/>
    </row>
    <row r="422" spans="1:23" x14ac:dyDescent="0.2">
      <c r="A422" s="11">
        <f t="shared" si="7"/>
        <v>420</v>
      </c>
      <c r="B422" s="98">
        <v>503</v>
      </c>
      <c r="C422" s="12" t="s">
        <v>1697</v>
      </c>
      <c r="D422" s="14" t="s">
        <v>2631</v>
      </c>
      <c r="E422" s="13" t="s">
        <v>2119</v>
      </c>
      <c r="F422" s="43" t="s">
        <v>3098</v>
      </c>
      <c r="G422" s="12" t="s">
        <v>2120</v>
      </c>
      <c r="H422" s="12" t="s">
        <v>2121</v>
      </c>
      <c r="I422" s="18" t="s">
        <v>3360</v>
      </c>
      <c r="J422" s="43" t="s">
        <v>3379</v>
      </c>
      <c r="K422" s="43" t="s">
        <v>3379</v>
      </c>
      <c r="L422" s="144">
        <v>40786</v>
      </c>
      <c r="M422" s="138"/>
      <c r="N422" s="15"/>
      <c r="O422" s="15">
        <v>0</v>
      </c>
      <c r="P422" s="39">
        <v>1</v>
      </c>
      <c r="Q422" s="91" t="s">
        <v>3110</v>
      </c>
      <c r="R422" s="14"/>
      <c r="T422" s="123"/>
      <c r="U422" s="338"/>
      <c r="V422" s="92"/>
      <c r="W422" s="92"/>
    </row>
    <row r="423" spans="1:23" x14ac:dyDescent="0.2">
      <c r="A423" s="11">
        <f t="shared" si="7"/>
        <v>421</v>
      </c>
      <c r="B423" s="98">
        <v>504</v>
      </c>
      <c r="C423" s="12" t="s">
        <v>1697</v>
      </c>
      <c r="D423" s="14" t="s">
        <v>2632</v>
      </c>
      <c r="E423" s="13" t="s">
        <v>2119</v>
      </c>
      <c r="F423" s="13" t="s">
        <v>3051</v>
      </c>
      <c r="G423" s="12" t="s">
        <v>2120</v>
      </c>
      <c r="H423" s="12" t="s">
        <v>2121</v>
      </c>
      <c r="I423" s="18" t="s">
        <v>3360</v>
      </c>
      <c r="J423" s="43" t="s">
        <v>3379</v>
      </c>
      <c r="K423" s="43" t="s">
        <v>3379</v>
      </c>
      <c r="L423" s="144">
        <v>40317</v>
      </c>
      <c r="M423" s="138"/>
      <c r="N423" s="15"/>
      <c r="O423" s="15">
        <v>0</v>
      </c>
      <c r="P423" s="39">
        <v>1</v>
      </c>
      <c r="Q423" s="91" t="s">
        <v>3110</v>
      </c>
      <c r="R423" s="14"/>
      <c r="T423" s="123"/>
      <c r="U423" s="338"/>
      <c r="V423" s="92"/>
      <c r="W423" s="92"/>
    </row>
    <row r="424" spans="1:23" x14ac:dyDescent="0.2">
      <c r="A424" s="11">
        <f t="shared" si="7"/>
        <v>422</v>
      </c>
      <c r="B424" s="98">
        <v>505</v>
      </c>
      <c r="C424" s="12" t="s">
        <v>1697</v>
      </c>
      <c r="D424" s="14" t="s">
        <v>2633</v>
      </c>
      <c r="E424" s="13" t="s">
        <v>2119</v>
      </c>
      <c r="F424" s="43" t="s">
        <v>3098</v>
      </c>
      <c r="G424" s="12" t="s">
        <v>2120</v>
      </c>
      <c r="H424" s="12" t="s">
        <v>2121</v>
      </c>
      <c r="I424" s="18" t="s">
        <v>3360</v>
      </c>
      <c r="J424" s="43" t="s">
        <v>3379</v>
      </c>
      <c r="K424" s="43" t="s">
        <v>3379</v>
      </c>
      <c r="L424" s="144">
        <v>40786</v>
      </c>
      <c r="M424" s="138"/>
      <c r="N424" s="15"/>
      <c r="O424" s="15">
        <v>1</v>
      </c>
      <c r="P424" s="39">
        <v>1</v>
      </c>
      <c r="Q424" s="91" t="s">
        <v>3110</v>
      </c>
      <c r="R424" s="14"/>
      <c r="T424" s="123"/>
      <c r="U424" s="338"/>
      <c r="V424" s="92"/>
      <c r="W424" s="92"/>
    </row>
    <row r="425" spans="1:23" x14ac:dyDescent="0.2">
      <c r="A425" s="11">
        <f t="shared" si="7"/>
        <v>423</v>
      </c>
      <c r="B425" s="98">
        <v>506</v>
      </c>
      <c r="C425" s="12" t="s">
        <v>1697</v>
      </c>
      <c r="D425" s="14" t="s">
        <v>2634</v>
      </c>
      <c r="E425" s="13" t="s">
        <v>2119</v>
      </c>
      <c r="F425" s="43" t="s">
        <v>3098</v>
      </c>
      <c r="G425" s="12" t="s">
        <v>2120</v>
      </c>
      <c r="H425" s="12" t="s">
        <v>2121</v>
      </c>
      <c r="I425" s="18" t="s">
        <v>3360</v>
      </c>
      <c r="J425" s="43" t="s">
        <v>3379</v>
      </c>
      <c r="K425" s="43" t="s">
        <v>3379</v>
      </c>
      <c r="L425" s="144">
        <v>40659</v>
      </c>
      <c r="M425" s="138"/>
      <c r="N425" s="15"/>
      <c r="O425" s="15">
        <v>0</v>
      </c>
      <c r="P425" s="39">
        <v>1</v>
      </c>
      <c r="Q425" s="91" t="s">
        <v>3110</v>
      </c>
      <c r="R425" s="14"/>
      <c r="T425" s="123"/>
      <c r="U425" s="338"/>
      <c r="V425" s="92"/>
      <c r="W425" s="92"/>
    </row>
    <row r="426" spans="1:23" x14ac:dyDescent="0.2">
      <c r="A426" s="11">
        <f t="shared" si="7"/>
        <v>424</v>
      </c>
      <c r="B426" s="98">
        <v>507</v>
      </c>
      <c r="C426" s="12" t="s">
        <v>1697</v>
      </c>
      <c r="D426" s="14" t="s">
        <v>2635</v>
      </c>
      <c r="E426" s="13" t="s">
        <v>2119</v>
      </c>
      <c r="F426" s="43" t="s">
        <v>3098</v>
      </c>
      <c r="G426" s="12" t="s">
        <v>2120</v>
      </c>
      <c r="H426" s="12" t="s">
        <v>2121</v>
      </c>
      <c r="I426" s="18" t="s">
        <v>3360</v>
      </c>
      <c r="J426" s="43" t="s">
        <v>3379</v>
      </c>
      <c r="K426" s="43" t="s">
        <v>3379</v>
      </c>
      <c r="L426" s="144">
        <v>40528</v>
      </c>
      <c r="M426" s="138"/>
      <c r="N426" s="15"/>
      <c r="O426" s="15">
        <v>0</v>
      </c>
      <c r="P426" s="39">
        <v>1</v>
      </c>
      <c r="Q426" s="91" t="s">
        <v>3110</v>
      </c>
      <c r="R426" s="14"/>
      <c r="T426" s="123"/>
      <c r="U426" s="338"/>
      <c r="V426" s="92"/>
      <c r="W426" s="92"/>
    </row>
    <row r="427" spans="1:23" x14ac:dyDescent="0.2">
      <c r="A427" s="11">
        <f t="shared" si="7"/>
        <v>425</v>
      </c>
      <c r="B427" s="98">
        <v>509</v>
      </c>
      <c r="C427" s="12" t="s">
        <v>1697</v>
      </c>
      <c r="D427" s="14" t="s">
        <v>2636</v>
      </c>
      <c r="E427" s="13" t="s">
        <v>2119</v>
      </c>
      <c r="F427" s="43" t="s">
        <v>3098</v>
      </c>
      <c r="G427" s="12" t="s">
        <v>2120</v>
      </c>
      <c r="H427" s="12" t="s">
        <v>2121</v>
      </c>
      <c r="I427" s="18" t="s">
        <v>3360</v>
      </c>
      <c r="J427" s="43" t="s">
        <v>3379</v>
      </c>
      <c r="K427" s="43" t="s">
        <v>3379</v>
      </c>
      <c r="L427" s="144">
        <v>40786</v>
      </c>
      <c r="M427" s="138"/>
      <c r="N427" s="15"/>
      <c r="O427" s="15">
        <v>0</v>
      </c>
      <c r="P427" s="39">
        <v>1</v>
      </c>
      <c r="Q427" s="91" t="s">
        <v>3110</v>
      </c>
      <c r="R427" s="14"/>
      <c r="T427" s="123"/>
      <c r="U427" s="338"/>
      <c r="V427" s="92"/>
      <c r="W427" s="92"/>
    </row>
    <row r="428" spans="1:23" x14ac:dyDescent="0.2">
      <c r="A428" s="11">
        <f t="shared" si="7"/>
        <v>426</v>
      </c>
      <c r="B428" s="98">
        <v>510</v>
      </c>
      <c r="C428" s="12" t="s">
        <v>1697</v>
      </c>
      <c r="D428" s="14" t="s">
        <v>2637</v>
      </c>
      <c r="E428" s="13" t="s">
        <v>2119</v>
      </c>
      <c r="F428" s="43" t="s">
        <v>3098</v>
      </c>
      <c r="G428" s="12" t="s">
        <v>2120</v>
      </c>
      <c r="H428" s="12" t="s">
        <v>2121</v>
      </c>
      <c r="I428" s="18" t="s">
        <v>3360</v>
      </c>
      <c r="J428" s="43" t="s">
        <v>3379</v>
      </c>
      <c r="K428" s="43" t="s">
        <v>3379</v>
      </c>
      <c r="L428" s="144">
        <v>40515</v>
      </c>
      <c r="M428" s="138"/>
      <c r="N428" s="15"/>
      <c r="O428" s="15">
        <v>0</v>
      </c>
      <c r="P428" s="39">
        <v>1</v>
      </c>
      <c r="Q428" s="91" t="s">
        <v>3110</v>
      </c>
      <c r="R428" s="14"/>
      <c r="T428" s="123"/>
      <c r="U428" s="338"/>
      <c r="V428" s="92"/>
      <c r="W428" s="92"/>
    </row>
    <row r="429" spans="1:23" x14ac:dyDescent="0.2">
      <c r="A429" s="11">
        <f t="shared" si="7"/>
        <v>427</v>
      </c>
      <c r="B429" s="98">
        <v>511</v>
      </c>
      <c r="C429" s="12" t="s">
        <v>1697</v>
      </c>
      <c r="D429" s="14" t="s">
        <v>2638</v>
      </c>
      <c r="E429" s="13" t="s">
        <v>2119</v>
      </c>
      <c r="F429" s="43" t="s">
        <v>3098</v>
      </c>
      <c r="G429" s="12" t="s">
        <v>2120</v>
      </c>
      <c r="H429" s="12" t="s">
        <v>2121</v>
      </c>
      <c r="I429" s="18" t="s">
        <v>3360</v>
      </c>
      <c r="J429" s="43" t="s">
        <v>3379</v>
      </c>
      <c r="K429" s="43" t="s">
        <v>3379</v>
      </c>
      <c r="L429" s="144">
        <v>40904</v>
      </c>
      <c r="M429" s="138"/>
      <c r="N429" s="15"/>
      <c r="O429" s="15">
        <v>0</v>
      </c>
      <c r="P429" s="39">
        <v>1</v>
      </c>
      <c r="Q429" s="91" t="s">
        <v>3110</v>
      </c>
      <c r="R429" s="14"/>
      <c r="T429" s="123"/>
      <c r="U429" s="338"/>
      <c r="V429" s="92"/>
      <c r="W429" s="92"/>
    </row>
    <row r="430" spans="1:23" x14ac:dyDescent="0.2">
      <c r="A430" s="11">
        <f t="shared" si="7"/>
        <v>428</v>
      </c>
      <c r="B430" s="98">
        <v>512</v>
      </c>
      <c r="C430" s="12" t="s">
        <v>1697</v>
      </c>
      <c r="D430" s="14" t="s">
        <v>2639</v>
      </c>
      <c r="E430" s="13" t="s">
        <v>2119</v>
      </c>
      <c r="F430" s="43" t="s">
        <v>3098</v>
      </c>
      <c r="G430" s="12" t="s">
        <v>2120</v>
      </c>
      <c r="H430" s="12" t="s">
        <v>2121</v>
      </c>
      <c r="I430" s="18" t="s">
        <v>3360</v>
      </c>
      <c r="J430" s="43" t="s">
        <v>3379</v>
      </c>
      <c r="K430" s="43" t="s">
        <v>3379</v>
      </c>
      <c r="L430" s="144">
        <v>40521</v>
      </c>
      <c r="M430" s="138"/>
      <c r="N430" s="15"/>
      <c r="O430" s="15">
        <v>0</v>
      </c>
      <c r="P430" s="39">
        <v>1</v>
      </c>
      <c r="Q430" s="91" t="s">
        <v>3110</v>
      </c>
      <c r="R430" s="14"/>
      <c r="T430" s="123"/>
      <c r="U430" s="338"/>
      <c r="V430" s="92"/>
      <c r="W430" s="92"/>
    </row>
    <row r="431" spans="1:23" ht="12.75" customHeight="1" x14ac:dyDescent="0.2">
      <c r="A431" s="228">
        <f t="shared" si="7"/>
        <v>429</v>
      </c>
      <c r="B431" s="229">
        <v>513</v>
      </c>
      <c r="C431" s="230" t="s">
        <v>1697</v>
      </c>
      <c r="D431" s="231" t="s">
        <v>2640</v>
      </c>
      <c r="E431" s="228" t="s">
        <v>2119</v>
      </c>
      <c r="F431" s="24" t="s">
        <v>3098</v>
      </c>
      <c r="G431" s="25"/>
      <c r="H431" s="25"/>
      <c r="I431" s="25"/>
      <c r="J431" s="24"/>
      <c r="K431" s="24"/>
      <c r="L431" s="24"/>
      <c r="M431" s="513" t="s">
        <v>3381</v>
      </c>
      <c r="N431" s="243">
        <v>41441</v>
      </c>
      <c r="O431" s="241">
        <v>0</v>
      </c>
      <c r="P431" s="232"/>
      <c r="Q431" s="242"/>
      <c r="R431" s="233"/>
      <c r="T431" s="123"/>
      <c r="U431" s="338"/>
      <c r="V431" s="92"/>
      <c r="W431" s="92"/>
    </row>
    <row r="432" spans="1:23" x14ac:dyDescent="0.2">
      <c r="A432" s="11">
        <f t="shared" si="7"/>
        <v>430</v>
      </c>
      <c r="B432" s="98">
        <v>514</v>
      </c>
      <c r="C432" s="12" t="s">
        <v>1697</v>
      </c>
      <c r="D432" s="14" t="s">
        <v>2641</v>
      </c>
      <c r="E432" s="13" t="s">
        <v>2119</v>
      </c>
      <c r="F432" s="43" t="s">
        <v>3098</v>
      </c>
      <c r="G432" s="12" t="s">
        <v>2120</v>
      </c>
      <c r="H432" s="12" t="s">
        <v>2121</v>
      </c>
      <c r="I432" s="18" t="s">
        <v>3360</v>
      </c>
      <c r="J432" s="43" t="s">
        <v>3379</v>
      </c>
      <c r="K432" s="43" t="s">
        <v>3379</v>
      </c>
      <c r="L432" s="144">
        <v>40784</v>
      </c>
      <c r="M432" s="138"/>
      <c r="N432" s="15"/>
      <c r="O432" s="15">
        <v>0</v>
      </c>
      <c r="P432" s="39">
        <v>1</v>
      </c>
      <c r="Q432" s="91" t="s">
        <v>3110</v>
      </c>
      <c r="R432" s="14"/>
      <c r="T432" s="123"/>
      <c r="U432" s="338"/>
      <c r="V432" s="92"/>
      <c r="W432" s="92"/>
    </row>
    <row r="433" spans="1:23" x14ac:dyDescent="0.2">
      <c r="A433" s="11">
        <f t="shared" si="7"/>
        <v>431</v>
      </c>
      <c r="B433" s="98">
        <v>515</v>
      </c>
      <c r="C433" s="12" t="s">
        <v>1697</v>
      </c>
      <c r="D433" s="14" t="s">
        <v>2642</v>
      </c>
      <c r="E433" s="13" t="s">
        <v>2119</v>
      </c>
      <c r="F433" s="43" t="s">
        <v>3098</v>
      </c>
      <c r="G433" s="12" t="s">
        <v>2120</v>
      </c>
      <c r="H433" s="12" t="s">
        <v>2121</v>
      </c>
      <c r="I433" s="18" t="s">
        <v>3360</v>
      </c>
      <c r="J433" s="43" t="s">
        <v>3379</v>
      </c>
      <c r="K433" s="43" t="s">
        <v>3379</v>
      </c>
      <c r="L433" s="144">
        <v>40648</v>
      </c>
      <c r="M433" s="138"/>
      <c r="N433" s="15"/>
      <c r="O433" s="15">
        <v>0</v>
      </c>
      <c r="P433" s="39">
        <v>1</v>
      </c>
      <c r="Q433" s="91" t="s">
        <v>3110</v>
      </c>
      <c r="R433" s="14"/>
      <c r="T433" s="123"/>
      <c r="U433" s="338"/>
      <c r="V433" s="92"/>
      <c r="W433" s="92"/>
    </row>
    <row r="434" spans="1:23" x14ac:dyDescent="0.2">
      <c r="A434" s="11">
        <f t="shared" si="7"/>
        <v>432</v>
      </c>
      <c r="B434" s="98">
        <v>517</v>
      </c>
      <c r="C434" s="12" t="s">
        <v>1697</v>
      </c>
      <c r="D434" s="14" t="s">
        <v>2643</v>
      </c>
      <c r="E434" s="13" t="s">
        <v>2119</v>
      </c>
      <c r="F434" s="43" t="s">
        <v>3098</v>
      </c>
      <c r="G434" s="12" t="s">
        <v>2120</v>
      </c>
      <c r="H434" s="12" t="s">
        <v>2121</v>
      </c>
      <c r="I434" s="18" t="s">
        <v>3360</v>
      </c>
      <c r="J434" s="43" t="s">
        <v>3379</v>
      </c>
      <c r="K434" s="43" t="s">
        <v>3379</v>
      </c>
      <c r="L434" s="144">
        <v>40786</v>
      </c>
      <c r="M434" s="138"/>
      <c r="N434" s="15"/>
      <c r="O434" s="15">
        <v>0</v>
      </c>
      <c r="P434" s="39">
        <v>1</v>
      </c>
      <c r="Q434" s="91" t="s">
        <v>3110</v>
      </c>
      <c r="R434" s="14"/>
      <c r="T434" s="123"/>
      <c r="U434" s="338"/>
      <c r="V434" s="92"/>
      <c r="W434" s="92"/>
    </row>
    <row r="435" spans="1:23" x14ac:dyDescent="0.2">
      <c r="A435" s="11">
        <f t="shared" si="7"/>
        <v>433</v>
      </c>
      <c r="B435" s="98">
        <v>518</v>
      </c>
      <c r="C435" s="12" t="s">
        <v>1697</v>
      </c>
      <c r="D435" s="14" t="s">
        <v>2644</v>
      </c>
      <c r="E435" s="13" t="s">
        <v>2119</v>
      </c>
      <c r="F435" s="43" t="s">
        <v>3098</v>
      </c>
      <c r="G435" s="12" t="s">
        <v>2120</v>
      </c>
      <c r="H435" s="12" t="s">
        <v>2121</v>
      </c>
      <c r="I435" s="18" t="s">
        <v>3360</v>
      </c>
      <c r="J435" s="43" t="s">
        <v>3379</v>
      </c>
      <c r="K435" s="43" t="s">
        <v>3379</v>
      </c>
      <c r="L435" s="144">
        <v>40889</v>
      </c>
      <c r="M435" s="138"/>
      <c r="N435" s="15"/>
      <c r="O435" s="15">
        <v>0</v>
      </c>
      <c r="P435" s="39">
        <v>1</v>
      </c>
      <c r="Q435" s="91" t="s">
        <v>3110</v>
      </c>
      <c r="R435" s="14"/>
      <c r="T435" s="123"/>
      <c r="U435" s="338"/>
      <c r="V435" s="92"/>
      <c r="W435" s="92"/>
    </row>
    <row r="436" spans="1:23" ht="12.75" customHeight="1" x14ac:dyDescent="0.2">
      <c r="A436" s="11">
        <f t="shared" si="7"/>
        <v>434</v>
      </c>
      <c r="B436" s="98">
        <v>519</v>
      </c>
      <c r="C436" s="12" t="s">
        <v>1697</v>
      </c>
      <c r="D436" s="14" t="s">
        <v>2645</v>
      </c>
      <c r="E436" s="13" t="s">
        <v>2646</v>
      </c>
      <c r="F436" s="43" t="s">
        <v>3095</v>
      </c>
      <c r="G436" s="12" t="s">
        <v>2120</v>
      </c>
      <c r="H436" s="12" t="s">
        <v>2121</v>
      </c>
      <c r="I436" s="18" t="s">
        <v>3360</v>
      </c>
      <c r="J436" s="43" t="s">
        <v>3379</v>
      </c>
      <c r="K436" s="43" t="s">
        <v>3379</v>
      </c>
      <c r="L436" s="144">
        <v>40724</v>
      </c>
      <c r="M436" s="168"/>
      <c r="N436" s="75"/>
      <c r="O436" s="75">
        <v>0</v>
      </c>
      <c r="P436" s="65">
        <v>1</v>
      </c>
      <c r="Q436" s="91" t="s">
        <v>3110</v>
      </c>
      <c r="R436" s="14"/>
      <c r="T436" s="135">
        <v>41425</v>
      </c>
      <c r="U436" s="338"/>
      <c r="V436" s="92"/>
      <c r="W436" s="92"/>
    </row>
    <row r="437" spans="1:23" ht="12.75" customHeight="1" x14ac:dyDescent="0.2">
      <c r="A437" s="11">
        <f t="shared" si="7"/>
        <v>435</v>
      </c>
      <c r="B437" s="98">
        <v>520</v>
      </c>
      <c r="C437" s="12" t="s">
        <v>1697</v>
      </c>
      <c r="D437" s="14" t="s">
        <v>2647</v>
      </c>
      <c r="E437" s="13" t="s">
        <v>2646</v>
      </c>
      <c r="F437" s="43" t="s">
        <v>3095</v>
      </c>
      <c r="G437" s="12" t="s">
        <v>2120</v>
      </c>
      <c r="H437" s="12" t="s">
        <v>2121</v>
      </c>
      <c r="I437" s="18" t="s">
        <v>3360</v>
      </c>
      <c r="J437" s="43" t="s">
        <v>3379</v>
      </c>
      <c r="K437" s="43" t="s">
        <v>3379</v>
      </c>
      <c r="L437" s="144">
        <v>40644</v>
      </c>
      <c r="M437" s="168"/>
      <c r="N437" s="75"/>
      <c r="O437" s="75">
        <v>0</v>
      </c>
      <c r="P437" s="65">
        <v>1</v>
      </c>
      <c r="Q437" s="91" t="s">
        <v>3110</v>
      </c>
      <c r="R437" s="14"/>
      <c r="T437" s="123"/>
      <c r="U437" s="338"/>
      <c r="V437" s="92"/>
      <c r="W437" s="92"/>
    </row>
    <row r="438" spans="1:23" ht="12.75" customHeight="1" x14ac:dyDescent="0.2">
      <c r="A438" s="11">
        <f t="shared" si="7"/>
        <v>436</v>
      </c>
      <c r="B438" s="98">
        <v>521</v>
      </c>
      <c r="C438" s="12" t="s">
        <v>1697</v>
      </c>
      <c r="D438" s="14" t="s">
        <v>1619</v>
      </c>
      <c r="E438" s="13" t="s">
        <v>2646</v>
      </c>
      <c r="F438" s="43" t="s">
        <v>3095</v>
      </c>
      <c r="G438" s="12" t="s">
        <v>2120</v>
      </c>
      <c r="H438" s="12" t="s">
        <v>2121</v>
      </c>
      <c r="I438" s="18" t="s">
        <v>3360</v>
      </c>
      <c r="J438" s="43" t="s">
        <v>3379</v>
      </c>
      <c r="K438" s="43" t="s">
        <v>3379</v>
      </c>
      <c r="L438" s="144">
        <v>40646</v>
      </c>
      <c r="M438" s="168"/>
      <c r="N438" s="75"/>
      <c r="O438" s="75">
        <v>0</v>
      </c>
      <c r="P438" s="65">
        <v>1</v>
      </c>
      <c r="Q438" s="91" t="s">
        <v>3110</v>
      </c>
      <c r="R438" s="14"/>
      <c r="T438" s="123"/>
      <c r="U438" s="338"/>
      <c r="V438" s="92"/>
      <c r="W438" s="92"/>
    </row>
    <row r="439" spans="1:23" ht="12.75" customHeight="1" x14ac:dyDescent="0.2">
      <c r="A439" s="11">
        <f t="shared" si="7"/>
        <v>437</v>
      </c>
      <c r="B439" s="98">
        <v>522</v>
      </c>
      <c r="C439" s="12" t="s">
        <v>1697</v>
      </c>
      <c r="D439" s="14" t="s">
        <v>1620</v>
      </c>
      <c r="E439" s="13" t="s">
        <v>2646</v>
      </c>
      <c r="F439" s="43" t="s">
        <v>3095</v>
      </c>
      <c r="G439" s="12" t="s">
        <v>2120</v>
      </c>
      <c r="H439" s="65" t="s">
        <v>2121</v>
      </c>
      <c r="I439" s="18" t="s">
        <v>3360</v>
      </c>
      <c r="J439" s="43" t="s">
        <v>3379</v>
      </c>
      <c r="K439" s="43" t="s">
        <v>3379</v>
      </c>
      <c r="L439" s="144">
        <v>40693</v>
      </c>
      <c r="M439" s="168"/>
      <c r="N439" s="65"/>
      <c r="O439" s="75">
        <v>0</v>
      </c>
      <c r="P439" s="65">
        <v>1</v>
      </c>
      <c r="Q439" s="91" t="s">
        <v>3110</v>
      </c>
      <c r="R439" s="14"/>
      <c r="T439" s="123"/>
      <c r="U439" s="338"/>
      <c r="V439" s="92"/>
      <c r="W439" s="92"/>
    </row>
    <row r="440" spans="1:23" ht="12.75" customHeight="1" x14ac:dyDescent="0.2">
      <c r="A440" s="11">
        <f t="shared" si="7"/>
        <v>438</v>
      </c>
      <c r="B440" s="98">
        <v>523</v>
      </c>
      <c r="C440" s="12" t="s">
        <v>1697</v>
      </c>
      <c r="D440" s="14" t="s">
        <v>1621</v>
      </c>
      <c r="E440" s="13" t="s">
        <v>2646</v>
      </c>
      <c r="F440" s="43" t="s">
        <v>3095</v>
      </c>
      <c r="G440" s="12" t="s">
        <v>2120</v>
      </c>
      <c r="H440" s="12" t="s">
        <v>2121</v>
      </c>
      <c r="I440" s="18" t="s">
        <v>3360</v>
      </c>
      <c r="J440" s="43" t="s">
        <v>3379</v>
      </c>
      <c r="K440" s="43" t="s">
        <v>3379</v>
      </c>
      <c r="L440" s="144">
        <v>40512</v>
      </c>
      <c r="M440" s="168"/>
      <c r="N440" s="75"/>
      <c r="O440" s="75">
        <v>0</v>
      </c>
      <c r="P440" s="65">
        <v>1</v>
      </c>
      <c r="Q440" s="91" t="s">
        <v>3110</v>
      </c>
      <c r="R440" s="14"/>
      <c r="T440" s="135">
        <v>41446</v>
      </c>
      <c r="U440" s="338"/>
      <c r="V440" s="92"/>
      <c r="W440" s="92"/>
    </row>
    <row r="441" spans="1:23" ht="12.75" customHeight="1" x14ac:dyDescent="0.2">
      <c r="A441" s="11">
        <f t="shared" si="7"/>
        <v>439</v>
      </c>
      <c r="B441" s="98">
        <v>524</v>
      </c>
      <c r="C441" s="12" t="s">
        <v>1697</v>
      </c>
      <c r="D441" s="14" t="s">
        <v>1622</v>
      </c>
      <c r="E441" s="13" t="s">
        <v>2646</v>
      </c>
      <c r="F441" s="43" t="s">
        <v>3095</v>
      </c>
      <c r="G441" s="12" t="s">
        <v>2120</v>
      </c>
      <c r="H441" s="12" t="s">
        <v>2121</v>
      </c>
      <c r="I441" s="18" t="s">
        <v>3360</v>
      </c>
      <c r="J441" s="43" t="s">
        <v>3379</v>
      </c>
      <c r="K441" s="43" t="s">
        <v>3379</v>
      </c>
      <c r="L441" s="144">
        <v>40512</v>
      </c>
      <c r="M441" s="168"/>
      <c r="N441" s="75"/>
      <c r="O441" s="75">
        <v>0</v>
      </c>
      <c r="P441" s="65">
        <v>1</v>
      </c>
      <c r="Q441" s="91" t="s">
        <v>3110</v>
      </c>
      <c r="R441" s="14"/>
      <c r="T441" s="123"/>
      <c r="U441" s="338"/>
      <c r="V441" s="92"/>
      <c r="W441" s="92"/>
    </row>
    <row r="442" spans="1:23" ht="12.75" customHeight="1" x14ac:dyDescent="0.2">
      <c r="A442" s="11">
        <f t="shared" si="7"/>
        <v>440</v>
      </c>
      <c r="B442" s="98">
        <v>525</v>
      </c>
      <c r="C442" s="12" t="s">
        <v>1697</v>
      </c>
      <c r="D442" s="14" t="s">
        <v>1632</v>
      </c>
      <c r="E442" s="13" t="s">
        <v>2646</v>
      </c>
      <c r="F442" s="43" t="s">
        <v>3095</v>
      </c>
      <c r="G442" s="12" t="s">
        <v>2120</v>
      </c>
      <c r="H442" s="12" t="s">
        <v>2121</v>
      </c>
      <c r="I442" s="18" t="s">
        <v>3360</v>
      </c>
      <c r="J442" s="43" t="s">
        <v>3379</v>
      </c>
      <c r="K442" s="43" t="s">
        <v>3379</v>
      </c>
      <c r="L442" s="144">
        <v>40513</v>
      </c>
      <c r="M442" s="168"/>
      <c r="N442" s="75"/>
      <c r="O442" s="75">
        <v>0</v>
      </c>
      <c r="P442" s="65">
        <v>1</v>
      </c>
      <c r="Q442" s="91" t="s">
        <v>3110</v>
      </c>
      <c r="R442" s="14"/>
      <c r="T442" s="123"/>
      <c r="U442" s="338"/>
      <c r="V442" s="92"/>
      <c r="W442" s="92"/>
    </row>
    <row r="443" spans="1:23" ht="12.75" customHeight="1" x14ac:dyDescent="0.2">
      <c r="A443" s="11">
        <f t="shared" si="7"/>
        <v>441</v>
      </c>
      <c r="B443" s="98">
        <v>526</v>
      </c>
      <c r="C443" s="12" t="s">
        <v>1697</v>
      </c>
      <c r="D443" s="14" t="s">
        <v>1633</v>
      </c>
      <c r="E443" s="13" t="s">
        <v>2646</v>
      </c>
      <c r="F443" s="43" t="s">
        <v>3095</v>
      </c>
      <c r="G443" s="12" t="s">
        <v>2120</v>
      </c>
      <c r="H443" s="12" t="s">
        <v>2121</v>
      </c>
      <c r="I443" s="18" t="s">
        <v>3360</v>
      </c>
      <c r="J443" s="43" t="s">
        <v>3379</v>
      </c>
      <c r="K443" s="43" t="s">
        <v>3379</v>
      </c>
      <c r="L443" s="144">
        <v>40512</v>
      </c>
      <c r="M443" s="168"/>
      <c r="N443" s="75"/>
      <c r="O443" s="75">
        <v>0</v>
      </c>
      <c r="P443" s="65">
        <v>1</v>
      </c>
      <c r="Q443" s="91" t="s">
        <v>3110</v>
      </c>
      <c r="R443" s="14"/>
      <c r="T443" s="123"/>
      <c r="U443" s="338"/>
      <c r="V443" s="92"/>
      <c r="W443" s="92"/>
    </row>
    <row r="444" spans="1:23" ht="12.75" customHeight="1" x14ac:dyDescent="0.2">
      <c r="A444" s="11">
        <f t="shared" si="7"/>
        <v>442</v>
      </c>
      <c r="B444" s="98">
        <v>527</v>
      </c>
      <c r="C444" s="12" t="s">
        <v>1697</v>
      </c>
      <c r="D444" s="14" t="s">
        <v>1634</v>
      </c>
      <c r="E444" s="13" t="s">
        <v>2646</v>
      </c>
      <c r="F444" s="43" t="s">
        <v>3095</v>
      </c>
      <c r="G444" s="12" t="s">
        <v>2120</v>
      </c>
      <c r="H444" s="12" t="s">
        <v>2121</v>
      </c>
      <c r="I444" s="18" t="s">
        <v>3360</v>
      </c>
      <c r="J444" s="43" t="s">
        <v>3379</v>
      </c>
      <c r="K444" s="43" t="s">
        <v>3379</v>
      </c>
      <c r="L444" s="144">
        <v>40690</v>
      </c>
      <c r="M444" s="168"/>
      <c r="N444" s="75"/>
      <c r="O444" s="75">
        <v>0</v>
      </c>
      <c r="P444" s="65">
        <v>1</v>
      </c>
      <c r="Q444" s="91" t="s">
        <v>3110</v>
      </c>
      <c r="R444" s="14"/>
      <c r="T444" s="123"/>
      <c r="U444" s="338"/>
      <c r="V444" s="92"/>
      <c r="W444" s="92"/>
    </row>
    <row r="445" spans="1:23" ht="12.75" customHeight="1" x14ac:dyDescent="0.2">
      <c r="A445" s="11">
        <f t="shared" si="7"/>
        <v>443</v>
      </c>
      <c r="B445" s="98">
        <v>528</v>
      </c>
      <c r="C445" s="12" t="s">
        <v>1697</v>
      </c>
      <c r="D445" s="14" t="s">
        <v>1635</v>
      </c>
      <c r="E445" s="13" t="s">
        <v>2646</v>
      </c>
      <c r="F445" s="43" t="s">
        <v>3095</v>
      </c>
      <c r="G445" s="12" t="s">
        <v>2120</v>
      </c>
      <c r="H445" s="12" t="s">
        <v>2121</v>
      </c>
      <c r="I445" s="221" t="s">
        <v>3360</v>
      </c>
      <c r="J445" s="43" t="s">
        <v>3379</v>
      </c>
      <c r="K445" s="43" t="s">
        <v>3379</v>
      </c>
      <c r="L445" s="144">
        <v>40653</v>
      </c>
      <c r="M445" s="168"/>
      <c r="N445" s="75"/>
      <c r="O445" s="75">
        <v>0</v>
      </c>
      <c r="P445" s="65">
        <v>1</v>
      </c>
      <c r="Q445" s="91" t="s">
        <v>3110</v>
      </c>
      <c r="R445" s="14"/>
      <c r="T445" s="123"/>
      <c r="U445" s="338"/>
      <c r="V445" s="92"/>
      <c r="W445" s="92"/>
    </row>
    <row r="446" spans="1:23" ht="12.75" customHeight="1" x14ac:dyDescent="0.2">
      <c r="A446" s="11">
        <f t="shared" si="7"/>
        <v>444</v>
      </c>
      <c r="B446" s="98">
        <v>529</v>
      </c>
      <c r="C446" s="12" t="s">
        <v>1697</v>
      </c>
      <c r="D446" s="14" t="s">
        <v>1076</v>
      </c>
      <c r="E446" s="13" t="s">
        <v>2646</v>
      </c>
      <c r="F446" s="43" t="s">
        <v>3095</v>
      </c>
      <c r="G446" s="12" t="s">
        <v>2120</v>
      </c>
      <c r="H446" s="12"/>
      <c r="I446" s="12"/>
      <c r="J446" s="43" t="s">
        <v>3379</v>
      </c>
      <c r="K446" s="13"/>
      <c r="L446" s="13"/>
      <c r="M446" s="168"/>
      <c r="N446" s="75"/>
      <c r="O446" s="75">
        <v>0</v>
      </c>
      <c r="P446" s="65">
        <v>1</v>
      </c>
      <c r="Q446" s="91" t="s">
        <v>3107</v>
      </c>
      <c r="R446" s="14"/>
      <c r="T446" s="123"/>
      <c r="U446" s="338"/>
      <c r="V446" s="92"/>
      <c r="W446" s="92"/>
    </row>
    <row r="447" spans="1:23" ht="12.75" customHeight="1" x14ac:dyDescent="0.2">
      <c r="A447" s="11">
        <f t="shared" si="7"/>
        <v>445</v>
      </c>
      <c r="B447" s="98">
        <v>530</v>
      </c>
      <c r="C447" s="12" t="s">
        <v>1697</v>
      </c>
      <c r="D447" s="14" t="s">
        <v>1077</v>
      </c>
      <c r="E447" s="13" t="s">
        <v>2646</v>
      </c>
      <c r="F447" s="43" t="s">
        <v>3095</v>
      </c>
      <c r="G447" s="12" t="s">
        <v>2120</v>
      </c>
      <c r="H447" s="12" t="s">
        <v>2121</v>
      </c>
      <c r="I447" s="12"/>
      <c r="J447" s="43" t="s">
        <v>3379</v>
      </c>
      <c r="K447" s="43" t="s">
        <v>3379</v>
      </c>
      <c r="L447" s="43"/>
      <c r="M447" s="168"/>
      <c r="N447" s="75"/>
      <c r="O447" s="75">
        <v>0</v>
      </c>
      <c r="P447" s="65">
        <v>1</v>
      </c>
      <c r="Q447" s="91" t="s">
        <v>3107</v>
      </c>
      <c r="R447" s="14"/>
      <c r="T447" s="123"/>
      <c r="U447" s="338"/>
      <c r="V447" s="92"/>
      <c r="W447" s="92"/>
    </row>
    <row r="448" spans="1:23" x14ac:dyDescent="0.2">
      <c r="A448" s="11">
        <f t="shared" si="7"/>
        <v>446</v>
      </c>
      <c r="B448" s="98">
        <v>531</v>
      </c>
      <c r="C448" s="12" t="s">
        <v>1697</v>
      </c>
      <c r="D448" s="14" t="s">
        <v>1078</v>
      </c>
      <c r="E448" s="13" t="s">
        <v>2119</v>
      </c>
      <c r="F448" s="43" t="s">
        <v>3098</v>
      </c>
      <c r="G448" s="12" t="s">
        <v>2120</v>
      </c>
      <c r="H448" s="12" t="s">
        <v>2121</v>
      </c>
      <c r="I448" s="225" t="s">
        <v>3360</v>
      </c>
      <c r="J448" s="43" t="s">
        <v>3379</v>
      </c>
      <c r="K448" s="43" t="s">
        <v>3379</v>
      </c>
      <c r="L448" s="144">
        <v>40783</v>
      </c>
      <c r="M448" s="138"/>
      <c r="N448" s="15"/>
      <c r="O448" s="15">
        <v>0</v>
      </c>
      <c r="P448" s="39">
        <v>1</v>
      </c>
      <c r="Q448" s="91" t="s">
        <v>3110</v>
      </c>
      <c r="R448" s="14"/>
      <c r="T448" s="123"/>
      <c r="U448" s="338"/>
      <c r="V448" s="92"/>
      <c r="W448" s="92"/>
    </row>
    <row r="449" spans="1:23" x14ac:dyDescent="0.2">
      <c r="A449" s="11">
        <f t="shared" si="7"/>
        <v>447</v>
      </c>
      <c r="B449" s="98">
        <v>532</v>
      </c>
      <c r="C449" s="12" t="s">
        <v>1697</v>
      </c>
      <c r="D449" s="14" t="s">
        <v>1079</v>
      </c>
      <c r="E449" s="13" t="s">
        <v>2119</v>
      </c>
      <c r="F449" s="43" t="s">
        <v>3098</v>
      </c>
      <c r="G449" s="12" t="s">
        <v>2120</v>
      </c>
      <c r="H449" s="12" t="s">
        <v>2121</v>
      </c>
      <c r="I449" s="18" t="s">
        <v>3360</v>
      </c>
      <c r="J449" s="43" t="s">
        <v>3379</v>
      </c>
      <c r="K449" s="43" t="s">
        <v>3379</v>
      </c>
      <c r="L449" s="144">
        <v>40783</v>
      </c>
      <c r="M449" s="138"/>
      <c r="N449" s="15"/>
      <c r="O449" s="15">
        <v>0</v>
      </c>
      <c r="P449" s="39">
        <v>1</v>
      </c>
      <c r="Q449" s="91" t="s">
        <v>3110</v>
      </c>
      <c r="R449" s="14"/>
      <c r="T449" s="135">
        <v>41432</v>
      </c>
      <c r="U449" s="338"/>
      <c r="V449" s="92"/>
      <c r="W449" s="92"/>
    </row>
    <row r="450" spans="1:23" ht="12.75" customHeight="1" x14ac:dyDescent="0.2">
      <c r="A450" s="11">
        <f t="shared" si="7"/>
        <v>448</v>
      </c>
      <c r="B450" s="98">
        <v>533</v>
      </c>
      <c r="C450" s="12" t="s">
        <v>1697</v>
      </c>
      <c r="D450" s="14" t="s">
        <v>1080</v>
      </c>
      <c r="E450" s="13" t="s">
        <v>2119</v>
      </c>
      <c r="F450" s="43" t="s">
        <v>3098</v>
      </c>
      <c r="G450" s="12" t="s">
        <v>2120</v>
      </c>
      <c r="H450" s="18" t="s">
        <v>2121</v>
      </c>
      <c r="I450" s="18" t="s">
        <v>3360</v>
      </c>
      <c r="J450" s="43" t="s">
        <v>3379</v>
      </c>
      <c r="K450" s="44">
        <v>42062</v>
      </c>
      <c r="L450" s="144">
        <v>40868</v>
      </c>
      <c r="M450" s="168"/>
      <c r="N450" s="75"/>
      <c r="O450" s="75">
        <v>0</v>
      </c>
      <c r="P450" s="65">
        <v>1</v>
      </c>
      <c r="Q450" s="91" t="s">
        <v>3110</v>
      </c>
      <c r="R450" s="14"/>
      <c r="T450" s="123">
        <v>41971</v>
      </c>
      <c r="U450" s="338">
        <v>42062</v>
      </c>
      <c r="V450" s="92"/>
      <c r="W450" s="92"/>
    </row>
    <row r="451" spans="1:23" ht="12.75" customHeight="1" x14ac:dyDescent="0.2">
      <c r="A451" s="11">
        <f t="shared" si="7"/>
        <v>449</v>
      </c>
      <c r="B451" s="98">
        <v>534</v>
      </c>
      <c r="C451" s="12" t="s">
        <v>1697</v>
      </c>
      <c r="D451" s="14" t="s">
        <v>2869</v>
      </c>
      <c r="E451" s="13" t="s">
        <v>2646</v>
      </c>
      <c r="F451" s="43" t="s">
        <v>3095</v>
      </c>
      <c r="G451" s="12" t="s">
        <v>2120</v>
      </c>
      <c r="H451" s="12" t="s">
        <v>2121</v>
      </c>
      <c r="I451" s="18" t="s">
        <v>3360</v>
      </c>
      <c r="J451" s="43" t="s">
        <v>3379</v>
      </c>
      <c r="K451" s="43" t="s">
        <v>3379</v>
      </c>
      <c r="L451" s="144">
        <v>40724</v>
      </c>
      <c r="M451" s="168"/>
      <c r="N451" s="75"/>
      <c r="O451" s="75">
        <v>0</v>
      </c>
      <c r="P451" s="65">
        <v>1</v>
      </c>
      <c r="Q451" s="91" t="s">
        <v>3110</v>
      </c>
      <c r="R451" s="14"/>
      <c r="T451" s="123"/>
      <c r="U451" s="338"/>
      <c r="V451" s="92"/>
      <c r="W451" s="92"/>
    </row>
    <row r="452" spans="1:23" s="140" customFormat="1" ht="12.75" customHeight="1" x14ac:dyDescent="0.2">
      <c r="A452" s="228">
        <f t="shared" ref="A452:A515" si="8">A451+1</f>
        <v>450</v>
      </c>
      <c r="B452" s="229">
        <v>535</v>
      </c>
      <c r="C452" s="230" t="s">
        <v>1697</v>
      </c>
      <c r="D452" s="231" t="s">
        <v>2870</v>
      </c>
      <c r="E452" s="228" t="s">
        <v>2646</v>
      </c>
      <c r="F452" s="24" t="s">
        <v>3095</v>
      </c>
      <c r="G452" s="25"/>
      <c r="H452" s="25"/>
      <c r="I452" s="25"/>
      <c r="J452" s="24"/>
      <c r="K452" s="24"/>
      <c r="L452" s="24"/>
      <c r="M452" s="513" t="s">
        <v>3381</v>
      </c>
      <c r="N452" s="243">
        <v>41547</v>
      </c>
      <c r="O452" s="241">
        <v>0</v>
      </c>
      <c r="P452" s="232"/>
      <c r="Q452" s="242"/>
      <c r="R452" s="233"/>
      <c r="S452" s="128"/>
      <c r="T452" s="139">
        <v>41432</v>
      </c>
      <c r="U452" s="338"/>
      <c r="V452" s="92"/>
      <c r="W452" s="92"/>
    </row>
    <row r="453" spans="1:23" ht="12.75" customHeight="1" x14ac:dyDescent="0.2">
      <c r="A453" s="11">
        <f t="shared" si="8"/>
        <v>451</v>
      </c>
      <c r="B453" s="98">
        <v>537</v>
      </c>
      <c r="C453" s="12" t="s">
        <v>1697</v>
      </c>
      <c r="D453" s="14" t="s">
        <v>2871</v>
      </c>
      <c r="E453" s="13" t="s">
        <v>2646</v>
      </c>
      <c r="F453" s="43" t="s">
        <v>3095</v>
      </c>
      <c r="G453" s="12" t="s">
        <v>2120</v>
      </c>
      <c r="H453" s="12" t="s">
        <v>2121</v>
      </c>
      <c r="I453" s="18" t="s">
        <v>3360</v>
      </c>
      <c r="J453" s="43" t="s">
        <v>3379</v>
      </c>
      <c r="K453" s="43" t="s">
        <v>3379</v>
      </c>
      <c r="L453" s="144">
        <v>40662</v>
      </c>
      <c r="M453" s="168"/>
      <c r="N453" s="75"/>
      <c r="O453" s="75">
        <v>0</v>
      </c>
      <c r="P453" s="65">
        <v>1</v>
      </c>
      <c r="Q453" s="91" t="s">
        <v>3110</v>
      </c>
      <c r="R453" s="14"/>
      <c r="T453" s="123"/>
      <c r="U453" s="338"/>
      <c r="V453" s="92"/>
      <c r="W453" s="92"/>
    </row>
    <row r="454" spans="1:23" ht="12.75" customHeight="1" x14ac:dyDescent="0.2">
      <c r="A454" s="11">
        <f t="shared" si="8"/>
        <v>452</v>
      </c>
      <c r="B454" s="98">
        <v>538</v>
      </c>
      <c r="C454" s="12" t="s">
        <v>1697</v>
      </c>
      <c r="D454" s="14" t="s">
        <v>2872</v>
      </c>
      <c r="E454" s="13" t="s">
        <v>2646</v>
      </c>
      <c r="F454" s="43" t="s">
        <v>3095</v>
      </c>
      <c r="G454" s="12" t="s">
        <v>2120</v>
      </c>
      <c r="H454" s="12" t="s">
        <v>2121</v>
      </c>
      <c r="I454" s="18" t="s">
        <v>3360</v>
      </c>
      <c r="J454" s="43" t="s">
        <v>3379</v>
      </c>
      <c r="K454" s="43" t="s">
        <v>3379</v>
      </c>
      <c r="L454" s="144">
        <v>40779</v>
      </c>
      <c r="M454" s="168"/>
      <c r="N454" s="75"/>
      <c r="O454" s="75">
        <v>0</v>
      </c>
      <c r="P454" s="65">
        <v>1</v>
      </c>
      <c r="Q454" s="91" t="s">
        <v>3110</v>
      </c>
      <c r="R454" s="14"/>
      <c r="T454" s="123"/>
      <c r="U454" s="338"/>
      <c r="V454" s="92"/>
      <c r="W454" s="92"/>
    </row>
    <row r="455" spans="1:23" ht="12.75" customHeight="1" x14ac:dyDescent="0.2">
      <c r="A455" s="11">
        <f t="shared" si="8"/>
        <v>453</v>
      </c>
      <c r="B455" s="98">
        <v>540</v>
      </c>
      <c r="C455" s="12" t="s">
        <v>1697</v>
      </c>
      <c r="D455" s="14" t="s">
        <v>2873</v>
      </c>
      <c r="E455" s="13" t="s">
        <v>2646</v>
      </c>
      <c r="F455" s="43" t="s">
        <v>3095</v>
      </c>
      <c r="G455" s="12" t="s">
        <v>2120</v>
      </c>
      <c r="H455" s="12" t="s">
        <v>2121</v>
      </c>
      <c r="I455" s="18" t="s">
        <v>3360</v>
      </c>
      <c r="J455" s="43" t="s">
        <v>3379</v>
      </c>
      <c r="K455" s="43" t="s">
        <v>3379</v>
      </c>
      <c r="L455" s="144">
        <v>40658</v>
      </c>
      <c r="M455" s="168"/>
      <c r="N455" s="75"/>
      <c r="O455" s="75">
        <v>0</v>
      </c>
      <c r="P455" s="65">
        <v>1</v>
      </c>
      <c r="Q455" s="91" t="s">
        <v>3110</v>
      </c>
      <c r="R455" s="14"/>
      <c r="T455" s="135">
        <v>41446</v>
      </c>
      <c r="U455" s="338"/>
      <c r="V455" s="92"/>
      <c r="W455" s="92"/>
    </row>
    <row r="456" spans="1:23" ht="12.75" customHeight="1" x14ac:dyDescent="0.2">
      <c r="A456" s="11">
        <f t="shared" si="8"/>
        <v>454</v>
      </c>
      <c r="B456" s="98">
        <v>542</v>
      </c>
      <c r="C456" s="12" t="s">
        <v>1697</v>
      </c>
      <c r="D456" s="14" t="s">
        <v>2874</v>
      </c>
      <c r="E456" s="13" t="s">
        <v>2646</v>
      </c>
      <c r="F456" s="43" t="s">
        <v>3095</v>
      </c>
      <c r="G456" s="12" t="s">
        <v>2120</v>
      </c>
      <c r="H456" s="12" t="s">
        <v>2121</v>
      </c>
      <c r="I456" s="18" t="s">
        <v>3360</v>
      </c>
      <c r="J456" s="43" t="s">
        <v>3379</v>
      </c>
      <c r="K456" s="43" t="s">
        <v>3379</v>
      </c>
      <c r="L456" s="144">
        <v>40687</v>
      </c>
      <c r="M456" s="168"/>
      <c r="N456" s="75"/>
      <c r="O456" s="75">
        <v>0</v>
      </c>
      <c r="P456" s="65">
        <v>1</v>
      </c>
      <c r="Q456" s="91" t="s">
        <v>3110</v>
      </c>
      <c r="R456" s="14"/>
      <c r="T456" s="123"/>
      <c r="U456" s="338"/>
      <c r="V456" s="92"/>
      <c r="W456" s="92"/>
    </row>
    <row r="457" spans="1:23" ht="12.75" customHeight="1" x14ac:dyDescent="0.2">
      <c r="A457" s="11">
        <f t="shared" si="8"/>
        <v>455</v>
      </c>
      <c r="B457" s="98">
        <v>543</v>
      </c>
      <c r="C457" s="12" t="s">
        <v>1697</v>
      </c>
      <c r="D457" s="14" t="s">
        <v>2875</v>
      </c>
      <c r="E457" s="13" t="s">
        <v>2646</v>
      </c>
      <c r="F457" s="43" t="s">
        <v>3095</v>
      </c>
      <c r="G457" s="12" t="s">
        <v>2120</v>
      </c>
      <c r="H457" s="12" t="s">
        <v>2121</v>
      </c>
      <c r="I457" s="18" t="s">
        <v>3360</v>
      </c>
      <c r="J457" s="43" t="s">
        <v>3379</v>
      </c>
      <c r="K457" s="43" t="s">
        <v>3379</v>
      </c>
      <c r="L457" s="144">
        <v>40715</v>
      </c>
      <c r="M457" s="168"/>
      <c r="N457" s="75"/>
      <c r="O457" s="75">
        <v>0</v>
      </c>
      <c r="P457" s="65">
        <v>1</v>
      </c>
      <c r="Q457" s="91" t="s">
        <v>3110</v>
      </c>
      <c r="R457" s="14"/>
      <c r="T457" s="135">
        <v>41432</v>
      </c>
      <c r="U457" s="338"/>
      <c r="V457" s="92"/>
      <c r="W457" s="92"/>
    </row>
    <row r="458" spans="1:23" ht="12.75" customHeight="1" x14ac:dyDescent="0.2">
      <c r="A458" s="11">
        <f t="shared" si="8"/>
        <v>456</v>
      </c>
      <c r="B458" s="98">
        <v>545</v>
      </c>
      <c r="C458" s="12" t="s">
        <v>1697</v>
      </c>
      <c r="D458" s="14" t="s">
        <v>2876</v>
      </c>
      <c r="E458" s="13" t="s">
        <v>2646</v>
      </c>
      <c r="F458" s="43" t="s">
        <v>3095</v>
      </c>
      <c r="G458" s="12" t="s">
        <v>2120</v>
      </c>
      <c r="H458" s="12" t="s">
        <v>2121</v>
      </c>
      <c r="I458" s="18" t="s">
        <v>3360</v>
      </c>
      <c r="J458" s="43" t="s">
        <v>3379</v>
      </c>
      <c r="K458" s="43" t="s">
        <v>3379</v>
      </c>
      <c r="L458" s="144">
        <v>41265</v>
      </c>
      <c r="M458" s="168"/>
      <c r="N458" s="75"/>
      <c r="O458" s="75">
        <v>0</v>
      </c>
      <c r="P458" s="65">
        <v>1</v>
      </c>
      <c r="Q458" s="91" t="s">
        <v>3110</v>
      </c>
      <c r="R458" s="14"/>
      <c r="T458" s="123"/>
      <c r="U458" s="338"/>
      <c r="V458" s="92"/>
      <c r="W458" s="92"/>
    </row>
    <row r="459" spans="1:23" x14ac:dyDescent="0.2">
      <c r="A459" s="11">
        <f t="shared" si="8"/>
        <v>457</v>
      </c>
      <c r="B459" s="98">
        <v>546</v>
      </c>
      <c r="C459" s="12" t="s">
        <v>1697</v>
      </c>
      <c r="D459" s="14" t="s">
        <v>2877</v>
      </c>
      <c r="E459" s="13" t="s">
        <v>2119</v>
      </c>
      <c r="F459" s="43" t="s">
        <v>3098</v>
      </c>
      <c r="G459" s="12" t="s">
        <v>2120</v>
      </c>
      <c r="H459" s="12" t="s">
        <v>2121</v>
      </c>
      <c r="I459" s="18" t="s">
        <v>3360</v>
      </c>
      <c r="J459" s="43" t="s">
        <v>3379</v>
      </c>
      <c r="K459" s="43" t="s">
        <v>3379</v>
      </c>
      <c r="L459" s="144">
        <v>40780</v>
      </c>
      <c r="M459" s="138"/>
      <c r="N459" s="15"/>
      <c r="O459" s="15">
        <v>0</v>
      </c>
      <c r="P459" s="39">
        <v>1</v>
      </c>
      <c r="Q459" s="91" t="s">
        <v>3110</v>
      </c>
      <c r="R459" s="14"/>
      <c r="T459" s="123"/>
      <c r="U459" s="338"/>
      <c r="V459" s="92"/>
      <c r="W459" s="92"/>
    </row>
    <row r="460" spans="1:23" x14ac:dyDescent="0.2">
      <c r="A460" s="11">
        <f t="shared" si="8"/>
        <v>458</v>
      </c>
      <c r="B460" s="98">
        <v>548</v>
      </c>
      <c r="C460" s="12" t="s">
        <v>1697</v>
      </c>
      <c r="D460" s="14" t="s">
        <v>2878</v>
      </c>
      <c r="E460" s="13" t="s">
        <v>2119</v>
      </c>
      <c r="F460" s="43" t="s">
        <v>3098</v>
      </c>
      <c r="G460" s="12" t="s">
        <v>2120</v>
      </c>
      <c r="H460" s="12" t="s">
        <v>2121</v>
      </c>
      <c r="I460" s="18" t="s">
        <v>3360</v>
      </c>
      <c r="J460" s="43" t="s">
        <v>3379</v>
      </c>
      <c r="K460" s="43" t="s">
        <v>3379</v>
      </c>
      <c r="L460" s="144">
        <v>40784</v>
      </c>
      <c r="M460" s="138"/>
      <c r="N460" s="15"/>
      <c r="O460" s="15">
        <v>0</v>
      </c>
      <c r="P460" s="39">
        <v>1</v>
      </c>
      <c r="Q460" s="91" t="s">
        <v>3110</v>
      </c>
      <c r="R460" s="14"/>
      <c r="T460" s="123"/>
      <c r="U460" s="338"/>
      <c r="V460" s="92"/>
      <c r="W460" s="92"/>
    </row>
    <row r="461" spans="1:23" ht="12.75" customHeight="1" x14ac:dyDescent="0.2">
      <c r="A461" s="11">
        <f t="shared" si="8"/>
        <v>459</v>
      </c>
      <c r="B461" s="98">
        <v>549</v>
      </c>
      <c r="C461" s="12" t="s">
        <v>1697</v>
      </c>
      <c r="D461" s="14" t="s">
        <v>2879</v>
      </c>
      <c r="E461" s="13" t="s">
        <v>2646</v>
      </c>
      <c r="F461" s="43" t="s">
        <v>3095</v>
      </c>
      <c r="G461" s="12" t="s">
        <v>2120</v>
      </c>
      <c r="H461" s="12"/>
      <c r="I461" s="18" t="s">
        <v>3360</v>
      </c>
      <c r="J461" s="43" t="s">
        <v>3379</v>
      </c>
      <c r="K461" s="13"/>
      <c r="L461" s="144">
        <v>40752</v>
      </c>
      <c r="M461" s="138"/>
      <c r="N461" s="15"/>
      <c r="O461" s="15">
        <v>1</v>
      </c>
      <c r="P461" s="39">
        <v>1</v>
      </c>
      <c r="Q461" s="91" t="s">
        <v>3110</v>
      </c>
      <c r="R461" s="14"/>
      <c r="T461" s="123"/>
      <c r="U461" s="338"/>
      <c r="V461" s="92"/>
      <c r="W461" s="92"/>
    </row>
    <row r="462" spans="1:23" ht="12.75" customHeight="1" x14ac:dyDescent="0.2">
      <c r="A462" s="11">
        <f t="shared" si="8"/>
        <v>460</v>
      </c>
      <c r="B462" s="98">
        <v>550</v>
      </c>
      <c r="C462" s="12" t="s">
        <v>1697</v>
      </c>
      <c r="D462" s="14" t="s">
        <v>2880</v>
      </c>
      <c r="E462" s="13" t="s">
        <v>2646</v>
      </c>
      <c r="F462" s="43" t="s">
        <v>3095</v>
      </c>
      <c r="G462" s="12" t="s">
        <v>2120</v>
      </c>
      <c r="H462" s="12" t="s">
        <v>2121</v>
      </c>
      <c r="I462" s="18" t="s">
        <v>3360</v>
      </c>
      <c r="J462" s="43" t="s">
        <v>3379</v>
      </c>
      <c r="K462" s="43" t="s">
        <v>3379</v>
      </c>
      <c r="L462" s="144">
        <v>41486</v>
      </c>
      <c r="M462" s="168"/>
      <c r="N462" s="75"/>
      <c r="O462" s="75">
        <v>0</v>
      </c>
      <c r="P462" s="65">
        <v>1</v>
      </c>
      <c r="Q462" s="91" t="s">
        <v>3110</v>
      </c>
      <c r="R462" s="14"/>
      <c r="T462" s="123"/>
      <c r="U462" s="338"/>
      <c r="V462" s="92"/>
      <c r="W462" s="92"/>
    </row>
    <row r="463" spans="1:23" ht="12.75" customHeight="1" x14ac:dyDescent="0.2">
      <c r="A463" s="11">
        <f t="shared" si="8"/>
        <v>461</v>
      </c>
      <c r="B463" s="98">
        <v>551</v>
      </c>
      <c r="C463" s="12" t="s">
        <v>1697</v>
      </c>
      <c r="D463" s="14" t="s">
        <v>2881</v>
      </c>
      <c r="E463" s="13" t="s">
        <v>2646</v>
      </c>
      <c r="F463" s="43" t="s">
        <v>3052</v>
      </c>
      <c r="G463" s="12" t="s">
        <v>2120</v>
      </c>
      <c r="H463" s="12" t="s">
        <v>2121</v>
      </c>
      <c r="I463" s="18" t="s">
        <v>3360</v>
      </c>
      <c r="J463" s="43" t="s">
        <v>3379</v>
      </c>
      <c r="K463" s="43" t="s">
        <v>3379</v>
      </c>
      <c r="L463" s="144">
        <v>40406</v>
      </c>
      <c r="M463" s="168"/>
      <c r="N463" s="75"/>
      <c r="O463" s="75">
        <v>0</v>
      </c>
      <c r="P463" s="65">
        <v>1</v>
      </c>
      <c r="Q463" s="91" t="s">
        <v>3110</v>
      </c>
      <c r="R463" s="14"/>
      <c r="T463" s="123"/>
      <c r="U463" s="338"/>
      <c r="V463" s="92"/>
      <c r="W463" s="92"/>
    </row>
    <row r="464" spans="1:23" ht="12.75" customHeight="1" x14ac:dyDescent="0.2">
      <c r="A464" s="11">
        <f t="shared" si="8"/>
        <v>462</v>
      </c>
      <c r="B464" s="98">
        <v>552</v>
      </c>
      <c r="C464" s="12" t="s">
        <v>1697</v>
      </c>
      <c r="D464" s="14" t="s">
        <v>2882</v>
      </c>
      <c r="E464" s="13" t="s">
        <v>2646</v>
      </c>
      <c r="F464" s="43" t="s">
        <v>3052</v>
      </c>
      <c r="G464" s="12" t="s">
        <v>2120</v>
      </c>
      <c r="H464" s="12" t="s">
        <v>2121</v>
      </c>
      <c r="I464" s="18" t="s">
        <v>3360</v>
      </c>
      <c r="J464" s="43" t="s">
        <v>3379</v>
      </c>
      <c r="K464" s="43" t="s">
        <v>3379</v>
      </c>
      <c r="L464" s="144">
        <v>40476</v>
      </c>
      <c r="M464" s="168"/>
      <c r="N464" s="75"/>
      <c r="O464" s="75">
        <v>0</v>
      </c>
      <c r="P464" s="65">
        <v>1</v>
      </c>
      <c r="Q464" s="91" t="s">
        <v>3110</v>
      </c>
      <c r="R464" s="14"/>
      <c r="T464" s="123"/>
      <c r="U464" s="338"/>
      <c r="V464" s="92"/>
      <c r="W464" s="92"/>
    </row>
    <row r="465" spans="1:23" ht="12.75" customHeight="1" x14ac:dyDescent="0.2">
      <c r="A465" s="11">
        <f t="shared" si="8"/>
        <v>463</v>
      </c>
      <c r="B465" s="98">
        <v>553</v>
      </c>
      <c r="C465" s="12" t="s">
        <v>1697</v>
      </c>
      <c r="D465" s="14" t="s">
        <v>2883</v>
      </c>
      <c r="E465" s="13" t="s">
        <v>2646</v>
      </c>
      <c r="F465" s="43" t="s">
        <v>3052</v>
      </c>
      <c r="G465" s="12" t="s">
        <v>2120</v>
      </c>
      <c r="H465" s="12" t="s">
        <v>2121</v>
      </c>
      <c r="I465" s="18" t="s">
        <v>3360</v>
      </c>
      <c r="J465" s="43" t="s">
        <v>3379</v>
      </c>
      <c r="K465" s="43" t="s">
        <v>3379</v>
      </c>
      <c r="L465" s="144">
        <v>40476</v>
      </c>
      <c r="M465" s="168"/>
      <c r="N465" s="75"/>
      <c r="O465" s="75">
        <v>0</v>
      </c>
      <c r="P465" s="65">
        <v>1</v>
      </c>
      <c r="Q465" s="91" t="s">
        <v>3110</v>
      </c>
      <c r="R465" s="14"/>
      <c r="T465" s="123"/>
      <c r="U465" s="338"/>
      <c r="V465" s="92"/>
      <c r="W465" s="92"/>
    </row>
    <row r="466" spans="1:23" ht="12.75" customHeight="1" x14ac:dyDescent="0.2">
      <c r="A466" s="11">
        <f t="shared" si="8"/>
        <v>464</v>
      </c>
      <c r="B466" s="98">
        <v>554</v>
      </c>
      <c r="C466" s="12" t="s">
        <v>1697</v>
      </c>
      <c r="D466" s="14" t="s">
        <v>2884</v>
      </c>
      <c r="E466" s="13" t="s">
        <v>2646</v>
      </c>
      <c r="F466" s="43" t="s">
        <v>3052</v>
      </c>
      <c r="G466" s="12" t="s">
        <v>2120</v>
      </c>
      <c r="H466" s="12" t="s">
        <v>2121</v>
      </c>
      <c r="I466" s="18" t="s">
        <v>3360</v>
      </c>
      <c r="J466" s="43" t="s">
        <v>3379</v>
      </c>
      <c r="K466" s="43" t="s">
        <v>3379</v>
      </c>
      <c r="L466" s="144">
        <v>40500</v>
      </c>
      <c r="M466" s="168"/>
      <c r="N466" s="75"/>
      <c r="O466" s="75">
        <v>0</v>
      </c>
      <c r="P466" s="65">
        <v>1</v>
      </c>
      <c r="Q466" s="91" t="s">
        <v>3110</v>
      </c>
      <c r="R466" s="14"/>
      <c r="T466" s="123"/>
      <c r="U466" s="338"/>
      <c r="V466" s="92"/>
      <c r="W466" s="92"/>
    </row>
    <row r="467" spans="1:23" ht="12.75" customHeight="1" x14ac:dyDescent="0.2">
      <c r="A467" s="11">
        <f t="shared" si="8"/>
        <v>465</v>
      </c>
      <c r="B467" s="98">
        <v>556</v>
      </c>
      <c r="C467" s="12" t="s">
        <v>1697</v>
      </c>
      <c r="D467" s="14" t="s">
        <v>1809</v>
      </c>
      <c r="E467" s="13" t="s">
        <v>2646</v>
      </c>
      <c r="F467" s="43" t="s">
        <v>3052</v>
      </c>
      <c r="G467" s="12" t="s">
        <v>2120</v>
      </c>
      <c r="H467" s="12" t="s">
        <v>2121</v>
      </c>
      <c r="I467" s="18" t="s">
        <v>3360</v>
      </c>
      <c r="J467" s="43" t="s">
        <v>3379</v>
      </c>
      <c r="K467" s="43" t="s">
        <v>3379</v>
      </c>
      <c r="L467" s="144">
        <v>40630</v>
      </c>
      <c r="M467" s="168"/>
      <c r="N467" s="75"/>
      <c r="O467" s="75">
        <v>0</v>
      </c>
      <c r="P467" s="65">
        <v>1</v>
      </c>
      <c r="Q467" s="91" t="s">
        <v>3110</v>
      </c>
      <c r="R467" s="14"/>
      <c r="T467" s="123"/>
      <c r="U467" s="338"/>
      <c r="V467" s="92"/>
      <c r="W467" s="92"/>
    </row>
    <row r="468" spans="1:23" ht="12.75" customHeight="1" x14ac:dyDescent="0.2">
      <c r="A468" s="11">
        <f t="shared" si="8"/>
        <v>466</v>
      </c>
      <c r="B468" s="98">
        <v>557</v>
      </c>
      <c r="C468" s="12" t="s">
        <v>1697</v>
      </c>
      <c r="D468" s="14" t="s">
        <v>458</v>
      </c>
      <c r="E468" s="13" t="s">
        <v>2646</v>
      </c>
      <c r="F468" s="43" t="s">
        <v>3052</v>
      </c>
      <c r="G468" s="12" t="s">
        <v>2120</v>
      </c>
      <c r="H468" s="12" t="s">
        <v>2121</v>
      </c>
      <c r="I468" s="18" t="s">
        <v>3360</v>
      </c>
      <c r="J468" s="43" t="s">
        <v>3379</v>
      </c>
      <c r="K468" s="43" t="s">
        <v>3379</v>
      </c>
      <c r="L468" s="144">
        <v>40406</v>
      </c>
      <c r="M468" s="168"/>
      <c r="N468" s="75"/>
      <c r="O468" s="75">
        <v>0</v>
      </c>
      <c r="P468" s="65">
        <v>1</v>
      </c>
      <c r="Q468" s="91" t="s">
        <v>3110</v>
      </c>
      <c r="R468" s="14"/>
      <c r="T468" s="123"/>
      <c r="U468" s="338"/>
      <c r="V468" s="92"/>
      <c r="W468" s="92"/>
    </row>
    <row r="469" spans="1:23" ht="12.75" customHeight="1" x14ac:dyDescent="0.2">
      <c r="A469" s="11">
        <f t="shared" si="8"/>
        <v>467</v>
      </c>
      <c r="B469" s="98">
        <v>558</v>
      </c>
      <c r="C469" s="12" t="s">
        <v>1697</v>
      </c>
      <c r="D469" s="14" t="s">
        <v>1108</v>
      </c>
      <c r="E469" s="13" t="s">
        <v>2646</v>
      </c>
      <c r="F469" s="43" t="s">
        <v>3052</v>
      </c>
      <c r="G469" s="12" t="s">
        <v>2120</v>
      </c>
      <c r="H469" s="12" t="s">
        <v>2121</v>
      </c>
      <c r="I469" s="18" t="s">
        <v>3360</v>
      </c>
      <c r="J469" s="43" t="s">
        <v>3379</v>
      </c>
      <c r="K469" s="43" t="s">
        <v>3379</v>
      </c>
      <c r="L469" s="144">
        <v>40644</v>
      </c>
      <c r="M469" s="168"/>
      <c r="N469" s="75"/>
      <c r="O469" s="75">
        <v>0</v>
      </c>
      <c r="P469" s="65">
        <v>1</v>
      </c>
      <c r="Q469" s="91" t="s">
        <v>3110</v>
      </c>
      <c r="R469" s="14"/>
      <c r="T469" s="123"/>
      <c r="U469" s="338"/>
      <c r="V469" s="92"/>
      <c r="W469" s="92"/>
    </row>
    <row r="470" spans="1:23" ht="12.75" customHeight="1" x14ac:dyDescent="0.2">
      <c r="A470" s="11">
        <f t="shared" si="8"/>
        <v>468</v>
      </c>
      <c r="B470" s="98">
        <v>559</v>
      </c>
      <c r="C470" s="12" t="s">
        <v>1697</v>
      </c>
      <c r="D470" s="14" t="s">
        <v>1109</v>
      </c>
      <c r="E470" s="13" t="s">
        <v>2646</v>
      </c>
      <c r="F470" s="43" t="s">
        <v>3052</v>
      </c>
      <c r="G470" s="12" t="s">
        <v>2120</v>
      </c>
      <c r="H470" s="12" t="s">
        <v>2121</v>
      </c>
      <c r="I470" s="18" t="s">
        <v>3360</v>
      </c>
      <c r="J470" s="43" t="s">
        <v>3379</v>
      </c>
      <c r="K470" s="43" t="s">
        <v>3379</v>
      </c>
      <c r="L470" s="144" t="s">
        <v>20803</v>
      </c>
      <c r="M470" s="168"/>
      <c r="N470" s="75"/>
      <c r="O470" s="75">
        <v>0</v>
      </c>
      <c r="P470" s="65">
        <v>1</v>
      </c>
      <c r="Q470" s="91" t="s">
        <v>3110</v>
      </c>
      <c r="R470" s="14"/>
      <c r="T470" s="123"/>
      <c r="U470" s="338"/>
      <c r="V470" s="92"/>
      <c r="W470" s="92"/>
    </row>
    <row r="471" spans="1:23" ht="12.75" customHeight="1" x14ac:dyDescent="0.2">
      <c r="A471" s="11">
        <f t="shared" si="8"/>
        <v>469</v>
      </c>
      <c r="B471" s="98">
        <v>560</v>
      </c>
      <c r="C471" s="12" t="s">
        <v>1697</v>
      </c>
      <c r="D471" s="14" t="s">
        <v>1110</v>
      </c>
      <c r="E471" s="13" t="s">
        <v>2646</v>
      </c>
      <c r="F471" s="43" t="s">
        <v>3052</v>
      </c>
      <c r="G471" s="12" t="s">
        <v>2120</v>
      </c>
      <c r="H471" s="12" t="s">
        <v>2121</v>
      </c>
      <c r="I471" s="18" t="s">
        <v>3360</v>
      </c>
      <c r="J471" s="43" t="s">
        <v>3379</v>
      </c>
      <c r="K471" s="43" t="s">
        <v>3379</v>
      </c>
      <c r="L471" s="144">
        <v>40630</v>
      </c>
      <c r="M471" s="168"/>
      <c r="N471" s="75"/>
      <c r="O471" s="75">
        <v>0</v>
      </c>
      <c r="P471" s="65">
        <v>1</v>
      </c>
      <c r="Q471" s="91" t="s">
        <v>3110</v>
      </c>
      <c r="R471" s="14"/>
      <c r="T471" s="123"/>
      <c r="U471" s="338"/>
      <c r="V471" s="92"/>
      <c r="W471" s="92"/>
    </row>
    <row r="472" spans="1:23" ht="12.75" customHeight="1" x14ac:dyDescent="0.2">
      <c r="A472" s="11">
        <f t="shared" si="8"/>
        <v>470</v>
      </c>
      <c r="B472" s="98">
        <v>561</v>
      </c>
      <c r="C472" s="12" t="s">
        <v>1697</v>
      </c>
      <c r="D472" s="14" t="s">
        <v>1111</v>
      </c>
      <c r="E472" s="13" t="s">
        <v>2646</v>
      </c>
      <c r="F472" s="43" t="s">
        <v>3052</v>
      </c>
      <c r="G472" s="12" t="s">
        <v>2120</v>
      </c>
      <c r="H472" s="12" t="s">
        <v>2121</v>
      </c>
      <c r="I472" s="18" t="s">
        <v>3360</v>
      </c>
      <c r="J472" s="43" t="s">
        <v>3379</v>
      </c>
      <c r="K472" s="43" t="s">
        <v>3379</v>
      </c>
      <c r="L472" s="144">
        <v>40406</v>
      </c>
      <c r="M472" s="168"/>
      <c r="N472" s="75"/>
      <c r="O472" s="75">
        <v>0</v>
      </c>
      <c r="P472" s="65">
        <v>1</v>
      </c>
      <c r="Q472" s="91" t="s">
        <v>3110</v>
      </c>
      <c r="R472" s="14"/>
      <c r="T472" s="123"/>
      <c r="U472" s="338"/>
      <c r="V472" s="92"/>
      <c r="W472" s="92"/>
    </row>
    <row r="473" spans="1:23" ht="12.75" customHeight="1" x14ac:dyDescent="0.2">
      <c r="A473" s="11">
        <f t="shared" si="8"/>
        <v>471</v>
      </c>
      <c r="B473" s="98">
        <v>562</v>
      </c>
      <c r="C473" s="12" t="s">
        <v>1697</v>
      </c>
      <c r="D473" s="14" t="s">
        <v>1112</v>
      </c>
      <c r="E473" s="13" t="s">
        <v>2646</v>
      </c>
      <c r="F473" s="43" t="s">
        <v>3052</v>
      </c>
      <c r="G473" s="12" t="s">
        <v>2120</v>
      </c>
      <c r="H473" s="12" t="s">
        <v>2121</v>
      </c>
      <c r="I473" s="18" t="s">
        <v>3360</v>
      </c>
      <c r="J473" s="43" t="s">
        <v>3379</v>
      </c>
      <c r="K473" s="43" t="s">
        <v>3379</v>
      </c>
      <c r="L473" s="144">
        <v>40476</v>
      </c>
      <c r="M473" s="168"/>
      <c r="N473" s="75"/>
      <c r="O473" s="75">
        <v>0</v>
      </c>
      <c r="P473" s="65">
        <v>1</v>
      </c>
      <c r="Q473" s="91" t="s">
        <v>3110</v>
      </c>
      <c r="R473" s="14"/>
      <c r="T473" s="123"/>
      <c r="U473" s="338"/>
      <c r="V473" s="92"/>
      <c r="W473" s="92"/>
    </row>
    <row r="474" spans="1:23" ht="12.75" customHeight="1" x14ac:dyDescent="0.2">
      <c r="A474" s="11">
        <f t="shared" si="8"/>
        <v>472</v>
      </c>
      <c r="B474" s="98">
        <v>563</v>
      </c>
      <c r="C474" s="12" t="s">
        <v>1697</v>
      </c>
      <c r="D474" s="14" t="s">
        <v>1113</v>
      </c>
      <c r="E474" s="13" t="s">
        <v>2646</v>
      </c>
      <c r="F474" s="43" t="s">
        <v>3052</v>
      </c>
      <c r="G474" s="12" t="s">
        <v>2120</v>
      </c>
      <c r="H474" s="12" t="s">
        <v>2121</v>
      </c>
      <c r="I474" s="18" t="s">
        <v>3360</v>
      </c>
      <c r="J474" s="43" t="s">
        <v>3379</v>
      </c>
      <c r="K474" s="43" t="s">
        <v>3379</v>
      </c>
      <c r="L474" s="144">
        <v>40638</v>
      </c>
      <c r="M474" s="168"/>
      <c r="N474" s="75"/>
      <c r="O474" s="75">
        <v>0</v>
      </c>
      <c r="P474" s="65">
        <v>1</v>
      </c>
      <c r="Q474" s="91" t="s">
        <v>3110</v>
      </c>
      <c r="R474" s="14"/>
      <c r="T474" s="123"/>
      <c r="U474" s="338"/>
      <c r="V474" s="92"/>
      <c r="W474" s="92"/>
    </row>
    <row r="475" spans="1:23" ht="12.75" customHeight="1" x14ac:dyDescent="0.2">
      <c r="A475" s="11">
        <f t="shared" si="8"/>
        <v>473</v>
      </c>
      <c r="B475" s="98">
        <v>564</v>
      </c>
      <c r="C475" s="12" t="s">
        <v>1697</v>
      </c>
      <c r="D475" s="14" t="s">
        <v>1114</v>
      </c>
      <c r="E475" s="13" t="s">
        <v>2646</v>
      </c>
      <c r="F475" s="43" t="s">
        <v>3052</v>
      </c>
      <c r="G475" s="12" t="s">
        <v>2120</v>
      </c>
      <c r="H475" s="12" t="s">
        <v>2121</v>
      </c>
      <c r="I475" s="18" t="s">
        <v>3360</v>
      </c>
      <c r="J475" s="43" t="s">
        <v>3379</v>
      </c>
      <c r="K475" s="43" t="s">
        <v>3379</v>
      </c>
      <c r="L475" s="144">
        <v>40406</v>
      </c>
      <c r="M475" s="168"/>
      <c r="N475" s="75"/>
      <c r="O475" s="75">
        <v>0</v>
      </c>
      <c r="P475" s="65">
        <v>1</v>
      </c>
      <c r="Q475" s="91" t="s">
        <v>3110</v>
      </c>
      <c r="R475" s="14"/>
      <c r="T475" s="123"/>
      <c r="U475" s="338"/>
      <c r="V475" s="92"/>
      <c r="W475" s="92"/>
    </row>
    <row r="476" spans="1:23" ht="12.75" customHeight="1" x14ac:dyDescent="0.2">
      <c r="A476" s="11">
        <f t="shared" si="8"/>
        <v>474</v>
      </c>
      <c r="B476" s="98">
        <v>565</v>
      </c>
      <c r="C476" s="12" t="s">
        <v>1697</v>
      </c>
      <c r="D476" s="14" t="s">
        <v>1115</v>
      </c>
      <c r="E476" s="13" t="s">
        <v>2646</v>
      </c>
      <c r="F476" s="43" t="s">
        <v>3052</v>
      </c>
      <c r="G476" s="12" t="s">
        <v>2120</v>
      </c>
      <c r="H476" s="12" t="s">
        <v>2121</v>
      </c>
      <c r="I476" s="18" t="s">
        <v>3360</v>
      </c>
      <c r="J476" s="43" t="s">
        <v>3379</v>
      </c>
      <c r="K476" s="43" t="s">
        <v>3379</v>
      </c>
      <c r="L476" s="144">
        <v>40476</v>
      </c>
      <c r="M476" s="168"/>
      <c r="N476" s="75"/>
      <c r="O476" s="75">
        <v>0</v>
      </c>
      <c r="P476" s="65">
        <v>1</v>
      </c>
      <c r="Q476" s="91" t="s">
        <v>3110</v>
      </c>
      <c r="R476" s="14"/>
      <c r="T476" s="123"/>
      <c r="U476" s="338"/>
      <c r="V476" s="92"/>
      <c r="W476" s="92"/>
    </row>
    <row r="477" spans="1:23" ht="12.75" customHeight="1" x14ac:dyDescent="0.2">
      <c r="A477" s="11">
        <f t="shared" si="8"/>
        <v>475</v>
      </c>
      <c r="B477" s="98">
        <v>566</v>
      </c>
      <c r="C477" s="12" t="s">
        <v>1697</v>
      </c>
      <c r="D477" s="14" t="s">
        <v>1116</v>
      </c>
      <c r="E477" s="13" t="s">
        <v>2646</v>
      </c>
      <c r="F477" s="43" t="s">
        <v>3052</v>
      </c>
      <c r="G477" s="12" t="s">
        <v>2120</v>
      </c>
      <c r="H477" s="12" t="s">
        <v>2121</v>
      </c>
      <c r="I477" s="18" t="s">
        <v>3360</v>
      </c>
      <c r="J477" s="43" t="s">
        <v>3379</v>
      </c>
      <c r="K477" s="43" t="s">
        <v>3379</v>
      </c>
      <c r="L477" s="144">
        <v>40406</v>
      </c>
      <c r="M477" s="168"/>
      <c r="N477" s="75"/>
      <c r="O477" s="75">
        <v>0</v>
      </c>
      <c r="P477" s="65">
        <v>1</v>
      </c>
      <c r="Q477" s="91" t="s">
        <v>3110</v>
      </c>
      <c r="R477" s="14"/>
      <c r="T477" s="123"/>
      <c r="U477" s="338"/>
      <c r="V477" s="92"/>
      <c r="W477" s="92"/>
    </row>
    <row r="478" spans="1:23" ht="12.75" customHeight="1" x14ac:dyDescent="0.2">
      <c r="A478" s="11">
        <f t="shared" si="8"/>
        <v>476</v>
      </c>
      <c r="B478" s="98">
        <v>567</v>
      </c>
      <c r="C478" s="12" t="s">
        <v>1697</v>
      </c>
      <c r="D478" s="14" t="s">
        <v>1117</v>
      </c>
      <c r="E478" s="13" t="s">
        <v>2646</v>
      </c>
      <c r="F478" s="43" t="s">
        <v>3052</v>
      </c>
      <c r="G478" s="12" t="s">
        <v>2120</v>
      </c>
      <c r="H478" s="12" t="s">
        <v>2121</v>
      </c>
      <c r="I478" s="18" t="s">
        <v>3360</v>
      </c>
      <c r="J478" s="43" t="s">
        <v>3379</v>
      </c>
      <c r="K478" s="43" t="s">
        <v>3379</v>
      </c>
      <c r="L478" s="144">
        <v>40644</v>
      </c>
      <c r="M478" s="168"/>
      <c r="N478" s="75"/>
      <c r="O478" s="75">
        <v>0</v>
      </c>
      <c r="P478" s="65">
        <v>1</v>
      </c>
      <c r="Q478" s="91" t="s">
        <v>3110</v>
      </c>
      <c r="R478" s="14"/>
      <c r="T478" s="123"/>
      <c r="U478" s="338"/>
      <c r="V478" s="92"/>
      <c r="W478" s="92"/>
    </row>
    <row r="479" spans="1:23" ht="12.75" customHeight="1" x14ac:dyDescent="0.2">
      <c r="A479" s="11">
        <f t="shared" si="8"/>
        <v>477</v>
      </c>
      <c r="B479" s="98">
        <v>568</v>
      </c>
      <c r="C479" s="12" t="s">
        <v>1697</v>
      </c>
      <c r="D479" s="14" t="s">
        <v>1118</v>
      </c>
      <c r="E479" s="13" t="s">
        <v>2646</v>
      </c>
      <c r="F479" s="43" t="s">
        <v>3052</v>
      </c>
      <c r="G479" s="12" t="s">
        <v>2120</v>
      </c>
      <c r="H479" s="12" t="s">
        <v>2121</v>
      </c>
      <c r="I479" s="18" t="s">
        <v>3360</v>
      </c>
      <c r="J479" s="43" t="s">
        <v>3379</v>
      </c>
      <c r="K479" s="43" t="s">
        <v>3379</v>
      </c>
      <c r="L479" s="144">
        <v>40476</v>
      </c>
      <c r="M479" s="168"/>
      <c r="N479" s="75"/>
      <c r="O479" s="75">
        <v>0</v>
      </c>
      <c r="P479" s="65">
        <v>1</v>
      </c>
      <c r="Q479" s="91" t="s">
        <v>3110</v>
      </c>
      <c r="R479" s="14"/>
      <c r="T479" s="123"/>
      <c r="U479" s="338"/>
      <c r="V479" s="92"/>
      <c r="W479" s="92"/>
    </row>
    <row r="480" spans="1:23" ht="12.75" customHeight="1" x14ac:dyDescent="0.2">
      <c r="A480" s="11">
        <f t="shared" si="8"/>
        <v>478</v>
      </c>
      <c r="B480" s="98">
        <v>569</v>
      </c>
      <c r="C480" s="12" t="s">
        <v>1697</v>
      </c>
      <c r="D480" s="14" t="s">
        <v>1119</v>
      </c>
      <c r="E480" s="13" t="s">
        <v>2646</v>
      </c>
      <c r="F480" s="43" t="s">
        <v>3052</v>
      </c>
      <c r="G480" s="12" t="s">
        <v>2120</v>
      </c>
      <c r="H480" s="12" t="s">
        <v>2121</v>
      </c>
      <c r="I480" s="18" t="s">
        <v>3360</v>
      </c>
      <c r="J480" s="43" t="s">
        <v>3379</v>
      </c>
      <c r="K480" s="43" t="s">
        <v>3379</v>
      </c>
      <c r="L480" s="144">
        <v>40407</v>
      </c>
      <c r="M480" s="168"/>
      <c r="N480" s="75"/>
      <c r="O480" s="75">
        <v>0</v>
      </c>
      <c r="P480" s="65">
        <v>1</v>
      </c>
      <c r="Q480" s="91" t="s">
        <v>3110</v>
      </c>
      <c r="R480" s="14"/>
      <c r="T480" s="123"/>
      <c r="U480" s="338"/>
      <c r="V480" s="92"/>
      <c r="W480" s="92"/>
    </row>
    <row r="481" spans="1:23" ht="12.75" customHeight="1" x14ac:dyDescent="0.2">
      <c r="A481" s="11">
        <f t="shared" si="8"/>
        <v>479</v>
      </c>
      <c r="B481" s="98">
        <v>570</v>
      </c>
      <c r="C481" s="12" t="s">
        <v>1697</v>
      </c>
      <c r="D481" s="14" t="s">
        <v>1120</v>
      </c>
      <c r="E481" s="13" t="s">
        <v>2646</v>
      </c>
      <c r="F481" s="43" t="s">
        <v>3095</v>
      </c>
      <c r="G481" s="12" t="s">
        <v>2120</v>
      </c>
      <c r="H481" s="12" t="s">
        <v>2121</v>
      </c>
      <c r="I481" s="221" t="s">
        <v>3360</v>
      </c>
      <c r="J481" s="43" t="s">
        <v>3379</v>
      </c>
      <c r="K481" s="43" t="s">
        <v>3379</v>
      </c>
      <c r="L481" s="144">
        <v>40753</v>
      </c>
      <c r="M481" s="168"/>
      <c r="N481" s="75"/>
      <c r="O481" s="75">
        <v>0</v>
      </c>
      <c r="P481" s="65">
        <v>1</v>
      </c>
      <c r="Q481" s="91" t="s">
        <v>3110</v>
      </c>
      <c r="R481" s="14"/>
      <c r="T481" s="123"/>
      <c r="U481" s="338"/>
      <c r="V481" s="92"/>
      <c r="W481" s="92"/>
    </row>
    <row r="482" spans="1:23" ht="12.75" customHeight="1" x14ac:dyDescent="0.2">
      <c r="A482" s="11">
        <f t="shared" si="8"/>
        <v>480</v>
      </c>
      <c r="B482" s="98">
        <v>571</v>
      </c>
      <c r="C482" s="12" t="s">
        <v>1697</v>
      </c>
      <c r="D482" s="14" t="s">
        <v>1121</v>
      </c>
      <c r="E482" s="13" t="s">
        <v>2119</v>
      </c>
      <c r="F482" s="43" t="s">
        <v>3098</v>
      </c>
      <c r="G482" s="12" t="s">
        <v>2120</v>
      </c>
      <c r="H482" s="12"/>
      <c r="I482" s="12"/>
      <c r="J482" s="43" t="s">
        <v>3379</v>
      </c>
      <c r="K482" s="13"/>
      <c r="L482" s="13"/>
      <c r="M482" s="138"/>
      <c r="N482" s="15"/>
      <c r="O482" s="15">
        <v>1</v>
      </c>
      <c r="P482" s="39">
        <v>1</v>
      </c>
      <c r="Q482" s="91" t="s">
        <v>3107</v>
      </c>
      <c r="R482" s="14"/>
      <c r="T482" s="123"/>
      <c r="U482" s="338"/>
      <c r="V482" s="92"/>
      <c r="W482" s="92"/>
    </row>
    <row r="483" spans="1:23" ht="12.75" customHeight="1" x14ac:dyDescent="0.2">
      <c r="A483" s="11">
        <f t="shared" si="8"/>
        <v>481</v>
      </c>
      <c r="B483" s="98">
        <v>572</v>
      </c>
      <c r="C483" s="12" t="s">
        <v>1697</v>
      </c>
      <c r="D483" s="14" t="s">
        <v>1122</v>
      </c>
      <c r="E483" s="13" t="s">
        <v>2119</v>
      </c>
      <c r="F483" s="43" t="s">
        <v>3098</v>
      </c>
      <c r="G483" s="12" t="s">
        <v>2120</v>
      </c>
      <c r="H483" s="12" t="s">
        <v>2121</v>
      </c>
      <c r="I483" s="12"/>
      <c r="J483" s="43" t="s">
        <v>3379</v>
      </c>
      <c r="K483" s="43" t="s">
        <v>3379</v>
      </c>
      <c r="L483" s="43"/>
      <c r="M483" s="138"/>
      <c r="N483" s="15"/>
      <c r="O483" s="15">
        <v>1</v>
      </c>
      <c r="P483" s="39">
        <v>1</v>
      </c>
      <c r="Q483" s="91" t="s">
        <v>3107</v>
      </c>
      <c r="R483" s="14"/>
      <c r="T483" s="135">
        <v>41355</v>
      </c>
      <c r="U483" s="338"/>
      <c r="V483" s="92"/>
      <c r="W483" s="92"/>
    </row>
    <row r="484" spans="1:23" ht="12.75" customHeight="1" x14ac:dyDescent="0.2">
      <c r="A484" s="11">
        <f t="shared" si="8"/>
        <v>482</v>
      </c>
      <c r="B484" s="98">
        <v>573</v>
      </c>
      <c r="C484" s="12" t="s">
        <v>1697</v>
      </c>
      <c r="D484" s="14" t="s">
        <v>1123</v>
      </c>
      <c r="E484" s="13" t="s">
        <v>2119</v>
      </c>
      <c r="F484" s="43" t="s">
        <v>3098</v>
      </c>
      <c r="G484" s="12" t="s">
        <v>2120</v>
      </c>
      <c r="H484" s="12"/>
      <c r="I484" s="12"/>
      <c r="J484" s="43" t="s">
        <v>3379</v>
      </c>
      <c r="K484" s="13"/>
      <c r="L484" s="13"/>
      <c r="M484" s="138"/>
      <c r="N484" s="15"/>
      <c r="O484" s="15">
        <v>1</v>
      </c>
      <c r="P484" s="39">
        <v>1</v>
      </c>
      <c r="Q484" s="91" t="s">
        <v>3107</v>
      </c>
      <c r="R484" s="14"/>
      <c r="T484" s="123"/>
      <c r="U484" s="338"/>
      <c r="V484" s="92"/>
      <c r="W484" s="92"/>
    </row>
    <row r="485" spans="1:23" ht="12.75" customHeight="1" x14ac:dyDescent="0.2">
      <c r="A485" s="11">
        <f t="shared" si="8"/>
        <v>483</v>
      </c>
      <c r="B485" s="98">
        <v>574</v>
      </c>
      <c r="C485" s="12" t="s">
        <v>1697</v>
      </c>
      <c r="D485" s="14" t="s">
        <v>536</v>
      </c>
      <c r="E485" s="13" t="s">
        <v>2646</v>
      </c>
      <c r="F485" s="43" t="s">
        <v>3095</v>
      </c>
      <c r="G485" s="12" t="s">
        <v>2120</v>
      </c>
      <c r="H485" s="12"/>
      <c r="I485" s="12"/>
      <c r="J485" s="43" t="s">
        <v>3379</v>
      </c>
      <c r="K485" s="13"/>
      <c r="L485" s="13"/>
      <c r="M485" s="138"/>
      <c r="N485" s="15"/>
      <c r="O485" s="15">
        <v>1</v>
      </c>
      <c r="P485" s="39">
        <v>1</v>
      </c>
      <c r="Q485" s="91" t="s">
        <v>3107</v>
      </c>
      <c r="R485" s="14"/>
      <c r="T485" s="123"/>
      <c r="U485" s="338"/>
      <c r="V485" s="92"/>
      <c r="W485" s="92"/>
    </row>
    <row r="486" spans="1:23" ht="12.75" customHeight="1" x14ac:dyDescent="0.2">
      <c r="A486" s="11">
        <f t="shared" si="8"/>
        <v>484</v>
      </c>
      <c r="B486" s="98">
        <v>575</v>
      </c>
      <c r="C486" s="12" t="s">
        <v>1697</v>
      </c>
      <c r="D486" s="14" t="s">
        <v>537</v>
      </c>
      <c r="E486" s="13" t="s">
        <v>2646</v>
      </c>
      <c r="F486" s="43" t="s">
        <v>3095</v>
      </c>
      <c r="G486" s="12" t="s">
        <v>2120</v>
      </c>
      <c r="H486" s="12" t="s">
        <v>2121</v>
      </c>
      <c r="I486" s="226" t="s">
        <v>3360</v>
      </c>
      <c r="J486" s="43" t="s">
        <v>3379</v>
      </c>
      <c r="K486" s="43" t="s">
        <v>3379</v>
      </c>
      <c r="L486" s="144">
        <v>40773</v>
      </c>
      <c r="M486" s="138"/>
      <c r="N486" s="15"/>
      <c r="O486" s="15">
        <v>1</v>
      </c>
      <c r="P486" s="39">
        <v>1</v>
      </c>
      <c r="Q486" s="91" t="s">
        <v>3110</v>
      </c>
      <c r="R486" s="14"/>
      <c r="T486" s="123"/>
      <c r="U486" s="338"/>
      <c r="V486" s="92"/>
      <c r="W486" s="92"/>
    </row>
    <row r="487" spans="1:23" ht="12.75" customHeight="1" x14ac:dyDescent="0.2">
      <c r="A487" s="11">
        <f t="shared" si="8"/>
        <v>485</v>
      </c>
      <c r="B487" s="98">
        <v>576</v>
      </c>
      <c r="C487" s="12" t="s">
        <v>1697</v>
      </c>
      <c r="D487" s="14" t="s">
        <v>2733</v>
      </c>
      <c r="E487" s="13" t="s">
        <v>2646</v>
      </c>
      <c r="F487" s="43" t="s">
        <v>3095</v>
      </c>
      <c r="G487" s="12" t="s">
        <v>2120</v>
      </c>
      <c r="H487" s="12"/>
      <c r="I487" s="12"/>
      <c r="J487" s="43" t="s">
        <v>3379</v>
      </c>
      <c r="K487" s="13"/>
      <c r="L487" s="13"/>
      <c r="M487" s="138"/>
      <c r="N487" s="15"/>
      <c r="O487" s="15">
        <v>1</v>
      </c>
      <c r="P487" s="39">
        <v>1</v>
      </c>
      <c r="Q487" s="91" t="s">
        <v>3107</v>
      </c>
      <c r="R487" s="14"/>
      <c r="T487" s="123"/>
      <c r="U487" s="338"/>
      <c r="V487" s="92"/>
      <c r="W487" s="92"/>
    </row>
    <row r="488" spans="1:23" ht="12.75" customHeight="1" x14ac:dyDescent="0.2">
      <c r="A488" s="11">
        <f t="shared" si="8"/>
        <v>486</v>
      </c>
      <c r="B488" s="98">
        <v>577</v>
      </c>
      <c r="C488" s="12" t="s">
        <v>1697</v>
      </c>
      <c r="D488" s="14" t="s">
        <v>2734</v>
      </c>
      <c r="E488" s="13" t="s">
        <v>2646</v>
      </c>
      <c r="F488" s="43" t="s">
        <v>3095</v>
      </c>
      <c r="G488" s="12" t="s">
        <v>2120</v>
      </c>
      <c r="H488" s="12"/>
      <c r="I488" s="12"/>
      <c r="J488" s="43" t="s">
        <v>3379</v>
      </c>
      <c r="K488" s="13"/>
      <c r="L488" s="13"/>
      <c r="M488" s="138"/>
      <c r="N488" s="15"/>
      <c r="O488" s="15">
        <v>1</v>
      </c>
      <c r="P488" s="39">
        <v>1</v>
      </c>
      <c r="Q488" s="91" t="s">
        <v>3107</v>
      </c>
      <c r="R488" s="14"/>
      <c r="T488" s="123"/>
      <c r="U488" s="338"/>
      <c r="V488" s="92"/>
      <c r="W488" s="92"/>
    </row>
    <row r="489" spans="1:23" ht="12.75" customHeight="1" x14ac:dyDescent="0.2">
      <c r="A489" s="11">
        <f t="shared" si="8"/>
        <v>487</v>
      </c>
      <c r="B489" s="98">
        <v>578</v>
      </c>
      <c r="C489" s="12" t="s">
        <v>1697</v>
      </c>
      <c r="D489" s="14" t="s">
        <v>2735</v>
      </c>
      <c r="E489" s="13" t="s">
        <v>2646</v>
      </c>
      <c r="F489" s="43" t="s">
        <v>3095</v>
      </c>
      <c r="G489" s="12" t="s">
        <v>2120</v>
      </c>
      <c r="H489" s="12"/>
      <c r="I489" s="12"/>
      <c r="J489" s="43" t="s">
        <v>3379</v>
      </c>
      <c r="K489" s="13"/>
      <c r="L489" s="13"/>
      <c r="M489" s="138"/>
      <c r="N489" s="15"/>
      <c r="O489" s="15">
        <v>1</v>
      </c>
      <c r="P489" s="39">
        <v>1</v>
      </c>
      <c r="Q489" s="91" t="s">
        <v>3107</v>
      </c>
      <c r="R489" s="14"/>
      <c r="T489" s="123"/>
      <c r="U489" s="338"/>
      <c r="V489" s="92"/>
      <c r="W489" s="92"/>
    </row>
    <row r="490" spans="1:23" ht="12.75" customHeight="1" x14ac:dyDescent="0.2">
      <c r="A490" s="11">
        <f t="shared" si="8"/>
        <v>488</v>
      </c>
      <c r="B490" s="98">
        <v>579</v>
      </c>
      <c r="C490" s="12" t="s">
        <v>1697</v>
      </c>
      <c r="D490" s="14" t="s">
        <v>2736</v>
      </c>
      <c r="E490" s="13" t="s">
        <v>2646</v>
      </c>
      <c r="F490" s="43" t="s">
        <v>3095</v>
      </c>
      <c r="G490" s="12" t="s">
        <v>2120</v>
      </c>
      <c r="H490" s="12"/>
      <c r="I490" s="12"/>
      <c r="J490" s="43" t="s">
        <v>3379</v>
      </c>
      <c r="K490" s="13"/>
      <c r="L490" s="13"/>
      <c r="M490" s="138"/>
      <c r="N490" s="15"/>
      <c r="O490" s="15">
        <v>1</v>
      </c>
      <c r="P490" s="39">
        <v>1</v>
      </c>
      <c r="Q490" s="91" t="s">
        <v>3107</v>
      </c>
      <c r="R490" s="14"/>
      <c r="T490" s="123"/>
      <c r="U490" s="338"/>
      <c r="V490" s="92"/>
      <c r="W490" s="92"/>
    </row>
    <row r="491" spans="1:23" ht="12.75" customHeight="1" x14ac:dyDescent="0.2">
      <c r="A491" s="11">
        <f t="shared" si="8"/>
        <v>489</v>
      </c>
      <c r="B491" s="98">
        <v>580</v>
      </c>
      <c r="C491" s="12" t="s">
        <v>1697</v>
      </c>
      <c r="D491" s="14" t="s">
        <v>2737</v>
      </c>
      <c r="E491" s="13" t="s">
        <v>2646</v>
      </c>
      <c r="F491" s="43" t="s">
        <v>3095</v>
      </c>
      <c r="G491" s="12" t="s">
        <v>2120</v>
      </c>
      <c r="H491" s="12"/>
      <c r="I491" s="12"/>
      <c r="J491" s="43" t="s">
        <v>3379</v>
      </c>
      <c r="K491" s="13"/>
      <c r="L491" s="13"/>
      <c r="M491" s="138"/>
      <c r="N491" s="15"/>
      <c r="O491" s="15">
        <v>1</v>
      </c>
      <c r="P491" s="39">
        <v>1</v>
      </c>
      <c r="Q491" s="91" t="s">
        <v>3107</v>
      </c>
      <c r="R491" s="14"/>
      <c r="T491" s="123"/>
      <c r="U491" s="338"/>
      <c r="V491" s="92"/>
      <c r="W491" s="92"/>
    </row>
    <row r="492" spans="1:23" ht="15" customHeight="1" x14ac:dyDescent="0.2">
      <c r="A492" s="11">
        <f t="shared" si="8"/>
        <v>490</v>
      </c>
      <c r="B492" s="98">
        <v>581</v>
      </c>
      <c r="C492" s="12" t="s">
        <v>1697</v>
      </c>
      <c r="D492" s="19" t="s">
        <v>2738</v>
      </c>
      <c r="E492" s="13" t="s">
        <v>2646</v>
      </c>
      <c r="F492" s="43" t="s">
        <v>3095</v>
      </c>
      <c r="G492" s="12" t="s">
        <v>2120</v>
      </c>
      <c r="H492" s="18" t="s">
        <v>2121</v>
      </c>
      <c r="I492" s="226" t="s">
        <v>3360</v>
      </c>
      <c r="J492" s="43" t="s">
        <v>3379</v>
      </c>
      <c r="K492" s="44">
        <v>41459</v>
      </c>
      <c r="L492" s="144">
        <v>41820</v>
      </c>
      <c r="M492" s="138"/>
      <c r="N492" s="15"/>
      <c r="O492" s="15">
        <v>1</v>
      </c>
      <c r="P492" s="39">
        <v>1</v>
      </c>
      <c r="Q492" s="91" t="s">
        <v>3110</v>
      </c>
      <c r="R492" s="14"/>
      <c r="T492" s="83">
        <v>41383</v>
      </c>
      <c r="U492" s="338"/>
      <c r="V492" s="92">
        <v>41820</v>
      </c>
      <c r="W492" s="92">
        <v>41820</v>
      </c>
    </row>
    <row r="493" spans="1:23" ht="12.75" customHeight="1" x14ac:dyDescent="0.2">
      <c r="A493" s="11">
        <f t="shared" si="8"/>
        <v>491</v>
      </c>
      <c r="B493" s="98">
        <v>582</v>
      </c>
      <c r="C493" s="12" t="s">
        <v>1697</v>
      </c>
      <c r="D493" s="14" t="s">
        <v>2739</v>
      </c>
      <c r="E493" s="13" t="s">
        <v>2646</v>
      </c>
      <c r="F493" s="43" t="s">
        <v>3095</v>
      </c>
      <c r="G493" s="12" t="s">
        <v>2120</v>
      </c>
      <c r="H493" s="12"/>
      <c r="I493" s="12"/>
      <c r="J493" s="43" t="s">
        <v>3379</v>
      </c>
      <c r="K493" s="13"/>
      <c r="L493" s="13"/>
      <c r="M493" s="138"/>
      <c r="N493" s="15"/>
      <c r="O493" s="15">
        <v>1</v>
      </c>
      <c r="P493" s="39">
        <v>1</v>
      </c>
      <c r="Q493" s="91" t="s">
        <v>3107</v>
      </c>
      <c r="R493" s="14"/>
      <c r="T493" s="141"/>
      <c r="U493" s="338"/>
      <c r="V493" s="92"/>
      <c r="W493" s="92"/>
    </row>
    <row r="494" spans="1:23" ht="12.75" customHeight="1" x14ac:dyDescent="0.2">
      <c r="A494" s="11">
        <f t="shared" si="8"/>
        <v>492</v>
      </c>
      <c r="B494" s="98">
        <v>583</v>
      </c>
      <c r="C494" s="12" t="s">
        <v>1697</v>
      </c>
      <c r="D494" s="14" t="s">
        <v>2740</v>
      </c>
      <c r="E494" s="13" t="s">
        <v>2646</v>
      </c>
      <c r="F494" s="43" t="s">
        <v>3095</v>
      </c>
      <c r="G494" s="12" t="s">
        <v>2120</v>
      </c>
      <c r="H494" s="12"/>
      <c r="I494" s="12"/>
      <c r="J494" s="43" t="s">
        <v>3379</v>
      </c>
      <c r="K494" s="13"/>
      <c r="L494" s="13"/>
      <c r="M494" s="138"/>
      <c r="N494" s="15"/>
      <c r="O494" s="15">
        <v>1</v>
      </c>
      <c r="P494" s="39">
        <v>1</v>
      </c>
      <c r="Q494" s="91" t="s">
        <v>3107</v>
      </c>
      <c r="R494" s="14"/>
      <c r="T494" s="123"/>
      <c r="U494" s="338"/>
      <c r="V494" s="92"/>
      <c r="W494" s="92"/>
    </row>
    <row r="495" spans="1:23" ht="12.75" customHeight="1" x14ac:dyDescent="0.2">
      <c r="A495" s="11">
        <f t="shared" si="8"/>
        <v>493</v>
      </c>
      <c r="B495" s="98">
        <v>585</v>
      </c>
      <c r="C495" s="12" t="s">
        <v>1697</v>
      </c>
      <c r="D495" s="14" t="s">
        <v>2483</v>
      </c>
      <c r="E495" s="13" t="s">
        <v>2646</v>
      </c>
      <c r="F495" s="43" t="s">
        <v>3095</v>
      </c>
      <c r="G495" s="12" t="s">
        <v>2120</v>
      </c>
      <c r="H495" s="12" t="s">
        <v>2121</v>
      </c>
      <c r="I495" s="225" t="s">
        <v>3360</v>
      </c>
      <c r="J495" s="43" t="s">
        <v>3379</v>
      </c>
      <c r="K495" s="43" t="s">
        <v>3379</v>
      </c>
      <c r="L495" s="144">
        <v>40905</v>
      </c>
      <c r="M495" s="168"/>
      <c r="N495" s="75"/>
      <c r="O495" s="75">
        <v>0</v>
      </c>
      <c r="P495" s="65">
        <v>1</v>
      </c>
      <c r="Q495" s="91" t="s">
        <v>3110</v>
      </c>
      <c r="R495" s="14"/>
      <c r="T495" s="123"/>
      <c r="U495" s="338"/>
      <c r="V495" s="92"/>
      <c r="W495" s="92"/>
    </row>
    <row r="496" spans="1:23" ht="12.75" customHeight="1" x14ac:dyDescent="0.2">
      <c r="A496" s="11">
        <f t="shared" si="8"/>
        <v>494</v>
      </c>
      <c r="B496" s="98">
        <v>586</v>
      </c>
      <c r="C496" s="12" t="s">
        <v>1697</v>
      </c>
      <c r="D496" s="14" t="s">
        <v>2484</v>
      </c>
      <c r="E496" s="13" t="s">
        <v>2646</v>
      </c>
      <c r="F496" s="43" t="s">
        <v>3095</v>
      </c>
      <c r="G496" s="12" t="s">
        <v>2120</v>
      </c>
      <c r="H496" s="12" t="s">
        <v>2121</v>
      </c>
      <c r="I496" s="221" t="s">
        <v>3360</v>
      </c>
      <c r="J496" s="43" t="s">
        <v>3379</v>
      </c>
      <c r="K496" s="43" t="s">
        <v>3379</v>
      </c>
      <c r="L496" s="144">
        <v>40687</v>
      </c>
      <c r="M496" s="168"/>
      <c r="N496" s="75"/>
      <c r="O496" s="75">
        <v>0</v>
      </c>
      <c r="P496" s="65">
        <v>1</v>
      </c>
      <c r="Q496" s="91" t="s">
        <v>3110</v>
      </c>
      <c r="R496" s="14"/>
      <c r="T496" s="135">
        <v>41425</v>
      </c>
      <c r="U496" s="338"/>
      <c r="V496" s="92"/>
      <c r="W496" s="92"/>
    </row>
    <row r="497" spans="1:23" ht="12.75" customHeight="1" x14ac:dyDescent="0.2">
      <c r="A497" s="11">
        <f t="shared" si="8"/>
        <v>495</v>
      </c>
      <c r="B497" s="98">
        <v>587</v>
      </c>
      <c r="C497" s="12" t="s">
        <v>1697</v>
      </c>
      <c r="D497" s="14" t="s">
        <v>2485</v>
      </c>
      <c r="E497" s="13" t="s">
        <v>2646</v>
      </c>
      <c r="F497" s="43" t="s">
        <v>3095</v>
      </c>
      <c r="G497" s="12" t="s">
        <v>2120</v>
      </c>
      <c r="H497" s="12"/>
      <c r="I497" s="12"/>
      <c r="J497" s="43" t="s">
        <v>3379</v>
      </c>
      <c r="K497" s="13"/>
      <c r="L497" s="13"/>
      <c r="M497" s="168"/>
      <c r="N497" s="75"/>
      <c r="O497" s="75">
        <v>0</v>
      </c>
      <c r="P497" s="65">
        <v>1</v>
      </c>
      <c r="Q497" s="91" t="s">
        <v>3107</v>
      </c>
      <c r="R497" s="14"/>
      <c r="T497" s="123"/>
      <c r="U497" s="338"/>
      <c r="V497" s="92"/>
      <c r="W497" s="92"/>
    </row>
    <row r="498" spans="1:23" ht="12.75" customHeight="1" x14ac:dyDescent="0.2">
      <c r="A498" s="11">
        <f t="shared" si="8"/>
        <v>496</v>
      </c>
      <c r="B498" s="98">
        <v>588</v>
      </c>
      <c r="C498" s="12" t="s">
        <v>1697</v>
      </c>
      <c r="D498" s="14" t="s">
        <v>2486</v>
      </c>
      <c r="E498" s="13" t="s">
        <v>2646</v>
      </c>
      <c r="F498" s="43" t="s">
        <v>3095</v>
      </c>
      <c r="G498" s="12" t="s">
        <v>2120</v>
      </c>
      <c r="H498" s="12" t="s">
        <v>2121</v>
      </c>
      <c r="I498" s="225" t="s">
        <v>3360</v>
      </c>
      <c r="J498" s="43" t="s">
        <v>3379</v>
      </c>
      <c r="K498" s="43" t="s">
        <v>3379</v>
      </c>
      <c r="L498" s="144">
        <v>40690</v>
      </c>
      <c r="M498" s="168"/>
      <c r="N498" s="75"/>
      <c r="O498" s="75">
        <v>0</v>
      </c>
      <c r="P498" s="65">
        <v>1</v>
      </c>
      <c r="Q498" s="91" t="s">
        <v>3110</v>
      </c>
      <c r="R498" s="14"/>
      <c r="T498" s="123"/>
      <c r="U498" s="338"/>
      <c r="V498" s="92"/>
      <c r="W498" s="92"/>
    </row>
    <row r="499" spans="1:23" ht="12.75" customHeight="1" x14ac:dyDescent="0.2">
      <c r="A499" s="11">
        <f t="shared" si="8"/>
        <v>497</v>
      </c>
      <c r="B499" s="98">
        <v>589</v>
      </c>
      <c r="C499" s="12" t="s">
        <v>1697</v>
      </c>
      <c r="D499" s="14" t="s">
        <v>2487</v>
      </c>
      <c r="E499" s="13" t="s">
        <v>2646</v>
      </c>
      <c r="F499" s="43" t="s">
        <v>3095</v>
      </c>
      <c r="G499" s="12" t="s">
        <v>2120</v>
      </c>
      <c r="H499" s="12" t="s">
        <v>2121</v>
      </c>
      <c r="I499" s="18" t="s">
        <v>3360</v>
      </c>
      <c r="J499" s="43" t="s">
        <v>3379</v>
      </c>
      <c r="K499" s="43" t="s">
        <v>3379</v>
      </c>
      <c r="L499" s="144">
        <v>40690</v>
      </c>
      <c r="M499" s="168"/>
      <c r="N499" s="75"/>
      <c r="O499" s="75">
        <v>0</v>
      </c>
      <c r="P499" s="65">
        <v>1</v>
      </c>
      <c r="Q499" s="91" t="s">
        <v>3110</v>
      </c>
      <c r="R499" s="14"/>
      <c r="T499" s="135">
        <v>41425</v>
      </c>
      <c r="U499" s="338"/>
      <c r="V499" s="92"/>
      <c r="W499" s="92"/>
    </row>
    <row r="500" spans="1:23" ht="12.75" customHeight="1" x14ac:dyDescent="0.2">
      <c r="A500" s="11">
        <f t="shared" si="8"/>
        <v>498</v>
      </c>
      <c r="B500" s="98">
        <v>590</v>
      </c>
      <c r="C500" s="12" t="s">
        <v>1697</v>
      </c>
      <c r="D500" s="14" t="s">
        <v>2488</v>
      </c>
      <c r="E500" s="13" t="s">
        <v>2646</v>
      </c>
      <c r="F500" s="43" t="s">
        <v>3095</v>
      </c>
      <c r="G500" s="12" t="s">
        <v>2120</v>
      </c>
      <c r="H500" s="12" t="s">
        <v>2121</v>
      </c>
      <c r="I500" s="18" t="s">
        <v>3360</v>
      </c>
      <c r="J500" s="43" t="s">
        <v>3379</v>
      </c>
      <c r="K500" s="44">
        <v>41630</v>
      </c>
      <c r="L500" s="144">
        <v>40654</v>
      </c>
      <c r="M500" s="138"/>
      <c r="N500" s="15"/>
      <c r="O500" s="15">
        <v>1</v>
      </c>
      <c r="P500" s="39">
        <v>1</v>
      </c>
      <c r="Q500" s="91" t="s">
        <v>3110</v>
      </c>
      <c r="R500" s="14"/>
      <c r="T500" s="125">
        <v>41669</v>
      </c>
      <c r="U500" s="338"/>
      <c r="V500" s="92"/>
      <c r="W500" s="92"/>
    </row>
    <row r="501" spans="1:23" ht="12.75" customHeight="1" x14ac:dyDescent="0.2">
      <c r="A501" s="11">
        <f t="shared" si="8"/>
        <v>499</v>
      </c>
      <c r="B501" s="98">
        <v>591</v>
      </c>
      <c r="C501" s="12" t="s">
        <v>1697</v>
      </c>
      <c r="D501" s="14" t="s">
        <v>1539</v>
      </c>
      <c r="E501" s="13" t="s">
        <v>2646</v>
      </c>
      <c r="F501" s="43" t="s">
        <v>3095</v>
      </c>
      <c r="G501" s="12" t="s">
        <v>2120</v>
      </c>
      <c r="H501" s="12" t="s">
        <v>2121</v>
      </c>
      <c r="I501" s="221" t="s">
        <v>3360</v>
      </c>
      <c r="J501" s="43" t="s">
        <v>3379</v>
      </c>
      <c r="K501" s="43" t="s">
        <v>3379</v>
      </c>
      <c r="L501" s="144">
        <v>41790</v>
      </c>
      <c r="M501" s="138"/>
      <c r="N501" s="15"/>
      <c r="O501" s="15">
        <v>1</v>
      </c>
      <c r="P501" s="39">
        <v>1</v>
      </c>
      <c r="Q501" s="91" t="s">
        <v>3110</v>
      </c>
      <c r="R501" s="14"/>
      <c r="T501" s="123"/>
      <c r="U501" s="338"/>
      <c r="V501" s="92">
        <v>41757</v>
      </c>
      <c r="W501" s="92">
        <v>41789</v>
      </c>
    </row>
    <row r="502" spans="1:23" ht="12.75" customHeight="1" x14ac:dyDescent="0.2">
      <c r="A502" s="11">
        <f t="shared" si="8"/>
        <v>500</v>
      </c>
      <c r="B502" s="98">
        <v>592</v>
      </c>
      <c r="C502" s="12" t="s">
        <v>1697</v>
      </c>
      <c r="D502" s="14" t="s">
        <v>1540</v>
      </c>
      <c r="E502" s="13" t="s">
        <v>2646</v>
      </c>
      <c r="F502" s="43" t="s">
        <v>3095</v>
      </c>
      <c r="G502" s="12" t="s">
        <v>2120</v>
      </c>
      <c r="H502" s="12"/>
      <c r="I502" s="12"/>
      <c r="J502" s="43" t="s">
        <v>3379</v>
      </c>
      <c r="K502" s="13"/>
      <c r="L502" s="13"/>
      <c r="M502" s="138"/>
      <c r="N502" s="15"/>
      <c r="O502" s="15">
        <v>1</v>
      </c>
      <c r="P502" s="39">
        <v>1</v>
      </c>
      <c r="Q502" s="91" t="s">
        <v>3107</v>
      </c>
      <c r="R502" s="14"/>
      <c r="T502" s="123"/>
      <c r="U502" s="338"/>
      <c r="V502" s="92"/>
      <c r="W502" s="92"/>
    </row>
    <row r="503" spans="1:23" ht="12.75" customHeight="1" x14ac:dyDescent="0.2">
      <c r="A503" s="11">
        <f t="shared" si="8"/>
        <v>501</v>
      </c>
      <c r="B503" s="98">
        <v>593</v>
      </c>
      <c r="C503" s="12" t="s">
        <v>1697</v>
      </c>
      <c r="D503" s="14" t="s">
        <v>1749</v>
      </c>
      <c r="E503" s="13" t="s">
        <v>2646</v>
      </c>
      <c r="F503" s="43" t="s">
        <v>3095</v>
      </c>
      <c r="G503" s="12" t="s">
        <v>2120</v>
      </c>
      <c r="H503" s="12" t="s">
        <v>2121</v>
      </c>
      <c r="I503" s="225" t="s">
        <v>3360</v>
      </c>
      <c r="J503" s="43" t="s">
        <v>3379</v>
      </c>
      <c r="K503" s="43" t="s">
        <v>3379</v>
      </c>
      <c r="L503" s="144">
        <v>40717</v>
      </c>
      <c r="M503" s="168"/>
      <c r="N503" s="75"/>
      <c r="O503" s="75">
        <v>0</v>
      </c>
      <c r="P503" s="65">
        <v>1</v>
      </c>
      <c r="Q503" s="91" t="s">
        <v>3110</v>
      </c>
      <c r="R503" s="14"/>
      <c r="T503" s="135">
        <v>41432</v>
      </c>
      <c r="U503" s="338"/>
      <c r="V503" s="92"/>
      <c r="W503" s="92"/>
    </row>
    <row r="504" spans="1:23" ht="12.75" customHeight="1" x14ac:dyDescent="0.2">
      <c r="A504" s="11">
        <f t="shared" si="8"/>
        <v>502</v>
      </c>
      <c r="B504" s="98">
        <v>594</v>
      </c>
      <c r="C504" s="12" t="s">
        <v>1697</v>
      </c>
      <c r="D504" s="14" t="s">
        <v>1750</v>
      </c>
      <c r="E504" s="13" t="s">
        <v>2646</v>
      </c>
      <c r="F504" s="43" t="s">
        <v>3095</v>
      </c>
      <c r="G504" s="12" t="s">
        <v>2120</v>
      </c>
      <c r="H504" s="12"/>
      <c r="I504" s="18" t="s">
        <v>3360</v>
      </c>
      <c r="J504" s="43" t="s">
        <v>3379</v>
      </c>
      <c r="K504" s="13"/>
      <c r="L504" s="144">
        <v>40784</v>
      </c>
      <c r="M504" s="168"/>
      <c r="N504" s="75"/>
      <c r="O504" s="75">
        <v>0</v>
      </c>
      <c r="P504" s="65">
        <v>1</v>
      </c>
      <c r="Q504" s="91" t="s">
        <v>3110</v>
      </c>
      <c r="R504" s="14"/>
      <c r="T504" s="123"/>
      <c r="U504" s="338"/>
      <c r="V504" s="92"/>
      <c r="W504" s="92"/>
    </row>
    <row r="505" spans="1:23" ht="12.75" customHeight="1" x14ac:dyDescent="0.2">
      <c r="A505" s="11">
        <f t="shared" si="8"/>
        <v>503</v>
      </c>
      <c r="B505" s="98">
        <v>595</v>
      </c>
      <c r="C505" s="12" t="s">
        <v>1697</v>
      </c>
      <c r="D505" s="14" t="s">
        <v>1751</v>
      </c>
      <c r="E505" s="13" t="s">
        <v>2646</v>
      </c>
      <c r="F505" s="43" t="s">
        <v>3095</v>
      </c>
      <c r="G505" s="12" t="s">
        <v>2120</v>
      </c>
      <c r="H505" s="12" t="s">
        <v>2121</v>
      </c>
      <c r="I505" s="221" t="s">
        <v>3360</v>
      </c>
      <c r="J505" s="43" t="s">
        <v>3379</v>
      </c>
      <c r="K505" s="43" t="s">
        <v>3379</v>
      </c>
      <c r="L505" s="144">
        <v>40688</v>
      </c>
      <c r="M505" s="168"/>
      <c r="N505" s="75"/>
      <c r="O505" s="75">
        <v>0</v>
      </c>
      <c r="P505" s="65">
        <v>1</v>
      </c>
      <c r="Q505" s="91" t="s">
        <v>3110</v>
      </c>
      <c r="R505" s="14"/>
      <c r="T505" s="123"/>
      <c r="U505" s="338"/>
      <c r="V505" s="92"/>
      <c r="W505" s="92"/>
    </row>
    <row r="506" spans="1:23" ht="12.75" customHeight="1" x14ac:dyDescent="0.2">
      <c r="A506" s="11">
        <f t="shared" si="8"/>
        <v>504</v>
      </c>
      <c r="B506" s="98">
        <v>596</v>
      </c>
      <c r="C506" s="12" t="s">
        <v>1697</v>
      </c>
      <c r="D506" s="14" t="s">
        <v>1752</v>
      </c>
      <c r="E506" s="13" t="s">
        <v>2646</v>
      </c>
      <c r="F506" s="43" t="s">
        <v>3095</v>
      </c>
      <c r="G506" s="12" t="s">
        <v>2120</v>
      </c>
      <c r="H506" s="12"/>
      <c r="I506" s="12"/>
      <c r="J506" s="43" t="s">
        <v>3379</v>
      </c>
      <c r="K506" s="13"/>
      <c r="L506" s="13"/>
      <c r="M506" s="168"/>
      <c r="N506" s="75"/>
      <c r="O506" s="75">
        <v>0</v>
      </c>
      <c r="P506" s="65">
        <v>1</v>
      </c>
      <c r="Q506" s="91" t="s">
        <v>3107</v>
      </c>
      <c r="R506" s="14"/>
      <c r="T506" s="123"/>
      <c r="U506" s="338"/>
      <c r="V506" s="92"/>
      <c r="W506" s="92"/>
    </row>
    <row r="507" spans="1:23" ht="12.75" customHeight="1" x14ac:dyDescent="0.2">
      <c r="A507" s="11">
        <f t="shared" si="8"/>
        <v>505</v>
      </c>
      <c r="B507" s="98">
        <v>597</v>
      </c>
      <c r="C507" s="12" t="s">
        <v>1697</v>
      </c>
      <c r="D507" s="14" t="s">
        <v>1753</v>
      </c>
      <c r="E507" s="13" t="s">
        <v>2646</v>
      </c>
      <c r="F507" s="43" t="s">
        <v>3095</v>
      </c>
      <c r="G507" s="12" t="s">
        <v>2120</v>
      </c>
      <c r="H507" s="12"/>
      <c r="I507" s="12"/>
      <c r="J507" s="43" t="s">
        <v>3379</v>
      </c>
      <c r="K507" s="13"/>
      <c r="L507" s="13"/>
      <c r="M507" s="138"/>
      <c r="N507" s="15"/>
      <c r="O507" s="15">
        <v>1</v>
      </c>
      <c r="P507" s="39">
        <v>1</v>
      </c>
      <c r="Q507" s="91" t="s">
        <v>3107</v>
      </c>
      <c r="R507" s="14"/>
      <c r="T507" s="123"/>
      <c r="U507" s="338"/>
      <c r="V507" s="92"/>
      <c r="W507" s="92"/>
    </row>
    <row r="508" spans="1:23" ht="12.75" customHeight="1" x14ac:dyDescent="0.2">
      <c r="A508" s="11">
        <f t="shared" si="8"/>
        <v>506</v>
      </c>
      <c r="B508" s="98">
        <v>598</v>
      </c>
      <c r="C508" s="12" t="s">
        <v>1697</v>
      </c>
      <c r="D508" s="19" t="s">
        <v>1754</v>
      </c>
      <c r="E508" s="13" t="s">
        <v>2646</v>
      </c>
      <c r="F508" s="43" t="s">
        <v>3095</v>
      </c>
      <c r="G508" s="12" t="s">
        <v>2120</v>
      </c>
      <c r="H508" s="18" t="s">
        <v>2121</v>
      </c>
      <c r="I508" s="18"/>
      <c r="J508" s="43" t="s">
        <v>3379</v>
      </c>
      <c r="K508" s="44">
        <v>41882</v>
      </c>
      <c r="L508" s="44"/>
      <c r="M508" s="138"/>
      <c r="N508" s="15"/>
      <c r="O508" s="15">
        <v>1</v>
      </c>
      <c r="P508" s="39">
        <v>1</v>
      </c>
      <c r="Q508" s="91" t="s">
        <v>3107</v>
      </c>
      <c r="R508" s="14"/>
      <c r="T508" s="123">
        <v>41865</v>
      </c>
      <c r="U508" s="338">
        <v>41880</v>
      </c>
      <c r="V508" s="92"/>
      <c r="W508" s="92"/>
    </row>
    <row r="509" spans="1:23" ht="12.75" customHeight="1" x14ac:dyDescent="0.2">
      <c r="A509" s="11">
        <f t="shared" si="8"/>
        <v>507</v>
      </c>
      <c r="B509" s="98">
        <v>599</v>
      </c>
      <c r="C509" s="12" t="s">
        <v>1697</v>
      </c>
      <c r="D509" s="14" t="s">
        <v>1755</v>
      </c>
      <c r="E509" s="13" t="s">
        <v>2646</v>
      </c>
      <c r="F509" s="43" t="s">
        <v>3095</v>
      </c>
      <c r="G509" s="12" t="s">
        <v>2120</v>
      </c>
      <c r="H509" s="12"/>
      <c r="I509" s="12"/>
      <c r="J509" s="43" t="s">
        <v>3379</v>
      </c>
      <c r="K509" s="13"/>
      <c r="L509" s="13"/>
      <c r="M509" s="138"/>
      <c r="N509" s="15"/>
      <c r="O509" s="15">
        <v>1</v>
      </c>
      <c r="P509" s="39">
        <v>1</v>
      </c>
      <c r="Q509" s="91" t="s">
        <v>3107</v>
      </c>
      <c r="R509" s="14"/>
      <c r="T509" s="123"/>
      <c r="U509" s="338"/>
      <c r="V509" s="92"/>
      <c r="W509" s="92"/>
    </row>
    <row r="510" spans="1:23" ht="12.75" customHeight="1" x14ac:dyDescent="0.2">
      <c r="A510" s="11">
        <f t="shared" si="8"/>
        <v>508</v>
      </c>
      <c r="B510" s="98">
        <v>601</v>
      </c>
      <c r="C510" s="12" t="s">
        <v>1697</v>
      </c>
      <c r="D510" s="14" t="s">
        <v>1756</v>
      </c>
      <c r="E510" s="13" t="s">
        <v>2119</v>
      </c>
      <c r="F510" s="43" t="s">
        <v>3098</v>
      </c>
      <c r="G510" s="12" t="s">
        <v>2120</v>
      </c>
      <c r="H510" s="12"/>
      <c r="I510" s="225" t="s">
        <v>3360</v>
      </c>
      <c r="J510" s="43" t="s">
        <v>3379</v>
      </c>
      <c r="K510" s="13"/>
      <c r="L510" s="144">
        <v>40848</v>
      </c>
      <c r="M510" s="138"/>
      <c r="N510" s="15"/>
      <c r="O510" s="15">
        <v>1</v>
      </c>
      <c r="P510" s="39">
        <v>1</v>
      </c>
      <c r="Q510" s="91" t="s">
        <v>3110</v>
      </c>
      <c r="R510" s="14"/>
      <c r="T510" s="123"/>
      <c r="U510" s="338"/>
      <c r="V510" s="92"/>
      <c r="W510" s="92"/>
    </row>
    <row r="511" spans="1:23" x14ac:dyDescent="0.2">
      <c r="A511" s="11">
        <f t="shared" si="8"/>
        <v>509</v>
      </c>
      <c r="B511" s="98">
        <v>602</v>
      </c>
      <c r="C511" s="12" t="s">
        <v>1697</v>
      </c>
      <c r="D511" s="14" t="s">
        <v>900</v>
      </c>
      <c r="E511" s="13" t="s">
        <v>2119</v>
      </c>
      <c r="F511" s="43" t="s">
        <v>3098</v>
      </c>
      <c r="G511" s="12" t="s">
        <v>2120</v>
      </c>
      <c r="H511" s="12" t="s">
        <v>2121</v>
      </c>
      <c r="I511" s="18" t="s">
        <v>3360</v>
      </c>
      <c r="J511" s="43" t="s">
        <v>3379</v>
      </c>
      <c r="K511" s="43" t="s">
        <v>3379</v>
      </c>
      <c r="L511" s="144">
        <v>40904</v>
      </c>
      <c r="M511" s="138"/>
      <c r="N511" s="15"/>
      <c r="O511" s="15">
        <v>1</v>
      </c>
      <c r="P511" s="39">
        <v>1</v>
      </c>
      <c r="Q511" s="91" t="s">
        <v>3110</v>
      </c>
      <c r="R511" s="14"/>
      <c r="T511" s="123"/>
      <c r="U511" s="338"/>
      <c r="V511" s="92"/>
      <c r="W511" s="92"/>
    </row>
    <row r="512" spans="1:23" x14ac:dyDescent="0.2">
      <c r="A512" s="11">
        <f t="shared" si="8"/>
        <v>510</v>
      </c>
      <c r="B512" s="98">
        <v>603</v>
      </c>
      <c r="C512" s="12" t="s">
        <v>1697</v>
      </c>
      <c r="D512" s="14" t="s">
        <v>901</v>
      </c>
      <c r="E512" s="13" t="s">
        <v>2119</v>
      </c>
      <c r="F512" s="43" t="s">
        <v>3098</v>
      </c>
      <c r="G512" s="12" t="s">
        <v>2120</v>
      </c>
      <c r="H512" s="12" t="s">
        <v>2121</v>
      </c>
      <c r="I512" s="221" t="s">
        <v>3360</v>
      </c>
      <c r="J512" s="43" t="s">
        <v>3379</v>
      </c>
      <c r="K512" s="43" t="s">
        <v>3379</v>
      </c>
      <c r="L512" s="144">
        <v>40848</v>
      </c>
      <c r="M512" s="138"/>
      <c r="N512" s="15"/>
      <c r="O512" s="15">
        <v>1</v>
      </c>
      <c r="P512" s="39">
        <v>1</v>
      </c>
      <c r="Q512" s="91" t="s">
        <v>3110</v>
      </c>
      <c r="R512" s="14"/>
      <c r="T512" s="123"/>
      <c r="U512" s="338"/>
      <c r="V512" s="92"/>
      <c r="W512" s="92"/>
    </row>
    <row r="513" spans="1:23" ht="12.75" customHeight="1" x14ac:dyDescent="0.2">
      <c r="A513" s="11">
        <f t="shared" si="8"/>
        <v>511</v>
      </c>
      <c r="B513" s="98">
        <v>604</v>
      </c>
      <c r="C513" s="12" t="s">
        <v>1697</v>
      </c>
      <c r="D513" s="14" t="s">
        <v>902</v>
      </c>
      <c r="E513" s="13" t="s">
        <v>2119</v>
      </c>
      <c r="F513" s="43" t="s">
        <v>3098</v>
      </c>
      <c r="G513" s="12" t="s">
        <v>2120</v>
      </c>
      <c r="H513" s="18" t="s">
        <v>2121</v>
      </c>
      <c r="I513" s="12"/>
      <c r="J513" s="43" t="s">
        <v>3379</v>
      </c>
      <c r="K513" s="44">
        <v>41943</v>
      </c>
      <c r="L513" s="13"/>
      <c r="M513" s="138"/>
      <c r="N513" s="15"/>
      <c r="O513" s="15">
        <v>1</v>
      </c>
      <c r="P513" s="39">
        <v>1</v>
      </c>
      <c r="Q513" s="91" t="s">
        <v>3107</v>
      </c>
      <c r="R513" s="14"/>
      <c r="T513" s="123">
        <v>41912</v>
      </c>
      <c r="U513" s="92">
        <v>41943</v>
      </c>
      <c r="V513" s="92"/>
      <c r="W513" s="92"/>
    </row>
    <row r="514" spans="1:23" ht="12.75" customHeight="1" x14ac:dyDescent="0.2">
      <c r="A514" s="11">
        <f t="shared" si="8"/>
        <v>512</v>
      </c>
      <c r="B514" s="98">
        <v>605</v>
      </c>
      <c r="C514" s="12" t="s">
        <v>1697</v>
      </c>
      <c r="D514" s="14" t="s">
        <v>903</v>
      </c>
      <c r="E514" s="13" t="s">
        <v>2646</v>
      </c>
      <c r="F514" s="43" t="s">
        <v>3095</v>
      </c>
      <c r="G514" s="12" t="s">
        <v>2120</v>
      </c>
      <c r="H514" s="12"/>
      <c r="I514" s="12"/>
      <c r="J514" s="43" t="s">
        <v>3379</v>
      </c>
      <c r="K514" s="13"/>
      <c r="L514" s="13"/>
      <c r="M514" s="138"/>
      <c r="N514" s="15"/>
      <c r="O514" s="15">
        <v>1</v>
      </c>
      <c r="P514" s="39">
        <v>1</v>
      </c>
      <c r="Q514" s="91" t="s">
        <v>3107</v>
      </c>
      <c r="R514" s="14"/>
      <c r="T514" s="123"/>
      <c r="U514" s="338"/>
      <c r="V514" s="92"/>
      <c r="W514" s="92"/>
    </row>
    <row r="515" spans="1:23" ht="12.75" customHeight="1" x14ac:dyDescent="0.2">
      <c r="A515" s="11">
        <f t="shared" si="8"/>
        <v>513</v>
      </c>
      <c r="B515" s="98">
        <v>606</v>
      </c>
      <c r="C515" s="12" t="s">
        <v>1697</v>
      </c>
      <c r="D515" s="19" t="s">
        <v>904</v>
      </c>
      <c r="E515" s="13" t="s">
        <v>2646</v>
      </c>
      <c r="F515" s="43" t="s">
        <v>3095</v>
      </c>
      <c r="G515" s="12" t="s">
        <v>2120</v>
      </c>
      <c r="H515" s="18" t="s">
        <v>2121</v>
      </c>
      <c r="I515" s="18"/>
      <c r="J515" s="43" t="s">
        <v>3379</v>
      </c>
      <c r="K515" s="44">
        <v>41882</v>
      </c>
      <c r="L515" s="44"/>
      <c r="M515" s="138"/>
      <c r="N515" s="15"/>
      <c r="O515" s="15">
        <v>1</v>
      </c>
      <c r="P515" s="39">
        <v>1</v>
      </c>
      <c r="Q515" s="91" t="s">
        <v>3107</v>
      </c>
      <c r="R515" s="14"/>
      <c r="T515" s="123">
        <v>41851</v>
      </c>
      <c r="U515" s="338">
        <v>41880</v>
      </c>
      <c r="V515" s="92"/>
      <c r="W515" s="92"/>
    </row>
    <row r="516" spans="1:23" ht="12.75" customHeight="1" x14ac:dyDescent="0.2">
      <c r="A516" s="11">
        <f t="shared" ref="A516:A579" si="9">A515+1</f>
        <v>514</v>
      </c>
      <c r="B516" s="98">
        <v>607</v>
      </c>
      <c r="C516" s="12" t="s">
        <v>1697</v>
      </c>
      <c r="D516" s="14" t="s">
        <v>905</v>
      </c>
      <c r="E516" s="13" t="s">
        <v>2646</v>
      </c>
      <c r="F516" s="43" t="s">
        <v>3095</v>
      </c>
      <c r="G516" s="12" t="s">
        <v>2120</v>
      </c>
      <c r="H516" s="12" t="s">
        <v>2121</v>
      </c>
      <c r="I516" s="226" t="s">
        <v>3360</v>
      </c>
      <c r="J516" s="43" t="s">
        <v>3379</v>
      </c>
      <c r="K516" s="43" t="s">
        <v>3379</v>
      </c>
      <c r="L516" s="144">
        <v>40714</v>
      </c>
      <c r="M516" s="168"/>
      <c r="N516" s="75"/>
      <c r="O516" s="75">
        <v>0</v>
      </c>
      <c r="P516" s="65">
        <v>1</v>
      </c>
      <c r="Q516" s="91" t="s">
        <v>3110</v>
      </c>
      <c r="R516" s="14"/>
      <c r="T516" s="123"/>
      <c r="U516" s="338"/>
      <c r="V516" s="92"/>
      <c r="W516" s="92"/>
    </row>
    <row r="517" spans="1:23" ht="12.75" customHeight="1" x14ac:dyDescent="0.2">
      <c r="A517" s="11">
        <f t="shared" si="9"/>
        <v>515</v>
      </c>
      <c r="B517" s="98">
        <v>608</v>
      </c>
      <c r="C517" s="12" t="s">
        <v>1697</v>
      </c>
      <c r="D517" s="14" t="s">
        <v>906</v>
      </c>
      <c r="E517" s="13" t="s">
        <v>2646</v>
      </c>
      <c r="F517" s="43" t="s">
        <v>3095</v>
      </c>
      <c r="G517" s="12" t="s">
        <v>2120</v>
      </c>
      <c r="H517" s="12"/>
      <c r="I517" s="12"/>
      <c r="J517" s="43" t="s">
        <v>3379</v>
      </c>
      <c r="K517" s="13"/>
      <c r="L517" s="13"/>
      <c r="M517" s="138"/>
      <c r="N517" s="15"/>
      <c r="O517" s="15">
        <v>1</v>
      </c>
      <c r="P517" s="39">
        <v>1</v>
      </c>
      <c r="Q517" s="91" t="s">
        <v>3107</v>
      </c>
      <c r="R517" s="14"/>
      <c r="T517" s="123"/>
      <c r="U517" s="338"/>
      <c r="V517" s="92"/>
      <c r="W517" s="92"/>
    </row>
    <row r="518" spans="1:23" ht="12.75" customHeight="1" x14ac:dyDescent="0.2">
      <c r="A518" s="11">
        <f t="shared" si="9"/>
        <v>516</v>
      </c>
      <c r="B518" s="98">
        <v>609</v>
      </c>
      <c r="C518" s="12" t="s">
        <v>1697</v>
      </c>
      <c r="D518" s="19" t="s">
        <v>907</v>
      </c>
      <c r="E518" s="13" t="s">
        <v>2646</v>
      </c>
      <c r="F518" s="43" t="s">
        <v>3095</v>
      </c>
      <c r="G518" s="12" t="s">
        <v>2120</v>
      </c>
      <c r="H518" s="18" t="s">
        <v>2121</v>
      </c>
      <c r="I518" s="18"/>
      <c r="J518" s="43" t="s">
        <v>3379</v>
      </c>
      <c r="K518" s="44">
        <v>41912</v>
      </c>
      <c r="L518" s="44"/>
      <c r="M518" s="138"/>
      <c r="N518" s="15"/>
      <c r="O518" s="15">
        <v>1</v>
      </c>
      <c r="P518" s="39">
        <v>1</v>
      </c>
      <c r="Q518" s="91" t="s">
        <v>3107</v>
      </c>
      <c r="R518" s="14"/>
      <c r="T518" s="123">
        <v>41912</v>
      </c>
      <c r="U518" s="338">
        <v>41912</v>
      </c>
      <c r="V518" s="92"/>
      <c r="W518" s="92"/>
    </row>
    <row r="519" spans="1:23" ht="12.75" customHeight="1" x14ac:dyDescent="0.2">
      <c r="A519" s="11">
        <f t="shared" si="9"/>
        <v>517</v>
      </c>
      <c r="B519" s="98">
        <v>610</v>
      </c>
      <c r="C519" s="12" t="s">
        <v>1697</v>
      </c>
      <c r="D519" s="14" t="s">
        <v>2312</v>
      </c>
      <c r="E519" s="13" t="s">
        <v>2646</v>
      </c>
      <c r="F519" s="43" t="s">
        <v>3095</v>
      </c>
      <c r="G519" s="12" t="s">
        <v>2120</v>
      </c>
      <c r="H519" s="12" t="s">
        <v>2121</v>
      </c>
      <c r="I519" s="225" t="s">
        <v>3360</v>
      </c>
      <c r="J519" s="43" t="s">
        <v>3379</v>
      </c>
      <c r="K519" s="43" t="s">
        <v>3379</v>
      </c>
      <c r="L519" s="144">
        <v>40714</v>
      </c>
      <c r="M519" s="168"/>
      <c r="N519" s="75"/>
      <c r="O519" s="75">
        <v>0</v>
      </c>
      <c r="P519" s="65">
        <v>1</v>
      </c>
      <c r="Q519" s="91" t="s">
        <v>3110</v>
      </c>
      <c r="R519" s="14"/>
      <c r="T519" s="123"/>
      <c r="U519" s="338"/>
      <c r="V519" s="92"/>
      <c r="W519" s="92"/>
    </row>
    <row r="520" spans="1:23" ht="12.75" customHeight="1" x14ac:dyDescent="0.2">
      <c r="A520" s="228">
        <f t="shared" si="9"/>
        <v>518</v>
      </c>
      <c r="B520" s="229">
        <v>611</v>
      </c>
      <c r="C520" s="230" t="s">
        <v>1697</v>
      </c>
      <c r="D520" s="231" t="s">
        <v>2313</v>
      </c>
      <c r="E520" s="228" t="s">
        <v>2646</v>
      </c>
      <c r="F520" s="24" t="s">
        <v>3095</v>
      </c>
      <c r="G520" s="25"/>
      <c r="H520" s="25"/>
      <c r="I520" s="25"/>
      <c r="J520" s="24"/>
      <c r="K520" s="24"/>
      <c r="L520" s="24"/>
      <c r="M520" s="513" t="s">
        <v>3381</v>
      </c>
      <c r="N520" s="243">
        <v>41338</v>
      </c>
      <c r="O520" s="241">
        <v>0</v>
      </c>
      <c r="P520" s="232"/>
      <c r="Q520" s="242"/>
      <c r="R520" s="233"/>
      <c r="T520" s="123"/>
      <c r="U520" s="338"/>
      <c r="V520" s="92"/>
      <c r="W520" s="92"/>
    </row>
    <row r="521" spans="1:23" ht="12.75" customHeight="1" x14ac:dyDescent="0.2">
      <c r="A521" s="11">
        <f t="shared" si="9"/>
        <v>519</v>
      </c>
      <c r="B521" s="98">
        <v>612</v>
      </c>
      <c r="C521" s="12" t="s">
        <v>1697</v>
      </c>
      <c r="D521" s="14" t="s">
        <v>2314</v>
      </c>
      <c r="E521" s="13" t="s">
        <v>934</v>
      </c>
      <c r="F521" s="43" t="s">
        <v>3099</v>
      </c>
      <c r="G521" s="12" t="s">
        <v>2120</v>
      </c>
      <c r="H521" s="12" t="s">
        <v>2121</v>
      </c>
      <c r="I521" s="18" t="s">
        <v>3360</v>
      </c>
      <c r="J521" s="43" t="s">
        <v>3379</v>
      </c>
      <c r="K521" s="43" t="s">
        <v>3379</v>
      </c>
      <c r="L521" s="144">
        <v>40717</v>
      </c>
      <c r="M521" s="168"/>
      <c r="N521" s="75"/>
      <c r="O521" s="75">
        <v>0</v>
      </c>
      <c r="P521" s="65">
        <v>1</v>
      </c>
      <c r="Q521" s="91" t="s">
        <v>3110</v>
      </c>
      <c r="R521" s="14"/>
      <c r="T521" s="123"/>
      <c r="U521" s="338"/>
      <c r="V521" s="92"/>
      <c r="W521" s="92"/>
    </row>
    <row r="522" spans="1:23" ht="12.75" customHeight="1" x14ac:dyDescent="0.2">
      <c r="A522" s="11">
        <f t="shared" si="9"/>
        <v>520</v>
      </c>
      <c r="B522" s="98">
        <v>615</v>
      </c>
      <c r="C522" s="12" t="s">
        <v>1697</v>
      </c>
      <c r="D522" s="19" t="s">
        <v>2315</v>
      </c>
      <c r="E522" s="13" t="s">
        <v>2646</v>
      </c>
      <c r="F522" s="43" t="s">
        <v>3095</v>
      </c>
      <c r="G522" s="12" t="s">
        <v>2120</v>
      </c>
      <c r="H522" s="18" t="s">
        <v>2121</v>
      </c>
      <c r="I522" s="18" t="s">
        <v>3360</v>
      </c>
      <c r="J522" s="43" t="s">
        <v>3379</v>
      </c>
      <c r="K522" s="44">
        <v>41882</v>
      </c>
      <c r="L522" s="144">
        <v>40773</v>
      </c>
      <c r="M522" s="138"/>
      <c r="N522" s="15"/>
      <c r="O522" s="15">
        <v>1</v>
      </c>
      <c r="P522" s="39">
        <v>1</v>
      </c>
      <c r="Q522" s="91" t="s">
        <v>3110</v>
      </c>
      <c r="R522" s="14"/>
      <c r="T522" s="123">
        <v>41865</v>
      </c>
      <c r="U522" s="338">
        <v>41880</v>
      </c>
      <c r="V522" s="92"/>
      <c r="W522" s="92"/>
    </row>
    <row r="523" spans="1:23" ht="12.75" customHeight="1" x14ac:dyDescent="0.2">
      <c r="A523" s="11">
        <f t="shared" si="9"/>
        <v>521</v>
      </c>
      <c r="B523" s="98">
        <v>616</v>
      </c>
      <c r="C523" s="12" t="s">
        <v>1697</v>
      </c>
      <c r="D523" s="14" t="s">
        <v>2316</v>
      </c>
      <c r="E523" s="13" t="s">
        <v>2646</v>
      </c>
      <c r="F523" s="43" t="s">
        <v>3095</v>
      </c>
      <c r="G523" s="12" t="s">
        <v>2120</v>
      </c>
      <c r="H523" s="12"/>
      <c r="I523" s="221" t="s">
        <v>3360</v>
      </c>
      <c r="J523" s="43" t="s">
        <v>3379</v>
      </c>
      <c r="K523" s="13"/>
      <c r="L523" s="144">
        <v>40773</v>
      </c>
      <c r="M523" s="138"/>
      <c r="N523" s="15"/>
      <c r="O523" s="15">
        <v>1</v>
      </c>
      <c r="P523" s="39">
        <v>1</v>
      </c>
      <c r="Q523" s="91" t="s">
        <v>3110</v>
      </c>
      <c r="R523" s="14"/>
      <c r="T523" s="135">
        <v>41425</v>
      </c>
      <c r="U523" s="338"/>
      <c r="V523" s="92"/>
      <c r="W523" s="92"/>
    </row>
    <row r="524" spans="1:23" ht="12.75" customHeight="1" x14ac:dyDescent="0.2">
      <c r="A524" s="11">
        <f t="shared" si="9"/>
        <v>522</v>
      </c>
      <c r="B524" s="98">
        <v>617</v>
      </c>
      <c r="C524" s="12" t="s">
        <v>1697</v>
      </c>
      <c r="D524" s="14" t="s">
        <v>2317</v>
      </c>
      <c r="E524" s="13" t="s">
        <v>2646</v>
      </c>
      <c r="F524" s="43" t="s">
        <v>3095</v>
      </c>
      <c r="G524" s="12" t="s">
        <v>2120</v>
      </c>
      <c r="H524" s="12"/>
      <c r="I524" s="12"/>
      <c r="J524" s="43" t="s">
        <v>3379</v>
      </c>
      <c r="K524" s="13"/>
      <c r="L524" s="13"/>
      <c r="M524" s="168"/>
      <c r="N524" s="75"/>
      <c r="O524" s="75">
        <v>0</v>
      </c>
      <c r="P524" s="65">
        <v>1</v>
      </c>
      <c r="Q524" s="91" t="s">
        <v>3107</v>
      </c>
      <c r="R524" s="14"/>
      <c r="T524" s="123"/>
      <c r="U524" s="338"/>
      <c r="V524" s="92"/>
      <c r="W524" s="92"/>
    </row>
    <row r="525" spans="1:23" ht="12.75" customHeight="1" x14ac:dyDescent="0.2">
      <c r="A525" s="11">
        <f t="shared" si="9"/>
        <v>523</v>
      </c>
      <c r="B525" s="98">
        <v>618</v>
      </c>
      <c r="C525" s="12" t="s">
        <v>1697</v>
      </c>
      <c r="D525" s="14" t="s">
        <v>2318</v>
      </c>
      <c r="E525" s="13" t="s">
        <v>2119</v>
      </c>
      <c r="F525" s="43" t="s">
        <v>3098</v>
      </c>
      <c r="G525" s="12" t="s">
        <v>2120</v>
      </c>
      <c r="H525" s="12"/>
      <c r="I525" s="12"/>
      <c r="J525" s="43" t="s">
        <v>3379</v>
      </c>
      <c r="K525" s="13"/>
      <c r="L525" s="13"/>
      <c r="M525" s="138"/>
      <c r="N525" s="15"/>
      <c r="O525" s="15">
        <v>1</v>
      </c>
      <c r="P525" s="39">
        <v>1</v>
      </c>
      <c r="Q525" s="91" t="s">
        <v>3107</v>
      </c>
      <c r="R525" s="14"/>
      <c r="T525" s="123"/>
      <c r="U525" s="338"/>
      <c r="V525" s="92"/>
      <c r="W525" s="92"/>
    </row>
    <row r="526" spans="1:23" ht="12.75" customHeight="1" x14ac:dyDescent="0.2">
      <c r="A526" s="11">
        <f t="shared" si="9"/>
        <v>524</v>
      </c>
      <c r="B526" s="98">
        <v>619</v>
      </c>
      <c r="C526" s="12" t="s">
        <v>1697</v>
      </c>
      <c r="D526" s="14" t="s">
        <v>1922</v>
      </c>
      <c r="E526" s="13" t="s">
        <v>2119</v>
      </c>
      <c r="F526" s="43" t="s">
        <v>3098</v>
      </c>
      <c r="G526" s="12" t="s">
        <v>2120</v>
      </c>
      <c r="H526" s="12" t="s">
        <v>2121</v>
      </c>
      <c r="I526" s="12"/>
      <c r="J526" s="43" t="s">
        <v>3379</v>
      </c>
      <c r="K526" s="43" t="s">
        <v>3379</v>
      </c>
      <c r="L526" s="43"/>
      <c r="M526" s="138"/>
      <c r="N526" s="15"/>
      <c r="O526" s="15">
        <v>1</v>
      </c>
      <c r="P526" s="39">
        <v>1</v>
      </c>
      <c r="Q526" s="91" t="s">
        <v>3107</v>
      </c>
      <c r="R526" s="14"/>
      <c r="T526" s="135">
        <v>41333</v>
      </c>
      <c r="U526" s="338"/>
      <c r="V526" s="92"/>
      <c r="W526" s="92"/>
    </row>
    <row r="527" spans="1:23" ht="12.75" customHeight="1" x14ac:dyDescent="0.2">
      <c r="A527" s="11">
        <f t="shared" si="9"/>
        <v>525</v>
      </c>
      <c r="B527" s="98">
        <v>620</v>
      </c>
      <c r="C527" s="12" t="s">
        <v>1697</v>
      </c>
      <c r="D527" s="14" t="s">
        <v>1923</v>
      </c>
      <c r="E527" s="13" t="s">
        <v>934</v>
      </c>
      <c r="F527" s="43" t="s">
        <v>3099</v>
      </c>
      <c r="G527" s="12" t="s">
        <v>2120</v>
      </c>
      <c r="H527" s="18" t="s">
        <v>2121</v>
      </c>
      <c r="I527" s="18" t="s">
        <v>3360</v>
      </c>
      <c r="J527" s="43" t="s">
        <v>3379</v>
      </c>
      <c r="K527" s="44">
        <v>42004</v>
      </c>
      <c r="L527" s="44">
        <v>42004</v>
      </c>
      <c r="M527" s="168"/>
      <c r="N527" s="75"/>
      <c r="O527" s="75">
        <v>0</v>
      </c>
      <c r="P527" s="65">
        <v>1</v>
      </c>
      <c r="Q527" s="91" t="s">
        <v>3110</v>
      </c>
      <c r="R527" s="14"/>
      <c r="T527" s="123">
        <v>41241</v>
      </c>
      <c r="U527" s="425" t="s">
        <v>21320</v>
      </c>
      <c r="V527" s="92">
        <v>41997</v>
      </c>
      <c r="W527" s="126">
        <v>42004</v>
      </c>
    </row>
    <row r="528" spans="1:23" x14ac:dyDescent="0.2">
      <c r="A528" s="228">
        <f t="shared" si="9"/>
        <v>526</v>
      </c>
      <c r="B528" s="229">
        <v>621</v>
      </c>
      <c r="C528" s="230" t="s">
        <v>1697</v>
      </c>
      <c r="D528" s="23" t="s">
        <v>1924</v>
      </c>
      <c r="E528" s="228" t="s">
        <v>2119</v>
      </c>
      <c r="F528" s="24" t="s">
        <v>3098</v>
      </c>
      <c r="G528" s="25" t="s">
        <v>2120</v>
      </c>
      <c r="H528" s="25" t="s">
        <v>2121</v>
      </c>
      <c r="I528" s="25" t="s">
        <v>3360</v>
      </c>
      <c r="J528" s="24"/>
      <c r="K528" s="24"/>
      <c r="L528" s="24"/>
      <c r="M528" s="513" t="s">
        <v>3381</v>
      </c>
      <c r="N528" s="243">
        <v>41871</v>
      </c>
      <c r="O528" s="241"/>
      <c r="P528" s="232">
        <v>-1</v>
      </c>
      <c r="Q528" s="242" t="s">
        <v>3110</v>
      </c>
      <c r="R528" s="231"/>
      <c r="T528" s="123"/>
      <c r="U528" s="338"/>
      <c r="V528" s="92"/>
      <c r="W528" s="92"/>
    </row>
    <row r="529" spans="1:23" x14ac:dyDescent="0.2">
      <c r="A529" s="11">
        <f t="shared" si="9"/>
        <v>527</v>
      </c>
      <c r="B529" s="98">
        <v>622</v>
      </c>
      <c r="C529" s="12" t="s">
        <v>1697</v>
      </c>
      <c r="D529" s="14" t="s">
        <v>1925</v>
      </c>
      <c r="E529" s="13" t="s">
        <v>2119</v>
      </c>
      <c r="F529" s="43" t="s">
        <v>3098</v>
      </c>
      <c r="G529" s="12" t="s">
        <v>2120</v>
      </c>
      <c r="H529" s="12" t="s">
        <v>2121</v>
      </c>
      <c r="I529" s="221" t="s">
        <v>3360</v>
      </c>
      <c r="J529" s="43" t="s">
        <v>3379</v>
      </c>
      <c r="K529" s="43" t="s">
        <v>3379</v>
      </c>
      <c r="L529" s="144">
        <v>40697</v>
      </c>
      <c r="M529" s="138"/>
      <c r="N529" s="15"/>
      <c r="O529" s="15">
        <v>0</v>
      </c>
      <c r="P529" s="39">
        <v>1</v>
      </c>
      <c r="Q529" s="91" t="s">
        <v>3110</v>
      </c>
      <c r="R529" s="14"/>
      <c r="T529" s="123"/>
      <c r="U529" s="338"/>
      <c r="V529" s="92"/>
      <c r="W529" s="92"/>
    </row>
    <row r="530" spans="1:23" ht="12.75" customHeight="1" x14ac:dyDescent="0.2">
      <c r="A530" s="11">
        <f t="shared" si="9"/>
        <v>528</v>
      </c>
      <c r="B530" s="98">
        <v>623</v>
      </c>
      <c r="C530" s="12" t="s">
        <v>1697</v>
      </c>
      <c r="D530" s="14" t="s">
        <v>1926</v>
      </c>
      <c r="E530" s="13" t="s">
        <v>2119</v>
      </c>
      <c r="F530" s="43" t="s">
        <v>3098</v>
      </c>
      <c r="G530" s="12" t="s">
        <v>2120</v>
      </c>
      <c r="H530" s="12"/>
      <c r="I530" s="12"/>
      <c r="J530" s="43" t="s">
        <v>3379</v>
      </c>
      <c r="K530" s="13"/>
      <c r="L530" s="13"/>
      <c r="M530" s="138"/>
      <c r="N530" s="15"/>
      <c r="O530" s="15">
        <v>1</v>
      </c>
      <c r="P530" s="39">
        <v>1</v>
      </c>
      <c r="Q530" s="91" t="s">
        <v>3107</v>
      </c>
      <c r="R530" s="14"/>
      <c r="T530" s="123"/>
      <c r="U530" s="338"/>
      <c r="V530" s="92"/>
      <c r="W530" s="92"/>
    </row>
    <row r="531" spans="1:23" x14ac:dyDescent="0.2">
      <c r="A531" s="11">
        <f t="shared" si="9"/>
        <v>529</v>
      </c>
      <c r="B531" s="98">
        <v>624</v>
      </c>
      <c r="C531" s="12" t="s">
        <v>1697</v>
      </c>
      <c r="D531" s="14" t="s">
        <v>1927</v>
      </c>
      <c r="E531" s="13" t="s">
        <v>2119</v>
      </c>
      <c r="F531" s="43" t="s">
        <v>3098</v>
      </c>
      <c r="G531" s="12" t="s">
        <v>2120</v>
      </c>
      <c r="H531" s="12" t="s">
        <v>2121</v>
      </c>
      <c r="I531" s="226" t="s">
        <v>3360</v>
      </c>
      <c r="J531" s="43" t="s">
        <v>3379</v>
      </c>
      <c r="K531" s="43" t="s">
        <v>3379</v>
      </c>
      <c r="L531" s="144">
        <v>40694</v>
      </c>
      <c r="M531" s="138"/>
      <c r="N531" s="15"/>
      <c r="O531" s="15">
        <v>0</v>
      </c>
      <c r="P531" s="39">
        <v>1</v>
      </c>
      <c r="Q531" s="91" t="s">
        <v>3110</v>
      </c>
      <c r="R531" s="14"/>
      <c r="T531" s="123"/>
      <c r="U531" s="338"/>
      <c r="V531" s="92"/>
      <c r="W531" s="92"/>
    </row>
    <row r="532" spans="1:23" ht="12.75" customHeight="1" x14ac:dyDescent="0.2">
      <c r="A532" s="11">
        <f t="shared" si="9"/>
        <v>530</v>
      </c>
      <c r="B532" s="98">
        <v>625</v>
      </c>
      <c r="C532" s="12" t="s">
        <v>1697</v>
      </c>
      <c r="D532" s="14" t="s">
        <v>1928</v>
      </c>
      <c r="E532" s="13" t="s">
        <v>2119</v>
      </c>
      <c r="F532" s="43" t="s">
        <v>3098</v>
      </c>
      <c r="G532" s="12" t="s">
        <v>2120</v>
      </c>
      <c r="H532" s="12"/>
      <c r="I532" s="12"/>
      <c r="J532" s="43" t="s">
        <v>3379</v>
      </c>
      <c r="K532" s="13"/>
      <c r="L532" s="13"/>
      <c r="M532" s="138"/>
      <c r="N532" s="15"/>
      <c r="O532" s="15">
        <v>1</v>
      </c>
      <c r="P532" s="39">
        <v>1</v>
      </c>
      <c r="Q532" s="91" t="s">
        <v>3107</v>
      </c>
      <c r="R532" s="14"/>
      <c r="T532" s="123"/>
      <c r="U532" s="338"/>
      <c r="V532" s="92"/>
      <c r="W532" s="92"/>
    </row>
    <row r="533" spans="1:23" ht="12.75" customHeight="1" x14ac:dyDescent="0.2">
      <c r="A533" s="11">
        <f t="shared" si="9"/>
        <v>531</v>
      </c>
      <c r="B533" s="98">
        <v>626</v>
      </c>
      <c r="C533" s="12" t="s">
        <v>1697</v>
      </c>
      <c r="D533" s="14" t="s">
        <v>226</v>
      </c>
      <c r="E533" s="13" t="s">
        <v>934</v>
      </c>
      <c r="F533" s="43" t="s">
        <v>3099</v>
      </c>
      <c r="G533" s="12" t="s">
        <v>2120</v>
      </c>
      <c r="H533" s="12" t="s">
        <v>2121</v>
      </c>
      <c r="I533" s="225" t="s">
        <v>3360</v>
      </c>
      <c r="J533" s="43" t="s">
        <v>3379</v>
      </c>
      <c r="K533" s="43" t="s">
        <v>3379</v>
      </c>
      <c r="L533" s="144">
        <v>41058</v>
      </c>
      <c r="M533" s="168"/>
      <c r="N533" s="75"/>
      <c r="O533" s="75">
        <v>0</v>
      </c>
      <c r="P533" s="65">
        <v>1</v>
      </c>
      <c r="Q533" s="91" t="s">
        <v>3110</v>
      </c>
      <c r="R533" s="14"/>
      <c r="T533" s="123"/>
      <c r="U533" s="338"/>
      <c r="V533" s="92"/>
      <c r="W533" s="92"/>
    </row>
    <row r="534" spans="1:23" ht="12.75" customHeight="1" x14ac:dyDescent="0.2">
      <c r="A534" s="11">
        <f t="shared" si="9"/>
        <v>532</v>
      </c>
      <c r="B534" s="98">
        <v>627</v>
      </c>
      <c r="C534" s="12" t="s">
        <v>1697</v>
      </c>
      <c r="D534" s="14" t="s">
        <v>748</v>
      </c>
      <c r="E534" s="13" t="s">
        <v>934</v>
      </c>
      <c r="F534" s="43" t="s">
        <v>3099</v>
      </c>
      <c r="G534" s="12" t="s">
        <v>2120</v>
      </c>
      <c r="H534" s="12" t="s">
        <v>2121</v>
      </c>
      <c r="I534" s="18" t="s">
        <v>3360</v>
      </c>
      <c r="J534" s="43" t="s">
        <v>3379</v>
      </c>
      <c r="K534" s="43" t="s">
        <v>3379</v>
      </c>
      <c r="L534" s="144">
        <v>41058</v>
      </c>
      <c r="M534" s="168"/>
      <c r="N534" s="75"/>
      <c r="O534" s="75">
        <v>0</v>
      </c>
      <c r="P534" s="65">
        <v>1</v>
      </c>
      <c r="Q534" s="91" t="s">
        <v>3110</v>
      </c>
      <c r="R534" s="14"/>
      <c r="T534" s="123"/>
      <c r="U534" s="338"/>
      <c r="V534" s="92"/>
      <c r="W534" s="92"/>
    </row>
    <row r="535" spans="1:23" ht="12.75" customHeight="1" x14ac:dyDescent="0.2">
      <c r="A535" s="11">
        <f t="shared" si="9"/>
        <v>533</v>
      </c>
      <c r="B535" s="98">
        <v>628</v>
      </c>
      <c r="C535" s="12" t="s">
        <v>1697</v>
      </c>
      <c r="D535" s="14" t="s">
        <v>749</v>
      </c>
      <c r="E535" s="13" t="s">
        <v>934</v>
      </c>
      <c r="F535" s="43" t="s">
        <v>3099</v>
      </c>
      <c r="G535" s="12" t="s">
        <v>2120</v>
      </c>
      <c r="H535" s="12" t="s">
        <v>2121</v>
      </c>
      <c r="I535" s="221" t="s">
        <v>3360</v>
      </c>
      <c r="J535" s="43" t="s">
        <v>3379</v>
      </c>
      <c r="K535" s="43" t="s">
        <v>3379</v>
      </c>
      <c r="L535" s="144">
        <v>40707</v>
      </c>
      <c r="M535" s="168"/>
      <c r="N535" s="75"/>
      <c r="O535" s="75">
        <v>0</v>
      </c>
      <c r="P535" s="65">
        <v>1</v>
      </c>
      <c r="Q535" s="91" t="s">
        <v>3110</v>
      </c>
      <c r="R535" s="14"/>
      <c r="T535" s="123"/>
      <c r="U535" s="338"/>
      <c r="V535" s="92"/>
      <c r="W535" s="92"/>
    </row>
    <row r="536" spans="1:23" ht="12.75" customHeight="1" x14ac:dyDescent="0.2">
      <c r="A536" s="11">
        <f t="shared" si="9"/>
        <v>534</v>
      </c>
      <c r="B536" s="98">
        <v>629</v>
      </c>
      <c r="C536" s="12" t="s">
        <v>1697</v>
      </c>
      <c r="D536" s="14" t="s">
        <v>750</v>
      </c>
      <c r="E536" s="13" t="s">
        <v>934</v>
      </c>
      <c r="F536" s="43" t="s">
        <v>3099</v>
      </c>
      <c r="G536" s="12" t="s">
        <v>2120</v>
      </c>
      <c r="H536" s="12" t="s">
        <v>2121</v>
      </c>
      <c r="I536" s="12"/>
      <c r="J536" s="43" t="s">
        <v>3379</v>
      </c>
      <c r="K536" s="43" t="s">
        <v>3379</v>
      </c>
      <c r="L536" s="43"/>
      <c r="M536" s="168"/>
      <c r="N536" s="75"/>
      <c r="O536" s="75">
        <v>0</v>
      </c>
      <c r="P536" s="65">
        <v>1</v>
      </c>
      <c r="Q536" s="91" t="s">
        <v>3107</v>
      </c>
      <c r="R536" s="14"/>
      <c r="T536" s="123"/>
      <c r="U536" s="338"/>
      <c r="V536" s="92"/>
      <c r="W536" s="92"/>
    </row>
    <row r="537" spans="1:23" ht="12.75" customHeight="1" x14ac:dyDescent="0.2">
      <c r="A537" s="11">
        <f t="shared" si="9"/>
        <v>535</v>
      </c>
      <c r="B537" s="98">
        <v>631</v>
      </c>
      <c r="C537" s="12" t="s">
        <v>1697</v>
      </c>
      <c r="D537" s="14" t="s">
        <v>751</v>
      </c>
      <c r="E537" s="13" t="s">
        <v>2646</v>
      </c>
      <c r="F537" s="43" t="s">
        <v>3095</v>
      </c>
      <c r="G537" s="12" t="s">
        <v>2120</v>
      </c>
      <c r="H537" s="12" t="s">
        <v>2121</v>
      </c>
      <c r="I537" s="225" t="s">
        <v>3360</v>
      </c>
      <c r="J537" s="43" t="s">
        <v>3379</v>
      </c>
      <c r="K537" s="43" t="s">
        <v>3379</v>
      </c>
      <c r="L537" s="144">
        <v>40577</v>
      </c>
      <c r="M537" s="168"/>
      <c r="N537" s="75"/>
      <c r="O537" s="75">
        <v>0</v>
      </c>
      <c r="P537" s="65">
        <v>1</v>
      </c>
      <c r="Q537" s="91" t="s">
        <v>3110</v>
      </c>
      <c r="R537" s="14"/>
      <c r="T537" s="123"/>
      <c r="U537" s="338"/>
      <c r="V537" s="92"/>
      <c r="W537" s="92"/>
    </row>
    <row r="538" spans="1:23" ht="12.75" customHeight="1" x14ac:dyDescent="0.2">
      <c r="A538" s="11">
        <f t="shared" si="9"/>
        <v>536</v>
      </c>
      <c r="B538" s="98">
        <v>632</v>
      </c>
      <c r="C538" s="12" t="s">
        <v>1697</v>
      </c>
      <c r="D538" s="14" t="s">
        <v>752</v>
      </c>
      <c r="E538" s="13" t="s">
        <v>2646</v>
      </c>
      <c r="F538" s="43" t="s">
        <v>3095</v>
      </c>
      <c r="G538" s="12" t="s">
        <v>2120</v>
      </c>
      <c r="H538" s="12" t="s">
        <v>2121</v>
      </c>
      <c r="I538" s="18" t="s">
        <v>3360</v>
      </c>
      <c r="J538" s="43" t="s">
        <v>3379</v>
      </c>
      <c r="K538" s="43" t="s">
        <v>3379</v>
      </c>
      <c r="L538" s="144">
        <v>40478</v>
      </c>
      <c r="M538" s="168"/>
      <c r="N538" s="75"/>
      <c r="O538" s="75">
        <v>0</v>
      </c>
      <c r="P538" s="65">
        <v>1</v>
      </c>
      <c r="Q538" s="91" t="s">
        <v>3110</v>
      </c>
      <c r="R538" s="14"/>
      <c r="T538" s="123"/>
      <c r="U538" s="338"/>
      <c r="V538" s="92"/>
      <c r="W538" s="92"/>
    </row>
    <row r="539" spans="1:23" ht="12.75" customHeight="1" x14ac:dyDescent="0.2">
      <c r="A539" s="11">
        <f t="shared" si="9"/>
        <v>537</v>
      </c>
      <c r="B539" s="98">
        <v>633</v>
      </c>
      <c r="C539" s="12" t="s">
        <v>1697</v>
      </c>
      <c r="D539" s="14" t="s">
        <v>755</v>
      </c>
      <c r="E539" s="13" t="s">
        <v>2646</v>
      </c>
      <c r="F539" s="43" t="s">
        <v>3095</v>
      </c>
      <c r="G539" s="12" t="s">
        <v>2120</v>
      </c>
      <c r="H539" s="12" t="s">
        <v>2121</v>
      </c>
      <c r="I539" s="18" t="s">
        <v>3360</v>
      </c>
      <c r="J539" s="43" t="s">
        <v>3379</v>
      </c>
      <c r="K539" s="43" t="s">
        <v>3379</v>
      </c>
      <c r="L539" s="144">
        <v>40479</v>
      </c>
      <c r="M539" s="168"/>
      <c r="N539" s="75"/>
      <c r="O539" s="75">
        <v>0</v>
      </c>
      <c r="P539" s="65">
        <v>1</v>
      </c>
      <c r="Q539" s="91" t="s">
        <v>3110</v>
      </c>
      <c r="R539" s="14"/>
      <c r="T539" s="123"/>
      <c r="U539" s="338"/>
      <c r="V539" s="92"/>
      <c r="W539" s="92"/>
    </row>
    <row r="540" spans="1:23" ht="12.75" customHeight="1" x14ac:dyDescent="0.2">
      <c r="A540" s="11">
        <f t="shared" si="9"/>
        <v>538</v>
      </c>
      <c r="B540" s="98">
        <v>635</v>
      </c>
      <c r="C540" s="12" t="s">
        <v>1697</v>
      </c>
      <c r="D540" s="14" t="s">
        <v>756</v>
      </c>
      <c r="E540" s="13" t="s">
        <v>2646</v>
      </c>
      <c r="F540" s="43" t="s">
        <v>3095</v>
      </c>
      <c r="G540" s="12" t="s">
        <v>2120</v>
      </c>
      <c r="H540" s="12" t="s">
        <v>2121</v>
      </c>
      <c r="I540" s="18" t="s">
        <v>3360</v>
      </c>
      <c r="J540" s="43" t="s">
        <v>3379</v>
      </c>
      <c r="K540" s="43" t="s">
        <v>3379</v>
      </c>
      <c r="L540" s="144">
        <v>40478</v>
      </c>
      <c r="M540" s="168"/>
      <c r="N540" s="75"/>
      <c r="O540" s="75">
        <v>0</v>
      </c>
      <c r="P540" s="65">
        <v>1</v>
      </c>
      <c r="Q540" s="91" t="s">
        <v>3110</v>
      </c>
      <c r="R540" s="14"/>
      <c r="T540" s="123"/>
      <c r="U540" s="338"/>
      <c r="V540" s="92"/>
      <c r="W540" s="92"/>
    </row>
    <row r="541" spans="1:23" ht="12.75" customHeight="1" x14ac:dyDescent="0.2">
      <c r="A541" s="11">
        <f t="shared" si="9"/>
        <v>539</v>
      </c>
      <c r="B541" s="98">
        <v>636</v>
      </c>
      <c r="C541" s="12" t="s">
        <v>1697</v>
      </c>
      <c r="D541" s="14" t="s">
        <v>757</v>
      </c>
      <c r="E541" s="13" t="s">
        <v>2646</v>
      </c>
      <c r="F541" s="43" t="s">
        <v>3095</v>
      </c>
      <c r="G541" s="12" t="s">
        <v>2120</v>
      </c>
      <c r="H541" s="12" t="s">
        <v>2121</v>
      </c>
      <c r="I541" s="18" t="s">
        <v>3360</v>
      </c>
      <c r="J541" s="43" t="s">
        <v>3379</v>
      </c>
      <c r="K541" s="43" t="s">
        <v>3379</v>
      </c>
      <c r="L541" s="144">
        <v>40648</v>
      </c>
      <c r="M541" s="168"/>
      <c r="N541" s="75"/>
      <c r="O541" s="75">
        <v>0</v>
      </c>
      <c r="P541" s="65">
        <v>1</v>
      </c>
      <c r="Q541" s="91" t="s">
        <v>3110</v>
      </c>
      <c r="R541" s="14"/>
      <c r="T541" s="123"/>
      <c r="U541" s="338"/>
      <c r="V541" s="92"/>
      <c r="W541" s="92"/>
    </row>
    <row r="542" spans="1:23" ht="12.75" customHeight="1" x14ac:dyDescent="0.2">
      <c r="A542" s="11">
        <f t="shared" si="9"/>
        <v>540</v>
      </c>
      <c r="B542" s="98">
        <v>637</v>
      </c>
      <c r="C542" s="12" t="s">
        <v>1697</v>
      </c>
      <c r="D542" s="14" t="s">
        <v>758</v>
      </c>
      <c r="E542" s="13" t="s">
        <v>2646</v>
      </c>
      <c r="F542" s="43" t="s">
        <v>3095</v>
      </c>
      <c r="G542" s="12" t="s">
        <v>2120</v>
      </c>
      <c r="H542" s="12" t="s">
        <v>2121</v>
      </c>
      <c r="I542" s="18" t="s">
        <v>3360</v>
      </c>
      <c r="J542" s="43" t="s">
        <v>3379</v>
      </c>
      <c r="K542" s="43" t="s">
        <v>3379</v>
      </c>
      <c r="L542" s="144">
        <v>40515</v>
      </c>
      <c r="M542" s="168"/>
      <c r="N542" s="75"/>
      <c r="O542" s="75">
        <v>0</v>
      </c>
      <c r="P542" s="65">
        <v>1</v>
      </c>
      <c r="Q542" s="91" t="s">
        <v>3110</v>
      </c>
      <c r="R542" s="14"/>
      <c r="T542" s="123"/>
      <c r="U542" s="338"/>
      <c r="V542" s="92"/>
      <c r="W542" s="92"/>
    </row>
    <row r="543" spans="1:23" ht="12.75" customHeight="1" x14ac:dyDescent="0.2">
      <c r="A543" s="11">
        <f t="shared" si="9"/>
        <v>541</v>
      </c>
      <c r="B543" s="98">
        <v>638</v>
      </c>
      <c r="C543" s="12" t="s">
        <v>1697</v>
      </c>
      <c r="D543" s="14" t="s">
        <v>759</v>
      </c>
      <c r="E543" s="13" t="s">
        <v>2646</v>
      </c>
      <c r="F543" s="43" t="s">
        <v>3095</v>
      </c>
      <c r="G543" s="12" t="s">
        <v>2120</v>
      </c>
      <c r="H543" s="12" t="s">
        <v>2121</v>
      </c>
      <c r="I543" s="18" t="s">
        <v>3360</v>
      </c>
      <c r="J543" s="43" t="s">
        <v>3379</v>
      </c>
      <c r="K543" s="43" t="s">
        <v>3379</v>
      </c>
      <c r="L543" s="144">
        <v>40478</v>
      </c>
      <c r="M543" s="168"/>
      <c r="N543" s="75"/>
      <c r="O543" s="75">
        <v>0</v>
      </c>
      <c r="P543" s="65">
        <v>1</v>
      </c>
      <c r="Q543" s="91" t="s">
        <v>3110</v>
      </c>
      <c r="R543" s="14"/>
      <c r="T543" s="123"/>
      <c r="U543" s="338"/>
      <c r="V543" s="92"/>
      <c r="W543" s="92"/>
    </row>
    <row r="544" spans="1:23" ht="12.75" customHeight="1" x14ac:dyDescent="0.2">
      <c r="A544" s="11">
        <f t="shared" si="9"/>
        <v>542</v>
      </c>
      <c r="B544" s="98">
        <v>639</v>
      </c>
      <c r="C544" s="12" t="s">
        <v>1697</v>
      </c>
      <c r="D544" s="14" t="s">
        <v>760</v>
      </c>
      <c r="E544" s="13" t="s">
        <v>2646</v>
      </c>
      <c r="F544" s="43" t="s">
        <v>3095</v>
      </c>
      <c r="G544" s="12" t="s">
        <v>2120</v>
      </c>
      <c r="H544" s="12" t="s">
        <v>2121</v>
      </c>
      <c r="I544" s="221" t="s">
        <v>3360</v>
      </c>
      <c r="J544" s="43" t="s">
        <v>3379</v>
      </c>
      <c r="K544" s="43" t="s">
        <v>3379</v>
      </c>
      <c r="L544" s="144">
        <v>40478</v>
      </c>
      <c r="M544" s="168"/>
      <c r="N544" s="75"/>
      <c r="O544" s="75">
        <v>0</v>
      </c>
      <c r="P544" s="65">
        <v>1</v>
      </c>
      <c r="Q544" s="91" t="s">
        <v>3110</v>
      </c>
      <c r="R544" s="14"/>
      <c r="T544" s="123"/>
      <c r="U544" s="338"/>
      <c r="V544" s="92"/>
      <c r="W544" s="92"/>
    </row>
    <row r="545" spans="1:23" ht="12.75" customHeight="1" x14ac:dyDescent="0.2">
      <c r="A545" s="11">
        <f t="shared" si="9"/>
        <v>543</v>
      </c>
      <c r="B545" s="98">
        <v>640</v>
      </c>
      <c r="C545" s="12" t="s">
        <v>1697</v>
      </c>
      <c r="D545" s="14" t="s">
        <v>761</v>
      </c>
      <c r="E545" s="13" t="s">
        <v>934</v>
      </c>
      <c r="F545" s="43" t="s">
        <v>3099</v>
      </c>
      <c r="G545" s="12" t="s">
        <v>2120</v>
      </c>
      <c r="H545" s="12"/>
      <c r="I545" s="12"/>
      <c r="J545" s="43" t="s">
        <v>3379</v>
      </c>
      <c r="K545" s="13"/>
      <c r="L545" s="13"/>
      <c r="M545" s="168"/>
      <c r="N545" s="75"/>
      <c r="O545" s="75">
        <v>0</v>
      </c>
      <c r="P545" s="65">
        <v>1</v>
      </c>
      <c r="Q545" s="91" t="s">
        <v>3107</v>
      </c>
      <c r="R545" s="14"/>
      <c r="T545" s="123"/>
      <c r="U545" s="338"/>
      <c r="V545" s="92"/>
      <c r="W545" s="92"/>
    </row>
    <row r="546" spans="1:23" ht="12.75" customHeight="1" x14ac:dyDescent="0.2">
      <c r="A546" s="11">
        <f t="shared" si="9"/>
        <v>544</v>
      </c>
      <c r="B546" s="98">
        <v>641</v>
      </c>
      <c r="C546" s="18" t="s">
        <v>1697</v>
      </c>
      <c r="D546" s="19" t="s">
        <v>762</v>
      </c>
      <c r="E546" s="13" t="s">
        <v>2646</v>
      </c>
      <c r="F546" s="43" t="s">
        <v>3095</v>
      </c>
      <c r="G546" s="12" t="s">
        <v>2120</v>
      </c>
      <c r="H546" s="18" t="s">
        <v>2121</v>
      </c>
      <c r="I546" s="225" t="s">
        <v>3360</v>
      </c>
      <c r="J546" s="43" t="s">
        <v>3379</v>
      </c>
      <c r="K546" s="44">
        <v>41660</v>
      </c>
      <c r="L546" s="144">
        <v>40653</v>
      </c>
      <c r="M546" s="168"/>
      <c r="N546" s="75"/>
      <c r="O546" s="75">
        <v>0</v>
      </c>
      <c r="P546" s="65">
        <v>1</v>
      </c>
      <c r="Q546" s="91" t="s">
        <v>3110</v>
      </c>
      <c r="R546" s="14"/>
      <c r="T546" s="142">
        <v>41635</v>
      </c>
      <c r="U546" s="338"/>
      <c r="V546" s="92"/>
      <c r="W546" s="92"/>
    </row>
    <row r="547" spans="1:23" ht="12.75" customHeight="1" x14ac:dyDescent="0.2">
      <c r="A547" s="11">
        <f t="shared" si="9"/>
        <v>545</v>
      </c>
      <c r="B547" s="98">
        <v>642</v>
      </c>
      <c r="C547" s="12" t="s">
        <v>1697</v>
      </c>
      <c r="D547" s="19" t="s">
        <v>763</v>
      </c>
      <c r="E547" s="13" t="s">
        <v>934</v>
      </c>
      <c r="F547" s="43" t="s">
        <v>3099</v>
      </c>
      <c r="G547" s="12" t="s">
        <v>2120</v>
      </c>
      <c r="H547" s="18" t="s">
        <v>2121</v>
      </c>
      <c r="I547" s="18" t="s">
        <v>3360</v>
      </c>
      <c r="J547" s="43" t="s">
        <v>3379</v>
      </c>
      <c r="K547" s="44">
        <v>41832</v>
      </c>
      <c r="L547" s="144">
        <v>40781</v>
      </c>
      <c r="M547" s="138"/>
      <c r="N547" s="15"/>
      <c r="O547" s="15">
        <v>1</v>
      </c>
      <c r="P547" s="39">
        <v>1</v>
      </c>
      <c r="Q547" s="91" t="s">
        <v>3110</v>
      </c>
      <c r="R547" s="14"/>
      <c r="T547" s="143">
        <v>41698</v>
      </c>
      <c r="U547" s="338">
        <v>41820</v>
      </c>
      <c r="V547" s="92"/>
      <c r="W547" s="92"/>
    </row>
    <row r="548" spans="1:23" ht="12.75" customHeight="1" x14ac:dyDescent="0.2">
      <c r="A548" s="11">
        <f t="shared" si="9"/>
        <v>546</v>
      </c>
      <c r="B548" s="98">
        <v>643</v>
      </c>
      <c r="C548" s="12" t="s">
        <v>1697</v>
      </c>
      <c r="D548" s="14" t="s">
        <v>764</v>
      </c>
      <c r="E548" s="13" t="s">
        <v>934</v>
      </c>
      <c r="F548" s="43" t="s">
        <v>3099</v>
      </c>
      <c r="G548" s="12" t="s">
        <v>2120</v>
      </c>
      <c r="H548" s="18" t="s">
        <v>2121</v>
      </c>
      <c r="I548" s="18" t="s">
        <v>3360</v>
      </c>
      <c r="J548" s="43" t="s">
        <v>3379</v>
      </c>
      <c r="K548" s="44">
        <v>41790</v>
      </c>
      <c r="L548" s="144">
        <v>41869</v>
      </c>
      <c r="M548" s="138"/>
      <c r="N548" s="15"/>
      <c r="O548" s="15">
        <v>1</v>
      </c>
      <c r="P548" s="39">
        <v>1</v>
      </c>
      <c r="Q548" s="91" t="s">
        <v>3110</v>
      </c>
      <c r="R548" s="14"/>
      <c r="T548" s="123"/>
      <c r="U548" s="338"/>
      <c r="V548" s="92">
        <v>41865</v>
      </c>
      <c r="W548" s="92">
        <v>41865</v>
      </c>
    </row>
    <row r="549" spans="1:23" ht="12.75" customHeight="1" x14ac:dyDescent="0.2">
      <c r="A549" s="11">
        <f t="shared" si="9"/>
        <v>547</v>
      </c>
      <c r="B549" s="98">
        <v>644</v>
      </c>
      <c r="C549" s="12" t="s">
        <v>1697</v>
      </c>
      <c r="D549" s="14" t="s">
        <v>765</v>
      </c>
      <c r="E549" s="13" t="s">
        <v>934</v>
      </c>
      <c r="F549" s="43" t="s">
        <v>3099</v>
      </c>
      <c r="G549" s="12" t="s">
        <v>2120</v>
      </c>
      <c r="H549" s="12" t="s">
        <v>2121</v>
      </c>
      <c r="I549" s="18" t="s">
        <v>3360</v>
      </c>
      <c r="J549" s="43" t="s">
        <v>3379</v>
      </c>
      <c r="K549" s="43" t="s">
        <v>3379</v>
      </c>
      <c r="L549" s="144">
        <v>41085</v>
      </c>
      <c r="M549" s="168"/>
      <c r="N549" s="75"/>
      <c r="O549" s="75">
        <v>0</v>
      </c>
      <c r="P549" s="65">
        <v>1</v>
      </c>
      <c r="Q549" s="91" t="s">
        <v>3110</v>
      </c>
      <c r="R549" s="14"/>
      <c r="T549" s="123"/>
      <c r="U549" s="338"/>
      <c r="V549" s="92"/>
      <c r="W549" s="92"/>
    </row>
    <row r="550" spans="1:23" ht="12.75" customHeight="1" x14ac:dyDescent="0.2">
      <c r="A550" s="11">
        <f t="shared" si="9"/>
        <v>548</v>
      </c>
      <c r="B550" s="98">
        <v>647</v>
      </c>
      <c r="C550" s="12" t="s">
        <v>1697</v>
      </c>
      <c r="D550" s="14" t="s">
        <v>766</v>
      </c>
      <c r="E550" s="13" t="s">
        <v>934</v>
      </c>
      <c r="F550" s="43" t="s">
        <v>3099</v>
      </c>
      <c r="G550" s="12" t="s">
        <v>2120</v>
      </c>
      <c r="H550" s="12" t="s">
        <v>2121</v>
      </c>
      <c r="I550" s="18" t="s">
        <v>3360</v>
      </c>
      <c r="J550" s="43" t="s">
        <v>3379</v>
      </c>
      <c r="K550" s="43" t="s">
        <v>3379</v>
      </c>
      <c r="L550" s="144">
        <v>40473</v>
      </c>
      <c r="M550" s="168"/>
      <c r="N550" s="75"/>
      <c r="O550" s="75">
        <v>0</v>
      </c>
      <c r="P550" s="65">
        <v>1</v>
      </c>
      <c r="Q550" s="91" t="s">
        <v>3110</v>
      </c>
      <c r="R550" s="14"/>
      <c r="T550" s="123"/>
      <c r="U550" s="338"/>
      <c r="V550" s="92"/>
      <c r="W550" s="92"/>
    </row>
    <row r="551" spans="1:23" ht="12.75" customHeight="1" x14ac:dyDescent="0.2">
      <c r="A551" s="11">
        <f t="shared" si="9"/>
        <v>549</v>
      </c>
      <c r="B551" s="98">
        <v>648</v>
      </c>
      <c r="C551" s="12" t="s">
        <v>1697</v>
      </c>
      <c r="D551" s="14" t="s">
        <v>1098</v>
      </c>
      <c r="E551" s="13" t="s">
        <v>957</v>
      </c>
      <c r="F551" s="43" t="s">
        <v>3096</v>
      </c>
      <c r="G551" s="12" t="s">
        <v>2120</v>
      </c>
      <c r="H551" s="12" t="s">
        <v>2121</v>
      </c>
      <c r="I551" s="18" t="s">
        <v>3360</v>
      </c>
      <c r="J551" s="43" t="s">
        <v>3379</v>
      </c>
      <c r="K551" s="43" t="s">
        <v>3379</v>
      </c>
      <c r="L551" s="144">
        <v>40724</v>
      </c>
      <c r="M551" s="168"/>
      <c r="N551" s="75"/>
      <c r="O551" s="75">
        <v>0</v>
      </c>
      <c r="P551" s="65">
        <v>1</v>
      </c>
      <c r="Q551" s="91" t="s">
        <v>3110</v>
      </c>
      <c r="R551" s="14"/>
      <c r="T551" s="135">
        <v>41446</v>
      </c>
      <c r="U551" s="338"/>
      <c r="V551" s="92"/>
      <c r="W551" s="92"/>
    </row>
    <row r="552" spans="1:23" ht="12.75" customHeight="1" x14ac:dyDescent="0.2">
      <c r="A552" s="11">
        <f t="shared" si="9"/>
        <v>550</v>
      </c>
      <c r="B552" s="98">
        <v>649</v>
      </c>
      <c r="C552" s="12" t="s">
        <v>1697</v>
      </c>
      <c r="D552" s="14" t="s">
        <v>1099</v>
      </c>
      <c r="E552" s="13" t="s">
        <v>934</v>
      </c>
      <c r="F552" s="43" t="s">
        <v>3099</v>
      </c>
      <c r="G552" s="12" t="s">
        <v>2120</v>
      </c>
      <c r="H552" s="12" t="s">
        <v>2121</v>
      </c>
      <c r="I552" s="18" t="s">
        <v>3360</v>
      </c>
      <c r="J552" s="43" t="s">
        <v>3379</v>
      </c>
      <c r="K552" s="43" t="s">
        <v>3379</v>
      </c>
      <c r="L552" s="144">
        <v>40717</v>
      </c>
      <c r="M552" s="168"/>
      <c r="N552" s="75"/>
      <c r="O552" s="75">
        <v>0</v>
      </c>
      <c r="P552" s="65">
        <v>1</v>
      </c>
      <c r="Q552" s="91" t="s">
        <v>3110</v>
      </c>
      <c r="R552" s="14"/>
      <c r="T552" s="123"/>
      <c r="U552" s="338"/>
      <c r="V552" s="92"/>
      <c r="W552" s="92"/>
    </row>
    <row r="553" spans="1:23" ht="12.75" customHeight="1" x14ac:dyDescent="0.2">
      <c r="A553" s="11">
        <f t="shared" si="9"/>
        <v>551</v>
      </c>
      <c r="B553" s="98">
        <v>650</v>
      </c>
      <c r="C553" s="12" t="s">
        <v>1697</v>
      </c>
      <c r="D553" s="14" t="s">
        <v>1100</v>
      </c>
      <c r="E553" s="13" t="s">
        <v>934</v>
      </c>
      <c r="F553" s="43" t="s">
        <v>3055</v>
      </c>
      <c r="G553" s="12" t="s">
        <v>2120</v>
      </c>
      <c r="H553" s="12" t="s">
        <v>2121</v>
      </c>
      <c r="I553" s="18" t="s">
        <v>3360</v>
      </c>
      <c r="J553" s="43" t="s">
        <v>3379</v>
      </c>
      <c r="K553" s="43" t="s">
        <v>3379</v>
      </c>
      <c r="L553" s="144">
        <v>40785</v>
      </c>
      <c r="M553" s="168"/>
      <c r="N553" s="75"/>
      <c r="O553" s="75">
        <v>0</v>
      </c>
      <c r="P553" s="65">
        <v>1</v>
      </c>
      <c r="Q553" s="91" t="s">
        <v>3110</v>
      </c>
      <c r="R553" s="14"/>
      <c r="T553" s="123"/>
      <c r="U553" s="338"/>
      <c r="V553" s="92"/>
      <c r="W553" s="92"/>
    </row>
    <row r="554" spans="1:23" ht="12.75" customHeight="1" x14ac:dyDescent="0.2">
      <c r="A554" s="11">
        <f t="shared" si="9"/>
        <v>552</v>
      </c>
      <c r="B554" s="98">
        <v>651</v>
      </c>
      <c r="C554" s="12" t="s">
        <v>1697</v>
      </c>
      <c r="D554" s="14" t="s">
        <v>1101</v>
      </c>
      <c r="E554" s="13" t="s">
        <v>934</v>
      </c>
      <c r="F554" s="43" t="s">
        <v>3055</v>
      </c>
      <c r="G554" s="12" t="s">
        <v>2120</v>
      </c>
      <c r="H554" s="12" t="s">
        <v>2121</v>
      </c>
      <c r="I554" s="18" t="s">
        <v>3360</v>
      </c>
      <c r="J554" s="43" t="s">
        <v>3379</v>
      </c>
      <c r="K554" s="43" t="s">
        <v>3379</v>
      </c>
      <c r="L554" s="144">
        <v>40400</v>
      </c>
      <c r="M554" s="168"/>
      <c r="N554" s="75"/>
      <c r="O554" s="75">
        <v>0</v>
      </c>
      <c r="P554" s="65">
        <v>1</v>
      </c>
      <c r="Q554" s="91" t="s">
        <v>3110</v>
      </c>
      <c r="R554" s="14"/>
      <c r="T554" s="123"/>
      <c r="U554" s="338"/>
      <c r="V554" s="92"/>
      <c r="W554" s="92"/>
    </row>
    <row r="555" spans="1:23" ht="12.75" customHeight="1" x14ac:dyDescent="0.2">
      <c r="A555" s="11">
        <f t="shared" si="9"/>
        <v>553</v>
      </c>
      <c r="B555" s="98">
        <v>652</v>
      </c>
      <c r="C555" s="12" t="s">
        <v>1697</v>
      </c>
      <c r="D555" s="14" t="s">
        <v>1102</v>
      </c>
      <c r="E555" s="13" t="s">
        <v>934</v>
      </c>
      <c r="F555" s="43" t="s">
        <v>3055</v>
      </c>
      <c r="G555" s="12" t="s">
        <v>2120</v>
      </c>
      <c r="H555" s="12" t="s">
        <v>2121</v>
      </c>
      <c r="I555" s="18" t="s">
        <v>3360</v>
      </c>
      <c r="J555" s="43" t="s">
        <v>3379</v>
      </c>
      <c r="K555" s="43" t="s">
        <v>3379</v>
      </c>
      <c r="L555" s="144">
        <v>40770</v>
      </c>
      <c r="M555" s="168"/>
      <c r="N555" s="75"/>
      <c r="O555" s="75">
        <v>0</v>
      </c>
      <c r="P555" s="65">
        <v>1</v>
      </c>
      <c r="Q555" s="91" t="s">
        <v>3110</v>
      </c>
      <c r="R555" s="14"/>
      <c r="T555" s="123"/>
      <c r="U555" s="338"/>
      <c r="V555" s="92"/>
      <c r="W555" s="92"/>
    </row>
    <row r="556" spans="1:23" ht="12.75" customHeight="1" x14ac:dyDescent="0.2">
      <c r="A556" s="11">
        <f t="shared" si="9"/>
        <v>554</v>
      </c>
      <c r="B556" s="98">
        <v>653</v>
      </c>
      <c r="C556" s="12" t="s">
        <v>1697</v>
      </c>
      <c r="D556" s="14" t="s">
        <v>1103</v>
      </c>
      <c r="E556" s="13" t="s">
        <v>934</v>
      </c>
      <c r="F556" s="43" t="s">
        <v>3055</v>
      </c>
      <c r="G556" s="12" t="s">
        <v>2120</v>
      </c>
      <c r="H556" s="12" t="s">
        <v>2121</v>
      </c>
      <c r="I556" s="18" t="s">
        <v>3360</v>
      </c>
      <c r="J556" s="43" t="s">
        <v>3379</v>
      </c>
      <c r="K556" s="43" t="s">
        <v>3379</v>
      </c>
      <c r="L556" s="144">
        <v>40451</v>
      </c>
      <c r="M556" s="168"/>
      <c r="N556" s="75"/>
      <c r="O556" s="75">
        <v>0</v>
      </c>
      <c r="P556" s="65">
        <v>1</v>
      </c>
      <c r="Q556" s="91" t="s">
        <v>3110</v>
      </c>
      <c r="R556" s="14"/>
      <c r="T556" s="123"/>
      <c r="U556" s="338"/>
      <c r="V556" s="92"/>
      <c r="W556" s="92"/>
    </row>
    <row r="557" spans="1:23" ht="12.75" customHeight="1" x14ac:dyDescent="0.2">
      <c r="A557" s="11">
        <f t="shared" si="9"/>
        <v>555</v>
      </c>
      <c r="B557" s="98">
        <v>654</v>
      </c>
      <c r="C557" s="12" t="s">
        <v>1697</v>
      </c>
      <c r="D557" s="14" t="s">
        <v>1104</v>
      </c>
      <c r="E557" s="13" t="s">
        <v>934</v>
      </c>
      <c r="F557" s="43" t="s">
        <v>3055</v>
      </c>
      <c r="G557" s="12" t="s">
        <v>2120</v>
      </c>
      <c r="H557" s="12" t="s">
        <v>2121</v>
      </c>
      <c r="I557" s="18" t="s">
        <v>3360</v>
      </c>
      <c r="J557" s="43" t="s">
        <v>3379</v>
      </c>
      <c r="K557" s="43" t="s">
        <v>3379</v>
      </c>
      <c r="L557" s="144">
        <v>40451</v>
      </c>
      <c r="M557" s="168"/>
      <c r="N557" s="75"/>
      <c r="O557" s="75">
        <v>0</v>
      </c>
      <c r="P557" s="65">
        <v>1</v>
      </c>
      <c r="Q557" s="91" t="s">
        <v>3110</v>
      </c>
      <c r="R557" s="14"/>
      <c r="T557" s="123"/>
      <c r="U557" s="338"/>
      <c r="V557" s="92"/>
      <c r="W557" s="92"/>
    </row>
    <row r="558" spans="1:23" ht="12.75" customHeight="1" x14ac:dyDescent="0.2">
      <c r="A558" s="11">
        <f t="shared" si="9"/>
        <v>556</v>
      </c>
      <c r="B558" s="98">
        <v>655</v>
      </c>
      <c r="C558" s="12" t="s">
        <v>1697</v>
      </c>
      <c r="D558" s="14" t="s">
        <v>1105</v>
      </c>
      <c r="E558" s="13" t="s">
        <v>934</v>
      </c>
      <c r="F558" s="43" t="s">
        <v>3055</v>
      </c>
      <c r="G558" s="12" t="s">
        <v>2120</v>
      </c>
      <c r="H558" s="12" t="s">
        <v>2121</v>
      </c>
      <c r="I558" s="18" t="s">
        <v>3360</v>
      </c>
      <c r="J558" s="43" t="s">
        <v>3379</v>
      </c>
      <c r="K558" s="43" t="s">
        <v>3379</v>
      </c>
      <c r="L558" s="144">
        <v>40781</v>
      </c>
      <c r="M558" s="168"/>
      <c r="N558" s="75"/>
      <c r="O558" s="75">
        <v>0</v>
      </c>
      <c r="P558" s="65">
        <v>1</v>
      </c>
      <c r="Q558" s="91" t="s">
        <v>3110</v>
      </c>
      <c r="R558" s="14"/>
      <c r="T558" s="123"/>
      <c r="U558" s="338"/>
      <c r="V558" s="92"/>
      <c r="W558" s="92"/>
    </row>
    <row r="559" spans="1:23" ht="12.75" customHeight="1" x14ac:dyDescent="0.2">
      <c r="A559" s="11">
        <f t="shared" si="9"/>
        <v>557</v>
      </c>
      <c r="B559" s="98">
        <v>656</v>
      </c>
      <c r="C559" s="12" t="s">
        <v>1697</v>
      </c>
      <c r="D559" s="14" t="s">
        <v>1106</v>
      </c>
      <c r="E559" s="13" t="s">
        <v>934</v>
      </c>
      <c r="F559" s="43" t="s">
        <v>3055</v>
      </c>
      <c r="G559" s="12" t="s">
        <v>2120</v>
      </c>
      <c r="H559" s="12" t="s">
        <v>2121</v>
      </c>
      <c r="I559" s="18" t="s">
        <v>3360</v>
      </c>
      <c r="J559" s="43" t="s">
        <v>3379</v>
      </c>
      <c r="K559" s="43" t="s">
        <v>3379</v>
      </c>
      <c r="L559" s="144">
        <v>40383</v>
      </c>
      <c r="M559" s="168"/>
      <c r="N559" s="75"/>
      <c r="O559" s="75">
        <v>0</v>
      </c>
      <c r="P559" s="65">
        <v>1</v>
      </c>
      <c r="Q559" s="91" t="s">
        <v>3110</v>
      </c>
      <c r="R559" s="14"/>
      <c r="T559" s="123"/>
      <c r="U559" s="338"/>
      <c r="V559" s="92"/>
      <c r="W559" s="92"/>
    </row>
    <row r="560" spans="1:23" ht="12.75" customHeight="1" x14ac:dyDescent="0.2">
      <c r="A560" s="11">
        <f t="shared" si="9"/>
        <v>558</v>
      </c>
      <c r="B560" s="98">
        <v>657</v>
      </c>
      <c r="C560" s="12" t="s">
        <v>1697</v>
      </c>
      <c r="D560" s="14" t="s">
        <v>1107</v>
      </c>
      <c r="E560" s="13" t="s">
        <v>934</v>
      </c>
      <c r="F560" s="43" t="s">
        <v>3055</v>
      </c>
      <c r="G560" s="12" t="s">
        <v>2120</v>
      </c>
      <c r="H560" s="12" t="s">
        <v>2121</v>
      </c>
      <c r="I560" s="18" t="s">
        <v>3360</v>
      </c>
      <c r="J560" s="43" t="s">
        <v>3379</v>
      </c>
      <c r="K560" s="43" t="s">
        <v>3379</v>
      </c>
      <c r="L560" s="144">
        <v>40451</v>
      </c>
      <c r="M560" s="168"/>
      <c r="N560" s="75"/>
      <c r="O560" s="75">
        <v>0</v>
      </c>
      <c r="P560" s="65">
        <v>1</v>
      </c>
      <c r="Q560" s="91" t="s">
        <v>3110</v>
      </c>
      <c r="R560" s="14"/>
      <c r="T560" s="135">
        <v>41432</v>
      </c>
      <c r="U560" s="338"/>
      <c r="V560" s="92"/>
      <c r="W560" s="92"/>
    </row>
    <row r="561" spans="1:23" ht="12.75" customHeight="1" x14ac:dyDescent="0.2">
      <c r="A561" s="11">
        <f t="shared" si="9"/>
        <v>559</v>
      </c>
      <c r="B561" s="98">
        <v>658</v>
      </c>
      <c r="C561" s="12" t="s">
        <v>1697</v>
      </c>
      <c r="D561" s="14" t="s">
        <v>1973</v>
      </c>
      <c r="E561" s="13" t="s">
        <v>934</v>
      </c>
      <c r="F561" s="43" t="s">
        <v>3055</v>
      </c>
      <c r="G561" s="12" t="s">
        <v>2120</v>
      </c>
      <c r="H561" s="12" t="s">
        <v>2121</v>
      </c>
      <c r="I561" s="18" t="s">
        <v>3360</v>
      </c>
      <c r="J561" s="43" t="s">
        <v>3379</v>
      </c>
      <c r="K561" s="43" t="s">
        <v>3379</v>
      </c>
      <c r="L561" s="144">
        <v>40770</v>
      </c>
      <c r="M561" s="168"/>
      <c r="N561" s="75"/>
      <c r="O561" s="75">
        <v>0</v>
      </c>
      <c r="P561" s="65">
        <v>1</v>
      </c>
      <c r="Q561" s="91" t="s">
        <v>3110</v>
      </c>
      <c r="R561" s="14"/>
      <c r="T561" s="123"/>
      <c r="U561" s="338"/>
      <c r="V561" s="92"/>
      <c r="W561" s="92"/>
    </row>
    <row r="562" spans="1:23" ht="12.75" customHeight="1" x14ac:dyDescent="0.2">
      <c r="A562" s="11">
        <f t="shared" si="9"/>
        <v>560</v>
      </c>
      <c r="B562" s="98">
        <v>659</v>
      </c>
      <c r="C562" s="12" t="s">
        <v>1697</v>
      </c>
      <c r="D562" s="14" t="s">
        <v>1974</v>
      </c>
      <c r="E562" s="13" t="s">
        <v>934</v>
      </c>
      <c r="F562" s="43" t="s">
        <v>3055</v>
      </c>
      <c r="G562" s="12" t="s">
        <v>2120</v>
      </c>
      <c r="H562" s="12" t="s">
        <v>2121</v>
      </c>
      <c r="I562" s="18" t="s">
        <v>3360</v>
      </c>
      <c r="J562" s="43" t="s">
        <v>3379</v>
      </c>
      <c r="K562" s="43" t="s">
        <v>3379</v>
      </c>
      <c r="L562" s="144">
        <v>40395</v>
      </c>
      <c r="M562" s="168"/>
      <c r="N562" s="75"/>
      <c r="O562" s="75">
        <v>0</v>
      </c>
      <c r="P562" s="65">
        <v>1</v>
      </c>
      <c r="Q562" s="91" t="s">
        <v>3110</v>
      </c>
      <c r="R562" s="14"/>
      <c r="T562" s="123"/>
      <c r="U562" s="338"/>
      <c r="V562" s="92"/>
      <c r="W562" s="92"/>
    </row>
    <row r="563" spans="1:23" ht="12.75" customHeight="1" x14ac:dyDescent="0.2">
      <c r="A563" s="11">
        <f t="shared" si="9"/>
        <v>561</v>
      </c>
      <c r="B563" s="98">
        <v>660</v>
      </c>
      <c r="C563" s="12" t="s">
        <v>1697</v>
      </c>
      <c r="D563" s="14" t="s">
        <v>1975</v>
      </c>
      <c r="E563" s="13" t="s">
        <v>934</v>
      </c>
      <c r="F563" s="43" t="s">
        <v>3055</v>
      </c>
      <c r="G563" s="12" t="s">
        <v>2120</v>
      </c>
      <c r="H563" s="12" t="s">
        <v>2121</v>
      </c>
      <c r="I563" s="18" t="s">
        <v>3360</v>
      </c>
      <c r="J563" s="43" t="s">
        <v>3379</v>
      </c>
      <c r="K563" s="43" t="s">
        <v>3379</v>
      </c>
      <c r="L563" s="144">
        <v>40448</v>
      </c>
      <c r="M563" s="168"/>
      <c r="N563" s="75"/>
      <c r="O563" s="75">
        <v>0</v>
      </c>
      <c r="P563" s="65">
        <v>1</v>
      </c>
      <c r="Q563" s="91" t="s">
        <v>3110</v>
      </c>
      <c r="R563" s="14"/>
      <c r="T563" s="123"/>
      <c r="U563" s="338"/>
      <c r="V563" s="92"/>
      <c r="W563" s="92"/>
    </row>
    <row r="564" spans="1:23" ht="12.75" customHeight="1" x14ac:dyDescent="0.2">
      <c r="A564" s="11">
        <f t="shared" si="9"/>
        <v>562</v>
      </c>
      <c r="B564" s="98">
        <v>661</v>
      </c>
      <c r="C564" s="12" t="s">
        <v>1697</v>
      </c>
      <c r="D564" s="14" t="s">
        <v>1976</v>
      </c>
      <c r="E564" s="13" t="s">
        <v>934</v>
      </c>
      <c r="F564" s="43" t="s">
        <v>3055</v>
      </c>
      <c r="G564" s="12" t="s">
        <v>2120</v>
      </c>
      <c r="H564" s="12" t="s">
        <v>2121</v>
      </c>
      <c r="I564" s="18" t="s">
        <v>3360</v>
      </c>
      <c r="J564" s="43" t="s">
        <v>3379</v>
      </c>
      <c r="K564" s="43" t="s">
        <v>3379</v>
      </c>
      <c r="L564" s="144">
        <v>40395</v>
      </c>
      <c r="M564" s="168"/>
      <c r="N564" s="75"/>
      <c r="O564" s="75">
        <v>0</v>
      </c>
      <c r="P564" s="65">
        <v>1</v>
      </c>
      <c r="Q564" s="91" t="s">
        <v>3110</v>
      </c>
      <c r="R564" s="14"/>
      <c r="T564" s="123"/>
      <c r="U564" s="338"/>
      <c r="V564" s="92"/>
      <c r="W564" s="92"/>
    </row>
    <row r="565" spans="1:23" ht="12.75" customHeight="1" x14ac:dyDescent="0.2">
      <c r="A565" s="11">
        <f t="shared" si="9"/>
        <v>563</v>
      </c>
      <c r="B565" s="98">
        <v>662</v>
      </c>
      <c r="C565" s="12" t="s">
        <v>1697</v>
      </c>
      <c r="D565" s="14" t="s">
        <v>1977</v>
      </c>
      <c r="E565" s="13" t="s">
        <v>934</v>
      </c>
      <c r="F565" s="43" t="s">
        <v>3055</v>
      </c>
      <c r="G565" s="12" t="s">
        <v>2120</v>
      </c>
      <c r="H565" s="12" t="s">
        <v>2121</v>
      </c>
      <c r="I565" s="18" t="s">
        <v>3360</v>
      </c>
      <c r="J565" s="43" t="s">
        <v>3379</v>
      </c>
      <c r="K565" s="43" t="s">
        <v>3379</v>
      </c>
      <c r="L565" s="144">
        <v>40395</v>
      </c>
      <c r="M565" s="168"/>
      <c r="N565" s="75"/>
      <c r="O565" s="75">
        <v>0</v>
      </c>
      <c r="P565" s="65">
        <v>1</v>
      </c>
      <c r="Q565" s="91" t="s">
        <v>3110</v>
      </c>
      <c r="R565" s="14"/>
      <c r="T565" s="123"/>
      <c r="U565" s="338"/>
      <c r="V565" s="92"/>
      <c r="W565" s="92"/>
    </row>
    <row r="566" spans="1:23" ht="12.75" customHeight="1" x14ac:dyDescent="0.2">
      <c r="A566" s="11">
        <f t="shared" si="9"/>
        <v>564</v>
      </c>
      <c r="B566" s="98">
        <v>663</v>
      </c>
      <c r="C566" s="12" t="s">
        <v>1697</v>
      </c>
      <c r="D566" s="14" t="s">
        <v>1978</v>
      </c>
      <c r="E566" s="13" t="s">
        <v>934</v>
      </c>
      <c r="F566" s="43" t="s">
        <v>3055</v>
      </c>
      <c r="G566" s="12" t="s">
        <v>2120</v>
      </c>
      <c r="H566" s="12" t="s">
        <v>2121</v>
      </c>
      <c r="I566" s="221" t="s">
        <v>3360</v>
      </c>
      <c r="J566" s="43" t="s">
        <v>3379</v>
      </c>
      <c r="K566" s="43" t="s">
        <v>3379</v>
      </c>
      <c r="L566" s="144">
        <v>40399</v>
      </c>
      <c r="M566" s="168"/>
      <c r="N566" s="75"/>
      <c r="O566" s="75">
        <v>0</v>
      </c>
      <c r="P566" s="65">
        <v>1</v>
      </c>
      <c r="Q566" s="91" t="s">
        <v>3110</v>
      </c>
      <c r="R566" s="14"/>
      <c r="T566" s="123"/>
      <c r="U566" s="338"/>
      <c r="V566" s="92"/>
      <c r="W566" s="92"/>
    </row>
    <row r="567" spans="1:23" ht="12.75" customHeight="1" x14ac:dyDescent="0.2">
      <c r="A567" s="11">
        <f t="shared" si="9"/>
        <v>565</v>
      </c>
      <c r="B567" s="98">
        <v>664</v>
      </c>
      <c r="C567" s="12" t="s">
        <v>1697</v>
      </c>
      <c r="D567" s="14" t="s">
        <v>1979</v>
      </c>
      <c r="E567" s="13" t="s">
        <v>934</v>
      </c>
      <c r="F567" s="43" t="s">
        <v>3055</v>
      </c>
      <c r="G567" s="12" t="s">
        <v>2120</v>
      </c>
      <c r="H567" s="12" t="s">
        <v>2121</v>
      </c>
      <c r="I567" s="12"/>
      <c r="J567" s="43" t="s">
        <v>3379</v>
      </c>
      <c r="K567" s="43" t="s">
        <v>3379</v>
      </c>
      <c r="L567" s="43"/>
      <c r="M567" s="168"/>
      <c r="N567" s="75"/>
      <c r="O567" s="75">
        <v>0</v>
      </c>
      <c r="P567" s="65">
        <v>1</v>
      </c>
      <c r="Q567" s="91" t="s">
        <v>3107</v>
      </c>
      <c r="R567" s="14"/>
      <c r="T567" s="135">
        <v>41432</v>
      </c>
      <c r="U567" s="338"/>
      <c r="V567" s="92"/>
      <c r="W567" s="92"/>
    </row>
    <row r="568" spans="1:23" ht="12.75" customHeight="1" x14ac:dyDescent="0.2">
      <c r="A568" s="11">
        <f t="shared" si="9"/>
        <v>566</v>
      </c>
      <c r="B568" s="98">
        <v>665</v>
      </c>
      <c r="C568" s="12" t="s">
        <v>1697</v>
      </c>
      <c r="D568" s="14" t="s">
        <v>1980</v>
      </c>
      <c r="E568" s="13" t="s">
        <v>934</v>
      </c>
      <c r="F568" s="43" t="s">
        <v>3099</v>
      </c>
      <c r="G568" s="12" t="s">
        <v>2120</v>
      </c>
      <c r="H568" s="12" t="s">
        <v>2121</v>
      </c>
      <c r="I568" s="225" t="s">
        <v>3360</v>
      </c>
      <c r="J568" s="43" t="s">
        <v>3379</v>
      </c>
      <c r="K568" s="43" t="s">
        <v>3379</v>
      </c>
      <c r="L568" s="144">
        <v>41269</v>
      </c>
      <c r="M568" s="168"/>
      <c r="N568" s="75"/>
      <c r="O568" s="75">
        <v>0</v>
      </c>
      <c r="P568" s="65">
        <v>1</v>
      </c>
      <c r="Q568" s="91" t="s">
        <v>3110</v>
      </c>
      <c r="R568" s="14"/>
      <c r="T568" s="135">
        <v>41432</v>
      </c>
      <c r="U568" s="338"/>
      <c r="V568" s="92"/>
      <c r="W568" s="92"/>
    </row>
    <row r="569" spans="1:23" ht="12.75" customHeight="1" x14ac:dyDescent="0.2">
      <c r="A569" s="11">
        <f t="shared" si="9"/>
        <v>567</v>
      </c>
      <c r="B569" s="98">
        <v>667</v>
      </c>
      <c r="C569" s="12" t="s">
        <v>1697</v>
      </c>
      <c r="D569" s="14" t="s">
        <v>1981</v>
      </c>
      <c r="E569" s="13" t="s">
        <v>934</v>
      </c>
      <c r="F569" s="43" t="s">
        <v>3055</v>
      </c>
      <c r="G569" s="12" t="s">
        <v>2120</v>
      </c>
      <c r="H569" s="12" t="s">
        <v>2121</v>
      </c>
      <c r="I569" s="18" t="s">
        <v>3360</v>
      </c>
      <c r="J569" s="43" t="s">
        <v>3379</v>
      </c>
      <c r="K569" s="43" t="s">
        <v>3379</v>
      </c>
      <c r="L569" s="144">
        <v>40449</v>
      </c>
      <c r="M569" s="168"/>
      <c r="N569" s="75"/>
      <c r="O569" s="75">
        <v>0</v>
      </c>
      <c r="P569" s="65">
        <v>1</v>
      </c>
      <c r="Q569" s="91" t="s">
        <v>3110</v>
      </c>
      <c r="R569" s="14"/>
      <c r="T569" s="123"/>
      <c r="U569" s="338"/>
      <c r="V569" s="92"/>
      <c r="W569" s="92"/>
    </row>
    <row r="570" spans="1:23" ht="12.75" customHeight="1" x14ac:dyDescent="0.2">
      <c r="A570" s="11">
        <f t="shared" si="9"/>
        <v>568</v>
      </c>
      <c r="B570" s="98">
        <v>668</v>
      </c>
      <c r="C570" s="12" t="s">
        <v>1697</v>
      </c>
      <c r="D570" s="14" t="s">
        <v>1982</v>
      </c>
      <c r="E570" s="13" t="s">
        <v>934</v>
      </c>
      <c r="F570" s="43" t="s">
        <v>3055</v>
      </c>
      <c r="G570" s="12" t="s">
        <v>2120</v>
      </c>
      <c r="H570" s="12" t="s">
        <v>2121</v>
      </c>
      <c r="I570" s="18" t="s">
        <v>3360</v>
      </c>
      <c r="J570" s="43" t="s">
        <v>3379</v>
      </c>
      <c r="K570" s="43" t="s">
        <v>3379</v>
      </c>
      <c r="L570" s="144">
        <v>40448</v>
      </c>
      <c r="M570" s="168"/>
      <c r="N570" s="75"/>
      <c r="O570" s="75">
        <v>0</v>
      </c>
      <c r="P570" s="65">
        <v>1</v>
      </c>
      <c r="Q570" s="91" t="s">
        <v>3110</v>
      </c>
      <c r="R570" s="14"/>
      <c r="T570" s="123"/>
      <c r="U570" s="338"/>
      <c r="V570" s="92"/>
      <c r="W570" s="92"/>
    </row>
    <row r="571" spans="1:23" ht="12.75" customHeight="1" x14ac:dyDescent="0.2">
      <c r="A571" s="11">
        <f t="shared" si="9"/>
        <v>569</v>
      </c>
      <c r="B571" s="98">
        <v>669</v>
      </c>
      <c r="C571" s="12" t="s">
        <v>1697</v>
      </c>
      <c r="D571" s="14" t="s">
        <v>1983</v>
      </c>
      <c r="E571" s="13" t="s">
        <v>934</v>
      </c>
      <c r="F571" s="43" t="s">
        <v>3055</v>
      </c>
      <c r="G571" s="12" t="s">
        <v>2120</v>
      </c>
      <c r="H571" s="12" t="s">
        <v>2121</v>
      </c>
      <c r="I571" s="18" t="s">
        <v>3360</v>
      </c>
      <c r="J571" s="43" t="s">
        <v>3379</v>
      </c>
      <c r="K571" s="43" t="s">
        <v>3379</v>
      </c>
      <c r="L571" s="144">
        <v>40448</v>
      </c>
      <c r="M571" s="168"/>
      <c r="N571" s="75"/>
      <c r="O571" s="75">
        <v>0</v>
      </c>
      <c r="P571" s="65">
        <v>1</v>
      </c>
      <c r="Q571" s="91" t="s">
        <v>3110</v>
      </c>
      <c r="R571" s="14"/>
      <c r="T571" s="123"/>
      <c r="U571" s="338"/>
      <c r="V571" s="92"/>
      <c r="W571" s="92"/>
    </row>
    <row r="572" spans="1:23" ht="12.75" customHeight="1" x14ac:dyDescent="0.2">
      <c r="A572" s="11">
        <f t="shared" si="9"/>
        <v>570</v>
      </c>
      <c r="B572" s="98">
        <v>670</v>
      </c>
      <c r="C572" s="12" t="s">
        <v>1697</v>
      </c>
      <c r="D572" s="14" t="s">
        <v>1984</v>
      </c>
      <c r="E572" s="13" t="s">
        <v>934</v>
      </c>
      <c r="F572" s="43" t="s">
        <v>3055</v>
      </c>
      <c r="G572" s="12" t="s">
        <v>2120</v>
      </c>
      <c r="H572" s="12" t="s">
        <v>2121</v>
      </c>
      <c r="I572" s="18" t="s">
        <v>3360</v>
      </c>
      <c r="J572" s="43" t="s">
        <v>3379</v>
      </c>
      <c r="K572" s="43" t="s">
        <v>3379</v>
      </c>
      <c r="L572" s="144">
        <v>40451</v>
      </c>
      <c r="M572" s="168"/>
      <c r="N572" s="75"/>
      <c r="O572" s="75">
        <v>0</v>
      </c>
      <c r="P572" s="65">
        <v>1</v>
      </c>
      <c r="Q572" s="91" t="s">
        <v>3110</v>
      </c>
      <c r="R572" s="14"/>
      <c r="T572" s="135">
        <v>41432</v>
      </c>
      <c r="U572" s="338"/>
      <c r="V572" s="92"/>
      <c r="W572" s="92"/>
    </row>
    <row r="573" spans="1:23" ht="12.75" customHeight="1" x14ac:dyDescent="0.2">
      <c r="A573" s="11">
        <f t="shared" si="9"/>
        <v>571</v>
      </c>
      <c r="B573" s="98">
        <v>671</v>
      </c>
      <c r="C573" s="12" t="s">
        <v>1697</v>
      </c>
      <c r="D573" s="14" t="s">
        <v>1985</v>
      </c>
      <c r="E573" s="13" t="s">
        <v>934</v>
      </c>
      <c r="F573" s="43" t="s">
        <v>3099</v>
      </c>
      <c r="G573" s="12" t="s">
        <v>2120</v>
      </c>
      <c r="H573" s="12" t="s">
        <v>2121</v>
      </c>
      <c r="I573" s="18" t="s">
        <v>3360</v>
      </c>
      <c r="J573" s="43" t="s">
        <v>3379</v>
      </c>
      <c r="K573" s="43" t="s">
        <v>3379</v>
      </c>
      <c r="L573" s="144">
        <v>40724</v>
      </c>
      <c r="M573" s="168"/>
      <c r="N573" s="75"/>
      <c r="O573" s="75">
        <v>0</v>
      </c>
      <c r="P573" s="65">
        <v>1</v>
      </c>
      <c r="Q573" s="91" t="s">
        <v>3110</v>
      </c>
      <c r="R573" s="14"/>
      <c r="T573" s="123"/>
      <c r="U573" s="338"/>
      <c r="V573" s="92"/>
      <c r="W573" s="92"/>
    </row>
    <row r="574" spans="1:23" ht="12.75" customHeight="1" x14ac:dyDescent="0.2">
      <c r="A574" s="11">
        <f t="shared" si="9"/>
        <v>572</v>
      </c>
      <c r="B574" s="98">
        <v>672</v>
      </c>
      <c r="C574" s="12" t="s">
        <v>1697</v>
      </c>
      <c r="D574" s="14" t="s">
        <v>1986</v>
      </c>
      <c r="E574" s="13" t="s">
        <v>934</v>
      </c>
      <c r="F574" s="43" t="s">
        <v>3055</v>
      </c>
      <c r="G574" s="12" t="s">
        <v>2120</v>
      </c>
      <c r="H574" s="12" t="s">
        <v>2121</v>
      </c>
      <c r="I574" s="18" t="s">
        <v>3360</v>
      </c>
      <c r="J574" s="43" t="s">
        <v>3379</v>
      </c>
      <c r="K574" s="43" t="s">
        <v>3379</v>
      </c>
      <c r="L574" s="144">
        <v>40382</v>
      </c>
      <c r="M574" s="168"/>
      <c r="N574" s="75"/>
      <c r="O574" s="75">
        <v>0</v>
      </c>
      <c r="P574" s="65">
        <v>1</v>
      </c>
      <c r="Q574" s="91" t="s">
        <v>3110</v>
      </c>
      <c r="R574" s="14"/>
      <c r="T574" s="123"/>
      <c r="U574" s="338"/>
      <c r="V574" s="92"/>
      <c r="W574" s="92"/>
    </row>
    <row r="575" spans="1:23" ht="12.75" customHeight="1" x14ac:dyDescent="0.2">
      <c r="A575" s="11">
        <f t="shared" si="9"/>
        <v>573</v>
      </c>
      <c r="B575" s="98">
        <v>673</v>
      </c>
      <c r="C575" s="12" t="s">
        <v>1697</v>
      </c>
      <c r="D575" s="14" t="s">
        <v>1987</v>
      </c>
      <c r="E575" s="13" t="s">
        <v>934</v>
      </c>
      <c r="F575" s="43" t="s">
        <v>3099</v>
      </c>
      <c r="G575" s="12" t="s">
        <v>2120</v>
      </c>
      <c r="H575" s="12" t="s">
        <v>2121</v>
      </c>
      <c r="I575" s="18" t="s">
        <v>3360</v>
      </c>
      <c r="J575" s="43" t="s">
        <v>3379</v>
      </c>
      <c r="K575" s="43" t="s">
        <v>3379</v>
      </c>
      <c r="L575" s="144">
        <v>41269</v>
      </c>
      <c r="M575" s="168"/>
      <c r="N575" s="75"/>
      <c r="O575" s="75">
        <v>0</v>
      </c>
      <c r="P575" s="65">
        <v>1</v>
      </c>
      <c r="Q575" s="91" t="s">
        <v>3110</v>
      </c>
      <c r="R575" s="14"/>
      <c r="T575" s="123"/>
      <c r="U575" s="338"/>
      <c r="V575" s="92"/>
      <c r="W575" s="92"/>
    </row>
    <row r="576" spans="1:23" ht="12.75" customHeight="1" x14ac:dyDescent="0.2">
      <c r="A576" s="11">
        <f t="shared" si="9"/>
        <v>574</v>
      </c>
      <c r="B576" s="98">
        <v>675</v>
      </c>
      <c r="C576" s="12" t="s">
        <v>1697</v>
      </c>
      <c r="D576" s="14" t="s">
        <v>1988</v>
      </c>
      <c r="E576" s="13" t="s">
        <v>934</v>
      </c>
      <c r="F576" s="43" t="s">
        <v>3099</v>
      </c>
      <c r="G576" s="12" t="s">
        <v>2120</v>
      </c>
      <c r="H576" s="12" t="s">
        <v>2121</v>
      </c>
      <c r="I576" s="221" t="s">
        <v>3360</v>
      </c>
      <c r="J576" s="43" t="s">
        <v>3379</v>
      </c>
      <c r="K576" s="43" t="s">
        <v>3379</v>
      </c>
      <c r="L576" s="144">
        <v>40724</v>
      </c>
      <c r="M576" s="168"/>
      <c r="N576" s="75"/>
      <c r="O576" s="75">
        <v>0</v>
      </c>
      <c r="P576" s="65">
        <v>1</v>
      </c>
      <c r="Q576" s="91" t="s">
        <v>3110</v>
      </c>
      <c r="R576" s="14"/>
      <c r="T576" s="123"/>
      <c r="U576" s="338"/>
      <c r="V576" s="92"/>
      <c r="W576" s="92"/>
    </row>
    <row r="577" spans="1:23" ht="12.75" customHeight="1" x14ac:dyDescent="0.2">
      <c r="A577" s="11">
        <f t="shared" si="9"/>
        <v>575</v>
      </c>
      <c r="B577" s="98">
        <v>676</v>
      </c>
      <c r="C577" s="12" t="s">
        <v>1697</v>
      </c>
      <c r="D577" s="14" t="s">
        <v>1989</v>
      </c>
      <c r="E577" s="13" t="s">
        <v>934</v>
      </c>
      <c r="F577" s="43" t="s">
        <v>3099</v>
      </c>
      <c r="G577" s="12" t="s">
        <v>2120</v>
      </c>
      <c r="H577" s="12"/>
      <c r="I577" s="12"/>
      <c r="J577" s="43" t="s">
        <v>3379</v>
      </c>
      <c r="K577" s="13"/>
      <c r="L577" s="13"/>
      <c r="M577" s="138"/>
      <c r="N577" s="15"/>
      <c r="O577" s="15">
        <v>1</v>
      </c>
      <c r="P577" s="39">
        <v>1</v>
      </c>
      <c r="Q577" s="91" t="s">
        <v>3107</v>
      </c>
      <c r="R577" s="14"/>
      <c r="T577" s="123"/>
      <c r="U577" s="338"/>
      <c r="V577" s="92"/>
      <c r="W577" s="92"/>
    </row>
    <row r="578" spans="1:23" ht="12.75" customHeight="1" x14ac:dyDescent="0.2">
      <c r="A578" s="11">
        <f t="shared" si="9"/>
        <v>576</v>
      </c>
      <c r="B578" s="98">
        <v>677</v>
      </c>
      <c r="C578" s="12" t="s">
        <v>1697</v>
      </c>
      <c r="D578" s="14" t="s">
        <v>1990</v>
      </c>
      <c r="E578" s="13" t="s">
        <v>934</v>
      </c>
      <c r="F578" s="43" t="s">
        <v>3099</v>
      </c>
      <c r="G578" s="12" t="s">
        <v>2120</v>
      </c>
      <c r="H578" s="12" t="s">
        <v>2121</v>
      </c>
      <c r="I578" s="225" t="s">
        <v>3360</v>
      </c>
      <c r="J578" s="43" t="s">
        <v>3379</v>
      </c>
      <c r="K578" s="43" t="s">
        <v>3379</v>
      </c>
      <c r="L578" s="144">
        <v>40724</v>
      </c>
      <c r="M578" s="168"/>
      <c r="N578" s="75"/>
      <c r="O578" s="75">
        <v>0</v>
      </c>
      <c r="P578" s="65">
        <v>1</v>
      </c>
      <c r="Q578" s="91" t="s">
        <v>3110</v>
      </c>
      <c r="R578" s="14"/>
      <c r="T578" s="123"/>
      <c r="U578" s="338"/>
      <c r="V578" s="92"/>
      <c r="W578" s="92"/>
    </row>
    <row r="579" spans="1:23" ht="12.75" customHeight="1" x14ac:dyDescent="0.2">
      <c r="A579" s="11">
        <f t="shared" si="9"/>
        <v>577</v>
      </c>
      <c r="B579" s="98">
        <v>679</v>
      </c>
      <c r="C579" s="12" t="s">
        <v>1697</v>
      </c>
      <c r="D579" s="14" t="s">
        <v>122</v>
      </c>
      <c r="E579" s="13" t="s">
        <v>934</v>
      </c>
      <c r="F579" s="43" t="s">
        <v>3099</v>
      </c>
      <c r="G579" s="12" t="s">
        <v>2120</v>
      </c>
      <c r="H579" s="12" t="s">
        <v>2121</v>
      </c>
      <c r="I579" s="18" t="s">
        <v>3360</v>
      </c>
      <c r="J579" s="43" t="s">
        <v>3379</v>
      </c>
      <c r="K579" s="43" t="s">
        <v>3379</v>
      </c>
      <c r="L579" s="144">
        <v>40724</v>
      </c>
      <c r="M579" s="168"/>
      <c r="N579" s="75"/>
      <c r="O579" s="75">
        <v>0</v>
      </c>
      <c r="P579" s="65">
        <v>1</v>
      </c>
      <c r="Q579" s="91" t="s">
        <v>3110</v>
      </c>
      <c r="R579" s="14"/>
      <c r="T579" s="135">
        <v>41432</v>
      </c>
      <c r="U579" s="338"/>
      <c r="V579" s="92"/>
      <c r="W579" s="92"/>
    </row>
    <row r="580" spans="1:23" ht="12.75" customHeight="1" x14ac:dyDescent="0.2">
      <c r="A580" s="11">
        <f t="shared" ref="A580:A643" si="10">A579+1</f>
        <v>578</v>
      </c>
      <c r="B580" s="98">
        <v>682</v>
      </c>
      <c r="C580" s="12" t="s">
        <v>1697</v>
      </c>
      <c r="D580" s="14" t="s">
        <v>123</v>
      </c>
      <c r="E580" s="13" t="s">
        <v>2646</v>
      </c>
      <c r="F580" s="43" t="s">
        <v>3095</v>
      </c>
      <c r="G580" s="12" t="s">
        <v>2120</v>
      </c>
      <c r="H580" s="12" t="s">
        <v>2121</v>
      </c>
      <c r="I580" s="18" t="s">
        <v>3360</v>
      </c>
      <c r="J580" s="43" t="s">
        <v>3379</v>
      </c>
      <c r="K580" s="43" t="s">
        <v>3379</v>
      </c>
      <c r="L580" s="144">
        <v>40784</v>
      </c>
      <c r="M580" s="168"/>
      <c r="N580" s="75"/>
      <c r="O580" s="75">
        <v>0</v>
      </c>
      <c r="P580" s="65">
        <v>1</v>
      </c>
      <c r="Q580" s="91" t="s">
        <v>3110</v>
      </c>
      <c r="R580" s="14"/>
      <c r="T580" s="123"/>
      <c r="U580" s="338"/>
      <c r="V580" s="92"/>
      <c r="W580" s="92"/>
    </row>
    <row r="581" spans="1:23" ht="12.75" customHeight="1" x14ac:dyDescent="0.2">
      <c r="A581" s="11">
        <f t="shared" si="10"/>
        <v>579</v>
      </c>
      <c r="B581" s="98">
        <v>683</v>
      </c>
      <c r="C581" s="12" t="s">
        <v>1697</v>
      </c>
      <c r="D581" s="14" t="s">
        <v>124</v>
      </c>
      <c r="E581" s="13" t="s">
        <v>2646</v>
      </c>
      <c r="F581" s="43" t="s">
        <v>3095</v>
      </c>
      <c r="G581" s="12" t="s">
        <v>2120</v>
      </c>
      <c r="H581" s="12" t="s">
        <v>2121</v>
      </c>
      <c r="I581" s="18" t="s">
        <v>3360</v>
      </c>
      <c r="J581" s="43" t="s">
        <v>3379</v>
      </c>
      <c r="K581" s="43" t="s">
        <v>3379</v>
      </c>
      <c r="L581" s="144">
        <v>40724</v>
      </c>
      <c r="M581" s="168"/>
      <c r="N581" s="75"/>
      <c r="O581" s="75">
        <v>0</v>
      </c>
      <c r="P581" s="65">
        <v>1</v>
      </c>
      <c r="Q581" s="91" t="s">
        <v>3110</v>
      </c>
      <c r="R581" s="14"/>
      <c r="T581" s="123"/>
      <c r="U581" s="338"/>
      <c r="V581" s="92"/>
      <c r="W581" s="92"/>
    </row>
    <row r="582" spans="1:23" ht="12.75" customHeight="1" x14ac:dyDescent="0.2">
      <c r="A582" s="11">
        <f t="shared" si="10"/>
        <v>580</v>
      </c>
      <c r="B582" s="98">
        <v>684</v>
      </c>
      <c r="C582" s="12" t="s">
        <v>1697</v>
      </c>
      <c r="D582" s="14" t="s">
        <v>125</v>
      </c>
      <c r="E582" s="13" t="s">
        <v>934</v>
      </c>
      <c r="F582" s="43" t="s">
        <v>3055</v>
      </c>
      <c r="G582" s="12" t="s">
        <v>2120</v>
      </c>
      <c r="H582" s="12" t="s">
        <v>2121</v>
      </c>
      <c r="I582" s="18" t="s">
        <v>3360</v>
      </c>
      <c r="J582" s="43" t="s">
        <v>3379</v>
      </c>
      <c r="K582" s="43" t="s">
        <v>3379</v>
      </c>
      <c r="L582" s="144">
        <v>40383</v>
      </c>
      <c r="M582" s="168"/>
      <c r="N582" s="75"/>
      <c r="O582" s="75">
        <v>0</v>
      </c>
      <c r="P582" s="65">
        <v>1</v>
      </c>
      <c r="Q582" s="91" t="s">
        <v>3110</v>
      </c>
      <c r="R582" s="14"/>
      <c r="T582" s="135">
        <v>41432</v>
      </c>
      <c r="U582" s="338"/>
      <c r="V582" s="92"/>
      <c r="W582" s="92"/>
    </row>
    <row r="583" spans="1:23" ht="12.75" customHeight="1" x14ac:dyDescent="0.2">
      <c r="A583" s="11">
        <f t="shared" si="10"/>
        <v>581</v>
      </c>
      <c r="B583" s="98">
        <v>685</v>
      </c>
      <c r="C583" s="12" t="s">
        <v>1697</v>
      </c>
      <c r="D583" s="14" t="s">
        <v>126</v>
      </c>
      <c r="E583" s="13" t="s">
        <v>2646</v>
      </c>
      <c r="F583" s="43" t="s">
        <v>3095</v>
      </c>
      <c r="G583" s="12" t="s">
        <v>2120</v>
      </c>
      <c r="H583" s="12" t="s">
        <v>2121</v>
      </c>
      <c r="I583" s="18" t="s">
        <v>3360</v>
      </c>
      <c r="J583" s="43" t="s">
        <v>3379</v>
      </c>
      <c r="K583" s="43" t="s">
        <v>3379</v>
      </c>
      <c r="L583" s="144">
        <v>40694</v>
      </c>
      <c r="M583" s="168"/>
      <c r="N583" s="75"/>
      <c r="O583" s="75">
        <v>0</v>
      </c>
      <c r="P583" s="65">
        <v>1</v>
      </c>
      <c r="Q583" s="91" t="s">
        <v>3110</v>
      </c>
      <c r="R583" s="14"/>
      <c r="T583" s="135">
        <v>41432</v>
      </c>
      <c r="U583" s="338"/>
      <c r="V583" s="92"/>
      <c r="W583" s="92"/>
    </row>
    <row r="584" spans="1:23" ht="12.75" customHeight="1" x14ac:dyDescent="0.2">
      <c r="A584" s="11">
        <f t="shared" si="10"/>
        <v>582</v>
      </c>
      <c r="B584" s="98">
        <v>686</v>
      </c>
      <c r="C584" s="12" t="s">
        <v>1697</v>
      </c>
      <c r="D584" s="14" t="s">
        <v>127</v>
      </c>
      <c r="E584" s="13" t="s">
        <v>934</v>
      </c>
      <c r="F584" s="43" t="s">
        <v>3055</v>
      </c>
      <c r="G584" s="12" t="s">
        <v>2120</v>
      </c>
      <c r="H584" s="12" t="s">
        <v>2121</v>
      </c>
      <c r="I584" s="18" t="s">
        <v>3360</v>
      </c>
      <c r="J584" s="43" t="s">
        <v>3379</v>
      </c>
      <c r="K584" s="43" t="s">
        <v>3379</v>
      </c>
      <c r="L584" s="144">
        <v>40448</v>
      </c>
      <c r="M584" s="168"/>
      <c r="N584" s="75"/>
      <c r="O584" s="75">
        <v>0</v>
      </c>
      <c r="P584" s="65">
        <v>1</v>
      </c>
      <c r="Q584" s="91" t="s">
        <v>3110</v>
      </c>
      <c r="R584" s="14"/>
      <c r="T584" s="123"/>
      <c r="U584" s="338"/>
      <c r="V584" s="92"/>
      <c r="W584" s="92"/>
    </row>
    <row r="585" spans="1:23" ht="12.75" customHeight="1" x14ac:dyDescent="0.2">
      <c r="A585" s="11">
        <f t="shared" si="10"/>
        <v>583</v>
      </c>
      <c r="B585" s="98">
        <v>687</v>
      </c>
      <c r="C585" s="12" t="s">
        <v>1697</v>
      </c>
      <c r="D585" s="14" t="s">
        <v>128</v>
      </c>
      <c r="E585" s="13" t="s">
        <v>934</v>
      </c>
      <c r="F585" s="43" t="s">
        <v>3055</v>
      </c>
      <c r="G585" s="12" t="s">
        <v>2120</v>
      </c>
      <c r="H585" s="12" t="s">
        <v>2121</v>
      </c>
      <c r="I585" s="18" t="s">
        <v>3360</v>
      </c>
      <c r="J585" s="43" t="s">
        <v>3379</v>
      </c>
      <c r="K585" s="43" t="s">
        <v>3379</v>
      </c>
      <c r="L585" s="144">
        <v>40382</v>
      </c>
      <c r="M585" s="168"/>
      <c r="N585" s="75"/>
      <c r="O585" s="75">
        <v>0</v>
      </c>
      <c r="P585" s="65">
        <v>1</v>
      </c>
      <c r="Q585" s="91" t="s">
        <v>3110</v>
      </c>
      <c r="R585" s="14"/>
      <c r="T585" s="123"/>
      <c r="U585" s="338"/>
      <c r="V585" s="92"/>
      <c r="W585" s="92"/>
    </row>
    <row r="586" spans="1:23" ht="12.75" customHeight="1" x14ac:dyDescent="0.2">
      <c r="A586" s="11">
        <f t="shared" si="10"/>
        <v>584</v>
      </c>
      <c r="B586" s="98">
        <v>688</v>
      </c>
      <c r="C586" s="12" t="s">
        <v>1697</v>
      </c>
      <c r="D586" s="14" t="s">
        <v>129</v>
      </c>
      <c r="E586" s="13" t="s">
        <v>934</v>
      </c>
      <c r="F586" s="43" t="s">
        <v>3055</v>
      </c>
      <c r="G586" s="12" t="s">
        <v>2120</v>
      </c>
      <c r="H586" s="12" t="s">
        <v>2121</v>
      </c>
      <c r="I586" s="18" t="s">
        <v>3360</v>
      </c>
      <c r="J586" s="43" t="s">
        <v>3379</v>
      </c>
      <c r="K586" s="43" t="s">
        <v>3379</v>
      </c>
      <c r="L586" s="144">
        <v>40382</v>
      </c>
      <c r="M586" s="168"/>
      <c r="N586" s="75"/>
      <c r="O586" s="75">
        <v>0</v>
      </c>
      <c r="P586" s="65">
        <v>1</v>
      </c>
      <c r="Q586" s="91" t="s">
        <v>3110</v>
      </c>
      <c r="R586" s="14"/>
      <c r="T586" s="135">
        <v>41432</v>
      </c>
      <c r="U586" s="338"/>
      <c r="V586" s="92"/>
      <c r="W586" s="92"/>
    </row>
    <row r="587" spans="1:23" ht="12.75" customHeight="1" x14ac:dyDescent="0.2">
      <c r="A587" s="11">
        <f t="shared" si="10"/>
        <v>585</v>
      </c>
      <c r="B587" s="98">
        <v>689</v>
      </c>
      <c r="C587" s="12" t="s">
        <v>1697</v>
      </c>
      <c r="D587" s="14" t="s">
        <v>130</v>
      </c>
      <c r="E587" s="13" t="s">
        <v>934</v>
      </c>
      <c r="F587" s="43" t="s">
        <v>3055</v>
      </c>
      <c r="G587" s="12" t="s">
        <v>2120</v>
      </c>
      <c r="H587" s="12" t="s">
        <v>2121</v>
      </c>
      <c r="I587" s="18" t="s">
        <v>3360</v>
      </c>
      <c r="J587" s="43" t="s">
        <v>3379</v>
      </c>
      <c r="K587" s="43" t="s">
        <v>3379</v>
      </c>
      <c r="L587" s="144">
        <v>40448</v>
      </c>
      <c r="M587" s="168"/>
      <c r="N587" s="75"/>
      <c r="O587" s="75">
        <v>0</v>
      </c>
      <c r="P587" s="65">
        <v>1</v>
      </c>
      <c r="Q587" s="91" t="s">
        <v>3110</v>
      </c>
      <c r="R587" s="14"/>
      <c r="T587" s="123"/>
      <c r="U587" s="338"/>
      <c r="V587" s="92"/>
      <c r="W587" s="92"/>
    </row>
    <row r="588" spans="1:23" ht="12.75" customHeight="1" x14ac:dyDescent="0.2">
      <c r="A588" s="11">
        <f t="shared" si="10"/>
        <v>586</v>
      </c>
      <c r="B588" s="98">
        <v>690</v>
      </c>
      <c r="C588" s="12" t="s">
        <v>1697</v>
      </c>
      <c r="D588" s="14" t="s">
        <v>131</v>
      </c>
      <c r="E588" s="13" t="s">
        <v>2646</v>
      </c>
      <c r="F588" s="43" t="s">
        <v>3095</v>
      </c>
      <c r="G588" s="12" t="s">
        <v>2120</v>
      </c>
      <c r="H588" s="12" t="s">
        <v>2121</v>
      </c>
      <c r="I588" s="18" t="s">
        <v>3360</v>
      </c>
      <c r="J588" s="43" t="s">
        <v>3379</v>
      </c>
      <c r="K588" s="43" t="s">
        <v>3379</v>
      </c>
      <c r="L588" s="144">
        <v>40724</v>
      </c>
      <c r="M588" s="168"/>
      <c r="N588" s="75"/>
      <c r="O588" s="75">
        <v>0</v>
      </c>
      <c r="P588" s="65">
        <v>1</v>
      </c>
      <c r="Q588" s="91" t="s">
        <v>3110</v>
      </c>
      <c r="R588" s="14"/>
      <c r="T588" s="123"/>
      <c r="U588" s="338"/>
      <c r="V588" s="92"/>
      <c r="W588" s="92"/>
    </row>
    <row r="589" spans="1:23" ht="12.75" customHeight="1" x14ac:dyDescent="0.2">
      <c r="A589" s="11">
        <f t="shared" si="10"/>
        <v>587</v>
      </c>
      <c r="B589" s="98">
        <v>691</v>
      </c>
      <c r="C589" s="12" t="s">
        <v>1697</v>
      </c>
      <c r="D589" s="14" t="s">
        <v>132</v>
      </c>
      <c r="E589" s="13" t="s">
        <v>934</v>
      </c>
      <c r="F589" s="43" t="s">
        <v>3099</v>
      </c>
      <c r="G589" s="12" t="s">
        <v>2120</v>
      </c>
      <c r="H589" s="12" t="s">
        <v>2121</v>
      </c>
      <c r="I589" s="221" t="s">
        <v>3360</v>
      </c>
      <c r="J589" s="43" t="s">
        <v>3379</v>
      </c>
      <c r="K589" s="43" t="s">
        <v>3379</v>
      </c>
      <c r="L589" s="144">
        <v>40724</v>
      </c>
      <c r="M589" s="168"/>
      <c r="N589" s="75"/>
      <c r="O589" s="75">
        <v>0</v>
      </c>
      <c r="P589" s="65">
        <v>1</v>
      </c>
      <c r="Q589" s="91" t="s">
        <v>3110</v>
      </c>
      <c r="R589" s="14"/>
      <c r="T589" s="123"/>
      <c r="U589" s="338"/>
      <c r="V589" s="92"/>
      <c r="W589" s="92"/>
    </row>
    <row r="590" spans="1:23" ht="12.75" customHeight="1" x14ac:dyDescent="0.2">
      <c r="A590" s="11">
        <f t="shared" si="10"/>
        <v>588</v>
      </c>
      <c r="B590" s="98">
        <v>692</v>
      </c>
      <c r="C590" s="12" t="s">
        <v>1697</v>
      </c>
      <c r="D590" s="19" t="s">
        <v>2489</v>
      </c>
      <c r="E590" s="13" t="s">
        <v>934</v>
      </c>
      <c r="F590" s="43" t="s">
        <v>3099</v>
      </c>
      <c r="G590" s="12" t="s">
        <v>2120</v>
      </c>
      <c r="H590" s="18" t="s">
        <v>2121</v>
      </c>
      <c r="I590" s="12"/>
      <c r="J590" s="43" t="s">
        <v>3379</v>
      </c>
      <c r="K590" s="44">
        <v>42073</v>
      </c>
      <c r="L590" s="13"/>
      <c r="M590" s="168"/>
      <c r="N590" s="75"/>
      <c r="O590" s="75">
        <v>0</v>
      </c>
      <c r="P590" s="65">
        <v>1</v>
      </c>
      <c r="Q590" s="91" t="s">
        <v>3107</v>
      </c>
      <c r="R590" s="14"/>
      <c r="T590" s="123">
        <v>41971</v>
      </c>
      <c r="U590" s="338">
        <v>42037</v>
      </c>
      <c r="V590" s="92"/>
      <c r="W590" s="92"/>
    </row>
    <row r="591" spans="1:23" ht="12.75" customHeight="1" x14ac:dyDescent="0.2">
      <c r="A591" s="11">
        <f t="shared" si="10"/>
        <v>589</v>
      </c>
      <c r="B591" s="98">
        <v>693</v>
      </c>
      <c r="C591" s="12" t="s">
        <v>1697</v>
      </c>
      <c r="D591" s="14" t="s">
        <v>2490</v>
      </c>
      <c r="E591" s="13" t="s">
        <v>934</v>
      </c>
      <c r="F591" s="43" t="s">
        <v>3099</v>
      </c>
      <c r="G591" s="12" t="s">
        <v>2120</v>
      </c>
      <c r="H591" s="12"/>
      <c r="I591" s="12"/>
      <c r="J591" s="43" t="s">
        <v>3379</v>
      </c>
      <c r="K591" s="13"/>
      <c r="L591" s="13"/>
      <c r="M591" s="138"/>
      <c r="N591" s="15"/>
      <c r="O591" s="15">
        <v>1</v>
      </c>
      <c r="P591" s="39">
        <v>1</v>
      </c>
      <c r="Q591" s="91" t="s">
        <v>3107</v>
      </c>
      <c r="R591" s="14"/>
      <c r="T591" s="123"/>
      <c r="U591" s="338"/>
      <c r="V591" s="92"/>
      <c r="W591" s="92"/>
    </row>
    <row r="592" spans="1:23" ht="12.75" customHeight="1" x14ac:dyDescent="0.2">
      <c r="A592" s="11">
        <f t="shared" si="10"/>
        <v>590</v>
      </c>
      <c r="B592" s="98">
        <v>694</v>
      </c>
      <c r="C592" s="12" t="s">
        <v>1697</v>
      </c>
      <c r="D592" s="14" t="s">
        <v>2491</v>
      </c>
      <c r="E592" s="13" t="s">
        <v>957</v>
      </c>
      <c r="F592" s="43" t="s">
        <v>3096</v>
      </c>
      <c r="G592" s="12" t="s">
        <v>2120</v>
      </c>
      <c r="H592" s="12"/>
      <c r="I592" s="18" t="s">
        <v>3360</v>
      </c>
      <c r="J592" s="43" t="s">
        <v>3379</v>
      </c>
      <c r="K592" s="13"/>
      <c r="L592" s="44">
        <v>42004</v>
      </c>
      <c r="M592" s="168"/>
      <c r="N592" s="75"/>
      <c r="O592" s="75">
        <v>0</v>
      </c>
      <c r="P592" s="65">
        <v>1</v>
      </c>
      <c r="Q592" s="91" t="s">
        <v>3110</v>
      </c>
      <c r="R592" s="14"/>
      <c r="S592" s="118" t="s">
        <v>3360</v>
      </c>
      <c r="T592" s="123"/>
      <c r="U592" s="338"/>
      <c r="V592" s="92">
        <v>41997</v>
      </c>
      <c r="W592" s="126">
        <v>42004</v>
      </c>
    </row>
    <row r="593" spans="1:23" ht="12.75" customHeight="1" x14ac:dyDescent="0.2">
      <c r="A593" s="11">
        <f t="shared" si="10"/>
        <v>591</v>
      </c>
      <c r="B593" s="98">
        <v>695</v>
      </c>
      <c r="C593" s="12" t="s">
        <v>1697</v>
      </c>
      <c r="D593" s="14" t="s">
        <v>2492</v>
      </c>
      <c r="E593" s="13" t="s">
        <v>957</v>
      </c>
      <c r="F593" s="43" t="s">
        <v>3096</v>
      </c>
      <c r="G593" s="12" t="s">
        <v>2120</v>
      </c>
      <c r="H593" s="12"/>
      <c r="I593" s="12"/>
      <c r="J593" s="43" t="s">
        <v>3379</v>
      </c>
      <c r="K593" s="13"/>
      <c r="L593" s="13"/>
      <c r="M593" s="168"/>
      <c r="N593" s="75"/>
      <c r="O593" s="75">
        <v>0</v>
      </c>
      <c r="P593" s="65">
        <v>1</v>
      </c>
      <c r="Q593" s="91" t="s">
        <v>3107</v>
      </c>
      <c r="R593" s="14"/>
      <c r="T593" s="123"/>
      <c r="U593" s="338"/>
      <c r="V593" s="92"/>
      <c r="W593" s="92"/>
    </row>
    <row r="594" spans="1:23" ht="12.75" customHeight="1" x14ac:dyDescent="0.2">
      <c r="A594" s="11">
        <f t="shared" si="10"/>
        <v>592</v>
      </c>
      <c r="B594" s="98">
        <v>696</v>
      </c>
      <c r="C594" s="12" t="s">
        <v>1697</v>
      </c>
      <c r="D594" s="14" t="s">
        <v>2493</v>
      </c>
      <c r="E594" s="13" t="s">
        <v>957</v>
      </c>
      <c r="F594" s="43" t="s">
        <v>3096</v>
      </c>
      <c r="G594" s="12" t="s">
        <v>2120</v>
      </c>
      <c r="H594" s="12"/>
      <c r="I594" s="12"/>
      <c r="J594" s="43" t="s">
        <v>3379</v>
      </c>
      <c r="K594" s="13"/>
      <c r="L594" s="13"/>
      <c r="M594" s="138"/>
      <c r="N594" s="15"/>
      <c r="O594" s="15">
        <v>1</v>
      </c>
      <c r="P594" s="39">
        <v>1</v>
      </c>
      <c r="Q594" s="91" t="s">
        <v>3107</v>
      </c>
      <c r="R594" s="14"/>
      <c r="T594" s="123"/>
      <c r="U594" s="338"/>
      <c r="V594" s="92"/>
      <c r="W594" s="92"/>
    </row>
    <row r="595" spans="1:23" ht="12.75" customHeight="1" x14ac:dyDescent="0.2">
      <c r="A595" s="11">
        <f t="shared" si="10"/>
        <v>593</v>
      </c>
      <c r="B595" s="98">
        <v>698</v>
      </c>
      <c r="C595" s="12" t="s">
        <v>1697</v>
      </c>
      <c r="D595" s="14" t="s">
        <v>2494</v>
      </c>
      <c r="E595" s="13" t="s">
        <v>934</v>
      </c>
      <c r="F595" s="43" t="s">
        <v>3099</v>
      </c>
      <c r="G595" s="12" t="s">
        <v>2120</v>
      </c>
      <c r="H595" s="12" t="s">
        <v>2121</v>
      </c>
      <c r="I595" s="225" t="s">
        <v>3360</v>
      </c>
      <c r="J595" s="43" t="s">
        <v>3379</v>
      </c>
      <c r="K595" s="43" t="s">
        <v>3379</v>
      </c>
      <c r="L595" s="144">
        <v>40501</v>
      </c>
      <c r="M595" s="168"/>
      <c r="N595" s="75"/>
      <c r="O595" s="75">
        <v>0</v>
      </c>
      <c r="P595" s="65">
        <v>1</v>
      </c>
      <c r="Q595" s="91" t="s">
        <v>3110</v>
      </c>
      <c r="R595" s="14"/>
      <c r="T595" s="135">
        <v>41432</v>
      </c>
      <c r="U595" s="338"/>
      <c r="V595" s="92"/>
      <c r="W595" s="92"/>
    </row>
    <row r="596" spans="1:23" ht="12.75" customHeight="1" x14ac:dyDescent="0.2">
      <c r="A596" s="11">
        <f t="shared" si="10"/>
        <v>594</v>
      </c>
      <c r="B596" s="98">
        <v>699</v>
      </c>
      <c r="C596" s="12" t="s">
        <v>1697</v>
      </c>
      <c r="D596" s="14" t="s">
        <v>2009</v>
      </c>
      <c r="E596" s="13" t="s">
        <v>957</v>
      </c>
      <c r="F596" s="43" t="s">
        <v>3096</v>
      </c>
      <c r="G596" s="12" t="s">
        <v>2120</v>
      </c>
      <c r="H596" s="12" t="s">
        <v>2121</v>
      </c>
      <c r="I596" s="18" t="s">
        <v>3360</v>
      </c>
      <c r="J596" s="43" t="s">
        <v>3379</v>
      </c>
      <c r="K596" s="43" t="s">
        <v>3379</v>
      </c>
      <c r="L596" s="144">
        <v>40724</v>
      </c>
      <c r="M596" s="168"/>
      <c r="N596" s="75"/>
      <c r="O596" s="75">
        <v>0</v>
      </c>
      <c r="P596" s="65">
        <v>1</v>
      </c>
      <c r="Q596" s="91" t="s">
        <v>3110</v>
      </c>
      <c r="R596" s="14"/>
      <c r="T596" s="123"/>
      <c r="U596" s="338"/>
      <c r="V596" s="92"/>
      <c r="W596" s="92"/>
    </row>
    <row r="597" spans="1:23" ht="12.75" customHeight="1" x14ac:dyDescent="0.2">
      <c r="A597" s="11">
        <f t="shared" si="10"/>
        <v>595</v>
      </c>
      <c r="B597" s="98">
        <v>700</v>
      </c>
      <c r="C597" s="12" t="s">
        <v>1697</v>
      </c>
      <c r="D597" s="14" t="s">
        <v>2010</v>
      </c>
      <c r="E597" s="13" t="s">
        <v>1713</v>
      </c>
      <c r="F597" s="43" t="s">
        <v>3094</v>
      </c>
      <c r="G597" s="12" t="s">
        <v>2120</v>
      </c>
      <c r="H597" s="12" t="s">
        <v>2121</v>
      </c>
      <c r="I597" s="18" t="s">
        <v>3360</v>
      </c>
      <c r="J597" s="43" t="s">
        <v>3379</v>
      </c>
      <c r="K597" s="43" t="s">
        <v>3379</v>
      </c>
      <c r="L597" s="144">
        <v>40771</v>
      </c>
      <c r="M597" s="168"/>
      <c r="N597" s="75"/>
      <c r="O597" s="75">
        <v>0</v>
      </c>
      <c r="P597" s="65">
        <v>1</v>
      </c>
      <c r="Q597" s="91" t="s">
        <v>3110</v>
      </c>
      <c r="R597" s="14"/>
      <c r="T597" s="123"/>
      <c r="U597" s="338"/>
      <c r="V597" s="92"/>
      <c r="W597" s="92"/>
    </row>
    <row r="598" spans="1:23" ht="12.75" customHeight="1" x14ac:dyDescent="0.2">
      <c r="A598" s="11">
        <f t="shared" si="10"/>
        <v>596</v>
      </c>
      <c r="B598" s="98">
        <v>701</v>
      </c>
      <c r="C598" s="12" t="s">
        <v>1697</v>
      </c>
      <c r="D598" s="14" t="s">
        <v>1910</v>
      </c>
      <c r="E598" s="13" t="s">
        <v>1713</v>
      </c>
      <c r="F598" s="43" t="s">
        <v>3050</v>
      </c>
      <c r="G598" s="12" t="s">
        <v>2120</v>
      </c>
      <c r="H598" s="12" t="s">
        <v>2121</v>
      </c>
      <c r="I598" s="18" t="s">
        <v>3360</v>
      </c>
      <c r="J598" s="43" t="s">
        <v>3379</v>
      </c>
      <c r="K598" s="43" t="s">
        <v>3379</v>
      </c>
      <c r="L598" s="144">
        <v>40391</v>
      </c>
      <c r="M598" s="168"/>
      <c r="N598" s="75"/>
      <c r="O598" s="75">
        <v>0</v>
      </c>
      <c r="P598" s="65">
        <v>1</v>
      </c>
      <c r="Q598" s="91" t="s">
        <v>3110</v>
      </c>
      <c r="R598" s="14"/>
      <c r="T598" s="135">
        <v>41446</v>
      </c>
      <c r="U598" s="338"/>
      <c r="V598" s="92"/>
      <c r="W598" s="92"/>
    </row>
    <row r="599" spans="1:23" ht="12.75" customHeight="1" x14ac:dyDescent="0.2">
      <c r="A599" s="11">
        <f t="shared" si="10"/>
        <v>597</v>
      </c>
      <c r="B599" s="98">
        <v>702</v>
      </c>
      <c r="C599" s="12" t="s">
        <v>1697</v>
      </c>
      <c r="D599" s="14" t="s">
        <v>1911</v>
      </c>
      <c r="E599" s="13" t="s">
        <v>1713</v>
      </c>
      <c r="F599" s="43" t="s">
        <v>3050</v>
      </c>
      <c r="G599" s="12" t="s">
        <v>2120</v>
      </c>
      <c r="H599" s="12" t="s">
        <v>2121</v>
      </c>
      <c r="I599" s="18" t="s">
        <v>3360</v>
      </c>
      <c r="J599" s="43" t="s">
        <v>3379</v>
      </c>
      <c r="K599" s="43" t="s">
        <v>3379</v>
      </c>
      <c r="L599" s="144">
        <v>40463</v>
      </c>
      <c r="M599" s="168"/>
      <c r="N599" s="75"/>
      <c r="O599" s="75">
        <v>0</v>
      </c>
      <c r="P599" s="65">
        <v>1</v>
      </c>
      <c r="Q599" s="91" t="s">
        <v>3110</v>
      </c>
      <c r="R599" s="14"/>
      <c r="T599" s="135">
        <v>41355</v>
      </c>
      <c r="U599" s="338"/>
      <c r="V599" s="92"/>
      <c r="W599" s="92"/>
    </row>
    <row r="600" spans="1:23" ht="12.75" customHeight="1" x14ac:dyDescent="0.2">
      <c r="A600" s="11">
        <f t="shared" si="10"/>
        <v>598</v>
      </c>
      <c r="B600" s="98">
        <v>703</v>
      </c>
      <c r="C600" s="12" t="s">
        <v>1697</v>
      </c>
      <c r="D600" s="14" t="s">
        <v>1912</v>
      </c>
      <c r="E600" s="13" t="s">
        <v>1713</v>
      </c>
      <c r="F600" s="43" t="s">
        <v>3050</v>
      </c>
      <c r="G600" s="12" t="s">
        <v>2120</v>
      </c>
      <c r="H600" s="12" t="s">
        <v>2121</v>
      </c>
      <c r="I600" s="18" t="s">
        <v>3360</v>
      </c>
      <c r="J600" s="43" t="s">
        <v>3379</v>
      </c>
      <c r="K600" s="43" t="s">
        <v>3379</v>
      </c>
      <c r="L600" s="144">
        <v>40542</v>
      </c>
      <c r="M600" s="168"/>
      <c r="N600" s="75"/>
      <c r="O600" s="75">
        <v>0</v>
      </c>
      <c r="P600" s="65">
        <v>1</v>
      </c>
      <c r="Q600" s="91" t="s">
        <v>3110</v>
      </c>
      <c r="R600" s="14"/>
      <c r="T600" s="123"/>
      <c r="U600" s="338"/>
      <c r="V600" s="92"/>
      <c r="W600" s="92"/>
    </row>
    <row r="601" spans="1:23" ht="12.75" customHeight="1" x14ac:dyDescent="0.2">
      <c r="A601" s="11">
        <f t="shared" si="10"/>
        <v>599</v>
      </c>
      <c r="B601" s="98">
        <v>704</v>
      </c>
      <c r="C601" s="12" t="s">
        <v>1697</v>
      </c>
      <c r="D601" s="14" t="s">
        <v>1913</v>
      </c>
      <c r="E601" s="13" t="s">
        <v>1713</v>
      </c>
      <c r="F601" s="43" t="s">
        <v>3050</v>
      </c>
      <c r="G601" s="12" t="s">
        <v>2120</v>
      </c>
      <c r="H601" s="12" t="s">
        <v>2121</v>
      </c>
      <c r="I601" s="18" t="s">
        <v>3360</v>
      </c>
      <c r="J601" s="43" t="s">
        <v>3379</v>
      </c>
      <c r="K601" s="43" t="s">
        <v>3379</v>
      </c>
      <c r="L601" s="144">
        <v>40394</v>
      </c>
      <c r="M601" s="168"/>
      <c r="N601" s="75"/>
      <c r="O601" s="75">
        <v>0</v>
      </c>
      <c r="P601" s="65">
        <v>1</v>
      </c>
      <c r="Q601" s="91" t="s">
        <v>3110</v>
      </c>
      <c r="R601" s="14"/>
      <c r="T601" s="135">
        <v>41432</v>
      </c>
      <c r="U601" s="338"/>
      <c r="V601" s="92"/>
      <c r="W601" s="92"/>
    </row>
    <row r="602" spans="1:23" ht="12.75" customHeight="1" x14ac:dyDescent="0.2">
      <c r="A602" s="11">
        <f t="shared" si="10"/>
        <v>600</v>
      </c>
      <c r="B602" s="98">
        <v>705</v>
      </c>
      <c r="C602" s="12" t="s">
        <v>1697</v>
      </c>
      <c r="D602" s="14" t="s">
        <v>1914</v>
      </c>
      <c r="E602" s="13" t="s">
        <v>1713</v>
      </c>
      <c r="F602" s="43" t="s">
        <v>3050</v>
      </c>
      <c r="G602" s="12" t="s">
        <v>2120</v>
      </c>
      <c r="H602" s="12" t="s">
        <v>2121</v>
      </c>
      <c r="I602" s="18" t="s">
        <v>3360</v>
      </c>
      <c r="J602" s="43" t="s">
        <v>3379</v>
      </c>
      <c r="K602" s="43" t="s">
        <v>3379</v>
      </c>
      <c r="L602" s="144">
        <v>40542</v>
      </c>
      <c r="M602" s="168"/>
      <c r="N602" s="75"/>
      <c r="O602" s="75">
        <v>0</v>
      </c>
      <c r="P602" s="65">
        <v>1</v>
      </c>
      <c r="Q602" s="91" t="s">
        <v>3110</v>
      </c>
      <c r="R602" s="14"/>
      <c r="T602" s="123"/>
      <c r="U602" s="338"/>
      <c r="V602" s="92"/>
      <c r="W602" s="92"/>
    </row>
    <row r="603" spans="1:23" ht="12.75" customHeight="1" x14ac:dyDescent="0.2">
      <c r="A603" s="11">
        <f t="shared" si="10"/>
        <v>601</v>
      </c>
      <c r="B603" s="98">
        <v>706</v>
      </c>
      <c r="C603" s="12" t="s">
        <v>1697</v>
      </c>
      <c r="D603" s="14" t="s">
        <v>1915</v>
      </c>
      <c r="E603" s="13" t="s">
        <v>1713</v>
      </c>
      <c r="F603" s="43" t="s">
        <v>3050</v>
      </c>
      <c r="G603" s="12" t="s">
        <v>2120</v>
      </c>
      <c r="H603" s="12" t="s">
        <v>2121</v>
      </c>
      <c r="I603" s="18" t="s">
        <v>3360</v>
      </c>
      <c r="J603" s="43" t="s">
        <v>3379</v>
      </c>
      <c r="K603" s="43" t="s">
        <v>3379</v>
      </c>
      <c r="L603" s="144">
        <v>40630</v>
      </c>
      <c r="M603" s="168"/>
      <c r="N603" s="75"/>
      <c r="O603" s="75">
        <v>0</v>
      </c>
      <c r="P603" s="65">
        <v>1</v>
      </c>
      <c r="Q603" s="91" t="s">
        <v>3110</v>
      </c>
      <c r="R603" s="14"/>
      <c r="T603" s="123"/>
      <c r="U603" s="338"/>
      <c r="V603" s="92"/>
      <c r="W603" s="92"/>
    </row>
    <row r="604" spans="1:23" ht="12.75" customHeight="1" x14ac:dyDescent="0.2">
      <c r="A604" s="11">
        <f t="shared" si="10"/>
        <v>602</v>
      </c>
      <c r="B604" s="98">
        <v>707</v>
      </c>
      <c r="C604" s="12" t="s">
        <v>1697</v>
      </c>
      <c r="D604" s="14" t="s">
        <v>1916</v>
      </c>
      <c r="E604" s="13" t="s">
        <v>1713</v>
      </c>
      <c r="F604" s="43" t="s">
        <v>3050</v>
      </c>
      <c r="G604" s="12" t="s">
        <v>2120</v>
      </c>
      <c r="H604" s="12" t="s">
        <v>2121</v>
      </c>
      <c r="I604" s="18" t="s">
        <v>3360</v>
      </c>
      <c r="J604" s="43" t="s">
        <v>3379</v>
      </c>
      <c r="K604" s="43" t="s">
        <v>3379</v>
      </c>
      <c r="L604" s="144">
        <v>40498</v>
      </c>
      <c r="M604" s="168"/>
      <c r="N604" s="75"/>
      <c r="O604" s="75">
        <v>0</v>
      </c>
      <c r="P604" s="65">
        <v>1</v>
      </c>
      <c r="Q604" s="91" t="s">
        <v>3110</v>
      </c>
      <c r="R604" s="14"/>
      <c r="T604" s="123"/>
      <c r="U604" s="338"/>
      <c r="V604" s="92"/>
      <c r="W604" s="92"/>
    </row>
    <row r="605" spans="1:23" ht="12.75" customHeight="1" x14ac:dyDescent="0.2">
      <c r="A605" s="11">
        <f t="shared" si="10"/>
        <v>603</v>
      </c>
      <c r="B605" s="98">
        <v>708</v>
      </c>
      <c r="C605" s="12" t="s">
        <v>1697</v>
      </c>
      <c r="D605" s="14" t="s">
        <v>1917</v>
      </c>
      <c r="E605" s="13" t="s">
        <v>1713</v>
      </c>
      <c r="F605" s="43" t="s">
        <v>3050</v>
      </c>
      <c r="G605" s="12" t="s">
        <v>2120</v>
      </c>
      <c r="H605" s="12" t="s">
        <v>2121</v>
      </c>
      <c r="I605" s="18" t="s">
        <v>3360</v>
      </c>
      <c r="J605" s="43" t="s">
        <v>3379</v>
      </c>
      <c r="K605" s="43" t="s">
        <v>3379</v>
      </c>
      <c r="L605" s="144">
        <v>40630</v>
      </c>
      <c r="M605" s="168"/>
      <c r="N605" s="75"/>
      <c r="O605" s="75">
        <v>0</v>
      </c>
      <c r="P605" s="65">
        <v>1</v>
      </c>
      <c r="Q605" s="91" t="s">
        <v>3110</v>
      </c>
      <c r="R605" s="14"/>
      <c r="T605" s="123"/>
      <c r="U605" s="338"/>
      <c r="V605" s="92"/>
      <c r="W605" s="92"/>
    </row>
    <row r="606" spans="1:23" ht="12.75" customHeight="1" x14ac:dyDescent="0.2">
      <c r="A606" s="11">
        <f t="shared" si="10"/>
        <v>604</v>
      </c>
      <c r="B606" s="98">
        <v>709</v>
      </c>
      <c r="C606" s="12" t="s">
        <v>1697</v>
      </c>
      <c r="D606" s="14" t="s">
        <v>1918</v>
      </c>
      <c r="E606" s="13" t="s">
        <v>1713</v>
      </c>
      <c r="F606" s="43" t="s">
        <v>3050</v>
      </c>
      <c r="G606" s="12" t="s">
        <v>2120</v>
      </c>
      <c r="H606" s="12" t="s">
        <v>2121</v>
      </c>
      <c r="I606" s="18" t="s">
        <v>3360</v>
      </c>
      <c r="J606" s="43" t="s">
        <v>3379</v>
      </c>
      <c r="K606" s="43" t="s">
        <v>3379</v>
      </c>
      <c r="L606" s="144">
        <v>40463</v>
      </c>
      <c r="M606" s="168"/>
      <c r="N606" s="75"/>
      <c r="O606" s="75">
        <v>0</v>
      </c>
      <c r="P606" s="65">
        <v>1</v>
      </c>
      <c r="Q606" s="91" t="s">
        <v>3110</v>
      </c>
      <c r="R606" s="14"/>
      <c r="T606" s="123"/>
      <c r="U606" s="338"/>
      <c r="V606" s="92"/>
      <c r="W606" s="92"/>
    </row>
    <row r="607" spans="1:23" ht="12.75" customHeight="1" x14ac:dyDescent="0.2">
      <c r="A607" s="11">
        <f t="shared" si="10"/>
        <v>605</v>
      </c>
      <c r="B607" s="98">
        <v>710</v>
      </c>
      <c r="C607" s="12" t="s">
        <v>1697</v>
      </c>
      <c r="D607" s="14" t="s">
        <v>1919</v>
      </c>
      <c r="E607" s="13" t="s">
        <v>1713</v>
      </c>
      <c r="F607" s="43" t="s">
        <v>3094</v>
      </c>
      <c r="G607" s="12" t="s">
        <v>2120</v>
      </c>
      <c r="H607" s="12" t="s">
        <v>2121</v>
      </c>
      <c r="I607" s="18" t="s">
        <v>3360</v>
      </c>
      <c r="J607" s="43" t="s">
        <v>3379</v>
      </c>
      <c r="K607" s="43" t="s">
        <v>3379</v>
      </c>
      <c r="L607" s="144">
        <v>40694</v>
      </c>
      <c r="M607" s="168"/>
      <c r="N607" s="75"/>
      <c r="O607" s="75">
        <v>0</v>
      </c>
      <c r="P607" s="65">
        <v>1</v>
      </c>
      <c r="Q607" s="91" t="s">
        <v>3110</v>
      </c>
      <c r="R607" s="14"/>
      <c r="T607" s="135">
        <v>41446</v>
      </c>
      <c r="U607" s="338"/>
      <c r="V607" s="92"/>
      <c r="W607" s="92"/>
    </row>
    <row r="608" spans="1:23" ht="12.75" customHeight="1" x14ac:dyDescent="0.2">
      <c r="A608" s="11">
        <f t="shared" si="10"/>
        <v>606</v>
      </c>
      <c r="B608" s="98">
        <v>711</v>
      </c>
      <c r="C608" s="12" t="s">
        <v>1697</v>
      </c>
      <c r="D608" s="14" t="s">
        <v>1920</v>
      </c>
      <c r="E608" s="13" t="s">
        <v>1713</v>
      </c>
      <c r="F608" s="43" t="s">
        <v>3050</v>
      </c>
      <c r="G608" s="12" t="s">
        <v>2120</v>
      </c>
      <c r="H608" s="12" t="s">
        <v>2121</v>
      </c>
      <c r="I608" s="18" t="s">
        <v>3360</v>
      </c>
      <c r="J608" s="43" t="s">
        <v>3379</v>
      </c>
      <c r="K608" s="43" t="s">
        <v>3379</v>
      </c>
      <c r="L608" s="144">
        <v>40463</v>
      </c>
      <c r="M608" s="168"/>
      <c r="N608" s="75"/>
      <c r="O608" s="75">
        <v>0</v>
      </c>
      <c r="P608" s="65">
        <v>1</v>
      </c>
      <c r="Q608" s="91" t="s">
        <v>3110</v>
      </c>
      <c r="R608" s="14"/>
      <c r="T608" s="135">
        <v>41432</v>
      </c>
      <c r="U608" s="338"/>
      <c r="V608" s="92"/>
      <c r="W608" s="92"/>
    </row>
    <row r="609" spans="1:23" ht="12.75" customHeight="1" x14ac:dyDescent="0.2">
      <c r="A609" s="11">
        <f t="shared" si="10"/>
        <v>607</v>
      </c>
      <c r="B609" s="98">
        <v>712</v>
      </c>
      <c r="C609" s="12" t="s">
        <v>1697</v>
      </c>
      <c r="D609" s="14" t="s">
        <v>1921</v>
      </c>
      <c r="E609" s="13" t="s">
        <v>1713</v>
      </c>
      <c r="F609" s="43" t="s">
        <v>3094</v>
      </c>
      <c r="G609" s="12" t="s">
        <v>2120</v>
      </c>
      <c r="H609" s="12" t="s">
        <v>2121</v>
      </c>
      <c r="I609" s="18" t="s">
        <v>3360</v>
      </c>
      <c r="J609" s="43" t="s">
        <v>3379</v>
      </c>
      <c r="K609" s="43" t="s">
        <v>3379</v>
      </c>
      <c r="L609" s="144">
        <v>40682</v>
      </c>
      <c r="M609" s="168"/>
      <c r="N609" s="75"/>
      <c r="O609" s="75">
        <v>0</v>
      </c>
      <c r="P609" s="65">
        <v>1</v>
      </c>
      <c r="Q609" s="91" t="s">
        <v>3110</v>
      </c>
      <c r="R609" s="14"/>
      <c r="T609" s="123"/>
      <c r="U609" s="338"/>
      <c r="V609" s="92"/>
      <c r="W609" s="92"/>
    </row>
    <row r="610" spans="1:23" ht="12.75" customHeight="1" x14ac:dyDescent="0.2">
      <c r="A610" s="11">
        <f t="shared" si="10"/>
        <v>608</v>
      </c>
      <c r="B610" s="98">
        <v>713</v>
      </c>
      <c r="C610" s="12" t="s">
        <v>1697</v>
      </c>
      <c r="D610" s="14" t="s">
        <v>150</v>
      </c>
      <c r="E610" s="13" t="s">
        <v>1713</v>
      </c>
      <c r="F610" s="43" t="s">
        <v>3050</v>
      </c>
      <c r="G610" s="12" t="s">
        <v>2120</v>
      </c>
      <c r="H610" s="12" t="s">
        <v>2121</v>
      </c>
      <c r="I610" s="18" t="s">
        <v>3360</v>
      </c>
      <c r="J610" s="43" t="s">
        <v>3379</v>
      </c>
      <c r="K610" s="43" t="s">
        <v>3379</v>
      </c>
      <c r="L610" s="144">
        <v>40463</v>
      </c>
      <c r="M610" s="138"/>
      <c r="N610" s="15"/>
      <c r="O610" s="15">
        <v>1</v>
      </c>
      <c r="P610" s="39">
        <v>1</v>
      </c>
      <c r="Q610" s="91" t="s">
        <v>3110</v>
      </c>
      <c r="R610" s="14"/>
      <c r="T610" s="123"/>
      <c r="U610" s="338"/>
      <c r="V610" s="92"/>
      <c r="W610" s="92"/>
    </row>
    <row r="611" spans="1:23" ht="12.75" customHeight="1" x14ac:dyDescent="0.2">
      <c r="A611" s="11">
        <f t="shared" si="10"/>
        <v>609</v>
      </c>
      <c r="B611" s="98">
        <v>714</v>
      </c>
      <c r="C611" s="12" t="s">
        <v>1697</v>
      </c>
      <c r="D611" s="14" t="s">
        <v>151</v>
      </c>
      <c r="E611" s="13" t="s">
        <v>1713</v>
      </c>
      <c r="F611" s="43" t="s">
        <v>3094</v>
      </c>
      <c r="G611" s="12" t="s">
        <v>2120</v>
      </c>
      <c r="H611" s="12" t="s">
        <v>2121</v>
      </c>
      <c r="I611" s="18" t="s">
        <v>3360</v>
      </c>
      <c r="J611" s="43" t="s">
        <v>3379</v>
      </c>
      <c r="K611" s="43" t="s">
        <v>3379</v>
      </c>
      <c r="L611" s="144">
        <v>40668</v>
      </c>
      <c r="M611" s="168"/>
      <c r="N611" s="75"/>
      <c r="O611" s="75">
        <v>0</v>
      </c>
      <c r="P611" s="65">
        <v>1</v>
      </c>
      <c r="Q611" s="91" t="s">
        <v>3110</v>
      </c>
      <c r="R611" s="14"/>
      <c r="T611" s="123"/>
      <c r="U611" s="338"/>
      <c r="V611" s="92"/>
      <c r="W611" s="92"/>
    </row>
    <row r="612" spans="1:23" ht="12.75" customHeight="1" x14ac:dyDescent="0.2">
      <c r="A612" s="11">
        <f t="shared" si="10"/>
        <v>610</v>
      </c>
      <c r="B612" s="98">
        <v>715</v>
      </c>
      <c r="C612" s="12" t="s">
        <v>1697</v>
      </c>
      <c r="D612" s="14" t="s">
        <v>152</v>
      </c>
      <c r="E612" s="13" t="s">
        <v>1713</v>
      </c>
      <c r="F612" s="43" t="s">
        <v>3094</v>
      </c>
      <c r="G612" s="12" t="s">
        <v>2120</v>
      </c>
      <c r="H612" s="12" t="s">
        <v>2121</v>
      </c>
      <c r="I612" s="18" t="s">
        <v>3360</v>
      </c>
      <c r="J612" s="43" t="s">
        <v>3379</v>
      </c>
      <c r="K612" s="43" t="s">
        <v>3379</v>
      </c>
      <c r="L612" s="144">
        <v>40773</v>
      </c>
      <c r="M612" s="138"/>
      <c r="N612" s="15"/>
      <c r="O612" s="15">
        <v>1</v>
      </c>
      <c r="P612" s="39">
        <v>1</v>
      </c>
      <c r="Q612" s="91" t="s">
        <v>3110</v>
      </c>
      <c r="R612" s="14"/>
      <c r="T612" s="123"/>
      <c r="U612" s="338"/>
      <c r="V612" s="92"/>
      <c r="W612" s="92"/>
    </row>
    <row r="613" spans="1:23" ht="12.75" customHeight="1" x14ac:dyDescent="0.2">
      <c r="A613" s="11">
        <f t="shared" si="10"/>
        <v>611</v>
      </c>
      <c r="B613" s="98">
        <v>716</v>
      </c>
      <c r="C613" s="12" t="s">
        <v>1697</v>
      </c>
      <c r="D613" s="14" t="s">
        <v>153</v>
      </c>
      <c r="E613" s="13" t="s">
        <v>1713</v>
      </c>
      <c r="F613" s="43" t="s">
        <v>3050</v>
      </c>
      <c r="G613" s="12" t="s">
        <v>2120</v>
      </c>
      <c r="H613" s="12" t="s">
        <v>2121</v>
      </c>
      <c r="I613" s="18" t="s">
        <v>3360</v>
      </c>
      <c r="J613" s="43" t="s">
        <v>3379</v>
      </c>
      <c r="K613" s="43" t="s">
        <v>3379</v>
      </c>
      <c r="L613" s="144">
        <v>40630</v>
      </c>
      <c r="M613" s="168"/>
      <c r="N613" s="75"/>
      <c r="O613" s="75">
        <v>0</v>
      </c>
      <c r="P613" s="65">
        <v>1</v>
      </c>
      <c r="Q613" s="91" t="s">
        <v>3110</v>
      </c>
      <c r="R613" s="14"/>
      <c r="T613" s="123"/>
      <c r="U613" s="338"/>
      <c r="V613" s="92"/>
      <c r="W613" s="92"/>
    </row>
    <row r="614" spans="1:23" ht="12.75" customHeight="1" x14ac:dyDescent="0.2">
      <c r="A614" s="11">
        <f t="shared" si="10"/>
        <v>612</v>
      </c>
      <c r="B614" s="98">
        <v>717</v>
      </c>
      <c r="C614" s="12" t="s">
        <v>1697</v>
      </c>
      <c r="D614" s="14" t="s">
        <v>154</v>
      </c>
      <c r="E614" s="13" t="s">
        <v>1713</v>
      </c>
      <c r="F614" s="43" t="s">
        <v>3094</v>
      </c>
      <c r="G614" s="12" t="s">
        <v>2120</v>
      </c>
      <c r="H614" s="12" t="s">
        <v>2121</v>
      </c>
      <c r="I614" s="18" t="s">
        <v>3360</v>
      </c>
      <c r="J614" s="43" t="s">
        <v>3379</v>
      </c>
      <c r="K614" s="43" t="s">
        <v>3379</v>
      </c>
      <c r="L614" s="144">
        <v>41882</v>
      </c>
      <c r="M614" s="168"/>
      <c r="N614" s="75"/>
      <c r="O614" s="75">
        <v>0</v>
      </c>
      <c r="P614" s="65">
        <v>1</v>
      </c>
      <c r="Q614" s="91" t="s">
        <v>3110</v>
      </c>
      <c r="R614" s="14"/>
      <c r="T614" s="123"/>
      <c r="U614" s="338"/>
      <c r="V614" s="92">
        <v>41878</v>
      </c>
      <c r="W614" s="92">
        <v>41880</v>
      </c>
    </row>
    <row r="615" spans="1:23" ht="12.75" customHeight="1" x14ac:dyDescent="0.2">
      <c r="A615" s="11">
        <f t="shared" si="10"/>
        <v>613</v>
      </c>
      <c r="B615" s="98">
        <v>718</v>
      </c>
      <c r="C615" s="18" t="s">
        <v>1697</v>
      </c>
      <c r="D615" s="19" t="s">
        <v>155</v>
      </c>
      <c r="E615" s="13" t="s">
        <v>1713</v>
      </c>
      <c r="F615" s="43" t="s">
        <v>3094</v>
      </c>
      <c r="G615" s="12" t="s">
        <v>2120</v>
      </c>
      <c r="H615" s="12" t="s">
        <v>2121</v>
      </c>
      <c r="I615" s="18" t="s">
        <v>3360</v>
      </c>
      <c r="J615" s="43" t="s">
        <v>3379</v>
      </c>
      <c r="K615" s="44">
        <v>41660</v>
      </c>
      <c r="L615" s="144">
        <v>40772</v>
      </c>
      <c r="M615" s="138"/>
      <c r="N615" s="15"/>
      <c r="O615" s="15">
        <v>1</v>
      </c>
      <c r="P615" s="39">
        <v>1</v>
      </c>
      <c r="Q615" s="91" t="s">
        <v>3110</v>
      </c>
      <c r="R615" s="14"/>
      <c r="T615" s="142">
        <v>41635</v>
      </c>
      <c r="U615" s="338"/>
      <c r="V615" s="92"/>
      <c r="W615" s="92"/>
    </row>
    <row r="616" spans="1:23" ht="12.75" customHeight="1" x14ac:dyDescent="0.2">
      <c r="A616" s="11">
        <f t="shared" si="10"/>
        <v>614</v>
      </c>
      <c r="B616" s="98">
        <v>719</v>
      </c>
      <c r="C616" s="12" t="s">
        <v>1697</v>
      </c>
      <c r="D616" s="14" t="s">
        <v>156</v>
      </c>
      <c r="E616" s="13" t="s">
        <v>1713</v>
      </c>
      <c r="F616" s="43" t="s">
        <v>3094</v>
      </c>
      <c r="G616" s="12" t="s">
        <v>2120</v>
      </c>
      <c r="H616" s="12"/>
      <c r="I616" s="18" t="s">
        <v>3360</v>
      </c>
      <c r="J616" s="43" t="s">
        <v>3379</v>
      </c>
      <c r="K616" s="13"/>
      <c r="L616" s="144">
        <v>41571</v>
      </c>
      <c r="M616" s="168"/>
      <c r="N616" s="75"/>
      <c r="O616" s="75">
        <v>0</v>
      </c>
      <c r="P616" s="65">
        <v>1</v>
      </c>
      <c r="Q616" s="91" t="s">
        <v>3110</v>
      </c>
      <c r="R616" s="14"/>
      <c r="T616" s="135">
        <v>41355</v>
      </c>
      <c r="U616" s="338"/>
      <c r="V616" s="92">
        <v>41669</v>
      </c>
      <c r="W616" s="92"/>
    </row>
    <row r="617" spans="1:23" ht="12.75" customHeight="1" x14ac:dyDescent="0.2">
      <c r="A617" s="11">
        <f t="shared" si="10"/>
        <v>615</v>
      </c>
      <c r="B617" s="98">
        <v>720</v>
      </c>
      <c r="C617" s="12" t="s">
        <v>1697</v>
      </c>
      <c r="D617" s="14" t="s">
        <v>157</v>
      </c>
      <c r="E617" s="13" t="s">
        <v>1713</v>
      </c>
      <c r="F617" s="43" t="s">
        <v>3094</v>
      </c>
      <c r="G617" s="12" t="s">
        <v>2120</v>
      </c>
      <c r="H617" s="12" t="s">
        <v>2121</v>
      </c>
      <c r="I617" s="18" t="s">
        <v>3360</v>
      </c>
      <c r="J617" s="43" t="s">
        <v>3379</v>
      </c>
      <c r="K617" s="43" t="s">
        <v>3379</v>
      </c>
      <c r="L617" s="144">
        <v>40651</v>
      </c>
      <c r="M617" s="168"/>
      <c r="N617" s="75"/>
      <c r="O617" s="75">
        <v>0</v>
      </c>
      <c r="P617" s="65">
        <v>1</v>
      </c>
      <c r="Q617" s="91" t="s">
        <v>3110</v>
      </c>
      <c r="R617" s="14"/>
      <c r="T617" s="123"/>
      <c r="U617" s="338"/>
      <c r="V617" s="92"/>
      <c r="W617" s="92"/>
    </row>
    <row r="618" spans="1:23" ht="12.75" customHeight="1" x14ac:dyDescent="0.2">
      <c r="A618" s="11">
        <f t="shared" si="10"/>
        <v>616</v>
      </c>
      <c r="B618" s="98">
        <v>721</v>
      </c>
      <c r="C618" s="12" t="s">
        <v>1697</v>
      </c>
      <c r="D618" s="14" t="s">
        <v>589</v>
      </c>
      <c r="E618" s="13" t="s">
        <v>1713</v>
      </c>
      <c r="F618" s="43" t="s">
        <v>3050</v>
      </c>
      <c r="G618" s="12" t="s">
        <v>2120</v>
      </c>
      <c r="H618" s="12" t="s">
        <v>2121</v>
      </c>
      <c r="I618" s="221" t="s">
        <v>3360</v>
      </c>
      <c r="J618" s="43" t="s">
        <v>3379</v>
      </c>
      <c r="K618" s="43" t="s">
        <v>3379</v>
      </c>
      <c r="L618" s="144">
        <v>40525</v>
      </c>
      <c r="M618" s="168"/>
      <c r="N618" s="75"/>
      <c r="O618" s="75">
        <v>0</v>
      </c>
      <c r="P618" s="65">
        <v>1</v>
      </c>
      <c r="Q618" s="91" t="s">
        <v>3110</v>
      </c>
      <c r="R618" s="14"/>
      <c r="T618" s="135">
        <v>41432</v>
      </c>
      <c r="U618" s="338"/>
      <c r="V618" s="92"/>
      <c r="W618" s="92"/>
    </row>
    <row r="619" spans="1:23" ht="12.75" customHeight="1" x14ac:dyDescent="0.2">
      <c r="A619" s="11">
        <f t="shared" si="10"/>
        <v>617</v>
      </c>
      <c r="B619" s="98">
        <v>722</v>
      </c>
      <c r="C619" s="12" t="s">
        <v>1697</v>
      </c>
      <c r="D619" s="14" t="s">
        <v>590</v>
      </c>
      <c r="E619" s="13" t="s">
        <v>1713</v>
      </c>
      <c r="F619" s="43" t="s">
        <v>3094</v>
      </c>
      <c r="G619" s="12" t="s">
        <v>2120</v>
      </c>
      <c r="H619" s="12"/>
      <c r="I619" s="12"/>
      <c r="J619" s="43" t="s">
        <v>3379</v>
      </c>
      <c r="K619" s="13"/>
      <c r="L619" s="13"/>
      <c r="M619" s="168"/>
      <c r="N619" s="75"/>
      <c r="O619" s="75">
        <v>0</v>
      </c>
      <c r="P619" s="65">
        <v>1</v>
      </c>
      <c r="Q619" s="91" t="s">
        <v>3107</v>
      </c>
      <c r="R619" s="14"/>
      <c r="T619" s="123"/>
      <c r="U619" s="338"/>
      <c r="V619" s="92"/>
      <c r="W619" s="92"/>
    </row>
    <row r="620" spans="1:23" ht="12.75" customHeight="1" x14ac:dyDescent="0.2">
      <c r="A620" s="11">
        <f t="shared" si="10"/>
        <v>618</v>
      </c>
      <c r="B620" s="98">
        <v>723</v>
      </c>
      <c r="C620" s="12" t="s">
        <v>1697</v>
      </c>
      <c r="D620" s="14" t="s">
        <v>591</v>
      </c>
      <c r="E620" s="13" t="s">
        <v>1713</v>
      </c>
      <c r="F620" s="43" t="s">
        <v>3094</v>
      </c>
      <c r="G620" s="12" t="s">
        <v>2120</v>
      </c>
      <c r="H620" s="12" t="s">
        <v>2121</v>
      </c>
      <c r="I620" s="225" t="s">
        <v>3360</v>
      </c>
      <c r="J620" s="43" t="s">
        <v>3379</v>
      </c>
      <c r="K620" s="43" t="s">
        <v>3379</v>
      </c>
      <c r="L620" s="144">
        <v>40709</v>
      </c>
      <c r="M620" s="138"/>
      <c r="N620" s="15"/>
      <c r="O620" s="15">
        <v>1</v>
      </c>
      <c r="P620" s="39">
        <v>1</v>
      </c>
      <c r="Q620" s="91" t="s">
        <v>3110</v>
      </c>
      <c r="R620" s="14"/>
      <c r="T620" s="135">
        <v>41432</v>
      </c>
      <c r="U620" s="338"/>
      <c r="V620" s="92"/>
      <c r="W620" s="92"/>
    </row>
    <row r="621" spans="1:23" ht="12.75" customHeight="1" x14ac:dyDescent="0.2">
      <c r="A621" s="11">
        <f t="shared" si="10"/>
        <v>619</v>
      </c>
      <c r="B621" s="98">
        <v>724</v>
      </c>
      <c r="C621" s="12" t="s">
        <v>1697</v>
      </c>
      <c r="D621" s="14" t="s">
        <v>592</v>
      </c>
      <c r="E621" s="13" t="s">
        <v>1713</v>
      </c>
      <c r="F621" s="43" t="s">
        <v>3094</v>
      </c>
      <c r="G621" s="12" t="s">
        <v>2120</v>
      </c>
      <c r="H621" s="12" t="s">
        <v>2121</v>
      </c>
      <c r="I621" s="18" t="s">
        <v>3360</v>
      </c>
      <c r="J621" s="43" t="s">
        <v>3379</v>
      </c>
      <c r="K621" s="43" t="s">
        <v>3379</v>
      </c>
      <c r="L621" s="144">
        <v>40694</v>
      </c>
      <c r="M621" s="138"/>
      <c r="N621" s="15"/>
      <c r="O621" s="15">
        <v>1</v>
      </c>
      <c r="P621" s="39">
        <v>1</v>
      </c>
      <c r="Q621" s="91" t="s">
        <v>3110</v>
      </c>
      <c r="R621" s="14"/>
      <c r="T621" s="135">
        <v>41432</v>
      </c>
      <c r="U621" s="338"/>
      <c r="V621" s="92"/>
      <c r="W621" s="92"/>
    </row>
    <row r="622" spans="1:23" ht="12.75" customHeight="1" x14ac:dyDescent="0.2">
      <c r="A622" s="11">
        <f t="shared" si="10"/>
        <v>620</v>
      </c>
      <c r="B622" s="98">
        <v>725</v>
      </c>
      <c r="C622" s="12" t="s">
        <v>1697</v>
      </c>
      <c r="D622" s="14" t="s">
        <v>593</v>
      </c>
      <c r="E622" s="13" t="s">
        <v>1713</v>
      </c>
      <c r="F622" s="43" t="s">
        <v>3094</v>
      </c>
      <c r="G622" s="12" t="s">
        <v>2120</v>
      </c>
      <c r="H622" s="12" t="s">
        <v>2121</v>
      </c>
      <c r="I622" s="18" t="s">
        <v>3360</v>
      </c>
      <c r="J622" s="43" t="s">
        <v>3379</v>
      </c>
      <c r="K622" s="43" t="s">
        <v>3379</v>
      </c>
      <c r="L622" s="144">
        <v>40515</v>
      </c>
      <c r="M622" s="168"/>
      <c r="N622" s="75"/>
      <c r="O622" s="75">
        <v>0</v>
      </c>
      <c r="P622" s="65">
        <v>1</v>
      </c>
      <c r="Q622" s="91" t="s">
        <v>3110</v>
      </c>
      <c r="R622" s="14"/>
      <c r="T622" s="123"/>
      <c r="U622" s="338"/>
      <c r="V622" s="92"/>
      <c r="W622" s="92"/>
    </row>
    <row r="623" spans="1:23" ht="12.75" customHeight="1" x14ac:dyDescent="0.2">
      <c r="A623" s="11">
        <f t="shared" si="10"/>
        <v>621</v>
      </c>
      <c r="B623" s="98">
        <v>726</v>
      </c>
      <c r="C623" s="12" t="s">
        <v>1697</v>
      </c>
      <c r="D623" s="14" t="s">
        <v>594</v>
      </c>
      <c r="E623" s="13" t="s">
        <v>1713</v>
      </c>
      <c r="F623" s="43" t="s">
        <v>3050</v>
      </c>
      <c r="G623" s="12" t="s">
        <v>2120</v>
      </c>
      <c r="H623" s="12" t="s">
        <v>2121</v>
      </c>
      <c r="I623" s="18" t="s">
        <v>3360</v>
      </c>
      <c r="J623" s="43" t="s">
        <v>3379</v>
      </c>
      <c r="K623" s="43" t="s">
        <v>3379</v>
      </c>
      <c r="L623" s="144">
        <v>40463</v>
      </c>
      <c r="M623" s="168"/>
      <c r="N623" s="75"/>
      <c r="O623" s="75">
        <v>0</v>
      </c>
      <c r="P623" s="65">
        <v>1</v>
      </c>
      <c r="Q623" s="91" t="s">
        <v>3110</v>
      </c>
      <c r="R623" s="14"/>
      <c r="T623" s="135">
        <v>41432</v>
      </c>
      <c r="U623" s="338"/>
      <c r="V623" s="92"/>
      <c r="W623" s="92"/>
    </row>
    <row r="624" spans="1:23" ht="12.75" customHeight="1" x14ac:dyDescent="0.2">
      <c r="A624" s="11">
        <f t="shared" si="10"/>
        <v>622</v>
      </c>
      <c r="B624" s="98">
        <v>727</v>
      </c>
      <c r="C624" s="12" t="s">
        <v>1697</v>
      </c>
      <c r="D624" s="14" t="s">
        <v>595</v>
      </c>
      <c r="E624" s="13" t="s">
        <v>1713</v>
      </c>
      <c r="F624" s="43" t="s">
        <v>3050</v>
      </c>
      <c r="G624" s="12" t="s">
        <v>2120</v>
      </c>
      <c r="H624" s="12" t="s">
        <v>2121</v>
      </c>
      <c r="I624" s="18" t="s">
        <v>3360</v>
      </c>
      <c r="J624" s="43" t="s">
        <v>3379</v>
      </c>
      <c r="K624" s="43" t="s">
        <v>3379</v>
      </c>
      <c r="L624" s="144">
        <v>40463</v>
      </c>
      <c r="M624" s="168"/>
      <c r="N624" s="75"/>
      <c r="O624" s="75">
        <v>0</v>
      </c>
      <c r="P624" s="65">
        <v>1</v>
      </c>
      <c r="Q624" s="91" t="s">
        <v>3110</v>
      </c>
      <c r="R624" s="14"/>
      <c r="T624" s="135">
        <v>41432</v>
      </c>
      <c r="U624" s="338"/>
      <c r="V624" s="92"/>
      <c r="W624" s="92"/>
    </row>
    <row r="625" spans="1:23" ht="12.75" customHeight="1" x14ac:dyDescent="0.2">
      <c r="A625" s="11">
        <f t="shared" si="10"/>
        <v>623</v>
      </c>
      <c r="B625" s="98">
        <v>728</v>
      </c>
      <c r="C625" s="12" t="s">
        <v>1697</v>
      </c>
      <c r="D625" s="14" t="s">
        <v>596</v>
      </c>
      <c r="E625" s="13" t="s">
        <v>1713</v>
      </c>
      <c r="F625" s="43" t="s">
        <v>3050</v>
      </c>
      <c r="G625" s="12" t="s">
        <v>2120</v>
      </c>
      <c r="H625" s="12" t="s">
        <v>2121</v>
      </c>
      <c r="I625" s="18" t="s">
        <v>3360</v>
      </c>
      <c r="J625" s="43" t="s">
        <v>3379</v>
      </c>
      <c r="K625" s="43" t="s">
        <v>3379</v>
      </c>
      <c r="L625" s="144">
        <v>40739</v>
      </c>
      <c r="M625" s="168"/>
      <c r="N625" s="75"/>
      <c r="O625" s="75">
        <v>0</v>
      </c>
      <c r="P625" s="65">
        <v>1</v>
      </c>
      <c r="Q625" s="91" t="s">
        <v>3110</v>
      </c>
      <c r="R625" s="14"/>
      <c r="T625" s="123"/>
      <c r="U625" s="338"/>
      <c r="V625" s="92"/>
      <c r="W625" s="92"/>
    </row>
    <row r="626" spans="1:23" ht="12.75" customHeight="1" x14ac:dyDescent="0.2">
      <c r="A626" s="11">
        <f t="shared" si="10"/>
        <v>624</v>
      </c>
      <c r="B626" s="98">
        <v>730</v>
      </c>
      <c r="C626" s="12" t="s">
        <v>1697</v>
      </c>
      <c r="D626" s="14" t="s">
        <v>597</v>
      </c>
      <c r="E626" s="13" t="s">
        <v>1713</v>
      </c>
      <c r="F626" s="43" t="s">
        <v>3094</v>
      </c>
      <c r="G626" s="12" t="s">
        <v>2120</v>
      </c>
      <c r="H626" s="12" t="s">
        <v>2121</v>
      </c>
      <c r="I626" s="18" t="s">
        <v>3360</v>
      </c>
      <c r="J626" s="43" t="s">
        <v>3379</v>
      </c>
      <c r="K626" s="43" t="s">
        <v>3379</v>
      </c>
      <c r="L626" s="144">
        <v>40777</v>
      </c>
      <c r="M626" s="168"/>
      <c r="N626" s="75"/>
      <c r="O626" s="75">
        <v>0</v>
      </c>
      <c r="P626" s="65">
        <v>1</v>
      </c>
      <c r="Q626" s="91" t="s">
        <v>3110</v>
      </c>
      <c r="R626" s="14"/>
      <c r="T626" s="123"/>
      <c r="U626" s="338"/>
      <c r="V626" s="92"/>
      <c r="W626" s="92"/>
    </row>
    <row r="627" spans="1:23" ht="12.75" customHeight="1" x14ac:dyDescent="0.2">
      <c r="A627" s="11">
        <f t="shared" si="10"/>
        <v>625</v>
      </c>
      <c r="B627" s="98">
        <v>731</v>
      </c>
      <c r="C627" s="12" t="s">
        <v>1697</v>
      </c>
      <c r="D627" s="14" t="s">
        <v>598</v>
      </c>
      <c r="E627" s="13" t="s">
        <v>1713</v>
      </c>
      <c r="F627" s="43" t="s">
        <v>3094</v>
      </c>
      <c r="G627" s="12" t="s">
        <v>2120</v>
      </c>
      <c r="H627" s="12" t="s">
        <v>2121</v>
      </c>
      <c r="I627" s="221" t="s">
        <v>3360</v>
      </c>
      <c r="J627" s="43" t="s">
        <v>3379</v>
      </c>
      <c r="K627" s="43" t="s">
        <v>3379</v>
      </c>
      <c r="L627" s="144">
        <v>40778</v>
      </c>
      <c r="M627" s="168"/>
      <c r="N627" s="75"/>
      <c r="O627" s="75">
        <v>0</v>
      </c>
      <c r="P627" s="65">
        <v>1</v>
      </c>
      <c r="Q627" s="91" t="s">
        <v>3110</v>
      </c>
      <c r="R627" s="14"/>
      <c r="T627" s="123"/>
      <c r="U627" s="338"/>
      <c r="V627" s="92"/>
      <c r="W627" s="92"/>
    </row>
    <row r="628" spans="1:23" ht="12.75" customHeight="1" x14ac:dyDescent="0.2">
      <c r="A628" s="11">
        <f t="shared" si="10"/>
        <v>626</v>
      </c>
      <c r="B628" s="98">
        <v>732</v>
      </c>
      <c r="C628" s="12" t="s">
        <v>1697</v>
      </c>
      <c r="D628" s="14" t="s">
        <v>641</v>
      </c>
      <c r="E628" s="13" t="s">
        <v>1713</v>
      </c>
      <c r="F628" s="43" t="s">
        <v>3094</v>
      </c>
      <c r="G628" s="12" t="s">
        <v>2120</v>
      </c>
      <c r="H628" s="12"/>
      <c r="I628" s="12"/>
      <c r="J628" s="43" t="s">
        <v>3379</v>
      </c>
      <c r="K628" s="13"/>
      <c r="L628" s="13"/>
      <c r="M628" s="138"/>
      <c r="N628" s="15"/>
      <c r="O628" s="15">
        <v>1</v>
      </c>
      <c r="P628" s="39">
        <v>1</v>
      </c>
      <c r="Q628" s="91" t="s">
        <v>3107</v>
      </c>
      <c r="R628" s="14"/>
      <c r="T628" s="123"/>
      <c r="U628" s="338"/>
      <c r="V628" s="92"/>
      <c r="W628" s="92"/>
    </row>
    <row r="629" spans="1:23" ht="12.75" customHeight="1" x14ac:dyDescent="0.2">
      <c r="A629" s="11">
        <f t="shared" si="10"/>
        <v>627</v>
      </c>
      <c r="B629" s="98">
        <v>733</v>
      </c>
      <c r="C629" s="12" t="s">
        <v>1697</v>
      </c>
      <c r="D629" s="14" t="s">
        <v>642</v>
      </c>
      <c r="E629" s="13" t="s">
        <v>1713</v>
      </c>
      <c r="F629" s="43" t="s">
        <v>3094</v>
      </c>
      <c r="G629" s="12" t="s">
        <v>2120</v>
      </c>
      <c r="H629" s="12" t="s">
        <v>2121</v>
      </c>
      <c r="I629" s="225" t="s">
        <v>3360</v>
      </c>
      <c r="J629" s="43" t="s">
        <v>3379</v>
      </c>
      <c r="K629" s="43" t="s">
        <v>3379</v>
      </c>
      <c r="L629" s="144">
        <v>41577</v>
      </c>
      <c r="M629" s="138"/>
      <c r="N629" s="15"/>
      <c r="O629" s="15">
        <v>1</v>
      </c>
      <c r="P629" s="39">
        <v>1</v>
      </c>
      <c r="Q629" s="91" t="s">
        <v>3110</v>
      </c>
      <c r="R629" s="14"/>
      <c r="T629" s="135">
        <v>41432</v>
      </c>
      <c r="U629" s="338"/>
      <c r="V629" s="92">
        <v>41669</v>
      </c>
      <c r="W629" s="92"/>
    </row>
    <row r="630" spans="1:23" ht="12.75" customHeight="1" x14ac:dyDescent="0.2">
      <c r="A630" s="11">
        <f t="shared" si="10"/>
        <v>628</v>
      </c>
      <c r="B630" s="98">
        <v>734</v>
      </c>
      <c r="C630" s="12" t="s">
        <v>1697</v>
      </c>
      <c r="D630" s="14" t="s">
        <v>643</v>
      </c>
      <c r="E630" s="13" t="s">
        <v>1713</v>
      </c>
      <c r="F630" s="43" t="s">
        <v>3094</v>
      </c>
      <c r="G630" s="12" t="s">
        <v>2120</v>
      </c>
      <c r="H630" s="12" t="s">
        <v>2121</v>
      </c>
      <c r="I630" s="18" t="s">
        <v>3360</v>
      </c>
      <c r="J630" s="43" t="s">
        <v>3379</v>
      </c>
      <c r="K630" s="43" t="s">
        <v>3379</v>
      </c>
      <c r="L630" s="144">
        <v>40694</v>
      </c>
      <c r="M630" s="168"/>
      <c r="N630" s="75"/>
      <c r="O630" s="75">
        <v>0</v>
      </c>
      <c r="P630" s="65">
        <v>1</v>
      </c>
      <c r="Q630" s="91" t="s">
        <v>3110</v>
      </c>
      <c r="R630" s="14"/>
      <c r="T630" s="123"/>
      <c r="U630" s="338"/>
      <c r="V630" s="92"/>
      <c r="W630" s="92"/>
    </row>
    <row r="631" spans="1:23" ht="12.75" customHeight="1" x14ac:dyDescent="0.2">
      <c r="A631" s="11">
        <f t="shared" si="10"/>
        <v>629</v>
      </c>
      <c r="B631" s="98">
        <v>735</v>
      </c>
      <c r="C631" s="12" t="s">
        <v>1697</v>
      </c>
      <c r="D631" s="14" t="s">
        <v>644</v>
      </c>
      <c r="E631" s="13" t="s">
        <v>1713</v>
      </c>
      <c r="F631" s="43" t="s">
        <v>3094</v>
      </c>
      <c r="G631" s="12" t="s">
        <v>2120</v>
      </c>
      <c r="H631" s="12" t="s">
        <v>2121</v>
      </c>
      <c r="I631" s="18" t="s">
        <v>3360</v>
      </c>
      <c r="J631" s="43" t="s">
        <v>3379</v>
      </c>
      <c r="K631" s="43" t="s">
        <v>3379</v>
      </c>
      <c r="L631" s="144">
        <v>40675</v>
      </c>
      <c r="M631" s="168"/>
      <c r="N631" s="75"/>
      <c r="O631" s="75">
        <v>0</v>
      </c>
      <c r="P631" s="65">
        <v>1</v>
      </c>
      <c r="Q631" s="91" t="s">
        <v>3110</v>
      </c>
      <c r="R631" s="14"/>
      <c r="T631" s="123"/>
      <c r="U631" s="338"/>
      <c r="V631" s="92"/>
      <c r="W631" s="92"/>
    </row>
    <row r="632" spans="1:23" ht="12.75" customHeight="1" x14ac:dyDescent="0.2">
      <c r="A632" s="11">
        <f t="shared" si="10"/>
        <v>630</v>
      </c>
      <c r="B632" s="98">
        <v>736</v>
      </c>
      <c r="C632" s="12" t="s">
        <v>1697</v>
      </c>
      <c r="D632" s="14" t="s">
        <v>645</v>
      </c>
      <c r="E632" s="13" t="s">
        <v>646</v>
      </c>
      <c r="F632" s="43" t="s">
        <v>3097</v>
      </c>
      <c r="G632" s="12" t="s">
        <v>2120</v>
      </c>
      <c r="H632" s="12" t="s">
        <v>2121</v>
      </c>
      <c r="I632" s="18" t="s">
        <v>3360</v>
      </c>
      <c r="J632" s="43" t="s">
        <v>3379</v>
      </c>
      <c r="K632" s="43" t="s">
        <v>3379</v>
      </c>
      <c r="L632" s="144">
        <v>40512</v>
      </c>
      <c r="M632" s="168"/>
      <c r="N632" s="75"/>
      <c r="O632" s="75">
        <v>0</v>
      </c>
      <c r="P632" s="65">
        <v>1</v>
      </c>
      <c r="Q632" s="91" t="s">
        <v>3110</v>
      </c>
      <c r="R632" s="14"/>
      <c r="T632" s="123"/>
      <c r="U632" s="338"/>
      <c r="V632" s="92"/>
      <c r="W632" s="92"/>
    </row>
    <row r="633" spans="1:23" ht="12.75" customHeight="1" x14ac:dyDescent="0.2">
      <c r="A633" s="11">
        <f t="shared" si="10"/>
        <v>631</v>
      </c>
      <c r="B633" s="98">
        <v>737</v>
      </c>
      <c r="C633" s="12" t="s">
        <v>1697</v>
      </c>
      <c r="D633" s="14" t="s">
        <v>647</v>
      </c>
      <c r="E633" s="13" t="s">
        <v>1713</v>
      </c>
      <c r="F633" s="43" t="s">
        <v>3094</v>
      </c>
      <c r="G633" s="12" t="s">
        <v>2120</v>
      </c>
      <c r="H633" s="12" t="s">
        <v>2121</v>
      </c>
      <c r="I633" s="221" t="s">
        <v>3360</v>
      </c>
      <c r="J633" s="43" t="s">
        <v>3379</v>
      </c>
      <c r="K633" s="43" t="s">
        <v>3379</v>
      </c>
      <c r="L633" s="144">
        <v>40714</v>
      </c>
      <c r="M633" s="168"/>
      <c r="N633" s="75"/>
      <c r="O633" s="75">
        <v>0</v>
      </c>
      <c r="P633" s="65">
        <v>1</v>
      </c>
      <c r="Q633" s="91" t="s">
        <v>3110</v>
      </c>
      <c r="R633" s="14"/>
      <c r="T633" s="123"/>
      <c r="U633" s="338"/>
      <c r="V633" s="92"/>
      <c r="W633" s="92"/>
    </row>
    <row r="634" spans="1:23" ht="12.75" customHeight="1" x14ac:dyDescent="0.2">
      <c r="A634" s="11">
        <f t="shared" si="10"/>
        <v>632</v>
      </c>
      <c r="B634" s="98">
        <v>739</v>
      </c>
      <c r="C634" s="12" t="s">
        <v>1697</v>
      </c>
      <c r="D634" s="14" t="s">
        <v>648</v>
      </c>
      <c r="E634" s="13" t="s">
        <v>646</v>
      </c>
      <c r="F634" s="43" t="s">
        <v>3097</v>
      </c>
      <c r="G634" s="12" t="s">
        <v>2120</v>
      </c>
      <c r="H634" s="12"/>
      <c r="I634" s="12"/>
      <c r="J634" s="43" t="s">
        <v>3379</v>
      </c>
      <c r="K634" s="13"/>
      <c r="L634" s="13"/>
      <c r="M634" s="168"/>
      <c r="N634" s="75"/>
      <c r="O634" s="75">
        <v>0</v>
      </c>
      <c r="P634" s="65">
        <v>1</v>
      </c>
      <c r="Q634" s="91" t="s">
        <v>3107</v>
      </c>
      <c r="R634" s="14"/>
      <c r="T634" s="123"/>
      <c r="U634" s="338"/>
      <c r="V634" s="92"/>
      <c r="W634" s="92"/>
    </row>
    <row r="635" spans="1:23" ht="12.75" customHeight="1" x14ac:dyDescent="0.2">
      <c r="A635" s="11">
        <f t="shared" si="10"/>
        <v>633</v>
      </c>
      <c r="B635" s="98">
        <v>740</v>
      </c>
      <c r="C635" s="12" t="s">
        <v>1697</v>
      </c>
      <c r="D635" s="14" t="s">
        <v>680</v>
      </c>
      <c r="E635" s="13" t="s">
        <v>1713</v>
      </c>
      <c r="F635" s="43" t="s">
        <v>3094</v>
      </c>
      <c r="G635" s="12" t="s">
        <v>2120</v>
      </c>
      <c r="H635" s="12" t="s">
        <v>2121</v>
      </c>
      <c r="I635" s="226" t="s">
        <v>3360</v>
      </c>
      <c r="J635" s="43" t="s">
        <v>3379</v>
      </c>
      <c r="K635" s="43" t="s">
        <v>3379</v>
      </c>
      <c r="L635" s="144">
        <v>40759</v>
      </c>
      <c r="M635" s="168"/>
      <c r="N635" s="75"/>
      <c r="O635" s="75">
        <v>0</v>
      </c>
      <c r="P635" s="65">
        <v>1</v>
      </c>
      <c r="Q635" s="91" t="s">
        <v>3110</v>
      </c>
      <c r="R635" s="14"/>
      <c r="T635" s="123"/>
      <c r="U635" s="338"/>
      <c r="V635" s="92"/>
      <c r="W635" s="92"/>
    </row>
    <row r="636" spans="1:23" ht="12.75" customHeight="1" x14ac:dyDescent="0.2">
      <c r="A636" s="11">
        <f t="shared" si="10"/>
        <v>634</v>
      </c>
      <c r="B636" s="98">
        <v>741</v>
      </c>
      <c r="C636" s="12" t="s">
        <v>1697</v>
      </c>
      <c r="D636" s="14" t="s">
        <v>681</v>
      </c>
      <c r="E636" s="13" t="s">
        <v>1713</v>
      </c>
      <c r="F636" s="43" t="s">
        <v>3094</v>
      </c>
      <c r="G636" s="12" t="s">
        <v>2120</v>
      </c>
      <c r="H636" s="12"/>
      <c r="I636" s="12"/>
      <c r="J636" s="43" t="s">
        <v>3379</v>
      </c>
      <c r="K636" s="13"/>
      <c r="L636" s="13"/>
      <c r="M636" s="138"/>
      <c r="N636" s="15"/>
      <c r="O636" s="15">
        <v>1</v>
      </c>
      <c r="P636" s="39">
        <v>1</v>
      </c>
      <c r="Q636" s="91" t="s">
        <v>3107</v>
      </c>
      <c r="R636" s="14"/>
      <c r="T636" s="123"/>
      <c r="U636" s="338"/>
      <c r="V636" s="92"/>
      <c r="W636" s="92"/>
    </row>
    <row r="637" spans="1:23" ht="12.75" customHeight="1" x14ac:dyDescent="0.2">
      <c r="A637" s="11">
        <f t="shared" si="10"/>
        <v>635</v>
      </c>
      <c r="B637" s="98">
        <v>742</v>
      </c>
      <c r="C637" s="12" t="s">
        <v>1697</v>
      </c>
      <c r="D637" s="14" t="s">
        <v>682</v>
      </c>
      <c r="E637" s="13" t="s">
        <v>1713</v>
      </c>
      <c r="F637" s="43" t="s">
        <v>3094</v>
      </c>
      <c r="G637" s="12" t="s">
        <v>2120</v>
      </c>
      <c r="H637" s="12" t="s">
        <v>2121</v>
      </c>
      <c r="I637" s="226" t="s">
        <v>3360</v>
      </c>
      <c r="J637" s="43" t="s">
        <v>3379</v>
      </c>
      <c r="K637" s="43" t="s">
        <v>3379</v>
      </c>
      <c r="L637" s="144">
        <v>40717</v>
      </c>
      <c r="M637" s="168"/>
      <c r="N637" s="75"/>
      <c r="O637" s="75">
        <v>0</v>
      </c>
      <c r="P637" s="65">
        <v>1</v>
      </c>
      <c r="Q637" s="91" t="s">
        <v>3110</v>
      </c>
      <c r="R637" s="14"/>
      <c r="T637" s="123"/>
      <c r="U637" s="338"/>
      <c r="V637" s="92"/>
      <c r="W637" s="92"/>
    </row>
    <row r="638" spans="1:23" ht="12.75" customHeight="1" x14ac:dyDescent="0.2">
      <c r="A638" s="11">
        <f t="shared" si="10"/>
        <v>636</v>
      </c>
      <c r="B638" s="98">
        <v>743</v>
      </c>
      <c r="C638" s="12" t="s">
        <v>1697</v>
      </c>
      <c r="D638" s="14" t="s">
        <v>683</v>
      </c>
      <c r="E638" s="13" t="s">
        <v>1713</v>
      </c>
      <c r="F638" s="43" t="s">
        <v>3094</v>
      </c>
      <c r="G638" s="12" t="s">
        <v>2120</v>
      </c>
      <c r="H638" s="12"/>
      <c r="I638" s="12"/>
      <c r="J638" s="43" t="s">
        <v>3379</v>
      </c>
      <c r="K638" s="13"/>
      <c r="L638" s="13"/>
      <c r="M638" s="138"/>
      <c r="N638" s="15"/>
      <c r="O638" s="15">
        <v>1</v>
      </c>
      <c r="P638" s="39">
        <v>1</v>
      </c>
      <c r="Q638" s="91" t="s">
        <v>3107</v>
      </c>
      <c r="R638" s="14"/>
      <c r="T638" s="123"/>
      <c r="U638" s="338"/>
      <c r="V638" s="92"/>
      <c r="W638" s="92"/>
    </row>
    <row r="639" spans="1:23" ht="12.75" customHeight="1" x14ac:dyDescent="0.2">
      <c r="A639" s="11">
        <f t="shared" si="10"/>
        <v>637</v>
      </c>
      <c r="B639" s="98">
        <v>744</v>
      </c>
      <c r="C639" s="12" t="s">
        <v>1697</v>
      </c>
      <c r="D639" s="14" t="s">
        <v>684</v>
      </c>
      <c r="E639" s="13" t="s">
        <v>1713</v>
      </c>
      <c r="F639" s="43" t="s">
        <v>3094</v>
      </c>
      <c r="G639" s="12" t="s">
        <v>2120</v>
      </c>
      <c r="H639" s="12"/>
      <c r="I639" s="225" t="s">
        <v>3360</v>
      </c>
      <c r="J639" s="43" t="s">
        <v>3379</v>
      </c>
      <c r="K639" s="13"/>
      <c r="L639" s="144">
        <v>40693</v>
      </c>
      <c r="M639" s="138"/>
      <c r="N639" s="15"/>
      <c r="O639" s="15">
        <v>1</v>
      </c>
      <c r="P639" s="39">
        <v>1</v>
      </c>
      <c r="Q639" s="91" t="s">
        <v>3110</v>
      </c>
      <c r="R639" s="14"/>
      <c r="T639" s="123"/>
      <c r="U639" s="338"/>
      <c r="V639" s="92"/>
      <c r="W639" s="92"/>
    </row>
    <row r="640" spans="1:23" ht="12.75" customHeight="1" x14ac:dyDescent="0.2">
      <c r="A640" s="11">
        <f t="shared" si="10"/>
        <v>638</v>
      </c>
      <c r="B640" s="98">
        <v>745</v>
      </c>
      <c r="C640" s="12" t="s">
        <v>1697</v>
      </c>
      <c r="D640" s="14" t="s">
        <v>685</v>
      </c>
      <c r="E640" s="13" t="s">
        <v>1713</v>
      </c>
      <c r="F640" s="43" t="s">
        <v>3094</v>
      </c>
      <c r="G640" s="12" t="s">
        <v>2120</v>
      </c>
      <c r="H640" s="12" t="s">
        <v>2121</v>
      </c>
      <c r="I640" s="221" t="s">
        <v>3360</v>
      </c>
      <c r="J640" s="43" t="s">
        <v>3379</v>
      </c>
      <c r="K640" s="43" t="s">
        <v>3379</v>
      </c>
      <c r="L640" s="144">
        <v>41882</v>
      </c>
      <c r="M640" s="138"/>
      <c r="N640" s="15"/>
      <c r="O640" s="15">
        <v>1</v>
      </c>
      <c r="P640" s="39">
        <v>1</v>
      </c>
      <c r="Q640" s="91" t="s">
        <v>3110</v>
      </c>
      <c r="R640" s="14"/>
      <c r="T640" s="123"/>
      <c r="U640" s="338"/>
      <c r="V640" s="92">
        <v>41865</v>
      </c>
      <c r="W640" s="92">
        <v>41880</v>
      </c>
    </row>
    <row r="641" spans="1:23" ht="12.75" customHeight="1" x14ac:dyDescent="0.2">
      <c r="A641" s="11">
        <f t="shared" si="10"/>
        <v>639</v>
      </c>
      <c r="B641" s="98">
        <v>746</v>
      </c>
      <c r="C641" s="12" t="s">
        <v>1697</v>
      </c>
      <c r="D641" s="14" t="s">
        <v>686</v>
      </c>
      <c r="E641" s="13" t="s">
        <v>1713</v>
      </c>
      <c r="F641" s="43" t="s">
        <v>3094</v>
      </c>
      <c r="G641" s="12" t="s">
        <v>2120</v>
      </c>
      <c r="H641" s="12" t="s">
        <v>2121</v>
      </c>
      <c r="I641" s="12"/>
      <c r="J641" s="43" t="s">
        <v>3379</v>
      </c>
      <c r="K641" s="43" t="s">
        <v>3379</v>
      </c>
      <c r="L641" s="43"/>
      <c r="M641" s="138"/>
      <c r="N641" s="15"/>
      <c r="O641" s="15">
        <v>1</v>
      </c>
      <c r="P641" s="39">
        <v>1</v>
      </c>
      <c r="Q641" s="91" t="s">
        <v>3107</v>
      </c>
      <c r="R641" s="14"/>
      <c r="T641" s="123"/>
      <c r="U641" s="338"/>
      <c r="V641" s="92"/>
      <c r="W641" s="92"/>
    </row>
    <row r="642" spans="1:23" ht="12.75" customHeight="1" x14ac:dyDescent="0.2">
      <c r="A642" s="11">
        <f t="shared" si="10"/>
        <v>640</v>
      </c>
      <c r="B642" s="98">
        <v>747</v>
      </c>
      <c r="C642" s="12" t="s">
        <v>1697</v>
      </c>
      <c r="D642" s="14" t="s">
        <v>687</v>
      </c>
      <c r="E642" s="13" t="s">
        <v>1713</v>
      </c>
      <c r="F642" s="43" t="s">
        <v>3094</v>
      </c>
      <c r="G642" s="12" t="s">
        <v>2120</v>
      </c>
      <c r="H642" s="12" t="s">
        <v>2121</v>
      </c>
      <c r="I642" s="225" t="s">
        <v>3360</v>
      </c>
      <c r="J642" s="43" t="s">
        <v>3379</v>
      </c>
      <c r="K642" s="43" t="s">
        <v>3379</v>
      </c>
      <c r="L642" s="144">
        <v>40780</v>
      </c>
      <c r="M642" s="168"/>
      <c r="N642" s="75"/>
      <c r="O642" s="75">
        <v>0</v>
      </c>
      <c r="P642" s="65">
        <v>1</v>
      </c>
      <c r="Q642" s="91" t="s">
        <v>3110</v>
      </c>
      <c r="R642" s="14"/>
      <c r="T642" s="123"/>
      <c r="U642" s="338"/>
      <c r="V642" s="92"/>
      <c r="W642" s="92"/>
    </row>
    <row r="643" spans="1:23" x14ac:dyDescent="0.2">
      <c r="A643" s="11">
        <f t="shared" si="10"/>
        <v>641</v>
      </c>
      <c r="B643" s="98">
        <v>749</v>
      </c>
      <c r="C643" s="12" t="s">
        <v>1697</v>
      </c>
      <c r="D643" s="14" t="s">
        <v>688</v>
      </c>
      <c r="E643" s="13" t="s">
        <v>2119</v>
      </c>
      <c r="F643" s="43" t="s">
        <v>3098</v>
      </c>
      <c r="G643" s="12" t="s">
        <v>2120</v>
      </c>
      <c r="H643" s="12" t="s">
        <v>2121</v>
      </c>
      <c r="I643" s="18" t="s">
        <v>3360</v>
      </c>
      <c r="J643" s="43" t="s">
        <v>3379</v>
      </c>
      <c r="K643" s="43" t="s">
        <v>3379</v>
      </c>
      <c r="L643" s="144">
        <v>40724</v>
      </c>
      <c r="M643" s="138"/>
      <c r="N643" s="15"/>
      <c r="O643" s="15">
        <v>0</v>
      </c>
      <c r="P643" s="39">
        <v>1</v>
      </c>
      <c r="Q643" s="91" t="s">
        <v>3110</v>
      </c>
      <c r="R643" s="14"/>
      <c r="T643" s="123"/>
      <c r="U643" s="338"/>
      <c r="V643" s="92"/>
      <c r="W643" s="92"/>
    </row>
    <row r="644" spans="1:23" ht="12.75" customHeight="1" x14ac:dyDescent="0.2">
      <c r="A644" s="11">
        <f t="shared" ref="A644:A707" si="11">A643+1</f>
        <v>642</v>
      </c>
      <c r="B644" s="98">
        <v>750</v>
      </c>
      <c r="C644" s="12" t="s">
        <v>1697</v>
      </c>
      <c r="D644" s="14" t="s">
        <v>689</v>
      </c>
      <c r="E644" s="13" t="s">
        <v>1713</v>
      </c>
      <c r="F644" s="43" t="s">
        <v>3094</v>
      </c>
      <c r="G644" s="12" t="s">
        <v>2120</v>
      </c>
      <c r="H644" s="12" t="s">
        <v>2121</v>
      </c>
      <c r="I644" s="18" t="s">
        <v>3360</v>
      </c>
      <c r="J644" s="43" t="s">
        <v>3379</v>
      </c>
      <c r="K644" s="43" t="s">
        <v>3379</v>
      </c>
      <c r="L644" s="144">
        <v>40694</v>
      </c>
      <c r="M644" s="168"/>
      <c r="N644" s="75"/>
      <c r="O644" s="75">
        <v>0</v>
      </c>
      <c r="P644" s="65">
        <v>1</v>
      </c>
      <c r="Q644" s="91" t="s">
        <v>3110</v>
      </c>
      <c r="R644" s="14"/>
      <c r="T644" s="123"/>
      <c r="U644" s="338"/>
      <c r="V644" s="92"/>
      <c r="W644" s="92"/>
    </row>
    <row r="645" spans="1:23" ht="12.75" customHeight="1" x14ac:dyDescent="0.2">
      <c r="A645" s="11">
        <f t="shared" si="11"/>
        <v>643</v>
      </c>
      <c r="B645" s="98">
        <v>751</v>
      </c>
      <c r="C645" s="12" t="s">
        <v>1697</v>
      </c>
      <c r="D645" s="14" t="s">
        <v>690</v>
      </c>
      <c r="E645" s="13" t="s">
        <v>1713</v>
      </c>
      <c r="F645" s="43" t="s">
        <v>3094</v>
      </c>
      <c r="G645" s="12" t="s">
        <v>2120</v>
      </c>
      <c r="H645" s="18" t="s">
        <v>2121</v>
      </c>
      <c r="I645" s="18" t="s">
        <v>3360</v>
      </c>
      <c r="J645" s="43" t="s">
        <v>3379</v>
      </c>
      <c r="K645" s="44">
        <v>41787</v>
      </c>
      <c r="L645" s="144">
        <v>41635</v>
      </c>
      <c r="M645" s="168"/>
      <c r="N645" s="75"/>
      <c r="O645" s="75">
        <v>0</v>
      </c>
      <c r="P645" s="65">
        <v>1</v>
      </c>
      <c r="Q645" s="91" t="s">
        <v>3110</v>
      </c>
      <c r="R645" s="14"/>
      <c r="T645" s="123">
        <v>41670</v>
      </c>
      <c r="U645" s="338">
        <v>41639</v>
      </c>
      <c r="V645" s="92">
        <v>41669</v>
      </c>
      <c r="W645" s="92"/>
    </row>
    <row r="646" spans="1:23" ht="12.75" customHeight="1" x14ac:dyDescent="0.2">
      <c r="A646" s="11">
        <f t="shared" si="11"/>
        <v>644</v>
      </c>
      <c r="B646" s="98">
        <v>752</v>
      </c>
      <c r="C646" s="12" t="s">
        <v>1697</v>
      </c>
      <c r="D646" s="14" t="s">
        <v>691</v>
      </c>
      <c r="E646" s="13" t="s">
        <v>1713</v>
      </c>
      <c r="F646" s="43" t="s">
        <v>3094</v>
      </c>
      <c r="G646" s="12" t="s">
        <v>2120</v>
      </c>
      <c r="H646" s="12" t="s">
        <v>2121</v>
      </c>
      <c r="I646" s="18" t="s">
        <v>3360</v>
      </c>
      <c r="J646" s="43" t="s">
        <v>3379</v>
      </c>
      <c r="K646" s="43" t="s">
        <v>3379</v>
      </c>
      <c r="L646" s="144">
        <v>40780</v>
      </c>
      <c r="M646" s="168"/>
      <c r="N646" s="75"/>
      <c r="O646" s="75">
        <v>0</v>
      </c>
      <c r="P646" s="65">
        <v>1</v>
      </c>
      <c r="Q646" s="91" t="s">
        <v>3110</v>
      </c>
      <c r="R646" s="14"/>
      <c r="T646" s="123"/>
      <c r="U646" s="338"/>
      <c r="V646" s="92"/>
      <c r="W646" s="92"/>
    </row>
    <row r="647" spans="1:23" ht="12.75" customHeight="1" x14ac:dyDescent="0.2">
      <c r="A647" s="11">
        <f t="shared" si="11"/>
        <v>645</v>
      </c>
      <c r="B647" s="98">
        <v>753</v>
      </c>
      <c r="C647" s="12" t="s">
        <v>1697</v>
      </c>
      <c r="D647" s="14" t="s">
        <v>1303</v>
      </c>
      <c r="E647" s="13" t="s">
        <v>1713</v>
      </c>
      <c r="F647" s="43" t="s">
        <v>3094</v>
      </c>
      <c r="G647" s="12" t="s">
        <v>2120</v>
      </c>
      <c r="H647" s="12" t="s">
        <v>2121</v>
      </c>
      <c r="I647" s="18" t="s">
        <v>3360</v>
      </c>
      <c r="J647" s="43" t="s">
        <v>3379</v>
      </c>
      <c r="K647" s="43" t="s">
        <v>3379</v>
      </c>
      <c r="L647" s="144">
        <v>40525</v>
      </c>
      <c r="M647" s="168"/>
      <c r="N647" s="75"/>
      <c r="O647" s="75">
        <v>0</v>
      </c>
      <c r="P647" s="65">
        <v>1</v>
      </c>
      <c r="Q647" s="91" t="s">
        <v>3110</v>
      </c>
      <c r="R647" s="14"/>
      <c r="T647" s="123"/>
      <c r="U647" s="338"/>
      <c r="V647" s="92"/>
      <c r="W647" s="92"/>
    </row>
    <row r="648" spans="1:23" ht="12.75" customHeight="1" x14ac:dyDescent="0.2">
      <c r="A648" s="11">
        <f t="shared" si="11"/>
        <v>646</v>
      </c>
      <c r="B648" s="98">
        <v>754</v>
      </c>
      <c r="C648" s="12" t="s">
        <v>1697</v>
      </c>
      <c r="D648" s="14" t="s">
        <v>1304</v>
      </c>
      <c r="E648" s="13" t="s">
        <v>1713</v>
      </c>
      <c r="F648" s="43" t="s">
        <v>3094</v>
      </c>
      <c r="G648" s="12" t="s">
        <v>2120</v>
      </c>
      <c r="H648" s="12" t="s">
        <v>2121</v>
      </c>
      <c r="I648" s="18" t="s">
        <v>3360</v>
      </c>
      <c r="J648" s="43" t="s">
        <v>3379</v>
      </c>
      <c r="K648" s="43" t="s">
        <v>3379</v>
      </c>
      <c r="L648" s="144">
        <v>40522</v>
      </c>
      <c r="M648" s="168"/>
      <c r="N648" s="75"/>
      <c r="O648" s="75">
        <v>0</v>
      </c>
      <c r="P648" s="65">
        <v>1</v>
      </c>
      <c r="Q648" s="91" t="s">
        <v>3110</v>
      </c>
      <c r="R648" s="14"/>
      <c r="T648" s="123"/>
      <c r="U648" s="338"/>
      <c r="V648" s="92"/>
      <c r="W648" s="92"/>
    </row>
    <row r="649" spans="1:23" ht="12.75" customHeight="1" x14ac:dyDescent="0.2">
      <c r="A649" s="11">
        <f t="shared" si="11"/>
        <v>647</v>
      </c>
      <c r="B649" s="98">
        <v>755</v>
      </c>
      <c r="C649" s="12" t="s">
        <v>1697</v>
      </c>
      <c r="D649" s="14" t="s">
        <v>1305</v>
      </c>
      <c r="E649" s="13" t="s">
        <v>1713</v>
      </c>
      <c r="F649" s="43" t="s">
        <v>3094</v>
      </c>
      <c r="G649" s="12" t="s">
        <v>2120</v>
      </c>
      <c r="H649" s="12" t="s">
        <v>2121</v>
      </c>
      <c r="I649" s="18" t="s">
        <v>3360</v>
      </c>
      <c r="J649" s="43" t="s">
        <v>3379</v>
      </c>
      <c r="K649" s="43" t="s">
        <v>3379</v>
      </c>
      <c r="L649" s="144">
        <v>40777</v>
      </c>
      <c r="M649" s="168"/>
      <c r="N649" s="75"/>
      <c r="O649" s="75">
        <v>0</v>
      </c>
      <c r="P649" s="65">
        <v>1</v>
      </c>
      <c r="Q649" s="91" t="s">
        <v>3110</v>
      </c>
      <c r="R649" s="14"/>
      <c r="T649" s="123"/>
      <c r="U649" s="338"/>
      <c r="V649" s="92"/>
      <c r="W649" s="92"/>
    </row>
    <row r="650" spans="1:23" ht="12.75" customHeight="1" x14ac:dyDescent="0.2">
      <c r="A650" s="11">
        <f t="shared" si="11"/>
        <v>648</v>
      </c>
      <c r="B650" s="98">
        <v>757</v>
      </c>
      <c r="C650" s="12" t="s">
        <v>1697</v>
      </c>
      <c r="D650" s="14" t="s">
        <v>1306</v>
      </c>
      <c r="E650" s="13" t="s">
        <v>1713</v>
      </c>
      <c r="F650" s="43" t="s">
        <v>3094</v>
      </c>
      <c r="G650" s="12" t="s">
        <v>2120</v>
      </c>
      <c r="H650" s="12" t="s">
        <v>2121</v>
      </c>
      <c r="I650" s="18" t="s">
        <v>3360</v>
      </c>
      <c r="J650" s="43" t="s">
        <v>3379</v>
      </c>
      <c r="K650" s="43" t="s">
        <v>3379</v>
      </c>
      <c r="L650" s="144">
        <v>40668</v>
      </c>
      <c r="M650" s="168"/>
      <c r="N650" s="75"/>
      <c r="O650" s="75">
        <v>0</v>
      </c>
      <c r="P650" s="65">
        <v>1</v>
      </c>
      <c r="Q650" s="91" t="s">
        <v>3110</v>
      </c>
      <c r="R650" s="14"/>
      <c r="T650" s="123"/>
      <c r="U650" s="338"/>
      <c r="V650" s="92"/>
      <c r="W650" s="92"/>
    </row>
    <row r="651" spans="1:23" ht="12.75" customHeight="1" x14ac:dyDescent="0.2">
      <c r="A651" s="11">
        <f t="shared" si="11"/>
        <v>649</v>
      </c>
      <c r="B651" s="98">
        <v>758</v>
      </c>
      <c r="C651" s="12" t="s">
        <v>1697</v>
      </c>
      <c r="D651" s="14" t="s">
        <v>2425</v>
      </c>
      <c r="E651" s="13" t="s">
        <v>1713</v>
      </c>
      <c r="F651" s="43" t="s">
        <v>3094</v>
      </c>
      <c r="G651" s="12" t="s">
        <v>2120</v>
      </c>
      <c r="H651" s="12" t="s">
        <v>2121</v>
      </c>
      <c r="I651" s="18" t="s">
        <v>3360</v>
      </c>
      <c r="J651" s="43" t="s">
        <v>3379</v>
      </c>
      <c r="K651" s="43" t="s">
        <v>3379</v>
      </c>
      <c r="L651" s="144">
        <v>40777</v>
      </c>
      <c r="M651" s="168"/>
      <c r="N651" s="75"/>
      <c r="O651" s="75">
        <v>0</v>
      </c>
      <c r="P651" s="65">
        <v>1</v>
      </c>
      <c r="Q651" s="91" t="s">
        <v>3110</v>
      </c>
      <c r="R651" s="14"/>
      <c r="T651" s="123"/>
      <c r="U651" s="338"/>
      <c r="V651" s="92"/>
      <c r="W651" s="92"/>
    </row>
    <row r="652" spans="1:23" ht="12.75" customHeight="1" x14ac:dyDescent="0.2">
      <c r="A652" s="11">
        <f t="shared" si="11"/>
        <v>650</v>
      </c>
      <c r="B652" s="98">
        <v>759</v>
      </c>
      <c r="C652" s="12" t="s">
        <v>1697</v>
      </c>
      <c r="D652" s="14" t="s">
        <v>150</v>
      </c>
      <c r="E652" s="13" t="s">
        <v>1713</v>
      </c>
      <c r="F652" s="43" t="s">
        <v>3050</v>
      </c>
      <c r="G652" s="12" t="s">
        <v>2120</v>
      </c>
      <c r="H652" s="12" t="s">
        <v>2121</v>
      </c>
      <c r="I652" s="18" t="s">
        <v>3360</v>
      </c>
      <c r="J652" s="43" t="s">
        <v>3379</v>
      </c>
      <c r="K652" s="43" t="s">
        <v>3379</v>
      </c>
      <c r="L652" s="144">
        <v>40463</v>
      </c>
      <c r="M652" s="168"/>
      <c r="N652" s="75"/>
      <c r="O652" s="75">
        <v>0</v>
      </c>
      <c r="P652" s="65">
        <v>1</v>
      </c>
      <c r="Q652" s="91" t="s">
        <v>3110</v>
      </c>
      <c r="R652" s="14"/>
      <c r="T652" s="123"/>
      <c r="U652" s="338"/>
      <c r="V652" s="92"/>
      <c r="W652" s="92"/>
    </row>
    <row r="653" spans="1:23" ht="12.75" customHeight="1" x14ac:dyDescent="0.2">
      <c r="A653" s="11">
        <f t="shared" si="11"/>
        <v>651</v>
      </c>
      <c r="B653" s="98">
        <v>760</v>
      </c>
      <c r="C653" s="12" t="s">
        <v>1697</v>
      </c>
      <c r="D653" s="14" t="s">
        <v>2426</v>
      </c>
      <c r="E653" s="13" t="s">
        <v>1713</v>
      </c>
      <c r="F653" s="43" t="s">
        <v>3050</v>
      </c>
      <c r="G653" s="12" t="s">
        <v>2120</v>
      </c>
      <c r="H653" s="12" t="s">
        <v>2121</v>
      </c>
      <c r="I653" s="221" t="s">
        <v>3360</v>
      </c>
      <c r="J653" s="43" t="s">
        <v>3379</v>
      </c>
      <c r="K653" s="43" t="s">
        <v>3379</v>
      </c>
      <c r="L653" s="144">
        <v>40760</v>
      </c>
      <c r="M653" s="168"/>
      <c r="N653" s="75"/>
      <c r="O653" s="75">
        <v>0</v>
      </c>
      <c r="P653" s="65">
        <v>1</v>
      </c>
      <c r="Q653" s="91" t="s">
        <v>3110</v>
      </c>
      <c r="R653" s="14"/>
      <c r="T653" s="123"/>
      <c r="U653" s="338"/>
      <c r="V653" s="92"/>
      <c r="W653" s="92"/>
    </row>
    <row r="654" spans="1:23" ht="12.75" customHeight="1" x14ac:dyDescent="0.2">
      <c r="A654" s="11">
        <f t="shared" si="11"/>
        <v>652</v>
      </c>
      <c r="B654" s="98">
        <v>761</v>
      </c>
      <c r="C654" s="12" t="s">
        <v>1697</v>
      </c>
      <c r="D654" s="19" t="s">
        <v>2427</v>
      </c>
      <c r="E654" s="13" t="s">
        <v>1713</v>
      </c>
      <c r="F654" s="43" t="s">
        <v>3094</v>
      </c>
      <c r="G654" s="12" t="s">
        <v>2120</v>
      </c>
      <c r="H654" s="18" t="s">
        <v>2121</v>
      </c>
      <c r="I654" s="18"/>
      <c r="J654" s="43" t="s">
        <v>3379</v>
      </c>
      <c r="K654" s="44">
        <v>41882</v>
      </c>
      <c r="L654" s="44"/>
      <c r="M654" s="138"/>
      <c r="N654" s="15"/>
      <c r="O654" s="15">
        <v>1</v>
      </c>
      <c r="P654" s="39">
        <v>1</v>
      </c>
      <c r="Q654" s="91" t="s">
        <v>3107</v>
      </c>
      <c r="R654" s="14"/>
      <c r="T654" s="123">
        <v>41878</v>
      </c>
      <c r="U654" s="338">
        <v>41880</v>
      </c>
      <c r="V654" s="92"/>
      <c r="W654" s="92"/>
    </row>
    <row r="655" spans="1:23" ht="12.75" customHeight="1" x14ac:dyDescent="0.2">
      <c r="A655" s="11">
        <f t="shared" si="11"/>
        <v>653</v>
      </c>
      <c r="B655" s="98">
        <v>762</v>
      </c>
      <c r="C655" s="12" t="s">
        <v>1697</v>
      </c>
      <c r="D655" s="14" t="s">
        <v>2428</v>
      </c>
      <c r="E655" s="13" t="s">
        <v>2119</v>
      </c>
      <c r="F655" s="43" t="s">
        <v>3098</v>
      </c>
      <c r="G655" s="12" t="s">
        <v>2120</v>
      </c>
      <c r="H655" s="12" t="s">
        <v>2121</v>
      </c>
      <c r="I655" s="12"/>
      <c r="J655" s="43" t="s">
        <v>3379</v>
      </c>
      <c r="K655" s="43" t="s">
        <v>3379</v>
      </c>
      <c r="L655" s="43"/>
      <c r="M655" s="138"/>
      <c r="N655" s="15"/>
      <c r="O655" s="15">
        <v>1</v>
      </c>
      <c r="P655" s="39">
        <v>1</v>
      </c>
      <c r="Q655" s="91" t="s">
        <v>3107</v>
      </c>
      <c r="R655" s="14"/>
      <c r="T655" s="123"/>
      <c r="U655" s="338"/>
      <c r="V655" s="92"/>
      <c r="W655" s="92"/>
    </row>
    <row r="656" spans="1:23" ht="12.75" customHeight="1" x14ac:dyDescent="0.2">
      <c r="A656" s="11">
        <f t="shared" si="11"/>
        <v>654</v>
      </c>
      <c r="B656" s="98">
        <v>763</v>
      </c>
      <c r="C656" s="12" t="s">
        <v>1697</v>
      </c>
      <c r="D656" s="14" t="s">
        <v>2429</v>
      </c>
      <c r="E656" s="13" t="s">
        <v>2119</v>
      </c>
      <c r="F656" s="43" t="s">
        <v>3098</v>
      </c>
      <c r="G656" s="12" t="s">
        <v>2120</v>
      </c>
      <c r="H656" s="12" t="s">
        <v>2121</v>
      </c>
      <c r="I656" s="12"/>
      <c r="J656" s="43" t="s">
        <v>3379</v>
      </c>
      <c r="K656" s="43" t="s">
        <v>3379</v>
      </c>
      <c r="L656" s="43"/>
      <c r="M656" s="138"/>
      <c r="N656" s="15"/>
      <c r="O656" s="15">
        <v>0</v>
      </c>
      <c r="P656" s="39">
        <v>1</v>
      </c>
      <c r="Q656" s="91" t="s">
        <v>3107</v>
      </c>
      <c r="R656" s="14"/>
      <c r="T656" s="123"/>
      <c r="U656" s="338"/>
      <c r="V656" s="92"/>
      <c r="W656" s="92"/>
    </row>
    <row r="657" spans="1:23" x14ac:dyDescent="0.2">
      <c r="A657" s="11">
        <f t="shared" si="11"/>
        <v>655</v>
      </c>
      <c r="B657" s="98">
        <v>764</v>
      </c>
      <c r="C657" s="12" t="s">
        <v>1697</v>
      </c>
      <c r="D657" s="14" t="s">
        <v>2430</v>
      </c>
      <c r="E657" s="13" t="s">
        <v>2119</v>
      </c>
      <c r="F657" s="43" t="s">
        <v>3098</v>
      </c>
      <c r="G657" s="12" t="s">
        <v>2120</v>
      </c>
      <c r="H657" s="12" t="s">
        <v>2121</v>
      </c>
      <c r="I657" s="225" t="s">
        <v>3360</v>
      </c>
      <c r="J657" s="43" t="s">
        <v>3379</v>
      </c>
      <c r="K657" s="43" t="s">
        <v>3379</v>
      </c>
      <c r="L657" s="144">
        <v>40782</v>
      </c>
      <c r="M657" s="138"/>
      <c r="N657" s="15"/>
      <c r="O657" s="15">
        <v>0</v>
      </c>
      <c r="P657" s="39">
        <v>1</v>
      </c>
      <c r="Q657" s="91" t="s">
        <v>3110</v>
      </c>
      <c r="R657" s="14"/>
      <c r="T657" s="123"/>
      <c r="U657" s="338"/>
      <c r="V657" s="92"/>
      <c r="W657" s="92"/>
    </row>
    <row r="658" spans="1:23" x14ac:dyDescent="0.2">
      <c r="A658" s="11">
        <f t="shared" si="11"/>
        <v>656</v>
      </c>
      <c r="B658" s="98">
        <v>765</v>
      </c>
      <c r="C658" s="12" t="s">
        <v>1697</v>
      </c>
      <c r="D658" s="14" t="s">
        <v>2431</v>
      </c>
      <c r="E658" s="13" t="s">
        <v>2119</v>
      </c>
      <c r="F658" s="43" t="s">
        <v>3098</v>
      </c>
      <c r="G658" s="12" t="s">
        <v>2120</v>
      </c>
      <c r="H658" s="12" t="s">
        <v>2121</v>
      </c>
      <c r="I658" s="18" t="s">
        <v>3360</v>
      </c>
      <c r="J658" s="43" t="s">
        <v>3379</v>
      </c>
      <c r="K658" s="43" t="s">
        <v>3379</v>
      </c>
      <c r="L658" s="144">
        <v>40783</v>
      </c>
      <c r="M658" s="138"/>
      <c r="N658" s="15"/>
      <c r="O658" s="15">
        <v>1</v>
      </c>
      <c r="P658" s="39">
        <v>1</v>
      </c>
      <c r="Q658" s="91" t="s">
        <v>3110</v>
      </c>
      <c r="R658" s="14"/>
      <c r="T658" s="123"/>
      <c r="U658" s="338"/>
      <c r="V658" s="92"/>
      <c r="W658" s="92"/>
    </row>
    <row r="659" spans="1:23" x14ac:dyDescent="0.2">
      <c r="A659" s="11">
        <f t="shared" si="11"/>
        <v>657</v>
      </c>
      <c r="B659" s="98">
        <v>766</v>
      </c>
      <c r="C659" s="12" t="s">
        <v>1697</v>
      </c>
      <c r="D659" s="14" t="s">
        <v>247</v>
      </c>
      <c r="E659" s="13" t="s">
        <v>2119</v>
      </c>
      <c r="F659" s="43" t="s">
        <v>3098</v>
      </c>
      <c r="G659" s="12" t="s">
        <v>2120</v>
      </c>
      <c r="H659" s="12" t="s">
        <v>2121</v>
      </c>
      <c r="I659" s="18" t="s">
        <v>3360</v>
      </c>
      <c r="J659" s="43" t="s">
        <v>3379</v>
      </c>
      <c r="K659" s="43" t="s">
        <v>3379</v>
      </c>
      <c r="L659" s="144">
        <v>40779</v>
      </c>
      <c r="M659" s="138"/>
      <c r="N659" s="15"/>
      <c r="O659" s="15">
        <v>0</v>
      </c>
      <c r="P659" s="39">
        <v>1</v>
      </c>
      <c r="Q659" s="91" t="s">
        <v>3110</v>
      </c>
      <c r="R659" s="14"/>
      <c r="T659" s="123"/>
      <c r="U659" s="338"/>
      <c r="V659" s="92"/>
      <c r="W659" s="92"/>
    </row>
    <row r="660" spans="1:23" x14ac:dyDescent="0.2">
      <c r="A660" s="11">
        <f t="shared" si="11"/>
        <v>658</v>
      </c>
      <c r="B660" s="98">
        <v>767</v>
      </c>
      <c r="C660" s="12" t="s">
        <v>1697</v>
      </c>
      <c r="D660" s="14" t="s">
        <v>248</v>
      </c>
      <c r="E660" s="13" t="s">
        <v>2119</v>
      </c>
      <c r="F660" s="43" t="s">
        <v>3098</v>
      </c>
      <c r="G660" s="12" t="s">
        <v>2120</v>
      </c>
      <c r="H660" s="12" t="s">
        <v>2121</v>
      </c>
      <c r="I660" s="18" t="s">
        <v>3360</v>
      </c>
      <c r="J660" s="43" t="s">
        <v>3379</v>
      </c>
      <c r="K660" s="43" t="s">
        <v>3379</v>
      </c>
      <c r="L660" s="144">
        <v>40779</v>
      </c>
      <c r="M660" s="138"/>
      <c r="N660" s="15"/>
      <c r="O660" s="15">
        <v>0</v>
      </c>
      <c r="P660" s="39">
        <v>1</v>
      </c>
      <c r="Q660" s="91" t="s">
        <v>3110</v>
      </c>
      <c r="R660" s="14"/>
      <c r="T660" s="123"/>
      <c r="U660" s="338"/>
      <c r="V660" s="92"/>
      <c r="W660" s="92"/>
    </row>
    <row r="661" spans="1:23" x14ac:dyDescent="0.2">
      <c r="A661" s="11">
        <f t="shared" si="11"/>
        <v>659</v>
      </c>
      <c r="B661" s="98">
        <v>768</v>
      </c>
      <c r="C661" s="12" t="s">
        <v>1697</v>
      </c>
      <c r="D661" s="14" t="s">
        <v>249</v>
      </c>
      <c r="E661" s="13" t="s">
        <v>2119</v>
      </c>
      <c r="F661" s="43" t="s">
        <v>3098</v>
      </c>
      <c r="G661" s="12" t="s">
        <v>2120</v>
      </c>
      <c r="H661" s="12" t="s">
        <v>2121</v>
      </c>
      <c r="I661" s="18" t="s">
        <v>3360</v>
      </c>
      <c r="J661" s="43" t="s">
        <v>3379</v>
      </c>
      <c r="K661" s="43" t="s">
        <v>3379</v>
      </c>
      <c r="L661" s="144">
        <v>40781</v>
      </c>
      <c r="M661" s="138"/>
      <c r="N661" s="15"/>
      <c r="O661" s="15">
        <v>0</v>
      </c>
      <c r="P661" s="39">
        <v>1</v>
      </c>
      <c r="Q661" s="91" t="s">
        <v>3110</v>
      </c>
      <c r="R661" s="14"/>
      <c r="T661" s="123"/>
      <c r="U661" s="338"/>
      <c r="V661" s="92"/>
      <c r="W661" s="92"/>
    </row>
    <row r="662" spans="1:23" ht="12.75" customHeight="1" x14ac:dyDescent="0.2">
      <c r="A662" s="11">
        <f t="shared" si="11"/>
        <v>660</v>
      </c>
      <c r="B662" s="98">
        <v>769</v>
      </c>
      <c r="C662" s="12" t="s">
        <v>1697</v>
      </c>
      <c r="D662" s="19" t="s">
        <v>250</v>
      </c>
      <c r="E662" s="13" t="s">
        <v>2119</v>
      </c>
      <c r="F662" s="43" t="s">
        <v>3098</v>
      </c>
      <c r="G662" s="12" t="s">
        <v>2120</v>
      </c>
      <c r="H662" s="18" t="s">
        <v>2121</v>
      </c>
      <c r="I662" s="18" t="s">
        <v>3360</v>
      </c>
      <c r="J662" s="43" t="s">
        <v>3379</v>
      </c>
      <c r="K662" s="44">
        <v>41973</v>
      </c>
      <c r="L662" s="144">
        <v>40782</v>
      </c>
      <c r="M662" s="138"/>
      <c r="N662" s="15"/>
      <c r="O662" s="15">
        <v>1</v>
      </c>
      <c r="P662" s="39">
        <v>1</v>
      </c>
      <c r="Q662" s="91" t="s">
        <v>3110</v>
      </c>
      <c r="R662" s="14"/>
      <c r="T662" s="123">
        <v>41971</v>
      </c>
      <c r="U662" s="338">
        <v>41971</v>
      </c>
      <c r="V662" s="92"/>
      <c r="W662" s="92"/>
    </row>
    <row r="663" spans="1:23" ht="12.75" customHeight="1" x14ac:dyDescent="0.2">
      <c r="A663" s="11">
        <f t="shared" si="11"/>
        <v>661</v>
      </c>
      <c r="B663" s="98">
        <v>771</v>
      </c>
      <c r="C663" s="12" t="s">
        <v>1697</v>
      </c>
      <c r="D663" s="14" t="s">
        <v>251</v>
      </c>
      <c r="E663" s="13" t="s">
        <v>646</v>
      </c>
      <c r="F663" s="43" t="s">
        <v>3097</v>
      </c>
      <c r="G663" s="12" t="s">
        <v>2120</v>
      </c>
      <c r="H663" s="12" t="s">
        <v>2121</v>
      </c>
      <c r="I663" s="18" t="s">
        <v>3360</v>
      </c>
      <c r="J663" s="43" t="s">
        <v>3379</v>
      </c>
      <c r="K663" s="43" t="s">
        <v>3379</v>
      </c>
      <c r="L663" s="144">
        <v>40724</v>
      </c>
      <c r="M663" s="168"/>
      <c r="N663" s="75"/>
      <c r="O663" s="75">
        <v>0</v>
      </c>
      <c r="P663" s="65">
        <v>1</v>
      </c>
      <c r="Q663" s="91" t="s">
        <v>3110</v>
      </c>
      <c r="R663" s="14"/>
      <c r="T663" s="123"/>
      <c r="U663" s="338"/>
      <c r="V663" s="92"/>
      <c r="W663" s="92"/>
    </row>
    <row r="664" spans="1:23" ht="12.75" customHeight="1" x14ac:dyDescent="0.2">
      <c r="A664" s="11">
        <f t="shared" si="11"/>
        <v>662</v>
      </c>
      <c r="B664" s="98">
        <v>774</v>
      </c>
      <c r="C664" s="12" t="s">
        <v>1697</v>
      </c>
      <c r="D664" s="14" t="s">
        <v>252</v>
      </c>
      <c r="E664" s="13" t="s">
        <v>1713</v>
      </c>
      <c r="F664" s="43" t="s">
        <v>3050</v>
      </c>
      <c r="G664" s="12" t="s">
        <v>2120</v>
      </c>
      <c r="H664" s="12" t="s">
        <v>2121</v>
      </c>
      <c r="I664" s="18" t="s">
        <v>3360</v>
      </c>
      <c r="J664" s="43" t="s">
        <v>3379</v>
      </c>
      <c r="K664" s="43" t="s">
        <v>3379</v>
      </c>
      <c r="L664" s="144">
        <v>40392</v>
      </c>
      <c r="M664" s="168"/>
      <c r="N664" s="75"/>
      <c r="O664" s="75">
        <v>0</v>
      </c>
      <c r="P664" s="65">
        <v>1</v>
      </c>
      <c r="Q664" s="91" t="s">
        <v>3110</v>
      </c>
      <c r="R664" s="14"/>
      <c r="T664" s="123"/>
      <c r="U664" s="338"/>
      <c r="V664" s="92"/>
      <c r="W664" s="92"/>
    </row>
    <row r="665" spans="1:23" ht="12.75" customHeight="1" x14ac:dyDescent="0.2">
      <c r="A665" s="11">
        <f t="shared" si="11"/>
        <v>663</v>
      </c>
      <c r="B665" s="98">
        <v>775</v>
      </c>
      <c r="C665" s="12" t="s">
        <v>1697</v>
      </c>
      <c r="D665" s="14" t="s">
        <v>253</v>
      </c>
      <c r="E665" s="13" t="s">
        <v>1713</v>
      </c>
      <c r="F665" s="43" t="s">
        <v>3094</v>
      </c>
      <c r="G665" s="12" t="s">
        <v>2120</v>
      </c>
      <c r="H665" s="12" t="s">
        <v>2121</v>
      </c>
      <c r="I665" s="18" t="s">
        <v>3360</v>
      </c>
      <c r="J665" s="43" t="s">
        <v>3379</v>
      </c>
      <c r="K665" s="43" t="s">
        <v>3379</v>
      </c>
      <c r="L665" s="144">
        <v>40515</v>
      </c>
      <c r="M665" s="168"/>
      <c r="N665" s="75"/>
      <c r="O665" s="75">
        <v>0</v>
      </c>
      <c r="P665" s="65">
        <v>1</v>
      </c>
      <c r="Q665" s="91" t="s">
        <v>3110</v>
      </c>
      <c r="R665" s="14"/>
      <c r="T665" s="123"/>
      <c r="U665" s="338"/>
      <c r="V665" s="92"/>
      <c r="W665" s="92"/>
    </row>
    <row r="666" spans="1:23" ht="12.75" customHeight="1" x14ac:dyDescent="0.2">
      <c r="A666" s="11">
        <f t="shared" si="11"/>
        <v>664</v>
      </c>
      <c r="B666" s="98">
        <v>776</v>
      </c>
      <c r="C666" s="12" t="s">
        <v>1697</v>
      </c>
      <c r="D666" s="14" t="s">
        <v>254</v>
      </c>
      <c r="E666" s="13" t="s">
        <v>1713</v>
      </c>
      <c r="F666" s="43" t="s">
        <v>3050</v>
      </c>
      <c r="G666" s="12" t="s">
        <v>2120</v>
      </c>
      <c r="H666" s="12" t="s">
        <v>2121</v>
      </c>
      <c r="I666" s="18" t="s">
        <v>3360</v>
      </c>
      <c r="J666" s="43" t="s">
        <v>3379</v>
      </c>
      <c r="K666" s="43" t="s">
        <v>3379</v>
      </c>
      <c r="L666" s="144">
        <v>40501</v>
      </c>
      <c r="M666" s="168"/>
      <c r="N666" s="75"/>
      <c r="O666" s="75">
        <v>0</v>
      </c>
      <c r="P666" s="65">
        <v>1</v>
      </c>
      <c r="Q666" s="91" t="s">
        <v>3110</v>
      </c>
      <c r="R666" s="14"/>
      <c r="T666" s="123"/>
      <c r="U666" s="338"/>
      <c r="V666" s="92"/>
      <c r="W666" s="92"/>
    </row>
    <row r="667" spans="1:23" ht="12.75" customHeight="1" x14ac:dyDescent="0.2">
      <c r="A667" s="11">
        <f t="shared" si="11"/>
        <v>665</v>
      </c>
      <c r="B667" s="98">
        <v>777</v>
      </c>
      <c r="C667" s="12" t="s">
        <v>1697</v>
      </c>
      <c r="D667" s="14" t="s">
        <v>255</v>
      </c>
      <c r="E667" s="13" t="s">
        <v>1713</v>
      </c>
      <c r="F667" s="43" t="s">
        <v>3094</v>
      </c>
      <c r="G667" s="12" t="s">
        <v>2120</v>
      </c>
      <c r="H667" s="12" t="s">
        <v>2121</v>
      </c>
      <c r="I667" s="221" t="s">
        <v>3360</v>
      </c>
      <c r="J667" s="43" t="s">
        <v>3379</v>
      </c>
      <c r="K667" s="43" t="s">
        <v>3379</v>
      </c>
      <c r="L667" s="144">
        <v>40662</v>
      </c>
      <c r="M667" s="138"/>
      <c r="N667" s="15"/>
      <c r="O667" s="15">
        <v>1</v>
      </c>
      <c r="P667" s="39">
        <v>1</v>
      </c>
      <c r="Q667" s="91" t="s">
        <v>3110</v>
      </c>
      <c r="R667" s="14"/>
      <c r="T667" s="123"/>
      <c r="U667" s="338"/>
      <c r="V667" s="92"/>
      <c r="W667" s="92"/>
    </row>
    <row r="668" spans="1:23" ht="12.75" customHeight="1" x14ac:dyDescent="0.2">
      <c r="A668" s="11">
        <f t="shared" si="11"/>
        <v>666</v>
      </c>
      <c r="B668" s="98">
        <v>778</v>
      </c>
      <c r="C668" s="12" t="s">
        <v>1697</v>
      </c>
      <c r="D668" s="14" t="s">
        <v>435</v>
      </c>
      <c r="E668" s="13" t="s">
        <v>1713</v>
      </c>
      <c r="F668" s="43" t="s">
        <v>3094</v>
      </c>
      <c r="G668" s="12" t="s">
        <v>2120</v>
      </c>
      <c r="H668" s="12"/>
      <c r="I668" s="12"/>
      <c r="J668" s="43" t="s">
        <v>3379</v>
      </c>
      <c r="K668" s="13"/>
      <c r="L668" s="13"/>
      <c r="M668" s="138"/>
      <c r="N668" s="15"/>
      <c r="O668" s="15">
        <v>1</v>
      </c>
      <c r="P668" s="39">
        <v>1</v>
      </c>
      <c r="Q668" s="91" t="s">
        <v>3107</v>
      </c>
      <c r="R668" s="14"/>
      <c r="T668" s="123"/>
      <c r="U668" s="338"/>
      <c r="V668" s="92"/>
      <c r="W668" s="92"/>
    </row>
    <row r="669" spans="1:23" ht="12.75" customHeight="1" x14ac:dyDescent="0.2">
      <c r="A669" s="11">
        <f t="shared" si="11"/>
        <v>667</v>
      </c>
      <c r="B669" s="98">
        <v>779</v>
      </c>
      <c r="C669" s="12" t="s">
        <v>1697</v>
      </c>
      <c r="D669" s="14" t="s">
        <v>436</v>
      </c>
      <c r="E669" s="13" t="s">
        <v>1713</v>
      </c>
      <c r="F669" s="43" t="s">
        <v>3094</v>
      </c>
      <c r="G669" s="12" t="s">
        <v>2120</v>
      </c>
      <c r="H669" s="12"/>
      <c r="I669" s="12"/>
      <c r="J669" s="43" t="s">
        <v>3379</v>
      </c>
      <c r="K669" s="13"/>
      <c r="L669" s="13"/>
      <c r="M669" s="138"/>
      <c r="N669" s="15"/>
      <c r="O669" s="15">
        <v>1</v>
      </c>
      <c r="P669" s="39">
        <v>1</v>
      </c>
      <c r="Q669" s="91" t="s">
        <v>3107</v>
      </c>
      <c r="R669" s="14"/>
      <c r="T669" s="123"/>
      <c r="U669" s="338"/>
      <c r="V669" s="92"/>
      <c r="W669" s="92"/>
    </row>
    <row r="670" spans="1:23" ht="12.75" customHeight="1" x14ac:dyDescent="0.2">
      <c r="A670" s="11">
        <f t="shared" si="11"/>
        <v>668</v>
      </c>
      <c r="B670" s="98">
        <v>780</v>
      </c>
      <c r="C670" s="12" t="s">
        <v>1697</v>
      </c>
      <c r="D670" s="14" t="s">
        <v>437</v>
      </c>
      <c r="E670" s="13" t="s">
        <v>1713</v>
      </c>
      <c r="F670" s="43" t="s">
        <v>3094</v>
      </c>
      <c r="G670" s="12" t="s">
        <v>2120</v>
      </c>
      <c r="H670" s="12"/>
      <c r="I670" s="225" t="s">
        <v>3360</v>
      </c>
      <c r="J670" s="43" t="s">
        <v>3379</v>
      </c>
      <c r="K670" s="13"/>
      <c r="L670" s="144">
        <v>40760</v>
      </c>
      <c r="M670" s="138"/>
      <c r="N670" s="15"/>
      <c r="O670" s="15">
        <v>1</v>
      </c>
      <c r="P670" s="39">
        <v>1</v>
      </c>
      <c r="Q670" s="91" t="s">
        <v>3110</v>
      </c>
      <c r="R670" s="14"/>
      <c r="T670" s="123"/>
      <c r="U670" s="338"/>
      <c r="V670" s="92"/>
      <c r="W670" s="92"/>
    </row>
    <row r="671" spans="1:23" ht="12.75" customHeight="1" x14ac:dyDescent="0.2">
      <c r="A671" s="11">
        <f t="shared" si="11"/>
        <v>669</v>
      </c>
      <c r="B671" s="98">
        <v>781</v>
      </c>
      <c r="C671" s="12" t="s">
        <v>1697</v>
      </c>
      <c r="D671" s="14" t="s">
        <v>438</v>
      </c>
      <c r="E671" s="13" t="s">
        <v>1713</v>
      </c>
      <c r="F671" s="43" t="s">
        <v>3094</v>
      </c>
      <c r="G671" s="12" t="s">
        <v>2120</v>
      </c>
      <c r="H671" s="12"/>
      <c r="I671" s="18" t="s">
        <v>3360</v>
      </c>
      <c r="J671" s="43" t="s">
        <v>3379</v>
      </c>
      <c r="K671" s="13"/>
      <c r="L671" s="144">
        <v>40714</v>
      </c>
      <c r="M671" s="168"/>
      <c r="N671" s="75"/>
      <c r="O671" s="75">
        <v>0</v>
      </c>
      <c r="P671" s="65">
        <v>1</v>
      </c>
      <c r="Q671" s="91" t="s">
        <v>3110</v>
      </c>
      <c r="R671" s="14"/>
      <c r="T671" s="123"/>
      <c r="U671" s="338"/>
      <c r="V671" s="92"/>
      <c r="W671" s="92"/>
    </row>
    <row r="672" spans="1:23" ht="12.75" customHeight="1" x14ac:dyDescent="0.2">
      <c r="A672" s="11">
        <f t="shared" si="11"/>
        <v>670</v>
      </c>
      <c r="B672" s="98">
        <v>782</v>
      </c>
      <c r="C672" s="12" t="s">
        <v>1697</v>
      </c>
      <c r="D672" s="14" t="s">
        <v>439</v>
      </c>
      <c r="E672" s="13" t="s">
        <v>1713</v>
      </c>
      <c r="F672" s="43" t="s">
        <v>3094</v>
      </c>
      <c r="G672" s="12" t="s">
        <v>2120</v>
      </c>
      <c r="H672" s="12" t="s">
        <v>2121</v>
      </c>
      <c r="I672" s="18" t="s">
        <v>3360</v>
      </c>
      <c r="J672" s="43" t="s">
        <v>3379</v>
      </c>
      <c r="K672" s="43" t="s">
        <v>3379</v>
      </c>
      <c r="L672" s="144">
        <v>40606</v>
      </c>
      <c r="M672" s="168"/>
      <c r="N672" s="75"/>
      <c r="O672" s="75">
        <v>0</v>
      </c>
      <c r="P672" s="65">
        <v>1</v>
      </c>
      <c r="Q672" s="91" t="s">
        <v>3110</v>
      </c>
      <c r="R672" s="14"/>
      <c r="T672" s="123"/>
      <c r="U672" s="338"/>
      <c r="V672" s="92"/>
      <c r="W672" s="92"/>
    </row>
    <row r="673" spans="1:23" ht="12.75" customHeight="1" x14ac:dyDescent="0.2">
      <c r="A673" s="11">
        <f t="shared" si="11"/>
        <v>671</v>
      </c>
      <c r="B673" s="98">
        <v>783</v>
      </c>
      <c r="C673" s="12" t="s">
        <v>1697</v>
      </c>
      <c r="D673" s="14" t="s">
        <v>440</v>
      </c>
      <c r="E673" s="13" t="s">
        <v>1713</v>
      </c>
      <c r="F673" s="43" t="s">
        <v>3094</v>
      </c>
      <c r="G673" s="12" t="s">
        <v>2120</v>
      </c>
      <c r="H673" s="12"/>
      <c r="I673" s="18" t="s">
        <v>3360</v>
      </c>
      <c r="J673" s="43" t="s">
        <v>3379</v>
      </c>
      <c r="K673" s="13"/>
      <c r="L673" s="144">
        <v>40662</v>
      </c>
      <c r="M673" s="168"/>
      <c r="N673" s="75"/>
      <c r="O673" s="75">
        <v>0</v>
      </c>
      <c r="P673" s="65">
        <v>1</v>
      </c>
      <c r="Q673" s="91" t="s">
        <v>3110</v>
      </c>
      <c r="R673" s="14"/>
      <c r="T673" s="123"/>
      <c r="U673" s="338"/>
      <c r="V673" s="92"/>
      <c r="W673" s="92"/>
    </row>
    <row r="674" spans="1:23" ht="12.75" customHeight="1" x14ac:dyDescent="0.2">
      <c r="A674" s="11">
        <f t="shared" si="11"/>
        <v>672</v>
      </c>
      <c r="B674" s="98">
        <v>784</v>
      </c>
      <c r="C674" s="12" t="s">
        <v>1697</v>
      </c>
      <c r="D674" s="14" t="s">
        <v>441</v>
      </c>
      <c r="E674" s="13" t="s">
        <v>1713</v>
      </c>
      <c r="F674" s="43" t="s">
        <v>3094</v>
      </c>
      <c r="G674" s="12" t="s">
        <v>2120</v>
      </c>
      <c r="H674" s="12" t="s">
        <v>2121</v>
      </c>
      <c r="I674" s="221" t="s">
        <v>3360</v>
      </c>
      <c r="J674" s="43" t="s">
        <v>3379</v>
      </c>
      <c r="K674" s="43" t="s">
        <v>3379</v>
      </c>
      <c r="L674" s="144">
        <v>40662</v>
      </c>
      <c r="M674" s="168"/>
      <c r="N674" s="75"/>
      <c r="O674" s="75">
        <v>0</v>
      </c>
      <c r="P674" s="65">
        <v>1</v>
      </c>
      <c r="Q674" s="91" t="s">
        <v>3110</v>
      </c>
      <c r="R674" s="14"/>
      <c r="T674" s="123"/>
      <c r="U674" s="338"/>
      <c r="V674" s="92"/>
      <c r="W674" s="92"/>
    </row>
    <row r="675" spans="1:23" ht="12.75" customHeight="1" x14ac:dyDescent="0.2">
      <c r="A675" s="11">
        <f t="shared" si="11"/>
        <v>673</v>
      </c>
      <c r="B675" s="98">
        <v>785</v>
      </c>
      <c r="C675" s="12" t="s">
        <v>1697</v>
      </c>
      <c r="D675" s="14" t="s">
        <v>442</v>
      </c>
      <c r="E675" s="13" t="s">
        <v>1713</v>
      </c>
      <c r="F675" s="43" t="s">
        <v>3094</v>
      </c>
      <c r="G675" s="12" t="s">
        <v>2120</v>
      </c>
      <c r="H675" s="12"/>
      <c r="I675" s="12"/>
      <c r="J675" s="43" t="s">
        <v>3379</v>
      </c>
      <c r="K675" s="13"/>
      <c r="L675" s="13"/>
      <c r="M675" s="168"/>
      <c r="N675" s="75"/>
      <c r="O675" s="75">
        <v>0</v>
      </c>
      <c r="P675" s="65">
        <v>1</v>
      </c>
      <c r="Q675" s="91" t="s">
        <v>3107</v>
      </c>
      <c r="R675" s="14"/>
      <c r="T675" s="123"/>
      <c r="U675" s="338"/>
      <c r="V675" s="92"/>
      <c r="W675" s="92"/>
    </row>
    <row r="676" spans="1:23" ht="12.75" customHeight="1" x14ac:dyDescent="0.2">
      <c r="A676" s="11">
        <f t="shared" si="11"/>
        <v>674</v>
      </c>
      <c r="B676" s="98">
        <v>786</v>
      </c>
      <c r="C676" s="12" t="s">
        <v>1697</v>
      </c>
      <c r="D676" s="14" t="s">
        <v>443</v>
      </c>
      <c r="E676" s="13" t="s">
        <v>1713</v>
      </c>
      <c r="F676" s="43" t="s">
        <v>3094</v>
      </c>
      <c r="G676" s="12" t="s">
        <v>2120</v>
      </c>
      <c r="H676" s="12" t="s">
        <v>2121</v>
      </c>
      <c r="I676" s="225" t="s">
        <v>3360</v>
      </c>
      <c r="J676" s="43" t="s">
        <v>3379</v>
      </c>
      <c r="K676" s="43" t="s">
        <v>3379</v>
      </c>
      <c r="L676" s="144">
        <v>41544</v>
      </c>
      <c r="M676" s="138"/>
      <c r="N676" s="15"/>
      <c r="O676" s="15">
        <v>1</v>
      </c>
      <c r="P676" s="39">
        <v>1</v>
      </c>
      <c r="Q676" s="91" t="s">
        <v>3110</v>
      </c>
      <c r="R676" s="14"/>
      <c r="T676" s="123"/>
      <c r="U676" s="338"/>
      <c r="V676" s="92" t="s">
        <v>20851</v>
      </c>
      <c r="W676" s="92"/>
    </row>
    <row r="677" spans="1:23" ht="12.75" customHeight="1" x14ac:dyDescent="0.2">
      <c r="A677" s="11">
        <f t="shared" si="11"/>
        <v>675</v>
      </c>
      <c r="B677" s="98">
        <v>787</v>
      </c>
      <c r="C677" s="12" t="s">
        <v>1697</v>
      </c>
      <c r="D677" s="14" t="s">
        <v>444</v>
      </c>
      <c r="E677" s="13" t="s">
        <v>1713</v>
      </c>
      <c r="F677" s="43" t="s">
        <v>3094</v>
      </c>
      <c r="G677" s="12" t="s">
        <v>2120</v>
      </c>
      <c r="H677" s="12" t="s">
        <v>2121</v>
      </c>
      <c r="I677" s="221" t="s">
        <v>3360</v>
      </c>
      <c r="J677" s="43" t="s">
        <v>3379</v>
      </c>
      <c r="K677" s="43" t="s">
        <v>3379</v>
      </c>
      <c r="L677" s="144">
        <v>40515</v>
      </c>
      <c r="M677" s="168"/>
      <c r="N677" s="75"/>
      <c r="O677" s="75">
        <v>0</v>
      </c>
      <c r="P677" s="65">
        <v>1</v>
      </c>
      <c r="Q677" s="91" t="s">
        <v>3110</v>
      </c>
      <c r="R677" s="14"/>
      <c r="T677" s="123"/>
      <c r="U677" s="338"/>
      <c r="V677" s="92"/>
      <c r="W677" s="92"/>
    </row>
    <row r="678" spans="1:23" ht="12.75" customHeight="1" x14ac:dyDescent="0.2">
      <c r="A678" s="11">
        <f t="shared" si="11"/>
        <v>676</v>
      </c>
      <c r="B678" s="98">
        <v>789</v>
      </c>
      <c r="C678" s="12" t="s">
        <v>1697</v>
      </c>
      <c r="D678" s="14" t="s">
        <v>445</v>
      </c>
      <c r="E678" s="13" t="s">
        <v>1713</v>
      </c>
      <c r="F678" s="43" t="s">
        <v>3094</v>
      </c>
      <c r="G678" s="12" t="s">
        <v>2120</v>
      </c>
      <c r="H678" s="12" t="s">
        <v>2121</v>
      </c>
      <c r="I678" s="12"/>
      <c r="J678" s="43" t="s">
        <v>3379</v>
      </c>
      <c r="K678" s="43" t="s">
        <v>3379</v>
      </c>
      <c r="L678" s="43"/>
      <c r="M678" s="168"/>
      <c r="N678" s="75"/>
      <c r="O678" s="75">
        <v>0</v>
      </c>
      <c r="P678" s="65">
        <v>1</v>
      </c>
      <c r="Q678" s="91" t="s">
        <v>3107</v>
      </c>
      <c r="R678" s="14"/>
      <c r="T678" s="123"/>
      <c r="U678" s="338"/>
      <c r="V678" s="92"/>
      <c r="W678" s="92"/>
    </row>
    <row r="679" spans="1:23" ht="12.75" customHeight="1" x14ac:dyDescent="0.2">
      <c r="A679" s="11">
        <f t="shared" si="11"/>
        <v>677</v>
      </c>
      <c r="B679" s="98">
        <v>790</v>
      </c>
      <c r="C679" s="12" t="s">
        <v>1697</v>
      </c>
      <c r="D679" s="14" t="s">
        <v>446</v>
      </c>
      <c r="E679" s="13" t="s">
        <v>1713</v>
      </c>
      <c r="F679" s="43" t="s">
        <v>3094</v>
      </c>
      <c r="G679" s="12" t="s">
        <v>2120</v>
      </c>
      <c r="H679" s="12"/>
      <c r="I679" s="225" t="s">
        <v>3360</v>
      </c>
      <c r="J679" s="43" t="s">
        <v>3379</v>
      </c>
      <c r="K679" s="13"/>
      <c r="L679" s="144">
        <v>40724</v>
      </c>
      <c r="M679" s="168"/>
      <c r="N679" s="75"/>
      <c r="O679" s="75">
        <v>0</v>
      </c>
      <c r="P679" s="65">
        <v>1</v>
      </c>
      <c r="Q679" s="91" t="s">
        <v>3110</v>
      </c>
      <c r="R679" s="14"/>
      <c r="T679" s="123"/>
      <c r="U679" s="338"/>
      <c r="V679" s="92"/>
      <c r="W679" s="92"/>
    </row>
    <row r="680" spans="1:23" ht="12.75" customHeight="1" x14ac:dyDescent="0.2">
      <c r="A680" s="11">
        <f t="shared" si="11"/>
        <v>678</v>
      </c>
      <c r="B680" s="98">
        <v>791</v>
      </c>
      <c r="C680" s="12" t="s">
        <v>1697</v>
      </c>
      <c r="D680" s="14" t="s">
        <v>447</v>
      </c>
      <c r="E680" s="13" t="s">
        <v>646</v>
      </c>
      <c r="F680" s="43" t="s">
        <v>3097</v>
      </c>
      <c r="G680" s="12" t="s">
        <v>2120</v>
      </c>
      <c r="H680" s="12" t="s">
        <v>2121</v>
      </c>
      <c r="I680" s="18" t="s">
        <v>3360</v>
      </c>
      <c r="J680" s="43" t="s">
        <v>3379</v>
      </c>
      <c r="K680" s="43" t="s">
        <v>3379</v>
      </c>
      <c r="L680" s="144">
        <v>40512</v>
      </c>
      <c r="M680" s="168"/>
      <c r="N680" s="75"/>
      <c r="O680" s="75">
        <v>0</v>
      </c>
      <c r="P680" s="65">
        <v>1</v>
      </c>
      <c r="Q680" s="91" t="s">
        <v>3110</v>
      </c>
      <c r="R680" s="14"/>
      <c r="T680" s="123"/>
      <c r="U680" s="338"/>
      <c r="V680" s="92"/>
      <c r="W680" s="92"/>
    </row>
    <row r="681" spans="1:23" ht="12.75" customHeight="1" x14ac:dyDescent="0.2">
      <c r="A681" s="11">
        <f t="shared" si="11"/>
        <v>679</v>
      </c>
      <c r="B681" s="98">
        <v>793</v>
      </c>
      <c r="C681" s="12" t="s">
        <v>1697</v>
      </c>
      <c r="D681" s="14" t="s">
        <v>448</v>
      </c>
      <c r="E681" s="13" t="s">
        <v>1713</v>
      </c>
      <c r="F681" s="43" t="s">
        <v>3094</v>
      </c>
      <c r="G681" s="12" t="s">
        <v>2120</v>
      </c>
      <c r="H681" s="12" t="s">
        <v>2121</v>
      </c>
      <c r="I681" s="18" t="s">
        <v>3360</v>
      </c>
      <c r="J681" s="43" t="s">
        <v>3379</v>
      </c>
      <c r="K681" s="43" t="s">
        <v>3379</v>
      </c>
      <c r="L681" s="144">
        <v>40724</v>
      </c>
      <c r="M681" s="168"/>
      <c r="N681" s="75"/>
      <c r="O681" s="75">
        <v>0</v>
      </c>
      <c r="P681" s="65">
        <v>1</v>
      </c>
      <c r="Q681" s="91" t="s">
        <v>3110</v>
      </c>
      <c r="R681" s="14"/>
      <c r="T681" s="123"/>
      <c r="U681" s="338"/>
      <c r="V681" s="92"/>
      <c r="W681" s="92"/>
    </row>
    <row r="682" spans="1:23" ht="12.75" customHeight="1" x14ac:dyDescent="0.2">
      <c r="A682" s="11">
        <f t="shared" si="11"/>
        <v>680</v>
      </c>
      <c r="B682" s="98">
        <v>794</v>
      </c>
      <c r="C682" s="12" t="s">
        <v>1697</v>
      </c>
      <c r="D682" s="14" t="s">
        <v>449</v>
      </c>
      <c r="E682" s="13" t="s">
        <v>1713</v>
      </c>
      <c r="F682" s="43" t="s">
        <v>3050</v>
      </c>
      <c r="G682" s="12" t="s">
        <v>2120</v>
      </c>
      <c r="H682" s="12" t="s">
        <v>2121</v>
      </c>
      <c r="I682" s="18" t="s">
        <v>3360</v>
      </c>
      <c r="J682" s="43" t="s">
        <v>3379</v>
      </c>
      <c r="K682" s="43" t="s">
        <v>3379</v>
      </c>
      <c r="L682" s="144">
        <v>40661</v>
      </c>
      <c r="M682" s="168"/>
      <c r="N682" s="75"/>
      <c r="O682" s="75">
        <v>0</v>
      </c>
      <c r="P682" s="65">
        <v>1</v>
      </c>
      <c r="Q682" s="91" t="s">
        <v>3110</v>
      </c>
      <c r="R682" s="14"/>
      <c r="T682" s="123"/>
      <c r="U682" s="338"/>
      <c r="V682" s="92"/>
      <c r="W682" s="92"/>
    </row>
    <row r="683" spans="1:23" ht="12.75" customHeight="1" x14ac:dyDescent="0.2">
      <c r="A683" s="11">
        <f t="shared" si="11"/>
        <v>681</v>
      </c>
      <c r="B683" s="98">
        <v>795</v>
      </c>
      <c r="C683" s="12" t="s">
        <v>1697</v>
      </c>
      <c r="D683" s="14" t="s">
        <v>450</v>
      </c>
      <c r="E683" s="13" t="s">
        <v>1713</v>
      </c>
      <c r="F683" s="43" t="s">
        <v>3050</v>
      </c>
      <c r="G683" s="12" t="s">
        <v>2120</v>
      </c>
      <c r="H683" s="12" t="s">
        <v>2121</v>
      </c>
      <c r="I683" s="18" t="s">
        <v>3360</v>
      </c>
      <c r="J683" s="43" t="s">
        <v>3379</v>
      </c>
      <c r="K683" s="43" t="s">
        <v>3379</v>
      </c>
      <c r="L683" s="144">
        <v>40463</v>
      </c>
      <c r="M683" s="168"/>
      <c r="N683" s="75"/>
      <c r="O683" s="75">
        <v>0</v>
      </c>
      <c r="P683" s="65">
        <v>1</v>
      </c>
      <c r="Q683" s="91" t="s">
        <v>3110</v>
      </c>
      <c r="R683" s="14"/>
      <c r="T683" s="123"/>
      <c r="U683" s="338"/>
      <c r="V683" s="92"/>
      <c r="W683" s="92"/>
    </row>
    <row r="684" spans="1:23" ht="12.75" customHeight="1" x14ac:dyDescent="0.2">
      <c r="A684" s="11">
        <f t="shared" si="11"/>
        <v>682</v>
      </c>
      <c r="B684" s="98">
        <v>796</v>
      </c>
      <c r="C684" s="12" t="s">
        <v>1697</v>
      </c>
      <c r="D684" s="14" t="s">
        <v>451</v>
      </c>
      <c r="E684" s="13" t="s">
        <v>1713</v>
      </c>
      <c r="F684" s="43" t="s">
        <v>3094</v>
      </c>
      <c r="G684" s="12" t="s">
        <v>2120</v>
      </c>
      <c r="H684" s="12" t="s">
        <v>2121</v>
      </c>
      <c r="I684" s="221" t="s">
        <v>3360</v>
      </c>
      <c r="J684" s="43" t="s">
        <v>3379</v>
      </c>
      <c r="K684" s="43" t="s">
        <v>3379</v>
      </c>
      <c r="L684" s="144">
        <v>40662</v>
      </c>
      <c r="M684" s="168"/>
      <c r="N684" s="75"/>
      <c r="O684" s="75">
        <v>0</v>
      </c>
      <c r="P684" s="65">
        <v>1</v>
      </c>
      <c r="Q684" s="91" t="s">
        <v>3110</v>
      </c>
      <c r="R684" s="14"/>
      <c r="T684" s="123"/>
      <c r="U684" s="338"/>
      <c r="V684" s="92"/>
      <c r="W684" s="92"/>
    </row>
    <row r="685" spans="1:23" ht="12.75" customHeight="1" x14ac:dyDescent="0.2">
      <c r="A685" s="11">
        <f t="shared" si="11"/>
        <v>683</v>
      </c>
      <c r="B685" s="98">
        <v>797</v>
      </c>
      <c r="C685" s="12" t="s">
        <v>1697</v>
      </c>
      <c r="D685" s="14" t="s">
        <v>452</v>
      </c>
      <c r="E685" s="13" t="s">
        <v>1713</v>
      </c>
      <c r="F685" s="43" t="s">
        <v>3094</v>
      </c>
      <c r="G685" s="12" t="s">
        <v>2120</v>
      </c>
      <c r="H685" s="12" t="s">
        <v>2121</v>
      </c>
      <c r="I685" s="12"/>
      <c r="J685" s="43" t="s">
        <v>3379</v>
      </c>
      <c r="K685" s="43" t="s">
        <v>3379</v>
      </c>
      <c r="L685" s="43"/>
      <c r="M685" s="138"/>
      <c r="N685" s="15"/>
      <c r="O685" s="15">
        <v>1</v>
      </c>
      <c r="P685" s="39">
        <v>1</v>
      </c>
      <c r="Q685" s="91" t="s">
        <v>3107</v>
      </c>
      <c r="R685" s="14"/>
      <c r="T685" s="123"/>
      <c r="U685" s="338"/>
      <c r="V685" s="92"/>
      <c r="W685" s="92"/>
    </row>
    <row r="686" spans="1:23" ht="12.75" customHeight="1" x14ac:dyDescent="0.2">
      <c r="A686" s="11">
        <f t="shared" si="11"/>
        <v>684</v>
      </c>
      <c r="B686" s="98">
        <v>798</v>
      </c>
      <c r="C686" s="12" t="s">
        <v>1697</v>
      </c>
      <c r="D686" s="14" t="s">
        <v>453</v>
      </c>
      <c r="E686" s="13" t="s">
        <v>1713</v>
      </c>
      <c r="F686" s="43" t="s">
        <v>3094</v>
      </c>
      <c r="G686" s="12" t="s">
        <v>2120</v>
      </c>
      <c r="H686" s="12" t="s">
        <v>2121</v>
      </c>
      <c r="I686" s="225" t="s">
        <v>3360</v>
      </c>
      <c r="J686" s="43" t="s">
        <v>3379</v>
      </c>
      <c r="K686" s="43" t="s">
        <v>3379</v>
      </c>
      <c r="L686" s="144">
        <v>41547</v>
      </c>
      <c r="M686" s="138"/>
      <c r="N686" s="15"/>
      <c r="O686" s="15">
        <v>1</v>
      </c>
      <c r="P686" s="39">
        <v>1</v>
      </c>
      <c r="Q686" s="91" t="s">
        <v>3110</v>
      </c>
      <c r="R686" s="14"/>
      <c r="T686" s="123"/>
      <c r="U686" s="338"/>
      <c r="V686" s="92" t="s">
        <v>20851</v>
      </c>
      <c r="W686" s="92"/>
    </row>
    <row r="687" spans="1:23" ht="12.75" customHeight="1" x14ac:dyDescent="0.2">
      <c r="A687" s="11">
        <f t="shared" si="11"/>
        <v>685</v>
      </c>
      <c r="B687" s="98">
        <v>799</v>
      </c>
      <c r="C687" s="12" t="s">
        <v>1697</v>
      </c>
      <c r="D687" s="14" t="s">
        <v>454</v>
      </c>
      <c r="E687" s="13" t="s">
        <v>1713</v>
      </c>
      <c r="F687" s="43" t="s">
        <v>3094</v>
      </c>
      <c r="G687" s="12" t="s">
        <v>2120</v>
      </c>
      <c r="H687" s="12" t="s">
        <v>2121</v>
      </c>
      <c r="I687" s="18" t="s">
        <v>3360</v>
      </c>
      <c r="J687" s="43" t="s">
        <v>3379</v>
      </c>
      <c r="K687" s="43" t="s">
        <v>3379</v>
      </c>
      <c r="L687" s="144">
        <v>40717</v>
      </c>
      <c r="M687" s="168"/>
      <c r="N687" s="75"/>
      <c r="O687" s="75">
        <v>0</v>
      </c>
      <c r="P687" s="65">
        <v>1</v>
      </c>
      <c r="Q687" s="91" t="s">
        <v>3110</v>
      </c>
      <c r="R687" s="14"/>
      <c r="T687" s="123"/>
      <c r="U687" s="338"/>
      <c r="V687" s="92"/>
      <c r="W687" s="92"/>
    </row>
    <row r="688" spans="1:23" ht="12.75" customHeight="1" x14ac:dyDescent="0.2">
      <c r="A688" s="11">
        <f t="shared" si="11"/>
        <v>686</v>
      </c>
      <c r="B688" s="98">
        <v>800</v>
      </c>
      <c r="C688" s="12" t="s">
        <v>1697</v>
      </c>
      <c r="D688" s="14" t="s">
        <v>455</v>
      </c>
      <c r="E688" s="13" t="s">
        <v>646</v>
      </c>
      <c r="F688" s="43" t="s">
        <v>3054</v>
      </c>
      <c r="G688" s="12" t="s">
        <v>2120</v>
      </c>
      <c r="H688" s="12" t="s">
        <v>2121</v>
      </c>
      <c r="I688" s="18" t="s">
        <v>3360</v>
      </c>
      <c r="J688" s="43" t="s">
        <v>3379</v>
      </c>
      <c r="K688" s="43" t="s">
        <v>3379</v>
      </c>
      <c r="L688" s="144">
        <v>40438</v>
      </c>
      <c r="M688" s="168"/>
      <c r="N688" s="75"/>
      <c r="O688" s="75">
        <v>0</v>
      </c>
      <c r="P688" s="65">
        <v>1</v>
      </c>
      <c r="Q688" s="91" t="s">
        <v>3110</v>
      </c>
      <c r="R688" s="14"/>
      <c r="T688" s="123"/>
      <c r="U688" s="338"/>
      <c r="V688" s="92"/>
      <c r="W688" s="92"/>
    </row>
    <row r="689" spans="1:23" ht="12.75" customHeight="1" x14ac:dyDescent="0.2">
      <c r="A689" s="11">
        <f t="shared" si="11"/>
        <v>687</v>
      </c>
      <c r="B689" s="98">
        <v>801</v>
      </c>
      <c r="C689" s="12" t="s">
        <v>1697</v>
      </c>
      <c r="D689" s="14" t="s">
        <v>1093</v>
      </c>
      <c r="E689" s="13" t="s">
        <v>646</v>
      </c>
      <c r="F689" s="43" t="s">
        <v>3054</v>
      </c>
      <c r="G689" s="12" t="s">
        <v>2120</v>
      </c>
      <c r="H689" s="12" t="s">
        <v>2121</v>
      </c>
      <c r="I689" s="18" t="s">
        <v>3360</v>
      </c>
      <c r="J689" s="43" t="s">
        <v>3379</v>
      </c>
      <c r="K689" s="43" t="s">
        <v>3379</v>
      </c>
      <c r="L689" s="144">
        <v>40480</v>
      </c>
      <c r="M689" s="168"/>
      <c r="N689" s="75"/>
      <c r="O689" s="75">
        <v>0</v>
      </c>
      <c r="P689" s="65">
        <v>1</v>
      </c>
      <c r="Q689" s="91" t="s">
        <v>3110</v>
      </c>
      <c r="R689" s="14"/>
      <c r="T689" s="123"/>
      <c r="U689" s="338"/>
      <c r="V689" s="92"/>
      <c r="W689" s="92"/>
    </row>
    <row r="690" spans="1:23" ht="12.75" customHeight="1" x14ac:dyDescent="0.2">
      <c r="A690" s="11">
        <f t="shared" si="11"/>
        <v>688</v>
      </c>
      <c r="B690" s="98">
        <v>802</v>
      </c>
      <c r="C690" s="12" t="s">
        <v>1697</v>
      </c>
      <c r="D690" s="14" t="s">
        <v>1094</v>
      </c>
      <c r="E690" s="13" t="s">
        <v>646</v>
      </c>
      <c r="F690" s="43" t="s">
        <v>3054</v>
      </c>
      <c r="G690" s="12" t="s">
        <v>2120</v>
      </c>
      <c r="H690" s="12" t="s">
        <v>2121</v>
      </c>
      <c r="I690" s="18" t="s">
        <v>3360</v>
      </c>
      <c r="J690" s="43" t="s">
        <v>3379</v>
      </c>
      <c r="K690" s="43" t="s">
        <v>3379</v>
      </c>
      <c r="L690" s="144">
        <v>40438</v>
      </c>
      <c r="M690" s="168"/>
      <c r="N690" s="75"/>
      <c r="O690" s="75">
        <v>0</v>
      </c>
      <c r="P690" s="65">
        <v>1</v>
      </c>
      <c r="Q690" s="91" t="s">
        <v>3110</v>
      </c>
      <c r="R690" s="14"/>
      <c r="T690" s="123"/>
      <c r="U690" s="338"/>
      <c r="V690" s="92"/>
      <c r="W690" s="92"/>
    </row>
    <row r="691" spans="1:23" ht="12.75" customHeight="1" x14ac:dyDescent="0.2">
      <c r="A691" s="11">
        <f t="shared" si="11"/>
        <v>689</v>
      </c>
      <c r="B691" s="98">
        <v>803</v>
      </c>
      <c r="C691" s="12" t="s">
        <v>1697</v>
      </c>
      <c r="D691" s="14" t="s">
        <v>1095</v>
      </c>
      <c r="E691" s="13" t="s">
        <v>646</v>
      </c>
      <c r="F691" s="43" t="s">
        <v>3054</v>
      </c>
      <c r="G691" s="12" t="s">
        <v>2120</v>
      </c>
      <c r="H691" s="12" t="s">
        <v>2121</v>
      </c>
      <c r="I691" s="18" t="s">
        <v>3360</v>
      </c>
      <c r="J691" s="43" t="s">
        <v>3379</v>
      </c>
      <c r="K691" s="43" t="s">
        <v>3379</v>
      </c>
      <c r="L691" s="144">
        <v>40438</v>
      </c>
      <c r="M691" s="168"/>
      <c r="N691" s="75"/>
      <c r="O691" s="75">
        <v>0</v>
      </c>
      <c r="P691" s="65">
        <v>1</v>
      </c>
      <c r="Q691" s="91" t="s">
        <v>3110</v>
      </c>
      <c r="R691" s="14"/>
      <c r="T691" s="123"/>
      <c r="U691" s="338"/>
      <c r="V691" s="92"/>
      <c r="W691" s="92"/>
    </row>
    <row r="692" spans="1:23" ht="12.75" customHeight="1" x14ac:dyDescent="0.2">
      <c r="A692" s="11">
        <f t="shared" si="11"/>
        <v>690</v>
      </c>
      <c r="B692" s="98">
        <v>804</v>
      </c>
      <c r="C692" s="12" t="s">
        <v>1697</v>
      </c>
      <c r="D692" s="14" t="s">
        <v>1096</v>
      </c>
      <c r="E692" s="13" t="s">
        <v>646</v>
      </c>
      <c r="F692" s="43" t="s">
        <v>3054</v>
      </c>
      <c r="G692" s="12" t="s">
        <v>2120</v>
      </c>
      <c r="H692" s="12" t="s">
        <v>2121</v>
      </c>
      <c r="I692" s="18" t="s">
        <v>3360</v>
      </c>
      <c r="J692" s="43" t="s">
        <v>3379</v>
      </c>
      <c r="K692" s="43" t="s">
        <v>3379</v>
      </c>
      <c r="L692" s="144">
        <v>40438</v>
      </c>
      <c r="M692" s="168"/>
      <c r="N692" s="75"/>
      <c r="O692" s="75">
        <v>0</v>
      </c>
      <c r="P692" s="65">
        <v>1</v>
      </c>
      <c r="Q692" s="91" t="s">
        <v>3110</v>
      </c>
      <c r="R692" s="14"/>
      <c r="T692" s="123"/>
      <c r="U692" s="338"/>
      <c r="V692" s="92"/>
      <c r="W692" s="92"/>
    </row>
    <row r="693" spans="1:23" ht="12.75" customHeight="1" x14ac:dyDescent="0.2">
      <c r="A693" s="11">
        <f t="shared" si="11"/>
        <v>691</v>
      </c>
      <c r="B693" s="98">
        <v>805</v>
      </c>
      <c r="C693" s="12" t="s">
        <v>1697</v>
      </c>
      <c r="D693" s="14" t="s">
        <v>1268</v>
      </c>
      <c r="E693" s="13" t="s">
        <v>646</v>
      </c>
      <c r="F693" s="43" t="s">
        <v>3054</v>
      </c>
      <c r="G693" s="12" t="s">
        <v>2120</v>
      </c>
      <c r="H693" s="12" t="s">
        <v>2121</v>
      </c>
      <c r="I693" s="18" t="s">
        <v>3360</v>
      </c>
      <c r="J693" s="43" t="s">
        <v>3379</v>
      </c>
      <c r="K693" s="43" t="s">
        <v>3379</v>
      </c>
      <c r="L693" s="144">
        <v>40438</v>
      </c>
      <c r="M693" s="168"/>
      <c r="N693" s="75"/>
      <c r="O693" s="75">
        <v>0</v>
      </c>
      <c r="P693" s="65">
        <v>1</v>
      </c>
      <c r="Q693" s="91" t="s">
        <v>3110</v>
      </c>
      <c r="R693" s="14"/>
      <c r="T693" s="123"/>
      <c r="U693" s="338"/>
      <c r="V693" s="92"/>
      <c r="W693" s="92"/>
    </row>
    <row r="694" spans="1:23" ht="12.75" customHeight="1" x14ac:dyDescent="0.2">
      <c r="A694" s="11">
        <f t="shared" si="11"/>
        <v>692</v>
      </c>
      <c r="B694" s="98">
        <v>806</v>
      </c>
      <c r="C694" s="12" t="s">
        <v>1697</v>
      </c>
      <c r="D694" s="14" t="s">
        <v>1269</v>
      </c>
      <c r="E694" s="13" t="s">
        <v>646</v>
      </c>
      <c r="F694" s="43" t="s">
        <v>3054</v>
      </c>
      <c r="G694" s="12" t="s">
        <v>2120</v>
      </c>
      <c r="H694" s="12" t="s">
        <v>2121</v>
      </c>
      <c r="I694" s="18" t="s">
        <v>3360</v>
      </c>
      <c r="J694" s="43" t="s">
        <v>3379</v>
      </c>
      <c r="K694" s="43" t="s">
        <v>3379</v>
      </c>
      <c r="L694" s="144">
        <v>40757</v>
      </c>
      <c r="M694" s="168"/>
      <c r="N694" s="75"/>
      <c r="O694" s="75">
        <v>0</v>
      </c>
      <c r="P694" s="65">
        <v>1</v>
      </c>
      <c r="Q694" s="91" t="s">
        <v>3110</v>
      </c>
      <c r="R694" s="14"/>
      <c r="T694" s="123"/>
      <c r="U694" s="338"/>
      <c r="V694" s="92"/>
      <c r="W694" s="92"/>
    </row>
    <row r="695" spans="1:23" ht="12.75" customHeight="1" x14ac:dyDescent="0.2">
      <c r="A695" s="11">
        <f t="shared" si="11"/>
        <v>693</v>
      </c>
      <c r="B695" s="98">
        <v>807</v>
      </c>
      <c r="C695" s="12" t="s">
        <v>1697</v>
      </c>
      <c r="D695" s="14" t="s">
        <v>577</v>
      </c>
      <c r="E695" s="13" t="s">
        <v>646</v>
      </c>
      <c r="F695" s="43" t="s">
        <v>3054</v>
      </c>
      <c r="G695" s="12" t="s">
        <v>2120</v>
      </c>
      <c r="H695" s="12" t="s">
        <v>2121</v>
      </c>
      <c r="I695" s="18" t="s">
        <v>3360</v>
      </c>
      <c r="J695" s="43" t="s">
        <v>3379</v>
      </c>
      <c r="K695" s="43" t="s">
        <v>3379</v>
      </c>
      <c r="L695" s="144">
        <v>40778</v>
      </c>
      <c r="M695" s="168"/>
      <c r="N695" s="75"/>
      <c r="O695" s="75">
        <v>0</v>
      </c>
      <c r="P695" s="65">
        <v>1</v>
      </c>
      <c r="Q695" s="91" t="s">
        <v>3110</v>
      </c>
      <c r="R695" s="14"/>
      <c r="T695" s="123"/>
      <c r="U695" s="338"/>
      <c r="V695" s="92"/>
      <c r="W695" s="92"/>
    </row>
    <row r="696" spans="1:23" ht="12.75" customHeight="1" x14ac:dyDescent="0.2">
      <c r="A696" s="11">
        <f t="shared" si="11"/>
        <v>694</v>
      </c>
      <c r="B696" s="98">
        <v>808</v>
      </c>
      <c r="C696" s="12" t="s">
        <v>1697</v>
      </c>
      <c r="D696" s="14" t="s">
        <v>578</v>
      </c>
      <c r="E696" s="13" t="s">
        <v>646</v>
      </c>
      <c r="F696" s="43" t="s">
        <v>3054</v>
      </c>
      <c r="G696" s="12" t="s">
        <v>2120</v>
      </c>
      <c r="H696" s="12" t="s">
        <v>2121</v>
      </c>
      <c r="I696" s="18" t="s">
        <v>3360</v>
      </c>
      <c r="J696" s="43" t="s">
        <v>3379</v>
      </c>
      <c r="K696" s="43" t="s">
        <v>3379</v>
      </c>
      <c r="L696" s="144">
        <v>40456</v>
      </c>
      <c r="M696" s="168"/>
      <c r="N696" s="75"/>
      <c r="O696" s="75">
        <v>0</v>
      </c>
      <c r="P696" s="65">
        <v>1</v>
      </c>
      <c r="Q696" s="91" t="s">
        <v>3110</v>
      </c>
      <c r="R696" s="14"/>
      <c r="T696" s="123"/>
      <c r="U696" s="338"/>
      <c r="V696" s="92"/>
      <c r="W696" s="92"/>
    </row>
    <row r="697" spans="1:23" ht="12.75" customHeight="1" x14ac:dyDescent="0.2">
      <c r="A697" s="11">
        <f t="shared" si="11"/>
        <v>695</v>
      </c>
      <c r="B697" s="98">
        <v>809</v>
      </c>
      <c r="C697" s="12" t="s">
        <v>1697</v>
      </c>
      <c r="D697" s="14" t="s">
        <v>579</v>
      </c>
      <c r="E697" s="13" t="s">
        <v>646</v>
      </c>
      <c r="F697" s="43" t="s">
        <v>3054</v>
      </c>
      <c r="G697" s="12" t="s">
        <v>2120</v>
      </c>
      <c r="H697" s="12" t="s">
        <v>2121</v>
      </c>
      <c r="I697" s="18" t="s">
        <v>3360</v>
      </c>
      <c r="J697" s="43" t="s">
        <v>3379</v>
      </c>
      <c r="K697" s="43" t="s">
        <v>3379</v>
      </c>
      <c r="L697" s="144">
        <v>40400</v>
      </c>
      <c r="M697" s="168"/>
      <c r="N697" s="75"/>
      <c r="O697" s="75">
        <v>0</v>
      </c>
      <c r="P697" s="65">
        <v>1</v>
      </c>
      <c r="Q697" s="91" t="s">
        <v>3110</v>
      </c>
      <c r="R697" s="14"/>
      <c r="T697" s="123"/>
      <c r="U697" s="338"/>
      <c r="V697" s="92"/>
      <c r="W697" s="92"/>
    </row>
    <row r="698" spans="1:23" ht="12.75" customHeight="1" x14ac:dyDescent="0.2">
      <c r="A698" s="11">
        <f t="shared" si="11"/>
        <v>696</v>
      </c>
      <c r="B698" s="98">
        <v>810</v>
      </c>
      <c r="C698" s="12" t="s">
        <v>1697</v>
      </c>
      <c r="D698" s="14" t="s">
        <v>580</v>
      </c>
      <c r="E698" s="13" t="s">
        <v>646</v>
      </c>
      <c r="F698" s="43" t="s">
        <v>3054</v>
      </c>
      <c r="G698" s="12" t="s">
        <v>2120</v>
      </c>
      <c r="H698" s="12" t="s">
        <v>2121</v>
      </c>
      <c r="I698" s="18" t="s">
        <v>3360</v>
      </c>
      <c r="J698" s="43" t="s">
        <v>3379</v>
      </c>
      <c r="K698" s="43" t="s">
        <v>3379</v>
      </c>
      <c r="L698" s="144">
        <v>40400</v>
      </c>
      <c r="M698" s="168"/>
      <c r="N698" s="75"/>
      <c r="O698" s="75">
        <v>0</v>
      </c>
      <c r="P698" s="65">
        <v>1</v>
      </c>
      <c r="Q698" s="91" t="s">
        <v>3110</v>
      </c>
      <c r="R698" s="14"/>
      <c r="T698" s="123"/>
      <c r="U698" s="338"/>
      <c r="V698" s="92"/>
      <c r="W698" s="92"/>
    </row>
    <row r="699" spans="1:23" ht="12.75" customHeight="1" x14ac:dyDescent="0.2">
      <c r="A699" s="11">
        <f t="shared" si="11"/>
        <v>697</v>
      </c>
      <c r="B699" s="98">
        <v>811</v>
      </c>
      <c r="C699" s="12" t="s">
        <v>1697</v>
      </c>
      <c r="D699" s="14" t="s">
        <v>581</v>
      </c>
      <c r="E699" s="13" t="s">
        <v>646</v>
      </c>
      <c r="F699" s="43" t="s">
        <v>3097</v>
      </c>
      <c r="G699" s="12" t="s">
        <v>2120</v>
      </c>
      <c r="H699" s="12" t="s">
        <v>2121</v>
      </c>
      <c r="I699" s="18" t="s">
        <v>3360</v>
      </c>
      <c r="J699" s="43" t="s">
        <v>3379</v>
      </c>
      <c r="K699" s="43" t="s">
        <v>3379</v>
      </c>
      <c r="L699" s="144">
        <v>41519</v>
      </c>
      <c r="M699" s="168"/>
      <c r="N699" s="75"/>
      <c r="O699" s="75">
        <v>0</v>
      </c>
      <c r="P699" s="65">
        <v>1</v>
      </c>
      <c r="Q699" s="91" t="s">
        <v>3110</v>
      </c>
      <c r="R699" s="14"/>
      <c r="T699" s="123"/>
      <c r="U699" s="338"/>
      <c r="V699" s="92">
        <v>41669</v>
      </c>
      <c r="W699" s="92"/>
    </row>
    <row r="700" spans="1:23" ht="12.75" customHeight="1" x14ac:dyDescent="0.2">
      <c r="A700" s="11">
        <f t="shared" si="11"/>
        <v>698</v>
      </c>
      <c r="B700" s="98">
        <v>812</v>
      </c>
      <c r="C700" s="12" t="s">
        <v>1697</v>
      </c>
      <c r="D700" s="14" t="s">
        <v>582</v>
      </c>
      <c r="E700" s="13" t="s">
        <v>646</v>
      </c>
      <c r="F700" s="43" t="s">
        <v>3054</v>
      </c>
      <c r="G700" s="12" t="s">
        <v>2120</v>
      </c>
      <c r="H700" s="12" t="s">
        <v>2121</v>
      </c>
      <c r="I700" s="18" t="s">
        <v>3360</v>
      </c>
      <c r="J700" s="43" t="s">
        <v>3379</v>
      </c>
      <c r="K700" s="43" t="s">
        <v>3379</v>
      </c>
      <c r="L700" s="144">
        <v>40452</v>
      </c>
      <c r="M700" s="168"/>
      <c r="N700" s="75"/>
      <c r="O700" s="75">
        <v>0</v>
      </c>
      <c r="P700" s="65">
        <v>1</v>
      </c>
      <c r="Q700" s="91" t="s">
        <v>3110</v>
      </c>
      <c r="R700" s="14"/>
      <c r="T700" s="135">
        <v>41446</v>
      </c>
      <c r="U700" s="338"/>
      <c r="V700" s="92"/>
      <c r="W700" s="92"/>
    </row>
    <row r="701" spans="1:23" ht="12.75" customHeight="1" x14ac:dyDescent="0.2">
      <c r="A701" s="11">
        <f t="shared" si="11"/>
        <v>699</v>
      </c>
      <c r="B701" s="98">
        <v>814</v>
      </c>
      <c r="C701" s="12" t="s">
        <v>1697</v>
      </c>
      <c r="D701" s="14" t="s">
        <v>583</v>
      </c>
      <c r="E701" s="13" t="s">
        <v>646</v>
      </c>
      <c r="F701" s="43" t="s">
        <v>3054</v>
      </c>
      <c r="G701" s="12" t="s">
        <v>2120</v>
      </c>
      <c r="H701" s="12" t="s">
        <v>2121</v>
      </c>
      <c r="I701" s="18" t="s">
        <v>3360</v>
      </c>
      <c r="J701" s="43" t="s">
        <v>3379</v>
      </c>
      <c r="K701" s="43" t="s">
        <v>3379</v>
      </c>
      <c r="L701" s="144">
        <v>40782</v>
      </c>
      <c r="M701" s="168"/>
      <c r="N701" s="75"/>
      <c r="O701" s="75">
        <v>0</v>
      </c>
      <c r="P701" s="65">
        <v>1</v>
      </c>
      <c r="Q701" s="91" t="s">
        <v>3110</v>
      </c>
      <c r="R701" s="14"/>
      <c r="T701" s="123"/>
      <c r="U701" s="338"/>
      <c r="V701" s="92"/>
      <c r="W701" s="92"/>
    </row>
    <row r="702" spans="1:23" ht="12.75" customHeight="1" x14ac:dyDescent="0.2">
      <c r="A702" s="11">
        <f t="shared" si="11"/>
        <v>700</v>
      </c>
      <c r="B702" s="98">
        <v>815</v>
      </c>
      <c r="C702" s="12" t="s">
        <v>1697</v>
      </c>
      <c r="D702" s="14" t="s">
        <v>584</v>
      </c>
      <c r="E702" s="13" t="s">
        <v>646</v>
      </c>
      <c r="F702" s="43" t="s">
        <v>3054</v>
      </c>
      <c r="G702" s="12" t="s">
        <v>2120</v>
      </c>
      <c r="H702" s="12" t="s">
        <v>2121</v>
      </c>
      <c r="I702" s="18" t="s">
        <v>3360</v>
      </c>
      <c r="J702" s="43" t="s">
        <v>3379</v>
      </c>
      <c r="K702" s="43" t="s">
        <v>3379</v>
      </c>
      <c r="L702" s="144">
        <v>40457</v>
      </c>
      <c r="M702" s="168"/>
      <c r="N702" s="75"/>
      <c r="O702" s="75">
        <v>0</v>
      </c>
      <c r="P702" s="65">
        <v>1</v>
      </c>
      <c r="Q702" s="91" t="s">
        <v>3110</v>
      </c>
      <c r="R702" s="14"/>
      <c r="T702" s="123"/>
      <c r="U702" s="338"/>
      <c r="V702" s="92"/>
      <c r="W702" s="92"/>
    </row>
    <row r="703" spans="1:23" ht="12.75" customHeight="1" x14ac:dyDescent="0.2">
      <c r="A703" s="11">
        <f t="shared" si="11"/>
        <v>701</v>
      </c>
      <c r="B703" s="98">
        <v>816</v>
      </c>
      <c r="C703" s="12" t="s">
        <v>1697</v>
      </c>
      <c r="D703" s="14" t="s">
        <v>585</v>
      </c>
      <c r="E703" s="13" t="s">
        <v>646</v>
      </c>
      <c r="F703" s="43" t="s">
        <v>3054</v>
      </c>
      <c r="G703" s="12" t="s">
        <v>2120</v>
      </c>
      <c r="H703" s="12" t="s">
        <v>2121</v>
      </c>
      <c r="I703" s="18" t="s">
        <v>3360</v>
      </c>
      <c r="J703" s="43" t="s">
        <v>3379</v>
      </c>
      <c r="K703" s="43" t="s">
        <v>3379</v>
      </c>
      <c r="L703" s="144">
        <v>40452</v>
      </c>
      <c r="M703" s="168"/>
      <c r="N703" s="75"/>
      <c r="O703" s="75">
        <v>0</v>
      </c>
      <c r="P703" s="65">
        <v>1</v>
      </c>
      <c r="Q703" s="91" t="s">
        <v>3110</v>
      </c>
      <c r="R703" s="14"/>
      <c r="T703" s="123"/>
      <c r="U703" s="338"/>
      <c r="V703" s="92"/>
      <c r="W703" s="92"/>
    </row>
    <row r="704" spans="1:23" ht="12.75" customHeight="1" x14ac:dyDescent="0.2">
      <c r="A704" s="11">
        <f t="shared" si="11"/>
        <v>702</v>
      </c>
      <c r="B704" s="98">
        <v>817</v>
      </c>
      <c r="C704" s="12" t="s">
        <v>1697</v>
      </c>
      <c r="D704" s="14" t="s">
        <v>586</v>
      </c>
      <c r="E704" s="13" t="s">
        <v>646</v>
      </c>
      <c r="F704" s="43" t="s">
        <v>3054</v>
      </c>
      <c r="G704" s="12" t="s">
        <v>2120</v>
      </c>
      <c r="H704" s="12" t="s">
        <v>2121</v>
      </c>
      <c r="I704" s="18" t="s">
        <v>3360</v>
      </c>
      <c r="J704" s="43" t="s">
        <v>3379</v>
      </c>
      <c r="K704" s="43" t="s">
        <v>3379</v>
      </c>
      <c r="L704" s="144">
        <v>40779</v>
      </c>
      <c r="M704" s="168"/>
      <c r="N704" s="75"/>
      <c r="O704" s="75">
        <v>0</v>
      </c>
      <c r="P704" s="65">
        <v>1</v>
      </c>
      <c r="Q704" s="91" t="s">
        <v>3110</v>
      </c>
      <c r="R704" s="14"/>
      <c r="T704" s="123"/>
      <c r="U704" s="338"/>
      <c r="V704" s="92"/>
      <c r="W704" s="92"/>
    </row>
    <row r="705" spans="1:23" ht="12.75" customHeight="1" x14ac:dyDescent="0.2">
      <c r="A705" s="11">
        <f t="shared" si="11"/>
        <v>703</v>
      </c>
      <c r="B705" s="98">
        <v>818</v>
      </c>
      <c r="C705" s="12" t="s">
        <v>1697</v>
      </c>
      <c r="D705" s="14" t="s">
        <v>587</v>
      </c>
      <c r="E705" s="13" t="s">
        <v>646</v>
      </c>
      <c r="F705" s="43" t="s">
        <v>3054</v>
      </c>
      <c r="G705" s="12" t="s">
        <v>2120</v>
      </c>
      <c r="H705" s="12" t="s">
        <v>2121</v>
      </c>
      <c r="I705" s="18" t="s">
        <v>3360</v>
      </c>
      <c r="J705" s="43" t="s">
        <v>3379</v>
      </c>
      <c r="K705" s="43" t="s">
        <v>3379</v>
      </c>
      <c r="L705" s="144">
        <v>40779</v>
      </c>
      <c r="M705" s="168"/>
      <c r="N705" s="75"/>
      <c r="O705" s="75">
        <v>0</v>
      </c>
      <c r="P705" s="65">
        <v>1</v>
      </c>
      <c r="Q705" s="91" t="s">
        <v>3110</v>
      </c>
      <c r="R705" s="14"/>
      <c r="T705" s="123"/>
      <c r="U705" s="338"/>
      <c r="V705" s="92"/>
      <c r="W705" s="92"/>
    </row>
    <row r="706" spans="1:23" ht="12.75" customHeight="1" x14ac:dyDescent="0.2">
      <c r="A706" s="11">
        <f t="shared" si="11"/>
        <v>704</v>
      </c>
      <c r="B706" s="98">
        <v>820</v>
      </c>
      <c r="C706" s="12" t="s">
        <v>1697</v>
      </c>
      <c r="D706" s="14" t="s">
        <v>588</v>
      </c>
      <c r="E706" s="13" t="s">
        <v>646</v>
      </c>
      <c r="F706" s="43" t="s">
        <v>3054</v>
      </c>
      <c r="G706" s="12" t="s">
        <v>2120</v>
      </c>
      <c r="H706" s="12" t="s">
        <v>2121</v>
      </c>
      <c r="I706" s="18" t="s">
        <v>3360</v>
      </c>
      <c r="J706" s="43" t="s">
        <v>3379</v>
      </c>
      <c r="K706" s="43" t="s">
        <v>3379</v>
      </c>
      <c r="L706" s="144">
        <v>40481</v>
      </c>
      <c r="M706" s="168"/>
      <c r="N706" s="75"/>
      <c r="O706" s="75">
        <v>0</v>
      </c>
      <c r="P706" s="65">
        <v>1</v>
      </c>
      <c r="Q706" s="91" t="s">
        <v>3110</v>
      </c>
      <c r="R706" s="14"/>
      <c r="T706" s="123"/>
      <c r="U706" s="338"/>
      <c r="V706" s="92"/>
      <c r="W706" s="92"/>
    </row>
    <row r="707" spans="1:23" ht="12.75" customHeight="1" x14ac:dyDescent="0.2">
      <c r="A707" s="11">
        <f t="shared" si="11"/>
        <v>705</v>
      </c>
      <c r="B707" s="98">
        <v>821</v>
      </c>
      <c r="C707" s="12" t="s">
        <v>1697</v>
      </c>
      <c r="D707" s="14" t="s">
        <v>1774</v>
      </c>
      <c r="E707" s="13" t="s">
        <v>646</v>
      </c>
      <c r="F707" s="43" t="s">
        <v>3054</v>
      </c>
      <c r="G707" s="12" t="s">
        <v>2120</v>
      </c>
      <c r="H707" s="12" t="s">
        <v>2121</v>
      </c>
      <c r="I707" s="18" t="s">
        <v>3360</v>
      </c>
      <c r="J707" s="43" t="s">
        <v>3379</v>
      </c>
      <c r="K707" s="43" t="s">
        <v>3379</v>
      </c>
      <c r="L707" s="144">
        <v>40784</v>
      </c>
      <c r="M707" s="168"/>
      <c r="N707" s="75"/>
      <c r="O707" s="75">
        <v>0</v>
      </c>
      <c r="P707" s="65">
        <v>1</v>
      </c>
      <c r="Q707" s="91" t="s">
        <v>3110</v>
      </c>
      <c r="R707" s="14"/>
      <c r="T707" s="123"/>
      <c r="U707" s="338"/>
      <c r="V707" s="92"/>
      <c r="W707" s="92"/>
    </row>
    <row r="708" spans="1:23" ht="12.75" customHeight="1" x14ac:dyDescent="0.2">
      <c r="A708" s="11">
        <f t="shared" ref="A708:A771" si="12">A707+1</f>
        <v>706</v>
      </c>
      <c r="B708" s="98">
        <v>822</v>
      </c>
      <c r="C708" s="12" t="s">
        <v>1697</v>
      </c>
      <c r="D708" s="14" t="s">
        <v>1775</v>
      </c>
      <c r="E708" s="13" t="s">
        <v>646</v>
      </c>
      <c r="F708" s="43" t="s">
        <v>3054</v>
      </c>
      <c r="G708" s="12" t="s">
        <v>2120</v>
      </c>
      <c r="H708" s="12" t="s">
        <v>2121</v>
      </c>
      <c r="I708" s="18" t="s">
        <v>3360</v>
      </c>
      <c r="J708" s="43" t="s">
        <v>3379</v>
      </c>
      <c r="K708" s="43" t="s">
        <v>3379</v>
      </c>
      <c r="L708" s="144">
        <v>40785</v>
      </c>
      <c r="M708" s="168"/>
      <c r="N708" s="75"/>
      <c r="O708" s="75">
        <v>0</v>
      </c>
      <c r="P708" s="65">
        <v>1</v>
      </c>
      <c r="Q708" s="91" t="s">
        <v>3110</v>
      </c>
      <c r="R708" s="14"/>
      <c r="T708" s="123"/>
      <c r="U708" s="338"/>
      <c r="V708" s="92"/>
      <c r="W708" s="92"/>
    </row>
    <row r="709" spans="1:23" ht="12.75" customHeight="1" x14ac:dyDescent="0.2">
      <c r="A709" s="11">
        <f t="shared" si="12"/>
        <v>707</v>
      </c>
      <c r="B709" s="98">
        <v>825</v>
      </c>
      <c r="C709" s="12" t="s">
        <v>1697</v>
      </c>
      <c r="D709" s="14" t="s">
        <v>1776</v>
      </c>
      <c r="E709" s="13" t="s">
        <v>646</v>
      </c>
      <c r="F709" s="43" t="s">
        <v>3054</v>
      </c>
      <c r="G709" s="12" t="s">
        <v>2120</v>
      </c>
      <c r="H709" s="12" t="s">
        <v>2121</v>
      </c>
      <c r="I709" s="18" t="s">
        <v>3360</v>
      </c>
      <c r="J709" s="43" t="s">
        <v>3379</v>
      </c>
      <c r="K709" s="43" t="s">
        <v>3379</v>
      </c>
      <c r="L709" s="144">
        <v>40456</v>
      </c>
      <c r="M709" s="168"/>
      <c r="N709" s="75"/>
      <c r="O709" s="75">
        <v>0</v>
      </c>
      <c r="P709" s="65">
        <v>1</v>
      </c>
      <c r="Q709" s="91" t="s">
        <v>3110</v>
      </c>
      <c r="R709" s="14"/>
      <c r="T709" s="123"/>
      <c r="U709" s="338"/>
      <c r="V709" s="92"/>
      <c r="W709" s="92"/>
    </row>
    <row r="710" spans="1:23" ht="12.75" customHeight="1" x14ac:dyDescent="0.2">
      <c r="A710" s="11">
        <f t="shared" si="12"/>
        <v>708</v>
      </c>
      <c r="B710" s="98">
        <v>826</v>
      </c>
      <c r="C710" s="12" t="s">
        <v>1697</v>
      </c>
      <c r="D710" s="14" t="s">
        <v>1777</v>
      </c>
      <c r="E710" s="13" t="s">
        <v>646</v>
      </c>
      <c r="F710" s="43" t="s">
        <v>3054</v>
      </c>
      <c r="G710" s="12" t="s">
        <v>2120</v>
      </c>
      <c r="H710" s="12" t="s">
        <v>2121</v>
      </c>
      <c r="I710" s="18" t="s">
        <v>3360</v>
      </c>
      <c r="J710" s="43" t="s">
        <v>3379</v>
      </c>
      <c r="K710" s="43" t="s">
        <v>3379</v>
      </c>
      <c r="L710" s="144">
        <v>40406</v>
      </c>
      <c r="M710" s="168"/>
      <c r="N710" s="75"/>
      <c r="O710" s="75">
        <v>0</v>
      </c>
      <c r="P710" s="65">
        <v>1</v>
      </c>
      <c r="Q710" s="91" t="s">
        <v>3110</v>
      </c>
      <c r="R710" s="14"/>
      <c r="T710" s="123"/>
      <c r="U710" s="338"/>
      <c r="V710" s="92"/>
      <c r="W710" s="92"/>
    </row>
    <row r="711" spans="1:23" ht="12.75" customHeight="1" x14ac:dyDescent="0.2">
      <c r="A711" s="11">
        <f t="shared" si="12"/>
        <v>709</v>
      </c>
      <c r="B711" s="98">
        <v>827</v>
      </c>
      <c r="C711" s="12" t="s">
        <v>1697</v>
      </c>
      <c r="D711" s="14" t="s">
        <v>1778</v>
      </c>
      <c r="E711" s="13" t="s">
        <v>646</v>
      </c>
      <c r="F711" s="43" t="s">
        <v>3054</v>
      </c>
      <c r="G711" s="12" t="s">
        <v>2120</v>
      </c>
      <c r="H711" s="12" t="s">
        <v>2121</v>
      </c>
      <c r="I711" s="18" t="s">
        <v>3360</v>
      </c>
      <c r="J711" s="43" t="s">
        <v>3379</v>
      </c>
      <c r="K711" s="43" t="s">
        <v>3379</v>
      </c>
      <c r="L711" s="144">
        <v>40670</v>
      </c>
      <c r="M711" s="168"/>
      <c r="N711" s="75"/>
      <c r="O711" s="75">
        <v>0</v>
      </c>
      <c r="P711" s="65">
        <v>1</v>
      </c>
      <c r="Q711" s="91" t="s">
        <v>3110</v>
      </c>
      <c r="R711" s="14"/>
      <c r="T711" s="123"/>
      <c r="U711" s="338"/>
      <c r="V711" s="92"/>
      <c r="W711" s="92"/>
    </row>
    <row r="712" spans="1:23" ht="12.75" customHeight="1" x14ac:dyDescent="0.2">
      <c r="A712" s="11">
        <f t="shared" si="12"/>
        <v>710</v>
      </c>
      <c r="B712" s="98">
        <v>828</v>
      </c>
      <c r="C712" s="12" t="s">
        <v>1697</v>
      </c>
      <c r="D712" s="14" t="s">
        <v>1779</v>
      </c>
      <c r="E712" s="13" t="s">
        <v>646</v>
      </c>
      <c r="F712" s="43" t="s">
        <v>3054</v>
      </c>
      <c r="G712" s="12" t="s">
        <v>2120</v>
      </c>
      <c r="H712" s="12" t="s">
        <v>2121</v>
      </c>
      <c r="I712" s="18" t="s">
        <v>3360</v>
      </c>
      <c r="J712" s="43" t="s">
        <v>3379</v>
      </c>
      <c r="K712" s="43" t="s">
        <v>3379</v>
      </c>
      <c r="L712" s="144">
        <v>40568</v>
      </c>
      <c r="M712" s="168"/>
      <c r="N712" s="75"/>
      <c r="O712" s="75">
        <v>0</v>
      </c>
      <c r="P712" s="65">
        <v>1</v>
      </c>
      <c r="Q712" s="91" t="s">
        <v>3110</v>
      </c>
      <c r="R712" s="14"/>
      <c r="T712" s="123"/>
      <c r="U712" s="338"/>
      <c r="V712" s="92"/>
      <c r="W712" s="92"/>
    </row>
    <row r="713" spans="1:23" ht="12.75" customHeight="1" x14ac:dyDescent="0.2">
      <c r="A713" s="11">
        <f t="shared" si="12"/>
        <v>711</v>
      </c>
      <c r="B713" s="98">
        <v>831</v>
      </c>
      <c r="C713" s="12" t="s">
        <v>1697</v>
      </c>
      <c r="D713" s="14" t="s">
        <v>1780</v>
      </c>
      <c r="E713" s="13" t="s">
        <v>646</v>
      </c>
      <c r="F713" s="43" t="s">
        <v>3097</v>
      </c>
      <c r="G713" s="12" t="s">
        <v>2120</v>
      </c>
      <c r="H713" s="12" t="s">
        <v>2121</v>
      </c>
      <c r="I713" s="221" t="s">
        <v>3360</v>
      </c>
      <c r="J713" s="43" t="s">
        <v>3379</v>
      </c>
      <c r="K713" s="43" t="s">
        <v>3379</v>
      </c>
      <c r="L713" s="144">
        <v>41882</v>
      </c>
      <c r="M713" s="168"/>
      <c r="N713" s="75"/>
      <c r="O713" s="75">
        <v>0</v>
      </c>
      <c r="P713" s="65">
        <v>1</v>
      </c>
      <c r="Q713" s="91" t="s">
        <v>3110</v>
      </c>
      <c r="R713" s="14"/>
      <c r="T713" s="123"/>
      <c r="U713" s="338"/>
      <c r="V713" s="92">
        <v>41820</v>
      </c>
      <c r="W713" s="92">
        <v>41880</v>
      </c>
    </row>
    <row r="714" spans="1:23" ht="12.75" customHeight="1" x14ac:dyDescent="0.2">
      <c r="A714" s="11">
        <f t="shared" si="12"/>
        <v>712</v>
      </c>
      <c r="B714" s="98">
        <v>832</v>
      </c>
      <c r="C714" s="12" t="s">
        <v>1697</v>
      </c>
      <c r="D714" s="14" t="s">
        <v>1491</v>
      </c>
      <c r="E714" s="13" t="s">
        <v>646</v>
      </c>
      <c r="F714" s="43" t="s">
        <v>3097</v>
      </c>
      <c r="G714" s="12" t="s">
        <v>2120</v>
      </c>
      <c r="H714" s="12" t="s">
        <v>2121</v>
      </c>
      <c r="I714" s="12"/>
      <c r="J714" s="43" t="s">
        <v>3379</v>
      </c>
      <c r="K714" s="43" t="s">
        <v>3379</v>
      </c>
      <c r="L714" s="43"/>
      <c r="M714" s="138"/>
      <c r="N714" s="15"/>
      <c r="O714" s="15">
        <v>1</v>
      </c>
      <c r="P714" s="39">
        <v>1</v>
      </c>
      <c r="Q714" s="91" t="s">
        <v>3107</v>
      </c>
      <c r="R714" s="14"/>
      <c r="T714" s="123"/>
      <c r="U714" s="338"/>
      <c r="V714" s="92"/>
      <c r="W714" s="92"/>
    </row>
    <row r="715" spans="1:23" ht="12.75" customHeight="1" x14ac:dyDescent="0.2">
      <c r="A715" s="11">
        <f t="shared" si="12"/>
        <v>713</v>
      </c>
      <c r="B715" s="98">
        <v>833</v>
      </c>
      <c r="C715" s="12" t="s">
        <v>1697</v>
      </c>
      <c r="D715" s="14" t="s">
        <v>1140</v>
      </c>
      <c r="E715" s="13" t="s">
        <v>646</v>
      </c>
      <c r="F715" s="43" t="s">
        <v>3097</v>
      </c>
      <c r="G715" s="12" t="s">
        <v>2120</v>
      </c>
      <c r="H715" s="12" t="s">
        <v>2121</v>
      </c>
      <c r="I715" s="225" t="s">
        <v>3360</v>
      </c>
      <c r="J715" s="43" t="s">
        <v>3379</v>
      </c>
      <c r="K715" s="44">
        <v>41634</v>
      </c>
      <c r="L715" s="144">
        <v>41265</v>
      </c>
      <c r="M715" s="138"/>
      <c r="N715" s="15"/>
      <c r="O715" s="15">
        <v>1</v>
      </c>
      <c r="P715" s="39">
        <v>1</v>
      </c>
      <c r="Q715" s="91" t="s">
        <v>3110</v>
      </c>
      <c r="R715" s="14"/>
      <c r="T715" s="123">
        <v>41669</v>
      </c>
      <c r="U715" s="338">
        <v>41880</v>
      </c>
      <c r="V715" s="92"/>
      <c r="W715" s="92"/>
    </row>
    <row r="716" spans="1:23" ht="12.75" customHeight="1" x14ac:dyDescent="0.2">
      <c r="A716" s="11">
        <f t="shared" si="12"/>
        <v>714</v>
      </c>
      <c r="B716" s="98">
        <v>835</v>
      </c>
      <c r="C716" s="12" t="s">
        <v>1697</v>
      </c>
      <c r="D716" s="14" t="s">
        <v>1141</v>
      </c>
      <c r="E716" s="13" t="s">
        <v>646</v>
      </c>
      <c r="F716" s="43" t="s">
        <v>3097</v>
      </c>
      <c r="G716" s="12" t="s">
        <v>2120</v>
      </c>
      <c r="H716" s="12" t="s">
        <v>2121</v>
      </c>
      <c r="I716" s="18" t="s">
        <v>3360</v>
      </c>
      <c r="J716" s="43" t="s">
        <v>3379</v>
      </c>
      <c r="K716" s="43" t="s">
        <v>3379</v>
      </c>
      <c r="L716" s="144">
        <v>40717</v>
      </c>
      <c r="M716" s="168"/>
      <c r="N716" s="75"/>
      <c r="O716" s="75">
        <v>0</v>
      </c>
      <c r="P716" s="65">
        <v>1</v>
      </c>
      <c r="Q716" s="91" t="s">
        <v>3110</v>
      </c>
      <c r="R716" s="14"/>
      <c r="T716" s="135">
        <v>41432</v>
      </c>
      <c r="U716" s="338"/>
      <c r="V716" s="92"/>
      <c r="W716" s="92"/>
    </row>
    <row r="717" spans="1:23" ht="12.75" customHeight="1" x14ac:dyDescent="0.2">
      <c r="A717" s="11">
        <f t="shared" si="12"/>
        <v>715</v>
      </c>
      <c r="B717" s="98">
        <v>836</v>
      </c>
      <c r="C717" s="12" t="s">
        <v>1697</v>
      </c>
      <c r="D717" s="14" t="s">
        <v>1142</v>
      </c>
      <c r="E717" s="13" t="s">
        <v>646</v>
      </c>
      <c r="F717" s="43" t="s">
        <v>3097</v>
      </c>
      <c r="G717" s="12" t="s">
        <v>2120</v>
      </c>
      <c r="H717" s="12" t="s">
        <v>2121</v>
      </c>
      <c r="I717" s="18" t="s">
        <v>3360</v>
      </c>
      <c r="J717" s="43" t="s">
        <v>3379</v>
      </c>
      <c r="K717" s="43" t="s">
        <v>3379</v>
      </c>
      <c r="L717" s="144">
        <v>41059</v>
      </c>
      <c r="M717" s="168"/>
      <c r="N717" s="75"/>
      <c r="O717" s="75">
        <v>0</v>
      </c>
      <c r="P717" s="65">
        <v>1</v>
      </c>
      <c r="Q717" s="91" t="s">
        <v>3110</v>
      </c>
      <c r="R717" s="14"/>
      <c r="T717" s="123"/>
      <c r="U717" s="338"/>
      <c r="V717" s="92"/>
      <c r="W717" s="92"/>
    </row>
    <row r="718" spans="1:23" ht="12.75" customHeight="1" x14ac:dyDescent="0.2">
      <c r="A718" s="11">
        <f t="shared" si="12"/>
        <v>716</v>
      </c>
      <c r="B718" s="98">
        <v>837</v>
      </c>
      <c r="C718" s="12" t="s">
        <v>1697</v>
      </c>
      <c r="D718" s="14" t="s">
        <v>1143</v>
      </c>
      <c r="E718" s="13" t="s">
        <v>646</v>
      </c>
      <c r="F718" s="43" t="s">
        <v>3097</v>
      </c>
      <c r="G718" s="12" t="s">
        <v>2120</v>
      </c>
      <c r="H718" s="12" t="s">
        <v>2121</v>
      </c>
      <c r="I718" s="18" t="s">
        <v>3360</v>
      </c>
      <c r="J718" s="43" t="s">
        <v>3379</v>
      </c>
      <c r="K718" s="43" t="s">
        <v>3379</v>
      </c>
      <c r="L718" s="144">
        <v>40782</v>
      </c>
      <c r="M718" s="168"/>
      <c r="N718" s="75"/>
      <c r="O718" s="75">
        <v>0</v>
      </c>
      <c r="P718" s="65">
        <v>1</v>
      </c>
      <c r="Q718" s="91" t="s">
        <v>3110</v>
      </c>
      <c r="R718" s="14"/>
      <c r="T718" s="135">
        <v>41425</v>
      </c>
      <c r="U718" s="338"/>
      <c r="V718" s="92"/>
      <c r="W718" s="92"/>
    </row>
    <row r="719" spans="1:23" ht="12.75" customHeight="1" x14ac:dyDescent="0.2">
      <c r="A719" s="11">
        <f t="shared" si="12"/>
        <v>717</v>
      </c>
      <c r="B719" s="98">
        <v>838</v>
      </c>
      <c r="C719" s="12" t="s">
        <v>1697</v>
      </c>
      <c r="D719" s="14" t="s">
        <v>1938</v>
      </c>
      <c r="E719" s="13" t="s">
        <v>646</v>
      </c>
      <c r="F719" s="43" t="s">
        <v>3097</v>
      </c>
      <c r="G719" s="12" t="s">
        <v>2120</v>
      </c>
      <c r="H719" s="12" t="s">
        <v>2121</v>
      </c>
      <c r="I719" s="18" t="s">
        <v>3360</v>
      </c>
      <c r="J719" s="43" t="s">
        <v>3379</v>
      </c>
      <c r="K719" s="43" t="s">
        <v>3379</v>
      </c>
      <c r="L719" s="144">
        <v>40889</v>
      </c>
      <c r="M719" s="168"/>
      <c r="N719" s="75"/>
      <c r="O719" s="75">
        <v>0</v>
      </c>
      <c r="P719" s="65">
        <v>1</v>
      </c>
      <c r="Q719" s="91" t="s">
        <v>3110</v>
      </c>
      <c r="R719" s="14"/>
      <c r="T719" s="123"/>
      <c r="U719" s="338"/>
      <c r="V719" s="92"/>
      <c r="W719" s="92"/>
    </row>
    <row r="720" spans="1:23" ht="12.75" customHeight="1" x14ac:dyDescent="0.2">
      <c r="A720" s="11">
        <f t="shared" si="12"/>
        <v>718</v>
      </c>
      <c r="B720" s="98">
        <v>839</v>
      </c>
      <c r="C720" s="12" t="s">
        <v>1697</v>
      </c>
      <c r="D720" s="14" t="s">
        <v>1939</v>
      </c>
      <c r="E720" s="13" t="s">
        <v>646</v>
      </c>
      <c r="F720" s="43" t="s">
        <v>3097</v>
      </c>
      <c r="G720" s="12" t="s">
        <v>2120</v>
      </c>
      <c r="H720" s="12" t="s">
        <v>2121</v>
      </c>
      <c r="I720" s="18" t="s">
        <v>3360</v>
      </c>
      <c r="J720" s="43" t="s">
        <v>3379</v>
      </c>
      <c r="K720" s="43" t="s">
        <v>3379</v>
      </c>
      <c r="L720" s="144">
        <v>40904</v>
      </c>
      <c r="M720" s="168"/>
      <c r="N720" s="75"/>
      <c r="O720" s="75">
        <v>0</v>
      </c>
      <c r="P720" s="65">
        <v>1</v>
      </c>
      <c r="Q720" s="91" t="s">
        <v>3110</v>
      </c>
      <c r="R720" s="14"/>
      <c r="T720" s="123"/>
      <c r="U720" s="338"/>
      <c r="V720" s="92"/>
      <c r="W720" s="92"/>
    </row>
    <row r="721" spans="1:23" ht="12.75" customHeight="1" x14ac:dyDescent="0.2">
      <c r="A721" s="11">
        <f t="shared" si="12"/>
        <v>719</v>
      </c>
      <c r="B721" s="98">
        <v>840</v>
      </c>
      <c r="C721" s="12" t="s">
        <v>1697</v>
      </c>
      <c r="D721" s="14" t="s">
        <v>1149</v>
      </c>
      <c r="E721" s="13" t="s">
        <v>646</v>
      </c>
      <c r="F721" s="43" t="s">
        <v>3097</v>
      </c>
      <c r="G721" s="12" t="s">
        <v>2120</v>
      </c>
      <c r="H721" s="12" t="s">
        <v>2121</v>
      </c>
      <c r="I721" s="18" t="s">
        <v>3360</v>
      </c>
      <c r="J721" s="43" t="s">
        <v>3379</v>
      </c>
      <c r="K721" s="43" t="s">
        <v>3379</v>
      </c>
      <c r="L721" s="144">
        <v>41117</v>
      </c>
      <c r="M721" s="168"/>
      <c r="N721" s="75"/>
      <c r="O721" s="75">
        <v>0</v>
      </c>
      <c r="P721" s="65">
        <v>1</v>
      </c>
      <c r="Q721" s="91" t="s">
        <v>3110</v>
      </c>
      <c r="R721" s="14"/>
      <c r="T721" s="123"/>
      <c r="U721" s="338"/>
      <c r="V721" s="92"/>
      <c r="W721" s="92"/>
    </row>
    <row r="722" spans="1:23" ht="12.75" customHeight="1" x14ac:dyDescent="0.2">
      <c r="A722" s="11">
        <f t="shared" si="12"/>
        <v>720</v>
      </c>
      <c r="B722" s="98">
        <v>841</v>
      </c>
      <c r="C722" s="12" t="s">
        <v>1697</v>
      </c>
      <c r="D722" s="14" t="s">
        <v>1940</v>
      </c>
      <c r="E722" s="13" t="s">
        <v>646</v>
      </c>
      <c r="F722" s="43" t="s">
        <v>3097</v>
      </c>
      <c r="G722" s="12" t="s">
        <v>2120</v>
      </c>
      <c r="H722" s="12" t="s">
        <v>2121</v>
      </c>
      <c r="I722" s="221" t="s">
        <v>3360</v>
      </c>
      <c r="J722" s="43" t="s">
        <v>3379</v>
      </c>
      <c r="K722" s="43" t="s">
        <v>3379</v>
      </c>
      <c r="L722" s="144">
        <v>40786</v>
      </c>
      <c r="M722" s="168"/>
      <c r="N722" s="75"/>
      <c r="O722" s="75">
        <v>0</v>
      </c>
      <c r="P722" s="65">
        <v>1</v>
      </c>
      <c r="Q722" s="91" t="s">
        <v>3110</v>
      </c>
      <c r="R722" s="14"/>
      <c r="T722" s="123"/>
      <c r="U722" s="338"/>
      <c r="V722" s="92"/>
      <c r="W722" s="92"/>
    </row>
    <row r="723" spans="1:23" ht="12.75" customHeight="1" x14ac:dyDescent="0.2">
      <c r="A723" s="11">
        <f t="shared" si="12"/>
        <v>721</v>
      </c>
      <c r="B723" s="98">
        <v>842</v>
      </c>
      <c r="C723" s="12" t="s">
        <v>1697</v>
      </c>
      <c r="D723" s="14" t="s">
        <v>1154</v>
      </c>
      <c r="E723" s="13" t="s">
        <v>646</v>
      </c>
      <c r="F723" s="43" t="s">
        <v>3097</v>
      </c>
      <c r="G723" s="12" t="s">
        <v>2120</v>
      </c>
      <c r="H723" s="12"/>
      <c r="I723" s="12"/>
      <c r="J723" s="43" t="s">
        <v>3379</v>
      </c>
      <c r="K723" s="13"/>
      <c r="L723" s="13"/>
      <c r="M723" s="138"/>
      <c r="N723" s="15"/>
      <c r="O723" s="15">
        <v>1</v>
      </c>
      <c r="P723" s="39">
        <v>1</v>
      </c>
      <c r="Q723" s="91" t="s">
        <v>3107</v>
      </c>
      <c r="R723" s="14"/>
      <c r="T723" s="123"/>
      <c r="U723" s="338"/>
      <c r="V723" s="92"/>
      <c r="W723" s="92"/>
    </row>
    <row r="724" spans="1:23" ht="12.75" customHeight="1" x14ac:dyDescent="0.2">
      <c r="A724" s="11">
        <f t="shared" si="12"/>
        <v>722</v>
      </c>
      <c r="B724" s="98">
        <v>843</v>
      </c>
      <c r="C724" s="12" t="s">
        <v>1697</v>
      </c>
      <c r="D724" s="14" t="s">
        <v>1155</v>
      </c>
      <c r="E724" s="13" t="s">
        <v>646</v>
      </c>
      <c r="F724" s="43" t="s">
        <v>3097</v>
      </c>
      <c r="G724" s="12" t="s">
        <v>2120</v>
      </c>
      <c r="H724" s="12"/>
      <c r="I724" s="12"/>
      <c r="J724" s="43" t="s">
        <v>3379</v>
      </c>
      <c r="K724" s="13"/>
      <c r="L724" s="13"/>
      <c r="M724" s="138"/>
      <c r="N724" s="15"/>
      <c r="O724" s="15">
        <v>1</v>
      </c>
      <c r="P724" s="39">
        <v>1</v>
      </c>
      <c r="Q724" s="91" t="s">
        <v>3107</v>
      </c>
      <c r="R724" s="14"/>
      <c r="T724" s="123"/>
      <c r="U724" s="338"/>
      <c r="V724" s="92"/>
      <c r="W724" s="92"/>
    </row>
    <row r="725" spans="1:23" ht="12.75" customHeight="1" x14ac:dyDescent="0.2">
      <c r="A725" s="11">
        <f t="shared" si="12"/>
        <v>723</v>
      </c>
      <c r="B725" s="98">
        <v>844</v>
      </c>
      <c r="C725" s="12" t="s">
        <v>1697</v>
      </c>
      <c r="D725" s="14" t="s">
        <v>1156</v>
      </c>
      <c r="E725" s="13" t="s">
        <v>646</v>
      </c>
      <c r="F725" s="43" t="s">
        <v>3097</v>
      </c>
      <c r="G725" s="12" t="s">
        <v>2120</v>
      </c>
      <c r="H725" s="12"/>
      <c r="I725" s="12"/>
      <c r="J725" s="43" t="s">
        <v>3379</v>
      </c>
      <c r="K725" s="13"/>
      <c r="L725" s="13"/>
      <c r="M725" s="138"/>
      <c r="N725" s="15"/>
      <c r="O725" s="15">
        <v>1</v>
      </c>
      <c r="P725" s="39">
        <v>1</v>
      </c>
      <c r="Q725" s="91" t="s">
        <v>3107</v>
      </c>
      <c r="R725" s="14"/>
      <c r="T725" s="123"/>
      <c r="U725" s="338"/>
      <c r="V725" s="92"/>
      <c r="W725" s="92"/>
    </row>
    <row r="726" spans="1:23" ht="12.75" customHeight="1" x14ac:dyDescent="0.2">
      <c r="A726" s="11">
        <f t="shared" si="12"/>
        <v>724</v>
      </c>
      <c r="B726" s="98">
        <v>845</v>
      </c>
      <c r="C726" s="12" t="s">
        <v>1697</v>
      </c>
      <c r="D726" s="14" t="s">
        <v>1157</v>
      </c>
      <c r="E726" s="13" t="s">
        <v>646</v>
      </c>
      <c r="F726" s="43" t="s">
        <v>3097</v>
      </c>
      <c r="G726" s="12" t="s">
        <v>2120</v>
      </c>
      <c r="H726" s="12"/>
      <c r="I726" s="12"/>
      <c r="J726" s="43" t="s">
        <v>3379</v>
      </c>
      <c r="K726" s="13"/>
      <c r="L726" s="13"/>
      <c r="M726" s="168"/>
      <c r="N726" s="75"/>
      <c r="O726" s="75">
        <v>0</v>
      </c>
      <c r="P726" s="65">
        <v>1</v>
      </c>
      <c r="Q726" s="91" t="s">
        <v>3107</v>
      </c>
      <c r="R726" s="14"/>
      <c r="T726" s="123"/>
      <c r="U726" s="338"/>
      <c r="V726" s="92"/>
      <c r="W726" s="92"/>
    </row>
    <row r="727" spans="1:23" ht="12.75" customHeight="1" x14ac:dyDescent="0.2">
      <c r="A727" s="11">
        <f t="shared" si="12"/>
        <v>725</v>
      </c>
      <c r="B727" s="98">
        <v>846</v>
      </c>
      <c r="C727" s="12" t="s">
        <v>1697</v>
      </c>
      <c r="D727" s="14" t="s">
        <v>1158</v>
      </c>
      <c r="E727" s="13" t="s">
        <v>646</v>
      </c>
      <c r="F727" s="43" t="s">
        <v>3097</v>
      </c>
      <c r="G727" s="12" t="s">
        <v>2120</v>
      </c>
      <c r="H727" s="18" t="s">
        <v>2121</v>
      </c>
      <c r="I727" s="226" t="s">
        <v>3360</v>
      </c>
      <c r="J727" s="43" t="s">
        <v>3379</v>
      </c>
      <c r="K727" s="44">
        <v>41787</v>
      </c>
      <c r="L727" s="144">
        <v>41634</v>
      </c>
      <c r="M727" s="138"/>
      <c r="N727" s="15"/>
      <c r="O727" s="15">
        <v>1</v>
      </c>
      <c r="P727" s="39">
        <v>1</v>
      </c>
      <c r="Q727" s="91" t="s">
        <v>3110</v>
      </c>
      <c r="R727" s="14"/>
      <c r="T727" s="123">
        <v>41670</v>
      </c>
      <c r="U727" s="338">
        <v>41639</v>
      </c>
      <c r="V727" s="92">
        <v>41669</v>
      </c>
      <c r="W727" s="92"/>
    </row>
    <row r="728" spans="1:23" ht="12.75" customHeight="1" x14ac:dyDescent="0.2">
      <c r="A728" s="11">
        <f t="shared" si="12"/>
        <v>726</v>
      </c>
      <c r="B728" s="98">
        <v>847</v>
      </c>
      <c r="C728" s="12" t="s">
        <v>1697</v>
      </c>
      <c r="D728" s="14" t="s">
        <v>1159</v>
      </c>
      <c r="E728" s="13" t="s">
        <v>646</v>
      </c>
      <c r="F728" s="43" t="s">
        <v>3097</v>
      </c>
      <c r="G728" s="12" t="s">
        <v>2120</v>
      </c>
      <c r="H728" s="12"/>
      <c r="I728" s="12"/>
      <c r="J728" s="43" t="s">
        <v>3379</v>
      </c>
      <c r="K728" s="13"/>
      <c r="L728" s="13"/>
      <c r="M728" s="138"/>
      <c r="N728" s="15"/>
      <c r="O728" s="15">
        <v>1</v>
      </c>
      <c r="P728" s="39">
        <v>1</v>
      </c>
      <c r="Q728" s="91" t="s">
        <v>3107</v>
      </c>
      <c r="R728" s="14"/>
      <c r="T728" s="123"/>
      <c r="U728" s="338"/>
      <c r="V728" s="92"/>
      <c r="W728" s="92"/>
    </row>
    <row r="729" spans="1:23" ht="12.75" customHeight="1" x14ac:dyDescent="0.2">
      <c r="A729" s="11">
        <f t="shared" si="12"/>
        <v>727</v>
      </c>
      <c r="B729" s="98">
        <v>848</v>
      </c>
      <c r="C729" s="12" t="s">
        <v>1697</v>
      </c>
      <c r="D729" s="14" t="s">
        <v>1160</v>
      </c>
      <c r="E729" s="13" t="s">
        <v>646</v>
      </c>
      <c r="F729" s="43" t="s">
        <v>3097</v>
      </c>
      <c r="G729" s="12" t="s">
        <v>2120</v>
      </c>
      <c r="H729" s="12"/>
      <c r="I729" s="12"/>
      <c r="J729" s="43" t="s">
        <v>3379</v>
      </c>
      <c r="K729" s="13"/>
      <c r="L729" s="13"/>
      <c r="M729" s="138"/>
      <c r="N729" s="15"/>
      <c r="O729" s="15">
        <v>1</v>
      </c>
      <c r="P729" s="39">
        <v>1</v>
      </c>
      <c r="Q729" s="91" t="s">
        <v>3107</v>
      </c>
      <c r="R729" s="14"/>
      <c r="T729" s="135">
        <v>41333</v>
      </c>
      <c r="U729" s="338"/>
      <c r="V729" s="92"/>
      <c r="W729" s="92"/>
    </row>
    <row r="730" spans="1:23" ht="12.75" customHeight="1" x14ac:dyDescent="0.2">
      <c r="A730" s="11">
        <f t="shared" si="12"/>
        <v>728</v>
      </c>
      <c r="B730" s="98">
        <v>849</v>
      </c>
      <c r="C730" s="12" t="s">
        <v>1697</v>
      </c>
      <c r="D730" s="14" t="s">
        <v>1161</v>
      </c>
      <c r="E730" s="13" t="s">
        <v>646</v>
      </c>
      <c r="F730" s="43" t="s">
        <v>3097</v>
      </c>
      <c r="G730" s="12" t="s">
        <v>2120</v>
      </c>
      <c r="H730" s="12"/>
      <c r="I730" s="12"/>
      <c r="J730" s="43" t="s">
        <v>3379</v>
      </c>
      <c r="K730" s="13"/>
      <c r="L730" s="13"/>
      <c r="M730" s="138"/>
      <c r="N730" s="15"/>
      <c r="O730" s="15">
        <v>1</v>
      </c>
      <c r="P730" s="39">
        <v>1</v>
      </c>
      <c r="Q730" s="91" t="s">
        <v>3107</v>
      </c>
      <c r="R730" s="14"/>
      <c r="T730" s="123"/>
      <c r="U730" s="338"/>
      <c r="V730" s="92"/>
      <c r="W730" s="92"/>
    </row>
    <row r="731" spans="1:23" ht="12.75" customHeight="1" x14ac:dyDescent="0.2">
      <c r="A731" s="11">
        <f t="shared" si="12"/>
        <v>729</v>
      </c>
      <c r="B731" s="98">
        <v>850</v>
      </c>
      <c r="C731" s="12" t="s">
        <v>1697</v>
      </c>
      <c r="D731" s="14" t="s">
        <v>1162</v>
      </c>
      <c r="E731" s="13" t="s">
        <v>646</v>
      </c>
      <c r="F731" s="43" t="s">
        <v>3097</v>
      </c>
      <c r="G731" s="12" t="s">
        <v>2120</v>
      </c>
      <c r="H731" s="12" t="s">
        <v>2121</v>
      </c>
      <c r="I731" s="225" t="s">
        <v>3360</v>
      </c>
      <c r="J731" s="43" t="s">
        <v>3379</v>
      </c>
      <c r="K731" s="43" t="s">
        <v>3379</v>
      </c>
      <c r="L731" s="144">
        <v>40786</v>
      </c>
      <c r="M731" s="168"/>
      <c r="N731" s="75"/>
      <c r="O731" s="75">
        <v>0</v>
      </c>
      <c r="P731" s="65">
        <v>1</v>
      </c>
      <c r="Q731" s="91" t="s">
        <v>3110</v>
      </c>
      <c r="R731" s="14"/>
      <c r="T731" s="123"/>
      <c r="U731" s="338"/>
      <c r="V731" s="92"/>
      <c r="W731" s="92"/>
    </row>
    <row r="732" spans="1:23" x14ac:dyDescent="0.2">
      <c r="A732" s="11">
        <f t="shared" si="12"/>
        <v>730</v>
      </c>
      <c r="B732" s="98">
        <v>851</v>
      </c>
      <c r="C732" s="12" t="s">
        <v>1697</v>
      </c>
      <c r="D732" s="14" t="s">
        <v>1163</v>
      </c>
      <c r="E732" s="13" t="s">
        <v>2119</v>
      </c>
      <c r="F732" s="43" t="s">
        <v>3098</v>
      </c>
      <c r="G732" s="12" t="s">
        <v>2120</v>
      </c>
      <c r="H732" s="12" t="s">
        <v>2121</v>
      </c>
      <c r="I732" s="18" t="s">
        <v>3360</v>
      </c>
      <c r="J732" s="43" t="s">
        <v>3379</v>
      </c>
      <c r="K732" s="43" t="s">
        <v>3379</v>
      </c>
      <c r="L732" s="144">
        <v>40783</v>
      </c>
      <c r="M732" s="138"/>
      <c r="N732" s="15"/>
      <c r="O732" s="15">
        <v>1</v>
      </c>
      <c r="P732" s="39">
        <v>1</v>
      </c>
      <c r="Q732" s="91" t="s">
        <v>3110</v>
      </c>
      <c r="R732" s="14"/>
      <c r="T732" s="123"/>
      <c r="U732" s="338"/>
      <c r="V732" s="92"/>
      <c r="W732" s="92"/>
    </row>
    <row r="733" spans="1:23" x14ac:dyDescent="0.2">
      <c r="A733" s="11">
        <f t="shared" si="12"/>
        <v>731</v>
      </c>
      <c r="B733" s="98">
        <v>852</v>
      </c>
      <c r="C733" s="12" t="s">
        <v>1697</v>
      </c>
      <c r="D733" s="14" t="s">
        <v>1506</v>
      </c>
      <c r="E733" s="13" t="s">
        <v>2119</v>
      </c>
      <c r="F733" s="43" t="s">
        <v>3098</v>
      </c>
      <c r="G733" s="12" t="s">
        <v>2120</v>
      </c>
      <c r="H733" s="12" t="s">
        <v>2121</v>
      </c>
      <c r="I733" s="221" t="s">
        <v>3360</v>
      </c>
      <c r="J733" s="43" t="s">
        <v>3379</v>
      </c>
      <c r="K733" s="43" t="s">
        <v>3379</v>
      </c>
      <c r="L733" s="144">
        <v>40783</v>
      </c>
      <c r="M733" s="138"/>
      <c r="N733" s="15"/>
      <c r="O733" s="15">
        <v>0</v>
      </c>
      <c r="P733" s="39">
        <v>1</v>
      </c>
      <c r="Q733" s="91" t="s">
        <v>3110</v>
      </c>
      <c r="R733" s="14"/>
      <c r="T733" s="123"/>
      <c r="U733" s="338"/>
      <c r="V733" s="92"/>
      <c r="W733" s="92"/>
    </row>
    <row r="734" spans="1:23" ht="12.75" customHeight="1" x14ac:dyDescent="0.2">
      <c r="A734" s="11">
        <f t="shared" si="12"/>
        <v>732</v>
      </c>
      <c r="B734" s="98">
        <v>853</v>
      </c>
      <c r="C734" s="12" t="s">
        <v>1697</v>
      </c>
      <c r="D734" s="14" t="s">
        <v>1507</v>
      </c>
      <c r="E734" s="13" t="s">
        <v>2119</v>
      </c>
      <c r="F734" s="43" t="s">
        <v>3098</v>
      </c>
      <c r="G734" s="12" t="s">
        <v>2120</v>
      </c>
      <c r="H734" s="12" t="s">
        <v>2121</v>
      </c>
      <c r="I734" s="12"/>
      <c r="J734" s="43" t="s">
        <v>3379</v>
      </c>
      <c r="K734" s="43" t="s">
        <v>3379</v>
      </c>
      <c r="L734" s="43"/>
      <c r="M734" s="138"/>
      <c r="N734" s="15"/>
      <c r="O734" s="15">
        <v>1</v>
      </c>
      <c r="P734" s="39">
        <v>1</v>
      </c>
      <c r="Q734" s="91" t="s">
        <v>3107</v>
      </c>
      <c r="R734" s="14"/>
      <c r="T734" s="123"/>
      <c r="U734" s="338"/>
      <c r="V734" s="92"/>
      <c r="W734" s="92"/>
    </row>
    <row r="735" spans="1:23" ht="12.75" customHeight="1" x14ac:dyDescent="0.2">
      <c r="A735" s="11">
        <f t="shared" si="12"/>
        <v>733</v>
      </c>
      <c r="B735" s="98">
        <v>854</v>
      </c>
      <c r="C735" s="12" t="s">
        <v>1697</v>
      </c>
      <c r="D735" s="14" t="s">
        <v>1508</v>
      </c>
      <c r="E735" s="13" t="s">
        <v>646</v>
      </c>
      <c r="F735" s="43" t="s">
        <v>3097</v>
      </c>
      <c r="G735" s="12" t="s">
        <v>2120</v>
      </c>
      <c r="H735" s="12" t="s">
        <v>2121</v>
      </c>
      <c r="I735" s="225" t="s">
        <v>3360</v>
      </c>
      <c r="J735" s="43" t="s">
        <v>3379</v>
      </c>
      <c r="K735" s="43" t="s">
        <v>3379</v>
      </c>
      <c r="L735" s="144">
        <v>40725</v>
      </c>
      <c r="M735" s="168"/>
      <c r="N735" s="75"/>
      <c r="O735" s="75">
        <v>0</v>
      </c>
      <c r="P735" s="65">
        <v>1</v>
      </c>
      <c r="Q735" s="91" t="s">
        <v>3110</v>
      </c>
      <c r="R735" s="14"/>
      <c r="T735" s="123"/>
      <c r="U735" s="338"/>
      <c r="V735" s="92"/>
      <c r="W735" s="92"/>
    </row>
    <row r="736" spans="1:23" x14ac:dyDescent="0.2">
      <c r="A736" s="11">
        <f t="shared" si="12"/>
        <v>734</v>
      </c>
      <c r="B736" s="98">
        <v>855</v>
      </c>
      <c r="C736" s="12" t="s">
        <v>1697</v>
      </c>
      <c r="D736" s="14" t="s">
        <v>1509</v>
      </c>
      <c r="E736" s="13" t="s">
        <v>2119</v>
      </c>
      <c r="F736" s="43" t="s">
        <v>3098</v>
      </c>
      <c r="G736" s="12" t="s">
        <v>2120</v>
      </c>
      <c r="H736" s="12" t="s">
        <v>2121</v>
      </c>
      <c r="I736" s="18" t="s">
        <v>3360</v>
      </c>
      <c r="J736" s="43" t="s">
        <v>3379</v>
      </c>
      <c r="K736" s="43" t="s">
        <v>3379</v>
      </c>
      <c r="L736" s="144">
        <v>40778</v>
      </c>
      <c r="M736" s="138"/>
      <c r="N736" s="15"/>
      <c r="O736" s="15">
        <v>0</v>
      </c>
      <c r="P736" s="39">
        <v>1</v>
      </c>
      <c r="Q736" s="91" t="s">
        <v>3110</v>
      </c>
      <c r="R736" s="14"/>
      <c r="T736" s="123"/>
      <c r="U736" s="338"/>
      <c r="V736" s="92"/>
      <c r="W736" s="92"/>
    </row>
    <row r="737" spans="1:23" x14ac:dyDescent="0.2">
      <c r="A737" s="11">
        <f t="shared" si="12"/>
        <v>735</v>
      </c>
      <c r="B737" s="98">
        <v>856</v>
      </c>
      <c r="C737" s="12" t="s">
        <v>1697</v>
      </c>
      <c r="D737" s="14" t="s">
        <v>1510</v>
      </c>
      <c r="E737" s="13" t="s">
        <v>2119</v>
      </c>
      <c r="F737" s="43" t="s">
        <v>3098</v>
      </c>
      <c r="G737" s="12" t="s">
        <v>2120</v>
      </c>
      <c r="H737" s="12" t="s">
        <v>2121</v>
      </c>
      <c r="I737" s="18" t="s">
        <v>3360</v>
      </c>
      <c r="J737" s="43" t="s">
        <v>3379</v>
      </c>
      <c r="K737" s="43" t="s">
        <v>3379</v>
      </c>
      <c r="L737" s="144">
        <v>40885</v>
      </c>
      <c r="M737" s="138"/>
      <c r="N737" s="15"/>
      <c r="O737" s="15">
        <v>1</v>
      </c>
      <c r="P737" s="39">
        <v>1</v>
      </c>
      <c r="Q737" s="91" t="s">
        <v>3110</v>
      </c>
      <c r="R737" s="14"/>
      <c r="T737" s="123"/>
      <c r="U737" s="338"/>
      <c r="V737" s="92"/>
      <c r="W737" s="92"/>
    </row>
    <row r="738" spans="1:23" x14ac:dyDescent="0.2">
      <c r="A738" s="11">
        <f t="shared" si="12"/>
        <v>736</v>
      </c>
      <c r="B738" s="98">
        <v>857</v>
      </c>
      <c r="C738" s="12" t="s">
        <v>1697</v>
      </c>
      <c r="D738" s="14" t="s">
        <v>1511</v>
      </c>
      <c r="E738" s="13" t="s">
        <v>2119</v>
      </c>
      <c r="F738" s="43" t="s">
        <v>3098</v>
      </c>
      <c r="G738" s="12" t="s">
        <v>2120</v>
      </c>
      <c r="H738" s="65" t="s">
        <v>2121</v>
      </c>
      <c r="I738" s="221" t="s">
        <v>3360</v>
      </c>
      <c r="J738" s="43" t="s">
        <v>3379</v>
      </c>
      <c r="K738" s="43" t="s">
        <v>3379</v>
      </c>
      <c r="L738" s="144">
        <v>40904</v>
      </c>
      <c r="M738" s="168"/>
      <c r="N738" s="65"/>
      <c r="O738" s="15">
        <v>1</v>
      </c>
      <c r="P738" s="39">
        <v>1</v>
      </c>
      <c r="Q738" s="91" t="s">
        <v>3110</v>
      </c>
      <c r="R738" s="14"/>
      <c r="T738" s="123"/>
      <c r="U738" s="338"/>
      <c r="V738" s="92"/>
      <c r="W738" s="92"/>
    </row>
    <row r="739" spans="1:23" ht="12.75" customHeight="1" x14ac:dyDescent="0.2">
      <c r="A739" s="11">
        <f t="shared" si="12"/>
        <v>737</v>
      </c>
      <c r="B739" s="98">
        <v>858</v>
      </c>
      <c r="C739" s="12" t="s">
        <v>1697</v>
      </c>
      <c r="D739" s="14" t="s">
        <v>1512</v>
      </c>
      <c r="E739" s="13" t="s">
        <v>2119</v>
      </c>
      <c r="F739" s="43" t="s">
        <v>3098</v>
      </c>
      <c r="G739" s="12" t="s">
        <v>2120</v>
      </c>
      <c r="H739" s="12"/>
      <c r="I739" s="12"/>
      <c r="J739" s="43" t="s">
        <v>3379</v>
      </c>
      <c r="K739" s="13"/>
      <c r="L739" s="13"/>
      <c r="M739" s="168"/>
      <c r="N739" s="75"/>
      <c r="O739" s="75">
        <v>0</v>
      </c>
      <c r="P739" s="65">
        <v>1</v>
      </c>
      <c r="Q739" s="91" t="s">
        <v>3107</v>
      </c>
      <c r="R739" s="14"/>
      <c r="T739" s="123"/>
      <c r="U739" s="338"/>
      <c r="V739" s="92"/>
      <c r="W739" s="92"/>
    </row>
    <row r="740" spans="1:23" ht="12.75" customHeight="1" x14ac:dyDescent="0.2">
      <c r="A740" s="11">
        <f t="shared" si="12"/>
        <v>738</v>
      </c>
      <c r="B740" s="98">
        <v>859</v>
      </c>
      <c r="C740" s="12" t="s">
        <v>1697</v>
      </c>
      <c r="D740" s="14" t="s">
        <v>1513</v>
      </c>
      <c r="E740" s="13" t="s">
        <v>646</v>
      </c>
      <c r="F740" s="43" t="s">
        <v>3097</v>
      </c>
      <c r="G740" s="12" t="s">
        <v>2120</v>
      </c>
      <c r="H740" s="12" t="s">
        <v>2121</v>
      </c>
      <c r="I740" s="226" t="s">
        <v>3360</v>
      </c>
      <c r="J740" s="43" t="s">
        <v>3379</v>
      </c>
      <c r="K740" s="43" t="s">
        <v>3379</v>
      </c>
      <c r="L740" s="144">
        <v>40697</v>
      </c>
      <c r="M740" s="168"/>
      <c r="N740" s="75"/>
      <c r="O740" s="75">
        <v>0</v>
      </c>
      <c r="P740" s="65">
        <v>1</v>
      </c>
      <c r="Q740" s="91" t="s">
        <v>3110</v>
      </c>
      <c r="R740" s="14"/>
      <c r="T740" s="123"/>
      <c r="U740" s="338"/>
      <c r="V740" s="92"/>
      <c r="W740" s="92"/>
    </row>
    <row r="741" spans="1:23" ht="12.75" customHeight="1" x14ac:dyDescent="0.2">
      <c r="A741" s="11">
        <f t="shared" si="12"/>
        <v>739</v>
      </c>
      <c r="B741" s="98">
        <v>860</v>
      </c>
      <c r="C741" s="12" t="s">
        <v>1697</v>
      </c>
      <c r="D741" s="14" t="s">
        <v>469</v>
      </c>
      <c r="E741" s="13" t="s">
        <v>646</v>
      </c>
      <c r="F741" s="43" t="s">
        <v>3097</v>
      </c>
      <c r="G741" s="12" t="s">
        <v>2120</v>
      </c>
      <c r="H741" s="12"/>
      <c r="I741" s="12"/>
      <c r="J741" s="43" t="s">
        <v>3379</v>
      </c>
      <c r="K741" s="13"/>
      <c r="L741" s="13"/>
      <c r="M741" s="138"/>
      <c r="N741" s="15"/>
      <c r="O741" s="15">
        <v>1</v>
      </c>
      <c r="P741" s="39">
        <v>1</v>
      </c>
      <c r="Q741" s="91" t="s">
        <v>3107</v>
      </c>
      <c r="R741" s="14"/>
      <c r="T741" s="123"/>
      <c r="U741" s="338"/>
      <c r="V741" s="92"/>
      <c r="W741" s="92"/>
    </row>
    <row r="742" spans="1:23" ht="12.75" customHeight="1" x14ac:dyDescent="0.2">
      <c r="A742" s="11">
        <f t="shared" si="12"/>
        <v>740</v>
      </c>
      <c r="B742" s="98">
        <v>861</v>
      </c>
      <c r="C742" s="12" t="s">
        <v>1697</v>
      </c>
      <c r="D742" s="14" t="s">
        <v>470</v>
      </c>
      <c r="E742" s="13" t="s">
        <v>646</v>
      </c>
      <c r="F742" s="43" t="s">
        <v>3097</v>
      </c>
      <c r="G742" s="12" t="s">
        <v>2120</v>
      </c>
      <c r="H742" s="12" t="s">
        <v>2121</v>
      </c>
      <c r="I742" s="225" t="s">
        <v>3360</v>
      </c>
      <c r="J742" s="43" t="s">
        <v>3379</v>
      </c>
      <c r="K742" s="43" t="s">
        <v>3379</v>
      </c>
      <c r="L742" s="144">
        <v>40641</v>
      </c>
      <c r="M742" s="168"/>
      <c r="N742" s="75"/>
      <c r="O742" s="75">
        <v>0</v>
      </c>
      <c r="P742" s="65">
        <v>1</v>
      </c>
      <c r="Q742" s="91" t="s">
        <v>3110</v>
      </c>
      <c r="R742" s="14"/>
      <c r="T742" s="135">
        <v>41432</v>
      </c>
      <c r="U742" s="338"/>
      <c r="V742" s="92"/>
      <c r="W742" s="92"/>
    </row>
    <row r="743" spans="1:23" ht="12.75" customHeight="1" x14ac:dyDescent="0.2">
      <c r="A743" s="11">
        <f t="shared" si="12"/>
        <v>741</v>
      </c>
      <c r="B743" s="98">
        <v>862</v>
      </c>
      <c r="C743" s="12" t="s">
        <v>1697</v>
      </c>
      <c r="D743" s="14" t="s">
        <v>471</v>
      </c>
      <c r="E743" s="13" t="s">
        <v>646</v>
      </c>
      <c r="F743" s="43" t="s">
        <v>3097</v>
      </c>
      <c r="G743" s="12" t="s">
        <v>2120</v>
      </c>
      <c r="H743" s="12" t="s">
        <v>2121</v>
      </c>
      <c r="I743" s="18" t="s">
        <v>3360</v>
      </c>
      <c r="J743" s="43" t="s">
        <v>3379</v>
      </c>
      <c r="K743" s="43" t="s">
        <v>3379</v>
      </c>
      <c r="L743" s="144">
        <v>41085</v>
      </c>
      <c r="M743" s="168"/>
      <c r="N743" s="75"/>
      <c r="O743" s="75">
        <v>0</v>
      </c>
      <c r="P743" s="65">
        <v>1</v>
      </c>
      <c r="Q743" s="91" t="s">
        <v>3110</v>
      </c>
      <c r="R743" s="14"/>
      <c r="T743" s="123"/>
      <c r="U743" s="338"/>
      <c r="V743" s="92"/>
      <c r="W743" s="92"/>
    </row>
    <row r="744" spans="1:23" ht="12.75" customHeight="1" x14ac:dyDescent="0.2">
      <c r="A744" s="11">
        <f t="shared" si="12"/>
        <v>742</v>
      </c>
      <c r="B744" s="98">
        <v>863</v>
      </c>
      <c r="C744" s="12" t="s">
        <v>1697</v>
      </c>
      <c r="D744" s="14" t="s">
        <v>472</v>
      </c>
      <c r="E744" s="13" t="s">
        <v>646</v>
      </c>
      <c r="F744" s="43" t="s">
        <v>3097</v>
      </c>
      <c r="G744" s="12" t="s">
        <v>2120</v>
      </c>
      <c r="H744" s="12" t="s">
        <v>2121</v>
      </c>
      <c r="I744" s="18" t="s">
        <v>3360</v>
      </c>
      <c r="J744" s="43" t="s">
        <v>3379</v>
      </c>
      <c r="K744" s="43" t="s">
        <v>3379</v>
      </c>
      <c r="L744" s="144">
        <v>41117</v>
      </c>
      <c r="M744" s="168"/>
      <c r="N744" s="75"/>
      <c r="O744" s="75">
        <v>0</v>
      </c>
      <c r="P744" s="65">
        <v>1</v>
      </c>
      <c r="Q744" s="91" t="s">
        <v>3110</v>
      </c>
      <c r="R744" s="14"/>
      <c r="T744" s="123"/>
      <c r="U744" s="338"/>
      <c r="V744" s="92"/>
      <c r="W744" s="92"/>
    </row>
    <row r="745" spans="1:23" ht="12.75" customHeight="1" x14ac:dyDescent="0.2">
      <c r="A745" s="11">
        <f t="shared" si="12"/>
        <v>743</v>
      </c>
      <c r="B745" s="98">
        <v>866</v>
      </c>
      <c r="C745" s="12" t="s">
        <v>1697</v>
      </c>
      <c r="D745" s="14" t="s">
        <v>473</v>
      </c>
      <c r="E745" s="13" t="s">
        <v>646</v>
      </c>
      <c r="F745" s="43" t="s">
        <v>3097</v>
      </c>
      <c r="G745" s="12" t="s">
        <v>2120</v>
      </c>
      <c r="H745" s="12" t="s">
        <v>2121</v>
      </c>
      <c r="I745" s="18" t="s">
        <v>3360</v>
      </c>
      <c r="J745" s="43" t="s">
        <v>3379</v>
      </c>
      <c r="K745" s="43" t="s">
        <v>3379</v>
      </c>
      <c r="L745" s="144">
        <v>40697</v>
      </c>
      <c r="M745" s="168"/>
      <c r="N745" s="75"/>
      <c r="O745" s="75">
        <v>0</v>
      </c>
      <c r="P745" s="65">
        <v>1</v>
      </c>
      <c r="Q745" s="91" t="s">
        <v>3110</v>
      </c>
      <c r="R745" s="14"/>
      <c r="T745" s="123"/>
      <c r="U745" s="338"/>
      <c r="V745" s="92"/>
      <c r="W745" s="92"/>
    </row>
    <row r="746" spans="1:23" ht="12.75" customHeight="1" x14ac:dyDescent="0.2">
      <c r="A746" s="11">
        <f t="shared" si="12"/>
        <v>744</v>
      </c>
      <c r="B746" s="98">
        <v>869</v>
      </c>
      <c r="C746" s="12" t="s">
        <v>1697</v>
      </c>
      <c r="D746" s="14" t="s">
        <v>474</v>
      </c>
      <c r="E746" s="13" t="s">
        <v>646</v>
      </c>
      <c r="F746" s="43" t="s">
        <v>3097</v>
      </c>
      <c r="G746" s="12" t="s">
        <v>2120</v>
      </c>
      <c r="H746" s="12" t="s">
        <v>2121</v>
      </c>
      <c r="I746" s="18" t="s">
        <v>3360</v>
      </c>
      <c r="J746" s="43" t="s">
        <v>3379</v>
      </c>
      <c r="K746" s="43" t="s">
        <v>3379</v>
      </c>
      <c r="L746" s="144">
        <v>40501</v>
      </c>
      <c r="M746" s="168"/>
      <c r="N746" s="75"/>
      <c r="O746" s="75">
        <v>0</v>
      </c>
      <c r="P746" s="65">
        <v>1</v>
      </c>
      <c r="Q746" s="91" t="s">
        <v>3110</v>
      </c>
      <c r="R746" s="14"/>
      <c r="T746" s="135">
        <v>41432</v>
      </c>
      <c r="U746" s="338"/>
      <c r="V746" s="92"/>
      <c r="W746" s="92"/>
    </row>
    <row r="747" spans="1:23" ht="12.75" customHeight="1" x14ac:dyDescent="0.2">
      <c r="A747" s="11">
        <f t="shared" si="12"/>
        <v>745</v>
      </c>
      <c r="B747" s="98">
        <v>870</v>
      </c>
      <c r="C747" s="12" t="s">
        <v>1697</v>
      </c>
      <c r="D747" s="14" t="s">
        <v>475</v>
      </c>
      <c r="E747" s="13" t="s">
        <v>646</v>
      </c>
      <c r="F747" s="43" t="s">
        <v>3054</v>
      </c>
      <c r="G747" s="12" t="s">
        <v>2120</v>
      </c>
      <c r="H747" s="12" t="s">
        <v>2121</v>
      </c>
      <c r="I747" s="221" t="s">
        <v>3360</v>
      </c>
      <c r="J747" s="43" t="s">
        <v>3379</v>
      </c>
      <c r="K747" s="43" t="s">
        <v>3379</v>
      </c>
      <c r="L747" s="144">
        <v>40451</v>
      </c>
      <c r="M747" s="168"/>
      <c r="N747" s="75"/>
      <c r="O747" s="75">
        <v>0</v>
      </c>
      <c r="P747" s="65">
        <v>1</v>
      </c>
      <c r="Q747" s="91" t="s">
        <v>3110</v>
      </c>
      <c r="R747" s="14"/>
      <c r="T747" s="123"/>
      <c r="U747" s="338"/>
      <c r="V747" s="92"/>
      <c r="W747" s="92"/>
    </row>
    <row r="748" spans="1:23" ht="12.75" customHeight="1" x14ac:dyDescent="0.2">
      <c r="A748" s="11">
        <f t="shared" si="12"/>
        <v>746</v>
      </c>
      <c r="B748" s="98">
        <v>871</v>
      </c>
      <c r="C748" s="12" t="s">
        <v>1697</v>
      </c>
      <c r="D748" s="14" t="s">
        <v>476</v>
      </c>
      <c r="E748" s="13" t="s">
        <v>646</v>
      </c>
      <c r="F748" s="43" t="s">
        <v>3097</v>
      </c>
      <c r="G748" s="12" t="s">
        <v>2120</v>
      </c>
      <c r="H748" s="12"/>
      <c r="I748" s="12"/>
      <c r="J748" s="43" t="s">
        <v>3379</v>
      </c>
      <c r="K748" s="13"/>
      <c r="L748" s="13"/>
      <c r="M748" s="168"/>
      <c r="N748" s="75"/>
      <c r="O748" s="75">
        <v>0</v>
      </c>
      <c r="P748" s="65">
        <v>1</v>
      </c>
      <c r="Q748" s="91" t="s">
        <v>3107</v>
      </c>
      <c r="R748" s="14"/>
      <c r="T748" s="123"/>
      <c r="U748" s="338"/>
      <c r="V748" s="92"/>
      <c r="W748" s="92"/>
    </row>
    <row r="749" spans="1:23" ht="12.75" customHeight="1" x14ac:dyDescent="0.2">
      <c r="A749" s="11">
        <f t="shared" si="12"/>
        <v>747</v>
      </c>
      <c r="B749" s="98">
        <v>872</v>
      </c>
      <c r="C749" s="12" t="s">
        <v>1697</v>
      </c>
      <c r="D749" s="14" t="s">
        <v>477</v>
      </c>
      <c r="E749" s="13" t="s">
        <v>646</v>
      </c>
      <c r="F749" s="43" t="s">
        <v>3097</v>
      </c>
      <c r="G749" s="12" t="s">
        <v>2120</v>
      </c>
      <c r="H749" s="12"/>
      <c r="I749" s="226" t="s">
        <v>3360</v>
      </c>
      <c r="J749" s="43" t="s">
        <v>3379</v>
      </c>
      <c r="K749" s="13"/>
      <c r="L749" s="144">
        <v>41556</v>
      </c>
      <c r="M749" s="138"/>
      <c r="N749" s="15"/>
      <c r="O749" s="15">
        <v>1</v>
      </c>
      <c r="P749" s="39">
        <v>1</v>
      </c>
      <c r="Q749" s="91" t="s">
        <v>3110</v>
      </c>
      <c r="R749" s="14"/>
      <c r="T749" s="123"/>
      <c r="U749" s="338"/>
      <c r="V749" s="92" t="s">
        <v>20851</v>
      </c>
      <c r="W749" s="92"/>
    </row>
    <row r="750" spans="1:23" ht="12.75" customHeight="1" x14ac:dyDescent="0.2">
      <c r="A750" s="11">
        <f t="shared" si="12"/>
        <v>748</v>
      </c>
      <c r="B750" s="98">
        <v>873</v>
      </c>
      <c r="C750" s="12" t="s">
        <v>1697</v>
      </c>
      <c r="D750" s="14" t="s">
        <v>478</v>
      </c>
      <c r="E750" s="13" t="s">
        <v>2119</v>
      </c>
      <c r="F750" s="43" t="s">
        <v>3098</v>
      </c>
      <c r="G750" s="12" t="s">
        <v>2120</v>
      </c>
      <c r="H750" s="12"/>
      <c r="I750" s="12"/>
      <c r="J750" s="43" t="s">
        <v>3379</v>
      </c>
      <c r="K750" s="13"/>
      <c r="L750" s="13"/>
      <c r="M750" s="138"/>
      <c r="N750" s="15"/>
      <c r="O750" s="15">
        <v>1</v>
      </c>
      <c r="P750" s="39">
        <v>1</v>
      </c>
      <c r="Q750" s="91" t="s">
        <v>3107</v>
      </c>
      <c r="R750" s="14"/>
      <c r="T750" s="123"/>
      <c r="U750" s="338"/>
      <c r="V750" s="92"/>
      <c r="W750" s="92"/>
    </row>
    <row r="751" spans="1:23" ht="12.75" customHeight="1" x14ac:dyDescent="0.2">
      <c r="A751" s="11">
        <f t="shared" si="12"/>
        <v>749</v>
      </c>
      <c r="B751" s="98">
        <v>874</v>
      </c>
      <c r="C751" s="12" t="s">
        <v>1697</v>
      </c>
      <c r="D751" s="14" t="s">
        <v>1179</v>
      </c>
      <c r="E751" s="13" t="s">
        <v>646</v>
      </c>
      <c r="F751" s="43" t="s">
        <v>3097</v>
      </c>
      <c r="G751" s="12" t="s">
        <v>2120</v>
      </c>
      <c r="H751" s="12"/>
      <c r="I751" s="12"/>
      <c r="J751" s="43" t="s">
        <v>3379</v>
      </c>
      <c r="K751" s="13"/>
      <c r="L751" s="13"/>
      <c r="M751" s="138"/>
      <c r="N751" s="15"/>
      <c r="O751" s="15">
        <v>1</v>
      </c>
      <c r="P751" s="39">
        <v>1</v>
      </c>
      <c r="Q751" s="91" t="s">
        <v>3107</v>
      </c>
      <c r="R751" s="14"/>
      <c r="T751" s="123"/>
      <c r="U751" s="338"/>
      <c r="V751" s="92"/>
      <c r="W751" s="92"/>
    </row>
    <row r="752" spans="1:23" ht="12.75" customHeight="1" x14ac:dyDescent="0.2">
      <c r="A752" s="11">
        <f t="shared" si="12"/>
        <v>750</v>
      </c>
      <c r="B752" s="98">
        <v>875</v>
      </c>
      <c r="C752" s="12" t="s">
        <v>1697</v>
      </c>
      <c r="D752" s="14" t="s">
        <v>1180</v>
      </c>
      <c r="E752" s="13" t="s">
        <v>646</v>
      </c>
      <c r="F752" s="43" t="s">
        <v>3097</v>
      </c>
      <c r="G752" s="12" t="s">
        <v>2120</v>
      </c>
      <c r="H752" s="12"/>
      <c r="I752" s="12"/>
      <c r="J752" s="43" t="s">
        <v>3379</v>
      </c>
      <c r="K752" s="13"/>
      <c r="L752" s="13"/>
      <c r="M752" s="138"/>
      <c r="N752" s="15"/>
      <c r="O752" s="15">
        <v>1</v>
      </c>
      <c r="P752" s="39">
        <v>1</v>
      </c>
      <c r="Q752" s="91" t="s">
        <v>3107</v>
      </c>
      <c r="R752" s="14"/>
      <c r="T752" s="123"/>
      <c r="U752" s="338"/>
      <c r="V752" s="92"/>
      <c r="W752" s="92"/>
    </row>
    <row r="753" spans="1:23" ht="12.75" customHeight="1" x14ac:dyDescent="0.2">
      <c r="A753" s="11">
        <f t="shared" si="12"/>
        <v>751</v>
      </c>
      <c r="B753" s="98">
        <v>877</v>
      </c>
      <c r="C753" s="12" t="s">
        <v>1697</v>
      </c>
      <c r="D753" s="14" t="s">
        <v>1181</v>
      </c>
      <c r="E753" s="13" t="s">
        <v>646</v>
      </c>
      <c r="F753" s="43" t="s">
        <v>3097</v>
      </c>
      <c r="G753" s="12" t="s">
        <v>2120</v>
      </c>
      <c r="H753" s="12" t="s">
        <v>2121</v>
      </c>
      <c r="I753" s="225" t="s">
        <v>3360</v>
      </c>
      <c r="J753" s="43" t="s">
        <v>3379</v>
      </c>
      <c r="K753" s="43" t="s">
        <v>3379</v>
      </c>
      <c r="L753" s="144">
        <v>40472</v>
      </c>
      <c r="M753" s="168"/>
      <c r="N753" s="75"/>
      <c r="O753" s="75">
        <v>0</v>
      </c>
      <c r="P753" s="65">
        <v>1</v>
      </c>
      <c r="Q753" s="91" t="s">
        <v>3110</v>
      </c>
      <c r="R753" s="14"/>
      <c r="T753" s="123"/>
      <c r="U753" s="338"/>
      <c r="V753" s="92"/>
      <c r="W753" s="92"/>
    </row>
    <row r="754" spans="1:23" ht="12.75" customHeight="1" x14ac:dyDescent="0.2">
      <c r="A754" s="11">
        <f t="shared" si="12"/>
        <v>752</v>
      </c>
      <c r="B754" s="98">
        <v>878</v>
      </c>
      <c r="C754" s="12" t="s">
        <v>1697</v>
      </c>
      <c r="D754" s="14" t="s">
        <v>492</v>
      </c>
      <c r="E754" s="13" t="s">
        <v>646</v>
      </c>
      <c r="F754" s="43" t="s">
        <v>3097</v>
      </c>
      <c r="G754" s="12" t="s">
        <v>2120</v>
      </c>
      <c r="H754" s="18" t="s">
        <v>2121</v>
      </c>
      <c r="I754" s="18" t="s">
        <v>3360</v>
      </c>
      <c r="J754" s="43" t="s">
        <v>3379</v>
      </c>
      <c r="K754" s="44">
        <v>41612</v>
      </c>
      <c r="L754" s="144">
        <v>41094</v>
      </c>
      <c r="M754" s="168"/>
      <c r="N754" s="75"/>
      <c r="O754" s="75">
        <v>0</v>
      </c>
      <c r="P754" s="65">
        <v>1</v>
      </c>
      <c r="Q754" s="91" t="s">
        <v>3110</v>
      </c>
      <c r="R754" s="14"/>
      <c r="T754" s="123">
        <v>41669</v>
      </c>
      <c r="U754" s="338"/>
      <c r="V754" s="92"/>
      <c r="W754" s="92"/>
    </row>
    <row r="755" spans="1:23" ht="12.75" customHeight="1" x14ac:dyDescent="0.2">
      <c r="A755" s="11">
        <f t="shared" si="12"/>
        <v>753</v>
      </c>
      <c r="B755" s="98">
        <v>879</v>
      </c>
      <c r="C755" s="12" t="s">
        <v>1697</v>
      </c>
      <c r="D755" s="14" t="s">
        <v>493</v>
      </c>
      <c r="E755" s="13" t="s">
        <v>646</v>
      </c>
      <c r="F755" s="43" t="s">
        <v>3054</v>
      </c>
      <c r="G755" s="12" t="s">
        <v>2120</v>
      </c>
      <c r="H755" s="12" t="s">
        <v>2121</v>
      </c>
      <c r="I755" s="18" t="s">
        <v>3360</v>
      </c>
      <c r="J755" s="43" t="s">
        <v>3379</v>
      </c>
      <c r="K755" s="43" t="s">
        <v>3379</v>
      </c>
      <c r="L755" s="144">
        <v>40782</v>
      </c>
      <c r="M755" s="168"/>
      <c r="N755" s="75"/>
      <c r="O755" s="75">
        <v>0</v>
      </c>
      <c r="P755" s="65">
        <v>1</v>
      </c>
      <c r="Q755" s="91" t="s">
        <v>3110</v>
      </c>
      <c r="R755" s="14"/>
      <c r="T755" s="123"/>
      <c r="U755" s="338"/>
      <c r="V755" s="92"/>
      <c r="W755" s="92"/>
    </row>
    <row r="756" spans="1:23" ht="12.75" customHeight="1" x14ac:dyDescent="0.2">
      <c r="A756" s="11">
        <f t="shared" si="12"/>
        <v>754</v>
      </c>
      <c r="B756" s="98">
        <v>880</v>
      </c>
      <c r="C756" s="12" t="s">
        <v>1697</v>
      </c>
      <c r="D756" s="19" t="s">
        <v>2356</v>
      </c>
      <c r="E756" s="13" t="s">
        <v>2119</v>
      </c>
      <c r="F756" s="43" t="s">
        <v>3098</v>
      </c>
      <c r="G756" s="12" t="s">
        <v>2120</v>
      </c>
      <c r="H756" s="12"/>
      <c r="I756" s="18" t="s">
        <v>3360</v>
      </c>
      <c r="J756" s="43" t="s">
        <v>3379</v>
      </c>
      <c r="K756" s="13"/>
      <c r="L756" s="144">
        <v>41820</v>
      </c>
      <c r="M756" s="138"/>
      <c r="N756" s="15"/>
      <c r="O756" s="15">
        <v>1</v>
      </c>
      <c r="P756" s="39">
        <v>1</v>
      </c>
      <c r="Q756" s="91" t="s">
        <v>3110</v>
      </c>
      <c r="R756" s="14"/>
      <c r="T756" s="123"/>
      <c r="U756" s="338"/>
      <c r="V756" s="92">
        <v>41814</v>
      </c>
      <c r="W756" s="92">
        <v>41820</v>
      </c>
    </row>
    <row r="757" spans="1:23" x14ac:dyDescent="0.2">
      <c r="A757" s="11">
        <f t="shared" si="12"/>
        <v>755</v>
      </c>
      <c r="B757" s="98">
        <v>881</v>
      </c>
      <c r="C757" s="12" t="s">
        <v>1697</v>
      </c>
      <c r="D757" s="14" t="s">
        <v>2357</v>
      </c>
      <c r="E757" s="13" t="s">
        <v>2119</v>
      </c>
      <c r="F757" s="43" t="s">
        <v>3098</v>
      </c>
      <c r="G757" s="12" t="s">
        <v>2120</v>
      </c>
      <c r="H757" s="12" t="s">
        <v>2121</v>
      </c>
      <c r="I757" s="18" t="s">
        <v>3360</v>
      </c>
      <c r="J757" s="43" t="s">
        <v>3379</v>
      </c>
      <c r="K757" s="43" t="s">
        <v>3379</v>
      </c>
      <c r="L757" s="144">
        <v>40450</v>
      </c>
      <c r="M757" s="138"/>
      <c r="N757" s="15"/>
      <c r="O757" s="15">
        <v>0</v>
      </c>
      <c r="P757" s="39">
        <v>1</v>
      </c>
      <c r="Q757" s="91" t="s">
        <v>3110</v>
      </c>
      <c r="R757" s="14"/>
      <c r="T757" s="123"/>
      <c r="U757" s="338"/>
      <c r="V757" s="92"/>
      <c r="W757" s="92"/>
    </row>
    <row r="758" spans="1:23" x14ac:dyDescent="0.2">
      <c r="A758" s="11">
        <f t="shared" si="12"/>
        <v>756</v>
      </c>
      <c r="B758" s="98">
        <v>882</v>
      </c>
      <c r="C758" s="12" t="s">
        <v>1697</v>
      </c>
      <c r="D758" s="14" t="s">
        <v>2358</v>
      </c>
      <c r="E758" s="13" t="s">
        <v>2119</v>
      </c>
      <c r="F758" s="43" t="s">
        <v>3098</v>
      </c>
      <c r="G758" s="12" t="s">
        <v>2120</v>
      </c>
      <c r="H758" s="12" t="s">
        <v>2121</v>
      </c>
      <c r="I758" s="18" t="s">
        <v>3360</v>
      </c>
      <c r="J758" s="43" t="s">
        <v>3379</v>
      </c>
      <c r="K758" s="43" t="s">
        <v>3379</v>
      </c>
      <c r="L758" s="144">
        <v>40809</v>
      </c>
      <c r="M758" s="138"/>
      <c r="N758" s="15"/>
      <c r="O758" s="15">
        <v>0</v>
      </c>
      <c r="P758" s="39">
        <v>1</v>
      </c>
      <c r="Q758" s="91" t="s">
        <v>3110</v>
      </c>
      <c r="R758" s="14"/>
      <c r="T758" s="135">
        <v>41383</v>
      </c>
      <c r="U758" s="338"/>
      <c r="V758" s="92"/>
      <c r="W758" s="92"/>
    </row>
    <row r="759" spans="1:23" x14ac:dyDescent="0.2">
      <c r="A759" s="11">
        <f t="shared" si="12"/>
        <v>757</v>
      </c>
      <c r="B759" s="98">
        <v>883</v>
      </c>
      <c r="C759" s="12" t="s">
        <v>1697</v>
      </c>
      <c r="D759" s="14" t="s">
        <v>2359</v>
      </c>
      <c r="E759" s="13" t="s">
        <v>2119</v>
      </c>
      <c r="F759" s="43" t="s">
        <v>3098</v>
      </c>
      <c r="G759" s="12" t="s">
        <v>2120</v>
      </c>
      <c r="H759" s="12" t="s">
        <v>2121</v>
      </c>
      <c r="I759" s="18" t="s">
        <v>3360</v>
      </c>
      <c r="J759" s="43" t="s">
        <v>3379</v>
      </c>
      <c r="K759" s="43" t="s">
        <v>3379</v>
      </c>
      <c r="L759" s="144">
        <v>40450</v>
      </c>
      <c r="M759" s="138"/>
      <c r="N759" s="15"/>
      <c r="O759" s="15">
        <v>0</v>
      </c>
      <c r="P759" s="39">
        <v>1</v>
      </c>
      <c r="Q759" s="91" t="s">
        <v>3110</v>
      </c>
      <c r="R759" s="14"/>
      <c r="T759" s="135">
        <v>41432</v>
      </c>
      <c r="U759" s="338"/>
      <c r="V759" s="92"/>
      <c r="W759" s="92"/>
    </row>
    <row r="760" spans="1:23" x14ac:dyDescent="0.2">
      <c r="A760" s="11">
        <f t="shared" si="12"/>
        <v>758</v>
      </c>
      <c r="B760" s="98">
        <v>884</v>
      </c>
      <c r="C760" s="12" t="s">
        <v>1697</v>
      </c>
      <c r="D760" s="14" t="s">
        <v>2360</v>
      </c>
      <c r="E760" s="13" t="s">
        <v>2119</v>
      </c>
      <c r="F760" s="43" t="s">
        <v>3098</v>
      </c>
      <c r="G760" s="12" t="s">
        <v>2120</v>
      </c>
      <c r="H760" s="12" t="s">
        <v>2121</v>
      </c>
      <c r="I760" s="18" t="s">
        <v>3360</v>
      </c>
      <c r="J760" s="43" t="s">
        <v>3379</v>
      </c>
      <c r="K760" s="43" t="s">
        <v>3379</v>
      </c>
      <c r="L760" s="144">
        <v>40805</v>
      </c>
      <c r="M760" s="138"/>
      <c r="N760" s="15"/>
      <c r="O760" s="15">
        <v>0</v>
      </c>
      <c r="P760" s="39">
        <v>1</v>
      </c>
      <c r="Q760" s="91" t="s">
        <v>3110</v>
      </c>
      <c r="R760" s="14"/>
      <c r="T760" s="123"/>
      <c r="U760" s="338"/>
      <c r="V760" s="92"/>
      <c r="W760" s="92"/>
    </row>
    <row r="761" spans="1:23" x14ac:dyDescent="0.2">
      <c r="A761" s="11">
        <f t="shared" si="12"/>
        <v>759</v>
      </c>
      <c r="B761" s="98">
        <v>885</v>
      </c>
      <c r="C761" s="12" t="s">
        <v>1697</v>
      </c>
      <c r="D761" s="14" t="s">
        <v>2361</v>
      </c>
      <c r="E761" s="13" t="s">
        <v>2119</v>
      </c>
      <c r="F761" s="43" t="s">
        <v>3098</v>
      </c>
      <c r="G761" s="12" t="s">
        <v>2120</v>
      </c>
      <c r="H761" s="18" t="s">
        <v>2121</v>
      </c>
      <c r="I761" s="221" t="s">
        <v>3360</v>
      </c>
      <c r="J761" s="43" t="s">
        <v>3379</v>
      </c>
      <c r="K761" s="144">
        <v>41617</v>
      </c>
      <c r="L761" s="144">
        <v>41614</v>
      </c>
      <c r="M761" s="138"/>
      <c r="N761" s="15"/>
      <c r="O761" s="15">
        <v>1</v>
      </c>
      <c r="P761" s="39">
        <v>1</v>
      </c>
      <c r="Q761" s="91" t="s">
        <v>3110</v>
      </c>
      <c r="R761" s="14"/>
      <c r="T761" s="145">
        <v>39979</v>
      </c>
      <c r="U761" s="338"/>
      <c r="V761" s="92"/>
      <c r="W761" s="92"/>
    </row>
    <row r="762" spans="1:23" ht="12.75" customHeight="1" x14ac:dyDescent="0.2">
      <c r="A762" s="11">
        <f t="shared" si="12"/>
        <v>760</v>
      </c>
      <c r="B762" s="98">
        <v>886</v>
      </c>
      <c r="C762" s="12" t="s">
        <v>1697</v>
      </c>
      <c r="D762" s="14" t="s">
        <v>2362</v>
      </c>
      <c r="E762" s="13" t="s">
        <v>2119</v>
      </c>
      <c r="F762" s="43" t="s">
        <v>3098</v>
      </c>
      <c r="G762" s="12" t="s">
        <v>2120</v>
      </c>
      <c r="H762" s="12"/>
      <c r="I762" s="12"/>
      <c r="J762" s="43" t="s">
        <v>3379</v>
      </c>
      <c r="K762" s="13"/>
      <c r="L762" s="13"/>
      <c r="M762" s="138"/>
      <c r="N762" s="15"/>
      <c r="O762" s="15">
        <v>1</v>
      </c>
      <c r="P762" s="39">
        <v>1</v>
      </c>
      <c r="Q762" s="91" t="s">
        <v>3107</v>
      </c>
      <c r="R762" s="14"/>
      <c r="T762" s="123"/>
      <c r="U762" s="338"/>
      <c r="V762" s="92"/>
      <c r="W762" s="92"/>
    </row>
    <row r="763" spans="1:23" ht="12.75" customHeight="1" x14ac:dyDescent="0.2">
      <c r="A763" s="11">
        <f t="shared" si="12"/>
        <v>761</v>
      </c>
      <c r="B763" s="98">
        <v>887</v>
      </c>
      <c r="C763" s="12" t="s">
        <v>1697</v>
      </c>
      <c r="D763" s="14" t="s">
        <v>2363</v>
      </c>
      <c r="E763" s="13" t="s">
        <v>646</v>
      </c>
      <c r="F763" s="43" t="s">
        <v>3097</v>
      </c>
      <c r="G763" s="12" t="s">
        <v>2120</v>
      </c>
      <c r="H763" s="12" t="s">
        <v>2121</v>
      </c>
      <c r="I763" s="225" t="s">
        <v>3360</v>
      </c>
      <c r="J763" s="43" t="s">
        <v>3379</v>
      </c>
      <c r="K763" s="43" t="s">
        <v>3379</v>
      </c>
      <c r="L763" s="144">
        <v>40472</v>
      </c>
      <c r="M763" s="168"/>
      <c r="N763" s="75"/>
      <c r="O763" s="75">
        <v>0</v>
      </c>
      <c r="P763" s="65">
        <v>1</v>
      </c>
      <c r="Q763" s="91" t="s">
        <v>3110</v>
      </c>
      <c r="R763" s="14"/>
      <c r="T763" s="123"/>
      <c r="U763" s="338"/>
      <c r="V763" s="92"/>
      <c r="W763" s="92"/>
    </row>
    <row r="764" spans="1:23" x14ac:dyDescent="0.2">
      <c r="A764" s="11">
        <f t="shared" si="12"/>
        <v>762</v>
      </c>
      <c r="B764" s="98">
        <v>888</v>
      </c>
      <c r="C764" s="12" t="s">
        <v>1697</v>
      </c>
      <c r="D764" s="14" t="s">
        <v>617</v>
      </c>
      <c r="E764" s="13" t="s">
        <v>2119</v>
      </c>
      <c r="F764" s="43" t="s">
        <v>3098</v>
      </c>
      <c r="G764" s="12" t="s">
        <v>2120</v>
      </c>
      <c r="H764" s="12" t="s">
        <v>2121</v>
      </c>
      <c r="I764" s="18" t="s">
        <v>3360</v>
      </c>
      <c r="J764" s="43" t="s">
        <v>3379</v>
      </c>
      <c r="K764" s="43" t="s">
        <v>3379</v>
      </c>
      <c r="L764" s="144">
        <v>40786</v>
      </c>
      <c r="M764" s="138"/>
      <c r="N764" s="15"/>
      <c r="O764" s="15">
        <v>0</v>
      </c>
      <c r="P764" s="39">
        <v>1</v>
      </c>
      <c r="Q764" s="91" t="s">
        <v>3110</v>
      </c>
      <c r="R764" s="14"/>
      <c r="T764" s="123"/>
      <c r="U764" s="338"/>
      <c r="V764" s="92"/>
      <c r="W764" s="92"/>
    </row>
    <row r="765" spans="1:23" ht="12.75" customHeight="1" x14ac:dyDescent="0.2">
      <c r="A765" s="11">
        <f t="shared" si="12"/>
        <v>763</v>
      </c>
      <c r="B765" s="98">
        <v>890</v>
      </c>
      <c r="C765" s="12" t="s">
        <v>1697</v>
      </c>
      <c r="D765" s="14" t="s">
        <v>1457</v>
      </c>
      <c r="E765" s="13" t="s">
        <v>646</v>
      </c>
      <c r="F765" s="43" t="s">
        <v>3097</v>
      </c>
      <c r="G765" s="12" t="s">
        <v>2120</v>
      </c>
      <c r="H765" s="12" t="s">
        <v>2121</v>
      </c>
      <c r="I765" s="18" t="s">
        <v>3360</v>
      </c>
      <c r="J765" s="43" t="s">
        <v>3379</v>
      </c>
      <c r="K765" s="43" t="s">
        <v>3379</v>
      </c>
      <c r="L765" s="144">
        <v>40640</v>
      </c>
      <c r="M765" s="168"/>
      <c r="N765" s="75"/>
      <c r="O765" s="75">
        <v>0</v>
      </c>
      <c r="P765" s="65">
        <v>1</v>
      </c>
      <c r="Q765" s="91" t="s">
        <v>3110</v>
      </c>
      <c r="R765" s="14"/>
      <c r="T765" s="135">
        <v>41355</v>
      </c>
      <c r="U765" s="338"/>
      <c r="V765" s="92"/>
      <c r="W765" s="92"/>
    </row>
    <row r="766" spans="1:23" x14ac:dyDescent="0.2">
      <c r="A766" s="11">
        <f t="shared" si="12"/>
        <v>764</v>
      </c>
      <c r="B766" s="98">
        <v>891</v>
      </c>
      <c r="C766" s="12" t="s">
        <v>1697</v>
      </c>
      <c r="D766" s="14" t="s">
        <v>1182</v>
      </c>
      <c r="E766" s="13" t="s">
        <v>2119</v>
      </c>
      <c r="F766" s="43" t="s">
        <v>3098</v>
      </c>
      <c r="G766" s="12" t="s">
        <v>2120</v>
      </c>
      <c r="H766" s="12" t="s">
        <v>2121</v>
      </c>
      <c r="I766" s="18" t="s">
        <v>3360</v>
      </c>
      <c r="J766" s="43" t="s">
        <v>3379</v>
      </c>
      <c r="K766" s="43" t="s">
        <v>3379</v>
      </c>
      <c r="L766" s="144">
        <v>40641</v>
      </c>
      <c r="M766" s="138"/>
      <c r="N766" s="15"/>
      <c r="O766" s="15">
        <v>0</v>
      </c>
      <c r="P766" s="39">
        <v>1</v>
      </c>
      <c r="Q766" s="91" t="s">
        <v>3110</v>
      </c>
      <c r="R766" s="14"/>
      <c r="T766" s="123"/>
      <c r="U766" s="338"/>
      <c r="V766" s="92"/>
      <c r="W766" s="92"/>
    </row>
    <row r="767" spans="1:23" x14ac:dyDescent="0.2">
      <c r="A767" s="11">
        <f t="shared" si="12"/>
        <v>765</v>
      </c>
      <c r="B767" s="98">
        <v>892</v>
      </c>
      <c r="C767" s="12" t="s">
        <v>1697</v>
      </c>
      <c r="D767" s="14" t="s">
        <v>1183</v>
      </c>
      <c r="E767" s="13" t="s">
        <v>2119</v>
      </c>
      <c r="F767" s="43" t="s">
        <v>3098</v>
      </c>
      <c r="G767" s="12" t="s">
        <v>2120</v>
      </c>
      <c r="H767" s="12" t="s">
        <v>2121</v>
      </c>
      <c r="I767" s="18" t="s">
        <v>3360</v>
      </c>
      <c r="J767" s="43" t="s">
        <v>3379</v>
      </c>
      <c r="K767" s="43" t="s">
        <v>3379</v>
      </c>
      <c r="L767" s="144">
        <v>40783</v>
      </c>
      <c r="M767" s="138"/>
      <c r="N767" s="15"/>
      <c r="O767" s="15">
        <v>1</v>
      </c>
      <c r="P767" s="39">
        <v>1</v>
      </c>
      <c r="Q767" s="91" t="s">
        <v>3110</v>
      </c>
      <c r="R767" s="14"/>
      <c r="T767" s="123"/>
      <c r="U767" s="338"/>
      <c r="V767" s="92"/>
      <c r="W767" s="92"/>
    </row>
    <row r="768" spans="1:23" x14ac:dyDescent="0.2">
      <c r="A768" s="11">
        <f t="shared" si="12"/>
        <v>766</v>
      </c>
      <c r="B768" s="98">
        <v>893</v>
      </c>
      <c r="C768" s="12" t="s">
        <v>1697</v>
      </c>
      <c r="D768" s="14" t="s">
        <v>1184</v>
      </c>
      <c r="E768" s="13" t="s">
        <v>2119</v>
      </c>
      <c r="F768" s="43" t="s">
        <v>3098</v>
      </c>
      <c r="G768" s="12" t="s">
        <v>2120</v>
      </c>
      <c r="H768" s="12" t="s">
        <v>2121</v>
      </c>
      <c r="I768" s="18" t="s">
        <v>3360</v>
      </c>
      <c r="J768" s="43" t="s">
        <v>3379</v>
      </c>
      <c r="K768" s="43" t="s">
        <v>3379</v>
      </c>
      <c r="L768" s="144">
        <v>40786</v>
      </c>
      <c r="M768" s="138"/>
      <c r="N768" s="15"/>
      <c r="O768" s="15">
        <v>0</v>
      </c>
      <c r="P768" s="39">
        <v>1</v>
      </c>
      <c r="Q768" s="91" t="s">
        <v>3110</v>
      </c>
      <c r="R768" s="14"/>
      <c r="T768" s="123"/>
      <c r="U768" s="338"/>
      <c r="V768" s="92"/>
      <c r="W768" s="92"/>
    </row>
    <row r="769" spans="1:23" x14ac:dyDescent="0.2">
      <c r="A769" s="11">
        <f t="shared" si="12"/>
        <v>767</v>
      </c>
      <c r="B769" s="98">
        <v>894</v>
      </c>
      <c r="C769" s="12" t="s">
        <v>1697</v>
      </c>
      <c r="D769" s="14" t="s">
        <v>1185</v>
      </c>
      <c r="E769" s="13" t="s">
        <v>2119</v>
      </c>
      <c r="F769" s="43" t="s">
        <v>3098</v>
      </c>
      <c r="G769" s="12" t="s">
        <v>2120</v>
      </c>
      <c r="H769" s="12" t="s">
        <v>2121</v>
      </c>
      <c r="I769" s="221" t="s">
        <v>3360</v>
      </c>
      <c r="J769" s="43" t="s">
        <v>3379</v>
      </c>
      <c r="K769" s="43" t="s">
        <v>3379</v>
      </c>
      <c r="L769" s="144">
        <v>40784</v>
      </c>
      <c r="M769" s="138"/>
      <c r="N769" s="15"/>
      <c r="O769" s="15">
        <v>1</v>
      </c>
      <c r="P769" s="39">
        <v>1</v>
      </c>
      <c r="Q769" s="91" t="s">
        <v>3110</v>
      </c>
      <c r="R769" s="14"/>
      <c r="T769" s="123"/>
      <c r="U769" s="338"/>
      <c r="V769" s="92"/>
      <c r="W769" s="92"/>
    </row>
    <row r="770" spans="1:23" ht="12.75" customHeight="1" x14ac:dyDescent="0.2">
      <c r="A770" s="11">
        <f t="shared" si="12"/>
        <v>768</v>
      </c>
      <c r="B770" s="98">
        <v>895</v>
      </c>
      <c r="C770" s="12" t="s">
        <v>1697</v>
      </c>
      <c r="D770" s="14" t="s">
        <v>1124</v>
      </c>
      <c r="E770" s="13" t="s">
        <v>2119</v>
      </c>
      <c r="F770" s="43" t="s">
        <v>3098</v>
      </c>
      <c r="G770" s="12" t="s">
        <v>2120</v>
      </c>
      <c r="H770" s="12"/>
      <c r="I770" s="12"/>
      <c r="J770" s="43" t="s">
        <v>3379</v>
      </c>
      <c r="K770" s="13"/>
      <c r="L770" s="13"/>
      <c r="M770" s="138"/>
      <c r="N770" s="15"/>
      <c r="O770" s="15">
        <v>1</v>
      </c>
      <c r="P770" s="39">
        <v>1</v>
      </c>
      <c r="Q770" s="91" t="s">
        <v>3107</v>
      </c>
      <c r="R770" s="14"/>
      <c r="T770" s="123"/>
      <c r="U770" s="338"/>
      <c r="V770" s="92"/>
      <c r="W770" s="92"/>
    </row>
    <row r="771" spans="1:23" x14ac:dyDescent="0.2">
      <c r="A771" s="11">
        <f t="shared" si="12"/>
        <v>769</v>
      </c>
      <c r="B771" s="98">
        <v>897</v>
      </c>
      <c r="C771" s="12" t="s">
        <v>1697</v>
      </c>
      <c r="D771" s="14" t="s">
        <v>1125</v>
      </c>
      <c r="E771" s="13" t="s">
        <v>2119</v>
      </c>
      <c r="F771" s="43" t="s">
        <v>3098</v>
      </c>
      <c r="G771" s="12" t="s">
        <v>2120</v>
      </c>
      <c r="H771" s="12" t="s">
        <v>2121</v>
      </c>
      <c r="I771" s="225" t="s">
        <v>3360</v>
      </c>
      <c r="J771" s="43" t="s">
        <v>3379</v>
      </c>
      <c r="K771" s="43" t="s">
        <v>3379</v>
      </c>
      <c r="L771" s="144">
        <v>40785</v>
      </c>
      <c r="M771" s="138"/>
      <c r="N771" s="15"/>
      <c r="O771" s="15">
        <v>0</v>
      </c>
      <c r="P771" s="39">
        <v>1</v>
      </c>
      <c r="Q771" s="91" t="s">
        <v>3110</v>
      </c>
      <c r="R771" s="14"/>
      <c r="T771" s="123"/>
      <c r="U771" s="338"/>
      <c r="V771" s="92"/>
      <c r="W771" s="92"/>
    </row>
    <row r="772" spans="1:23" ht="12.75" customHeight="1" x14ac:dyDescent="0.2">
      <c r="A772" s="11">
        <f t="shared" ref="A772:A835" si="13">A771+1</f>
        <v>770</v>
      </c>
      <c r="B772" s="98">
        <v>898</v>
      </c>
      <c r="C772" s="12" t="s">
        <v>1697</v>
      </c>
      <c r="D772" s="14" t="s">
        <v>1126</v>
      </c>
      <c r="E772" s="13" t="s">
        <v>2646</v>
      </c>
      <c r="F772" s="43" t="s">
        <v>3095</v>
      </c>
      <c r="G772" s="12" t="s">
        <v>2120</v>
      </c>
      <c r="H772" s="12" t="s">
        <v>2121</v>
      </c>
      <c r="I772" s="18" t="s">
        <v>3360</v>
      </c>
      <c r="J772" s="43" t="s">
        <v>3379</v>
      </c>
      <c r="K772" s="43" t="s">
        <v>3379</v>
      </c>
      <c r="L772" s="144">
        <v>40724</v>
      </c>
      <c r="M772" s="168"/>
      <c r="N772" s="75"/>
      <c r="O772" s="75">
        <v>0</v>
      </c>
      <c r="P772" s="65">
        <v>1</v>
      </c>
      <c r="Q772" s="91" t="s">
        <v>3110</v>
      </c>
      <c r="R772" s="14"/>
      <c r="T772" s="123"/>
      <c r="U772" s="338"/>
      <c r="V772" s="92"/>
      <c r="W772" s="92"/>
    </row>
    <row r="773" spans="1:23" ht="12.75" customHeight="1" x14ac:dyDescent="0.2">
      <c r="A773" s="11">
        <f t="shared" si="13"/>
        <v>771</v>
      </c>
      <c r="B773" s="98">
        <v>899</v>
      </c>
      <c r="C773" s="12" t="s">
        <v>1697</v>
      </c>
      <c r="D773" s="14" t="s">
        <v>1127</v>
      </c>
      <c r="E773" s="13" t="s">
        <v>2646</v>
      </c>
      <c r="F773" s="43" t="s">
        <v>3095</v>
      </c>
      <c r="G773" s="12" t="s">
        <v>2120</v>
      </c>
      <c r="H773" s="12" t="s">
        <v>2121</v>
      </c>
      <c r="I773" s="18" t="s">
        <v>3360</v>
      </c>
      <c r="J773" s="43" t="s">
        <v>3379</v>
      </c>
      <c r="K773" s="43" t="s">
        <v>3379</v>
      </c>
      <c r="L773" s="144">
        <v>40724</v>
      </c>
      <c r="M773" s="168"/>
      <c r="N773" s="75"/>
      <c r="O773" s="75">
        <v>0</v>
      </c>
      <c r="P773" s="65">
        <v>1</v>
      </c>
      <c r="Q773" s="91" t="s">
        <v>3110</v>
      </c>
      <c r="R773" s="14"/>
      <c r="T773" s="123"/>
      <c r="U773" s="338"/>
      <c r="V773" s="92"/>
      <c r="W773" s="92"/>
    </row>
    <row r="774" spans="1:23" ht="12.75" customHeight="1" x14ac:dyDescent="0.2">
      <c r="A774" s="11">
        <f t="shared" si="13"/>
        <v>772</v>
      </c>
      <c r="B774" s="98">
        <v>902</v>
      </c>
      <c r="C774" s="12" t="s">
        <v>1697</v>
      </c>
      <c r="D774" s="14" t="s">
        <v>1128</v>
      </c>
      <c r="E774" s="13" t="s">
        <v>957</v>
      </c>
      <c r="F774" s="43" t="s">
        <v>3096</v>
      </c>
      <c r="G774" s="12" t="s">
        <v>2120</v>
      </c>
      <c r="H774" s="12" t="s">
        <v>2121</v>
      </c>
      <c r="I774" s="18" t="s">
        <v>3360</v>
      </c>
      <c r="J774" s="43" t="s">
        <v>3379</v>
      </c>
      <c r="K774" s="43" t="s">
        <v>3379</v>
      </c>
      <c r="L774" s="144">
        <v>40529</v>
      </c>
      <c r="M774" s="168"/>
      <c r="N774" s="75"/>
      <c r="O774" s="75">
        <v>0</v>
      </c>
      <c r="P774" s="65">
        <v>1</v>
      </c>
      <c r="Q774" s="91" t="s">
        <v>3110</v>
      </c>
      <c r="R774" s="14"/>
      <c r="T774" s="123"/>
      <c r="U774" s="338"/>
      <c r="V774" s="92"/>
      <c r="W774" s="92"/>
    </row>
    <row r="775" spans="1:23" ht="12.75" customHeight="1" x14ac:dyDescent="0.2">
      <c r="A775" s="11">
        <f t="shared" si="13"/>
        <v>773</v>
      </c>
      <c r="B775" s="98">
        <v>903</v>
      </c>
      <c r="C775" s="12" t="s">
        <v>1697</v>
      </c>
      <c r="D775" s="14" t="s">
        <v>1129</v>
      </c>
      <c r="E775" s="13" t="s">
        <v>957</v>
      </c>
      <c r="F775" s="43" t="s">
        <v>3096</v>
      </c>
      <c r="G775" s="12" t="s">
        <v>2120</v>
      </c>
      <c r="H775" s="12" t="s">
        <v>2121</v>
      </c>
      <c r="I775" s="18" t="s">
        <v>3360</v>
      </c>
      <c r="J775" s="43" t="s">
        <v>3379</v>
      </c>
      <c r="K775" s="43" t="s">
        <v>3379</v>
      </c>
      <c r="L775" s="144">
        <v>40529</v>
      </c>
      <c r="M775" s="168"/>
      <c r="N775" s="75"/>
      <c r="O775" s="75">
        <v>0</v>
      </c>
      <c r="P775" s="65">
        <v>1</v>
      </c>
      <c r="Q775" s="91" t="s">
        <v>3110</v>
      </c>
      <c r="R775" s="14"/>
      <c r="T775" s="135">
        <v>41432</v>
      </c>
      <c r="U775" s="338"/>
      <c r="V775" s="92"/>
      <c r="W775" s="92"/>
    </row>
    <row r="776" spans="1:23" ht="12.75" customHeight="1" x14ac:dyDescent="0.2">
      <c r="A776" s="11">
        <f t="shared" si="13"/>
        <v>774</v>
      </c>
      <c r="B776" s="98">
        <v>904</v>
      </c>
      <c r="C776" s="12" t="s">
        <v>1697</v>
      </c>
      <c r="D776" s="14" t="s">
        <v>2654</v>
      </c>
      <c r="E776" s="13" t="s">
        <v>957</v>
      </c>
      <c r="F776" s="43" t="s">
        <v>3096</v>
      </c>
      <c r="G776" s="12" t="s">
        <v>2120</v>
      </c>
      <c r="H776" s="12" t="s">
        <v>2121</v>
      </c>
      <c r="I776" s="18" t="s">
        <v>3360</v>
      </c>
      <c r="J776" s="43" t="s">
        <v>3379</v>
      </c>
      <c r="K776" s="43" t="s">
        <v>3379</v>
      </c>
      <c r="L776" s="144">
        <v>40527</v>
      </c>
      <c r="M776" s="168"/>
      <c r="N776" s="75"/>
      <c r="O776" s="75">
        <v>0</v>
      </c>
      <c r="P776" s="65">
        <v>1</v>
      </c>
      <c r="Q776" s="91" t="s">
        <v>3110</v>
      </c>
      <c r="R776" s="14"/>
      <c r="T776" s="123"/>
      <c r="U776" s="338"/>
      <c r="V776" s="92"/>
      <c r="W776" s="92"/>
    </row>
    <row r="777" spans="1:23" ht="12.75" customHeight="1" x14ac:dyDescent="0.2">
      <c r="A777" s="11">
        <f t="shared" si="13"/>
        <v>775</v>
      </c>
      <c r="B777" s="98">
        <v>905</v>
      </c>
      <c r="C777" s="12" t="s">
        <v>1697</v>
      </c>
      <c r="D777" s="14" t="s">
        <v>2655</v>
      </c>
      <c r="E777" s="13" t="s">
        <v>957</v>
      </c>
      <c r="F777" s="43" t="s">
        <v>3096</v>
      </c>
      <c r="G777" s="12" t="s">
        <v>2120</v>
      </c>
      <c r="H777" s="12" t="s">
        <v>2121</v>
      </c>
      <c r="I777" s="18" t="s">
        <v>3360</v>
      </c>
      <c r="J777" s="43" t="s">
        <v>3379</v>
      </c>
      <c r="K777" s="43" t="s">
        <v>3379</v>
      </c>
      <c r="L777" s="144">
        <v>40527</v>
      </c>
      <c r="M777" s="168"/>
      <c r="N777" s="75"/>
      <c r="O777" s="75">
        <v>0</v>
      </c>
      <c r="P777" s="65">
        <v>1</v>
      </c>
      <c r="Q777" s="91" t="s">
        <v>3110</v>
      </c>
      <c r="R777" s="14"/>
      <c r="T777" s="123"/>
      <c r="U777" s="338"/>
      <c r="V777" s="92"/>
      <c r="W777" s="92"/>
    </row>
    <row r="778" spans="1:23" ht="12.75" customHeight="1" x14ac:dyDescent="0.2">
      <c r="A778" s="11">
        <f t="shared" si="13"/>
        <v>776</v>
      </c>
      <c r="B778" s="98">
        <v>907</v>
      </c>
      <c r="C778" s="12" t="s">
        <v>1697</v>
      </c>
      <c r="D778" s="14" t="s">
        <v>2656</v>
      </c>
      <c r="E778" s="13" t="s">
        <v>957</v>
      </c>
      <c r="F778" s="43" t="s">
        <v>3096</v>
      </c>
      <c r="G778" s="12" t="s">
        <v>2120</v>
      </c>
      <c r="H778" s="12" t="s">
        <v>2121</v>
      </c>
      <c r="I778" s="18" t="s">
        <v>3360</v>
      </c>
      <c r="J778" s="43" t="s">
        <v>3379</v>
      </c>
      <c r="K778" s="43" t="s">
        <v>3379</v>
      </c>
      <c r="L778" s="144">
        <v>40714</v>
      </c>
      <c r="M778" s="168"/>
      <c r="N778" s="75"/>
      <c r="O778" s="75">
        <v>0</v>
      </c>
      <c r="P778" s="65">
        <v>1</v>
      </c>
      <c r="Q778" s="91" t="s">
        <v>3110</v>
      </c>
      <c r="R778" s="14"/>
      <c r="T778" s="123"/>
      <c r="U778" s="338"/>
      <c r="V778" s="92"/>
      <c r="W778" s="92"/>
    </row>
    <row r="779" spans="1:23" ht="12.75" customHeight="1" x14ac:dyDescent="0.2">
      <c r="A779" s="11">
        <f t="shared" si="13"/>
        <v>777</v>
      </c>
      <c r="B779" s="98">
        <v>908</v>
      </c>
      <c r="C779" s="12" t="s">
        <v>1697</v>
      </c>
      <c r="D779" s="14" t="s">
        <v>2657</v>
      </c>
      <c r="E779" s="13" t="s">
        <v>957</v>
      </c>
      <c r="F779" s="43" t="s">
        <v>3096</v>
      </c>
      <c r="G779" s="12" t="s">
        <v>2120</v>
      </c>
      <c r="H779" s="12" t="s">
        <v>2121</v>
      </c>
      <c r="I779" s="18" t="s">
        <v>3360</v>
      </c>
      <c r="J779" s="43" t="s">
        <v>3379</v>
      </c>
      <c r="K779" s="43" t="s">
        <v>3379</v>
      </c>
      <c r="L779" s="144">
        <v>40606</v>
      </c>
      <c r="M779" s="168"/>
      <c r="N779" s="75"/>
      <c r="O779" s="75">
        <v>0</v>
      </c>
      <c r="P779" s="65">
        <v>1</v>
      </c>
      <c r="Q779" s="91" t="s">
        <v>3110</v>
      </c>
      <c r="R779" s="14"/>
      <c r="T779" s="123"/>
      <c r="U779" s="338"/>
      <c r="V779" s="92"/>
      <c r="W779" s="92"/>
    </row>
    <row r="780" spans="1:23" ht="12.75" customHeight="1" x14ac:dyDescent="0.2">
      <c r="A780" s="11">
        <f t="shared" si="13"/>
        <v>778</v>
      </c>
      <c r="B780" s="98">
        <v>909</v>
      </c>
      <c r="C780" s="12" t="s">
        <v>1697</v>
      </c>
      <c r="D780" s="14" t="s">
        <v>2658</v>
      </c>
      <c r="E780" s="13" t="s">
        <v>957</v>
      </c>
      <c r="F780" s="43" t="s">
        <v>3096</v>
      </c>
      <c r="G780" s="12" t="s">
        <v>2120</v>
      </c>
      <c r="H780" s="12" t="s">
        <v>2121</v>
      </c>
      <c r="I780" s="18" t="s">
        <v>3360</v>
      </c>
      <c r="J780" s="43" t="s">
        <v>3379</v>
      </c>
      <c r="K780" s="43" t="s">
        <v>3379</v>
      </c>
      <c r="L780" s="144">
        <v>40724</v>
      </c>
      <c r="M780" s="168"/>
      <c r="N780" s="75"/>
      <c r="O780" s="75">
        <v>0</v>
      </c>
      <c r="P780" s="65">
        <v>1</v>
      </c>
      <c r="Q780" s="91" t="s">
        <v>3110</v>
      </c>
      <c r="R780" s="14"/>
      <c r="T780" s="135">
        <v>41446</v>
      </c>
      <c r="U780" s="338"/>
      <c r="V780" s="92"/>
      <c r="W780" s="92"/>
    </row>
    <row r="781" spans="1:23" ht="12.75" customHeight="1" x14ac:dyDescent="0.2">
      <c r="A781" s="11">
        <f t="shared" si="13"/>
        <v>779</v>
      </c>
      <c r="B781" s="98">
        <v>911</v>
      </c>
      <c r="C781" s="12" t="s">
        <v>1697</v>
      </c>
      <c r="D781" s="14" t="s">
        <v>2659</v>
      </c>
      <c r="E781" s="13" t="s">
        <v>957</v>
      </c>
      <c r="F781" s="43" t="s">
        <v>3096</v>
      </c>
      <c r="G781" s="12" t="s">
        <v>2120</v>
      </c>
      <c r="H781" s="12"/>
      <c r="I781" s="221" t="s">
        <v>3360</v>
      </c>
      <c r="J781" s="43" t="s">
        <v>3379</v>
      </c>
      <c r="K781" s="13"/>
      <c r="L781" s="144">
        <v>40725</v>
      </c>
      <c r="M781" s="168"/>
      <c r="N781" s="75"/>
      <c r="O781" s="75">
        <v>0</v>
      </c>
      <c r="P781" s="65">
        <v>1</v>
      </c>
      <c r="Q781" s="91" t="s">
        <v>3110</v>
      </c>
      <c r="R781" s="14"/>
      <c r="T781" s="123"/>
      <c r="U781" s="338"/>
      <c r="V781" s="92"/>
      <c r="W781" s="92"/>
    </row>
    <row r="782" spans="1:23" ht="12.75" customHeight="1" x14ac:dyDescent="0.2">
      <c r="A782" s="11">
        <f t="shared" si="13"/>
        <v>780</v>
      </c>
      <c r="B782" s="98">
        <v>912</v>
      </c>
      <c r="C782" s="12" t="s">
        <v>1697</v>
      </c>
      <c r="D782" s="14" t="s">
        <v>2660</v>
      </c>
      <c r="E782" s="13" t="s">
        <v>957</v>
      </c>
      <c r="F782" s="43" t="s">
        <v>3096</v>
      </c>
      <c r="G782" s="12" t="s">
        <v>2120</v>
      </c>
      <c r="H782" s="12"/>
      <c r="I782" s="12"/>
      <c r="J782" s="43" t="s">
        <v>3379</v>
      </c>
      <c r="K782" s="13"/>
      <c r="L782" s="13"/>
      <c r="M782" s="168"/>
      <c r="N782" s="75"/>
      <c r="O782" s="75">
        <v>0</v>
      </c>
      <c r="P782" s="65">
        <v>1</v>
      </c>
      <c r="Q782" s="91" t="s">
        <v>3107</v>
      </c>
      <c r="R782" s="14"/>
      <c r="T782" s="123"/>
      <c r="U782" s="338"/>
      <c r="V782" s="92"/>
      <c r="W782" s="92"/>
    </row>
    <row r="783" spans="1:23" ht="12.75" customHeight="1" x14ac:dyDescent="0.2">
      <c r="A783" s="11">
        <f t="shared" si="13"/>
        <v>781</v>
      </c>
      <c r="B783" s="98">
        <v>913</v>
      </c>
      <c r="C783" s="12" t="s">
        <v>1697</v>
      </c>
      <c r="D783" s="14" t="s">
        <v>2661</v>
      </c>
      <c r="E783" s="13" t="s">
        <v>957</v>
      </c>
      <c r="F783" s="43" t="s">
        <v>3096</v>
      </c>
      <c r="G783" s="12" t="s">
        <v>2120</v>
      </c>
      <c r="H783" s="12" t="s">
        <v>2121</v>
      </c>
      <c r="I783" s="225" t="s">
        <v>3360</v>
      </c>
      <c r="J783" s="43" t="s">
        <v>3379</v>
      </c>
      <c r="K783" s="43" t="s">
        <v>3379</v>
      </c>
      <c r="L783" s="144">
        <v>40724</v>
      </c>
      <c r="M783" s="168"/>
      <c r="N783" s="75"/>
      <c r="O783" s="75">
        <v>0</v>
      </c>
      <c r="P783" s="65">
        <v>1</v>
      </c>
      <c r="Q783" s="91" t="s">
        <v>3110</v>
      </c>
      <c r="R783" s="14"/>
      <c r="T783" s="135">
        <v>41355</v>
      </c>
      <c r="U783" s="338"/>
      <c r="V783" s="92"/>
      <c r="W783" s="92"/>
    </row>
    <row r="784" spans="1:23" ht="12.75" customHeight="1" x14ac:dyDescent="0.2">
      <c r="A784" s="11">
        <f t="shared" si="13"/>
        <v>782</v>
      </c>
      <c r="B784" s="98">
        <v>914</v>
      </c>
      <c r="C784" s="12" t="s">
        <v>1697</v>
      </c>
      <c r="D784" s="14" t="s">
        <v>2662</v>
      </c>
      <c r="E784" s="13" t="s">
        <v>957</v>
      </c>
      <c r="F784" s="43" t="s">
        <v>3096</v>
      </c>
      <c r="G784" s="12" t="s">
        <v>2120</v>
      </c>
      <c r="H784" s="12" t="s">
        <v>2121</v>
      </c>
      <c r="I784" s="221" t="s">
        <v>3360</v>
      </c>
      <c r="J784" s="43" t="s">
        <v>3379</v>
      </c>
      <c r="K784" s="43" t="s">
        <v>3379</v>
      </c>
      <c r="L784" s="144">
        <v>40724</v>
      </c>
      <c r="M784" s="168"/>
      <c r="N784" s="75"/>
      <c r="O784" s="75">
        <v>0</v>
      </c>
      <c r="P784" s="65">
        <v>1</v>
      </c>
      <c r="Q784" s="91" t="s">
        <v>3110</v>
      </c>
      <c r="R784" s="14"/>
      <c r="T784" s="123"/>
      <c r="U784" s="338"/>
      <c r="V784" s="92"/>
      <c r="W784" s="92"/>
    </row>
    <row r="785" spans="1:23" ht="12.75" customHeight="1" x14ac:dyDescent="0.2">
      <c r="A785" s="11">
        <f t="shared" si="13"/>
        <v>783</v>
      </c>
      <c r="B785" s="98">
        <v>917</v>
      </c>
      <c r="C785" s="12" t="s">
        <v>1697</v>
      </c>
      <c r="D785" s="14" t="s">
        <v>2663</v>
      </c>
      <c r="E785" s="13" t="s">
        <v>957</v>
      </c>
      <c r="F785" s="43" t="s">
        <v>3096</v>
      </c>
      <c r="G785" s="12" t="s">
        <v>2120</v>
      </c>
      <c r="H785" s="12"/>
      <c r="I785" s="12"/>
      <c r="J785" s="43" t="s">
        <v>3379</v>
      </c>
      <c r="K785" s="13"/>
      <c r="L785" s="13"/>
      <c r="M785" s="168"/>
      <c r="N785" s="75"/>
      <c r="O785" s="75">
        <v>0</v>
      </c>
      <c r="P785" s="65">
        <v>1</v>
      </c>
      <c r="Q785" s="91" t="s">
        <v>3107</v>
      </c>
      <c r="R785" s="14"/>
      <c r="T785" s="123"/>
      <c r="U785" s="338"/>
      <c r="V785" s="92"/>
      <c r="W785" s="92"/>
    </row>
    <row r="786" spans="1:23" ht="12.75" customHeight="1" x14ac:dyDescent="0.2">
      <c r="A786" s="11">
        <f t="shared" si="13"/>
        <v>784</v>
      </c>
      <c r="B786" s="98">
        <v>918</v>
      </c>
      <c r="C786" s="12" t="s">
        <v>1697</v>
      </c>
      <c r="D786" s="14" t="s">
        <v>2664</v>
      </c>
      <c r="E786" s="13" t="s">
        <v>957</v>
      </c>
      <c r="F786" s="43" t="s">
        <v>3096</v>
      </c>
      <c r="G786" s="12" t="s">
        <v>2120</v>
      </c>
      <c r="H786" s="12" t="s">
        <v>2121</v>
      </c>
      <c r="I786" s="225" t="s">
        <v>3360</v>
      </c>
      <c r="J786" s="43" t="s">
        <v>3379</v>
      </c>
      <c r="K786" s="43" t="s">
        <v>3379</v>
      </c>
      <c r="L786" s="144">
        <v>40724</v>
      </c>
      <c r="M786" s="168"/>
      <c r="N786" s="75"/>
      <c r="O786" s="75">
        <v>0</v>
      </c>
      <c r="P786" s="65">
        <v>1</v>
      </c>
      <c r="Q786" s="91" t="s">
        <v>3110</v>
      </c>
      <c r="R786" s="14"/>
      <c r="T786" s="123"/>
      <c r="U786" s="338"/>
      <c r="V786" s="92"/>
      <c r="W786" s="92"/>
    </row>
    <row r="787" spans="1:23" ht="12.75" customHeight="1" x14ac:dyDescent="0.2">
      <c r="A787" s="11">
        <f t="shared" si="13"/>
        <v>785</v>
      </c>
      <c r="B787" s="98">
        <v>919</v>
      </c>
      <c r="C787" s="12" t="s">
        <v>1697</v>
      </c>
      <c r="D787" s="14" t="s">
        <v>2665</v>
      </c>
      <c r="E787" s="13" t="s">
        <v>957</v>
      </c>
      <c r="F787" s="43" t="s">
        <v>3096</v>
      </c>
      <c r="G787" s="12" t="s">
        <v>2120</v>
      </c>
      <c r="H787" s="12" t="s">
        <v>2121</v>
      </c>
      <c r="I787" s="18" t="s">
        <v>3360</v>
      </c>
      <c r="J787" s="43" t="s">
        <v>3379</v>
      </c>
      <c r="K787" s="43" t="s">
        <v>3379</v>
      </c>
      <c r="L787" s="144">
        <v>40660</v>
      </c>
      <c r="M787" s="168"/>
      <c r="N787" s="75"/>
      <c r="O787" s="75">
        <v>0</v>
      </c>
      <c r="P787" s="65">
        <v>1</v>
      </c>
      <c r="Q787" s="91" t="s">
        <v>3110</v>
      </c>
      <c r="R787" s="14"/>
      <c r="T787" s="123"/>
      <c r="U787" s="338"/>
      <c r="V787" s="92"/>
      <c r="W787" s="92"/>
    </row>
    <row r="788" spans="1:23" ht="12.75" customHeight="1" x14ac:dyDescent="0.2">
      <c r="A788" s="11">
        <f t="shared" si="13"/>
        <v>786</v>
      </c>
      <c r="B788" s="98">
        <v>920</v>
      </c>
      <c r="C788" s="12" t="s">
        <v>1697</v>
      </c>
      <c r="D788" s="14" t="s">
        <v>2666</v>
      </c>
      <c r="E788" s="13" t="s">
        <v>957</v>
      </c>
      <c r="F788" s="43" t="s">
        <v>3096</v>
      </c>
      <c r="G788" s="12" t="s">
        <v>2120</v>
      </c>
      <c r="H788" s="12" t="s">
        <v>2121</v>
      </c>
      <c r="I788" s="18" t="s">
        <v>3360</v>
      </c>
      <c r="J788" s="43" t="s">
        <v>3379</v>
      </c>
      <c r="K788" s="43" t="s">
        <v>3379</v>
      </c>
      <c r="L788" s="144">
        <v>40753</v>
      </c>
      <c r="M788" s="168"/>
      <c r="N788" s="75"/>
      <c r="O788" s="75">
        <v>0</v>
      </c>
      <c r="P788" s="65">
        <v>1</v>
      </c>
      <c r="Q788" s="91" t="s">
        <v>3110</v>
      </c>
      <c r="R788" s="14"/>
      <c r="T788" s="135">
        <v>41355</v>
      </c>
      <c r="U788" s="338"/>
      <c r="V788" s="92"/>
      <c r="W788" s="92"/>
    </row>
    <row r="789" spans="1:23" ht="12.75" customHeight="1" x14ac:dyDescent="0.2">
      <c r="A789" s="11">
        <f t="shared" si="13"/>
        <v>787</v>
      </c>
      <c r="B789" s="98">
        <v>922</v>
      </c>
      <c r="C789" s="12" t="s">
        <v>1697</v>
      </c>
      <c r="D789" s="14" t="s">
        <v>2667</v>
      </c>
      <c r="E789" s="13" t="s">
        <v>957</v>
      </c>
      <c r="F789" s="43" t="s">
        <v>3096</v>
      </c>
      <c r="G789" s="12" t="s">
        <v>2120</v>
      </c>
      <c r="H789" s="12" t="s">
        <v>2121</v>
      </c>
      <c r="I789" s="18" t="s">
        <v>3360</v>
      </c>
      <c r="J789" s="43" t="s">
        <v>3379</v>
      </c>
      <c r="K789" s="43" t="s">
        <v>3379</v>
      </c>
      <c r="L789" s="144">
        <v>40529</v>
      </c>
      <c r="M789" s="168"/>
      <c r="N789" s="75"/>
      <c r="O789" s="75">
        <v>0</v>
      </c>
      <c r="P789" s="65">
        <v>1</v>
      </c>
      <c r="Q789" s="91" t="s">
        <v>3110</v>
      </c>
      <c r="R789" s="14"/>
      <c r="T789" s="123"/>
      <c r="U789" s="338"/>
      <c r="V789" s="92"/>
      <c r="W789" s="92"/>
    </row>
    <row r="790" spans="1:23" ht="12.75" customHeight="1" x14ac:dyDescent="0.2">
      <c r="A790" s="11">
        <f t="shared" si="13"/>
        <v>788</v>
      </c>
      <c r="B790" s="98">
        <v>923</v>
      </c>
      <c r="C790" s="12" t="s">
        <v>1697</v>
      </c>
      <c r="D790" s="14" t="s">
        <v>2668</v>
      </c>
      <c r="E790" s="13" t="s">
        <v>957</v>
      </c>
      <c r="F790" s="43" t="s">
        <v>3096</v>
      </c>
      <c r="G790" s="12" t="s">
        <v>2120</v>
      </c>
      <c r="H790" s="12" t="s">
        <v>2121</v>
      </c>
      <c r="I790" s="18" t="s">
        <v>3360</v>
      </c>
      <c r="J790" s="43" t="s">
        <v>3379</v>
      </c>
      <c r="K790" s="43" t="s">
        <v>3379</v>
      </c>
      <c r="L790" s="144">
        <v>40717</v>
      </c>
      <c r="M790" s="168"/>
      <c r="N790" s="75"/>
      <c r="O790" s="75">
        <v>0</v>
      </c>
      <c r="P790" s="65">
        <v>1</v>
      </c>
      <c r="Q790" s="91" t="s">
        <v>3110</v>
      </c>
      <c r="R790" s="14"/>
      <c r="T790" s="123"/>
      <c r="U790" s="338"/>
      <c r="V790" s="92"/>
      <c r="W790" s="92"/>
    </row>
    <row r="791" spans="1:23" ht="12.75" customHeight="1" x14ac:dyDescent="0.2">
      <c r="A791" s="11">
        <f t="shared" si="13"/>
        <v>789</v>
      </c>
      <c r="B791" s="98">
        <v>927</v>
      </c>
      <c r="C791" s="12" t="s">
        <v>1697</v>
      </c>
      <c r="D791" s="14" t="s">
        <v>2669</v>
      </c>
      <c r="E791" s="13" t="s">
        <v>957</v>
      </c>
      <c r="F791" s="43" t="s">
        <v>3096</v>
      </c>
      <c r="G791" s="12" t="s">
        <v>2120</v>
      </c>
      <c r="H791" s="12" t="s">
        <v>2121</v>
      </c>
      <c r="I791" s="18" t="s">
        <v>3360</v>
      </c>
      <c r="J791" s="43" t="s">
        <v>3379</v>
      </c>
      <c r="K791" s="43" t="s">
        <v>3379</v>
      </c>
      <c r="L791" s="144">
        <v>40630</v>
      </c>
      <c r="M791" s="138"/>
      <c r="N791" s="15"/>
      <c r="O791" s="15">
        <v>1</v>
      </c>
      <c r="P791" s="39">
        <v>1</v>
      </c>
      <c r="Q791" s="91" t="s">
        <v>3110</v>
      </c>
      <c r="R791" s="14"/>
      <c r="T791" s="123"/>
      <c r="U791" s="338"/>
      <c r="V791" s="92"/>
      <c r="W791" s="92"/>
    </row>
    <row r="792" spans="1:23" ht="12.75" customHeight="1" x14ac:dyDescent="0.2">
      <c r="A792" s="11">
        <f t="shared" si="13"/>
        <v>790</v>
      </c>
      <c r="B792" s="98">
        <v>928</v>
      </c>
      <c r="C792" s="12" t="s">
        <v>1697</v>
      </c>
      <c r="D792" s="14" t="s">
        <v>2670</v>
      </c>
      <c r="E792" s="13" t="s">
        <v>957</v>
      </c>
      <c r="F792" s="43" t="s">
        <v>3096</v>
      </c>
      <c r="G792" s="12" t="s">
        <v>2120</v>
      </c>
      <c r="H792" s="12" t="s">
        <v>2121</v>
      </c>
      <c r="I792" s="18" t="s">
        <v>3360</v>
      </c>
      <c r="J792" s="43" t="s">
        <v>3379</v>
      </c>
      <c r="K792" s="43" t="s">
        <v>3379</v>
      </c>
      <c r="L792" s="144">
        <v>40764</v>
      </c>
      <c r="M792" s="138"/>
      <c r="N792" s="15"/>
      <c r="O792" s="15">
        <v>1</v>
      </c>
      <c r="P792" s="39">
        <v>1</v>
      </c>
      <c r="Q792" s="91" t="s">
        <v>3110</v>
      </c>
      <c r="R792" s="14"/>
      <c r="T792" s="135">
        <v>41432</v>
      </c>
      <c r="U792" s="338"/>
      <c r="V792" s="92"/>
      <c r="W792" s="92"/>
    </row>
    <row r="793" spans="1:23" ht="12.75" customHeight="1" x14ac:dyDescent="0.2">
      <c r="A793" s="11">
        <f t="shared" si="13"/>
        <v>791</v>
      </c>
      <c r="B793" s="98">
        <v>930</v>
      </c>
      <c r="C793" s="12" t="s">
        <v>1697</v>
      </c>
      <c r="D793" s="14" t="s">
        <v>2671</v>
      </c>
      <c r="E793" s="13" t="s">
        <v>957</v>
      </c>
      <c r="F793" s="43" t="s">
        <v>3096</v>
      </c>
      <c r="G793" s="12" t="s">
        <v>2120</v>
      </c>
      <c r="H793" s="12" t="s">
        <v>2121</v>
      </c>
      <c r="I793" s="18" t="s">
        <v>3360</v>
      </c>
      <c r="J793" s="43" t="s">
        <v>3379</v>
      </c>
      <c r="K793" s="43" t="s">
        <v>3379</v>
      </c>
      <c r="L793" s="144">
        <v>40527</v>
      </c>
      <c r="M793" s="168"/>
      <c r="N793" s="75"/>
      <c r="O793" s="75">
        <v>0</v>
      </c>
      <c r="P793" s="65">
        <v>1</v>
      </c>
      <c r="Q793" s="91" t="s">
        <v>3110</v>
      </c>
      <c r="R793" s="14"/>
      <c r="T793" s="123"/>
      <c r="U793" s="338"/>
      <c r="V793" s="92"/>
      <c r="W793" s="92"/>
    </row>
    <row r="794" spans="1:23" ht="12.75" customHeight="1" x14ac:dyDescent="0.2">
      <c r="A794" s="228">
        <f t="shared" si="13"/>
        <v>792</v>
      </c>
      <c r="B794" s="229">
        <v>931</v>
      </c>
      <c r="C794" s="230" t="s">
        <v>1697</v>
      </c>
      <c r="D794" s="231" t="s">
        <v>2672</v>
      </c>
      <c r="E794" s="228" t="s">
        <v>1713</v>
      </c>
      <c r="F794" s="24" t="s">
        <v>3094</v>
      </c>
      <c r="G794" s="230" t="s">
        <v>2120</v>
      </c>
      <c r="H794" s="230" t="s">
        <v>2121</v>
      </c>
      <c r="I794" s="25" t="s">
        <v>3360</v>
      </c>
      <c r="J794" s="24"/>
      <c r="K794" s="24"/>
      <c r="L794" s="367"/>
      <c r="M794" s="513" t="s">
        <v>3381</v>
      </c>
      <c r="N794" s="243">
        <v>42109</v>
      </c>
      <c r="O794" s="241">
        <v>0</v>
      </c>
      <c r="P794" s="232">
        <v>-1</v>
      </c>
      <c r="Q794" s="242" t="s">
        <v>3110</v>
      </c>
      <c r="R794" s="231"/>
      <c r="T794" s="123"/>
      <c r="U794" s="338"/>
      <c r="V794" s="92"/>
      <c r="W794" s="92"/>
    </row>
    <row r="795" spans="1:23" ht="12.75" customHeight="1" x14ac:dyDescent="0.2">
      <c r="A795" s="11">
        <f t="shared" si="13"/>
        <v>793</v>
      </c>
      <c r="B795" s="98">
        <v>932</v>
      </c>
      <c r="C795" s="12" t="s">
        <v>1697</v>
      </c>
      <c r="D795" s="14" t="s">
        <v>2673</v>
      </c>
      <c r="E795" s="13" t="s">
        <v>1713</v>
      </c>
      <c r="F795" s="43" t="s">
        <v>3094</v>
      </c>
      <c r="G795" s="12" t="s">
        <v>2120</v>
      </c>
      <c r="H795" s="12" t="s">
        <v>2121</v>
      </c>
      <c r="I795" s="18" t="s">
        <v>3360</v>
      </c>
      <c r="J795" s="43" t="s">
        <v>3379</v>
      </c>
      <c r="K795" s="43" t="s">
        <v>3379</v>
      </c>
      <c r="L795" s="144">
        <v>40526</v>
      </c>
      <c r="M795" s="168"/>
      <c r="N795" s="75"/>
      <c r="O795" s="75">
        <v>0</v>
      </c>
      <c r="P795" s="65">
        <v>1</v>
      </c>
      <c r="Q795" s="91" t="s">
        <v>3110</v>
      </c>
      <c r="R795" s="14"/>
      <c r="T795" s="123"/>
      <c r="U795" s="338"/>
      <c r="V795" s="92"/>
      <c r="W795" s="92"/>
    </row>
    <row r="796" spans="1:23" ht="12.75" customHeight="1" x14ac:dyDescent="0.2">
      <c r="A796" s="11">
        <f t="shared" si="13"/>
        <v>794</v>
      </c>
      <c r="B796" s="98">
        <v>933</v>
      </c>
      <c r="C796" s="12" t="s">
        <v>1697</v>
      </c>
      <c r="D796" s="14" t="s">
        <v>2674</v>
      </c>
      <c r="E796" s="13" t="s">
        <v>1713</v>
      </c>
      <c r="F796" s="43" t="s">
        <v>3094</v>
      </c>
      <c r="G796" s="12" t="s">
        <v>2120</v>
      </c>
      <c r="H796" s="12" t="s">
        <v>2121</v>
      </c>
      <c r="I796" s="18" t="s">
        <v>3360</v>
      </c>
      <c r="J796" s="43" t="s">
        <v>3379</v>
      </c>
      <c r="K796" s="43" t="s">
        <v>3379</v>
      </c>
      <c r="L796" s="144">
        <v>40693</v>
      </c>
      <c r="M796" s="168"/>
      <c r="N796" s="75"/>
      <c r="O796" s="75">
        <v>0</v>
      </c>
      <c r="P796" s="65">
        <v>1</v>
      </c>
      <c r="Q796" s="91" t="s">
        <v>3110</v>
      </c>
      <c r="R796" s="14"/>
      <c r="T796" s="123"/>
      <c r="U796" s="338"/>
      <c r="V796" s="92"/>
      <c r="W796" s="92"/>
    </row>
    <row r="797" spans="1:23" ht="12.75" customHeight="1" x14ac:dyDescent="0.2">
      <c r="A797" s="11">
        <f t="shared" si="13"/>
        <v>795</v>
      </c>
      <c r="B797" s="98">
        <v>934</v>
      </c>
      <c r="C797" s="12" t="s">
        <v>1697</v>
      </c>
      <c r="D797" s="14" t="s">
        <v>2675</v>
      </c>
      <c r="E797" s="13" t="s">
        <v>1713</v>
      </c>
      <c r="F797" s="43" t="s">
        <v>3094</v>
      </c>
      <c r="G797" s="12" t="s">
        <v>2120</v>
      </c>
      <c r="H797" s="12" t="s">
        <v>2121</v>
      </c>
      <c r="I797" s="18" t="s">
        <v>3360</v>
      </c>
      <c r="J797" s="43" t="s">
        <v>3379</v>
      </c>
      <c r="K797" s="43" t="s">
        <v>3379</v>
      </c>
      <c r="L797" s="144">
        <v>40526</v>
      </c>
      <c r="M797" s="168"/>
      <c r="N797" s="75"/>
      <c r="O797" s="75">
        <v>0</v>
      </c>
      <c r="P797" s="65">
        <v>1</v>
      </c>
      <c r="Q797" s="91" t="s">
        <v>3110</v>
      </c>
      <c r="R797" s="14"/>
      <c r="T797" s="123"/>
      <c r="U797" s="338"/>
      <c r="V797" s="92"/>
      <c r="W797" s="92"/>
    </row>
    <row r="798" spans="1:23" ht="12.75" customHeight="1" x14ac:dyDescent="0.2">
      <c r="A798" s="11">
        <f t="shared" si="13"/>
        <v>796</v>
      </c>
      <c r="B798" s="98">
        <v>935</v>
      </c>
      <c r="C798" s="12" t="s">
        <v>1697</v>
      </c>
      <c r="D798" s="14" t="s">
        <v>2676</v>
      </c>
      <c r="E798" s="13" t="s">
        <v>1713</v>
      </c>
      <c r="F798" s="43" t="s">
        <v>3094</v>
      </c>
      <c r="G798" s="12" t="s">
        <v>2120</v>
      </c>
      <c r="H798" s="12" t="s">
        <v>2121</v>
      </c>
      <c r="I798" s="18" t="s">
        <v>3360</v>
      </c>
      <c r="J798" s="43" t="s">
        <v>3379</v>
      </c>
      <c r="K798" s="43" t="s">
        <v>3379</v>
      </c>
      <c r="L798" s="144">
        <v>40525</v>
      </c>
      <c r="M798" s="168"/>
      <c r="N798" s="75"/>
      <c r="O798" s="75">
        <v>0</v>
      </c>
      <c r="P798" s="65">
        <v>1</v>
      </c>
      <c r="Q798" s="91" t="s">
        <v>3110</v>
      </c>
      <c r="R798" s="14"/>
      <c r="T798" s="123"/>
      <c r="U798" s="338"/>
      <c r="V798" s="92"/>
      <c r="W798" s="92"/>
    </row>
    <row r="799" spans="1:23" ht="12.75" customHeight="1" x14ac:dyDescent="0.2">
      <c r="A799" s="11">
        <f t="shared" si="13"/>
        <v>797</v>
      </c>
      <c r="B799" s="98">
        <v>936</v>
      </c>
      <c r="C799" s="12" t="s">
        <v>1697</v>
      </c>
      <c r="D799" s="14" t="s">
        <v>2677</v>
      </c>
      <c r="E799" s="13" t="s">
        <v>1713</v>
      </c>
      <c r="F799" s="43" t="s">
        <v>3094</v>
      </c>
      <c r="G799" s="12" t="s">
        <v>2120</v>
      </c>
      <c r="H799" s="12"/>
      <c r="I799" s="18" t="s">
        <v>3360</v>
      </c>
      <c r="J799" s="43" t="s">
        <v>3379</v>
      </c>
      <c r="K799" s="13"/>
      <c r="L799" s="144">
        <v>40781</v>
      </c>
      <c r="M799" s="168"/>
      <c r="N799" s="75"/>
      <c r="O799" s="75">
        <v>0</v>
      </c>
      <c r="P799" s="65">
        <v>1</v>
      </c>
      <c r="Q799" s="91" t="s">
        <v>3110</v>
      </c>
      <c r="R799" s="14"/>
      <c r="T799" s="123"/>
      <c r="U799" s="338"/>
      <c r="V799" s="92"/>
      <c r="W799" s="92"/>
    </row>
    <row r="800" spans="1:23" ht="12.75" customHeight="1" x14ac:dyDescent="0.2">
      <c r="A800" s="11">
        <f t="shared" si="13"/>
        <v>798</v>
      </c>
      <c r="B800" s="98">
        <v>937</v>
      </c>
      <c r="C800" s="12" t="s">
        <v>1697</v>
      </c>
      <c r="D800" s="14" t="s">
        <v>2678</v>
      </c>
      <c r="E800" s="13" t="s">
        <v>1713</v>
      </c>
      <c r="F800" s="43" t="s">
        <v>3094</v>
      </c>
      <c r="G800" s="12" t="s">
        <v>2120</v>
      </c>
      <c r="H800" s="12" t="s">
        <v>2121</v>
      </c>
      <c r="I800" s="18" t="s">
        <v>3360</v>
      </c>
      <c r="J800" s="43" t="s">
        <v>3379</v>
      </c>
      <c r="K800" s="43" t="s">
        <v>3379</v>
      </c>
      <c r="L800" s="144">
        <v>40760</v>
      </c>
      <c r="M800" s="168"/>
      <c r="N800" s="75"/>
      <c r="O800" s="75">
        <v>0</v>
      </c>
      <c r="P800" s="65">
        <v>1</v>
      </c>
      <c r="Q800" s="91" t="s">
        <v>3110</v>
      </c>
      <c r="R800" s="14"/>
      <c r="T800" s="123"/>
      <c r="U800" s="338"/>
      <c r="V800" s="92"/>
      <c r="W800" s="92"/>
    </row>
    <row r="801" spans="1:23" ht="12.75" customHeight="1" x14ac:dyDescent="0.2">
      <c r="A801" s="11">
        <f t="shared" si="13"/>
        <v>799</v>
      </c>
      <c r="B801" s="98">
        <v>938</v>
      </c>
      <c r="C801" s="12" t="s">
        <v>1697</v>
      </c>
      <c r="D801" s="14" t="s">
        <v>2679</v>
      </c>
      <c r="E801" s="13" t="s">
        <v>1713</v>
      </c>
      <c r="F801" s="43" t="s">
        <v>3094</v>
      </c>
      <c r="G801" s="12" t="s">
        <v>2120</v>
      </c>
      <c r="H801" s="12" t="s">
        <v>2121</v>
      </c>
      <c r="I801" s="18" t="s">
        <v>3360</v>
      </c>
      <c r="J801" s="43" t="s">
        <v>3379</v>
      </c>
      <c r="K801" s="43" t="s">
        <v>3379</v>
      </c>
      <c r="L801" s="144">
        <v>40641</v>
      </c>
      <c r="M801" s="168"/>
      <c r="N801" s="75"/>
      <c r="O801" s="75">
        <v>0</v>
      </c>
      <c r="P801" s="65">
        <v>1</v>
      </c>
      <c r="Q801" s="91" t="s">
        <v>3110</v>
      </c>
      <c r="R801" s="14"/>
      <c r="T801" s="123"/>
      <c r="U801" s="338"/>
      <c r="V801" s="92"/>
      <c r="W801" s="92"/>
    </row>
    <row r="802" spans="1:23" ht="12.75" customHeight="1" x14ac:dyDescent="0.2">
      <c r="A802" s="11">
        <f t="shared" si="13"/>
        <v>800</v>
      </c>
      <c r="B802" s="98">
        <v>939</v>
      </c>
      <c r="C802" s="12" t="s">
        <v>1697</v>
      </c>
      <c r="D802" s="14" t="s">
        <v>2680</v>
      </c>
      <c r="E802" s="13" t="s">
        <v>1713</v>
      </c>
      <c r="F802" s="43" t="s">
        <v>3094</v>
      </c>
      <c r="G802" s="12" t="s">
        <v>2120</v>
      </c>
      <c r="H802" s="12" t="s">
        <v>2121</v>
      </c>
      <c r="I802" s="18" t="s">
        <v>3360</v>
      </c>
      <c r="J802" s="43" t="s">
        <v>3379</v>
      </c>
      <c r="K802" s="43" t="s">
        <v>3379</v>
      </c>
      <c r="L802" s="144">
        <v>40528</v>
      </c>
      <c r="M802" s="168"/>
      <c r="N802" s="75"/>
      <c r="O802" s="75">
        <v>0</v>
      </c>
      <c r="P802" s="65">
        <v>1</v>
      </c>
      <c r="Q802" s="91" t="s">
        <v>3110</v>
      </c>
      <c r="R802" s="14"/>
      <c r="T802" s="123"/>
      <c r="U802" s="338"/>
      <c r="V802" s="92"/>
      <c r="W802" s="92"/>
    </row>
    <row r="803" spans="1:23" ht="12.75" customHeight="1" x14ac:dyDescent="0.2">
      <c r="A803" s="11">
        <f t="shared" si="13"/>
        <v>801</v>
      </c>
      <c r="B803" s="98">
        <v>940</v>
      </c>
      <c r="C803" s="12" t="s">
        <v>1697</v>
      </c>
      <c r="D803" s="14" t="s">
        <v>2681</v>
      </c>
      <c r="E803" s="13" t="s">
        <v>1713</v>
      </c>
      <c r="F803" s="43" t="s">
        <v>3094</v>
      </c>
      <c r="G803" s="12" t="s">
        <v>2120</v>
      </c>
      <c r="H803" s="12" t="s">
        <v>2121</v>
      </c>
      <c r="I803" s="18" t="s">
        <v>3360</v>
      </c>
      <c r="J803" s="43" t="s">
        <v>3379</v>
      </c>
      <c r="K803" s="43" t="s">
        <v>3379</v>
      </c>
      <c r="L803" s="144">
        <v>40682</v>
      </c>
      <c r="M803" s="168"/>
      <c r="N803" s="75"/>
      <c r="O803" s="75">
        <v>0</v>
      </c>
      <c r="P803" s="65">
        <v>1</v>
      </c>
      <c r="Q803" s="91" t="s">
        <v>3110</v>
      </c>
      <c r="R803" s="14"/>
      <c r="T803" s="123"/>
      <c r="U803" s="338"/>
      <c r="V803" s="92"/>
      <c r="W803" s="92"/>
    </row>
    <row r="804" spans="1:23" ht="12.75" customHeight="1" x14ac:dyDescent="0.2">
      <c r="A804" s="11">
        <f t="shared" si="13"/>
        <v>802</v>
      </c>
      <c r="B804" s="98">
        <v>942</v>
      </c>
      <c r="C804" s="12" t="s">
        <v>1697</v>
      </c>
      <c r="D804" s="14" t="s">
        <v>2682</v>
      </c>
      <c r="E804" s="13" t="s">
        <v>957</v>
      </c>
      <c r="F804" s="43" t="s">
        <v>3096</v>
      </c>
      <c r="G804" s="12" t="s">
        <v>2120</v>
      </c>
      <c r="H804" s="12" t="s">
        <v>2121</v>
      </c>
      <c r="I804" s="18" t="s">
        <v>3360</v>
      </c>
      <c r="J804" s="43" t="s">
        <v>3379</v>
      </c>
      <c r="K804" s="43" t="s">
        <v>3379</v>
      </c>
      <c r="L804" s="144" t="s">
        <v>20804</v>
      </c>
      <c r="M804" s="168"/>
      <c r="N804" s="75"/>
      <c r="O804" s="75">
        <v>0</v>
      </c>
      <c r="P804" s="65">
        <v>1</v>
      </c>
      <c r="Q804" s="91" t="s">
        <v>3110</v>
      </c>
      <c r="R804" s="14"/>
      <c r="T804" s="123"/>
      <c r="U804" s="338"/>
      <c r="V804" s="92"/>
      <c r="W804" s="92"/>
    </row>
    <row r="805" spans="1:23" ht="12.75" customHeight="1" x14ac:dyDescent="0.2">
      <c r="A805" s="11">
        <f t="shared" si="13"/>
        <v>803</v>
      </c>
      <c r="B805" s="98">
        <v>943</v>
      </c>
      <c r="C805" s="12" t="s">
        <v>1697</v>
      </c>
      <c r="D805" s="14" t="s">
        <v>2683</v>
      </c>
      <c r="E805" s="13" t="s">
        <v>957</v>
      </c>
      <c r="F805" s="43" t="s">
        <v>3096</v>
      </c>
      <c r="G805" s="12" t="s">
        <v>2120</v>
      </c>
      <c r="H805" s="12" t="s">
        <v>2121</v>
      </c>
      <c r="I805" s="18" t="s">
        <v>3360</v>
      </c>
      <c r="J805" s="43" t="s">
        <v>3379</v>
      </c>
      <c r="K805" s="43" t="s">
        <v>3379</v>
      </c>
      <c r="L805" s="144" t="s">
        <v>20805</v>
      </c>
      <c r="M805" s="168"/>
      <c r="N805" s="75"/>
      <c r="O805" s="75">
        <v>0</v>
      </c>
      <c r="P805" s="65">
        <v>1</v>
      </c>
      <c r="Q805" s="91" t="s">
        <v>3110</v>
      </c>
      <c r="R805" s="14"/>
      <c r="T805" s="123"/>
      <c r="U805" s="338"/>
      <c r="V805" s="92"/>
      <c r="W805" s="92"/>
    </row>
    <row r="806" spans="1:23" ht="12.75" customHeight="1" x14ac:dyDescent="0.2">
      <c r="A806" s="11">
        <f t="shared" si="13"/>
        <v>804</v>
      </c>
      <c r="B806" s="98">
        <v>944</v>
      </c>
      <c r="C806" s="12" t="s">
        <v>1697</v>
      </c>
      <c r="D806" s="14" t="s">
        <v>2684</v>
      </c>
      <c r="E806" s="13" t="s">
        <v>957</v>
      </c>
      <c r="F806" s="43" t="s">
        <v>3096</v>
      </c>
      <c r="G806" s="12" t="s">
        <v>2120</v>
      </c>
      <c r="H806" s="12" t="s">
        <v>2121</v>
      </c>
      <c r="I806" s="221" t="s">
        <v>3360</v>
      </c>
      <c r="J806" s="43" t="s">
        <v>3379</v>
      </c>
      <c r="K806" s="43" t="s">
        <v>3379</v>
      </c>
      <c r="L806" s="144">
        <v>40707</v>
      </c>
      <c r="M806" s="168"/>
      <c r="N806" s="75"/>
      <c r="O806" s="75">
        <v>0</v>
      </c>
      <c r="P806" s="65">
        <v>1</v>
      </c>
      <c r="Q806" s="91" t="s">
        <v>3110</v>
      </c>
      <c r="R806" s="14"/>
      <c r="T806" s="135">
        <v>41446</v>
      </c>
      <c r="U806" s="338"/>
      <c r="V806" s="92"/>
      <c r="W806" s="92"/>
    </row>
    <row r="807" spans="1:23" ht="12.75" customHeight="1" x14ac:dyDescent="0.2">
      <c r="A807" s="11">
        <f t="shared" si="13"/>
        <v>805</v>
      </c>
      <c r="B807" s="98">
        <v>945</v>
      </c>
      <c r="C807" s="12" t="s">
        <v>1697</v>
      </c>
      <c r="D807" s="14" t="s">
        <v>2685</v>
      </c>
      <c r="E807" s="13" t="s">
        <v>957</v>
      </c>
      <c r="F807" s="43" t="s">
        <v>3096</v>
      </c>
      <c r="G807" s="12" t="s">
        <v>2120</v>
      </c>
      <c r="H807" s="12"/>
      <c r="I807" s="12"/>
      <c r="J807" s="43" t="s">
        <v>3379</v>
      </c>
      <c r="K807" s="13"/>
      <c r="L807" s="13"/>
      <c r="M807" s="168"/>
      <c r="N807" s="75"/>
      <c r="O807" s="75">
        <v>0</v>
      </c>
      <c r="P807" s="65">
        <v>1</v>
      </c>
      <c r="Q807" s="91" t="s">
        <v>3107</v>
      </c>
      <c r="R807" s="14"/>
      <c r="T807" s="123"/>
      <c r="U807" s="338"/>
      <c r="V807" s="92"/>
      <c r="W807" s="92"/>
    </row>
    <row r="808" spans="1:23" ht="12.75" customHeight="1" x14ac:dyDescent="0.2">
      <c r="A808" s="11">
        <f t="shared" si="13"/>
        <v>806</v>
      </c>
      <c r="B808" s="98">
        <v>946</v>
      </c>
      <c r="C808" s="12" t="s">
        <v>1697</v>
      </c>
      <c r="D808" s="14" t="s">
        <v>2477</v>
      </c>
      <c r="E808" s="13" t="s">
        <v>957</v>
      </c>
      <c r="F808" s="43" t="s">
        <v>3096</v>
      </c>
      <c r="G808" s="12" t="s">
        <v>2120</v>
      </c>
      <c r="H808" s="12" t="s">
        <v>2121</v>
      </c>
      <c r="I808" s="225" t="s">
        <v>3360</v>
      </c>
      <c r="J808" s="43" t="s">
        <v>3379</v>
      </c>
      <c r="K808" s="43" t="s">
        <v>3379</v>
      </c>
      <c r="L808" s="144">
        <v>40717</v>
      </c>
      <c r="M808" s="168"/>
      <c r="N808" s="75"/>
      <c r="O808" s="75">
        <v>0</v>
      </c>
      <c r="P808" s="65">
        <v>1</v>
      </c>
      <c r="Q808" s="91" t="s">
        <v>3110</v>
      </c>
      <c r="R808" s="14"/>
      <c r="T808" s="123"/>
      <c r="U808" s="338"/>
      <c r="V808" s="92"/>
      <c r="W808" s="92"/>
    </row>
    <row r="809" spans="1:23" ht="12.75" customHeight="1" x14ac:dyDescent="0.2">
      <c r="A809" s="11">
        <f t="shared" si="13"/>
        <v>807</v>
      </c>
      <c r="B809" s="98">
        <v>948</v>
      </c>
      <c r="C809" s="12" t="s">
        <v>1697</v>
      </c>
      <c r="D809" s="14" t="s">
        <v>2478</v>
      </c>
      <c r="E809" s="13" t="s">
        <v>957</v>
      </c>
      <c r="F809" s="43" t="s">
        <v>3096</v>
      </c>
      <c r="G809" s="12" t="s">
        <v>2120</v>
      </c>
      <c r="H809" s="12" t="s">
        <v>2121</v>
      </c>
      <c r="I809" s="221" t="s">
        <v>3360</v>
      </c>
      <c r="J809" s="43" t="s">
        <v>3379</v>
      </c>
      <c r="K809" s="43" t="s">
        <v>3379</v>
      </c>
      <c r="L809" s="144">
        <v>41629</v>
      </c>
      <c r="M809" s="138"/>
      <c r="N809" s="15"/>
      <c r="O809" s="15">
        <v>1</v>
      </c>
      <c r="P809" s="39">
        <v>1</v>
      </c>
      <c r="Q809" s="91" t="s">
        <v>3110</v>
      </c>
      <c r="R809" s="14"/>
      <c r="T809" s="123"/>
      <c r="U809" s="338"/>
      <c r="V809" s="92">
        <v>41669</v>
      </c>
      <c r="W809" s="92"/>
    </row>
    <row r="810" spans="1:23" ht="12.75" customHeight="1" x14ac:dyDescent="0.2">
      <c r="A810" s="11">
        <f t="shared" si="13"/>
        <v>808</v>
      </c>
      <c r="B810" s="98">
        <v>949</v>
      </c>
      <c r="C810" s="12" t="s">
        <v>1697</v>
      </c>
      <c r="D810" s="14" t="s">
        <v>2403</v>
      </c>
      <c r="E810" s="13" t="s">
        <v>957</v>
      </c>
      <c r="F810" s="43" t="s">
        <v>3096</v>
      </c>
      <c r="G810" s="12" t="s">
        <v>2120</v>
      </c>
      <c r="H810" s="12"/>
      <c r="I810" s="12"/>
      <c r="J810" s="43" t="s">
        <v>3379</v>
      </c>
      <c r="K810" s="13"/>
      <c r="L810" s="13"/>
      <c r="M810" s="138"/>
      <c r="N810" s="15"/>
      <c r="O810" s="15">
        <v>1</v>
      </c>
      <c r="P810" s="39">
        <v>1</v>
      </c>
      <c r="Q810" s="91" t="s">
        <v>3107</v>
      </c>
      <c r="R810" s="14"/>
      <c r="T810" s="123"/>
      <c r="U810" s="338"/>
      <c r="V810" s="92"/>
      <c r="W810" s="92"/>
    </row>
    <row r="811" spans="1:23" ht="12.75" customHeight="1" x14ac:dyDescent="0.2">
      <c r="A811" s="11">
        <f t="shared" si="13"/>
        <v>809</v>
      </c>
      <c r="B811" s="98">
        <v>951</v>
      </c>
      <c r="C811" s="12" t="s">
        <v>1697</v>
      </c>
      <c r="D811" s="14" t="s">
        <v>2404</v>
      </c>
      <c r="E811" s="13" t="s">
        <v>957</v>
      </c>
      <c r="F811" s="43" t="s">
        <v>3096</v>
      </c>
      <c r="G811" s="12" t="s">
        <v>2120</v>
      </c>
      <c r="H811" s="12" t="s">
        <v>2121</v>
      </c>
      <c r="I811" s="225" t="s">
        <v>3360</v>
      </c>
      <c r="J811" s="43" t="s">
        <v>3379</v>
      </c>
      <c r="K811" s="43" t="s">
        <v>3379</v>
      </c>
      <c r="L811" s="144">
        <v>40777</v>
      </c>
      <c r="M811" s="168"/>
      <c r="N811" s="75"/>
      <c r="O811" s="75">
        <v>0</v>
      </c>
      <c r="P811" s="65">
        <v>1</v>
      </c>
      <c r="Q811" s="91" t="s">
        <v>3110</v>
      </c>
      <c r="R811" s="14"/>
      <c r="T811" s="135">
        <v>41355</v>
      </c>
      <c r="U811" s="338"/>
      <c r="V811" s="92"/>
      <c r="W811" s="92"/>
    </row>
    <row r="812" spans="1:23" ht="12.75" customHeight="1" x14ac:dyDescent="0.2">
      <c r="A812" s="11">
        <f t="shared" si="13"/>
        <v>810</v>
      </c>
      <c r="B812" s="98">
        <v>952</v>
      </c>
      <c r="C812" s="12" t="s">
        <v>1697</v>
      </c>
      <c r="D812" s="14" t="s">
        <v>2405</v>
      </c>
      <c r="E812" s="13" t="s">
        <v>957</v>
      </c>
      <c r="F812" s="43" t="s">
        <v>3096</v>
      </c>
      <c r="G812" s="12" t="s">
        <v>2120</v>
      </c>
      <c r="H812" s="12" t="s">
        <v>2121</v>
      </c>
      <c r="I812" s="18" t="s">
        <v>3360</v>
      </c>
      <c r="J812" s="43" t="s">
        <v>3379</v>
      </c>
      <c r="K812" s="43" t="s">
        <v>3379</v>
      </c>
      <c r="L812" s="144" t="s">
        <v>20804</v>
      </c>
      <c r="M812" s="168"/>
      <c r="N812" s="75"/>
      <c r="O812" s="75">
        <v>0</v>
      </c>
      <c r="P812" s="65">
        <v>1</v>
      </c>
      <c r="Q812" s="91" t="s">
        <v>3110</v>
      </c>
      <c r="R812" s="14"/>
      <c r="T812" s="123"/>
      <c r="U812" s="338"/>
      <c r="V812" s="92"/>
      <c r="W812" s="92"/>
    </row>
    <row r="813" spans="1:23" ht="12.75" customHeight="1" x14ac:dyDescent="0.2">
      <c r="A813" s="11">
        <f t="shared" si="13"/>
        <v>811</v>
      </c>
      <c r="B813" s="98">
        <v>960</v>
      </c>
      <c r="C813" s="12" t="s">
        <v>1697</v>
      </c>
      <c r="D813" s="14" t="s">
        <v>2406</v>
      </c>
      <c r="E813" s="13" t="s">
        <v>957</v>
      </c>
      <c r="F813" s="43" t="s">
        <v>3096</v>
      </c>
      <c r="G813" s="12" t="s">
        <v>2120</v>
      </c>
      <c r="H813" s="12" t="s">
        <v>2121</v>
      </c>
      <c r="I813" s="221" t="s">
        <v>3360</v>
      </c>
      <c r="J813" s="43" t="s">
        <v>3379</v>
      </c>
      <c r="K813" s="43" t="s">
        <v>3379</v>
      </c>
      <c r="L813" s="144">
        <v>40688</v>
      </c>
      <c r="M813" s="168"/>
      <c r="N813" s="75"/>
      <c r="O813" s="75">
        <v>0</v>
      </c>
      <c r="P813" s="65">
        <v>1</v>
      </c>
      <c r="Q813" s="91" t="s">
        <v>3110</v>
      </c>
      <c r="R813" s="14"/>
      <c r="T813" s="123"/>
      <c r="U813" s="338"/>
      <c r="V813" s="92"/>
      <c r="W813" s="92"/>
    </row>
    <row r="814" spans="1:23" ht="12.75" customHeight="1" x14ac:dyDescent="0.2">
      <c r="A814" s="11">
        <f t="shared" si="13"/>
        <v>812</v>
      </c>
      <c r="B814" s="98">
        <v>961</v>
      </c>
      <c r="C814" s="12" t="s">
        <v>1697</v>
      </c>
      <c r="D814" s="14" t="s">
        <v>2407</v>
      </c>
      <c r="E814" s="13" t="s">
        <v>957</v>
      </c>
      <c r="F814" s="43" t="s">
        <v>3096</v>
      </c>
      <c r="G814" s="12" t="s">
        <v>2120</v>
      </c>
      <c r="H814" s="12"/>
      <c r="I814" s="12"/>
      <c r="J814" s="43" t="s">
        <v>3379</v>
      </c>
      <c r="K814" s="13"/>
      <c r="L814" s="13"/>
      <c r="M814" s="138"/>
      <c r="N814" s="15"/>
      <c r="O814" s="15">
        <v>1</v>
      </c>
      <c r="P814" s="39">
        <v>1</v>
      </c>
      <c r="Q814" s="91" t="s">
        <v>3107</v>
      </c>
      <c r="R814" s="14"/>
      <c r="T814" s="123"/>
      <c r="U814" s="338"/>
      <c r="V814" s="92"/>
      <c r="W814" s="92"/>
    </row>
    <row r="815" spans="1:23" ht="12.75" customHeight="1" x14ac:dyDescent="0.2">
      <c r="A815" s="11">
        <f t="shared" si="13"/>
        <v>813</v>
      </c>
      <c r="B815" s="98">
        <v>963</v>
      </c>
      <c r="C815" s="12" t="s">
        <v>1697</v>
      </c>
      <c r="D815" s="14" t="s">
        <v>2408</v>
      </c>
      <c r="E815" s="13" t="s">
        <v>957</v>
      </c>
      <c r="F815" s="43" t="s">
        <v>3096</v>
      </c>
      <c r="G815" s="12" t="s">
        <v>2120</v>
      </c>
      <c r="H815" s="12"/>
      <c r="I815" s="12"/>
      <c r="J815" s="43" t="s">
        <v>3379</v>
      </c>
      <c r="K815" s="13"/>
      <c r="L815" s="13"/>
      <c r="M815" s="168"/>
      <c r="N815" s="75"/>
      <c r="O815" s="75">
        <v>0</v>
      </c>
      <c r="P815" s="65">
        <v>1</v>
      </c>
      <c r="Q815" s="91" t="s">
        <v>3107</v>
      </c>
      <c r="R815" s="14"/>
      <c r="T815" s="123"/>
      <c r="U815" s="338"/>
      <c r="V815" s="92"/>
      <c r="W815" s="92"/>
    </row>
    <row r="816" spans="1:23" ht="12.75" customHeight="1" x14ac:dyDescent="0.2">
      <c r="A816" s="11">
        <f t="shared" si="13"/>
        <v>814</v>
      </c>
      <c r="B816" s="98">
        <v>965</v>
      </c>
      <c r="C816" s="12" t="s">
        <v>1697</v>
      </c>
      <c r="D816" s="14" t="s">
        <v>2166</v>
      </c>
      <c r="E816" s="13" t="s">
        <v>957</v>
      </c>
      <c r="F816" s="43" t="s">
        <v>3096</v>
      </c>
      <c r="G816" s="12" t="s">
        <v>2120</v>
      </c>
      <c r="H816" s="12"/>
      <c r="I816" s="225" t="s">
        <v>3360</v>
      </c>
      <c r="J816" s="43" t="s">
        <v>3379</v>
      </c>
      <c r="K816" s="13"/>
      <c r="L816" s="144">
        <v>40648</v>
      </c>
      <c r="M816" s="168"/>
      <c r="N816" s="75"/>
      <c r="O816" s="75">
        <v>0</v>
      </c>
      <c r="P816" s="65">
        <v>1</v>
      </c>
      <c r="Q816" s="91" t="s">
        <v>3110</v>
      </c>
      <c r="R816" s="14"/>
      <c r="T816" s="123"/>
      <c r="U816" s="338"/>
      <c r="V816" s="92"/>
      <c r="W816" s="92"/>
    </row>
    <row r="817" spans="1:23" ht="12.75" customHeight="1" x14ac:dyDescent="0.2">
      <c r="A817" s="11">
        <f t="shared" si="13"/>
        <v>815</v>
      </c>
      <c r="B817" s="98">
        <v>966</v>
      </c>
      <c r="C817" s="12" t="s">
        <v>1697</v>
      </c>
      <c r="D817" s="14" t="s">
        <v>2167</v>
      </c>
      <c r="E817" s="13" t="s">
        <v>957</v>
      </c>
      <c r="F817" s="43" t="s">
        <v>3096</v>
      </c>
      <c r="G817" s="12" t="s">
        <v>2120</v>
      </c>
      <c r="H817" s="12" t="s">
        <v>2121</v>
      </c>
      <c r="I817" s="221" t="s">
        <v>3360</v>
      </c>
      <c r="J817" s="43" t="s">
        <v>3379</v>
      </c>
      <c r="K817" s="43" t="s">
        <v>3379</v>
      </c>
      <c r="L817" s="144">
        <v>40683</v>
      </c>
      <c r="M817" s="168"/>
      <c r="N817" s="75"/>
      <c r="O817" s="75">
        <v>0</v>
      </c>
      <c r="P817" s="65">
        <v>1</v>
      </c>
      <c r="Q817" s="91" t="s">
        <v>3110</v>
      </c>
      <c r="R817" s="14"/>
      <c r="T817" s="123"/>
      <c r="U817" s="338"/>
      <c r="V817" s="92"/>
      <c r="W817" s="92"/>
    </row>
    <row r="818" spans="1:23" ht="12.75" customHeight="1" x14ac:dyDescent="0.2">
      <c r="A818" s="11">
        <f t="shared" si="13"/>
        <v>816</v>
      </c>
      <c r="B818" s="98">
        <v>967</v>
      </c>
      <c r="C818" s="12" t="s">
        <v>1697</v>
      </c>
      <c r="D818" s="14" t="s">
        <v>2168</v>
      </c>
      <c r="E818" s="13" t="s">
        <v>957</v>
      </c>
      <c r="F818" s="43" t="s">
        <v>3096</v>
      </c>
      <c r="G818" s="12" t="s">
        <v>2120</v>
      </c>
      <c r="H818" s="12"/>
      <c r="I818" s="12"/>
      <c r="J818" s="43" t="s">
        <v>3379</v>
      </c>
      <c r="K818" s="13"/>
      <c r="L818" s="13"/>
      <c r="M818" s="138"/>
      <c r="N818" s="15"/>
      <c r="O818" s="15">
        <v>1</v>
      </c>
      <c r="P818" s="39">
        <v>1</v>
      </c>
      <c r="Q818" s="91" t="s">
        <v>3107</v>
      </c>
      <c r="R818" s="14"/>
      <c r="T818" s="123"/>
      <c r="U818" s="338"/>
      <c r="V818" s="92"/>
      <c r="W818" s="92"/>
    </row>
    <row r="819" spans="1:23" ht="12.75" customHeight="1" x14ac:dyDescent="0.2">
      <c r="A819" s="11">
        <f t="shared" si="13"/>
        <v>817</v>
      </c>
      <c r="B819" s="98">
        <v>968</v>
      </c>
      <c r="C819" s="12" t="s">
        <v>1697</v>
      </c>
      <c r="D819" s="19" t="s">
        <v>2169</v>
      </c>
      <c r="E819" s="13" t="s">
        <v>957</v>
      </c>
      <c r="F819" s="43" t="s">
        <v>3096</v>
      </c>
      <c r="G819" s="12" t="s">
        <v>2120</v>
      </c>
      <c r="H819" s="18" t="s">
        <v>2121</v>
      </c>
      <c r="I819" s="226" t="s">
        <v>3360</v>
      </c>
      <c r="J819" s="43" t="s">
        <v>3379</v>
      </c>
      <c r="K819" s="44">
        <v>41851</v>
      </c>
      <c r="L819" s="144">
        <v>40717</v>
      </c>
      <c r="M819" s="138"/>
      <c r="N819" s="15"/>
      <c r="O819" s="15">
        <v>1</v>
      </c>
      <c r="P819" s="39">
        <v>1</v>
      </c>
      <c r="Q819" s="91" t="s">
        <v>3110</v>
      </c>
      <c r="R819" s="14"/>
      <c r="T819" s="123">
        <v>41851</v>
      </c>
      <c r="U819" s="338">
        <v>41789</v>
      </c>
      <c r="V819" s="92"/>
      <c r="W819" s="92"/>
    </row>
    <row r="820" spans="1:23" ht="12.75" customHeight="1" x14ac:dyDescent="0.2">
      <c r="A820" s="11">
        <f t="shared" si="13"/>
        <v>818</v>
      </c>
      <c r="B820" s="98">
        <v>969</v>
      </c>
      <c r="C820" s="12" t="s">
        <v>1697</v>
      </c>
      <c r="D820" s="14" t="s">
        <v>2170</v>
      </c>
      <c r="E820" s="13" t="s">
        <v>957</v>
      </c>
      <c r="F820" s="43" t="s">
        <v>3096</v>
      </c>
      <c r="G820" s="12" t="s">
        <v>2120</v>
      </c>
      <c r="H820" s="12"/>
      <c r="I820" s="12"/>
      <c r="J820" s="43" t="s">
        <v>3379</v>
      </c>
      <c r="K820" s="13"/>
      <c r="L820" s="13"/>
      <c r="M820" s="138"/>
      <c r="N820" s="15"/>
      <c r="O820" s="15">
        <v>1</v>
      </c>
      <c r="P820" s="39">
        <v>1</v>
      </c>
      <c r="Q820" s="91" t="s">
        <v>3107</v>
      </c>
      <c r="R820" s="14"/>
      <c r="T820" s="123"/>
      <c r="U820" s="338"/>
      <c r="V820" s="92"/>
      <c r="W820" s="92"/>
    </row>
    <row r="821" spans="1:23" ht="12.75" customHeight="1" x14ac:dyDescent="0.2">
      <c r="A821" s="11">
        <f t="shared" si="13"/>
        <v>819</v>
      </c>
      <c r="B821" s="98">
        <v>970</v>
      </c>
      <c r="C821" s="12" t="s">
        <v>1697</v>
      </c>
      <c r="D821" s="14" t="s">
        <v>2171</v>
      </c>
      <c r="E821" s="13" t="s">
        <v>957</v>
      </c>
      <c r="F821" s="43" t="s">
        <v>3096</v>
      </c>
      <c r="G821" s="12" t="s">
        <v>2120</v>
      </c>
      <c r="H821" s="12"/>
      <c r="I821" s="12"/>
      <c r="J821" s="43" t="s">
        <v>3379</v>
      </c>
      <c r="K821" s="13"/>
      <c r="L821" s="13"/>
      <c r="M821" s="168"/>
      <c r="N821" s="75"/>
      <c r="O821" s="75">
        <v>0</v>
      </c>
      <c r="P821" s="65">
        <v>1</v>
      </c>
      <c r="Q821" s="91" t="s">
        <v>3107</v>
      </c>
      <c r="R821" s="14"/>
      <c r="T821" s="123"/>
      <c r="U821" s="338"/>
      <c r="V821" s="92"/>
      <c r="W821" s="92"/>
    </row>
    <row r="822" spans="1:23" ht="12.75" customHeight="1" x14ac:dyDescent="0.2">
      <c r="A822" s="11">
        <f t="shared" si="13"/>
        <v>820</v>
      </c>
      <c r="B822" s="98">
        <v>971</v>
      </c>
      <c r="C822" s="12" t="s">
        <v>1697</v>
      </c>
      <c r="D822" s="14" t="s">
        <v>2172</v>
      </c>
      <c r="E822" s="13" t="s">
        <v>957</v>
      </c>
      <c r="F822" s="43" t="s">
        <v>3096</v>
      </c>
      <c r="G822" s="12" t="s">
        <v>2120</v>
      </c>
      <c r="H822" s="12" t="s">
        <v>2121</v>
      </c>
      <c r="I822" s="226" t="s">
        <v>3360</v>
      </c>
      <c r="J822" s="43" t="s">
        <v>3379</v>
      </c>
      <c r="K822" s="43" t="s">
        <v>3379</v>
      </c>
      <c r="L822" s="144">
        <v>40778</v>
      </c>
      <c r="M822" s="138"/>
      <c r="N822" s="15"/>
      <c r="O822" s="15">
        <v>1</v>
      </c>
      <c r="P822" s="39">
        <v>1</v>
      </c>
      <c r="Q822" s="91" t="s">
        <v>3110</v>
      </c>
      <c r="R822" s="14"/>
      <c r="T822" s="123"/>
      <c r="U822" s="338"/>
      <c r="V822" s="92"/>
      <c r="W822" s="92"/>
    </row>
    <row r="823" spans="1:23" ht="12.75" customHeight="1" x14ac:dyDescent="0.2">
      <c r="A823" s="11">
        <f t="shared" si="13"/>
        <v>821</v>
      </c>
      <c r="B823" s="98">
        <v>972</v>
      </c>
      <c r="C823" s="12" t="s">
        <v>1697</v>
      </c>
      <c r="D823" s="14" t="s">
        <v>2173</v>
      </c>
      <c r="E823" s="13" t="s">
        <v>957</v>
      </c>
      <c r="F823" s="43" t="s">
        <v>3096</v>
      </c>
      <c r="G823" s="12" t="s">
        <v>2120</v>
      </c>
      <c r="H823" s="12"/>
      <c r="I823" s="12"/>
      <c r="J823" s="43" t="s">
        <v>3379</v>
      </c>
      <c r="K823" s="13"/>
      <c r="L823" s="13"/>
      <c r="M823" s="168"/>
      <c r="N823" s="75"/>
      <c r="O823" s="75">
        <v>0</v>
      </c>
      <c r="P823" s="65">
        <v>1</v>
      </c>
      <c r="Q823" s="91" t="s">
        <v>3107</v>
      </c>
      <c r="R823" s="14"/>
      <c r="T823" s="123"/>
      <c r="U823" s="338"/>
      <c r="V823" s="92"/>
      <c r="W823" s="92"/>
    </row>
    <row r="824" spans="1:23" ht="12.75" customHeight="1" x14ac:dyDescent="0.2">
      <c r="A824" s="11">
        <f t="shared" si="13"/>
        <v>822</v>
      </c>
      <c r="B824" s="98">
        <v>973</v>
      </c>
      <c r="C824" s="12" t="s">
        <v>1697</v>
      </c>
      <c r="D824" s="14" t="s">
        <v>2744</v>
      </c>
      <c r="E824" s="13" t="s">
        <v>957</v>
      </c>
      <c r="F824" s="43" t="s">
        <v>3096</v>
      </c>
      <c r="G824" s="12" t="s">
        <v>2120</v>
      </c>
      <c r="H824" s="12"/>
      <c r="I824" s="12"/>
      <c r="J824" s="43" t="s">
        <v>3379</v>
      </c>
      <c r="K824" s="13"/>
      <c r="L824" s="13"/>
      <c r="M824" s="138"/>
      <c r="N824" s="15"/>
      <c r="O824" s="15">
        <v>1</v>
      </c>
      <c r="P824" s="39">
        <v>1</v>
      </c>
      <c r="Q824" s="91" t="s">
        <v>3107</v>
      </c>
      <c r="R824" s="14"/>
      <c r="T824" s="123"/>
      <c r="U824" s="338"/>
      <c r="V824" s="92"/>
      <c r="W824" s="92"/>
    </row>
    <row r="825" spans="1:23" ht="12.75" customHeight="1" x14ac:dyDescent="0.2">
      <c r="A825" s="11">
        <f t="shared" si="13"/>
        <v>823</v>
      </c>
      <c r="B825" s="98">
        <v>974</v>
      </c>
      <c r="C825" s="12" t="s">
        <v>1697</v>
      </c>
      <c r="D825" s="14" t="s">
        <v>2745</v>
      </c>
      <c r="E825" s="13" t="s">
        <v>957</v>
      </c>
      <c r="F825" s="43" t="s">
        <v>3096</v>
      </c>
      <c r="G825" s="12" t="s">
        <v>2120</v>
      </c>
      <c r="H825" s="12"/>
      <c r="I825" s="18" t="s">
        <v>3360</v>
      </c>
      <c r="J825" s="43" t="s">
        <v>3379</v>
      </c>
      <c r="K825" s="13"/>
      <c r="L825" s="44">
        <v>42004</v>
      </c>
      <c r="M825" s="138"/>
      <c r="N825" s="15"/>
      <c r="O825" s="15">
        <v>1</v>
      </c>
      <c r="P825" s="39">
        <v>1</v>
      </c>
      <c r="Q825" s="91" t="s">
        <v>3110</v>
      </c>
      <c r="R825" s="14"/>
      <c r="S825" s="115" t="s">
        <v>3360</v>
      </c>
      <c r="T825" s="123"/>
      <c r="U825" s="338"/>
      <c r="V825" s="92">
        <v>41997</v>
      </c>
      <c r="W825" s="126">
        <v>42004</v>
      </c>
    </row>
    <row r="826" spans="1:23" ht="12.75" customHeight="1" x14ac:dyDescent="0.2">
      <c r="A826" s="11">
        <f t="shared" si="13"/>
        <v>824</v>
      </c>
      <c r="B826" s="98">
        <v>975</v>
      </c>
      <c r="C826" s="12" t="s">
        <v>1697</v>
      </c>
      <c r="D826" s="14" t="s">
        <v>2479</v>
      </c>
      <c r="E826" s="13" t="s">
        <v>957</v>
      </c>
      <c r="F826" s="43" t="s">
        <v>3096</v>
      </c>
      <c r="G826" s="12" t="s">
        <v>2120</v>
      </c>
      <c r="H826" s="12"/>
      <c r="I826" s="12"/>
      <c r="J826" s="43" t="s">
        <v>3379</v>
      </c>
      <c r="K826" s="13"/>
      <c r="L826" s="13"/>
      <c r="M826" s="138"/>
      <c r="N826" s="15"/>
      <c r="O826" s="15">
        <v>1</v>
      </c>
      <c r="P826" s="39">
        <v>1</v>
      </c>
      <c r="Q826" s="91" t="s">
        <v>3107</v>
      </c>
      <c r="R826" s="14"/>
      <c r="T826" s="123"/>
      <c r="U826" s="338"/>
      <c r="V826" s="92"/>
      <c r="W826" s="92"/>
    </row>
    <row r="827" spans="1:23" ht="12.75" customHeight="1" x14ac:dyDescent="0.2">
      <c r="A827" s="11">
        <f t="shared" si="13"/>
        <v>825</v>
      </c>
      <c r="B827" s="98">
        <v>976</v>
      </c>
      <c r="C827" s="12" t="s">
        <v>1697</v>
      </c>
      <c r="D827" s="14" t="s">
        <v>2480</v>
      </c>
      <c r="E827" s="13" t="s">
        <v>957</v>
      </c>
      <c r="F827" s="43" t="s">
        <v>3096</v>
      </c>
      <c r="G827" s="12" t="s">
        <v>2120</v>
      </c>
      <c r="H827" s="12"/>
      <c r="I827" s="12"/>
      <c r="J827" s="43" t="s">
        <v>3379</v>
      </c>
      <c r="K827" s="13"/>
      <c r="L827" s="13"/>
      <c r="M827" s="138"/>
      <c r="N827" s="15"/>
      <c r="O827" s="15">
        <v>1</v>
      </c>
      <c r="P827" s="39">
        <v>1</v>
      </c>
      <c r="Q827" s="91" t="s">
        <v>3107</v>
      </c>
      <c r="R827" s="14"/>
      <c r="T827" s="123"/>
      <c r="U827" s="338"/>
      <c r="V827" s="92"/>
      <c r="W827" s="92"/>
    </row>
    <row r="828" spans="1:23" ht="12.75" customHeight="1" x14ac:dyDescent="0.2">
      <c r="A828" s="11">
        <f t="shared" si="13"/>
        <v>826</v>
      </c>
      <c r="B828" s="98">
        <v>977</v>
      </c>
      <c r="C828" s="12" t="s">
        <v>1697</v>
      </c>
      <c r="D828" s="14" t="s">
        <v>1785</v>
      </c>
      <c r="E828" s="13" t="s">
        <v>957</v>
      </c>
      <c r="F828" s="43" t="s">
        <v>3096</v>
      </c>
      <c r="G828" s="12" t="s">
        <v>2120</v>
      </c>
      <c r="H828" s="12"/>
      <c r="I828" s="12"/>
      <c r="J828" s="43" t="s">
        <v>3379</v>
      </c>
      <c r="K828" s="13"/>
      <c r="L828" s="13"/>
      <c r="M828" s="138"/>
      <c r="N828" s="15"/>
      <c r="O828" s="15">
        <v>1</v>
      </c>
      <c r="P828" s="39">
        <v>1</v>
      </c>
      <c r="Q828" s="91" t="s">
        <v>3107</v>
      </c>
      <c r="R828" s="14"/>
      <c r="T828" s="123"/>
      <c r="U828" s="338"/>
      <c r="V828" s="92"/>
      <c r="W828" s="92"/>
    </row>
    <row r="829" spans="1:23" ht="12.75" customHeight="1" x14ac:dyDescent="0.2">
      <c r="A829" s="11">
        <f t="shared" si="13"/>
        <v>827</v>
      </c>
      <c r="B829" s="98">
        <v>978</v>
      </c>
      <c r="C829" s="12" t="s">
        <v>1697</v>
      </c>
      <c r="D829" s="14" t="s">
        <v>1786</v>
      </c>
      <c r="E829" s="13" t="s">
        <v>957</v>
      </c>
      <c r="F829" s="43" t="s">
        <v>3096</v>
      </c>
      <c r="G829" s="12" t="s">
        <v>2120</v>
      </c>
      <c r="H829" s="12"/>
      <c r="I829" s="12"/>
      <c r="J829" s="43" t="s">
        <v>3379</v>
      </c>
      <c r="K829" s="13"/>
      <c r="L829" s="13"/>
      <c r="M829" s="168"/>
      <c r="N829" s="75"/>
      <c r="O829" s="75">
        <v>0</v>
      </c>
      <c r="P829" s="65">
        <v>1</v>
      </c>
      <c r="Q829" s="91" t="s">
        <v>3107</v>
      </c>
      <c r="R829" s="14"/>
      <c r="T829" s="123"/>
      <c r="U829" s="338"/>
      <c r="V829" s="92"/>
      <c r="W829" s="92"/>
    </row>
    <row r="830" spans="1:23" ht="12.75" customHeight="1" x14ac:dyDescent="0.2">
      <c r="A830" s="11">
        <f t="shared" si="13"/>
        <v>828</v>
      </c>
      <c r="B830" s="98">
        <v>979</v>
      </c>
      <c r="C830" s="12" t="s">
        <v>1697</v>
      </c>
      <c r="D830" s="14" t="s">
        <v>1787</v>
      </c>
      <c r="E830" s="13" t="s">
        <v>957</v>
      </c>
      <c r="F830" s="43" t="s">
        <v>3096</v>
      </c>
      <c r="G830" s="12" t="s">
        <v>2120</v>
      </c>
      <c r="H830" s="12" t="s">
        <v>2121</v>
      </c>
      <c r="I830" s="12"/>
      <c r="J830" s="43" t="s">
        <v>3379</v>
      </c>
      <c r="K830" s="43" t="s">
        <v>3379</v>
      </c>
      <c r="L830" s="43"/>
      <c r="M830" s="168"/>
      <c r="N830" s="75"/>
      <c r="O830" s="75">
        <v>0</v>
      </c>
      <c r="P830" s="65">
        <v>1</v>
      </c>
      <c r="Q830" s="91" t="s">
        <v>3107</v>
      </c>
      <c r="R830" s="14"/>
      <c r="T830" s="123"/>
      <c r="U830" s="338"/>
      <c r="V830" s="92"/>
      <c r="W830" s="92"/>
    </row>
    <row r="831" spans="1:23" ht="12.75" customHeight="1" x14ac:dyDescent="0.2">
      <c r="A831" s="11">
        <f t="shared" si="13"/>
        <v>829</v>
      </c>
      <c r="B831" s="98">
        <v>980</v>
      </c>
      <c r="C831" s="12" t="s">
        <v>1697</v>
      </c>
      <c r="D831" s="14" t="s">
        <v>1788</v>
      </c>
      <c r="E831" s="13" t="s">
        <v>957</v>
      </c>
      <c r="F831" s="43" t="s">
        <v>3096</v>
      </c>
      <c r="G831" s="12" t="s">
        <v>2120</v>
      </c>
      <c r="H831" s="12"/>
      <c r="I831" s="12"/>
      <c r="J831" s="43" t="s">
        <v>3379</v>
      </c>
      <c r="K831" s="13"/>
      <c r="L831" s="13"/>
      <c r="M831" s="138"/>
      <c r="N831" s="15"/>
      <c r="O831" s="15">
        <v>1</v>
      </c>
      <c r="P831" s="39">
        <v>1</v>
      </c>
      <c r="Q831" s="91" t="s">
        <v>3107</v>
      </c>
      <c r="R831" s="14"/>
      <c r="T831" s="123"/>
      <c r="U831" s="338"/>
      <c r="V831" s="92"/>
      <c r="W831" s="92"/>
    </row>
    <row r="832" spans="1:23" ht="12.75" customHeight="1" x14ac:dyDescent="0.2">
      <c r="A832" s="11">
        <f t="shared" si="13"/>
        <v>830</v>
      </c>
      <c r="B832" s="98">
        <v>981</v>
      </c>
      <c r="C832" s="12" t="s">
        <v>1697</v>
      </c>
      <c r="D832" s="14" t="s">
        <v>1789</v>
      </c>
      <c r="E832" s="13" t="s">
        <v>957</v>
      </c>
      <c r="F832" s="43" t="s">
        <v>3096</v>
      </c>
      <c r="G832" s="12" t="s">
        <v>2120</v>
      </c>
      <c r="H832" s="12"/>
      <c r="I832" s="12"/>
      <c r="J832" s="43" t="s">
        <v>3379</v>
      </c>
      <c r="K832" s="13"/>
      <c r="L832" s="13"/>
      <c r="M832" s="138"/>
      <c r="N832" s="15"/>
      <c r="O832" s="15">
        <v>1</v>
      </c>
      <c r="P832" s="39">
        <v>1</v>
      </c>
      <c r="Q832" s="91" t="s">
        <v>3107</v>
      </c>
      <c r="R832" s="14"/>
      <c r="T832" s="135">
        <v>41355</v>
      </c>
      <c r="U832" s="338"/>
      <c r="V832" s="92"/>
      <c r="W832" s="92"/>
    </row>
    <row r="833" spans="1:23" ht="12.75" customHeight="1" x14ac:dyDescent="0.2">
      <c r="A833" s="11">
        <f t="shared" si="13"/>
        <v>831</v>
      </c>
      <c r="B833" s="98">
        <v>982</v>
      </c>
      <c r="C833" s="12" t="s">
        <v>1697</v>
      </c>
      <c r="D833" s="14" t="s">
        <v>1790</v>
      </c>
      <c r="E833" s="13" t="s">
        <v>957</v>
      </c>
      <c r="F833" s="43" t="s">
        <v>3096</v>
      </c>
      <c r="G833" s="12" t="s">
        <v>2120</v>
      </c>
      <c r="H833" s="12"/>
      <c r="I833" s="12"/>
      <c r="J833" s="43" t="s">
        <v>3379</v>
      </c>
      <c r="K833" s="13"/>
      <c r="L833" s="13"/>
      <c r="M833" s="138"/>
      <c r="N833" s="15"/>
      <c r="O833" s="15">
        <v>1</v>
      </c>
      <c r="P833" s="39">
        <v>1</v>
      </c>
      <c r="Q833" s="91" t="s">
        <v>3107</v>
      </c>
      <c r="R833" s="14"/>
      <c r="T833" s="123"/>
      <c r="U833" s="338"/>
      <c r="V833" s="92"/>
      <c r="W833" s="92"/>
    </row>
    <row r="834" spans="1:23" ht="12.75" customHeight="1" x14ac:dyDescent="0.2">
      <c r="A834" s="11">
        <f t="shared" si="13"/>
        <v>832</v>
      </c>
      <c r="B834" s="98">
        <v>983</v>
      </c>
      <c r="C834" s="12" t="s">
        <v>1697</v>
      </c>
      <c r="D834" s="14" t="s">
        <v>1791</v>
      </c>
      <c r="E834" s="13" t="s">
        <v>957</v>
      </c>
      <c r="F834" s="43" t="s">
        <v>3096</v>
      </c>
      <c r="G834" s="12" t="s">
        <v>2120</v>
      </c>
      <c r="H834" s="12"/>
      <c r="I834" s="12"/>
      <c r="J834" s="43" t="s">
        <v>3379</v>
      </c>
      <c r="K834" s="13"/>
      <c r="L834" s="13"/>
      <c r="M834" s="168"/>
      <c r="N834" s="75"/>
      <c r="O834" s="75">
        <v>0</v>
      </c>
      <c r="P834" s="65">
        <v>1</v>
      </c>
      <c r="Q834" s="91" t="s">
        <v>3107</v>
      </c>
      <c r="R834" s="14"/>
      <c r="T834" s="123"/>
      <c r="U834" s="338"/>
      <c r="V834" s="92"/>
      <c r="W834" s="92"/>
    </row>
    <row r="835" spans="1:23" ht="12.75" customHeight="1" x14ac:dyDescent="0.2">
      <c r="A835" s="11">
        <f t="shared" si="13"/>
        <v>833</v>
      </c>
      <c r="B835" s="98">
        <v>984</v>
      </c>
      <c r="C835" s="12" t="s">
        <v>1697</v>
      </c>
      <c r="D835" s="14" t="s">
        <v>1792</v>
      </c>
      <c r="E835" s="13" t="s">
        <v>957</v>
      </c>
      <c r="F835" s="43" t="s">
        <v>3096</v>
      </c>
      <c r="G835" s="12" t="s">
        <v>2120</v>
      </c>
      <c r="H835" s="12" t="s">
        <v>2121</v>
      </c>
      <c r="I835" s="225" t="s">
        <v>3360</v>
      </c>
      <c r="J835" s="43" t="s">
        <v>3379</v>
      </c>
      <c r="K835" s="43" t="s">
        <v>3379</v>
      </c>
      <c r="L835" s="144">
        <v>40676</v>
      </c>
      <c r="M835" s="168"/>
      <c r="N835" s="75"/>
      <c r="O835" s="75">
        <v>0</v>
      </c>
      <c r="P835" s="65">
        <v>1</v>
      </c>
      <c r="Q835" s="91" t="s">
        <v>3110</v>
      </c>
      <c r="R835" s="14"/>
      <c r="T835" s="123"/>
      <c r="U835" s="338"/>
      <c r="V835" s="92"/>
      <c r="W835" s="92"/>
    </row>
    <row r="836" spans="1:23" ht="12.75" customHeight="1" x14ac:dyDescent="0.2">
      <c r="A836" s="11">
        <f t="shared" ref="A836:A899" si="14">A835+1</f>
        <v>834</v>
      </c>
      <c r="B836" s="98">
        <v>985</v>
      </c>
      <c r="C836" s="12" t="s">
        <v>1697</v>
      </c>
      <c r="D836" s="14" t="s">
        <v>1793</v>
      </c>
      <c r="E836" s="13" t="s">
        <v>957</v>
      </c>
      <c r="F836" s="43" t="s">
        <v>3096</v>
      </c>
      <c r="G836" s="12" t="s">
        <v>2120</v>
      </c>
      <c r="H836" s="12" t="s">
        <v>2121</v>
      </c>
      <c r="I836" s="18" t="s">
        <v>3360</v>
      </c>
      <c r="J836" s="43" t="s">
        <v>3379</v>
      </c>
      <c r="K836" s="43" t="s">
        <v>3379</v>
      </c>
      <c r="L836" s="144">
        <v>40648</v>
      </c>
      <c r="M836" s="168"/>
      <c r="N836" s="75"/>
      <c r="O836" s="75">
        <v>0</v>
      </c>
      <c r="P836" s="65">
        <v>1</v>
      </c>
      <c r="Q836" s="91" t="s">
        <v>3110</v>
      </c>
      <c r="R836" s="14"/>
      <c r="T836" s="123"/>
      <c r="U836" s="338"/>
      <c r="V836" s="92"/>
      <c r="W836" s="92"/>
    </row>
    <row r="837" spans="1:23" ht="12.75" customHeight="1" x14ac:dyDescent="0.2">
      <c r="A837" s="11">
        <f t="shared" si="14"/>
        <v>835</v>
      </c>
      <c r="B837" s="98">
        <v>986</v>
      </c>
      <c r="C837" s="12" t="s">
        <v>1697</v>
      </c>
      <c r="D837" s="14" t="s">
        <v>1794</v>
      </c>
      <c r="E837" s="13" t="s">
        <v>957</v>
      </c>
      <c r="F837" s="43" t="s">
        <v>3096</v>
      </c>
      <c r="G837" s="12" t="s">
        <v>2120</v>
      </c>
      <c r="H837" s="12" t="s">
        <v>2121</v>
      </c>
      <c r="I837" s="18" t="s">
        <v>3360</v>
      </c>
      <c r="J837" s="43" t="s">
        <v>3379</v>
      </c>
      <c r="K837" s="43" t="s">
        <v>3379</v>
      </c>
      <c r="L837" s="144">
        <v>40714</v>
      </c>
      <c r="M837" s="168"/>
      <c r="N837" s="75"/>
      <c r="O837" s="75">
        <v>0</v>
      </c>
      <c r="P837" s="65">
        <v>1</v>
      </c>
      <c r="Q837" s="91" t="s">
        <v>3110</v>
      </c>
      <c r="R837" s="14"/>
      <c r="T837" s="123"/>
      <c r="U837" s="338"/>
      <c r="V837" s="92"/>
      <c r="W837" s="92"/>
    </row>
    <row r="838" spans="1:23" ht="12.75" customHeight="1" x14ac:dyDescent="0.2">
      <c r="A838" s="11">
        <f t="shared" si="14"/>
        <v>836</v>
      </c>
      <c r="B838" s="98">
        <v>987</v>
      </c>
      <c r="C838" s="12" t="s">
        <v>1697</v>
      </c>
      <c r="D838" s="14" t="s">
        <v>1795</v>
      </c>
      <c r="E838" s="13" t="s">
        <v>957</v>
      </c>
      <c r="F838" s="43" t="s">
        <v>3096</v>
      </c>
      <c r="G838" s="12" t="s">
        <v>2120</v>
      </c>
      <c r="H838" s="12"/>
      <c r="I838" s="221" t="s">
        <v>3360</v>
      </c>
      <c r="J838" s="43" t="s">
        <v>3379</v>
      </c>
      <c r="K838" s="13"/>
      <c r="L838" s="144">
        <v>40658</v>
      </c>
      <c r="M838" s="168"/>
      <c r="N838" s="75"/>
      <c r="O838" s="75">
        <v>0</v>
      </c>
      <c r="P838" s="65">
        <v>1</v>
      </c>
      <c r="Q838" s="91" t="s">
        <v>3110</v>
      </c>
      <c r="R838" s="14"/>
      <c r="T838" s="123"/>
      <c r="U838" s="338"/>
      <c r="V838" s="92"/>
      <c r="W838" s="92"/>
    </row>
    <row r="839" spans="1:23" ht="12.75" customHeight="1" x14ac:dyDescent="0.2">
      <c r="A839" s="11">
        <f t="shared" si="14"/>
        <v>837</v>
      </c>
      <c r="B839" s="98">
        <v>992</v>
      </c>
      <c r="C839" s="12" t="s">
        <v>1697</v>
      </c>
      <c r="D839" s="14" t="s">
        <v>1796</v>
      </c>
      <c r="E839" s="13" t="s">
        <v>957</v>
      </c>
      <c r="F839" s="43" t="s">
        <v>3096</v>
      </c>
      <c r="G839" s="12" t="s">
        <v>2120</v>
      </c>
      <c r="H839" s="12"/>
      <c r="I839" s="12"/>
      <c r="J839" s="43" t="s">
        <v>3379</v>
      </c>
      <c r="K839" s="13"/>
      <c r="L839" s="13"/>
      <c r="M839" s="138"/>
      <c r="N839" s="15"/>
      <c r="O839" s="15">
        <v>1</v>
      </c>
      <c r="P839" s="39">
        <v>1</v>
      </c>
      <c r="Q839" s="91" t="s">
        <v>3107</v>
      </c>
      <c r="R839" s="14"/>
      <c r="T839" s="123"/>
      <c r="U839" s="338"/>
      <c r="V839" s="92"/>
      <c r="W839" s="92"/>
    </row>
    <row r="840" spans="1:23" ht="12.75" customHeight="1" x14ac:dyDescent="0.2">
      <c r="A840" s="11">
        <f t="shared" si="14"/>
        <v>838</v>
      </c>
      <c r="B840" s="98">
        <v>993</v>
      </c>
      <c r="C840" s="12" t="s">
        <v>1697</v>
      </c>
      <c r="D840" s="14" t="s">
        <v>1797</v>
      </c>
      <c r="E840" s="13" t="s">
        <v>957</v>
      </c>
      <c r="F840" s="43" t="s">
        <v>3096</v>
      </c>
      <c r="G840" s="12" t="s">
        <v>2120</v>
      </c>
      <c r="H840" s="12"/>
      <c r="I840" s="12"/>
      <c r="J840" s="43" t="s">
        <v>3379</v>
      </c>
      <c r="K840" s="13"/>
      <c r="L840" s="13"/>
      <c r="M840" s="138"/>
      <c r="N840" s="15"/>
      <c r="O840" s="15">
        <v>1</v>
      </c>
      <c r="P840" s="39">
        <v>1</v>
      </c>
      <c r="Q840" s="91" t="s">
        <v>3107</v>
      </c>
      <c r="R840" s="14"/>
      <c r="T840" s="123"/>
      <c r="U840" s="338"/>
      <c r="V840" s="92"/>
      <c r="W840" s="92"/>
    </row>
    <row r="841" spans="1:23" ht="12.75" customHeight="1" x14ac:dyDescent="0.2">
      <c r="A841" s="11">
        <f t="shared" si="14"/>
        <v>839</v>
      </c>
      <c r="B841" s="98">
        <v>994</v>
      </c>
      <c r="C841" s="12" t="s">
        <v>1697</v>
      </c>
      <c r="D841" s="14" t="s">
        <v>1798</v>
      </c>
      <c r="E841" s="13" t="s">
        <v>957</v>
      </c>
      <c r="F841" s="43" t="s">
        <v>3096</v>
      </c>
      <c r="G841" s="12" t="s">
        <v>2120</v>
      </c>
      <c r="H841" s="12"/>
      <c r="I841" s="226" t="s">
        <v>3360</v>
      </c>
      <c r="J841" s="43" t="s">
        <v>3379</v>
      </c>
      <c r="K841" s="13"/>
      <c r="L841" s="144">
        <v>40778</v>
      </c>
      <c r="M841" s="138"/>
      <c r="N841" s="15"/>
      <c r="O841" s="15">
        <v>1</v>
      </c>
      <c r="P841" s="39">
        <v>1</v>
      </c>
      <c r="Q841" s="91" t="s">
        <v>3110</v>
      </c>
      <c r="R841" s="14"/>
      <c r="T841" s="123"/>
      <c r="U841" s="338"/>
      <c r="V841" s="92"/>
      <c r="W841" s="92"/>
    </row>
    <row r="842" spans="1:23" ht="12.75" customHeight="1" x14ac:dyDescent="0.2">
      <c r="A842" s="11">
        <f t="shared" si="14"/>
        <v>840</v>
      </c>
      <c r="B842" s="98">
        <v>995</v>
      </c>
      <c r="C842" s="12" t="s">
        <v>1697</v>
      </c>
      <c r="D842" s="14" t="s">
        <v>1799</v>
      </c>
      <c r="E842" s="13" t="s">
        <v>957</v>
      </c>
      <c r="F842" s="43" t="s">
        <v>3096</v>
      </c>
      <c r="G842" s="12" t="s">
        <v>2120</v>
      </c>
      <c r="H842" s="12"/>
      <c r="I842" s="12"/>
      <c r="J842" s="43" t="s">
        <v>3379</v>
      </c>
      <c r="K842" s="13"/>
      <c r="L842" s="13"/>
      <c r="M842" s="138"/>
      <c r="N842" s="15"/>
      <c r="O842" s="15">
        <v>1</v>
      </c>
      <c r="P842" s="39">
        <v>1</v>
      </c>
      <c r="Q842" s="91" t="s">
        <v>3107</v>
      </c>
      <c r="R842" s="14"/>
      <c r="T842" s="123"/>
      <c r="U842" s="338"/>
      <c r="V842" s="92"/>
      <c r="W842" s="92"/>
    </row>
    <row r="843" spans="1:23" ht="12.75" customHeight="1" x14ac:dyDescent="0.2">
      <c r="A843" s="11">
        <f t="shared" si="14"/>
        <v>841</v>
      </c>
      <c r="B843" s="98">
        <v>996</v>
      </c>
      <c r="C843" s="12" t="s">
        <v>1697</v>
      </c>
      <c r="D843" s="14" t="s">
        <v>1800</v>
      </c>
      <c r="E843" s="13" t="s">
        <v>957</v>
      </c>
      <c r="F843" s="43" t="s">
        <v>3096</v>
      </c>
      <c r="G843" s="12" t="s">
        <v>2120</v>
      </c>
      <c r="H843" s="12"/>
      <c r="I843" s="12"/>
      <c r="J843" s="43" t="s">
        <v>3379</v>
      </c>
      <c r="K843" s="13"/>
      <c r="L843" s="13"/>
      <c r="M843" s="138"/>
      <c r="N843" s="15"/>
      <c r="O843" s="15">
        <v>1</v>
      </c>
      <c r="P843" s="39">
        <v>1</v>
      </c>
      <c r="Q843" s="91" t="s">
        <v>3107</v>
      </c>
      <c r="R843" s="14"/>
      <c r="T843" s="123"/>
      <c r="U843" s="338"/>
      <c r="V843" s="92"/>
      <c r="W843" s="92"/>
    </row>
    <row r="844" spans="1:23" ht="12.75" customHeight="1" x14ac:dyDescent="0.2">
      <c r="A844" s="11">
        <f t="shared" si="14"/>
        <v>842</v>
      </c>
      <c r="B844" s="98">
        <v>997</v>
      </c>
      <c r="C844" s="12" t="s">
        <v>1697</v>
      </c>
      <c r="D844" s="14" t="s">
        <v>1801</v>
      </c>
      <c r="E844" s="13" t="s">
        <v>957</v>
      </c>
      <c r="F844" s="43" t="s">
        <v>3096</v>
      </c>
      <c r="G844" s="12" t="s">
        <v>2120</v>
      </c>
      <c r="H844" s="12"/>
      <c r="I844" s="12"/>
      <c r="J844" s="43" t="s">
        <v>3379</v>
      </c>
      <c r="K844" s="13"/>
      <c r="L844" s="13"/>
      <c r="M844" s="138"/>
      <c r="N844" s="15"/>
      <c r="O844" s="15">
        <v>1</v>
      </c>
      <c r="P844" s="39">
        <v>1</v>
      </c>
      <c r="Q844" s="91" t="s">
        <v>3107</v>
      </c>
      <c r="R844" s="14"/>
      <c r="T844" s="123"/>
      <c r="U844" s="338"/>
      <c r="V844" s="92"/>
      <c r="W844" s="92"/>
    </row>
    <row r="845" spans="1:23" ht="12.75" customHeight="1" x14ac:dyDescent="0.2">
      <c r="A845" s="11">
        <f t="shared" si="14"/>
        <v>843</v>
      </c>
      <c r="B845" s="98">
        <v>998</v>
      </c>
      <c r="C845" s="12" t="s">
        <v>1697</v>
      </c>
      <c r="D845" s="14" t="s">
        <v>1802</v>
      </c>
      <c r="E845" s="13" t="s">
        <v>957</v>
      </c>
      <c r="F845" s="43" t="s">
        <v>3096</v>
      </c>
      <c r="G845" s="12" t="s">
        <v>2120</v>
      </c>
      <c r="H845" s="12"/>
      <c r="I845" s="12"/>
      <c r="J845" s="43" t="s">
        <v>3379</v>
      </c>
      <c r="K845" s="13"/>
      <c r="L845" s="13"/>
      <c r="M845" s="138"/>
      <c r="N845" s="15"/>
      <c r="O845" s="15">
        <v>1</v>
      </c>
      <c r="P845" s="39">
        <v>1</v>
      </c>
      <c r="Q845" s="91" t="s">
        <v>3107</v>
      </c>
      <c r="R845" s="14"/>
      <c r="T845" s="123"/>
      <c r="U845" s="338"/>
      <c r="V845" s="92"/>
      <c r="W845" s="92"/>
    </row>
    <row r="846" spans="1:23" x14ac:dyDescent="0.2">
      <c r="A846" s="11">
        <f t="shared" si="14"/>
        <v>844</v>
      </c>
      <c r="B846" s="98">
        <v>2101</v>
      </c>
      <c r="C846" s="12" t="s">
        <v>1697</v>
      </c>
      <c r="D846" s="14" t="s">
        <v>1803</v>
      </c>
      <c r="E846" s="13" t="s">
        <v>2119</v>
      </c>
      <c r="F846" s="13" t="s">
        <v>3051</v>
      </c>
      <c r="G846" s="12" t="s">
        <v>2120</v>
      </c>
      <c r="H846" s="12" t="s">
        <v>2121</v>
      </c>
      <c r="I846" s="225" t="s">
        <v>3360</v>
      </c>
      <c r="J846" s="43" t="s">
        <v>3379</v>
      </c>
      <c r="K846" s="43" t="s">
        <v>3379</v>
      </c>
      <c r="L846" s="144">
        <v>40778</v>
      </c>
      <c r="M846" s="138"/>
      <c r="N846" s="15"/>
      <c r="O846" s="15">
        <v>0</v>
      </c>
      <c r="P846" s="39">
        <v>1</v>
      </c>
      <c r="Q846" s="91" t="s">
        <v>3110</v>
      </c>
      <c r="R846" s="14"/>
      <c r="T846" s="123"/>
      <c r="U846" s="338"/>
      <c r="V846" s="92"/>
      <c r="W846" s="92"/>
    </row>
    <row r="847" spans="1:23" x14ac:dyDescent="0.2">
      <c r="A847" s="11">
        <f t="shared" si="14"/>
        <v>845</v>
      </c>
      <c r="B847" s="98">
        <v>2103</v>
      </c>
      <c r="C847" s="12" t="s">
        <v>1697</v>
      </c>
      <c r="D847" s="14" t="s">
        <v>1804</v>
      </c>
      <c r="E847" s="13" t="s">
        <v>2119</v>
      </c>
      <c r="F847" s="43" t="s">
        <v>3098</v>
      </c>
      <c r="G847" s="12" t="s">
        <v>2120</v>
      </c>
      <c r="H847" s="12" t="s">
        <v>2121</v>
      </c>
      <c r="I847" s="18" t="s">
        <v>3360</v>
      </c>
      <c r="J847" s="43" t="s">
        <v>3379</v>
      </c>
      <c r="K847" s="43" t="s">
        <v>3379</v>
      </c>
      <c r="L847" s="144">
        <v>40783</v>
      </c>
      <c r="M847" s="138"/>
      <c r="N847" s="15"/>
      <c r="O847" s="15">
        <v>0</v>
      </c>
      <c r="P847" s="39">
        <v>1</v>
      </c>
      <c r="Q847" s="91" t="s">
        <v>3110</v>
      </c>
      <c r="R847" s="14"/>
      <c r="T847" s="123"/>
      <c r="U847" s="338"/>
      <c r="V847" s="92"/>
      <c r="W847" s="92"/>
    </row>
    <row r="848" spans="1:23" x14ac:dyDescent="0.2">
      <c r="A848" s="11">
        <f t="shared" si="14"/>
        <v>846</v>
      </c>
      <c r="B848" s="98">
        <v>2104</v>
      </c>
      <c r="C848" s="12" t="s">
        <v>1697</v>
      </c>
      <c r="D848" s="14" t="s">
        <v>2686</v>
      </c>
      <c r="E848" s="13" t="s">
        <v>2119</v>
      </c>
      <c r="F848" s="13" t="s">
        <v>3051</v>
      </c>
      <c r="G848" s="12" t="s">
        <v>2120</v>
      </c>
      <c r="H848" s="12" t="s">
        <v>2121</v>
      </c>
      <c r="I848" s="18" t="s">
        <v>3360</v>
      </c>
      <c r="J848" s="43" t="s">
        <v>3379</v>
      </c>
      <c r="K848" s="43" t="s">
        <v>3379</v>
      </c>
      <c r="L848" s="144">
        <v>40478</v>
      </c>
      <c r="M848" s="138"/>
      <c r="N848" s="15"/>
      <c r="O848" s="15">
        <v>0</v>
      </c>
      <c r="P848" s="39">
        <v>1</v>
      </c>
      <c r="Q848" s="91" t="s">
        <v>3110</v>
      </c>
      <c r="R848" s="14"/>
      <c r="T848" s="135">
        <v>41446</v>
      </c>
      <c r="U848" s="338"/>
      <c r="V848" s="92"/>
      <c r="W848" s="92"/>
    </row>
    <row r="849" spans="1:23" x14ac:dyDescent="0.2">
      <c r="A849" s="11">
        <f t="shared" si="14"/>
        <v>847</v>
      </c>
      <c r="B849" s="98">
        <v>2106</v>
      </c>
      <c r="C849" s="12" t="s">
        <v>1697</v>
      </c>
      <c r="D849" s="14" t="s">
        <v>2687</v>
      </c>
      <c r="E849" s="13" t="s">
        <v>2119</v>
      </c>
      <c r="F849" s="13" t="s">
        <v>3051</v>
      </c>
      <c r="G849" s="12" t="s">
        <v>2120</v>
      </c>
      <c r="H849" s="12" t="s">
        <v>2121</v>
      </c>
      <c r="I849" s="18" t="s">
        <v>3360</v>
      </c>
      <c r="J849" s="43" t="s">
        <v>3379</v>
      </c>
      <c r="K849" s="43" t="s">
        <v>3379</v>
      </c>
      <c r="L849" s="144">
        <v>40317</v>
      </c>
      <c r="M849" s="138"/>
      <c r="N849" s="15"/>
      <c r="O849" s="15">
        <v>0</v>
      </c>
      <c r="P849" s="39">
        <v>1</v>
      </c>
      <c r="Q849" s="91" t="s">
        <v>3110</v>
      </c>
      <c r="R849" s="14"/>
      <c r="T849" s="123"/>
      <c r="U849" s="338"/>
      <c r="V849" s="92"/>
      <c r="W849" s="92"/>
    </row>
    <row r="850" spans="1:23" x14ac:dyDescent="0.2">
      <c r="A850" s="11">
        <f t="shared" si="14"/>
        <v>848</v>
      </c>
      <c r="B850" s="98">
        <v>2111</v>
      </c>
      <c r="C850" s="12" t="s">
        <v>1697</v>
      </c>
      <c r="D850" s="14" t="s">
        <v>2688</v>
      </c>
      <c r="E850" s="13" t="s">
        <v>2119</v>
      </c>
      <c r="F850" s="13" t="s">
        <v>3051</v>
      </c>
      <c r="G850" s="12" t="s">
        <v>2120</v>
      </c>
      <c r="H850" s="12" t="s">
        <v>2121</v>
      </c>
      <c r="I850" s="18" t="s">
        <v>3360</v>
      </c>
      <c r="J850" s="43" t="s">
        <v>3379</v>
      </c>
      <c r="K850" s="43" t="s">
        <v>3379</v>
      </c>
      <c r="L850" s="144">
        <v>40506</v>
      </c>
      <c r="M850" s="138"/>
      <c r="N850" s="15"/>
      <c r="O850" s="15">
        <v>0</v>
      </c>
      <c r="P850" s="39">
        <v>1</v>
      </c>
      <c r="Q850" s="91" t="s">
        <v>3110</v>
      </c>
      <c r="R850" s="14"/>
      <c r="T850" s="123"/>
      <c r="U850" s="338"/>
      <c r="V850" s="92"/>
      <c r="W850" s="92"/>
    </row>
    <row r="851" spans="1:23" x14ac:dyDescent="0.2">
      <c r="A851" s="11">
        <f t="shared" si="14"/>
        <v>849</v>
      </c>
      <c r="B851" s="98">
        <v>2113</v>
      </c>
      <c r="C851" s="12" t="s">
        <v>1697</v>
      </c>
      <c r="D851" s="14" t="s">
        <v>2689</v>
      </c>
      <c r="E851" s="13" t="s">
        <v>2119</v>
      </c>
      <c r="F851" s="13" t="s">
        <v>3051</v>
      </c>
      <c r="G851" s="12" t="s">
        <v>2120</v>
      </c>
      <c r="H851" s="12" t="s">
        <v>2121</v>
      </c>
      <c r="I851" s="18" t="s">
        <v>3360</v>
      </c>
      <c r="J851" s="43" t="s">
        <v>3379</v>
      </c>
      <c r="K851" s="43" t="s">
        <v>3379</v>
      </c>
      <c r="L851" s="144">
        <v>40777</v>
      </c>
      <c r="M851" s="138"/>
      <c r="N851" s="15"/>
      <c r="O851" s="15">
        <v>0</v>
      </c>
      <c r="P851" s="39">
        <v>1</v>
      </c>
      <c r="Q851" s="91" t="s">
        <v>3110</v>
      </c>
      <c r="R851" s="14"/>
      <c r="T851" s="123"/>
      <c r="U851" s="338"/>
      <c r="V851" s="92"/>
      <c r="W851" s="92"/>
    </row>
    <row r="852" spans="1:23" x14ac:dyDescent="0.2">
      <c r="A852" s="11">
        <f t="shared" si="14"/>
        <v>850</v>
      </c>
      <c r="B852" s="137">
        <v>2117</v>
      </c>
      <c r="C852" s="12" t="s">
        <v>1697</v>
      </c>
      <c r="D852" s="14" t="s">
        <v>1810</v>
      </c>
      <c r="E852" s="13" t="s">
        <v>2119</v>
      </c>
      <c r="F852" s="13" t="s">
        <v>3051</v>
      </c>
      <c r="G852" s="12" t="s">
        <v>2120</v>
      </c>
      <c r="H852" s="12" t="s">
        <v>2121</v>
      </c>
      <c r="I852" s="18" t="s">
        <v>3360</v>
      </c>
      <c r="J852" s="43" t="s">
        <v>3379</v>
      </c>
      <c r="K852" s="43" t="s">
        <v>3379</v>
      </c>
      <c r="L852" s="144">
        <v>40375</v>
      </c>
      <c r="M852" s="138"/>
      <c r="N852" s="15"/>
      <c r="O852" s="15">
        <v>0</v>
      </c>
      <c r="P852" s="39">
        <v>1</v>
      </c>
      <c r="Q852" s="91" t="s">
        <v>3110</v>
      </c>
      <c r="R852" s="14"/>
      <c r="T852" s="123"/>
      <c r="U852" s="338"/>
      <c r="V852" s="92"/>
      <c r="W852" s="92"/>
    </row>
    <row r="853" spans="1:23" x14ac:dyDescent="0.2">
      <c r="A853" s="11">
        <f t="shared" si="14"/>
        <v>851</v>
      </c>
      <c r="B853" s="98">
        <v>2120</v>
      </c>
      <c r="C853" s="12" t="s">
        <v>1697</v>
      </c>
      <c r="D853" s="14" t="s">
        <v>1811</v>
      </c>
      <c r="E853" s="13" t="s">
        <v>2119</v>
      </c>
      <c r="F853" s="13" t="s">
        <v>3051</v>
      </c>
      <c r="G853" s="12" t="s">
        <v>2120</v>
      </c>
      <c r="H853" s="12" t="s">
        <v>2121</v>
      </c>
      <c r="I853" s="18" t="s">
        <v>3360</v>
      </c>
      <c r="J853" s="43" t="s">
        <v>3379</v>
      </c>
      <c r="K853" s="43" t="s">
        <v>3379</v>
      </c>
      <c r="L853" s="144">
        <v>40707</v>
      </c>
      <c r="M853" s="138"/>
      <c r="N853" s="15"/>
      <c r="O853" s="15">
        <v>0</v>
      </c>
      <c r="P853" s="39">
        <v>1</v>
      </c>
      <c r="Q853" s="91" t="s">
        <v>3110</v>
      </c>
      <c r="R853" s="14"/>
      <c r="T853" s="135">
        <v>41355</v>
      </c>
      <c r="U853" s="338"/>
      <c r="V853" s="92"/>
      <c r="W853" s="92"/>
    </row>
    <row r="854" spans="1:23" x14ac:dyDescent="0.2">
      <c r="A854" s="11">
        <f t="shared" si="14"/>
        <v>852</v>
      </c>
      <c r="B854" s="98">
        <v>2137</v>
      </c>
      <c r="C854" s="12" t="s">
        <v>1697</v>
      </c>
      <c r="D854" s="14" t="s">
        <v>840</v>
      </c>
      <c r="E854" s="13" t="s">
        <v>2119</v>
      </c>
      <c r="F854" s="43" t="s">
        <v>3098</v>
      </c>
      <c r="G854" s="12" t="s">
        <v>2120</v>
      </c>
      <c r="H854" s="12" t="s">
        <v>2121</v>
      </c>
      <c r="I854" s="18" t="s">
        <v>3360</v>
      </c>
      <c r="J854" s="43" t="s">
        <v>3379</v>
      </c>
      <c r="K854" s="43" t="s">
        <v>3379</v>
      </c>
      <c r="L854" s="144">
        <v>40630</v>
      </c>
      <c r="M854" s="138"/>
      <c r="N854" s="15"/>
      <c r="O854" s="15">
        <v>0</v>
      </c>
      <c r="P854" s="39">
        <v>1</v>
      </c>
      <c r="Q854" s="91" t="s">
        <v>3110</v>
      </c>
      <c r="R854" s="14"/>
      <c r="T854" s="123"/>
      <c r="U854" s="338"/>
      <c r="V854" s="92"/>
      <c r="W854" s="92"/>
    </row>
    <row r="855" spans="1:23" x14ac:dyDescent="0.2">
      <c r="A855" s="11">
        <f t="shared" si="14"/>
        <v>853</v>
      </c>
      <c r="B855" s="137">
        <v>2155</v>
      </c>
      <c r="C855" s="12" t="s">
        <v>1697</v>
      </c>
      <c r="D855" s="14" t="s">
        <v>841</v>
      </c>
      <c r="E855" s="13" t="s">
        <v>2119</v>
      </c>
      <c r="F855" s="43" t="s">
        <v>3098</v>
      </c>
      <c r="G855" s="12" t="s">
        <v>2120</v>
      </c>
      <c r="H855" s="12" t="s">
        <v>2121</v>
      </c>
      <c r="I855" s="221" t="s">
        <v>3360</v>
      </c>
      <c r="J855" s="43" t="s">
        <v>3379</v>
      </c>
      <c r="K855" s="43" t="s">
        <v>3379</v>
      </c>
      <c r="L855" s="144">
        <v>40661</v>
      </c>
      <c r="M855" s="138"/>
      <c r="N855" s="15"/>
      <c r="O855" s="15">
        <v>0</v>
      </c>
      <c r="P855" s="39">
        <v>1</v>
      </c>
      <c r="Q855" s="91" t="s">
        <v>3110</v>
      </c>
      <c r="R855" s="14"/>
      <c r="T855" s="135">
        <v>41355</v>
      </c>
      <c r="U855" s="338"/>
      <c r="V855" s="92"/>
      <c r="W855" s="92"/>
    </row>
    <row r="856" spans="1:23" ht="12.75" customHeight="1" x14ac:dyDescent="0.2">
      <c r="A856" s="11">
        <f t="shared" si="14"/>
        <v>854</v>
      </c>
      <c r="B856" s="98">
        <v>2156</v>
      </c>
      <c r="C856" s="12" t="s">
        <v>1697</v>
      </c>
      <c r="D856" s="14" t="s">
        <v>842</v>
      </c>
      <c r="E856" s="13" t="s">
        <v>2119</v>
      </c>
      <c r="F856" s="43" t="s">
        <v>3098</v>
      </c>
      <c r="G856" s="12" t="s">
        <v>2120</v>
      </c>
      <c r="H856" s="12"/>
      <c r="I856" s="12"/>
      <c r="J856" s="43" t="s">
        <v>3379</v>
      </c>
      <c r="K856" s="13"/>
      <c r="L856" s="13"/>
      <c r="M856" s="168"/>
      <c r="N856" s="75"/>
      <c r="O856" s="75">
        <v>0</v>
      </c>
      <c r="P856" s="65">
        <v>1</v>
      </c>
      <c r="Q856" s="91" t="s">
        <v>3107</v>
      </c>
      <c r="R856" s="14"/>
      <c r="T856" s="123"/>
      <c r="U856" s="338"/>
      <c r="V856" s="92"/>
      <c r="W856" s="92"/>
    </row>
    <row r="857" spans="1:23" ht="12.75" customHeight="1" x14ac:dyDescent="0.2">
      <c r="A857" s="11">
        <f t="shared" si="14"/>
        <v>855</v>
      </c>
      <c r="B857" s="137">
        <v>2157</v>
      </c>
      <c r="C857" s="12" t="s">
        <v>1697</v>
      </c>
      <c r="D857" s="14" t="s">
        <v>1184</v>
      </c>
      <c r="E857" s="13" t="s">
        <v>2119</v>
      </c>
      <c r="F857" s="43" t="s">
        <v>3098</v>
      </c>
      <c r="G857" s="12" t="s">
        <v>2120</v>
      </c>
      <c r="H857" s="12"/>
      <c r="I857" s="225" t="s">
        <v>3360</v>
      </c>
      <c r="J857" s="43" t="s">
        <v>3379</v>
      </c>
      <c r="K857" s="13"/>
      <c r="L857" s="144">
        <v>40877</v>
      </c>
      <c r="M857" s="168"/>
      <c r="N857" s="75"/>
      <c r="O857" s="75">
        <v>0</v>
      </c>
      <c r="P857" s="65">
        <v>1</v>
      </c>
      <c r="Q857" s="91" t="s">
        <v>3110</v>
      </c>
      <c r="R857" s="14"/>
      <c r="T857" s="123"/>
      <c r="U857" s="338"/>
      <c r="V857" s="92"/>
      <c r="W857" s="92"/>
    </row>
    <row r="858" spans="1:23" x14ac:dyDescent="0.2">
      <c r="A858" s="11">
        <f t="shared" si="14"/>
        <v>856</v>
      </c>
      <c r="B858" s="98">
        <v>2201</v>
      </c>
      <c r="C858" s="12" t="s">
        <v>1697</v>
      </c>
      <c r="D858" s="14" t="s">
        <v>843</v>
      </c>
      <c r="E858" s="13" t="s">
        <v>2119</v>
      </c>
      <c r="F858" s="43" t="s">
        <v>3098</v>
      </c>
      <c r="G858" s="12" t="s">
        <v>2120</v>
      </c>
      <c r="H858" s="12" t="s">
        <v>2121</v>
      </c>
      <c r="I858" s="18" t="s">
        <v>3360</v>
      </c>
      <c r="J858" s="43" t="s">
        <v>3379</v>
      </c>
      <c r="K858" s="43" t="s">
        <v>3379</v>
      </c>
      <c r="L858" s="144">
        <v>40529</v>
      </c>
      <c r="M858" s="138"/>
      <c r="N858" s="15"/>
      <c r="O858" s="15">
        <v>0</v>
      </c>
      <c r="P858" s="39">
        <v>1</v>
      </c>
      <c r="Q858" s="91" t="s">
        <v>3110</v>
      </c>
      <c r="R858" s="14"/>
      <c r="T858" s="123"/>
      <c r="U858" s="338"/>
      <c r="V858" s="92"/>
      <c r="W858" s="92"/>
    </row>
    <row r="859" spans="1:23" x14ac:dyDescent="0.2">
      <c r="A859" s="11">
        <f t="shared" si="14"/>
        <v>857</v>
      </c>
      <c r="B859" s="98">
        <v>2202</v>
      </c>
      <c r="C859" s="12" t="s">
        <v>1697</v>
      </c>
      <c r="D859" s="14" t="s">
        <v>844</v>
      </c>
      <c r="E859" s="13" t="s">
        <v>2119</v>
      </c>
      <c r="F859" s="13" t="s">
        <v>3051</v>
      </c>
      <c r="G859" s="12" t="s">
        <v>2120</v>
      </c>
      <c r="H859" s="12" t="s">
        <v>2121</v>
      </c>
      <c r="I859" s="18" t="s">
        <v>3360</v>
      </c>
      <c r="J859" s="43" t="s">
        <v>3379</v>
      </c>
      <c r="K859" s="43" t="s">
        <v>3379</v>
      </c>
      <c r="L859" s="144">
        <v>40451</v>
      </c>
      <c r="M859" s="138"/>
      <c r="N859" s="15"/>
      <c r="O859" s="15">
        <v>0</v>
      </c>
      <c r="P859" s="39">
        <v>1</v>
      </c>
      <c r="Q859" s="91" t="s">
        <v>3110</v>
      </c>
      <c r="R859" s="14"/>
      <c r="T859" s="123"/>
      <c r="U859" s="338"/>
      <c r="V859" s="92"/>
      <c r="W859" s="92"/>
    </row>
    <row r="860" spans="1:23" x14ac:dyDescent="0.2">
      <c r="A860" s="11">
        <f t="shared" si="14"/>
        <v>858</v>
      </c>
      <c r="B860" s="98">
        <v>2204</v>
      </c>
      <c r="C860" s="12" t="s">
        <v>1697</v>
      </c>
      <c r="D860" s="14" t="s">
        <v>845</v>
      </c>
      <c r="E860" s="13" t="s">
        <v>2119</v>
      </c>
      <c r="F860" s="13" t="s">
        <v>3051</v>
      </c>
      <c r="G860" s="12" t="s">
        <v>2120</v>
      </c>
      <c r="H860" s="12" t="s">
        <v>2121</v>
      </c>
      <c r="I860" s="18" t="s">
        <v>3360</v>
      </c>
      <c r="J860" s="43" t="s">
        <v>3379</v>
      </c>
      <c r="K860" s="43" t="s">
        <v>3379</v>
      </c>
      <c r="L860" s="144">
        <v>40499</v>
      </c>
      <c r="M860" s="138"/>
      <c r="N860" s="15"/>
      <c r="O860" s="15">
        <v>0</v>
      </c>
      <c r="P860" s="39">
        <v>1</v>
      </c>
      <c r="Q860" s="91" t="s">
        <v>3110</v>
      </c>
      <c r="R860" s="14"/>
      <c r="T860" s="123"/>
      <c r="U860" s="338"/>
      <c r="V860" s="92"/>
      <c r="W860" s="92"/>
    </row>
    <row r="861" spans="1:23" x14ac:dyDescent="0.2">
      <c r="A861" s="11">
        <f t="shared" si="14"/>
        <v>859</v>
      </c>
      <c r="B861" s="98">
        <v>2206</v>
      </c>
      <c r="C861" s="12" t="s">
        <v>1697</v>
      </c>
      <c r="D861" s="14" t="s">
        <v>846</v>
      </c>
      <c r="E861" s="13" t="s">
        <v>2119</v>
      </c>
      <c r="F861" s="13" t="s">
        <v>3051</v>
      </c>
      <c r="G861" s="12" t="s">
        <v>2120</v>
      </c>
      <c r="H861" s="12" t="s">
        <v>2121</v>
      </c>
      <c r="I861" s="18" t="s">
        <v>3360</v>
      </c>
      <c r="J861" s="43" t="s">
        <v>3379</v>
      </c>
      <c r="K861" s="43" t="s">
        <v>3379</v>
      </c>
      <c r="L861" s="144">
        <v>40506</v>
      </c>
      <c r="M861" s="138"/>
      <c r="N861" s="15"/>
      <c r="O861" s="15">
        <v>0</v>
      </c>
      <c r="P861" s="39">
        <v>1</v>
      </c>
      <c r="Q861" s="91" t="s">
        <v>3110</v>
      </c>
      <c r="R861" s="14"/>
      <c r="T861" s="123"/>
      <c r="U861" s="338"/>
      <c r="V861" s="92"/>
      <c r="W861" s="92"/>
    </row>
    <row r="862" spans="1:23" x14ac:dyDescent="0.2">
      <c r="A862" s="11">
        <f t="shared" si="14"/>
        <v>860</v>
      </c>
      <c r="B862" s="98">
        <v>2207</v>
      </c>
      <c r="C862" s="12" t="s">
        <v>1697</v>
      </c>
      <c r="D862" s="14" t="s">
        <v>847</v>
      </c>
      <c r="E862" s="13" t="s">
        <v>2119</v>
      </c>
      <c r="F862" s="13" t="s">
        <v>3051</v>
      </c>
      <c r="G862" s="12" t="s">
        <v>2120</v>
      </c>
      <c r="H862" s="12" t="s">
        <v>2121</v>
      </c>
      <c r="I862" s="18" t="s">
        <v>3360</v>
      </c>
      <c r="J862" s="43" t="s">
        <v>3379</v>
      </c>
      <c r="K862" s="43" t="s">
        <v>3379</v>
      </c>
      <c r="L862" s="144">
        <v>40499</v>
      </c>
      <c r="M862" s="138"/>
      <c r="N862" s="15"/>
      <c r="O862" s="15">
        <v>0</v>
      </c>
      <c r="P862" s="39">
        <v>1</v>
      </c>
      <c r="Q862" s="91" t="s">
        <v>3110</v>
      </c>
      <c r="R862" s="14"/>
      <c r="T862" s="123"/>
      <c r="U862" s="338"/>
      <c r="V862" s="92"/>
      <c r="W862" s="92"/>
    </row>
    <row r="863" spans="1:23" x14ac:dyDescent="0.2">
      <c r="A863" s="11">
        <f t="shared" si="14"/>
        <v>861</v>
      </c>
      <c r="B863" s="98">
        <v>2208</v>
      </c>
      <c r="C863" s="12" t="s">
        <v>1697</v>
      </c>
      <c r="D863" s="14" t="s">
        <v>848</v>
      </c>
      <c r="E863" s="13" t="s">
        <v>2119</v>
      </c>
      <c r="F863" s="13" t="s">
        <v>3051</v>
      </c>
      <c r="G863" s="12" t="s">
        <v>2120</v>
      </c>
      <c r="H863" s="12" t="s">
        <v>2121</v>
      </c>
      <c r="I863" s="18" t="s">
        <v>3360</v>
      </c>
      <c r="J863" s="43" t="s">
        <v>3379</v>
      </c>
      <c r="K863" s="43" t="s">
        <v>3379</v>
      </c>
      <c r="L863" s="144">
        <v>40784</v>
      </c>
      <c r="M863" s="138"/>
      <c r="N863" s="15"/>
      <c r="O863" s="15">
        <v>0</v>
      </c>
      <c r="P863" s="39">
        <v>1</v>
      </c>
      <c r="Q863" s="91" t="s">
        <v>3110</v>
      </c>
      <c r="R863" s="14"/>
      <c r="T863" s="123"/>
      <c r="U863" s="338"/>
      <c r="V863" s="92"/>
      <c r="W863" s="92"/>
    </row>
    <row r="864" spans="1:23" x14ac:dyDescent="0.2">
      <c r="A864" s="11">
        <f t="shared" si="14"/>
        <v>862</v>
      </c>
      <c r="B864" s="98">
        <v>2209</v>
      </c>
      <c r="C864" s="12" t="s">
        <v>1697</v>
      </c>
      <c r="D864" s="14" t="s">
        <v>849</v>
      </c>
      <c r="E864" s="13" t="s">
        <v>2119</v>
      </c>
      <c r="F864" s="13" t="s">
        <v>3051</v>
      </c>
      <c r="G864" s="12" t="s">
        <v>2120</v>
      </c>
      <c r="H864" s="12" t="s">
        <v>2121</v>
      </c>
      <c r="I864" s="18" t="s">
        <v>3360</v>
      </c>
      <c r="J864" s="43" t="s">
        <v>3379</v>
      </c>
      <c r="K864" s="43" t="s">
        <v>3379</v>
      </c>
      <c r="L864" s="144">
        <v>40399</v>
      </c>
      <c r="M864" s="138"/>
      <c r="N864" s="15"/>
      <c r="O864" s="15">
        <v>0</v>
      </c>
      <c r="P864" s="39">
        <v>1</v>
      </c>
      <c r="Q864" s="91" t="s">
        <v>3110</v>
      </c>
      <c r="R864" s="14"/>
      <c r="T864" s="135">
        <v>41446</v>
      </c>
      <c r="U864" s="338"/>
      <c r="V864" s="92"/>
      <c r="W864" s="92"/>
    </row>
    <row r="865" spans="1:23" x14ac:dyDescent="0.2">
      <c r="A865" s="11">
        <f t="shared" si="14"/>
        <v>863</v>
      </c>
      <c r="B865" s="98">
        <v>2211</v>
      </c>
      <c r="C865" s="12" t="s">
        <v>1697</v>
      </c>
      <c r="D865" s="14" t="s">
        <v>850</v>
      </c>
      <c r="E865" s="13" t="s">
        <v>2119</v>
      </c>
      <c r="F865" s="13" t="s">
        <v>3051</v>
      </c>
      <c r="G865" s="12" t="s">
        <v>2120</v>
      </c>
      <c r="H865" s="12" t="s">
        <v>2121</v>
      </c>
      <c r="I865" s="18" t="s">
        <v>3360</v>
      </c>
      <c r="J865" s="43" t="s">
        <v>3379</v>
      </c>
      <c r="K865" s="43" t="s">
        <v>3379</v>
      </c>
      <c r="L865" s="144">
        <v>40783</v>
      </c>
      <c r="M865" s="138"/>
      <c r="N865" s="15"/>
      <c r="O865" s="15">
        <v>0</v>
      </c>
      <c r="P865" s="39">
        <v>1</v>
      </c>
      <c r="Q865" s="91" t="s">
        <v>3110</v>
      </c>
      <c r="R865" s="14"/>
      <c r="T865" s="123"/>
      <c r="U865" s="338"/>
      <c r="V865" s="92"/>
      <c r="W865" s="92"/>
    </row>
    <row r="866" spans="1:23" x14ac:dyDescent="0.2">
      <c r="A866" s="11">
        <f t="shared" si="14"/>
        <v>864</v>
      </c>
      <c r="B866" s="98">
        <v>2212</v>
      </c>
      <c r="C866" s="12" t="s">
        <v>1697</v>
      </c>
      <c r="D866" s="14" t="s">
        <v>851</v>
      </c>
      <c r="E866" s="13" t="s">
        <v>2119</v>
      </c>
      <c r="F866" s="13" t="s">
        <v>3051</v>
      </c>
      <c r="G866" s="12" t="s">
        <v>2120</v>
      </c>
      <c r="H866" s="12" t="s">
        <v>2121</v>
      </c>
      <c r="I866" s="18" t="s">
        <v>3360</v>
      </c>
      <c r="J866" s="43" t="s">
        <v>3379</v>
      </c>
      <c r="K866" s="43" t="s">
        <v>3379</v>
      </c>
      <c r="L866" s="144">
        <v>40317</v>
      </c>
      <c r="M866" s="138"/>
      <c r="N866" s="15"/>
      <c r="O866" s="15">
        <v>0</v>
      </c>
      <c r="P866" s="39">
        <v>1</v>
      </c>
      <c r="Q866" s="91" t="s">
        <v>3110</v>
      </c>
      <c r="R866" s="14"/>
      <c r="T866" s="123"/>
      <c r="U866" s="338"/>
      <c r="V866" s="92"/>
      <c r="W866" s="92"/>
    </row>
    <row r="867" spans="1:23" x14ac:dyDescent="0.2">
      <c r="A867" s="11">
        <f t="shared" si="14"/>
        <v>865</v>
      </c>
      <c r="B867" s="98">
        <v>2216</v>
      </c>
      <c r="C867" s="12" t="s">
        <v>1697</v>
      </c>
      <c r="D867" s="14" t="s">
        <v>852</v>
      </c>
      <c r="E867" s="13" t="s">
        <v>2119</v>
      </c>
      <c r="F867" s="13" t="s">
        <v>3051</v>
      </c>
      <c r="G867" s="12" t="s">
        <v>2120</v>
      </c>
      <c r="H867" s="12" t="s">
        <v>2121</v>
      </c>
      <c r="I867" s="18" t="s">
        <v>3360</v>
      </c>
      <c r="J867" s="43" t="s">
        <v>3379</v>
      </c>
      <c r="K867" s="43" t="s">
        <v>3379</v>
      </c>
      <c r="L867" s="144">
        <v>40317</v>
      </c>
      <c r="M867" s="138"/>
      <c r="N867" s="15"/>
      <c r="O867" s="15">
        <v>0</v>
      </c>
      <c r="P867" s="39">
        <v>1</v>
      </c>
      <c r="Q867" s="91" t="s">
        <v>3110</v>
      </c>
      <c r="R867" s="14"/>
      <c r="T867" s="123"/>
      <c r="U867" s="338"/>
      <c r="V867" s="92"/>
      <c r="W867" s="92"/>
    </row>
    <row r="868" spans="1:23" x14ac:dyDescent="0.2">
      <c r="A868" s="11">
        <f t="shared" si="14"/>
        <v>866</v>
      </c>
      <c r="B868" s="98">
        <v>2218</v>
      </c>
      <c r="C868" s="12" t="s">
        <v>1697</v>
      </c>
      <c r="D868" s="14" t="s">
        <v>853</v>
      </c>
      <c r="E868" s="13" t="s">
        <v>2119</v>
      </c>
      <c r="F868" s="13" t="s">
        <v>3051</v>
      </c>
      <c r="G868" s="12" t="s">
        <v>2120</v>
      </c>
      <c r="H868" s="12" t="s">
        <v>2121</v>
      </c>
      <c r="I868" s="18" t="s">
        <v>3360</v>
      </c>
      <c r="J868" s="43" t="s">
        <v>3379</v>
      </c>
      <c r="K868" s="43" t="s">
        <v>3379</v>
      </c>
      <c r="L868" s="144">
        <v>40774</v>
      </c>
      <c r="M868" s="138"/>
      <c r="N868" s="15"/>
      <c r="O868" s="15">
        <v>0</v>
      </c>
      <c r="P868" s="39">
        <v>1</v>
      </c>
      <c r="Q868" s="91" t="s">
        <v>3110</v>
      </c>
      <c r="R868" s="14"/>
      <c r="T868" s="123"/>
      <c r="U868" s="338"/>
      <c r="V868" s="92"/>
      <c r="W868" s="92"/>
    </row>
    <row r="869" spans="1:23" x14ac:dyDescent="0.2">
      <c r="A869" s="11">
        <f t="shared" si="14"/>
        <v>867</v>
      </c>
      <c r="B869" s="98">
        <v>2219</v>
      </c>
      <c r="C869" s="12" t="s">
        <v>1697</v>
      </c>
      <c r="D869" s="14" t="s">
        <v>854</v>
      </c>
      <c r="E869" s="13" t="s">
        <v>2119</v>
      </c>
      <c r="F869" s="13" t="s">
        <v>3051</v>
      </c>
      <c r="G869" s="12" t="s">
        <v>2120</v>
      </c>
      <c r="H869" s="12" t="s">
        <v>2121</v>
      </c>
      <c r="I869" s="18" t="s">
        <v>3360</v>
      </c>
      <c r="J869" s="43" t="s">
        <v>3379</v>
      </c>
      <c r="K869" s="43" t="s">
        <v>3379</v>
      </c>
      <c r="L869" s="144">
        <v>40777</v>
      </c>
      <c r="M869" s="138"/>
      <c r="N869" s="15"/>
      <c r="O869" s="15">
        <v>0</v>
      </c>
      <c r="P869" s="39">
        <v>1</v>
      </c>
      <c r="Q869" s="91" t="s">
        <v>3110</v>
      </c>
      <c r="R869" s="14"/>
      <c r="T869" s="123"/>
      <c r="U869" s="338"/>
      <c r="V869" s="92"/>
      <c r="W869" s="92"/>
    </row>
    <row r="870" spans="1:23" x14ac:dyDescent="0.2">
      <c r="A870" s="11">
        <f t="shared" si="14"/>
        <v>868</v>
      </c>
      <c r="B870" s="98">
        <v>2220</v>
      </c>
      <c r="C870" s="12" t="s">
        <v>1697</v>
      </c>
      <c r="D870" s="14" t="s">
        <v>855</v>
      </c>
      <c r="E870" s="13" t="s">
        <v>2119</v>
      </c>
      <c r="F870" s="13" t="s">
        <v>3051</v>
      </c>
      <c r="G870" s="12" t="s">
        <v>2120</v>
      </c>
      <c r="H870" s="12" t="s">
        <v>2121</v>
      </c>
      <c r="I870" s="18" t="s">
        <v>3360</v>
      </c>
      <c r="J870" s="43" t="s">
        <v>3379</v>
      </c>
      <c r="K870" s="43" t="s">
        <v>3379</v>
      </c>
      <c r="L870" s="144">
        <v>40317</v>
      </c>
      <c r="M870" s="138"/>
      <c r="N870" s="15"/>
      <c r="O870" s="15">
        <v>0</v>
      </c>
      <c r="P870" s="39">
        <v>1</v>
      </c>
      <c r="Q870" s="91" t="s">
        <v>3110</v>
      </c>
      <c r="R870" s="14"/>
      <c r="T870" s="123"/>
      <c r="U870" s="338"/>
      <c r="V870" s="92"/>
      <c r="W870" s="92"/>
    </row>
    <row r="871" spans="1:23" x14ac:dyDescent="0.2">
      <c r="A871" s="11">
        <f t="shared" si="14"/>
        <v>869</v>
      </c>
      <c r="B871" s="98">
        <v>2221</v>
      </c>
      <c r="C871" s="12" t="s">
        <v>1697</v>
      </c>
      <c r="D871" s="14" t="s">
        <v>856</v>
      </c>
      <c r="E871" s="13" t="s">
        <v>2119</v>
      </c>
      <c r="F871" s="13" t="s">
        <v>3051</v>
      </c>
      <c r="G871" s="12" t="s">
        <v>2120</v>
      </c>
      <c r="H871" s="12" t="s">
        <v>2121</v>
      </c>
      <c r="I871" s="18" t="s">
        <v>3360</v>
      </c>
      <c r="J871" s="43" t="s">
        <v>3379</v>
      </c>
      <c r="K871" s="43" t="s">
        <v>3379</v>
      </c>
      <c r="L871" s="144">
        <v>40317</v>
      </c>
      <c r="M871" s="138"/>
      <c r="N871" s="15"/>
      <c r="O871" s="15">
        <v>0</v>
      </c>
      <c r="P871" s="39">
        <v>1</v>
      </c>
      <c r="Q871" s="91" t="s">
        <v>3110</v>
      </c>
      <c r="R871" s="14"/>
      <c r="T871" s="123"/>
      <c r="U871" s="338"/>
      <c r="V871" s="92"/>
      <c r="W871" s="92"/>
    </row>
    <row r="872" spans="1:23" x14ac:dyDescent="0.2">
      <c r="A872" s="11">
        <f t="shared" si="14"/>
        <v>870</v>
      </c>
      <c r="B872" s="98">
        <v>2223</v>
      </c>
      <c r="C872" s="12" t="s">
        <v>1697</v>
      </c>
      <c r="D872" s="14" t="s">
        <v>857</v>
      </c>
      <c r="E872" s="13" t="s">
        <v>2119</v>
      </c>
      <c r="F872" s="13" t="s">
        <v>3051</v>
      </c>
      <c r="G872" s="12" t="s">
        <v>2120</v>
      </c>
      <c r="H872" s="12" t="s">
        <v>2121</v>
      </c>
      <c r="I872" s="18" t="s">
        <v>3360</v>
      </c>
      <c r="J872" s="43" t="s">
        <v>3379</v>
      </c>
      <c r="K872" s="43" t="s">
        <v>3379</v>
      </c>
      <c r="L872" s="144">
        <v>40514</v>
      </c>
      <c r="M872" s="138"/>
      <c r="N872" s="15"/>
      <c r="O872" s="15">
        <v>0</v>
      </c>
      <c r="P872" s="39">
        <v>1</v>
      </c>
      <c r="Q872" s="91" t="s">
        <v>3110</v>
      </c>
      <c r="R872" s="14"/>
      <c r="T872" s="123"/>
      <c r="U872" s="338"/>
      <c r="V872" s="92"/>
      <c r="W872" s="92"/>
    </row>
    <row r="873" spans="1:23" x14ac:dyDescent="0.2">
      <c r="A873" s="11">
        <f t="shared" si="14"/>
        <v>871</v>
      </c>
      <c r="B873" s="98">
        <v>2224</v>
      </c>
      <c r="C873" s="12" t="s">
        <v>1697</v>
      </c>
      <c r="D873" s="14" t="s">
        <v>858</v>
      </c>
      <c r="E873" s="13" t="s">
        <v>2119</v>
      </c>
      <c r="F873" s="13" t="s">
        <v>3051</v>
      </c>
      <c r="G873" s="12" t="s">
        <v>2120</v>
      </c>
      <c r="H873" s="12" t="s">
        <v>2121</v>
      </c>
      <c r="I873" s="18" t="s">
        <v>3360</v>
      </c>
      <c r="J873" s="43" t="s">
        <v>3379</v>
      </c>
      <c r="K873" s="43" t="s">
        <v>3379</v>
      </c>
      <c r="L873" s="144">
        <v>40477</v>
      </c>
      <c r="M873" s="138"/>
      <c r="N873" s="15"/>
      <c r="O873" s="15">
        <v>0</v>
      </c>
      <c r="P873" s="39">
        <v>1</v>
      </c>
      <c r="Q873" s="91" t="s">
        <v>3110</v>
      </c>
      <c r="R873" s="14"/>
      <c r="T873" s="123"/>
      <c r="U873" s="338"/>
      <c r="V873" s="92"/>
      <c r="W873" s="92"/>
    </row>
    <row r="874" spans="1:23" x14ac:dyDescent="0.2">
      <c r="A874" s="11">
        <f t="shared" si="14"/>
        <v>872</v>
      </c>
      <c r="B874" s="98">
        <v>2225</v>
      </c>
      <c r="C874" s="12" t="s">
        <v>1697</v>
      </c>
      <c r="D874" s="14" t="s">
        <v>859</v>
      </c>
      <c r="E874" s="13" t="s">
        <v>2119</v>
      </c>
      <c r="F874" s="13" t="s">
        <v>3051</v>
      </c>
      <c r="G874" s="12" t="s">
        <v>2120</v>
      </c>
      <c r="H874" s="12" t="s">
        <v>2121</v>
      </c>
      <c r="I874" s="18" t="s">
        <v>3360</v>
      </c>
      <c r="J874" s="43" t="s">
        <v>3379</v>
      </c>
      <c r="K874" s="43" t="s">
        <v>3379</v>
      </c>
      <c r="L874" s="144">
        <v>40387</v>
      </c>
      <c r="M874" s="138"/>
      <c r="N874" s="15"/>
      <c r="O874" s="15">
        <v>0</v>
      </c>
      <c r="P874" s="39">
        <v>1</v>
      </c>
      <c r="Q874" s="91" t="s">
        <v>3110</v>
      </c>
      <c r="R874" s="14"/>
      <c r="T874" s="123"/>
      <c r="U874" s="338"/>
      <c r="V874" s="92"/>
      <c r="W874" s="92"/>
    </row>
    <row r="875" spans="1:23" x14ac:dyDescent="0.2">
      <c r="A875" s="11">
        <f t="shared" si="14"/>
        <v>873</v>
      </c>
      <c r="B875" s="98">
        <v>2226</v>
      </c>
      <c r="C875" s="12" t="s">
        <v>1697</v>
      </c>
      <c r="D875" s="14" t="s">
        <v>2105</v>
      </c>
      <c r="E875" s="13" t="s">
        <v>2119</v>
      </c>
      <c r="F875" s="13" t="s">
        <v>3051</v>
      </c>
      <c r="G875" s="12" t="s">
        <v>2120</v>
      </c>
      <c r="H875" s="12" t="s">
        <v>2121</v>
      </c>
      <c r="I875" s="18" t="s">
        <v>3360</v>
      </c>
      <c r="J875" s="43" t="s">
        <v>3379</v>
      </c>
      <c r="K875" s="43" t="s">
        <v>3379</v>
      </c>
      <c r="L875" s="144">
        <v>40393</v>
      </c>
      <c r="M875" s="138"/>
      <c r="N875" s="15"/>
      <c r="O875" s="15">
        <v>0</v>
      </c>
      <c r="P875" s="39">
        <v>1</v>
      </c>
      <c r="Q875" s="91" t="s">
        <v>3110</v>
      </c>
      <c r="R875" s="14"/>
      <c r="T875" s="123"/>
      <c r="U875" s="338"/>
      <c r="V875" s="92"/>
      <c r="W875" s="92"/>
    </row>
    <row r="876" spans="1:23" x14ac:dyDescent="0.2">
      <c r="A876" s="11">
        <f t="shared" si="14"/>
        <v>874</v>
      </c>
      <c r="B876" s="98">
        <v>2227</v>
      </c>
      <c r="C876" s="12" t="s">
        <v>1697</v>
      </c>
      <c r="D876" s="14" t="s">
        <v>2106</v>
      </c>
      <c r="E876" s="13" t="s">
        <v>2119</v>
      </c>
      <c r="F876" s="13" t="s">
        <v>3051</v>
      </c>
      <c r="G876" s="12" t="s">
        <v>2120</v>
      </c>
      <c r="H876" s="12" t="s">
        <v>2121</v>
      </c>
      <c r="I876" s="18" t="s">
        <v>3360</v>
      </c>
      <c r="J876" s="43" t="s">
        <v>3379</v>
      </c>
      <c r="K876" s="43" t="s">
        <v>3379</v>
      </c>
      <c r="L876" s="144">
        <v>40777</v>
      </c>
      <c r="M876" s="138"/>
      <c r="N876" s="15"/>
      <c r="O876" s="15">
        <v>0</v>
      </c>
      <c r="P876" s="39">
        <v>1</v>
      </c>
      <c r="Q876" s="91" t="s">
        <v>3110</v>
      </c>
      <c r="R876" s="14"/>
      <c r="T876" s="123"/>
      <c r="U876" s="338"/>
      <c r="V876" s="92"/>
      <c r="W876" s="92"/>
    </row>
    <row r="877" spans="1:23" x14ac:dyDescent="0.2">
      <c r="A877" s="11">
        <f t="shared" si="14"/>
        <v>875</v>
      </c>
      <c r="B877" s="98">
        <v>2228</v>
      </c>
      <c r="C877" s="12" t="s">
        <v>1697</v>
      </c>
      <c r="D877" s="14" t="s">
        <v>2107</v>
      </c>
      <c r="E877" s="13" t="s">
        <v>2119</v>
      </c>
      <c r="F877" s="13" t="s">
        <v>3051</v>
      </c>
      <c r="G877" s="12" t="s">
        <v>2120</v>
      </c>
      <c r="H877" s="12" t="s">
        <v>2121</v>
      </c>
      <c r="I877" s="18" t="s">
        <v>3360</v>
      </c>
      <c r="J877" s="43" t="s">
        <v>3379</v>
      </c>
      <c r="K877" s="43" t="s">
        <v>3379</v>
      </c>
      <c r="L877" s="144">
        <v>40395</v>
      </c>
      <c r="M877" s="138"/>
      <c r="N877" s="15"/>
      <c r="O877" s="15">
        <v>0</v>
      </c>
      <c r="P877" s="39">
        <v>1</v>
      </c>
      <c r="Q877" s="91" t="s">
        <v>3110</v>
      </c>
      <c r="R877" s="14"/>
      <c r="T877" s="123"/>
      <c r="U877" s="338"/>
      <c r="V877" s="92"/>
      <c r="W877" s="92"/>
    </row>
    <row r="878" spans="1:23" x14ac:dyDescent="0.2">
      <c r="A878" s="11">
        <f t="shared" si="14"/>
        <v>876</v>
      </c>
      <c r="B878" s="98">
        <v>2229</v>
      </c>
      <c r="C878" s="12" t="s">
        <v>1697</v>
      </c>
      <c r="D878" s="14" t="s">
        <v>2108</v>
      </c>
      <c r="E878" s="13" t="s">
        <v>2119</v>
      </c>
      <c r="F878" s="13" t="s">
        <v>3051</v>
      </c>
      <c r="G878" s="12" t="s">
        <v>2120</v>
      </c>
      <c r="H878" s="12" t="s">
        <v>2121</v>
      </c>
      <c r="I878" s="18" t="s">
        <v>3360</v>
      </c>
      <c r="J878" s="43" t="s">
        <v>3379</v>
      </c>
      <c r="K878" s="43" t="s">
        <v>3379</v>
      </c>
      <c r="L878" s="144">
        <v>40778</v>
      </c>
      <c r="M878" s="138"/>
      <c r="N878" s="15"/>
      <c r="O878" s="15">
        <v>0</v>
      </c>
      <c r="P878" s="39">
        <v>1</v>
      </c>
      <c r="Q878" s="91" t="s">
        <v>3110</v>
      </c>
      <c r="R878" s="14"/>
      <c r="T878" s="123"/>
      <c r="U878" s="338"/>
      <c r="V878" s="92"/>
      <c r="W878" s="92"/>
    </row>
    <row r="879" spans="1:23" x14ac:dyDescent="0.2">
      <c r="A879" s="11">
        <f t="shared" si="14"/>
        <v>877</v>
      </c>
      <c r="B879" s="98">
        <v>2231</v>
      </c>
      <c r="C879" s="12" t="s">
        <v>1697</v>
      </c>
      <c r="D879" s="14" t="s">
        <v>2109</v>
      </c>
      <c r="E879" s="13" t="s">
        <v>2119</v>
      </c>
      <c r="F879" s="13" t="s">
        <v>3051</v>
      </c>
      <c r="G879" s="12" t="s">
        <v>2120</v>
      </c>
      <c r="H879" s="12" t="s">
        <v>2121</v>
      </c>
      <c r="I879" s="18" t="s">
        <v>3360</v>
      </c>
      <c r="J879" s="43" t="s">
        <v>3379</v>
      </c>
      <c r="K879" s="43" t="s">
        <v>3379</v>
      </c>
      <c r="L879" s="144">
        <v>40403</v>
      </c>
      <c r="M879" s="138"/>
      <c r="N879" s="15"/>
      <c r="O879" s="15">
        <v>0</v>
      </c>
      <c r="P879" s="39">
        <v>1</v>
      </c>
      <c r="Q879" s="91" t="s">
        <v>3110</v>
      </c>
      <c r="R879" s="14"/>
      <c r="T879" s="123"/>
      <c r="U879" s="338"/>
      <c r="V879" s="92"/>
      <c r="W879" s="92"/>
    </row>
    <row r="880" spans="1:23" x14ac:dyDescent="0.2">
      <c r="A880" s="11">
        <f t="shared" si="14"/>
        <v>878</v>
      </c>
      <c r="B880" s="98">
        <v>2232</v>
      </c>
      <c r="C880" s="12" t="s">
        <v>1697</v>
      </c>
      <c r="D880" s="14" t="s">
        <v>2110</v>
      </c>
      <c r="E880" s="13" t="s">
        <v>2119</v>
      </c>
      <c r="F880" s="13" t="s">
        <v>3051</v>
      </c>
      <c r="G880" s="12" t="s">
        <v>2120</v>
      </c>
      <c r="H880" s="12" t="s">
        <v>2121</v>
      </c>
      <c r="I880" s="18" t="s">
        <v>3360</v>
      </c>
      <c r="J880" s="43" t="s">
        <v>3379</v>
      </c>
      <c r="K880" s="43" t="s">
        <v>3379</v>
      </c>
      <c r="L880" s="144">
        <v>40631</v>
      </c>
      <c r="M880" s="138"/>
      <c r="N880" s="15"/>
      <c r="O880" s="15">
        <v>0</v>
      </c>
      <c r="P880" s="39">
        <v>1</v>
      </c>
      <c r="Q880" s="91" t="s">
        <v>3110</v>
      </c>
      <c r="R880" s="14"/>
      <c r="T880" s="123"/>
      <c r="U880" s="338"/>
      <c r="V880" s="92"/>
      <c r="W880" s="92"/>
    </row>
    <row r="881" spans="1:23" x14ac:dyDescent="0.2">
      <c r="A881" s="11">
        <f t="shared" si="14"/>
        <v>879</v>
      </c>
      <c r="B881" s="98">
        <v>2233</v>
      </c>
      <c r="C881" s="12" t="s">
        <v>1697</v>
      </c>
      <c r="D881" s="14" t="s">
        <v>2111</v>
      </c>
      <c r="E881" s="13" t="s">
        <v>2119</v>
      </c>
      <c r="F881" s="13" t="s">
        <v>3051</v>
      </c>
      <c r="G881" s="12" t="s">
        <v>2120</v>
      </c>
      <c r="H881" s="12" t="s">
        <v>2121</v>
      </c>
      <c r="I881" s="18" t="s">
        <v>3360</v>
      </c>
      <c r="J881" s="43" t="s">
        <v>3379</v>
      </c>
      <c r="K881" s="43" t="s">
        <v>3379</v>
      </c>
      <c r="L881" s="144">
        <v>40499</v>
      </c>
      <c r="M881" s="138"/>
      <c r="N881" s="15"/>
      <c r="O881" s="15">
        <v>0</v>
      </c>
      <c r="P881" s="39">
        <v>1</v>
      </c>
      <c r="Q881" s="91" t="s">
        <v>3110</v>
      </c>
      <c r="R881" s="14"/>
      <c r="T881" s="123"/>
      <c r="U881" s="338"/>
      <c r="V881" s="92"/>
      <c r="W881" s="92"/>
    </row>
    <row r="882" spans="1:23" x14ac:dyDescent="0.2">
      <c r="A882" s="11">
        <f t="shared" si="14"/>
        <v>880</v>
      </c>
      <c r="B882" s="98">
        <v>2234</v>
      </c>
      <c r="C882" s="12" t="s">
        <v>1697</v>
      </c>
      <c r="D882" s="14" t="s">
        <v>2112</v>
      </c>
      <c r="E882" s="13" t="s">
        <v>2119</v>
      </c>
      <c r="F882" s="13" t="s">
        <v>3051</v>
      </c>
      <c r="G882" s="12" t="s">
        <v>2120</v>
      </c>
      <c r="H882" s="12" t="s">
        <v>2121</v>
      </c>
      <c r="I882" s="18" t="s">
        <v>3360</v>
      </c>
      <c r="J882" s="43" t="s">
        <v>3379</v>
      </c>
      <c r="K882" s="43" t="s">
        <v>3379</v>
      </c>
      <c r="L882" s="144">
        <v>40499</v>
      </c>
      <c r="M882" s="138"/>
      <c r="N882" s="15"/>
      <c r="O882" s="15">
        <v>0</v>
      </c>
      <c r="P882" s="39">
        <v>1</v>
      </c>
      <c r="Q882" s="91" t="s">
        <v>3110</v>
      </c>
      <c r="R882" s="14"/>
      <c r="T882" s="123"/>
      <c r="U882" s="338"/>
      <c r="V882" s="92"/>
      <c r="W882" s="92"/>
    </row>
    <row r="883" spans="1:23" x14ac:dyDescent="0.2">
      <c r="A883" s="11">
        <f t="shared" si="14"/>
        <v>881</v>
      </c>
      <c r="B883" s="98">
        <v>2235</v>
      </c>
      <c r="C883" s="12" t="s">
        <v>1697</v>
      </c>
      <c r="D883" s="14" t="s">
        <v>2113</v>
      </c>
      <c r="E883" s="13" t="s">
        <v>2119</v>
      </c>
      <c r="F883" s="13" t="s">
        <v>3051</v>
      </c>
      <c r="G883" s="12" t="s">
        <v>2120</v>
      </c>
      <c r="H883" s="12" t="s">
        <v>2121</v>
      </c>
      <c r="I883" s="18" t="s">
        <v>3360</v>
      </c>
      <c r="J883" s="43" t="s">
        <v>3379</v>
      </c>
      <c r="K883" s="43" t="s">
        <v>3379</v>
      </c>
      <c r="L883" s="144">
        <v>40480</v>
      </c>
      <c r="M883" s="138"/>
      <c r="N883" s="15"/>
      <c r="O883" s="15">
        <v>0</v>
      </c>
      <c r="P883" s="39">
        <v>1</v>
      </c>
      <c r="Q883" s="91" t="s">
        <v>3110</v>
      </c>
      <c r="R883" s="14"/>
      <c r="T883" s="123"/>
      <c r="U883" s="338"/>
      <c r="V883" s="92"/>
      <c r="W883" s="92"/>
    </row>
    <row r="884" spans="1:23" x14ac:dyDescent="0.2">
      <c r="A884" s="388">
        <f t="shared" si="14"/>
        <v>882</v>
      </c>
      <c r="B884" s="120">
        <v>2236</v>
      </c>
      <c r="C884" s="121" t="s">
        <v>1697</v>
      </c>
      <c r="D884" s="114" t="s">
        <v>142</v>
      </c>
      <c r="E884" s="388" t="s">
        <v>2119</v>
      </c>
      <c r="F884" s="388" t="s">
        <v>3051</v>
      </c>
      <c r="G884" s="121" t="s">
        <v>2120</v>
      </c>
      <c r="H884" s="121" t="s">
        <v>2121</v>
      </c>
      <c r="I884" s="113" t="s">
        <v>3360</v>
      </c>
      <c r="J884" s="122"/>
      <c r="K884" s="122"/>
      <c r="L884" s="390"/>
      <c r="M884" s="514" t="s">
        <v>3381</v>
      </c>
      <c r="N884" s="423">
        <v>42014</v>
      </c>
      <c r="O884" s="391">
        <v>0</v>
      </c>
      <c r="P884" s="392">
        <v>-1</v>
      </c>
      <c r="Q884" s="393" t="s">
        <v>3110</v>
      </c>
      <c r="R884" s="114"/>
      <c r="S884" s="411"/>
      <c r="T884" s="145"/>
      <c r="U884" s="412"/>
      <c r="V884" s="408"/>
      <c r="W884" s="408"/>
    </row>
    <row r="885" spans="1:23" x14ac:dyDescent="0.2">
      <c r="A885" s="11">
        <f t="shared" si="14"/>
        <v>883</v>
      </c>
      <c r="B885" s="98">
        <v>2237</v>
      </c>
      <c r="C885" s="12" t="s">
        <v>1697</v>
      </c>
      <c r="D885" s="14" t="s">
        <v>143</v>
      </c>
      <c r="E885" s="13" t="s">
        <v>2119</v>
      </c>
      <c r="F885" s="13" t="s">
        <v>3051</v>
      </c>
      <c r="G885" s="12" t="s">
        <v>2120</v>
      </c>
      <c r="H885" s="12" t="s">
        <v>2121</v>
      </c>
      <c r="I885" s="18" t="s">
        <v>3360</v>
      </c>
      <c r="J885" s="43" t="s">
        <v>3379</v>
      </c>
      <c r="K885" s="43" t="s">
        <v>3379</v>
      </c>
      <c r="L885" s="144">
        <v>40777</v>
      </c>
      <c r="M885" s="138"/>
      <c r="N885" s="15"/>
      <c r="O885" s="15">
        <v>0</v>
      </c>
      <c r="P885" s="39">
        <v>1</v>
      </c>
      <c r="Q885" s="91" t="s">
        <v>3110</v>
      </c>
      <c r="R885" s="14"/>
      <c r="T885" s="135">
        <v>41355</v>
      </c>
      <c r="U885" s="338"/>
      <c r="V885" s="92"/>
      <c r="W885" s="92"/>
    </row>
    <row r="886" spans="1:23" x14ac:dyDescent="0.2">
      <c r="A886" s="11">
        <f t="shared" si="14"/>
        <v>884</v>
      </c>
      <c r="B886" s="137">
        <v>2238</v>
      </c>
      <c r="C886" s="12" t="s">
        <v>1697</v>
      </c>
      <c r="D886" s="14" t="s">
        <v>144</v>
      </c>
      <c r="E886" s="13" t="s">
        <v>2119</v>
      </c>
      <c r="F886" s="13" t="s">
        <v>3051</v>
      </c>
      <c r="G886" s="12" t="s">
        <v>2120</v>
      </c>
      <c r="H886" s="12" t="s">
        <v>2121</v>
      </c>
      <c r="I886" s="18" t="s">
        <v>3360</v>
      </c>
      <c r="J886" s="43" t="s">
        <v>3379</v>
      </c>
      <c r="K886" s="43" t="s">
        <v>3379</v>
      </c>
      <c r="L886" s="144">
        <v>40778</v>
      </c>
      <c r="M886" s="138"/>
      <c r="N886" s="15"/>
      <c r="O886" s="15">
        <v>0</v>
      </c>
      <c r="P886" s="39">
        <v>1</v>
      </c>
      <c r="Q886" s="91" t="s">
        <v>3110</v>
      </c>
      <c r="R886" s="14"/>
      <c r="T886" s="123"/>
      <c r="U886" s="338"/>
      <c r="V886" s="92"/>
      <c r="W886" s="92"/>
    </row>
    <row r="887" spans="1:23" x14ac:dyDescent="0.2">
      <c r="A887" s="11">
        <f t="shared" si="14"/>
        <v>885</v>
      </c>
      <c r="B887" s="98">
        <v>2239</v>
      </c>
      <c r="C887" s="12" t="s">
        <v>1697</v>
      </c>
      <c r="D887" s="14" t="s">
        <v>145</v>
      </c>
      <c r="E887" s="13" t="s">
        <v>2119</v>
      </c>
      <c r="F887" s="13" t="s">
        <v>3051</v>
      </c>
      <c r="G887" s="12" t="s">
        <v>2120</v>
      </c>
      <c r="H887" s="12" t="s">
        <v>2121</v>
      </c>
      <c r="I887" s="18" t="s">
        <v>3360</v>
      </c>
      <c r="J887" s="43" t="s">
        <v>3379</v>
      </c>
      <c r="K887" s="43" t="s">
        <v>3379</v>
      </c>
      <c r="L887" s="144">
        <v>40772</v>
      </c>
      <c r="M887" s="138"/>
      <c r="N887" s="15"/>
      <c r="O887" s="15">
        <v>0</v>
      </c>
      <c r="P887" s="39">
        <v>1</v>
      </c>
      <c r="Q887" s="91" t="s">
        <v>3110</v>
      </c>
      <c r="R887" s="14"/>
      <c r="T887" s="123"/>
      <c r="U887" s="338"/>
      <c r="V887" s="92"/>
      <c r="W887" s="92"/>
    </row>
    <row r="888" spans="1:23" x14ac:dyDescent="0.2">
      <c r="A888" s="11">
        <f t="shared" si="14"/>
        <v>886</v>
      </c>
      <c r="B888" s="98">
        <v>2240</v>
      </c>
      <c r="C888" s="12" t="s">
        <v>1697</v>
      </c>
      <c r="D888" s="14" t="s">
        <v>146</v>
      </c>
      <c r="E888" s="13" t="s">
        <v>2119</v>
      </c>
      <c r="F888" s="13" t="s">
        <v>3051</v>
      </c>
      <c r="G888" s="12" t="s">
        <v>2120</v>
      </c>
      <c r="H888" s="12" t="s">
        <v>2121</v>
      </c>
      <c r="I888" s="18" t="s">
        <v>3360</v>
      </c>
      <c r="J888" s="43" t="s">
        <v>3379</v>
      </c>
      <c r="K888" s="43" t="s">
        <v>3379</v>
      </c>
      <c r="L888" s="144">
        <v>40478</v>
      </c>
      <c r="M888" s="138"/>
      <c r="N888" s="15"/>
      <c r="O888" s="15">
        <v>0</v>
      </c>
      <c r="P888" s="39">
        <v>1</v>
      </c>
      <c r="Q888" s="91" t="s">
        <v>3110</v>
      </c>
      <c r="R888" s="14"/>
      <c r="T888" s="135">
        <v>41355</v>
      </c>
      <c r="U888" s="338"/>
      <c r="V888" s="92"/>
      <c r="W888" s="92"/>
    </row>
    <row r="889" spans="1:23" x14ac:dyDescent="0.2">
      <c r="A889" s="11">
        <f t="shared" si="14"/>
        <v>887</v>
      </c>
      <c r="B889" s="137">
        <v>2245</v>
      </c>
      <c r="C889" s="12" t="s">
        <v>1697</v>
      </c>
      <c r="D889" s="14" t="s">
        <v>147</v>
      </c>
      <c r="E889" s="13" t="s">
        <v>2119</v>
      </c>
      <c r="F889" s="13" t="s">
        <v>3051</v>
      </c>
      <c r="G889" s="12" t="s">
        <v>2120</v>
      </c>
      <c r="H889" s="12" t="s">
        <v>2121</v>
      </c>
      <c r="I889" s="18" t="s">
        <v>3360</v>
      </c>
      <c r="J889" s="43" t="s">
        <v>3379</v>
      </c>
      <c r="K889" s="43" t="s">
        <v>3379</v>
      </c>
      <c r="L889" s="144">
        <v>40777</v>
      </c>
      <c r="M889" s="138"/>
      <c r="N889" s="15"/>
      <c r="O889" s="15">
        <v>0</v>
      </c>
      <c r="P889" s="39">
        <v>1</v>
      </c>
      <c r="Q889" s="91" t="s">
        <v>3110</v>
      </c>
      <c r="R889" s="14"/>
      <c r="T889" s="123"/>
      <c r="U889" s="338"/>
      <c r="V889" s="92"/>
      <c r="W889" s="92"/>
    </row>
    <row r="890" spans="1:23" x14ac:dyDescent="0.2">
      <c r="A890" s="11">
        <f t="shared" si="14"/>
        <v>888</v>
      </c>
      <c r="B890" s="98">
        <v>2246</v>
      </c>
      <c r="C890" s="12" t="s">
        <v>1697</v>
      </c>
      <c r="D890" s="14" t="s">
        <v>148</v>
      </c>
      <c r="E890" s="13" t="s">
        <v>2119</v>
      </c>
      <c r="F890" s="13" t="s">
        <v>3051</v>
      </c>
      <c r="G890" s="12" t="s">
        <v>2120</v>
      </c>
      <c r="H890" s="12" t="s">
        <v>2121</v>
      </c>
      <c r="I890" s="18" t="s">
        <v>3360</v>
      </c>
      <c r="J890" s="43" t="s">
        <v>3379</v>
      </c>
      <c r="K890" s="43" t="s">
        <v>3379</v>
      </c>
      <c r="L890" s="144">
        <v>40499</v>
      </c>
      <c r="M890" s="138"/>
      <c r="N890" s="15"/>
      <c r="O890" s="15">
        <v>0</v>
      </c>
      <c r="P890" s="39">
        <v>1</v>
      </c>
      <c r="Q890" s="91" t="s">
        <v>3110</v>
      </c>
      <c r="R890" s="14"/>
      <c r="T890" s="123"/>
      <c r="U890" s="338"/>
      <c r="V890" s="92"/>
      <c r="W890" s="92"/>
    </row>
    <row r="891" spans="1:23" x14ac:dyDescent="0.2">
      <c r="A891" s="11">
        <f t="shared" si="14"/>
        <v>889</v>
      </c>
      <c r="B891" s="98">
        <v>2247</v>
      </c>
      <c r="C891" s="12" t="s">
        <v>1697</v>
      </c>
      <c r="D891" s="14" t="s">
        <v>2758</v>
      </c>
      <c r="E891" s="13" t="s">
        <v>2119</v>
      </c>
      <c r="F891" s="13" t="s">
        <v>3051</v>
      </c>
      <c r="G891" s="12" t="s">
        <v>2120</v>
      </c>
      <c r="H891" s="12" t="s">
        <v>2121</v>
      </c>
      <c r="I891" s="18" t="s">
        <v>3360</v>
      </c>
      <c r="J891" s="43" t="s">
        <v>3379</v>
      </c>
      <c r="K891" s="43" t="s">
        <v>3379</v>
      </c>
      <c r="L891" s="144" t="s">
        <v>20804</v>
      </c>
      <c r="M891" s="138"/>
      <c r="N891" s="15"/>
      <c r="O891" s="15">
        <v>0</v>
      </c>
      <c r="P891" s="39">
        <v>1</v>
      </c>
      <c r="Q891" s="91" t="s">
        <v>3110</v>
      </c>
      <c r="R891" s="14"/>
      <c r="T891" s="123"/>
      <c r="U891" s="338"/>
      <c r="V891" s="92"/>
      <c r="W891" s="92"/>
    </row>
    <row r="892" spans="1:23" x14ac:dyDescent="0.2">
      <c r="A892" s="11">
        <f t="shared" si="14"/>
        <v>890</v>
      </c>
      <c r="B892" s="137">
        <v>2248</v>
      </c>
      <c r="C892" s="12" t="s">
        <v>1697</v>
      </c>
      <c r="D892" s="14" t="s">
        <v>2759</v>
      </c>
      <c r="E892" s="13" t="s">
        <v>2119</v>
      </c>
      <c r="F892" s="13" t="s">
        <v>3051</v>
      </c>
      <c r="G892" s="12" t="s">
        <v>2120</v>
      </c>
      <c r="H892" s="12" t="s">
        <v>2121</v>
      </c>
      <c r="I892" s="18" t="s">
        <v>3360</v>
      </c>
      <c r="J892" s="43" t="s">
        <v>3379</v>
      </c>
      <c r="K892" s="43" t="s">
        <v>3379</v>
      </c>
      <c r="L892" s="144">
        <v>40389</v>
      </c>
      <c r="M892" s="138"/>
      <c r="N892" s="15"/>
      <c r="O892" s="15">
        <v>0</v>
      </c>
      <c r="P892" s="39">
        <v>1</v>
      </c>
      <c r="Q892" s="91" t="s">
        <v>3110</v>
      </c>
      <c r="R892" s="14"/>
      <c r="T892" s="123"/>
      <c r="U892" s="338"/>
      <c r="V892" s="92"/>
      <c r="W892" s="92"/>
    </row>
    <row r="893" spans="1:23" x14ac:dyDescent="0.2">
      <c r="A893" s="11">
        <f t="shared" si="14"/>
        <v>891</v>
      </c>
      <c r="B893" s="98">
        <v>2253</v>
      </c>
      <c r="C893" s="12" t="s">
        <v>1697</v>
      </c>
      <c r="D893" s="14" t="s">
        <v>2760</v>
      </c>
      <c r="E893" s="13" t="s">
        <v>2119</v>
      </c>
      <c r="F893" s="13" t="s">
        <v>3051</v>
      </c>
      <c r="G893" s="12" t="s">
        <v>2120</v>
      </c>
      <c r="H893" s="12" t="s">
        <v>2121</v>
      </c>
      <c r="I893" s="18" t="s">
        <v>3360</v>
      </c>
      <c r="J893" s="43" t="s">
        <v>3379</v>
      </c>
      <c r="K893" s="43" t="s">
        <v>3379</v>
      </c>
      <c r="L893" s="144">
        <v>40395</v>
      </c>
      <c r="M893" s="138"/>
      <c r="N893" s="15"/>
      <c r="O893" s="15">
        <v>0</v>
      </c>
      <c r="P893" s="39">
        <v>1</v>
      </c>
      <c r="Q893" s="91" t="s">
        <v>3110</v>
      </c>
      <c r="R893" s="14"/>
      <c r="T893" s="123"/>
      <c r="U893" s="338"/>
      <c r="V893" s="92"/>
      <c r="W893" s="92"/>
    </row>
    <row r="894" spans="1:23" x14ac:dyDescent="0.2">
      <c r="A894" s="11">
        <f t="shared" si="14"/>
        <v>892</v>
      </c>
      <c r="B894" s="98">
        <v>2266</v>
      </c>
      <c r="C894" s="12" t="s">
        <v>1697</v>
      </c>
      <c r="D894" s="14" t="s">
        <v>2761</v>
      </c>
      <c r="E894" s="13" t="s">
        <v>2119</v>
      </c>
      <c r="F894" s="13" t="s">
        <v>3051</v>
      </c>
      <c r="G894" s="12" t="s">
        <v>2120</v>
      </c>
      <c r="H894" s="12" t="s">
        <v>2121</v>
      </c>
      <c r="I894" s="18" t="s">
        <v>3360</v>
      </c>
      <c r="J894" s="43" t="s">
        <v>3379</v>
      </c>
      <c r="K894" s="43" t="s">
        <v>3379</v>
      </c>
      <c r="L894" s="144">
        <v>40771</v>
      </c>
      <c r="M894" s="138"/>
      <c r="N894" s="15"/>
      <c r="O894" s="15">
        <v>0</v>
      </c>
      <c r="P894" s="39">
        <v>1</v>
      </c>
      <c r="Q894" s="91" t="s">
        <v>3110</v>
      </c>
      <c r="R894" s="14"/>
      <c r="T894" s="123"/>
      <c r="U894" s="338"/>
      <c r="V894" s="92"/>
      <c r="W894" s="92"/>
    </row>
    <row r="895" spans="1:23" x14ac:dyDescent="0.2">
      <c r="A895" s="11">
        <f t="shared" si="14"/>
        <v>893</v>
      </c>
      <c r="B895" s="98">
        <v>2270</v>
      </c>
      <c r="C895" s="12" t="s">
        <v>1697</v>
      </c>
      <c r="D895" s="14" t="s">
        <v>2762</v>
      </c>
      <c r="E895" s="13" t="s">
        <v>2119</v>
      </c>
      <c r="F895" s="13" t="s">
        <v>3051</v>
      </c>
      <c r="G895" s="12" t="s">
        <v>2120</v>
      </c>
      <c r="H895" s="12" t="s">
        <v>2121</v>
      </c>
      <c r="I895" s="18" t="s">
        <v>3360</v>
      </c>
      <c r="J895" s="43" t="s">
        <v>3379</v>
      </c>
      <c r="K895" s="43" t="s">
        <v>3379</v>
      </c>
      <c r="L895" s="144">
        <v>40513</v>
      </c>
      <c r="M895" s="138"/>
      <c r="N895" s="15"/>
      <c r="O895" s="15">
        <v>0</v>
      </c>
      <c r="P895" s="39">
        <v>1</v>
      </c>
      <c r="Q895" s="91" t="s">
        <v>3110</v>
      </c>
      <c r="R895" s="14"/>
      <c r="T895" s="123"/>
      <c r="U895" s="338"/>
      <c r="V895" s="92"/>
      <c r="W895" s="92"/>
    </row>
    <row r="896" spans="1:23" x14ac:dyDescent="0.2">
      <c r="A896" s="11">
        <f t="shared" si="14"/>
        <v>894</v>
      </c>
      <c r="B896" s="98">
        <v>2271</v>
      </c>
      <c r="C896" s="12" t="s">
        <v>1697</v>
      </c>
      <c r="D896" s="14" t="s">
        <v>2763</v>
      </c>
      <c r="E896" s="13" t="s">
        <v>2119</v>
      </c>
      <c r="F896" s="13" t="s">
        <v>3051</v>
      </c>
      <c r="G896" s="12" t="s">
        <v>2120</v>
      </c>
      <c r="H896" s="12" t="s">
        <v>2121</v>
      </c>
      <c r="I896" s="18" t="s">
        <v>3360</v>
      </c>
      <c r="J896" s="43" t="s">
        <v>3379</v>
      </c>
      <c r="K896" s="43" t="s">
        <v>3379</v>
      </c>
      <c r="L896" s="144">
        <v>40438</v>
      </c>
      <c r="M896" s="138"/>
      <c r="N896" s="15"/>
      <c r="O896" s="15">
        <v>0</v>
      </c>
      <c r="P896" s="39">
        <v>1</v>
      </c>
      <c r="Q896" s="91" t="s">
        <v>3110</v>
      </c>
      <c r="R896" s="14"/>
      <c r="T896" s="123"/>
      <c r="U896" s="338"/>
      <c r="V896" s="92"/>
      <c r="W896" s="92"/>
    </row>
    <row r="897" spans="1:23" x14ac:dyDescent="0.2">
      <c r="A897" s="11">
        <f t="shared" si="14"/>
        <v>895</v>
      </c>
      <c r="B897" s="98">
        <v>2280</v>
      </c>
      <c r="C897" s="12" t="s">
        <v>1697</v>
      </c>
      <c r="D897" s="14" t="s">
        <v>2764</v>
      </c>
      <c r="E897" s="13" t="s">
        <v>2119</v>
      </c>
      <c r="F897" s="13" t="s">
        <v>3051</v>
      </c>
      <c r="G897" s="12" t="s">
        <v>2120</v>
      </c>
      <c r="H897" s="12" t="s">
        <v>2121</v>
      </c>
      <c r="I897" s="18" t="s">
        <v>3360</v>
      </c>
      <c r="J897" s="43" t="s">
        <v>3379</v>
      </c>
      <c r="K897" s="43" t="s">
        <v>3379</v>
      </c>
      <c r="L897" s="144">
        <v>40378</v>
      </c>
      <c r="M897" s="138"/>
      <c r="N897" s="15"/>
      <c r="O897" s="15">
        <v>0</v>
      </c>
      <c r="P897" s="39">
        <v>1</v>
      </c>
      <c r="Q897" s="91" t="s">
        <v>3110</v>
      </c>
      <c r="R897" s="14"/>
      <c r="T897" s="123"/>
      <c r="U897" s="338"/>
      <c r="V897" s="92"/>
      <c r="W897" s="92"/>
    </row>
    <row r="898" spans="1:23" x14ac:dyDescent="0.2">
      <c r="A898" s="11">
        <f t="shared" si="14"/>
        <v>896</v>
      </c>
      <c r="B898" s="98">
        <v>2281</v>
      </c>
      <c r="C898" s="12" t="s">
        <v>1697</v>
      </c>
      <c r="D898" s="14" t="s">
        <v>2765</v>
      </c>
      <c r="E898" s="13" t="s">
        <v>2119</v>
      </c>
      <c r="F898" s="13" t="s">
        <v>3051</v>
      </c>
      <c r="G898" s="12" t="s">
        <v>2120</v>
      </c>
      <c r="H898" s="12" t="s">
        <v>2121</v>
      </c>
      <c r="I898" s="18" t="s">
        <v>3360</v>
      </c>
      <c r="J898" s="43" t="s">
        <v>3379</v>
      </c>
      <c r="K898" s="43" t="s">
        <v>3379</v>
      </c>
      <c r="L898" s="144">
        <v>40521</v>
      </c>
      <c r="M898" s="138"/>
      <c r="N898" s="15"/>
      <c r="O898" s="15">
        <v>0</v>
      </c>
      <c r="P898" s="39">
        <v>1</v>
      </c>
      <c r="Q898" s="91" t="s">
        <v>3110</v>
      </c>
      <c r="R898" s="14"/>
      <c r="T898" s="135">
        <v>41355</v>
      </c>
      <c r="U898" s="338"/>
      <c r="V898" s="92"/>
      <c r="W898" s="92"/>
    </row>
    <row r="899" spans="1:23" x14ac:dyDescent="0.2">
      <c r="A899" s="11">
        <f t="shared" si="14"/>
        <v>897</v>
      </c>
      <c r="B899" s="98">
        <v>2282</v>
      </c>
      <c r="C899" s="12" t="s">
        <v>1697</v>
      </c>
      <c r="D899" s="14" t="s">
        <v>2766</v>
      </c>
      <c r="E899" s="13" t="s">
        <v>2119</v>
      </c>
      <c r="F899" s="13" t="s">
        <v>3051</v>
      </c>
      <c r="G899" s="12" t="s">
        <v>2120</v>
      </c>
      <c r="H899" s="12" t="s">
        <v>2121</v>
      </c>
      <c r="I899" s="18" t="s">
        <v>3360</v>
      </c>
      <c r="J899" s="43" t="s">
        <v>3379</v>
      </c>
      <c r="K899" s="43" t="s">
        <v>3379</v>
      </c>
      <c r="L899" s="144">
        <v>40375</v>
      </c>
      <c r="M899" s="138"/>
      <c r="N899" s="15"/>
      <c r="O899" s="15">
        <v>0</v>
      </c>
      <c r="P899" s="39">
        <v>1</v>
      </c>
      <c r="Q899" s="91" t="s">
        <v>3110</v>
      </c>
      <c r="R899" s="14"/>
      <c r="T899" s="123"/>
      <c r="U899" s="338"/>
      <c r="V899" s="92"/>
      <c r="W899" s="92"/>
    </row>
    <row r="900" spans="1:23" x14ac:dyDescent="0.2">
      <c r="A900" s="11">
        <f t="shared" ref="A900:A963" si="15">A899+1</f>
        <v>898</v>
      </c>
      <c r="B900" s="98">
        <v>2287</v>
      </c>
      <c r="C900" s="12" t="s">
        <v>1697</v>
      </c>
      <c r="D900" s="14" t="s">
        <v>2767</v>
      </c>
      <c r="E900" s="13" t="s">
        <v>2119</v>
      </c>
      <c r="F900" s="13" t="s">
        <v>3051</v>
      </c>
      <c r="G900" s="12" t="s">
        <v>2120</v>
      </c>
      <c r="H900" s="12" t="s">
        <v>2121</v>
      </c>
      <c r="I900" s="18" t="s">
        <v>3360</v>
      </c>
      <c r="J900" s="43" t="s">
        <v>3379</v>
      </c>
      <c r="K900" s="43" t="s">
        <v>3379</v>
      </c>
      <c r="L900" s="144">
        <v>40526</v>
      </c>
      <c r="M900" s="138"/>
      <c r="N900" s="15"/>
      <c r="O900" s="15">
        <v>0</v>
      </c>
      <c r="P900" s="39">
        <v>1</v>
      </c>
      <c r="Q900" s="91" t="s">
        <v>3110</v>
      </c>
      <c r="R900" s="14"/>
      <c r="T900" s="123"/>
      <c r="U900" s="338"/>
      <c r="V900" s="92"/>
      <c r="W900" s="92"/>
    </row>
    <row r="901" spans="1:23" x14ac:dyDescent="0.2">
      <c r="A901" s="11">
        <f t="shared" si="15"/>
        <v>899</v>
      </c>
      <c r="B901" s="98">
        <v>2293</v>
      </c>
      <c r="C901" s="12" t="s">
        <v>1697</v>
      </c>
      <c r="D901" s="14" t="s">
        <v>2768</v>
      </c>
      <c r="E901" s="13" t="s">
        <v>2119</v>
      </c>
      <c r="F901" s="13" t="s">
        <v>3051</v>
      </c>
      <c r="G901" s="12" t="s">
        <v>2120</v>
      </c>
      <c r="H901" s="12" t="s">
        <v>2121</v>
      </c>
      <c r="I901" s="18" t="s">
        <v>3360</v>
      </c>
      <c r="J901" s="43" t="s">
        <v>3379</v>
      </c>
      <c r="K901" s="43" t="s">
        <v>3379</v>
      </c>
      <c r="L901" s="144">
        <v>40317</v>
      </c>
      <c r="M901" s="138"/>
      <c r="N901" s="15"/>
      <c r="O901" s="15">
        <v>0</v>
      </c>
      <c r="P901" s="39">
        <v>1</v>
      </c>
      <c r="Q901" s="91" t="s">
        <v>3110</v>
      </c>
      <c r="R901" s="14"/>
      <c r="T901" s="123"/>
      <c r="U901" s="338"/>
      <c r="V901" s="92"/>
      <c r="W901" s="92"/>
    </row>
    <row r="902" spans="1:23" x14ac:dyDescent="0.2">
      <c r="A902" s="11">
        <f t="shared" si="15"/>
        <v>900</v>
      </c>
      <c r="B902" s="98">
        <v>2300</v>
      </c>
      <c r="C902" s="12" t="s">
        <v>1697</v>
      </c>
      <c r="D902" s="14" t="s">
        <v>2432</v>
      </c>
      <c r="E902" s="13" t="s">
        <v>2119</v>
      </c>
      <c r="F902" s="43" t="s">
        <v>3098</v>
      </c>
      <c r="G902" s="12" t="s">
        <v>2120</v>
      </c>
      <c r="H902" s="12" t="s">
        <v>2121</v>
      </c>
      <c r="I902" s="18" t="s">
        <v>3360</v>
      </c>
      <c r="J902" s="43" t="s">
        <v>3379</v>
      </c>
      <c r="K902" s="43" t="s">
        <v>3379</v>
      </c>
      <c r="L902" s="144">
        <v>40786</v>
      </c>
      <c r="M902" s="138"/>
      <c r="N902" s="15"/>
      <c r="O902" s="15">
        <v>1</v>
      </c>
      <c r="P902" s="39">
        <v>1</v>
      </c>
      <c r="Q902" s="91" t="s">
        <v>3110</v>
      </c>
      <c r="R902" s="14"/>
      <c r="T902" s="123"/>
      <c r="U902" s="338"/>
      <c r="V902" s="92"/>
      <c r="W902" s="92"/>
    </row>
    <row r="903" spans="1:23" x14ac:dyDescent="0.2">
      <c r="A903" s="11">
        <f t="shared" si="15"/>
        <v>901</v>
      </c>
      <c r="B903" s="98">
        <v>2301</v>
      </c>
      <c r="C903" s="12" t="s">
        <v>1697</v>
      </c>
      <c r="D903" s="14" t="s">
        <v>2433</v>
      </c>
      <c r="E903" s="13" t="s">
        <v>2119</v>
      </c>
      <c r="F903" s="43" t="s">
        <v>3098</v>
      </c>
      <c r="G903" s="12" t="s">
        <v>2120</v>
      </c>
      <c r="H903" s="12" t="s">
        <v>2121</v>
      </c>
      <c r="I903" s="18" t="s">
        <v>3360</v>
      </c>
      <c r="J903" s="43" t="s">
        <v>3379</v>
      </c>
      <c r="K903" s="43" t="s">
        <v>3379</v>
      </c>
      <c r="L903" s="144">
        <v>40527</v>
      </c>
      <c r="M903" s="138"/>
      <c r="N903" s="15"/>
      <c r="O903" s="15">
        <v>0</v>
      </c>
      <c r="P903" s="39">
        <v>1</v>
      </c>
      <c r="Q903" s="91" t="s">
        <v>3110</v>
      </c>
      <c r="R903" s="14"/>
      <c r="T903" s="123"/>
      <c r="U903" s="338"/>
      <c r="V903" s="92"/>
      <c r="W903" s="92"/>
    </row>
    <row r="904" spans="1:23" x14ac:dyDescent="0.2">
      <c r="A904" s="11">
        <f t="shared" si="15"/>
        <v>902</v>
      </c>
      <c r="B904" s="98">
        <v>2302</v>
      </c>
      <c r="C904" s="12" t="s">
        <v>1697</v>
      </c>
      <c r="D904" s="14" t="s">
        <v>1323</v>
      </c>
      <c r="E904" s="13" t="s">
        <v>2119</v>
      </c>
      <c r="F904" s="43" t="s">
        <v>3098</v>
      </c>
      <c r="G904" s="12" t="s">
        <v>2120</v>
      </c>
      <c r="H904" s="12" t="s">
        <v>2121</v>
      </c>
      <c r="I904" s="221" t="s">
        <v>3360</v>
      </c>
      <c r="J904" s="43" t="s">
        <v>3379</v>
      </c>
      <c r="K904" s="43" t="s">
        <v>3379</v>
      </c>
      <c r="L904" s="144">
        <v>40660</v>
      </c>
      <c r="M904" s="138"/>
      <c r="N904" s="15"/>
      <c r="O904" s="15">
        <v>0</v>
      </c>
      <c r="P904" s="39">
        <v>1</v>
      </c>
      <c r="Q904" s="91" t="s">
        <v>3110</v>
      </c>
      <c r="R904" s="14"/>
      <c r="T904" s="135">
        <v>41355</v>
      </c>
      <c r="U904" s="338"/>
      <c r="V904" s="92"/>
      <c r="W904" s="92"/>
    </row>
    <row r="905" spans="1:23" ht="12.75" customHeight="1" x14ac:dyDescent="0.2">
      <c r="A905" s="11">
        <f t="shared" si="15"/>
        <v>903</v>
      </c>
      <c r="B905" s="98">
        <v>2304</v>
      </c>
      <c r="C905" s="12" t="s">
        <v>1697</v>
      </c>
      <c r="D905" s="14" t="s">
        <v>2769</v>
      </c>
      <c r="E905" s="13" t="s">
        <v>2119</v>
      </c>
      <c r="F905" s="43" t="s">
        <v>3098</v>
      </c>
      <c r="G905" s="12" t="s">
        <v>2120</v>
      </c>
      <c r="H905" s="12"/>
      <c r="I905" s="12"/>
      <c r="J905" s="43" t="s">
        <v>3379</v>
      </c>
      <c r="K905" s="13"/>
      <c r="L905" s="13"/>
      <c r="M905" s="138"/>
      <c r="N905" s="15"/>
      <c r="O905" s="15">
        <v>1</v>
      </c>
      <c r="P905" s="39">
        <v>1</v>
      </c>
      <c r="Q905" s="91" t="s">
        <v>3107</v>
      </c>
      <c r="R905" s="14"/>
      <c r="T905" s="123"/>
      <c r="U905" s="338"/>
      <c r="V905" s="92"/>
      <c r="W905" s="92"/>
    </row>
    <row r="906" spans="1:23" ht="12.75" customHeight="1" x14ac:dyDescent="0.2">
      <c r="A906" s="11">
        <f t="shared" si="15"/>
        <v>904</v>
      </c>
      <c r="B906" s="98">
        <v>2305</v>
      </c>
      <c r="C906" s="12" t="s">
        <v>1697</v>
      </c>
      <c r="D906" s="14" t="s">
        <v>2770</v>
      </c>
      <c r="E906" s="13" t="s">
        <v>2119</v>
      </c>
      <c r="F906" s="43" t="s">
        <v>3098</v>
      </c>
      <c r="G906" s="12" t="s">
        <v>2120</v>
      </c>
      <c r="H906" s="12"/>
      <c r="I906" s="226" t="s">
        <v>3360</v>
      </c>
      <c r="J906" s="43" t="s">
        <v>3379</v>
      </c>
      <c r="K906" s="13"/>
      <c r="L906" s="144">
        <v>40786</v>
      </c>
      <c r="M906" s="138"/>
      <c r="N906" s="15"/>
      <c r="O906" s="15">
        <v>1</v>
      </c>
      <c r="P906" s="39">
        <v>1</v>
      </c>
      <c r="Q906" s="91" t="s">
        <v>3110</v>
      </c>
      <c r="R906" s="14"/>
      <c r="T906" s="123"/>
      <c r="U906" s="338"/>
      <c r="V906" s="92"/>
      <c r="W906" s="92"/>
    </row>
    <row r="907" spans="1:23" ht="12.75" customHeight="1" x14ac:dyDescent="0.2">
      <c r="A907" s="11">
        <f t="shared" si="15"/>
        <v>905</v>
      </c>
      <c r="B907" s="98">
        <v>2308</v>
      </c>
      <c r="C907" s="12" t="s">
        <v>1697</v>
      </c>
      <c r="D907" s="14" t="s">
        <v>2771</v>
      </c>
      <c r="E907" s="13" t="s">
        <v>2119</v>
      </c>
      <c r="F907" s="43" t="s">
        <v>3098</v>
      </c>
      <c r="G907" s="12" t="s">
        <v>2120</v>
      </c>
      <c r="H907" s="12"/>
      <c r="I907" s="12"/>
      <c r="J907" s="43" t="s">
        <v>3379</v>
      </c>
      <c r="K907" s="13"/>
      <c r="L907" s="13"/>
      <c r="M907" s="168"/>
      <c r="N907" s="75"/>
      <c r="O907" s="75">
        <v>0</v>
      </c>
      <c r="P907" s="65">
        <v>1</v>
      </c>
      <c r="Q907" s="91" t="s">
        <v>3107</v>
      </c>
      <c r="R907" s="14"/>
      <c r="T907" s="123"/>
      <c r="U907" s="338"/>
      <c r="V907" s="92"/>
      <c r="W907" s="92"/>
    </row>
    <row r="908" spans="1:23" x14ac:dyDescent="0.2">
      <c r="A908" s="11">
        <f t="shared" si="15"/>
        <v>906</v>
      </c>
      <c r="B908" s="98">
        <v>2309</v>
      </c>
      <c r="C908" s="12" t="s">
        <v>1697</v>
      </c>
      <c r="D908" s="14" t="s">
        <v>2772</v>
      </c>
      <c r="E908" s="13" t="s">
        <v>2119</v>
      </c>
      <c r="F908" s="43" t="s">
        <v>3098</v>
      </c>
      <c r="G908" s="12" t="s">
        <v>2120</v>
      </c>
      <c r="H908" s="12" t="s">
        <v>2121</v>
      </c>
      <c r="I908" s="226" t="s">
        <v>3360</v>
      </c>
      <c r="J908" s="43" t="s">
        <v>3379</v>
      </c>
      <c r="K908" s="43" t="s">
        <v>3379</v>
      </c>
      <c r="L908" s="144">
        <v>40786</v>
      </c>
      <c r="M908" s="138"/>
      <c r="N908" s="15"/>
      <c r="O908" s="15">
        <v>0</v>
      </c>
      <c r="P908" s="39">
        <v>1</v>
      </c>
      <c r="Q908" s="91" t="s">
        <v>3110</v>
      </c>
      <c r="R908" s="14"/>
      <c r="T908" s="123"/>
      <c r="U908" s="338"/>
      <c r="V908" s="92"/>
      <c r="W908" s="92"/>
    </row>
    <row r="909" spans="1:23" ht="12.75" customHeight="1" x14ac:dyDescent="0.2">
      <c r="A909" s="11">
        <f t="shared" si="15"/>
        <v>907</v>
      </c>
      <c r="B909" s="98">
        <v>2311</v>
      </c>
      <c r="C909" s="12" t="s">
        <v>1697</v>
      </c>
      <c r="D909" s="14" t="s">
        <v>2773</v>
      </c>
      <c r="E909" s="13" t="s">
        <v>2119</v>
      </c>
      <c r="F909" s="43" t="s">
        <v>3098</v>
      </c>
      <c r="G909" s="12" t="s">
        <v>2120</v>
      </c>
      <c r="H909" s="12"/>
      <c r="I909" s="12"/>
      <c r="J909" s="43" t="s">
        <v>3379</v>
      </c>
      <c r="K909" s="13"/>
      <c r="L909" s="13"/>
      <c r="M909" s="168"/>
      <c r="N909" s="75"/>
      <c r="O909" s="75">
        <v>0</v>
      </c>
      <c r="P909" s="65">
        <v>1</v>
      </c>
      <c r="Q909" s="91" t="s">
        <v>3107</v>
      </c>
      <c r="R909" s="14"/>
      <c r="T909" s="123"/>
      <c r="U909" s="338"/>
      <c r="V909" s="92"/>
      <c r="W909" s="92"/>
    </row>
    <row r="910" spans="1:23" ht="12.75" customHeight="1" x14ac:dyDescent="0.2">
      <c r="A910" s="11">
        <f t="shared" si="15"/>
        <v>908</v>
      </c>
      <c r="B910" s="98">
        <v>2312</v>
      </c>
      <c r="C910" s="12" t="s">
        <v>1697</v>
      </c>
      <c r="D910" s="14" t="s">
        <v>2774</v>
      </c>
      <c r="E910" s="13" t="s">
        <v>2119</v>
      </c>
      <c r="F910" s="43" t="s">
        <v>3098</v>
      </c>
      <c r="G910" s="12" t="s">
        <v>2120</v>
      </c>
      <c r="H910" s="12" t="s">
        <v>2121</v>
      </c>
      <c r="I910" s="12"/>
      <c r="J910" s="43" t="s">
        <v>3379</v>
      </c>
      <c r="K910" s="43" t="s">
        <v>3379</v>
      </c>
      <c r="L910" s="43"/>
      <c r="M910" s="138"/>
      <c r="N910" s="15"/>
      <c r="O910" s="15">
        <v>0</v>
      </c>
      <c r="P910" s="39">
        <v>1</v>
      </c>
      <c r="Q910" s="91" t="s">
        <v>3107</v>
      </c>
      <c r="R910" s="14"/>
      <c r="T910" s="123"/>
      <c r="U910" s="338"/>
      <c r="V910" s="92"/>
      <c r="W910" s="92"/>
    </row>
    <row r="911" spans="1:23" x14ac:dyDescent="0.2">
      <c r="A911" s="11">
        <f t="shared" si="15"/>
        <v>909</v>
      </c>
      <c r="B911" s="98">
        <v>2313</v>
      </c>
      <c r="C911" s="12" t="s">
        <v>1697</v>
      </c>
      <c r="D911" s="14" t="s">
        <v>2775</v>
      </c>
      <c r="E911" s="13" t="s">
        <v>2119</v>
      </c>
      <c r="F911" s="13" t="s">
        <v>3051</v>
      </c>
      <c r="G911" s="12" t="s">
        <v>2120</v>
      </c>
      <c r="H911" s="12" t="s">
        <v>2121</v>
      </c>
      <c r="I911" s="226" t="s">
        <v>3360</v>
      </c>
      <c r="J911" s="43" t="s">
        <v>3379</v>
      </c>
      <c r="K911" s="43" t="s">
        <v>3379</v>
      </c>
      <c r="L911" s="144">
        <v>40528</v>
      </c>
      <c r="M911" s="138"/>
      <c r="N911" s="15"/>
      <c r="O911" s="15">
        <v>0</v>
      </c>
      <c r="P911" s="39">
        <v>1</v>
      </c>
      <c r="Q911" s="91" t="s">
        <v>3110</v>
      </c>
      <c r="R911" s="14"/>
      <c r="T911" s="123"/>
      <c r="U911" s="338"/>
      <c r="V911" s="92"/>
      <c r="W911" s="92"/>
    </row>
    <row r="912" spans="1:23" ht="12.75" customHeight="1" x14ac:dyDescent="0.2">
      <c r="A912" s="11">
        <f t="shared" si="15"/>
        <v>910</v>
      </c>
      <c r="B912" s="98">
        <v>2314</v>
      </c>
      <c r="C912" s="12" t="s">
        <v>1697</v>
      </c>
      <c r="D912" s="14" t="s">
        <v>2776</v>
      </c>
      <c r="E912" s="13" t="s">
        <v>2119</v>
      </c>
      <c r="F912" s="43" t="s">
        <v>3098</v>
      </c>
      <c r="G912" s="12" t="s">
        <v>2120</v>
      </c>
      <c r="H912" s="12"/>
      <c r="I912" s="12"/>
      <c r="J912" s="43" t="s">
        <v>3379</v>
      </c>
      <c r="K912" s="13"/>
      <c r="L912" s="13"/>
      <c r="M912" s="168"/>
      <c r="N912" s="75"/>
      <c r="O912" s="75">
        <v>0</v>
      </c>
      <c r="P912" s="65">
        <v>1</v>
      </c>
      <c r="Q912" s="91" t="s">
        <v>3107</v>
      </c>
      <c r="R912" s="14"/>
      <c r="T912" s="123"/>
      <c r="U912" s="338"/>
      <c r="V912" s="92"/>
      <c r="W912" s="92"/>
    </row>
    <row r="913" spans="1:23" x14ac:dyDescent="0.2">
      <c r="A913" s="11">
        <f t="shared" si="15"/>
        <v>911</v>
      </c>
      <c r="B913" s="98">
        <v>2315</v>
      </c>
      <c r="C913" s="12" t="s">
        <v>1697</v>
      </c>
      <c r="D913" s="14" t="s">
        <v>2777</v>
      </c>
      <c r="E913" s="13" t="s">
        <v>2119</v>
      </c>
      <c r="F913" s="43" t="s">
        <v>3098</v>
      </c>
      <c r="G913" s="12" t="s">
        <v>2120</v>
      </c>
      <c r="H913" s="12" t="s">
        <v>2121</v>
      </c>
      <c r="I913" s="225" t="s">
        <v>3360</v>
      </c>
      <c r="J913" s="43" t="s">
        <v>3379</v>
      </c>
      <c r="K913" s="43" t="s">
        <v>3379</v>
      </c>
      <c r="L913" s="144">
        <v>40782</v>
      </c>
      <c r="M913" s="138"/>
      <c r="N913" s="15"/>
      <c r="O913" s="15">
        <v>0</v>
      </c>
      <c r="P913" s="39">
        <v>1</v>
      </c>
      <c r="Q913" s="91" t="s">
        <v>3110</v>
      </c>
      <c r="R913" s="14"/>
      <c r="T913" s="135">
        <v>41355</v>
      </c>
      <c r="U913" s="338"/>
      <c r="V913" s="92"/>
      <c r="W913" s="92"/>
    </row>
    <row r="914" spans="1:23" x14ac:dyDescent="0.2">
      <c r="A914" s="11">
        <f t="shared" si="15"/>
        <v>912</v>
      </c>
      <c r="B914" s="98">
        <v>2316</v>
      </c>
      <c r="C914" s="12" t="s">
        <v>1697</v>
      </c>
      <c r="D914" s="14" t="s">
        <v>2438</v>
      </c>
      <c r="E914" s="13" t="s">
        <v>2119</v>
      </c>
      <c r="F914" s="43" t="s">
        <v>3098</v>
      </c>
      <c r="G914" s="12" t="s">
        <v>2120</v>
      </c>
      <c r="H914" s="12" t="s">
        <v>2121</v>
      </c>
      <c r="I914" s="18" t="s">
        <v>3360</v>
      </c>
      <c r="J914" s="43" t="s">
        <v>3379</v>
      </c>
      <c r="K914" s="43" t="s">
        <v>3379</v>
      </c>
      <c r="L914" s="144">
        <v>40849</v>
      </c>
      <c r="M914" s="138"/>
      <c r="N914" s="15"/>
      <c r="O914" s="15">
        <v>0</v>
      </c>
      <c r="P914" s="39">
        <v>1</v>
      </c>
      <c r="Q914" s="91" t="s">
        <v>3110</v>
      </c>
      <c r="R914" s="14"/>
      <c r="T914" s="123"/>
      <c r="U914" s="338"/>
      <c r="V914" s="92"/>
      <c r="W914" s="92"/>
    </row>
    <row r="915" spans="1:23" x14ac:dyDescent="0.2">
      <c r="A915" s="11">
        <f t="shared" si="15"/>
        <v>913</v>
      </c>
      <c r="B915" s="98">
        <v>2317</v>
      </c>
      <c r="C915" s="12" t="s">
        <v>1697</v>
      </c>
      <c r="D915" s="14" t="s">
        <v>1260</v>
      </c>
      <c r="E915" s="13" t="s">
        <v>2119</v>
      </c>
      <c r="F915" s="43" t="s">
        <v>3098</v>
      </c>
      <c r="G915" s="12" t="s">
        <v>2120</v>
      </c>
      <c r="H915" s="12" t="s">
        <v>2121</v>
      </c>
      <c r="I915" s="221" t="s">
        <v>3360</v>
      </c>
      <c r="J915" s="43" t="s">
        <v>3379</v>
      </c>
      <c r="K915" s="43" t="s">
        <v>3379</v>
      </c>
      <c r="L915" s="144">
        <v>40515</v>
      </c>
      <c r="M915" s="138"/>
      <c r="N915" s="15"/>
      <c r="O915" s="15">
        <v>0</v>
      </c>
      <c r="P915" s="39">
        <v>1</v>
      </c>
      <c r="Q915" s="91" t="s">
        <v>3110</v>
      </c>
      <c r="R915" s="14"/>
      <c r="T915" s="123"/>
      <c r="U915" s="338"/>
      <c r="V915" s="92"/>
      <c r="W915" s="92"/>
    </row>
    <row r="916" spans="1:23" ht="12.75" customHeight="1" x14ac:dyDescent="0.2">
      <c r="A916" s="11">
        <f t="shared" si="15"/>
        <v>914</v>
      </c>
      <c r="B916" s="98">
        <v>2318</v>
      </c>
      <c r="C916" s="12" t="s">
        <v>1697</v>
      </c>
      <c r="D916" s="14" t="s">
        <v>1261</v>
      </c>
      <c r="E916" s="13" t="s">
        <v>2119</v>
      </c>
      <c r="F916" s="43" t="s">
        <v>3098</v>
      </c>
      <c r="G916" s="12" t="s">
        <v>2120</v>
      </c>
      <c r="H916" s="18" t="s">
        <v>2121</v>
      </c>
      <c r="I916" s="12"/>
      <c r="J916" s="43" t="s">
        <v>3379</v>
      </c>
      <c r="K916" s="44">
        <v>42004</v>
      </c>
      <c r="L916" s="13"/>
      <c r="M916" s="168"/>
      <c r="N916" s="75"/>
      <c r="O916" s="75">
        <v>0</v>
      </c>
      <c r="P916" s="65">
        <v>1</v>
      </c>
      <c r="Q916" s="91" t="s">
        <v>3107</v>
      </c>
      <c r="R916" s="14"/>
      <c r="S916" s="115" t="s">
        <v>2121</v>
      </c>
      <c r="T916" s="123">
        <v>41971</v>
      </c>
      <c r="U916" s="410">
        <v>42062</v>
      </c>
      <c r="V916" s="92"/>
      <c r="W916" s="92"/>
    </row>
    <row r="917" spans="1:23" ht="12.75" customHeight="1" x14ac:dyDescent="0.2">
      <c r="A917" s="11">
        <f t="shared" si="15"/>
        <v>915</v>
      </c>
      <c r="B917" s="98">
        <v>2319</v>
      </c>
      <c r="C917" s="12" t="s">
        <v>1697</v>
      </c>
      <c r="D917" s="14" t="s">
        <v>1262</v>
      </c>
      <c r="E917" s="13" t="s">
        <v>2119</v>
      </c>
      <c r="F917" s="43" t="s">
        <v>3098</v>
      </c>
      <c r="G917" s="12" t="s">
        <v>2120</v>
      </c>
      <c r="H917" s="12"/>
      <c r="I917" s="225" t="s">
        <v>3360</v>
      </c>
      <c r="J917" s="43" t="s">
        <v>3379</v>
      </c>
      <c r="K917" s="13"/>
      <c r="L917" s="144">
        <v>40877</v>
      </c>
      <c r="M917" s="168"/>
      <c r="N917" s="75"/>
      <c r="O917" s="75">
        <v>0</v>
      </c>
      <c r="P917" s="65">
        <v>1</v>
      </c>
      <c r="Q917" s="91" t="s">
        <v>3110</v>
      </c>
      <c r="R917" s="14"/>
      <c r="T917" s="123"/>
      <c r="U917" s="338"/>
      <c r="V917" s="92"/>
      <c r="W917" s="92"/>
    </row>
    <row r="918" spans="1:23" x14ac:dyDescent="0.2">
      <c r="A918" s="11">
        <f t="shared" si="15"/>
        <v>916</v>
      </c>
      <c r="B918" s="98">
        <v>2320</v>
      </c>
      <c r="C918" s="12" t="s">
        <v>1697</v>
      </c>
      <c r="D918" s="14" t="s">
        <v>1263</v>
      </c>
      <c r="E918" s="13" t="s">
        <v>2119</v>
      </c>
      <c r="F918" s="13" t="s">
        <v>3051</v>
      </c>
      <c r="G918" s="12" t="s">
        <v>2120</v>
      </c>
      <c r="H918" s="12" t="s">
        <v>2121</v>
      </c>
      <c r="I918" s="221" t="s">
        <v>3360</v>
      </c>
      <c r="J918" s="43" t="s">
        <v>3379</v>
      </c>
      <c r="K918" s="43" t="s">
        <v>3379</v>
      </c>
      <c r="L918" s="144">
        <v>40786</v>
      </c>
      <c r="M918" s="138"/>
      <c r="N918" s="15"/>
      <c r="O918" s="15">
        <v>0</v>
      </c>
      <c r="P918" s="39">
        <v>1</v>
      </c>
      <c r="Q918" s="91" t="s">
        <v>3110</v>
      </c>
      <c r="R918" s="14"/>
      <c r="T918" s="123"/>
      <c r="U918" s="338"/>
      <c r="V918" s="92"/>
      <c r="W918" s="92"/>
    </row>
    <row r="919" spans="1:23" ht="12.75" customHeight="1" x14ac:dyDescent="0.2">
      <c r="A919" s="11">
        <f t="shared" si="15"/>
        <v>917</v>
      </c>
      <c r="B919" s="98">
        <v>2323</v>
      </c>
      <c r="C919" s="12" t="s">
        <v>1697</v>
      </c>
      <c r="D919" s="14" t="s">
        <v>227</v>
      </c>
      <c r="E919" s="13" t="s">
        <v>2119</v>
      </c>
      <c r="F919" s="43" t="s">
        <v>3098</v>
      </c>
      <c r="G919" s="12" t="s">
        <v>2120</v>
      </c>
      <c r="H919" s="12"/>
      <c r="I919" s="12"/>
      <c r="J919" s="43" t="s">
        <v>3379</v>
      </c>
      <c r="K919" s="13"/>
      <c r="L919" s="13"/>
      <c r="M919" s="168"/>
      <c r="N919" s="75"/>
      <c r="O919" s="75">
        <v>0</v>
      </c>
      <c r="P919" s="65">
        <v>1</v>
      </c>
      <c r="Q919" s="91" t="s">
        <v>3107</v>
      </c>
      <c r="R919" s="14"/>
      <c r="T919" s="123"/>
      <c r="U919" s="338"/>
      <c r="V919" s="92"/>
      <c r="W919" s="92"/>
    </row>
    <row r="920" spans="1:23" x14ac:dyDescent="0.2">
      <c r="A920" s="11">
        <f t="shared" si="15"/>
        <v>918</v>
      </c>
      <c r="B920" s="137">
        <v>2324</v>
      </c>
      <c r="C920" s="12" t="s">
        <v>1697</v>
      </c>
      <c r="D920" s="14" t="s">
        <v>228</v>
      </c>
      <c r="E920" s="13" t="s">
        <v>2119</v>
      </c>
      <c r="F920" s="43" t="s">
        <v>3098</v>
      </c>
      <c r="G920" s="12" t="s">
        <v>2120</v>
      </c>
      <c r="H920" s="12" t="s">
        <v>2121</v>
      </c>
      <c r="I920" s="226" t="s">
        <v>3360</v>
      </c>
      <c r="J920" s="43" t="s">
        <v>3379</v>
      </c>
      <c r="K920" s="43" t="s">
        <v>3379</v>
      </c>
      <c r="L920" s="144">
        <v>40848</v>
      </c>
      <c r="M920" s="138"/>
      <c r="N920" s="15"/>
      <c r="O920" s="15">
        <v>0</v>
      </c>
      <c r="P920" s="39">
        <v>1</v>
      </c>
      <c r="Q920" s="91" t="s">
        <v>3110</v>
      </c>
      <c r="R920" s="14"/>
      <c r="T920" s="123"/>
      <c r="U920" s="338"/>
      <c r="V920" s="92"/>
      <c r="W920" s="92"/>
    </row>
    <row r="921" spans="1:23" ht="12.75" customHeight="1" x14ac:dyDescent="0.2">
      <c r="A921" s="11">
        <f t="shared" si="15"/>
        <v>919</v>
      </c>
      <c r="B921" s="98">
        <v>2327</v>
      </c>
      <c r="C921" s="12" t="s">
        <v>1697</v>
      </c>
      <c r="D921" s="14" t="s">
        <v>229</v>
      </c>
      <c r="E921" s="13" t="s">
        <v>2119</v>
      </c>
      <c r="F921" s="43" t="s">
        <v>3098</v>
      </c>
      <c r="G921" s="12" t="s">
        <v>2120</v>
      </c>
      <c r="H921" s="12"/>
      <c r="I921" s="12"/>
      <c r="J921" s="43" t="s">
        <v>3379</v>
      </c>
      <c r="K921" s="13"/>
      <c r="L921" s="13"/>
      <c r="M921" s="168"/>
      <c r="N921" s="75"/>
      <c r="O921" s="75">
        <v>0</v>
      </c>
      <c r="P921" s="65">
        <v>1</v>
      </c>
      <c r="Q921" s="91" t="s">
        <v>3107</v>
      </c>
      <c r="R921" s="14"/>
      <c r="T921" s="123"/>
      <c r="U921" s="338"/>
      <c r="V921" s="92"/>
      <c r="W921" s="92"/>
    </row>
    <row r="922" spans="1:23" x14ac:dyDescent="0.2">
      <c r="A922" s="11">
        <f t="shared" si="15"/>
        <v>920</v>
      </c>
      <c r="B922" s="98">
        <v>2329</v>
      </c>
      <c r="C922" s="12" t="s">
        <v>1697</v>
      </c>
      <c r="D922" s="14" t="s">
        <v>230</v>
      </c>
      <c r="E922" s="13" t="s">
        <v>2119</v>
      </c>
      <c r="F922" s="43" t="s">
        <v>3098</v>
      </c>
      <c r="G922" s="146" t="s">
        <v>2120</v>
      </c>
      <c r="H922" s="12" t="s">
        <v>2121</v>
      </c>
      <c r="I922" s="225" t="s">
        <v>3360</v>
      </c>
      <c r="J922" s="43" t="s">
        <v>3379</v>
      </c>
      <c r="K922" s="43" t="s">
        <v>3379</v>
      </c>
      <c r="L922" s="144">
        <v>40784</v>
      </c>
      <c r="M922" s="138"/>
      <c r="N922" s="15"/>
      <c r="O922" s="15">
        <v>0</v>
      </c>
      <c r="P922" s="39">
        <v>1</v>
      </c>
      <c r="Q922" s="91" t="s">
        <v>3110</v>
      </c>
      <c r="R922" s="14"/>
      <c r="T922" s="123"/>
      <c r="U922" s="338"/>
      <c r="V922" s="92"/>
      <c r="W922" s="92"/>
    </row>
    <row r="923" spans="1:23" x14ac:dyDescent="0.2">
      <c r="A923" s="11">
        <f t="shared" si="15"/>
        <v>921</v>
      </c>
      <c r="B923" s="98">
        <v>2330</v>
      </c>
      <c r="C923" s="12" t="s">
        <v>1697</v>
      </c>
      <c r="D923" s="14" t="s">
        <v>231</v>
      </c>
      <c r="E923" s="13" t="s">
        <v>2119</v>
      </c>
      <c r="F923" s="43" t="s">
        <v>3098</v>
      </c>
      <c r="G923" s="12" t="s">
        <v>2120</v>
      </c>
      <c r="H923" s="12" t="s">
        <v>2121</v>
      </c>
      <c r="I923" s="221" t="s">
        <v>3360</v>
      </c>
      <c r="J923" s="43" t="s">
        <v>3379</v>
      </c>
      <c r="K923" s="43" t="s">
        <v>3379</v>
      </c>
      <c r="L923" s="144">
        <v>40786</v>
      </c>
      <c r="M923" s="138"/>
      <c r="N923" s="15"/>
      <c r="O923" s="15">
        <v>0</v>
      </c>
      <c r="P923" s="39">
        <v>1</v>
      </c>
      <c r="Q923" s="91" t="s">
        <v>3110</v>
      </c>
      <c r="R923" s="14"/>
      <c r="T923" s="123"/>
      <c r="U923" s="338"/>
      <c r="V923" s="92"/>
      <c r="W923" s="92"/>
    </row>
    <row r="924" spans="1:23" ht="12.75" customHeight="1" x14ac:dyDescent="0.2">
      <c r="A924" s="11">
        <f t="shared" si="15"/>
        <v>922</v>
      </c>
      <c r="B924" s="98">
        <v>2332</v>
      </c>
      <c r="C924" s="12" t="s">
        <v>1697</v>
      </c>
      <c r="D924" s="14" t="s">
        <v>232</v>
      </c>
      <c r="E924" s="13" t="s">
        <v>2119</v>
      </c>
      <c r="F924" s="43" t="s">
        <v>3098</v>
      </c>
      <c r="G924" s="12" t="s">
        <v>2120</v>
      </c>
      <c r="H924" s="18" t="s">
        <v>2121</v>
      </c>
      <c r="I924" s="18"/>
      <c r="J924" s="43" t="s">
        <v>3379</v>
      </c>
      <c r="K924" s="44">
        <v>41633</v>
      </c>
      <c r="L924" s="44"/>
      <c r="M924" s="138"/>
      <c r="N924" s="15"/>
      <c r="O924" s="15">
        <v>0</v>
      </c>
      <c r="P924" s="39">
        <v>1</v>
      </c>
      <c r="Q924" s="91" t="s">
        <v>3107</v>
      </c>
      <c r="R924" s="14"/>
      <c r="T924" s="123">
        <v>41669</v>
      </c>
      <c r="U924" s="338"/>
      <c r="V924" s="92"/>
      <c r="W924" s="92"/>
    </row>
    <row r="925" spans="1:23" x14ac:dyDescent="0.2">
      <c r="A925" s="11">
        <f t="shared" si="15"/>
        <v>923</v>
      </c>
      <c r="B925" s="98">
        <v>2334</v>
      </c>
      <c r="C925" s="12" t="s">
        <v>1697</v>
      </c>
      <c r="D925" s="14" t="s">
        <v>233</v>
      </c>
      <c r="E925" s="13" t="s">
        <v>2119</v>
      </c>
      <c r="F925" s="43" t="s">
        <v>3098</v>
      </c>
      <c r="G925" s="12" t="s">
        <v>2120</v>
      </c>
      <c r="H925" s="12" t="s">
        <v>2121</v>
      </c>
      <c r="I925" s="225" t="s">
        <v>3360</v>
      </c>
      <c r="J925" s="43" t="s">
        <v>3379</v>
      </c>
      <c r="K925" s="43" t="s">
        <v>3379</v>
      </c>
      <c r="L925" s="144">
        <v>40782</v>
      </c>
      <c r="M925" s="138"/>
      <c r="N925" s="15"/>
      <c r="O925" s="15">
        <v>1</v>
      </c>
      <c r="P925" s="39">
        <v>1</v>
      </c>
      <c r="Q925" s="91" t="s">
        <v>3110</v>
      </c>
      <c r="R925" s="14"/>
      <c r="T925" s="123"/>
      <c r="U925" s="338"/>
      <c r="V925" s="92"/>
      <c r="W925" s="92"/>
    </row>
    <row r="926" spans="1:23" x14ac:dyDescent="0.2">
      <c r="A926" s="11">
        <f t="shared" si="15"/>
        <v>924</v>
      </c>
      <c r="B926" s="98">
        <v>2335</v>
      </c>
      <c r="C926" s="12" t="s">
        <v>1697</v>
      </c>
      <c r="D926" s="14" t="s">
        <v>234</v>
      </c>
      <c r="E926" s="13" t="s">
        <v>2119</v>
      </c>
      <c r="F926" s="43" t="s">
        <v>3098</v>
      </c>
      <c r="G926" s="12" t="s">
        <v>2120</v>
      </c>
      <c r="H926" s="12" t="s">
        <v>2121</v>
      </c>
      <c r="I926" s="18" t="s">
        <v>3360</v>
      </c>
      <c r="J926" s="43" t="s">
        <v>3379</v>
      </c>
      <c r="K926" s="43" t="s">
        <v>3379</v>
      </c>
      <c r="L926" s="144">
        <v>40852</v>
      </c>
      <c r="M926" s="138"/>
      <c r="N926" s="15"/>
      <c r="O926" s="15">
        <v>0</v>
      </c>
      <c r="P926" s="39">
        <v>1</v>
      </c>
      <c r="Q926" s="91" t="s">
        <v>3110</v>
      </c>
      <c r="R926" s="14"/>
      <c r="T926" s="123"/>
      <c r="U926" s="338"/>
      <c r="V926" s="92"/>
      <c r="W926" s="92"/>
    </row>
    <row r="927" spans="1:23" x14ac:dyDescent="0.2">
      <c r="A927" s="11">
        <f t="shared" si="15"/>
        <v>925</v>
      </c>
      <c r="B927" s="98">
        <v>2336</v>
      </c>
      <c r="C927" s="12" t="s">
        <v>1697</v>
      </c>
      <c r="D927" s="14" t="s">
        <v>2291</v>
      </c>
      <c r="E927" s="13" t="s">
        <v>2119</v>
      </c>
      <c r="F927" s="43" t="s">
        <v>3098</v>
      </c>
      <c r="G927" s="146" t="s">
        <v>2120</v>
      </c>
      <c r="H927" s="146" t="s">
        <v>2121</v>
      </c>
      <c r="I927" s="221" t="s">
        <v>3360</v>
      </c>
      <c r="J927" s="43" t="s">
        <v>3379</v>
      </c>
      <c r="K927" s="43" t="s">
        <v>3379</v>
      </c>
      <c r="L927" s="144">
        <v>40783</v>
      </c>
      <c r="M927" s="138"/>
      <c r="N927" s="15"/>
      <c r="O927" s="15">
        <v>0</v>
      </c>
      <c r="P927" s="39">
        <v>1</v>
      </c>
      <c r="Q927" s="91" t="s">
        <v>3110</v>
      </c>
      <c r="R927" s="14"/>
      <c r="T927" s="135">
        <v>41355</v>
      </c>
      <c r="U927" s="338"/>
      <c r="V927" s="92"/>
      <c r="W927" s="92"/>
    </row>
    <row r="928" spans="1:23" ht="12.75" customHeight="1" x14ac:dyDescent="0.2">
      <c r="A928" s="11">
        <f t="shared" si="15"/>
        <v>926</v>
      </c>
      <c r="B928" s="98">
        <v>2337</v>
      </c>
      <c r="C928" s="12" t="s">
        <v>1697</v>
      </c>
      <c r="D928" s="14" t="s">
        <v>2292</v>
      </c>
      <c r="E928" s="13" t="s">
        <v>2119</v>
      </c>
      <c r="F928" s="43" t="s">
        <v>3098</v>
      </c>
      <c r="G928" s="12" t="s">
        <v>2120</v>
      </c>
      <c r="H928" s="146" t="s">
        <v>2121</v>
      </c>
      <c r="I928" s="146"/>
      <c r="J928" s="43" t="s">
        <v>3379</v>
      </c>
      <c r="K928" s="44">
        <v>41633</v>
      </c>
      <c r="L928" s="44"/>
      <c r="M928" s="138"/>
      <c r="N928" s="15"/>
      <c r="O928" s="15">
        <v>0</v>
      </c>
      <c r="P928" s="39">
        <v>1</v>
      </c>
      <c r="Q928" s="91" t="s">
        <v>3107</v>
      </c>
      <c r="R928" s="14"/>
      <c r="T928" s="123">
        <v>41669</v>
      </c>
      <c r="U928" s="338"/>
      <c r="V928" s="92"/>
      <c r="W928" s="92"/>
    </row>
    <row r="929" spans="1:23" x14ac:dyDescent="0.2">
      <c r="A929" s="11">
        <f t="shared" si="15"/>
        <v>927</v>
      </c>
      <c r="B929" s="98">
        <v>2338</v>
      </c>
      <c r="C929" s="12" t="s">
        <v>1697</v>
      </c>
      <c r="D929" s="14" t="s">
        <v>2293</v>
      </c>
      <c r="E929" s="13" t="s">
        <v>2119</v>
      </c>
      <c r="F929" s="43" t="s">
        <v>3098</v>
      </c>
      <c r="G929" s="12" t="s">
        <v>2120</v>
      </c>
      <c r="H929" s="12" t="s">
        <v>2121</v>
      </c>
      <c r="I929" s="225" t="s">
        <v>3360</v>
      </c>
      <c r="J929" s="43" t="s">
        <v>3379</v>
      </c>
      <c r="K929" s="43" t="s">
        <v>3379</v>
      </c>
      <c r="L929" s="144">
        <v>40529</v>
      </c>
      <c r="M929" s="138"/>
      <c r="N929" s="15"/>
      <c r="O929" s="15">
        <v>0</v>
      </c>
      <c r="P929" s="39">
        <v>1</v>
      </c>
      <c r="Q929" s="91" t="s">
        <v>3110</v>
      </c>
      <c r="R929" s="14"/>
      <c r="T929" s="123"/>
      <c r="U929" s="338"/>
      <c r="V929" s="92"/>
      <c r="W929" s="92"/>
    </row>
    <row r="930" spans="1:23" x14ac:dyDescent="0.2">
      <c r="A930" s="11">
        <f t="shared" si="15"/>
        <v>928</v>
      </c>
      <c r="B930" s="98">
        <v>2339</v>
      </c>
      <c r="C930" s="12" t="s">
        <v>1697</v>
      </c>
      <c r="D930" s="14" t="s">
        <v>2294</v>
      </c>
      <c r="E930" s="13" t="s">
        <v>2119</v>
      </c>
      <c r="F930" s="13" t="s">
        <v>3051</v>
      </c>
      <c r="G930" s="12" t="s">
        <v>2120</v>
      </c>
      <c r="H930" s="12" t="s">
        <v>2121</v>
      </c>
      <c r="I930" s="18" t="s">
        <v>3360</v>
      </c>
      <c r="J930" s="43" t="s">
        <v>3379</v>
      </c>
      <c r="K930" s="43" t="s">
        <v>3379</v>
      </c>
      <c r="L930" s="144">
        <v>40753</v>
      </c>
      <c r="M930" s="138"/>
      <c r="N930" s="15"/>
      <c r="O930" s="15">
        <v>0</v>
      </c>
      <c r="P930" s="39">
        <v>1</v>
      </c>
      <c r="Q930" s="91" t="s">
        <v>3110</v>
      </c>
      <c r="R930" s="14"/>
      <c r="T930" s="135">
        <v>41425</v>
      </c>
      <c r="U930" s="338"/>
      <c r="V930" s="92"/>
      <c r="W930" s="92"/>
    </row>
    <row r="931" spans="1:23" x14ac:dyDescent="0.2">
      <c r="A931" s="11">
        <f t="shared" si="15"/>
        <v>929</v>
      </c>
      <c r="B931" s="98">
        <v>2340</v>
      </c>
      <c r="C931" s="12" t="s">
        <v>1697</v>
      </c>
      <c r="D931" s="14" t="s">
        <v>2295</v>
      </c>
      <c r="E931" s="13" t="s">
        <v>2119</v>
      </c>
      <c r="F931" s="43" t="s">
        <v>3098</v>
      </c>
      <c r="G931" s="12" t="s">
        <v>2120</v>
      </c>
      <c r="H931" s="12" t="s">
        <v>2121</v>
      </c>
      <c r="I931" s="18" t="s">
        <v>3360</v>
      </c>
      <c r="J931" s="43" t="s">
        <v>3379</v>
      </c>
      <c r="K931" s="43" t="s">
        <v>3379</v>
      </c>
      <c r="L931" s="144">
        <v>40783</v>
      </c>
      <c r="M931" s="138"/>
      <c r="N931" s="15"/>
      <c r="O931" s="15">
        <v>0</v>
      </c>
      <c r="P931" s="39">
        <v>1</v>
      </c>
      <c r="Q931" s="91" t="s">
        <v>3110</v>
      </c>
      <c r="R931" s="14"/>
      <c r="T931" s="123"/>
      <c r="U931" s="338"/>
      <c r="V931" s="92"/>
      <c r="W931" s="92"/>
    </row>
    <row r="932" spans="1:23" x14ac:dyDescent="0.2">
      <c r="A932" s="11">
        <f t="shared" si="15"/>
        <v>930</v>
      </c>
      <c r="B932" s="137">
        <v>2341</v>
      </c>
      <c r="C932" s="12" t="s">
        <v>1697</v>
      </c>
      <c r="D932" s="14" t="s">
        <v>843</v>
      </c>
      <c r="E932" s="13" t="s">
        <v>2119</v>
      </c>
      <c r="F932" s="43" t="s">
        <v>3098</v>
      </c>
      <c r="G932" s="12" t="s">
        <v>2120</v>
      </c>
      <c r="H932" s="12" t="s">
        <v>2121</v>
      </c>
      <c r="I932" s="221" t="s">
        <v>3360</v>
      </c>
      <c r="J932" s="43" t="s">
        <v>3379</v>
      </c>
      <c r="K932" s="43" t="s">
        <v>3379</v>
      </c>
      <c r="L932" s="144">
        <v>40528</v>
      </c>
      <c r="M932" s="138"/>
      <c r="N932" s="15"/>
      <c r="O932" s="15">
        <v>0</v>
      </c>
      <c r="P932" s="39">
        <v>1</v>
      </c>
      <c r="Q932" s="91" t="s">
        <v>3110</v>
      </c>
      <c r="R932" s="14"/>
      <c r="T932" s="135">
        <v>41355</v>
      </c>
      <c r="U932" s="338"/>
      <c r="V932" s="92"/>
      <c r="W932" s="92"/>
    </row>
    <row r="933" spans="1:23" ht="12.75" customHeight="1" x14ac:dyDescent="0.2">
      <c r="A933" s="11">
        <f t="shared" si="15"/>
        <v>931</v>
      </c>
      <c r="B933" s="98">
        <v>2348</v>
      </c>
      <c r="C933" s="12" t="s">
        <v>1697</v>
      </c>
      <c r="D933" s="14" t="s">
        <v>2296</v>
      </c>
      <c r="E933" s="13" t="s">
        <v>2119</v>
      </c>
      <c r="F933" s="43" t="s">
        <v>3098</v>
      </c>
      <c r="G933" s="12" t="s">
        <v>2120</v>
      </c>
      <c r="H933" s="12"/>
      <c r="I933" s="12"/>
      <c r="J933" s="43" t="s">
        <v>3379</v>
      </c>
      <c r="K933" s="13"/>
      <c r="L933" s="13"/>
      <c r="M933" s="138"/>
      <c r="N933" s="15"/>
      <c r="O933" s="15">
        <v>1</v>
      </c>
      <c r="P933" s="39">
        <v>1</v>
      </c>
      <c r="Q933" s="91" t="s">
        <v>3107</v>
      </c>
      <c r="R933" s="14"/>
      <c r="T933" s="123"/>
      <c r="U933" s="338"/>
      <c r="V933" s="92"/>
      <c r="W933" s="92"/>
    </row>
    <row r="934" spans="1:23" x14ac:dyDescent="0.2">
      <c r="A934" s="11">
        <f t="shared" si="15"/>
        <v>932</v>
      </c>
      <c r="B934" s="98">
        <v>2351</v>
      </c>
      <c r="C934" s="12" t="s">
        <v>1697</v>
      </c>
      <c r="D934" s="14" t="s">
        <v>2297</v>
      </c>
      <c r="E934" s="13" t="s">
        <v>2119</v>
      </c>
      <c r="F934" s="43" t="s">
        <v>3098</v>
      </c>
      <c r="G934" s="12" t="s">
        <v>2120</v>
      </c>
      <c r="H934" s="12" t="s">
        <v>2121</v>
      </c>
      <c r="I934" s="225" t="s">
        <v>3360</v>
      </c>
      <c r="J934" s="43" t="s">
        <v>3379</v>
      </c>
      <c r="K934" s="43" t="s">
        <v>3379</v>
      </c>
      <c r="L934" s="144">
        <v>40786</v>
      </c>
      <c r="M934" s="138"/>
      <c r="N934" s="15"/>
      <c r="O934" s="15">
        <v>0</v>
      </c>
      <c r="P934" s="39">
        <v>1</v>
      </c>
      <c r="Q934" s="91" t="s">
        <v>3110</v>
      </c>
      <c r="R934" s="14"/>
      <c r="T934" s="123"/>
      <c r="U934" s="338"/>
      <c r="V934" s="92"/>
      <c r="W934" s="92"/>
    </row>
    <row r="935" spans="1:23" x14ac:dyDescent="0.2">
      <c r="A935" s="11">
        <f t="shared" si="15"/>
        <v>933</v>
      </c>
      <c r="B935" s="98">
        <v>2353</v>
      </c>
      <c r="C935" s="12" t="s">
        <v>1697</v>
      </c>
      <c r="D935" s="14" t="s">
        <v>2298</v>
      </c>
      <c r="E935" s="13" t="s">
        <v>2119</v>
      </c>
      <c r="F935" s="43" t="s">
        <v>3098</v>
      </c>
      <c r="G935" s="12" t="s">
        <v>2120</v>
      </c>
      <c r="H935" s="12" t="s">
        <v>2121</v>
      </c>
      <c r="I935" s="18" t="s">
        <v>3360</v>
      </c>
      <c r="J935" s="43" t="s">
        <v>3379</v>
      </c>
      <c r="K935" s="71">
        <v>41610</v>
      </c>
      <c r="L935" s="144">
        <v>41613</v>
      </c>
      <c r="M935" s="138"/>
      <c r="N935" s="15"/>
      <c r="O935" s="15">
        <v>1</v>
      </c>
      <c r="P935" s="39">
        <v>1</v>
      </c>
      <c r="Q935" s="91" t="s">
        <v>3110</v>
      </c>
      <c r="R935" s="14"/>
      <c r="T935" s="145"/>
      <c r="U935" s="338"/>
      <c r="V935" s="92"/>
      <c r="W935" s="92"/>
    </row>
    <row r="936" spans="1:23" x14ac:dyDescent="0.2">
      <c r="A936" s="11">
        <f t="shared" si="15"/>
        <v>934</v>
      </c>
      <c r="B936" s="98">
        <v>2357</v>
      </c>
      <c r="C936" s="12" t="s">
        <v>1697</v>
      </c>
      <c r="D936" s="14" t="s">
        <v>2299</v>
      </c>
      <c r="E936" s="13" t="s">
        <v>2119</v>
      </c>
      <c r="F936" s="43" t="s">
        <v>3098</v>
      </c>
      <c r="G936" s="12" t="s">
        <v>2120</v>
      </c>
      <c r="H936" s="12" t="s">
        <v>2121</v>
      </c>
      <c r="I936" s="221" t="s">
        <v>3360</v>
      </c>
      <c r="J936" s="43" t="s">
        <v>3379</v>
      </c>
      <c r="K936" s="43" t="s">
        <v>3379</v>
      </c>
      <c r="L936" s="144">
        <v>40694</v>
      </c>
      <c r="M936" s="138"/>
      <c r="N936" s="15"/>
      <c r="O936" s="15">
        <v>0</v>
      </c>
      <c r="P936" s="39">
        <v>1</v>
      </c>
      <c r="Q936" s="91" t="s">
        <v>3110</v>
      </c>
      <c r="R936" s="14"/>
      <c r="T936" s="123"/>
      <c r="U936" s="338"/>
      <c r="V936" s="92"/>
      <c r="W936" s="92"/>
    </row>
    <row r="937" spans="1:23" ht="12.75" customHeight="1" x14ac:dyDescent="0.2">
      <c r="A937" s="11">
        <f t="shared" si="15"/>
        <v>935</v>
      </c>
      <c r="B937" s="98">
        <v>2358</v>
      </c>
      <c r="C937" s="12" t="s">
        <v>1697</v>
      </c>
      <c r="D937" s="14" t="s">
        <v>2300</v>
      </c>
      <c r="E937" s="13" t="s">
        <v>2119</v>
      </c>
      <c r="F937" s="43" t="s">
        <v>3098</v>
      </c>
      <c r="G937" s="12" t="s">
        <v>2120</v>
      </c>
      <c r="H937" s="12"/>
      <c r="I937" s="12"/>
      <c r="J937" s="43" t="s">
        <v>3379</v>
      </c>
      <c r="K937" s="13"/>
      <c r="L937" s="13"/>
      <c r="M937" s="138"/>
      <c r="N937" s="15"/>
      <c r="O937" s="15">
        <v>1</v>
      </c>
      <c r="P937" s="39">
        <v>1</v>
      </c>
      <c r="Q937" s="91" t="s">
        <v>3107</v>
      </c>
      <c r="R937" s="14"/>
      <c r="T937" s="123"/>
      <c r="U937" s="338"/>
      <c r="V937" s="92"/>
      <c r="W937" s="92"/>
    </row>
    <row r="938" spans="1:23" ht="12.75" customHeight="1" x14ac:dyDescent="0.2">
      <c r="A938" s="11">
        <f t="shared" si="15"/>
        <v>936</v>
      </c>
      <c r="B938" s="98">
        <v>2359</v>
      </c>
      <c r="C938" s="12" t="s">
        <v>1697</v>
      </c>
      <c r="D938" s="14" t="s">
        <v>2301</v>
      </c>
      <c r="E938" s="13" t="s">
        <v>2119</v>
      </c>
      <c r="F938" s="43" t="s">
        <v>3098</v>
      </c>
      <c r="G938" s="12" t="s">
        <v>2120</v>
      </c>
      <c r="H938" s="12"/>
      <c r="I938" s="12"/>
      <c r="J938" s="43" t="s">
        <v>3379</v>
      </c>
      <c r="K938" s="13"/>
      <c r="L938" s="13"/>
      <c r="M938" s="138"/>
      <c r="N938" s="15"/>
      <c r="O938" s="15">
        <v>1</v>
      </c>
      <c r="P938" s="39">
        <v>1</v>
      </c>
      <c r="Q938" s="91" t="s">
        <v>3107</v>
      </c>
      <c r="R938" s="14"/>
      <c r="T938" s="123"/>
      <c r="U938" s="338"/>
      <c r="V938" s="92"/>
      <c r="W938" s="92"/>
    </row>
    <row r="939" spans="1:23" ht="12.75" customHeight="1" x14ac:dyDescent="0.2">
      <c r="A939" s="11">
        <f t="shared" si="15"/>
        <v>937</v>
      </c>
      <c r="B939" s="98">
        <v>2360</v>
      </c>
      <c r="C939" s="12" t="s">
        <v>1697</v>
      </c>
      <c r="D939" s="14" t="s">
        <v>2302</v>
      </c>
      <c r="E939" s="13" t="s">
        <v>2119</v>
      </c>
      <c r="F939" s="43" t="s">
        <v>3098</v>
      </c>
      <c r="G939" s="12" t="s">
        <v>2120</v>
      </c>
      <c r="H939" s="12"/>
      <c r="I939" s="12"/>
      <c r="J939" s="43" t="s">
        <v>3379</v>
      </c>
      <c r="K939" s="13"/>
      <c r="L939" s="13"/>
      <c r="M939" s="138"/>
      <c r="N939" s="15"/>
      <c r="O939" s="15">
        <v>1</v>
      </c>
      <c r="P939" s="39">
        <v>1</v>
      </c>
      <c r="Q939" s="91" t="s">
        <v>3107</v>
      </c>
      <c r="R939" s="14"/>
      <c r="T939" s="123"/>
      <c r="U939" s="338"/>
      <c r="V939" s="92"/>
      <c r="W939" s="92"/>
    </row>
    <row r="940" spans="1:23" x14ac:dyDescent="0.2">
      <c r="A940" s="11">
        <f t="shared" si="15"/>
        <v>938</v>
      </c>
      <c r="B940" s="98">
        <v>2361</v>
      </c>
      <c r="C940" s="12" t="s">
        <v>1697</v>
      </c>
      <c r="D940" s="14" t="s">
        <v>2303</v>
      </c>
      <c r="E940" s="13" t="s">
        <v>2119</v>
      </c>
      <c r="F940" s="13" t="s">
        <v>3051</v>
      </c>
      <c r="G940" s="12" t="s">
        <v>2120</v>
      </c>
      <c r="H940" s="12" t="s">
        <v>2121</v>
      </c>
      <c r="I940" s="226" t="s">
        <v>3360</v>
      </c>
      <c r="J940" s="43" t="s">
        <v>3379</v>
      </c>
      <c r="K940" s="43" t="s">
        <v>3379</v>
      </c>
      <c r="L940" s="144">
        <v>40375</v>
      </c>
      <c r="M940" s="138"/>
      <c r="N940" s="15"/>
      <c r="O940" s="15">
        <v>0</v>
      </c>
      <c r="P940" s="39">
        <v>1</v>
      </c>
      <c r="Q940" s="91" t="s">
        <v>3110</v>
      </c>
      <c r="R940" s="14"/>
      <c r="T940" s="123"/>
      <c r="U940" s="338"/>
      <c r="V940" s="92"/>
      <c r="W940" s="92"/>
    </row>
    <row r="941" spans="1:23" ht="12.75" customHeight="1" x14ac:dyDescent="0.2">
      <c r="A941" s="11">
        <f t="shared" si="15"/>
        <v>939</v>
      </c>
      <c r="B941" s="98">
        <v>2362</v>
      </c>
      <c r="C941" s="12" t="s">
        <v>1697</v>
      </c>
      <c r="D941" s="14" t="s">
        <v>2304</v>
      </c>
      <c r="E941" s="13" t="s">
        <v>2119</v>
      </c>
      <c r="F941" s="43" t="s">
        <v>3098</v>
      </c>
      <c r="G941" s="12" t="s">
        <v>2120</v>
      </c>
      <c r="H941" s="12" t="s">
        <v>2121</v>
      </c>
      <c r="I941" s="12"/>
      <c r="J941" s="43" t="s">
        <v>3379</v>
      </c>
      <c r="K941" s="43" t="s">
        <v>3379</v>
      </c>
      <c r="L941" s="43"/>
      <c r="M941" s="138"/>
      <c r="N941" s="15"/>
      <c r="O941" s="15">
        <v>0</v>
      </c>
      <c r="P941" s="39">
        <v>1</v>
      </c>
      <c r="Q941" s="91" t="s">
        <v>3107</v>
      </c>
      <c r="R941" s="14"/>
      <c r="T941" s="123"/>
      <c r="U941" s="338"/>
      <c r="V941" s="92"/>
      <c r="W941" s="92"/>
    </row>
    <row r="942" spans="1:23" x14ac:dyDescent="0.2">
      <c r="A942" s="11">
        <f t="shared" si="15"/>
        <v>940</v>
      </c>
      <c r="B942" s="98">
        <v>2363</v>
      </c>
      <c r="C942" s="12" t="s">
        <v>1697</v>
      </c>
      <c r="D942" s="14" t="s">
        <v>1052</v>
      </c>
      <c r="E942" s="13" t="s">
        <v>2119</v>
      </c>
      <c r="F942" s="43" t="s">
        <v>3098</v>
      </c>
      <c r="G942" s="12" t="s">
        <v>2120</v>
      </c>
      <c r="H942" s="12" t="s">
        <v>2121</v>
      </c>
      <c r="I942" s="225" t="s">
        <v>3360</v>
      </c>
      <c r="J942" s="43" t="s">
        <v>3379</v>
      </c>
      <c r="K942" s="43" t="s">
        <v>3379</v>
      </c>
      <c r="L942" s="144">
        <v>40783</v>
      </c>
      <c r="M942" s="138"/>
      <c r="N942" s="15"/>
      <c r="O942" s="15">
        <v>0</v>
      </c>
      <c r="P942" s="39">
        <v>1</v>
      </c>
      <c r="Q942" s="91" t="s">
        <v>3110</v>
      </c>
      <c r="R942" s="14"/>
      <c r="T942" s="135">
        <v>41333</v>
      </c>
      <c r="U942" s="338"/>
      <c r="V942" s="92"/>
      <c r="W942" s="92"/>
    </row>
    <row r="943" spans="1:23" x14ac:dyDescent="0.2">
      <c r="A943" s="11">
        <f t="shared" si="15"/>
        <v>941</v>
      </c>
      <c r="B943" s="98">
        <v>2364</v>
      </c>
      <c r="C943" s="12" t="s">
        <v>1697</v>
      </c>
      <c r="D943" s="14" t="s">
        <v>1884</v>
      </c>
      <c r="E943" s="13" t="s">
        <v>2119</v>
      </c>
      <c r="F943" s="43" t="s">
        <v>3098</v>
      </c>
      <c r="G943" s="146" t="s">
        <v>2120</v>
      </c>
      <c r="H943" s="146" t="s">
        <v>2121</v>
      </c>
      <c r="I943" s="18" t="s">
        <v>3360</v>
      </c>
      <c r="J943" s="43" t="s">
        <v>3379</v>
      </c>
      <c r="K943" s="43" t="s">
        <v>3379</v>
      </c>
      <c r="L943" s="144">
        <v>40877</v>
      </c>
      <c r="M943" s="138"/>
      <c r="N943" s="15"/>
      <c r="O943" s="15">
        <v>0</v>
      </c>
      <c r="P943" s="39">
        <v>1</v>
      </c>
      <c r="Q943" s="91" t="s">
        <v>3110</v>
      </c>
      <c r="R943" s="14"/>
      <c r="T943" s="123"/>
      <c r="U943" s="338"/>
      <c r="V943" s="92"/>
      <c r="W943" s="92"/>
    </row>
    <row r="944" spans="1:23" x14ac:dyDescent="0.2">
      <c r="A944" s="11">
        <f t="shared" si="15"/>
        <v>942</v>
      </c>
      <c r="B944" s="98">
        <v>2367</v>
      </c>
      <c r="C944" s="12" t="s">
        <v>1697</v>
      </c>
      <c r="D944" s="14" t="s">
        <v>89</v>
      </c>
      <c r="E944" s="13" t="s">
        <v>2119</v>
      </c>
      <c r="F944" s="43" t="s">
        <v>3098</v>
      </c>
      <c r="G944" s="12" t="s">
        <v>2120</v>
      </c>
      <c r="H944" s="12" t="s">
        <v>2121</v>
      </c>
      <c r="I944" s="18" t="s">
        <v>3360</v>
      </c>
      <c r="J944" s="43" t="s">
        <v>3379</v>
      </c>
      <c r="K944" s="43" t="s">
        <v>3379</v>
      </c>
      <c r="L944" s="144">
        <v>40661</v>
      </c>
      <c r="M944" s="138"/>
      <c r="N944" s="15"/>
      <c r="O944" s="15">
        <v>0</v>
      </c>
      <c r="P944" s="39">
        <v>1</v>
      </c>
      <c r="Q944" s="91" t="s">
        <v>3110</v>
      </c>
      <c r="R944" s="14"/>
      <c r="T944" s="135">
        <v>41355</v>
      </c>
      <c r="U944" s="338"/>
      <c r="V944" s="92"/>
      <c r="W944" s="92"/>
    </row>
    <row r="945" spans="1:23" x14ac:dyDescent="0.2">
      <c r="A945" s="11">
        <f t="shared" si="15"/>
        <v>943</v>
      </c>
      <c r="B945" s="98">
        <v>2368</v>
      </c>
      <c r="C945" s="12" t="s">
        <v>1697</v>
      </c>
      <c r="D945" s="14" t="s">
        <v>90</v>
      </c>
      <c r="E945" s="13" t="s">
        <v>2119</v>
      </c>
      <c r="F945" s="43" t="s">
        <v>3098</v>
      </c>
      <c r="G945" s="12" t="s">
        <v>2120</v>
      </c>
      <c r="H945" s="12" t="s">
        <v>2121</v>
      </c>
      <c r="I945" s="18" t="s">
        <v>3360</v>
      </c>
      <c r="J945" s="43" t="s">
        <v>3379</v>
      </c>
      <c r="K945" s="43" t="s">
        <v>3379</v>
      </c>
      <c r="L945" s="144">
        <v>40852</v>
      </c>
      <c r="M945" s="138"/>
      <c r="N945" s="15"/>
      <c r="O945" s="15">
        <v>0</v>
      </c>
      <c r="P945" s="39">
        <v>1</v>
      </c>
      <c r="Q945" s="91" t="s">
        <v>3110</v>
      </c>
      <c r="R945" s="14"/>
      <c r="T945" s="123"/>
      <c r="U945" s="338"/>
      <c r="V945" s="92"/>
      <c r="W945" s="92"/>
    </row>
    <row r="946" spans="1:23" x14ac:dyDescent="0.2">
      <c r="A946" s="11">
        <f t="shared" si="15"/>
        <v>944</v>
      </c>
      <c r="B946" s="98">
        <v>2369</v>
      </c>
      <c r="C946" s="12" t="s">
        <v>1697</v>
      </c>
      <c r="D946" s="14" t="s">
        <v>91</v>
      </c>
      <c r="E946" s="13" t="s">
        <v>2119</v>
      </c>
      <c r="F946" s="43" t="s">
        <v>3098</v>
      </c>
      <c r="G946" s="12" t="s">
        <v>2120</v>
      </c>
      <c r="H946" s="12" t="s">
        <v>2121</v>
      </c>
      <c r="I946" s="18" t="s">
        <v>3360</v>
      </c>
      <c r="J946" s="43" t="s">
        <v>3379</v>
      </c>
      <c r="K946" s="43" t="s">
        <v>3379</v>
      </c>
      <c r="L946" s="144">
        <v>40848</v>
      </c>
      <c r="M946" s="138"/>
      <c r="N946" s="15"/>
      <c r="O946" s="15">
        <v>0</v>
      </c>
      <c r="P946" s="39">
        <v>1</v>
      </c>
      <c r="Q946" s="91" t="s">
        <v>3110</v>
      </c>
      <c r="R946" s="14"/>
      <c r="T946" s="123"/>
      <c r="U946" s="338"/>
      <c r="V946" s="92"/>
      <c r="W946" s="92"/>
    </row>
    <row r="947" spans="1:23" x14ac:dyDescent="0.2">
      <c r="A947" s="11">
        <f t="shared" si="15"/>
        <v>945</v>
      </c>
      <c r="B947" s="98">
        <v>2370</v>
      </c>
      <c r="C947" s="12" t="s">
        <v>1697</v>
      </c>
      <c r="D947" s="14" t="s">
        <v>92</v>
      </c>
      <c r="E947" s="13" t="s">
        <v>2119</v>
      </c>
      <c r="F947" s="43" t="s">
        <v>3098</v>
      </c>
      <c r="G947" s="12" t="s">
        <v>2120</v>
      </c>
      <c r="H947" s="12" t="s">
        <v>2121</v>
      </c>
      <c r="I947" s="18" t="s">
        <v>3360</v>
      </c>
      <c r="J947" s="43" t="s">
        <v>3379</v>
      </c>
      <c r="K947" s="43" t="s">
        <v>3379</v>
      </c>
      <c r="L947" s="144">
        <v>40780</v>
      </c>
      <c r="M947" s="138"/>
      <c r="N947" s="15"/>
      <c r="O947" s="15">
        <v>0</v>
      </c>
      <c r="P947" s="39">
        <v>1</v>
      </c>
      <c r="Q947" s="91" t="s">
        <v>3110</v>
      </c>
      <c r="R947" s="14"/>
      <c r="T947" s="135">
        <v>41355</v>
      </c>
      <c r="U947" s="338"/>
      <c r="V947" s="92"/>
      <c r="W947" s="92"/>
    </row>
    <row r="948" spans="1:23" x14ac:dyDescent="0.2">
      <c r="A948" s="11">
        <f t="shared" si="15"/>
        <v>946</v>
      </c>
      <c r="B948" s="98">
        <v>2371</v>
      </c>
      <c r="C948" s="12" t="s">
        <v>1697</v>
      </c>
      <c r="D948" s="14" t="s">
        <v>93</v>
      </c>
      <c r="E948" s="13" t="s">
        <v>2119</v>
      </c>
      <c r="F948" s="43" t="s">
        <v>3098</v>
      </c>
      <c r="G948" s="12" t="s">
        <v>2120</v>
      </c>
      <c r="H948" s="12" t="s">
        <v>2121</v>
      </c>
      <c r="I948" s="18" t="s">
        <v>3360</v>
      </c>
      <c r="J948" s="43" t="s">
        <v>3379</v>
      </c>
      <c r="K948" s="43" t="s">
        <v>3379</v>
      </c>
      <c r="L948" s="144">
        <v>40779</v>
      </c>
      <c r="M948" s="138"/>
      <c r="N948" s="15"/>
      <c r="O948" s="15">
        <v>0</v>
      </c>
      <c r="P948" s="39">
        <v>1</v>
      </c>
      <c r="Q948" s="91" t="s">
        <v>3110</v>
      </c>
      <c r="R948" s="14"/>
      <c r="T948" s="123"/>
      <c r="U948" s="338"/>
      <c r="V948" s="92"/>
      <c r="W948" s="92"/>
    </row>
    <row r="949" spans="1:23" x14ac:dyDescent="0.2">
      <c r="A949" s="11">
        <f t="shared" si="15"/>
        <v>947</v>
      </c>
      <c r="B949" s="98">
        <v>2372</v>
      </c>
      <c r="C949" s="12" t="s">
        <v>1697</v>
      </c>
      <c r="D949" s="14" t="s">
        <v>94</v>
      </c>
      <c r="E949" s="13" t="s">
        <v>2119</v>
      </c>
      <c r="F949" s="43" t="s">
        <v>3098</v>
      </c>
      <c r="G949" s="12" t="s">
        <v>2120</v>
      </c>
      <c r="H949" s="12" t="s">
        <v>2121</v>
      </c>
      <c r="I949" s="221" t="s">
        <v>3360</v>
      </c>
      <c r="J949" s="43" t="s">
        <v>3379</v>
      </c>
      <c r="K949" s="43" t="s">
        <v>3379</v>
      </c>
      <c r="L949" s="144">
        <v>40786</v>
      </c>
      <c r="M949" s="138"/>
      <c r="N949" s="15"/>
      <c r="O949" s="15">
        <v>0</v>
      </c>
      <c r="P949" s="39">
        <v>1</v>
      </c>
      <c r="Q949" s="91" t="s">
        <v>3110</v>
      </c>
      <c r="R949" s="14"/>
      <c r="T949" s="123"/>
      <c r="U949" s="338"/>
      <c r="V949" s="92"/>
      <c r="W949" s="92"/>
    </row>
    <row r="950" spans="1:23" ht="12.75" customHeight="1" x14ac:dyDescent="0.2">
      <c r="A950" s="11">
        <f t="shared" si="15"/>
        <v>948</v>
      </c>
      <c r="B950" s="98">
        <v>2373</v>
      </c>
      <c r="C950" s="12" t="s">
        <v>1697</v>
      </c>
      <c r="D950" s="14" t="s">
        <v>95</v>
      </c>
      <c r="E950" s="13" t="s">
        <v>2119</v>
      </c>
      <c r="F950" s="43" t="s">
        <v>3098</v>
      </c>
      <c r="G950" s="12" t="s">
        <v>2120</v>
      </c>
      <c r="H950" s="12"/>
      <c r="I950" s="12"/>
      <c r="J950" s="43" t="s">
        <v>3379</v>
      </c>
      <c r="K950" s="13"/>
      <c r="L950" s="13"/>
      <c r="M950" s="168"/>
      <c r="N950" s="75"/>
      <c r="O950" s="75">
        <v>0</v>
      </c>
      <c r="P950" s="65">
        <v>1</v>
      </c>
      <c r="Q950" s="91" t="s">
        <v>3107</v>
      </c>
      <c r="R950" s="14"/>
      <c r="T950" s="123"/>
      <c r="U950" s="338"/>
      <c r="V950" s="92"/>
      <c r="W950" s="92"/>
    </row>
    <row r="951" spans="1:23" ht="12.75" customHeight="1" x14ac:dyDescent="0.2">
      <c r="A951" s="11">
        <f t="shared" si="15"/>
        <v>949</v>
      </c>
      <c r="B951" s="98">
        <v>2374</v>
      </c>
      <c r="C951" s="12" t="s">
        <v>1697</v>
      </c>
      <c r="D951" s="14" t="s">
        <v>96</v>
      </c>
      <c r="E951" s="13" t="s">
        <v>2119</v>
      </c>
      <c r="F951" s="43" t="s">
        <v>3098</v>
      </c>
      <c r="G951" s="12" t="s">
        <v>2120</v>
      </c>
      <c r="H951" s="12"/>
      <c r="I951" s="12"/>
      <c r="J951" s="43" t="s">
        <v>3379</v>
      </c>
      <c r="K951" s="13"/>
      <c r="L951" s="13"/>
      <c r="M951" s="138"/>
      <c r="N951" s="15"/>
      <c r="O951" s="15">
        <v>1</v>
      </c>
      <c r="P951" s="39">
        <v>1</v>
      </c>
      <c r="Q951" s="91" t="s">
        <v>3107</v>
      </c>
      <c r="R951" s="14"/>
      <c r="T951" s="123"/>
      <c r="U951" s="338"/>
      <c r="V951" s="92"/>
      <c r="W951" s="92"/>
    </row>
    <row r="952" spans="1:23" x14ac:dyDescent="0.2">
      <c r="A952" s="11">
        <f t="shared" si="15"/>
        <v>950</v>
      </c>
      <c r="B952" s="98">
        <v>2375</v>
      </c>
      <c r="C952" s="12" t="s">
        <v>1697</v>
      </c>
      <c r="D952" s="14" t="s">
        <v>97</v>
      </c>
      <c r="E952" s="13" t="s">
        <v>2119</v>
      </c>
      <c r="F952" s="43" t="s">
        <v>3098</v>
      </c>
      <c r="G952" s="12" t="s">
        <v>2120</v>
      </c>
      <c r="H952" s="12" t="s">
        <v>2121</v>
      </c>
      <c r="I952" s="226" t="s">
        <v>3360</v>
      </c>
      <c r="J952" s="43" t="s">
        <v>3379</v>
      </c>
      <c r="K952" s="43" t="s">
        <v>3379</v>
      </c>
      <c r="L952" s="144">
        <v>40695</v>
      </c>
      <c r="M952" s="138"/>
      <c r="N952" s="15"/>
      <c r="O952" s="15">
        <v>0</v>
      </c>
      <c r="P952" s="39">
        <v>1</v>
      </c>
      <c r="Q952" s="91" t="s">
        <v>3110</v>
      </c>
      <c r="R952" s="14"/>
      <c r="T952" s="123"/>
      <c r="U952" s="338"/>
      <c r="V952" s="92"/>
      <c r="W952" s="92"/>
    </row>
    <row r="953" spans="1:23" ht="12.75" customHeight="1" x14ac:dyDescent="0.2">
      <c r="A953" s="11">
        <f t="shared" si="15"/>
        <v>951</v>
      </c>
      <c r="B953" s="98">
        <v>2376</v>
      </c>
      <c r="C953" s="12" t="s">
        <v>1697</v>
      </c>
      <c r="D953" s="14" t="s">
        <v>98</v>
      </c>
      <c r="E953" s="13" t="s">
        <v>2119</v>
      </c>
      <c r="F953" s="43" t="s">
        <v>3098</v>
      </c>
      <c r="G953" s="146" t="s">
        <v>2120</v>
      </c>
      <c r="H953" s="12" t="s">
        <v>2121</v>
      </c>
      <c r="I953" s="12"/>
      <c r="J953" s="43" t="s">
        <v>3379</v>
      </c>
      <c r="K953" s="43" t="s">
        <v>3379</v>
      </c>
      <c r="L953" s="43"/>
      <c r="M953" s="138"/>
      <c r="N953" s="15"/>
      <c r="O953" s="15">
        <v>1</v>
      </c>
      <c r="P953" s="39">
        <v>1</v>
      </c>
      <c r="Q953" s="91" t="s">
        <v>3107</v>
      </c>
      <c r="R953" s="14"/>
      <c r="T953" s="123"/>
      <c r="U953" s="338"/>
      <c r="V953" s="92"/>
      <c r="W953" s="92"/>
    </row>
    <row r="954" spans="1:23" ht="12.75" customHeight="1" x14ac:dyDescent="0.2">
      <c r="A954" s="11">
        <f t="shared" si="15"/>
        <v>952</v>
      </c>
      <c r="B954" s="98">
        <v>2377</v>
      </c>
      <c r="C954" s="12" t="s">
        <v>1697</v>
      </c>
      <c r="D954" s="14" t="s">
        <v>2902</v>
      </c>
      <c r="E954" s="13" t="s">
        <v>2119</v>
      </c>
      <c r="F954" s="43" t="s">
        <v>3098</v>
      </c>
      <c r="G954" s="12" t="s">
        <v>2120</v>
      </c>
      <c r="H954" s="12"/>
      <c r="I954" s="12"/>
      <c r="J954" s="43" t="s">
        <v>3379</v>
      </c>
      <c r="K954" s="13"/>
      <c r="L954" s="13"/>
      <c r="M954" s="138"/>
      <c r="N954" s="15"/>
      <c r="O954" s="15">
        <v>1</v>
      </c>
      <c r="P954" s="39">
        <v>1</v>
      </c>
      <c r="Q954" s="91" t="s">
        <v>3107</v>
      </c>
      <c r="R954" s="14"/>
      <c r="T954" s="123"/>
      <c r="U954" s="338"/>
      <c r="V954" s="92"/>
      <c r="W954" s="92"/>
    </row>
    <row r="955" spans="1:23" x14ac:dyDescent="0.2">
      <c r="A955" s="11">
        <f t="shared" si="15"/>
        <v>953</v>
      </c>
      <c r="B955" s="98">
        <v>2378</v>
      </c>
      <c r="C955" s="12" t="s">
        <v>1697</v>
      </c>
      <c r="D955" s="14" t="s">
        <v>2903</v>
      </c>
      <c r="E955" s="13" t="s">
        <v>2119</v>
      </c>
      <c r="F955" s="43" t="s">
        <v>3098</v>
      </c>
      <c r="G955" s="12" t="s">
        <v>2120</v>
      </c>
      <c r="H955" s="12" t="s">
        <v>2121</v>
      </c>
      <c r="I955" s="225" t="s">
        <v>3360</v>
      </c>
      <c r="J955" s="43" t="s">
        <v>3379</v>
      </c>
      <c r="K955" s="43" t="s">
        <v>3379</v>
      </c>
      <c r="L955" s="144">
        <v>40777</v>
      </c>
      <c r="M955" s="138"/>
      <c r="N955" s="15"/>
      <c r="O955" s="15">
        <v>0</v>
      </c>
      <c r="P955" s="39">
        <v>1</v>
      </c>
      <c r="Q955" s="91" t="s">
        <v>3110</v>
      </c>
      <c r="R955" s="14"/>
      <c r="T955" s="123"/>
      <c r="U955" s="338"/>
      <c r="V955" s="92"/>
      <c r="W955" s="92"/>
    </row>
    <row r="956" spans="1:23" x14ac:dyDescent="0.2">
      <c r="A956" s="11">
        <f t="shared" si="15"/>
        <v>954</v>
      </c>
      <c r="B956" s="98">
        <v>2381</v>
      </c>
      <c r="C956" s="12" t="s">
        <v>1697</v>
      </c>
      <c r="D956" s="14" t="s">
        <v>1781</v>
      </c>
      <c r="E956" s="13" t="s">
        <v>2119</v>
      </c>
      <c r="F956" s="43" t="s">
        <v>3098</v>
      </c>
      <c r="G956" s="12" t="s">
        <v>2120</v>
      </c>
      <c r="H956" s="12" t="s">
        <v>2121</v>
      </c>
      <c r="I956" s="18" t="s">
        <v>3360</v>
      </c>
      <c r="J956" s="43" t="s">
        <v>3379</v>
      </c>
      <c r="K956" s="43" t="s">
        <v>3379</v>
      </c>
      <c r="L956" s="144">
        <v>40779</v>
      </c>
      <c r="M956" s="138"/>
      <c r="N956" s="15"/>
      <c r="O956" s="15">
        <v>0</v>
      </c>
      <c r="P956" s="39">
        <v>1</v>
      </c>
      <c r="Q956" s="91" t="s">
        <v>3110</v>
      </c>
      <c r="R956" s="14"/>
      <c r="T956" s="123"/>
      <c r="U956" s="338"/>
      <c r="V956" s="92"/>
      <c r="W956" s="92"/>
    </row>
    <row r="957" spans="1:23" x14ac:dyDescent="0.2">
      <c r="A957" s="11">
        <f t="shared" si="15"/>
        <v>955</v>
      </c>
      <c r="B957" s="98">
        <v>2383</v>
      </c>
      <c r="C957" s="12" t="s">
        <v>1697</v>
      </c>
      <c r="D957" s="14" t="s">
        <v>1782</v>
      </c>
      <c r="E957" s="13" t="s">
        <v>2119</v>
      </c>
      <c r="F957" s="43" t="s">
        <v>3098</v>
      </c>
      <c r="G957" s="12" t="s">
        <v>2120</v>
      </c>
      <c r="H957" s="12" t="s">
        <v>2121</v>
      </c>
      <c r="I957" s="18" t="s">
        <v>3360</v>
      </c>
      <c r="J957" s="43" t="s">
        <v>3379</v>
      </c>
      <c r="K957" s="43" t="s">
        <v>3379</v>
      </c>
      <c r="L957" s="144">
        <v>40518</v>
      </c>
      <c r="M957" s="138"/>
      <c r="N957" s="15"/>
      <c r="O957" s="15">
        <v>0</v>
      </c>
      <c r="P957" s="39">
        <v>1</v>
      </c>
      <c r="Q957" s="91" t="s">
        <v>3110</v>
      </c>
      <c r="R957" s="14"/>
      <c r="T957" s="123"/>
      <c r="U957" s="338"/>
      <c r="V957" s="92"/>
      <c r="W957" s="92"/>
    </row>
    <row r="958" spans="1:23" x14ac:dyDescent="0.2">
      <c r="A958" s="11">
        <f t="shared" si="15"/>
        <v>956</v>
      </c>
      <c r="B958" s="98">
        <v>2384</v>
      </c>
      <c r="C958" s="12" t="s">
        <v>1697</v>
      </c>
      <c r="D958" s="14" t="s">
        <v>1783</v>
      </c>
      <c r="E958" s="13" t="s">
        <v>2119</v>
      </c>
      <c r="F958" s="43" t="s">
        <v>3098</v>
      </c>
      <c r="G958" s="12" t="s">
        <v>2120</v>
      </c>
      <c r="H958" s="12" t="s">
        <v>2121</v>
      </c>
      <c r="I958" s="18" t="s">
        <v>3360</v>
      </c>
      <c r="J958" s="43" t="s">
        <v>3379</v>
      </c>
      <c r="K958" s="43" t="s">
        <v>3379</v>
      </c>
      <c r="L958" s="144">
        <v>40786</v>
      </c>
      <c r="M958" s="138"/>
      <c r="N958" s="15"/>
      <c r="O958" s="15">
        <v>0</v>
      </c>
      <c r="P958" s="39">
        <v>1</v>
      </c>
      <c r="Q958" s="91" t="s">
        <v>3110</v>
      </c>
      <c r="R958" s="14"/>
      <c r="T958" s="123"/>
      <c r="U958" s="338"/>
      <c r="V958" s="92"/>
      <c r="W958" s="92"/>
    </row>
    <row r="959" spans="1:23" ht="12.75" customHeight="1" x14ac:dyDescent="0.2">
      <c r="A959" s="11">
        <f t="shared" si="15"/>
        <v>957</v>
      </c>
      <c r="B959" s="98">
        <v>2385</v>
      </c>
      <c r="C959" s="12" t="s">
        <v>1697</v>
      </c>
      <c r="D959" s="14" t="s">
        <v>1784</v>
      </c>
      <c r="E959" s="13" t="s">
        <v>2646</v>
      </c>
      <c r="F959" s="43" t="s">
        <v>3052</v>
      </c>
      <c r="G959" s="12" t="s">
        <v>2120</v>
      </c>
      <c r="H959" s="12" t="s">
        <v>2121</v>
      </c>
      <c r="I959" s="18" t="s">
        <v>3360</v>
      </c>
      <c r="J959" s="43" t="s">
        <v>3379</v>
      </c>
      <c r="K959" s="43" t="s">
        <v>3379</v>
      </c>
      <c r="L959" s="144">
        <v>40682</v>
      </c>
      <c r="M959" s="168"/>
      <c r="N959" s="75"/>
      <c r="O959" s="75">
        <v>0</v>
      </c>
      <c r="P959" s="65">
        <v>1</v>
      </c>
      <c r="Q959" s="91" t="s">
        <v>3110</v>
      </c>
      <c r="R959" s="14"/>
      <c r="T959" s="135">
        <v>41446</v>
      </c>
      <c r="U959" s="338"/>
      <c r="V959" s="92"/>
      <c r="W959" s="92"/>
    </row>
    <row r="960" spans="1:23" x14ac:dyDescent="0.2">
      <c r="A960" s="11">
        <f t="shared" si="15"/>
        <v>958</v>
      </c>
      <c r="B960" s="98">
        <v>2386</v>
      </c>
      <c r="C960" s="12" t="s">
        <v>1697</v>
      </c>
      <c r="D960" s="14" t="s">
        <v>1050</v>
      </c>
      <c r="E960" s="13" t="s">
        <v>2119</v>
      </c>
      <c r="F960" s="43" t="s">
        <v>3098</v>
      </c>
      <c r="G960" s="12" t="s">
        <v>2120</v>
      </c>
      <c r="H960" s="12" t="s">
        <v>2121</v>
      </c>
      <c r="I960" s="221" t="s">
        <v>3360</v>
      </c>
      <c r="J960" s="43" t="s">
        <v>3379</v>
      </c>
      <c r="K960" s="43" t="s">
        <v>3379</v>
      </c>
      <c r="L960" s="144">
        <v>40784</v>
      </c>
      <c r="M960" s="138"/>
      <c r="N960" s="15"/>
      <c r="O960" s="15">
        <v>0</v>
      </c>
      <c r="P960" s="39">
        <v>1</v>
      </c>
      <c r="Q960" s="91" t="s">
        <v>3110</v>
      </c>
      <c r="R960" s="14"/>
      <c r="T960" s="123"/>
      <c r="U960" s="338"/>
      <c r="V960" s="92"/>
      <c r="W960" s="92"/>
    </row>
    <row r="961" spans="1:23" ht="12.75" customHeight="1" x14ac:dyDescent="0.2">
      <c r="A961" s="11">
        <f t="shared" si="15"/>
        <v>959</v>
      </c>
      <c r="B961" s="98">
        <v>2387</v>
      </c>
      <c r="C961" s="12" t="s">
        <v>1697</v>
      </c>
      <c r="D961" s="14" t="s">
        <v>1051</v>
      </c>
      <c r="E961" s="13" t="s">
        <v>2119</v>
      </c>
      <c r="F961" s="43" t="s">
        <v>3098</v>
      </c>
      <c r="G961" s="12" t="s">
        <v>2120</v>
      </c>
      <c r="H961" s="12"/>
      <c r="I961" s="12"/>
      <c r="J961" s="43" t="s">
        <v>3379</v>
      </c>
      <c r="K961" s="13"/>
      <c r="L961" s="13"/>
      <c r="M961" s="138"/>
      <c r="N961" s="15"/>
      <c r="O961" s="15">
        <v>1</v>
      </c>
      <c r="P961" s="39">
        <v>1</v>
      </c>
      <c r="Q961" s="91" t="s">
        <v>3107</v>
      </c>
      <c r="R961" s="14"/>
      <c r="T961" s="123"/>
      <c r="U961" s="338"/>
      <c r="V961" s="92"/>
      <c r="W961" s="92"/>
    </row>
    <row r="962" spans="1:23" ht="12.75" customHeight="1" x14ac:dyDescent="0.2">
      <c r="A962" s="11">
        <f t="shared" si="15"/>
        <v>960</v>
      </c>
      <c r="B962" s="98">
        <v>2388</v>
      </c>
      <c r="C962" s="12" t="s">
        <v>1697</v>
      </c>
      <c r="D962" s="14" t="s">
        <v>0</v>
      </c>
      <c r="E962" s="13" t="s">
        <v>2119</v>
      </c>
      <c r="F962" s="43" t="s">
        <v>3098</v>
      </c>
      <c r="G962" s="12" t="s">
        <v>2120</v>
      </c>
      <c r="H962" s="12" t="s">
        <v>2121</v>
      </c>
      <c r="I962" s="12"/>
      <c r="J962" s="43" t="s">
        <v>3379</v>
      </c>
      <c r="K962" s="43" t="s">
        <v>3379</v>
      </c>
      <c r="L962" s="43"/>
      <c r="M962" s="138"/>
      <c r="N962" s="15"/>
      <c r="O962" s="15">
        <v>1</v>
      </c>
      <c r="P962" s="39">
        <v>1</v>
      </c>
      <c r="Q962" s="91" t="s">
        <v>3107</v>
      </c>
      <c r="R962" s="14"/>
      <c r="T962" s="123"/>
      <c r="U962" s="338"/>
      <c r="V962" s="92"/>
      <c r="W962" s="92"/>
    </row>
    <row r="963" spans="1:23" ht="12.75" customHeight="1" x14ac:dyDescent="0.2">
      <c r="A963" s="11">
        <f t="shared" si="15"/>
        <v>961</v>
      </c>
      <c r="B963" s="98">
        <v>2389</v>
      </c>
      <c r="C963" s="12" t="s">
        <v>1697</v>
      </c>
      <c r="D963" s="14" t="s">
        <v>1</v>
      </c>
      <c r="E963" s="13" t="s">
        <v>2119</v>
      </c>
      <c r="F963" s="43" t="s">
        <v>3098</v>
      </c>
      <c r="G963" s="12" t="s">
        <v>2120</v>
      </c>
      <c r="H963" s="12"/>
      <c r="I963" s="12"/>
      <c r="J963" s="43" t="s">
        <v>3379</v>
      </c>
      <c r="K963" s="13"/>
      <c r="L963" s="13"/>
      <c r="M963" s="138"/>
      <c r="N963" s="15"/>
      <c r="O963" s="15">
        <v>1</v>
      </c>
      <c r="P963" s="39">
        <v>1</v>
      </c>
      <c r="Q963" s="91" t="s">
        <v>3107</v>
      </c>
      <c r="R963" s="14"/>
      <c r="T963" s="123"/>
      <c r="U963" s="338"/>
      <c r="V963" s="92"/>
      <c r="W963" s="92"/>
    </row>
    <row r="964" spans="1:23" ht="12.75" customHeight="1" x14ac:dyDescent="0.2">
      <c r="A964" s="11">
        <f t="shared" ref="A964:A1027" si="16">A963+1</f>
        <v>962</v>
      </c>
      <c r="B964" s="98">
        <v>2390</v>
      </c>
      <c r="C964" s="12" t="s">
        <v>1697</v>
      </c>
      <c r="D964" s="14" t="s">
        <v>2</v>
      </c>
      <c r="E964" s="13" t="s">
        <v>2119</v>
      </c>
      <c r="F964" s="43" t="s">
        <v>3098</v>
      </c>
      <c r="G964" s="12" t="s">
        <v>2120</v>
      </c>
      <c r="H964" s="12" t="s">
        <v>2121</v>
      </c>
      <c r="I964" s="12"/>
      <c r="J964" s="43" t="s">
        <v>3379</v>
      </c>
      <c r="K964" s="43" t="s">
        <v>3379</v>
      </c>
      <c r="L964" s="43"/>
      <c r="M964" s="138"/>
      <c r="N964" s="15"/>
      <c r="O964" s="15">
        <v>1</v>
      </c>
      <c r="P964" s="39">
        <v>1</v>
      </c>
      <c r="Q964" s="91" t="s">
        <v>3107</v>
      </c>
      <c r="R964" s="14"/>
      <c r="T964" s="135">
        <v>41355</v>
      </c>
      <c r="U964" s="338"/>
      <c r="V964" s="92"/>
      <c r="W964" s="92"/>
    </row>
    <row r="965" spans="1:23" ht="12.75" customHeight="1" x14ac:dyDescent="0.2">
      <c r="A965" s="11">
        <f t="shared" si="16"/>
        <v>963</v>
      </c>
      <c r="B965" s="98">
        <v>2391</v>
      </c>
      <c r="C965" s="12" t="s">
        <v>1697</v>
      </c>
      <c r="D965" s="14" t="s">
        <v>3</v>
      </c>
      <c r="E965" s="13" t="s">
        <v>2119</v>
      </c>
      <c r="F965" s="43" t="s">
        <v>3098</v>
      </c>
      <c r="G965" s="12" t="s">
        <v>2120</v>
      </c>
      <c r="H965" s="12"/>
      <c r="I965" s="12"/>
      <c r="J965" s="43" t="s">
        <v>3379</v>
      </c>
      <c r="K965" s="13"/>
      <c r="L965" s="13"/>
      <c r="M965" s="138"/>
      <c r="N965" s="15"/>
      <c r="O965" s="15">
        <v>1</v>
      </c>
      <c r="P965" s="39">
        <v>1</v>
      </c>
      <c r="Q965" s="91" t="s">
        <v>3107</v>
      </c>
      <c r="R965" s="14"/>
      <c r="T965" s="123"/>
      <c r="U965" s="338"/>
      <c r="V965" s="92"/>
      <c r="W965" s="92"/>
    </row>
    <row r="966" spans="1:23" ht="12.75" customHeight="1" x14ac:dyDescent="0.2">
      <c r="A966" s="11">
        <f t="shared" si="16"/>
        <v>964</v>
      </c>
      <c r="B966" s="98">
        <v>2392</v>
      </c>
      <c r="C966" s="12" t="s">
        <v>1697</v>
      </c>
      <c r="D966" s="14" t="s">
        <v>4</v>
      </c>
      <c r="E966" s="13" t="s">
        <v>2119</v>
      </c>
      <c r="F966" s="43" t="s">
        <v>3098</v>
      </c>
      <c r="G966" s="12" t="s">
        <v>2120</v>
      </c>
      <c r="H966" s="12"/>
      <c r="I966" s="12"/>
      <c r="J966" s="43" t="s">
        <v>3379</v>
      </c>
      <c r="K966" s="13"/>
      <c r="L966" s="13"/>
      <c r="M966" s="138"/>
      <c r="N966" s="15"/>
      <c r="O966" s="15">
        <v>1</v>
      </c>
      <c r="P966" s="39">
        <v>1</v>
      </c>
      <c r="Q966" s="91" t="s">
        <v>3107</v>
      </c>
      <c r="R966" s="14"/>
      <c r="T966" s="135">
        <v>41425</v>
      </c>
      <c r="U966" s="338"/>
      <c r="V966" s="92"/>
      <c r="W966" s="92"/>
    </row>
    <row r="967" spans="1:23" x14ac:dyDescent="0.2">
      <c r="A967" s="388">
        <f t="shared" si="16"/>
        <v>965</v>
      </c>
      <c r="B967" s="120">
        <v>2394</v>
      </c>
      <c r="C967" s="121" t="s">
        <v>1697</v>
      </c>
      <c r="D967" s="394" t="s">
        <v>5</v>
      </c>
      <c r="E967" s="388" t="s">
        <v>2119</v>
      </c>
      <c r="F967" s="122" t="s">
        <v>3098</v>
      </c>
      <c r="G967" s="121" t="s">
        <v>2120</v>
      </c>
      <c r="H967" s="121" t="s">
        <v>2121</v>
      </c>
      <c r="I967" s="389" t="s">
        <v>3360</v>
      </c>
      <c r="J967" s="122"/>
      <c r="K967" s="122"/>
      <c r="L967" s="390"/>
      <c r="M967" s="514" t="s">
        <v>20871</v>
      </c>
      <c r="N967" s="423">
        <v>41985</v>
      </c>
      <c r="O967" s="391"/>
      <c r="P967" s="392">
        <v>-1</v>
      </c>
      <c r="Q967" s="393" t="s">
        <v>3110</v>
      </c>
      <c r="R967" s="114"/>
      <c r="T967" s="123"/>
      <c r="U967" s="338"/>
      <c r="V967" s="92"/>
      <c r="W967" s="92"/>
    </row>
    <row r="968" spans="1:23" x14ac:dyDescent="0.2">
      <c r="A968" s="11">
        <f t="shared" si="16"/>
        <v>966</v>
      </c>
      <c r="B968" s="98">
        <v>2395</v>
      </c>
      <c r="C968" s="12" t="s">
        <v>1697</v>
      </c>
      <c r="D968" s="14" t="s">
        <v>6</v>
      </c>
      <c r="E968" s="13" t="s">
        <v>2119</v>
      </c>
      <c r="F968" s="43" t="s">
        <v>3098</v>
      </c>
      <c r="G968" s="12" t="s">
        <v>2120</v>
      </c>
      <c r="H968" s="12" t="s">
        <v>2121</v>
      </c>
      <c r="I968" s="221" t="s">
        <v>3360</v>
      </c>
      <c r="J968" s="43" t="s">
        <v>3379</v>
      </c>
      <c r="K968" s="43" t="s">
        <v>3379</v>
      </c>
      <c r="L968" s="144">
        <v>40532</v>
      </c>
      <c r="M968" s="138"/>
      <c r="N968" s="15"/>
      <c r="O968" s="15">
        <v>0</v>
      </c>
      <c r="P968" s="39">
        <v>1</v>
      </c>
      <c r="Q968" s="91" t="s">
        <v>3110</v>
      </c>
      <c r="R968" s="14"/>
      <c r="T968" s="123"/>
      <c r="U968" s="338"/>
      <c r="V968" s="92"/>
      <c r="W968" s="92"/>
    </row>
    <row r="969" spans="1:23" ht="12.75" customHeight="1" x14ac:dyDescent="0.2">
      <c r="A969" s="11">
        <f t="shared" si="16"/>
        <v>967</v>
      </c>
      <c r="B969" s="137">
        <v>2396</v>
      </c>
      <c r="C969" s="12" t="s">
        <v>1697</v>
      </c>
      <c r="D969" s="14" t="s">
        <v>7</v>
      </c>
      <c r="E969" s="13" t="s">
        <v>2119</v>
      </c>
      <c r="F969" s="43" t="s">
        <v>3098</v>
      </c>
      <c r="G969" s="146" t="s">
        <v>2120</v>
      </c>
      <c r="H969" s="12" t="s">
        <v>2121</v>
      </c>
      <c r="I969" s="12"/>
      <c r="J969" s="43" t="s">
        <v>3379</v>
      </c>
      <c r="K969" s="43" t="s">
        <v>3379</v>
      </c>
      <c r="L969" s="43"/>
      <c r="M969" s="138"/>
      <c r="N969" s="15"/>
      <c r="O969" s="15">
        <v>1</v>
      </c>
      <c r="P969" s="39">
        <v>1</v>
      </c>
      <c r="Q969" s="91" t="s">
        <v>3107</v>
      </c>
      <c r="R969" s="14"/>
      <c r="T969" s="123"/>
      <c r="U969" s="338"/>
      <c r="V969" s="92"/>
      <c r="W969" s="92"/>
    </row>
    <row r="970" spans="1:23" ht="12.75" customHeight="1" x14ac:dyDescent="0.2">
      <c r="A970" s="11">
        <f t="shared" si="16"/>
        <v>968</v>
      </c>
      <c r="B970" s="98">
        <v>2397</v>
      </c>
      <c r="C970" s="12" t="s">
        <v>1697</v>
      </c>
      <c r="D970" s="14" t="s">
        <v>8</v>
      </c>
      <c r="E970" s="13" t="s">
        <v>2119</v>
      </c>
      <c r="F970" s="43" t="s">
        <v>3098</v>
      </c>
      <c r="G970" s="146" t="s">
        <v>2120</v>
      </c>
      <c r="H970" s="12"/>
      <c r="I970" s="12"/>
      <c r="J970" s="43" t="s">
        <v>3379</v>
      </c>
      <c r="K970" s="13"/>
      <c r="L970" s="13"/>
      <c r="M970" s="138"/>
      <c r="N970" s="15"/>
      <c r="O970" s="15">
        <v>1</v>
      </c>
      <c r="P970" s="39">
        <v>1</v>
      </c>
      <c r="Q970" s="91" t="s">
        <v>3107</v>
      </c>
      <c r="R970" s="14"/>
      <c r="T970" s="123"/>
      <c r="U970" s="338"/>
      <c r="V970" s="92"/>
      <c r="W970" s="92"/>
    </row>
    <row r="971" spans="1:23" ht="12.75" customHeight="1" x14ac:dyDescent="0.2">
      <c r="A971" s="11">
        <f t="shared" si="16"/>
        <v>969</v>
      </c>
      <c r="B971" s="98">
        <v>2398</v>
      </c>
      <c r="C971" s="12" t="s">
        <v>1697</v>
      </c>
      <c r="D971" s="14" t="s">
        <v>9</v>
      </c>
      <c r="E971" s="13" t="s">
        <v>2119</v>
      </c>
      <c r="F971" s="43" t="s">
        <v>3098</v>
      </c>
      <c r="G971" s="12" t="s">
        <v>2120</v>
      </c>
      <c r="H971" s="12" t="s">
        <v>2121</v>
      </c>
      <c r="I971" s="12"/>
      <c r="J971" s="43" t="s">
        <v>3379</v>
      </c>
      <c r="K971" s="43" t="s">
        <v>3379</v>
      </c>
      <c r="L971" s="43"/>
      <c r="M971" s="138"/>
      <c r="N971" s="15"/>
      <c r="O971" s="15">
        <v>0</v>
      </c>
      <c r="P971" s="39">
        <v>1</v>
      </c>
      <c r="Q971" s="91" t="s">
        <v>3107</v>
      </c>
      <c r="R971" s="14"/>
      <c r="T971" s="135">
        <v>41355</v>
      </c>
      <c r="U971" s="338"/>
      <c r="V971" s="92"/>
      <c r="W971" s="92"/>
    </row>
    <row r="972" spans="1:23" ht="12.75" customHeight="1" x14ac:dyDescent="0.2">
      <c r="A972" s="11">
        <f t="shared" si="16"/>
        <v>970</v>
      </c>
      <c r="B972" s="98">
        <v>2399</v>
      </c>
      <c r="C972" s="12" t="s">
        <v>1697</v>
      </c>
      <c r="D972" s="14" t="s">
        <v>10</v>
      </c>
      <c r="E972" s="13" t="s">
        <v>2119</v>
      </c>
      <c r="F972" s="43" t="s">
        <v>3098</v>
      </c>
      <c r="G972" s="12" t="s">
        <v>2120</v>
      </c>
      <c r="H972" s="12"/>
      <c r="I972" s="12"/>
      <c r="J972" s="43" t="s">
        <v>3379</v>
      </c>
      <c r="K972" s="13"/>
      <c r="L972" s="13"/>
      <c r="M972" s="168"/>
      <c r="N972" s="75"/>
      <c r="O972" s="75">
        <v>0</v>
      </c>
      <c r="P972" s="65">
        <v>1</v>
      </c>
      <c r="Q972" s="91" t="s">
        <v>3107</v>
      </c>
      <c r="R972" s="14"/>
      <c r="T972" s="123"/>
      <c r="U972" s="338"/>
      <c r="V972" s="92"/>
      <c r="W972" s="92"/>
    </row>
    <row r="973" spans="1:23" ht="12.75" customHeight="1" x14ac:dyDescent="0.2">
      <c r="A973" s="11">
        <f t="shared" si="16"/>
        <v>971</v>
      </c>
      <c r="B973" s="98">
        <v>2401</v>
      </c>
      <c r="C973" s="12" t="s">
        <v>1697</v>
      </c>
      <c r="D973" s="14" t="s">
        <v>11</v>
      </c>
      <c r="E973" s="13" t="s">
        <v>2119</v>
      </c>
      <c r="F973" s="43" t="s">
        <v>3098</v>
      </c>
      <c r="G973" s="12" t="s">
        <v>2120</v>
      </c>
      <c r="H973" s="12"/>
      <c r="I973" s="12"/>
      <c r="J973" s="43" t="s">
        <v>3379</v>
      </c>
      <c r="K973" s="13"/>
      <c r="L973" s="13"/>
      <c r="M973" s="168"/>
      <c r="N973" s="75"/>
      <c r="O973" s="75">
        <v>0</v>
      </c>
      <c r="P973" s="65">
        <v>1</v>
      </c>
      <c r="Q973" s="91" t="s">
        <v>3107</v>
      </c>
      <c r="R973" s="14"/>
      <c r="T973" s="123"/>
      <c r="U973" s="338"/>
      <c r="V973" s="92"/>
      <c r="W973" s="92"/>
    </row>
    <row r="974" spans="1:23" x14ac:dyDescent="0.2">
      <c r="A974" s="11">
        <f t="shared" si="16"/>
        <v>972</v>
      </c>
      <c r="B974" s="98">
        <v>2402</v>
      </c>
      <c r="C974" s="12" t="s">
        <v>1697</v>
      </c>
      <c r="D974" s="14" t="s">
        <v>12</v>
      </c>
      <c r="E974" s="13" t="s">
        <v>2119</v>
      </c>
      <c r="F974" s="43" t="s">
        <v>3098</v>
      </c>
      <c r="G974" s="12" t="s">
        <v>2120</v>
      </c>
      <c r="H974" s="12" t="s">
        <v>2121</v>
      </c>
      <c r="I974" s="225" t="s">
        <v>3360</v>
      </c>
      <c r="J974" s="43" t="s">
        <v>3379</v>
      </c>
      <c r="K974" s="43" t="s">
        <v>3379</v>
      </c>
      <c r="L974" s="144">
        <v>40884</v>
      </c>
      <c r="M974" s="138"/>
      <c r="N974" s="15"/>
      <c r="O974" s="15">
        <v>0</v>
      </c>
      <c r="P974" s="39">
        <v>1</v>
      </c>
      <c r="Q974" s="91" t="s">
        <v>3110</v>
      </c>
      <c r="R974" s="14"/>
      <c r="T974" s="123"/>
      <c r="U974" s="338"/>
      <c r="V974" s="92"/>
      <c r="W974" s="92"/>
    </row>
    <row r="975" spans="1:23" x14ac:dyDescent="0.2">
      <c r="A975" s="11">
        <f t="shared" si="16"/>
        <v>973</v>
      </c>
      <c r="B975" s="98">
        <v>2403</v>
      </c>
      <c r="C975" s="12" t="s">
        <v>1697</v>
      </c>
      <c r="D975" s="14" t="s">
        <v>13</v>
      </c>
      <c r="E975" s="13" t="s">
        <v>2119</v>
      </c>
      <c r="F975" s="43" t="s">
        <v>3098</v>
      </c>
      <c r="G975" s="12" t="s">
        <v>2120</v>
      </c>
      <c r="H975" s="12" t="s">
        <v>2121</v>
      </c>
      <c r="I975" s="221" t="s">
        <v>3360</v>
      </c>
      <c r="J975" s="43" t="s">
        <v>3379</v>
      </c>
      <c r="K975" s="43" t="s">
        <v>3379</v>
      </c>
      <c r="L975" s="144">
        <v>41474</v>
      </c>
      <c r="M975" s="138"/>
      <c r="N975" s="15"/>
      <c r="O975" s="15">
        <v>0</v>
      </c>
      <c r="P975" s="39">
        <v>1</v>
      </c>
      <c r="Q975" s="91" t="s">
        <v>3110</v>
      </c>
      <c r="R975" s="14"/>
      <c r="T975" s="123"/>
      <c r="U975" s="338"/>
      <c r="V975" s="92" t="s">
        <v>20852</v>
      </c>
      <c r="W975" s="92"/>
    </row>
    <row r="976" spans="1:23" ht="12.75" customHeight="1" x14ac:dyDescent="0.2">
      <c r="A976" s="11">
        <f t="shared" si="16"/>
        <v>974</v>
      </c>
      <c r="B976" s="98">
        <v>2405</v>
      </c>
      <c r="C976" s="12" t="s">
        <v>1697</v>
      </c>
      <c r="D976" s="14" t="s">
        <v>2241</v>
      </c>
      <c r="E976" s="13" t="s">
        <v>2119</v>
      </c>
      <c r="F976" s="43" t="s">
        <v>3098</v>
      </c>
      <c r="G976" s="12" t="s">
        <v>2120</v>
      </c>
      <c r="H976" s="12"/>
      <c r="I976" s="12"/>
      <c r="J976" s="43" t="s">
        <v>3379</v>
      </c>
      <c r="K976" s="13"/>
      <c r="L976" s="13"/>
      <c r="M976" s="168"/>
      <c r="N976" s="75"/>
      <c r="O976" s="75">
        <v>0</v>
      </c>
      <c r="P976" s="65">
        <v>1</v>
      </c>
      <c r="Q976" s="91" t="s">
        <v>3107</v>
      </c>
      <c r="R976" s="14"/>
      <c r="T976" s="123"/>
      <c r="U976" s="338"/>
      <c r="V976" s="92"/>
      <c r="W976" s="92"/>
    </row>
    <row r="977" spans="1:23" ht="12.75" customHeight="1" x14ac:dyDescent="0.2">
      <c r="A977" s="11">
        <f t="shared" si="16"/>
        <v>975</v>
      </c>
      <c r="B977" s="98">
        <v>2406</v>
      </c>
      <c r="C977" s="12" t="s">
        <v>1697</v>
      </c>
      <c r="D977" s="14" t="s">
        <v>2242</v>
      </c>
      <c r="E977" s="13" t="s">
        <v>934</v>
      </c>
      <c r="F977" s="43" t="s">
        <v>3099</v>
      </c>
      <c r="G977" s="12" t="s">
        <v>2120</v>
      </c>
      <c r="H977" s="12"/>
      <c r="I977" s="12"/>
      <c r="J977" s="43" t="s">
        <v>3379</v>
      </c>
      <c r="K977" s="13"/>
      <c r="L977" s="13"/>
      <c r="M977" s="168"/>
      <c r="N977" s="75"/>
      <c r="O977" s="75">
        <v>0</v>
      </c>
      <c r="P977" s="65">
        <v>1</v>
      </c>
      <c r="Q977" s="91" t="s">
        <v>3107</v>
      </c>
      <c r="R977" s="14"/>
      <c r="T977" s="123"/>
      <c r="U977" s="338"/>
      <c r="V977" s="92"/>
      <c r="W977" s="92"/>
    </row>
    <row r="978" spans="1:23" ht="12.75" customHeight="1" x14ac:dyDescent="0.2">
      <c r="A978" s="11">
        <f t="shared" si="16"/>
        <v>976</v>
      </c>
      <c r="B978" s="98">
        <v>2407</v>
      </c>
      <c r="C978" s="12" t="s">
        <v>1697</v>
      </c>
      <c r="D978" s="14" t="s">
        <v>1931</v>
      </c>
      <c r="E978" s="13" t="s">
        <v>934</v>
      </c>
      <c r="F978" s="43" t="s">
        <v>3099</v>
      </c>
      <c r="G978" s="12" t="s">
        <v>2120</v>
      </c>
      <c r="H978" s="12" t="s">
        <v>2121</v>
      </c>
      <c r="I978" s="225" t="s">
        <v>3360</v>
      </c>
      <c r="J978" s="43" t="s">
        <v>3379</v>
      </c>
      <c r="K978" s="43" t="s">
        <v>3379</v>
      </c>
      <c r="L978" s="144">
        <v>40724</v>
      </c>
      <c r="M978" s="168"/>
      <c r="N978" s="75"/>
      <c r="O978" s="75">
        <v>0</v>
      </c>
      <c r="P978" s="65">
        <v>1</v>
      </c>
      <c r="Q978" s="91" t="s">
        <v>3110</v>
      </c>
      <c r="R978" s="14"/>
      <c r="T978" s="123"/>
      <c r="U978" s="338"/>
      <c r="V978" s="92"/>
      <c r="W978" s="92"/>
    </row>
    <row r="979" spans="1:23" ht="12.75" customHeight="1" x14ac:dyDescent="0.2">
      <c r="A979" s="11">
        <f t="shared" si="16"/>
        <v>977</v>
      </c>
      <c r="B979" s="98">
        <v>2408</v>
      </c>
      <c r="C979" s="12" t="s">
        <v>1697</v>
      </c>
      <c r="D979" s="14" t="s">
        <v>1932</v>
      </c>
      <c r="E979" s="13" t="s">
        <v>934</v>
      </c>
      <c r="F979" s="43" t="s">
        <v>3099</v>
      </c>
      <c r="G979" s="12" t="s">
        <v>2120</v>
      </c>
      <c r="H979" s="12" t="s">
        <v>2121</v>
      </c>
      <c r="I979" s="221" t="s">
        <v>3360</v>
      </c>
      <c r="J979" s="43" t="s">
        <v>3379</v>
      </c>
      <c r="K979" s="43" t="s">
        <v>3379</v>
      </c>
      <c r="L979" s="144">
        <v>40779</v>
      </c>
      <c r="M979" s="168"/>
      <c r="N979" s="75"/>
      <c r="O979" s="75">
        <v>0</v>
      </c>
      <c r="P979" s="65">
        <v>1</v>
      </c>
      <c r="Q979" s="91" t="s">
        <v>3110</v>
      </c>
      <c r="R979" s="14"/>
      <c r="T979" s="123"/>
      <c r="U979" s="338"/>
      <c r="V979" s="92"/>
      <c r="W979" s="92"/>
    </row>
    <row r="980" spans="1:23" ht="12.75" customHeight="1" x14ac:dyDescent="0.2">
      <c r="A980" s="11">
        <f t="shared" si="16"/>
        <v>978</v>
      </c>
      <c r="B980" s="98">
        <v>2409</v>
      </c>
      <c r="C980" s="12" t="s">
        <v>1697</v>
      </c>
      <c r="D980" s="14" t="s">
        <v>1933</v>
      </c>
      <c r="E980" s="13" t="s">
        <v>934</v>
      </c>
      <c r="F980" s="43" t="s">
        <v>3099</v>
      </c>
      <c r="G980" s="12" t="s">
        <v>2120</v>
      </c>
      <c r="H980" s="12"/>
      <c r="I980" s="18" t="s">
        <v>3360</v>
      </c>
      <c r="J980" s="43" t="s">
        <v>3379</v>
      </c>
      <c r="K980" s="13"/>
      <c r="L980" s="44">
        <v>42004</v>
      </c>
      <c r="M980" s="168"/>
      <c r="N980" s="75"/>
      <c r="O980" s="75">
        <v>0</v>
      </c>
      <c r="P980" s="65">
        <v>1</v>
      </c>
      <c r="Q980" s="91" t="s">
        <v>3110</v>
      </c>
      <c r="R980" s="14"/>
      <c r="T980" s="123"/>
      <c r="U980" s="338"/>
      <c r="V980" s="92">
        <v>41997</v>
      </c>
      <c r="W980" s="126">
        <v>42004</v>
      </c>
    </row>
    <row r="981" spans="1:23" ht="12.75" customHeight="1" x14ac:dyDescent="0.2">
      <c r="A981" s="11">
        <f t="shared" si="16"/>
        <v>979</v>
      </c>
      <c r="B981" s="98">
        <v>2410</v>
      </c>
      <c r="C981" s="12" t="s">
        <v>1697</v>
      </c>
      <c r="D981" s="14" t="s">
        <v>1934</v>
      </c>
      <c r="E981" s="13" t="s">
        <v>934</v>
      </c>
      <c r="F981" s="43" t="s">
        <v>3099</v>
      </c>
      <c r="G981" s="12" t="s">
        <v>2120</v>
      </c>
      <c r="H981" s="12"/>
      <c r="I981" s="12"/>
      <c r="J981" s="43" t="s">
        <v>3379</v>
      </c>
      <c r="K981" s="13"/>
      <c r="L981" s="13"/>
      <c r="M981" s="168"/>
      <c r="N981" s="75"/>
      <c r="O981" s="75">
        <v>0</v>
      </c>
      <c r="P981" s="65">
        <v>1</v>
      </c>
      <c r="Q981" s="91" t="s">
        <v>3107</v>
      </c>
      <c r="R981" s="14"/>
      <c r="T981" s="135">
        <v>41355</v>
      </c>
      <c r="U981" s="338"/>
      <c r="V981" s="92"/>
      <c r="W981" s="92"/>
    </row>
    <row r="982" spans="1:23" ht="12.75" customHeight="1" x14ac:dyDescent="0.2">
      <c r="A982" s="11">
        <f t="shared" si="16"/>
        <v>980</v>
      </c>
      <c r="B982" s="98">
        <v>2411</v>
      </c>
      <c r="C982" s="12" t="s">
        <v>1697</v>
      </c>
      <c r="D982" s="14" t="s">
        <v>1935</v>
      </c>
      <c r="E982" s="13" t="s">
        <v>2119</v>
      </c>
      <c r="F982" s="43" t="s">
        <v>3098</v>
      </c>
      <c r="G982" s="12" t="s">
        <v>2120</v>
      </c>
      <c r="H982" s="12" t="s">
        <v>2121</v>
      </c>
      <c r="I982" s="12"/>
      <c r="J982" s="43" t="s">
        <v>3379</v>
      </c>
      <c r="K982" s="43" t="s">
        <v>3379</v>
      </c>
      <c r="L982" s="43"/>
      <c r="M982" s="138"/>
      <c r="N982" s="15"/>
      <c r="O982" s="15">
        <v>0</v>
      </c>
      <c r="P982" s="39">
        <v>1</v>
      </c>
      <c r="Q982" s="91" t="s">
        <v>3107</v>
      </c>
      <c r="R982" s="14"/>
      <c r="T982" s="123"/>
      <c r="U982" s="338"/>
      <c r="V982" s="92"/>
      <c r="W982" s="92"/>
    </row>
    <row r="983" spans="1:23" ht="12.75" customHeight="1" x14ac:dyDescent="0.2">
      <c r="A983" s="11">
        <f t="shared" si="16"/>
        <v>981</v>
      </c>
      <c r="B983" s="98">
        <v>2412</v>
      </c>
      <c r="C983" s="12" t="s">
        <v>1697</v>
      </c>
      <c r="D983" s="14" t="s">
        <v>1936</v>
      </c>
      <c r="E983" s="13" t="s">
        <v>2119</v>
      </c>
      <c r="F983" s="43" t="s">
        <v>3098</v>
      </c>
      <c r="G983" s="12" t="s">
        <v>2120</v>
      </c>
      <c r="H983" s="18" t="s">
        <v>2121</v>
      </c>
      <c r="I983" s="18"/>
      <c r="J983" s="43" t="s">
        <v>3379</v>
      </c>
      <c r="K983" s="44">
        <v>41670</v>
      </c>
      <c r="L983" s="44"/>
      <c r="M983" s="138"/>
      <c r="N983" s="15"/>
      <c r="O983" s="15">
        <v>0</v>
      </c>
      <c r="P983" s="39">
        <v>1</v>
      </c>
      <c r="Q983" s="91" t="s">
        <v>3107</v>
      </c>
      <c r="R983" s="14"/>
      <c r="T983" s="123">
        <v>41669</v>
      </c>
      <c r="U983" s="338"/>
      <c r="V983" s="92"/>
      <c r="W983" s="92"/>
    </row>
    <row r="984" spans="1:23" ht="12.75" customHeight="1" x14ac:dyDescent="0.2">
      <c r="A984" s="11">
        <f t="shared" si="16"/>
        <v>982</v>
      </c>
      <c r="B984" s="98">
        <v>2413</v>
      </c>
      <c r="C984" s="12" t="s">
        <v>1697</v>
      </c>
      <c r="D984" s="14" t="s">
        <v>1937</v>
      </c>
      <c r="E984" s="13" t="s">
        <v>2119</v>
      </c>
      <c r="F984" s="43" t="s">
        <v>3098</v>
      </c>
      <c r="G984" s="12" t="s">
        <v>2120</v>
      </c>
      <c r="H984" s="12"/>
      <c r="I984" s="12"/>
      <c r="J984" s="43" t="s">
        <v>3379</v>
      </c>
      <c r="K984" s="13"/>
      <c r="L984" s="13"/>
      <c r="M984" s="168"/>
      <c r="N984" s="75"/>
      <c r="O984" s="75">
        <v>0</v>
      </c>
      <c r="P984" s="65">
        <v>1</v>
      </c>
      <c r="Q984" s="91" t="s">
        <v>3107</v>
      </c>
      <c r="R984" s="14"/>
      <c r="T984" s="123"/>
      <c r="U984" s="338"/>
      <c r="V984" s="92"/>
      <c r="W984" s="92"/>
    </row>
    <row r="985" spans="1:23" ht="12.75" customHeight="1" x14ac:dyDescent="0.2">
      <c r="A985" s="11">
        <f t="shared" si="16"/>
        <v>983</v>
      </c>
      <c r="B985" s="98">
        <v>2414</v>
      </c>
      <c r="C985" s="12" t="s">
        <v>1697</v>
      </c>
      <c r="D985" s="14" t="s">
        <v>2904</v>
      </c>
      <c r="E985" s="13" t="s">
        <v>2119</v>
      </c>
      <c r="F985" s="43" t="s">
        <v>3098</v>
      </c>
      <c r="G985" s="12" t="s">
        <v>2120</v>
      </c>
      <c r="H985" s="12"/>
      <c r="I985" s="12"/>
      <c r="J985" s="43" t="s">
        <v>3379</v>
      </c>
      <c r="K985" s="13"/>
      <c r="L985" s="13"/>
      <c r="M985" s="168"/>
      <c r="N985" s="75"/>
      <c r="O985" s="75">
        <v>0</v>
      </c>
      <c r="P985" s="65">
        <v>1</v>
      </c>
      <c r="Q985" s="91" t="s">
        <v>3107</v>
      </c>
      <c r="R985" s="14"/>
      <c r="T985" s="123"/>
      <c r="U985" s="338"/>
      <c r="V985" s="92"/>
      <c r="W985" s="92"/>
    </row>
    <row r="986" spans="1:23" ht="12.75" customHeight="1" x14ac:dyDescent="0.2">
      <c r="A986" s="11">
        <f t="shared" si="16"/>
        <v>984</v>
      </c>
      <c r="B986" s="98">
        <v>2415</v>
      </c>
      <c r="C986" s="12" t="s">
        <v>1697</v>
      </c>
      <c r="D986" s="14" t="s">
        <v>2905</v>
      </c>
      <c r="E986" s="13" t="s">
        <v>2119</v>
      </c>
      <c r="F986" s="43" t="s">
        <v>3098</v>
      </c>
      <c r="G986" s="12" t="s">
        <v>2120</v>
      </c>
      <c r="H986" s="12"/>
      <c r="I986" s="12"/>
      <c r="J986" s="43" t="s">
        <v>3379</v>
      </c>
      <c r="K986" s="13"/>
      <c r="L986" s="13"/>
      <c r="M986" s="138"/>
      <c r="N986" s="15"/>
      <c r="O986" s="15">
        <v>1</v>
      </c>
      <c r="P986" s="39">
        <v>1</v>
      </c>
      <c r="Q986" s="91" t="s">
        <v>3107</v>
      </c>
      <c r="R986" s="14"/>
      <c r="T986" s="123"/>
      <c r="U986" s="338"/>
      <c r="V986" s="92"/>
      <c r="W986" s="92"/>
    </row>
    <row r="987" spans="1:23" x14ac:dyDescent="0.2">
      <c r="A987" s="11">
        <f t="shared" si="16"/>
        <v>985</v>
      </c>
      <c r="B987" s="98">
        <v>2416</v>
      </c>
      <c r="C987" s="12" t="s">
        <v>1697</v>
      </c>
      <c r="D987" s="14" t="s">
        <v>1636</v>
      </c>
      <c r="E987" s="13" t="s">
        <v>2119</v>
      </c>
      <c r="F987" s="43" t="s">
        <v>3098</v>
      </c>
      <c r="G987" s="12" t="s">
        <v>2120</v>
      </c>
      <c r="H987" s="12" t="s">
        <v>2121</v>
      </c>
      <c r="I987" s="225" t="s">
        <v>3360</v>
      </c>
      <c r="J987" s="43" t="s">
        <v>3379</v>
      </c>
      <c r="K987" s="44">
        <v>41633</v>
      </c>
      <c r="L987" s="144">
        <v>41889</v>
      </c>
      <c r="M987" s="138"/>
      <c r="N987" s="15"/>
      <c r="O987" s="15">
        <v>1</v>
      </c>
      <c r="P987" s="39">
        <v>1</v>
      </c>
      <c r="Q987" s="91" t="s">
        <v>3110</v>
      </c>
      <c r="R987" s="14"/>
      <c r="T987" s="123">
        <v>41669</v>
      </c>
      <c r="U987" s="338"/>
      <c r="V987" s="92">
        <v>41865</v>
      </c>
      <c r="W987" s="92">
        <v>41865</v>
      </c>
    </row>
    <row r="988" spans="1:23" x14ac:dyDescent="0.2">
      <c r="A988" s="11">
        <f t="shared" si="16"/>
        <v>986</v>
      </c>
      <c r="B988" s="98">
        <v>2417</v>
      </c>
      <c r="C988" s="12" t="s">
        <v>1697</v>
      </c>
      <c r="D988" s="14" t="s">
        <v>1637</v>
      </c>
      <c r="E988" s="13" t="s">
        <v>2119</v>
      </c>
      <c r="F988" s="43" t="s">
        <v>3098</v>
      </c>
      <c r="G988" s="12" t="s">
        <v>2120</v>
      </c>
      <c r="H988" s="12" t="s">
        <v>2121</v>
      </c>
      <c r="I988" s="18" t="s">
        <v>3360</v>
      </c>
      <c r="J988" s="43" t="s">
        <v>3379</v>
      </c>
      <c r="K988" s="43" t="s">
        <v>3379</v>
      </c>
      <c r="L988" s="144">
        <v>40633</v>
      </c>
      <c r="M988" s="138"/>
      <c r="N988" s="15"/>
      <c r="O988" s="15">
        <v>0</v>
      </c>
      <c r="P988" s="39">
        <v>1</v>
      </c>
      <c r="Q988" s="91" t="s">
        <v>3110</v>
      </c>
      <c r="R988" s="14"/>
      <c r="T988" s="135">
        <v>41425</v>
      </c>
      <c r="U988" s="338"/>
      <c r="V988" s="92"/>
      <c r="W988" s="92"/>
    </row>
    <row r="989" spans="1:23" x14ac:dyDescent="0.2">
      <c r="A989" s="11">
        <f t="shared" si="16"/>
        <v>987</v>
      </c>
      <c r="B989" s="98">
        <v>2418</v>
      </c>
      <c r="C989" s="12" t="s">
        <v>1697</v>
      </c>
      <c r="D989" s="14" t="s">
        <v>982</v>
      </c>
      <c r="E989" s="13" t="s">
        <v>2119</v>
      </c>
      <c r="F989" s="43" t="s">
        <v>3098</v>
      </c>
      <c r="G989" s="12" t="s">
        <v>2120</v>
      </c>
      <c r="H989" s="12" t="s">
        <v>2121</v>
      </c>
      <c r="I989" s="221" t="s">
        <v>3360</v>
      </c>
      <c r="J989" s="43" t="s">
        <v>3379</v>
      </c>
      <c r="K989" s="43" t="s">
        <v>3379</v>
      </c>
      <c r="L989" s="144">
        <v>40529</v>
      </c>
      <c r="M989" s="138"/>
      <c r="N989" s="15"/>
      <c r="O989" s="15">
        <v>0</v>
      </c>
      <c r="P989" s="39">
        <v>1</v>
      </c>
      <c r="Q989" s="91" t="s">
        <v>3110</v>
      </c>
      <c r="R989" s="14"/>
      <c r="T989" s="123"/>
      <c r="U989" s="338"/>
      <c r="V989" s="92"/>
      <c r="W989" s="92"/>
    </row>
    <row r="990" spans="1:23" ht="12.75" customHeight="1" x14ac:dyDescent="0.2">
      <c r="A990" s="11">
        <f t="shared" si="16"/>
        <v>988</v>
      </c>
      <c r="B990" s="98">
        <v>2419</v>
      </c>
      <c r="C990" s="12" t="s">
        <v>1697</v>
      </c>
      <c r="D990" s="14" t="s">
        <v>983</v>
      </c>
      <c r="E990" s="13" t="s">
        <v>2119</v>
      </c>
      <c r="F990" s="43" t="s">
        <v>3098</v>
      </c>
      <c r="G990" s="12" t="s">
        <v>2120</v>
      </c>
      <c r="H990" s="12"/>
      <c r="I990" s="12"/>
      <c r="J990" s="43" t="s">
        <v>3379</v>
      </c>
      <c r="K990" s="13"/>
      <c r="L990" s="13"/>
      <c r="M990" s="168"/>
      <c r="N990" s="75"/>
      <c r="O990" s="75">
        <v>0</v>
      </c>
      <c r="P990" s="65">
        <v>1</v>
      </c>
      <c r="Q990" s="91" t="s">
        <v>3107</v>
      </c>
      <c r="R990" s="14"/>
      <c r="T990" s="123"/>
      <c r="U990" s="338"/>
      <c r="V990" s="92"/>
      <c r="W990" s="92"/>
    </row>
    <row r="991" spans="1:23" x14ac:dyDescent="0.2">
      <c r="A991" s="11">
        <f t="shared" si="16"/>
        <v>989</v>
      </c>
      <c r="B991" s="98">
        <v>2420</v>
      </c>
      <c r="C991" s="12" t="s">
        <v>1697</v>
      </c>
      <c r="D991" s="14" t="s">
        <v>984</v>
      </c>
      <c r="E991" s="13" t="s">
        <v>2119</v>
      </c>
      <c r="F991" s="43" t="s">
        <v>3098</v>
      </c>
      <c r="G991" s="12" t="s">
        <v>2120</v>
      </c>
      <c r="H991" s="12" t="s">
        <v>2121</v>
      </c>
      <c r="I991" s="225" t="s">
        <v>3360</v>
      </c>
      <c r="J991" s="43" t="s">
        <v>3379</v>
      </c>
      <c r="K991" s="43" t="s">
        <v>3379</v>
      </c>
      <c r="L991" s="144">
        <v>40630</v>
      </c>
      <c r="M991" s="138"/>
      <c r="N991" s="15"/>
      <c r="O991" s="15">
        <v>0</v>
      </c>
      <c r="P991" s="39">
        <v>1</v>
      </c>
      <c r="Q991" s="91" t="s">
        <v>3110</v>
      </c>
      <c r="R991" s="14"/>
      <c r="T991" s="135">
        <v>41432</v>
      </c>
      <c r="U991" s="338"/>
      <c r="V991" s="92"/>
      <c r="W991" s="92"/>
    </row>
    <row r="992" spans="1:23" x14ac:dyDescent="0.2">
      <c r="A992" s="11">
        <f t="shared" si="16"/>
        <v>990</v>
      </c>
      <c r="B992" s="98">
        <v>2421</v>
      </c>
      <c r="C992" s="12" t="s">
        <v>1697</v>
      </c>
      <c r="D992" s="14" t="s">
        <v>985</v>
      </c>
      <c r="E992" s="13" t="s">
        <v>2119</v>
      </c>
      <c r="F992" s="43" t="s">
        <v>3098</v>
      </c>
      <c r="G992" s="12" t="s">
        <v>2120</v>
      </c>
      <c r="H992" s="12" t="s">
        <v>2121</v>
      </c>
      <c r="I992" s="18" t="s">
        <v>3360</v>
      </c>
      <c r="J992" s="43" t="s">
        <v>3379</v>
      </c>
      <c r="K992" s="43" t="s">
        <v>3379</v>
      </c>
      <c r="L992" s="144">
        <v>40529</v>
      </c>
      <c r="M992" s="138"/>
      <c r="N992" s="15"/>
      <c r="O992" s="15">
        <v>0</v>
      </c>
      <c r="P992" s="39">
        <v>1</v>
      </c>
      <c r="Q992" s="91" t="s">
        <v>3110</v>
      </c>
      <c r="R992" s="14"/>
      <c r="T992" s="123"/>
      <c r="U992" s="338"/>
      <c r="V992" s="92"/>
      <c r="W992" s="92"/>
    </row>
    <row r="993" spans="1:23" x14ac:dyDescent="0.2">
      <c r="A993" s="11">
        <f t="shared" si="16"/>
        <v>991</v>
      </c>
      <c r="B993" s="98">
        <v>2423</v>
      </c>
      <c r="C993" s="12" t="s">
        <v>1697</v>
      </c>
      <c r="D993" s="14" t="s">
        <v>1058</v>
      </c>
      <c r="E993" s="13" t="s">
        <v>2119</v>
      </c>
      <c r="F993" s="43" t="s">
        <v>3098</v>
      </c>
      <c r="G993" s="12" t="s">
        <v>2120</v>
      </c>
      <c r="H993" s="12" t="s">
        <v>2121</v>
      </c>
      <c r="I993" s="18" t="s">
        <v>3360</v>
      </c>
      <c r="J993" s="43" t="s">
        <v>3379</v>
      </c>
      <c r="K993" s="43" t="s">
        <v>3379</v>
      </c>
      <c r="L993" s="144">
        <v>40847</v>
      </c>
      <c r="M993" s="138"/>
      <c r="N993" s="15"/>
      <c r="O993" s="15">
        <v>0</v>
      </c>
      <c r="P993" s="39">
        <v>1</v>
      </c>
      <c r="Q993" s="91" t="s">
        <v>3110</v>
      </c>
      <c r="R993" s="14"/>
      <c r="T993" s="123"/>
      <c r="U993" s="338"/>
      <c r="V993" s="92"/>
      <c r="W993" s="92"/>
    </row>
    <row r="994" spans="1:23" x14ac:dyDescent="0.2">
      <c r="A994" s="11">
        <f t="shared" si="16"/>
        <v>992</v>
      </c>
      <c r="B994" s="98">
        <v>2424</v>
      </c>
      <c r="C994" s="12" t="s">
        <v>1697</v>
      </c>
      <c r="D994" s="14" t="s">
        <v>2275</v>
      </c>
      <c r="E994" s="13" t="s">
        <v>2119</v>
      </c>
      <c r="F994" s="43" t="s">
        <v>3098</v>
      </c>
      <c r="G994" s="12" t="s">
        <v>2120</v>
      </c>
      <c r="H994" s="12" t="s">
        <v>2121</v>
      </c>
      <c r="I994" s="18" t="s">
        <v>3360</v>
      </c>
      <c r="J994" s="43" t="s">
        <v>3379</v>
      </c>
      <c r="K994" s="43" t="s">
        <v>3379</v>
      </c>
      <c r="L994" s="144">
        <v>41753</v>
      </c>
      <c r="M994" s="138"/>
      <c r="N994" s="15"/>
      <c r="O994" s="15">
        <v>0</v>
      </c>
      <c r="P994" s="39">
        <v>1</v>
      </c>
      <c r="Q994" s="91" t="s">
        <v>3110</v>
      </c>
      <c r="R994" s="14"/>
      <c r="T994" s="123"/>
      <c r="U994" s="338"/>
      <c r="V994" s="92">
        <v>41750</v>
      </c>
      <c r="W994" s="92">
        <v>41729</v>
      </c>
    </row>
    <row r="995" spans="1:23" x14ac:dyDescent="0.2">
      <c r="A995" s="11">
        <f t="shared" si="16"/>
        <v>993</v>
      </c>
      <c r="B995" s="98">
        <v>2425</v>
      </c>
      <c r="C995" s="12" t="s">
        <v>1697</v>
      </c>
      <c r="D995" s="14" t="s">
        <v>987</v>
      </c>
      <c r="E995" s="13" t="s">
        <v>2119</v>
      </c>
      <c r="F995" s="43" t="s">
        <v>3098</v>
      </c>
      <c r="G995" s="12" t="s">
        <v>2120</v>
      </c>
      <c r="H995" s="12" t="s">
        <v>2121</v>
      </c>
      <c r="I995" s="221" t="s">
        <v>3360</v>
      </c>
      <c r="J995" s="43" t="s">
        <v>3379</v>
      </c>
      <c r="K995" s="43" t="s">
        <v>3379</v>
      </c>
      <c r="L995" s="144">
        <v>40529</v>
      </c>
      <c r="M995" s="138"/>
      <c r="N995" s="15"/>
      <c r="O995" s="15">
        <v>0</v>
      </c>
      <c r="P995" s="39">
        <v>1</v>
      </c>
      <c r="Q995" s="91" t="s">
        <v>3110</v>
      </c>
      <c r="R995" s="14"/>
      <c r="T995" s="123"/>
      <c r="U995" s="338"/>
      <c r="V995" s="92"/>
      <c r="W995" s="92"/>
    </row>
    <row r="996" spans="1:23" ht="12.75" customHeight="1" x14ac:dyDescent="0.2">
      <c r="A996" s="11">
        <f t="shared" si="16"/>
        <v>994</v>
      </c>
      <c r="B996" s="98">
        <v>2426</v>
      </c>
      <c r="C996" s="18" t="s">
        <v>1697</v>
      </c>
      <c r="D996" s="19" t="s">
        <v>988</v>
      </c>
      <c r="E996" s="13" t="s">
        <v>2119</v>
      </c>
      <c r="F996" s="43" t="s">
        <v>3098</v>
      </c>
      <c r="G996" s="12" t="s">
        <v>2120</v>
      </c>
      <c r="H996" s="18" t="s">
        <v>2121</v>
      </c>
      <c r="I996" s="18"/>
      <c r="J996" s="43" t="s">
        <v>3379</v>
      </c>
      <c r="K996" s="44">
        <v>41670</v>
      </c>
      <c r="L996" s="44"/>
      <c r="M996" s="138"/>
      <c r="N996" s="15"/>
      <c r="O996" s="15">
        <v>0</v>
      </c>
      <c r="P996" s="39">
        <v>1</v>
      </c>
      <c r="Q996" s="91" t="s">
        <v>3107</v>
      </c>
      <c r="R996" s="14"/>
      <c r="T996" s="123">
        <v>41669</v>
      </c>
      <c r="U996" s="338"/>
      <c r="V996" s="92"/>
      <c r="W996" s="92"/>
    </row>
    <row r="997" spans="1:23" x14ac:dyDescent="0.2">
      <c r="A997" s="11">
        <f t="shared" si="16"/>
        <v>995</v>
      </c>
      <c r="B997" s="98">
        <v>2427</v>
      </c>
      <c r="C997" s="12" t="s">
        <v>1697</v>
      </c>
      <c r="D997" s="14" t="s">
        <v>989</v>
      </c>
      <c r="E997" s="13" t="s">
        <v>2119</v>
      </c>
      <c r="F997" s="43" t="s">
        <v>3098</v>
      </c>
      <c r="G997" s="12" t="s">
        <v>2120</v>
      </c>
      <c r="H997" s="12" t="s">
        <v>2121</v>
      </c>
      <c r="I997" s="225" t="s">
        <v>3360</v>
      </c>
      <c r="J997" s="43" t="s">
        <v>3379</v>
      </c>
      <c r="K997" s="43" t="s">
        <v>3379</v>
      </c>
      <c r="L997" s="144">
        <v>40527</v>
      </c>
      <c r="M997" s="138"/>
      <c r="N997" s="15"/>
      <c r="O997" s="15">
        <v>0</v>
      </c>
      <c r="P997" s="39">
        <v>1</v>
      </c>
      <c r="Q997" s="91" t="s">
        <v>3110</v>
      </c>
      <c r="R997" s="14"/>
      <c r="T997" s="135">
        <v>41425</v>
      </c>
      <c r="U997" s="338"/>
      <c r="V997" s="92"/>
      <c r="W997" s="92"/>
    </row>
    <row r="998" spans="1:23" x14ac:dyDescent="0.2">
      <c r="A998" s="11">
        <f t="shared" si="16"/>
        <v>996</v>
      </c>
      <c r="B998" s="98">
        <v>2428</v>
      </c>
      <c r="C998" s="12" t="s">
        <v>1697</v>
      </c>
      <c r="D998" s="14" t="s">
        <v>990</v>
      </c>
      <c r="E998" s="13" t="s">
        <v>2119</v>
      </c>
      <c r="F998" s="43" t="s">
        <v>3098</v>
      </c>
      <c r="G998" s="12" t="s">
        <v>2120</v>
      </c>
      <c r="H998" s="12" t="s">
        <v>2121</v>
      </c>
      <c r="I998" s="18" t="s">
        <v>3360</v>
      </c>
      <c r="J998" s="43" t="s">
        <v>3379</v>
      </c>
      <c r="K998" s="43" t="s">
        <v>3379</v>
      </c>
      <c r="L998" s="144">
        <v>40903</v>
      </c>
      <c r="M998" s="138"/>
      <c r="N998" s="15"/>
      <c r="O998" s="15">
        <v>0</v>
      </c>
      <c r="P998" s="39">
        <v>1</v>
      </c>
      <c r="Q998" s="91" t="s">
        <v>3110</v>
      </c>
      <c r="R998" s="14"/>
      <c r="T998" s="123"/>
      <c r="U998" s="338"/>
      <c r="V998" s="92"/>
      <c r="W998" s="92"/>
    </row>
    <row r="999" spans="1:23" x14ac:dyDescent="0.2">
      <c r="A999" s="11">
        <f t="shared" si="16"/>
        <v>997</v>
      </c>
      <c r="B999" s="98">
        <v>2429</v>
      </c>
      <c r="C999" s="12" t="s">
        <v>1697</v>
      </c>
      <c r="D999" s="14" t="s">
        <v>991</v>
      </c>
      <c r="E999" s="13" t="s">
        <v>2119</v>
      </c>
      <c r="F999" s="43" t="s">
        <v>3098</v>
      </c>
      <c r="G999" s="12" t="s">
        <v>2120</v>
      </c>
      <c r="H999" s="12" t="s">
        <v>2121</v>
      </c>
      <c r="I999" s="221" t="s">
        <v>3360</v>
      </c>
      <c r="J999" s="43" t="s">
        <v>3379</v>
      </c>
      <c r="K999" s="43" t="s">
        <v>3379</v>
      </c>
      <c r="L999" s="144">
        <v>40778</v>
      </c>
      <c r="M999" s="138"/>
      <c r="N999" s="15"/>
      <c r="O999" s="15">
        <v>0</v>
      </c>
      <c r="P999" s="39">
        <v>1</v>
      </c>
      <c r="Q999" s="91" t="s">
        <v>3110</v>
      </c>
      <c r="R999" s="14"/>
      <c r="T999" s="135">
        <v>41355</v>
      </c>
      <c r="U999" s="338"/>
      <c r="V999" s="92"/>
      <c r="W999" s="92"/>
    </row>
    <row r="1000" spans="1:23" ht="12.75" customHeight="1" x14ac:dyDescent="0.2">
      <c r="A1000" s="11">
        <f t="shared" si="16"/>
        <v>998</v>
      </c>
      <c r="B1000" s="98">
        <v>2430</v>
      </c>
      <c r="C1000" s="12" t="s">
        <v>1697</v>
      </c>
      <c r="D1000" s="14" t="s">
        <v>992</v>
      </c>
      <c r="E1000" s="13" t="s">
        <v>2119</v>
      </c>
      <c r="F1000" s="43" t="s">
        <v>3098</v>
      </c>
      <c r="G1000" s="12" t="s">
        <v>2120</v>
      </c>
      <c r="H1000" s="12" t="s">
        <v>2121</v>
      </c>
      <c r="I1000" s="12"/>
      <c r="J1000" s="43" t="s">
        <v>3379</v>
      </c>
      <c r="K1000" s="43" t="s">
        <v>3379</v>
      </c>
      <c r="L1000" s="43"/>
      <c r="M1000" s="138"/>
      <c r="N1000" s="15"/>
      <c r="O1000" s="15">
        <v>0</v>
      </c>
      <c r="P1000" s="39">
        <v>1</v>
      </c>
      <c r="Q1000" s="91" t="s">
        <v>3107</v>
      </c>
      <c r="R1000" s="14"/>
      <c r="T1000" s="123"/>
      <c r="U1000" s="338"/>
      <c r="V1000" s="92"/>
      <c r="W1000" s="92"/>
    </row>
    <row r="1001" spans="1:23" x14ac:dyDescent="0.2">
      <c r="A1001" s="11">
        <f t="shared" si="16"/>
        <v>999</v>
      </c>
      <c r="B1001" s="98">
        <v>2431</v>
      </c>
      <c r="C1001" s="12" t="s">
        <v>1697</v>
      </c>
      <c r="D1001" s="14" t="s">
        <v>993</v>
      </c>
      <c r="E1001" s="13" t="s">
        <v>2119</v>
      </c>
      <c r="F1001" s="43" t="s">
        <v>3098</v>
      </c>
      <c r="G1001" s="12" t="s">
        <v>2120</v>
      </c>
      <c r="H1001" s="12" t="s">
        <v>2121</v>
      </c>
      <c r="I1001" s="225" t="s">
        <v>3360</v>
      </c>
      <c r="J1001" s="43" t="s">
        <v>3379</v>
      </c>
      <c r="K1001" s="43" t="s">
        <v>3379</v>
      </c>
      <c r="L1001" s="144">
        <v>40527</v>
      </c>
      <c r="M1001" s="138"/>
      <c r="N1001" s="15"/>
      <c r="O1001" s="15">
        <v>0</v>
      </c>
      <c r="P1001" s="39">
        <v>1</v>
      </c>
      <c r="Q1001" s="91" t="s">
        <v>3110</v>
      </c>
      <c r="R1001" s="14"/>
      <c r="T1001" s="123"/>
      <c r="U1001" s="338"/>
      <c r="V1001" s="92"/>
      <c r="W1001" s="92"/>
    </row>
    <row r="1002" spans="1:23" x14ac:dyDescent="0.2">
      <c r="A1002" s="11">
        <f t="shared" si="16"/>
        <v>1000</v>
      </c>
      <c r="B1002" s="98">
        <v>2432</v>
      </c>
      <c r="C1002" s="12" t="s">
        <v>1697</v>
      </c>
      <c r="D1002" s="14" t="s">
        <v>994</v>
      </c>
      <c r="E1002" s="13" t="s">
        <v>2119</v>
      </c>
      <c r="F1002" s="43" t="s">
        <v>3098</v>
      </c>
      <c r="G1002" s="12" t="s">
        <v>2120</v>
      </c>
      <c r="H1002" s="12" t="s">
        <v>2121</v>
      </c>
      <c r="I1002" s="18" t="s">
        <v>3360</v>
      </c>
      <c r="J1002" s="43" t="s">
        <v>3379</v>
      </c>
      <c r="K1002" s="43" t="s">
        <v>3379</v>
      </c>
      <c r="L1002" s="144">
        <v>40529</v>
      </c>
      <c r="M1002" s="138"/>
      <c r="N1002" s="15"/>
      <c r="O1002" s="15">
        <v>0</v>
      </c>
      <c r="P1002" s="39">
        <v>1</v>
      </c>
      <c r="Q1002" s="91" t="s">
        <v>3110</v>
      </c>
      <c r="R1002" s="14"/>
      <c r="T1002" s="123"/>
      <c r="U1002" s="338"/>
      <c r="V1002" s="92"/>
      <c r="W1002" s="92"/>
    </row>
    <row r="1003" spans="1:23" x14ac:dyDescent="0.2">
      <c r="A1003" s="11">
        <f t="shared" si="16"/>
        <v>1001</v>
      </c>
      <c r="B1003" s="98">
        <v>2433</v>
      </c>
      <c r="C1003" s="12" t="s">
        <v>1697</v>
      </c>
      <c r="D1003" s="14" t="s">
        <v>995</v>
      </c>
      <c r="E1003" s="13" t="s">
        <v>2119</v>
      </c>
      <c r="F1003" s="43" t="s">
        <v>3098</v>
      </c>
      <c r="G1003" s="12" t="s">
        <v>2120</v>
      </c>
      <c r="H1003" s="12" t="s">
        <v>2121</v>
      </c>
      <c r="I1003" s="18" t="s">
        <v>3360</v>
      </c>
      <c r="J1003" s="43" t="s">
        <v>3379</v>
      </c>
      <c r="K1003" s="43" t="s">
        <v>3379</v>
      </c>
      <c r="L1003" s="144">
        <v>40857</v>
      </c>
      <c r="M1003" s="138"/>
      <c r="N1003" s="15"/>
      <c r="O1003" s="15">
        <v>0</v>
      </c>
      <c r="P1003" s="39">
        <v>1</v>
      </c>
      <c r="Q1003" s="91" t="s">
        <v>3110</v>
      </c>
      <c r="R1003" s="14"/>
      <c r="T1003" s="123"/>
      <c r="U1003" s="338"/>
      <c r="V1003" s="92"/>
      <c r="W1003" s="92"/>
    </row>
    <row r="1004" spans="1:23" x14ac:dyDescent="0.2">
      <c r="A1004" s="11">
        <f t="shared" si="16"/>
        <v>1002</v>
      </c>
      <c r="B1004" s="98">
        <v>2434</v>
      </c>
      <c r="C1004" s="12" t="s">
        <v>1697</v>
      </c>
      <c r="D1004" s="14" t="s">
        <v>996</v>
      </c>
      <c r="E1004" s="13" t="s">
        <v>2119</v>
      </c>
      <c r="F1004" s="43" t="s">
        <v>3098</v>
      </c>
      <c r="G1004" s="12" t="s">
        <v>2120</v>
      </c>
      <c r="H1004" s="12" t="s">
        <v>2121</v>
      </c>
      <c r="I1004" s="221" t="s">
        <v>3360</v>
      </c>
      <c r="J1004" s="43" t="s">
        <v>3379</v>
      </c>
      <c r="K1004" s="43" t="s">
        <v>3379</v>
      </c>
      <c r="L1004" s="144">
        <v>40857</v>
      </c>
      <c r="M1004" s="138"/>
      <c r="N1004" s="15"/>
      <c r="O1004" s="15">
        <v>0</v>
      </c>
      <c r="P1004" s="39">
        <v>1</v>
      </c>
      <c r="Q1004" s="91" t="s">
        <v>3110</v>
      </c>
      <c r="R1004" s="14"/>
      <c r="T1004" s="123"/>
      <c r="U1004" s="338"/>
      <c r="V1004" s="92"/>
      <c r="W1004" s="92"/>
    </row>
    <row r="1005" spans="1:23" ht="12.75" customHeight="1" x14ac:dyDescent="0.2">
      <c r="A1005" s="11">
        <f t="shared" si="16"/>
        <v>1003</v>
      </c>
      <c r="B1005" s="98">
        <v>2435</v>
      </c>
      <c r="C1005" s="12" t="s">
        <v>1697</v>
      </c>
      <c r="D1005" s="14" t="s">
        <v>997</v>
      </c>
      <c r="E1005" s="13" t="s">
        <v>2119</v>
      </c>
      <c r="F1005" s="43" t="s">
        <v>3098</v>
      </c>
      <c r="G1005" s="12" t="s">
        <v>2120</v>
      </c>
      <c r="H1005" s="12"/>
      <c r="I1005" s="12"/>
      <c r="J1005" s="43" t="s">
        <v>3379</v>
      </c>
      <c r="K1005" s="13"/>
      <c r="L1005" s="13"/>
      <c r="M1005" s="168"/>
      <c r="N1005" s="75"/>
      <c r="O1005" s="75">
        <v>0</v>
      </c>
      <c r="P1005" s="65">
        <v>1</v>
      </c>
      <c r="Q1005" s="91" t="s">
        <v>3107</v>
      </c>
      <c r="R1005" s="14"/>
      <c r="T1005" s="123"/>
      <c r="U1005" s="338"/>
      <c r="V1005" s="92"/>
      <c r="W1005" s="92"/>
    </row>
    <row r="1006" spans="1:23" ht="12.75" customHeight="1" x14ac:dyDescent="0.2">
      <c r="A1006" s="11">
        <f t="shared" si="16"/>
        <v>1004</v>
      </c>
      <c r="B1006" s="98">
        <v>2436</v>
      </c>
      <c r="C1006" s="12" t="s">
        <v>1697</v>
      </c>
      <c r="D1006" s="14" t="s">
        <v>998</v>
      </c>
      <c r="E1006" s="13" t="s">
        <v>934</v>
      </c>
      <c r="F1006" s="43" t="s">
        <v>3099</v>
      </c>
      <c r="G1006" s="12" t="s">
        <v>2120</v>
      </c>
      <c r="H1006" s="12" t="s">
        <v>2121</v>
      </c>
      <c r="I1006" s="226" t="s">
        <v>3360</v>
      </c>
      <c r="J1006" s="43" t="s">
        <v>3379</v>
      </c>
      <c r="K1006" s="43" t="s">
        <v>3379</v>
      </c>
      <c r="L1006" s="144">
        <v>40826</v>
      </c>
      <c r="M1006" s="168"/>
      <c r="N1006" s="75"/>
      <c r="O1006" s="75">
        <v>0</v>
      </c>
      <c r="P1006" s="65">
        <v>1</v>
      </c>
      <c r="Q1006" s="91" t="s">
        <v>3110</v>
      </c>
      <c r="R1006" s="14"/>
      <c r="T1006" s="123"/>
      <c r="U1006" s="338"/>
      <c r="V1006" s="92"/>
      <c r="W1006" s="92"/>
    </row>
    <row r="1007" spans="1:23" ht="12.75" customHeight="1" x14ac:dyDescent="0.2">
      <c r="A1007" s="11">
        <f t="shared" si="16"/>
        <v>1005</v>
      </c>
      <c r="B1007" s="98">
        <v>2437</v>
      </c>
      <c r="C1007" s="12" t="s">
        <v>1697</v>
      </c>
      <c r="D1007" s="14" t="s">
        <v>999</v>
      </c>
      <c r="E1007" s="13" t="s">
        <v>957</v>
      </c>
      <c r="F1007" s="43" t="s">
        <v>3096</v>
      </c>
      <c r="G1007" s="12" t="s">
        <v>2120</v>
      </c>
      <c r="H1007" s="12" t="s">
        <v>2121</v>
      </c>
      <c r="I1007" s="12"/>
      <c r="J1007" s="43" t="s">
        <v>3379</v>
      </c>
      <c r="K1007" s="43" t="s">
        <v>3379</v>
      </c>
      <c r="L1007" s="43"/>
      <c r="M1007" s="168"/>
      <c r="N1007" s="75"/>
      <c r="O1007" s="75">
        <v>0</v>
      </c>
      <c r="P1007" s="65">
        <v>1</v>
      </c>
      <c r="Q1007" s="91" t="s">
        <v>3107</v>
      </c>
      <c r="R1007" s="14"/>
      <c r="T1007" s="123"/>
      <c r="U1007" s="338"/>
      <c r="V1007" s="92"/>
      <c r="W1007" s="92"/>
    </row>
    <row r="1008" spans="1:23" ht="12.75" customHeight="1" x14ac:dyDescent="0.2">
      <c r="A1008" s="11">
        <f t="shared" si="16"/>
        <v>1006</v>
      </c>
      <c r="B1008" s="98">
        <v>2438</v>
      </c>
      <c r="C1008" s="12" t="s">
        <v>1697</v>
      </c>
      <c r="D1008" s="14" t="s">
        <v>1000</v>
      </c>
      <c r="E1008" s="13" t="s">
        <v>957</v>
      </c>
      <c r="F1008" s="43" t="s">
        <v>3096</v>
      </c>
      <c r="G1008" s="12" t="s">
        <v>2120</v>
      </c>
      <c r="H1008" s="12"/>
      <c r="I1008" s="226" t="s">
        <v>3360</v>
      </c>
      <c r="J1008" s="43" t="s">
        <v>3379</v>
      </c>
      <c r="K1008" s="13"/>
      <c r="L1008" s="144">
        <v>40607</v>
      </c>
      <c r="M1008" s="168"/>
      <c r="N1008" s="75"/>
      <c r="O1008" s="75">
        <v>0</v>
      </c>
      <c r="P1008" s="65">
        <v>1</v>
      </c>
      <c r="Q1008" s="91" t="s">
        <v>3110</v>
      </c>
      <c r="R1008" s="14"/>
      <c r="T1008" s="123"/>
      <c r="U1008" s="338"/>
      <c r="V1008" s="92"/>
      <c r="W1008" s="92"/>
    </row>
    <row r="1009" spans="1:23" ht="12.75" customHeight="1" x14ac:dyDescent="0.2">
      <c r="A1009" s="11">
        <f t="shared" si="16"/>
        <v>1007</v>
      </c>
      <c r="B1009" s="98">
        <v>2439</v>
      </c>
      <c r="C1009" s="12" t="s">
        <v>1697</v>
      </c>
      <c r="D1009" s="14" t="s">
        <v>1001</v>
      </c>
      <c r="E1009" s="13" t="s">
        <v>2119</v>
      </c>
      <c r="F1009" s="43" t="s">
        <v>3098</v>
      </c>
      <c r="G1009" s="12" t="s">
        <v>2120</v>
      </c>
      <c r="H1009" s="12"/>
      <c r="I1009" s="12"/>
      <c r="J1009" s="43" t="s">
        <v>3379</v>
      </c>
      <c r="K1009" s="13"/>
      <c r="L1009" s="13"/>
      <c r="M1009" s="168"/>
      <c r="N1009" s="75"/>
      <c r="O1009" s="75">
        <v>0</v>
      </c>
      <c r="P1009" s="65">
        <v>1</v>
      </c>
      <c r="Q1009" s="91" t="s">
        <v>3107</v>
      </c>
      <c r="R1009" s="14"/>
      <c r="T1009" s="123"/>
      <c r="U1009" s="338"/>
      <c r="V1009" s="92"/>
      <c r="W1009" s="92"/>
    </row>
    <row r="1010" spans="1:23" ht="12.75" customHeight="1" x14ac:dyDescent="0.2">
      <c r="A1010" s="11">
        <f t="shared" si="16"/>
        <v>1008</v>
      </c>
      <c r="B1010" s="98">
        <v>2440</v>
      </c>
      <c r="C1010" s="12" t="s">
        <v>1697</v>
      </c>
      <c r="D1010" s="14" t="s">
        <v>1002</v>
      </c>
      <c r="E1010" s="13" t="s">
        <v>957</v>
      </c>
      <c r="F1010" s="43" t="s">
        <v>3096</v>
      </c>
      <c r="G1010" s="12" t="s">
        <v>2120</v>
      </c>
      <c r="H1010" s="12"/>
      <c r="I1010" s="12"/>
      <c r="J1010" s="43" t="s">
        <v>3379</v>
      </c>
      <c r="K1010" s="13"/>
      <c r="L1010" s="13"/>
      <c r="M1010" s="138"/>
      <c r="N1010" s="15"/>
      <c r="O1010" s="15">
        <v>1</v>
      </c>
      <c r="P1010" s="39">
        <v>1</v>
      </c>
      <c r="Q1010" s="91" t="s">
        <v>3107</v>
      </c>
      <c r="R1010" s="14"/>
      <c r="T1010" s="123"/>
      <c r="U1010" s="338"/>
      <c r="V1010" s="92"/>
      <c r="W1010" s="92"/>
    </row>
    <row r="1011" spans="1:23" ht="12.75" customHeight="1" x14ac:dyDescent="0.2">
      <c r="A1011" s="11">
        <f t="shared" si="16"/>
        <v>1009</v>
      </c>
      <c r="B1011" s="98">
        <v>2441</v>
      </c>
      <c r="C1011" s="12" t="s">
        <v>1697</v>
      </c>
      <c r="D1011" s="14" t="s">
        <v>1003</v>
      </c>
      <c r="E1011" s="13" t="s">
        <v>2119</v>
      </c>
      <c r="F1011" s="43" t="s">
        <v>3098</v>
      </c>
      <c r="G1011" s="12" t="s">
        <v>2120</v>
      </c>
      <c r="H1011" s="12"/>
      <c r="I1011" s="12"/>
      <c r="J1011" s="43" t="s">
        <v>3379</v>
      </c>
      <c r="K1011" s="13"/>
      <c r="L1011" s="13"/>
      <c r="M1011" s="168"/>
      <c r="N1011" s="75"/>
      <c r="O1011" s="75">
        <v>0</v>
      </c>
      <c r="P1011" s="65">
        <v>1</v>
      </c>
      <c r="Q1011" s="91" t="s">
        <v>3107</v>
      </c>
      <c r="R1011" s="14"/>
      <c r="T1011" s="123"/>
      <c r="U1011" s="338"/>
      <c r="V1011" s="92"/>
      <c r="W1011" s="92"/>
    </row>
    <row r="1012" spans="1:23" x14ac:dyDescent="0.2">
      <c r="A1012" s="11">
        <f t="shared" si="16"/>
        <v>1010</v>
      </c>
      <c r="B1012" s="98">
        <v>2442</v>
      </c>
      <c r="C1012" s="12" t="s">
        <v>1697</v>
      </c>
      <c r="D1012" s="14" t="s">
        <v>1004</v>
      </c>
      <c r="E1012" s="13" t="s">
        <v>2119</v>
      </c>
      <c r="F1012" s="43" t="s">
        <v>3098</v>
      </c>
      <c r="G1012" s="12" t="s">
        <v>2120</v>
      </c>
      <c r="H1012" s="12" t="s">
        <v>2121</v>
      </c>
      <c r="I1012" s="225" t="s">
        <v>3360</v>
      </c>
      <c r="J1012" s="43" t="s">
        <v>3379</v>
      </c>
      <c r="K1012" s="43" t="s">
        <v>3379</v>
      </c>
      <c r="L1012" s="144">
        <v>40527</v>
      </c>
      <c r="M1012" s="138"/>
      <c r="N1012" s="15"/>
      <c r="O1012" s="15">
        <v>0</v>
      </c>
      <c r="P1012" s="39">
        <v>1</v>
      </c>
      <c r="Q1012" s="91" t="s">
        <v>3110</v>
      </c>
      <c r="R1012" s="14"/>
      <c r="T1012" s="123"/>
      <c r="U1012" s="338"/>
      <c r="V1012" s="92"/>
      <c r="W1012" s="92"/>
    </row>
    <row r="1013" spans="1:23" x14ac:dyDescent="0.2">
      <c r="A1013" s="11">
        <f t="shared" si="16"/>
        <v>1011</v>
      </c>
      <c r="B1013" s="98">
        <v>2443</v>
      </c>
      <c r="C1013" s="12" t="s">
        <v>1697</v>
      </c>
      <c r="D1013" s="14" t="s">
        <v>1005</v>
      </c>
      <c r="E1013" s="13" t="s">
        <v>2119</v>
      </c>
      <c r="F1013" s="43" t="s">
        <v>3098</v>
      </c>
      <c r="G1013" s="12" t="s">
        <v>2120</v>
      </c>
      <c r="H1013" s="12" t="s">
        <v>2121</v>
      </c>
      <c r="I1013" s="18" t="s">
        <v>3360</v>
      </c>
      <c r="J1013" s="43" t="s">
        <v>3379</v>
      </c>
      <c r="K1013" s="43" t="s">
        <v>3379</v>
      </c>
      <c r="L1013" s="144">
        <v>40783</v>
      </c>
      <c r="M1013" s="138"/>
      <c r="N1013" s="15"/>
      <c r="O1013" s="15">
        <v>0</v>
      </c>
      <c r="P1013" s="39">
        <v>1</v>
      </c>
      <c r="Q1013" s="91" t="s">
        <v>3110</v>
      </c>
      <c r="R1013" s="14"/>
      <c r="T1013" s="123"/>
      <c r="U1013" s="338"/>
      <c r="V1013" s="92"/>
      <c r="W1013" s="92"/>
    </row>
    <row r="1014" spans="1:23" x14ac:dyDescent="0.2">
      <c r="A1014" s="11">
        <f t="shared" si="16"/>
        <v>1012</v>
      </c>
      <c r="B1014" s="98">
        <v>2446</v>
      </c>
      <c r="C1014" s="12" t="s">
        <v>1697</v>
      </c>
      <c r="D1014" s="14" t="s">
        <v>1006</v>
      </c>
      <c r="E1014" s="13" t="s">
        <v>2119</v>
      </c>
      <c r="F1014" s="43" t="s">
        <v>3098</v>
      </c>
      <c r="G1014" s="12" t="s">
        <v>2120</v>
      </c>
      <c r="H1014" s="12" t="s">
        <v>2121</v>
      </c>
      <c r="I1014" s="221" t="s">
        <v>3360</v>
      </c>
      <c r="J1014" s="43" t="s">
        <v>3379</v>
      </c>
      <c r="K1014" s="43" t="s">
        <v>3379</v>
      </c>
      <c r="L1014" s="144">
        <v>40823</v>
      </c>
      <c r="M1014" s="138"/>
      <c r="N1014" s="15"/>
      <c r="O1014" s="15">
        <v>0</v>
      </c>
      <c r="P1014" s="39">
        <v>1</v>
      </c>
      <c r="Q1014" s="91" t="s">
        <v>3110</v>
      </c>
      <c r="R1014" s="14"/>
      <c r="T1014" s="123"/>
      <c r="U1014" s="338"/>
      <c r="V1014" s="92"/>
      <c r="W1014" s="92"/>
    </row>
    <row r="1015" spans="1:23" ht="12.75" customHeight="1" x14ac:dyDescent="0.2">
      <c r="A1015" s="11">
        <f t="shared" si="16"/>
        <v>1013</v>
      </c>
      <c r="B1015" s="98">
        <v>2449</v>
      </c>
      <c r="C1015" s="12" t="s">
        <v>1697</v>
      </c>
      <c r="D1015" s="14" t="s">
        <v>191</v>
      </c>
      <c r="E1015" s="13" t="s">
        <v>934</v>
      </c>
      <c r="F1015" s="43" t="s">
        <v>3099</v>
      </c>
      <c r="G1015" s="12" t="s">
        <v>2120</v>
      </c>
      <c r="H1015" s="12"/>
      <c r="I1015" s="18" t="s">
        <v>3360</v>
      </c>
      <c r="J1015" s="43" t="s">
        <v>3379</v>
      </c>
      <c r="K1015" s="13"/>
      <c r="L1015" s="44">
        <v>41943</v>
      </c>
      <c r="M1015" s="168"/>
      <c r="N1015" s="75"/>
      <c r="O1015" s="75">
        <v>0</v>
      </c>
      <c r="P1015" s="65">
        <v>1</v>
      </c>
      <c r="Q1015" s="91" t="s">
        <v>3110</v>
      </c>
      <c r="R1015" s="14"/>
      <c r="T1015" s="135">
        <v>41333</v>
      </c>
      <c r="U1015" s="338"/>
      <c r="V1015" s="92">
        <v>41943</v>
      </c>
      <c r="W1015" s="92">
        <v>41932</v>
      </c>
    </row>
    <row r="1016" spans="1:23" ht="12.75" customHeight="1" x14ac:dyDescent="0.2">
      <c r="A1016" s="11">
        <f t="shared" si="16"/>
        <v>1014</v>
      </c>
      <c r="B1016" s="98">
        <v>2450</v>
      </c>
      <c r="C1016" s="12" t="s">
        <v>1697</v>
      </c>
      <c r="D1016" s="14" t="s">
        <v>192</v>
      </c>
      <c r="E1016" s="13" t="s">
        <v>934</v>
      </c>
      <c r="F1016" s="43" t="s">
        <v>3099</v>
      </c>
      <c r="G1016" s="12" t="s">
        <v>2120</v>
      </c>
      <c r="H1016" s="12"/>
      <c r="I1016" s="12"/>
      <c r="J1016" s="43" t="s">
        <v>3379</v>
      </c>
      <c r="K1016" s="13"/>
      <c r="L1016" s="13"/>
      <c r="M1016" s="168"/>
      <c r="N1016" s="75"/>
      <c r="O1016" s="75">
        <v>0</v>
      </c>
      <c r="P1016" s="65">
        <v>1</v>
      </c>
      <c r="Q1016" s="91" t="s">
        <v>3107</v>
      </c>
      <c r="R1016" s="14"/>
      <c r="T1016" s="123"/>
      <c r="U1016" s="338"/>
      <c r="V1016" s="92"/>
      <c r="W1016" s="92"/>
    </row>
    <row r="1017" spans="1:23" ht="12.75" customHeight="1" x14ac:dyDescent="0.2">
      <c r="A1017" s="11">
        <f t="shared" si="16"/>
        <v>1015</v>
      </c>
      <c r="B1017" s="98">
        <v>2451</v>
      </c>
      <c r="C1017" s="12" t="s">
        <v>1697</v>
      </c>
      <c r="D1017" s="14" t="s">
        <v>193</v>
      </c>
      <c r="E1017" s="13" t="s">
        <v>934</v>
      </c>
      <c r="F1017" s="43" t="s">
        <v>3099</v>
      </c>
      <c r="G1017" s="12" t="s">
        <v>2120</v>
      </c>
      <c r="H1017" s="12" t="s">
        <v>2121</v>
      </c>
      <c r="I1017" s="225" t="s">
        <v>3360</v>
      </c>
      <c r="J1017" s="43" t="s">
        <v>3379</v>
      </c>
      <c r="K1017" s="43" t="s">
        <v>3379</v>
      </c>
      <c r="L1017" s="144">
        <v>40765</v>
      </c>
      <c r="M1017" s="168"/>
      <c r="N1017" s="75"/>
      <c r="O1017" s="75">
        <v>0</v>
      </c>
      <c r="P1017" s="65">
        <v>1</v>
      </c>
      <c r="Q1017" s="91" t="s">
        <v>3110</v>
      </c>
      <c r="R1017" s="14"/>
      <c r="T1017" s="123"/>
      <c r="U1017" s="338"/>
      <c r="V1017" s="92"/>
      <c r="W1017" s="92"/>
    </row>
    <row r="1018" spans="1:23" ht="12.75" customHeight="1" x14ac:dyDescent="0.2">
      <c r="A1018" s="11">
        <f t="shared" si="16"/>
        <v>1016</v>
      </c>
      <c r="B1018" s="98">
        <v>2452</v>
      </c>
      <c r="C1018" s="12" t="s">
        <v>1697</v>
      </c>
      <c r="D1018" s="14" t="s">
        <v>194</v>
      </c>
      <c r="E1018" s="13" t="s">
        <v>934</v>
      </c>
      <c r="F1018" s="43" t="s">
        <v>3099</v>
      </c>
      <c r="G1018" s="12" t="s">
        <v>2120</v>
      </c>
      <c r="H1018" s="12" t="s">
        <v>2121</v>
      </c>
      <c r="I1018" s="18" t="s">
        <v>3360</v>
      </c>
      <c r="J1018" s="43" t="s">
        <v>3379</v>
      </c>
      <c r="K1018" s="43" t="s">
        <v>3379</v>
      </c>
      <c r="L1018" s="144">
        <v>40819</v>
      </c>
      <c r="M1018" s="168"/>
      <c r="N1018" s="75"/>
      <c r="O1018" s="75">
        <v>0</v>
      </c>
      <c r="P1018" s="65">
        <v>1</v>
      </c>
      <c r="Q1018" s="91" t="s">
        <v>3110</v>
      </c>
      <c r="R1018" s="14"/>
      <c r="T1018" s="135">
        <v>41432</v>
      </c>
      <c r="U1018" s="338"/>
      <c r="V1018" s="92"/>
      <c r="W1018" s="92"/>
    </row>
    <row r="1019" spans="1:23" ht="12.75" customHeight="1" x14ac:dyDescent="0.2">
      <c r="A1019" s="11">
        <f t="shared" si="16"/>
        <v>1017</v>
      </c>
      <c r="B1019" s="98">
        <v>2455</v>
      </c>
      <c r="C1019" s="12" t="s">
        <v>1697</v>
      </c>
      <c r="D1019" s="14" t="s">
        <v>195</v>
      </c>
      <c r="E1019" s="13" t="s">
        <v>934</v>
      </c>
      <c r="F1019" s="43" t="s">
        <v>3099</v>
      </c>
      <c r="G1019" s="12" t="s">
        <v>2120</v>
      </c>
      <c r="H1019" s="12" t="s">
        <v>2121</v>
      </c>
      <c r="I1019" s="18" t="s">
        <v>3360</v>
      </c>
      <c r="J1019" s="43" t="s">
        <v>3379</v>
      </c>
      <c r="K1019" s="43" t="s">
        <v>3379</v>
      </c>
      <c r="L1019" s="144">
        <v>40837</v>
      </c>
      <c r="M1019" s="168"/>
      <c r="N1019" s="75"/>
      <c r="O1019" s="75">
        <v>0</v>
      </c>
      <c r="P1019" s="65">
        <v>1</v>
      </c>
      <c r="Q1019" s="91" t="s">
        <v>3110</v>
      </c>
      <c r="R1019" s="14"/>
      <c r="T1019" s="123"/>
      <c r="U1019" s="338"/>
      <c r="V1019" s="92"/>
      <c r="W1019" s="92"/>
    </row>
    <row r="1020" spans="1:23" ht="12.75" customHeight="1" x14ac:dyDescent="0.2">
      <c r="A1020" s="11">
        <f t="shared" si="16"/>
        <v>1018</v>
      </c>
      <c r="B1020" s="98">
        <v>2456</v>
      </c>
      <c r="C1020" s="12" t="s">
        <v>1697</v>
      </c>
      <c r="D1020" s="14" t="s">
        <v>196</v>
      </c>
      <c r="E1020" s="13" t="s">
        <v>934</v>
      </c>
      <c r="F1020" s="43" t="s">
        <v>3099</v>
      </c>
      <c r="G1020" s="12" t="s">
        <v>2120</v>
      </c>
      <c r="H1020" s="12" t="s">
        <v>2121</v>
      </c>
      <c r="I1020" s="18" t="s">
        <v>3360</v>
      </c>
      <c r="J1020" s="43" t="s">
        <v>3379</v>
      </c>
      <c r="K1020" s="43" t="s">
        <v>3379</v>
      </c>
      <c r="L1020" s="144">
        <v>40823</v>
      </c>
      <c r="M1020" s="168"/>
      <c r="N1020" s="75"/>
      <c r="O1020" s="75">
        <v>0</v>
      </c>
      <c r="P1020" s="65">
        <v>1</v>
      </c>
      <c r="Q1020" s="91" t="s">
        <v>3110</v>
      </c>
      <c r="R1020" s="14"/>
      <c r="T1020" s="123"/>
      <c r="U1020" s="338"/>
      <c r="V1020" s="92"/>
      <c r="W1020" s="92"/>
    </row>
    <row r="1021" spans="1:23" ht="12.75" customHeight="1" x14ac:dyDescent="0.2">
      <c r="A1021" s="11">
        <f t="shared" si="16"/>
        <v>1019</v>
      </c>
      <c r="B1021" s="98">
        <v>2457</v>
      </c>
      <c r="C1021" s="12" t="s">
        <v>1697</v>
      </c>
      <c r="D1021" s="14" t="s">
        <v>197</v>
      </c>
      <c r="E1021" s="13" t="s">
        <v>934</v>
      </c>
      <c r="F1021" s="43" t="s">
        <v>3099</v>
      </c>
      <c r="G1021" s="12" t="s">
        <v>2120</v>
      </c>
      <c r="H1021" s="12" t="s">
        <v>2121</v>
      </c>
      <c r="I1021" s="18" t="s">
        <v>3360</v>
      </c>
      <c r="J1021" s="43" t="s">
        <v>3379</v>
      </c>
      <c r="K1021" s="43" t="s">
        <v>3379</v>
      </c>
      <c r="L1021" s="144">
        <v>40765</v>
      </c>
      <c r="M1021" s="168"/>
      <c r="N1021" s="75"/>
      <c r="O1021" s="75">
        <v>0</v>
      </c>
      <c r="P1021" s="65">
        <v>1</v>
      </c>
      <c r="Q1021" s="91" t="s">
        <v>3110</v>
      </c>
      <c r="R1021" s="14"/>
      <c r="T1021" s="135">
        <v>41432</v>
      </c>
      <c r="U1021" s="338"/>
      <c r="V1021" s="92"/>
      <c r="W1021" s="92"/>
    </row>
    <row r="1022" spans="1:23" ht="12.75" customHeight="1" x14ac:dyDescent="0.2">
      <c r="A1022" s="11">
        <f t="shared" si="16"/>
        <v>1020</v>
      </c>
      <c r="B1022" s="98">
        <v>2458</v>
      </c>
      <c r="C1022" s="12" t="s">
        <v>1697</v>
      </c>
      <c r="D1022" s="14" t="s">
        <v>198</v>
      </c>
      <c r="E1022" s="13" t="s">
        <v>934</v>
      </c>
      <c r="F1022" s="43" t="s">
        <v>3099</v>
      </c>
      <c r="G1022" s="12" t="s">
        <v>2120</v>
      </c>
      <c r="H1022" s="12" t="s">
        <v>2121</v>
      </c>
      <c r="I1022" s="18" t="s">
        <v>3360</v>
      </c>
      <c r="J1022" s="43" t="s">
        <v>3379</v>
      </c>
      <c r="K1022" s="43" t="s">
        <v>3379</v>
      </c>
      <c r="L1022" s="144">
        <v>40819</v>
      </c>
      <c r="M1022" s="168"/>
      <c r="N1022" s="75"/>
      <c r="O1022" s="75">
        <v>0</v>
      </c>
      <c r="P1022" s="65">
        <v>1</v>
      </c>
      <c r="Q1022" s="91" t="s">
        <v>3110</v>
      </c>
      <c r="R1022" s="14"/>
      <c r="T1022" s="123"/>
      <c r="U1022" s="338"/>
      <c r="V1022" s="92"/>
      <c r="W1022" s="92"/>
    </row>
    <row r="1023" spans="1:23" ht="12.75" customHeight="1" x14ac:dyDescent="0.2">
      <c r="A1023" s="11">
        <f t="shared" si="16"/>
        <v>1021</v>
      </c>
      <c r="B1023" s="98">
        <v>2459</v>
      </c>
      <c r="C1023" s="12" t="s">
        <v>1697</v>
      </c>
      <c r="D1023" s="14" t="s">
        <v>199</v>
      </c>
      <c r="E1023" s="13" t="s">
        <v>934</v>
      </c>
      <c r="F1023" s="43" t="s">
        <v>3099</v>
      </c>
      <c r="G1023" s="12" t="s">
        <v>2120</v>
      </c>
      <c r="H1023" s="12" t="s">
        <v>2121</v>
      </c>
      <c r="I1023" s="18" t="s">
        <v>3360</v>
      </c>
      <c r="J1023" s="43" t="s">
        <v>3379</v>
      </c>
      <c r="K1023" s="43" t="s">
        <v>3379</v>
      </c>
      <c r="L1023" s="144">
        <v>40766</v>
      </c>
      <c r="M1023" s="168"/>
      <c r="N1023" s="75"/>
      <c r="O1023" s="75">
        <v>0</v>
      </c>
      <c r="P1023" s="65">
        <v>1</v>
      </c>
      <c r="Q1023" s="91" t="s">
        <v>3110</v>
      </c>
      <c r="R1023" s="14"/>
      <c r="T1023" s="123"/>
      <c r="U1023" s="338"/>
      <c r="V1023" s="92"/>
      <c r="W1023" s="92"/>
    </row>
    <row r="1024" spans="1:23" ht="12.75" customHeight="1" x14ac:dyDescent="0.2">
      <c r="A1024" s="11">
        <f t="shared" si="16"/>
        <v>1022</v>
      </c>
      <c r="B1024" s="98">
        <v>2460</v>
      </c>
      <c r="C1024" s="12" t="s">
        <v>1697</v>
      </c>
      <c r="D1024" s="14" t="s">
        <v>200</v>
      </c>
      <c r="E1024" s="13" t="s">
        <v>934</v>
      </c>
      <c r="F1024" s="43" t="s">
        <v>3099</v>
      </c>
      <c r="G1024" s="12" t="s">
        <v>2120</v>
      </c>
      <c r="H1024" s="12" t="s">
        <v>2121</v>
      </c>
      <c r="I1024" s="18" t="s">
        <v>3360</v>
      </c>
      <c r="J1024" s="43" t="s">
        <v>3379</v>
      </c>
      <c r="K1024" s="43" t="s">
        <v>3379</v>
      </c>
      <c r="L1024" s="144">
        <v>40767</v>
      </c>
      <c r="M1024" s="168"/>
      <c r="N1024" s="75"/>
      <c r="O1024" s="75">
        <v>0</v>
      </c>
      <c r="P1024" s="65">
        <v>1</v>
      </c>
      <c r="Q1024" s="91" t="s">
        <v>3110</v>
      </c>
      <c r="R1024" s="14"/>
      <c r="T1024" s="123"/>
      <c r="U1024" s="338"/>
      <c r="V1024" s="92"/>
      <c r="W1024" s="92"/>
    </row>
    <row r="1025" spans="1:23" ht="12.75" customHeight="1" x14ac:dyDescent="0.2">
      <c r="A1025" s="11">
        <f t="shared" si="16"/>
        <v>1023</v>
      </c>
      <c r="B1025" s="98">
        <v>2461</v>
      </c>
      <c r="C1025" s="12" t="s">
        <v>1697</v>
      </c>
      <c r="D1025" s="14" t="s">
        <v>201</v>
      </c>
      <c r="E1025" s="13" t="s">
        <v>957</v>
      </c>
      <c r="F1025" s="43" t="s">
        <v>3096</v>
      </c>
      <c r="G1025" s="12" t="s">
        <v>2120</v>
      </c>
      <c r="H1025" s="12"/>
      <c r="I1025" s="18" t="s">
        <v>3360</v>
      </c>
      <c r="J1025" s="43" t="s">
        <v>3379</v>
      </c>
      <c r="K1025" s="13"/>
      <c r="L1025" s="144">
        <v>40633</v>
      </c>
      <c r="M1025" s="168"/>
      <c r="N1025" s="75"/>
      <c r="O1025" s="75">
        <v>0</v>
      </c>
      <c r="P1025" s="65">
        <v>1</v>
      </c>
      <c r="Q1025" s="91" t="s">
        <v>3110</v>
      </c>
      <c r="R1025" s="14"/>
      <c r="T1025" s="123"/>
      <c r="U1025" s="338"/>
      <c r="V1025" s="92"/>
      <c r="W1025" s="92"/>
    </row>
    <row r="1026" spans="1:23" ht="12.75" customHeight="1" x14ac:dyDescent="0.2">
      <c r="A1026" s="11">
        <f t="shared" si="16"/>
        <v>1024</v>
      </c>
      <c r="B1026" s="98">
        <v>2462</v>
      </c>
      <c r="C1026" s="12" t="s">
        <v>1697</v>
      </c>
      <c r="D1026" s="14" t="s">
        <v>202</v>
      </c>
      <c r="E1026" s="13" t="s">
        <v>934</v>
      </c>
      <c r="F1026" s="43" t="s">
        <v>3099</v>
      </c>
      <c r="G1026" s="12" t="s">
        <v>2120</v>
      </c>
      <c r="H1026" s="12" t="s">
        <v>2121</v>
      </c>
      <c r="I1026" s="221" t="s">
        <v>3360</v>
      </c>
      <c r="J1026" s="43" t="s">
        <v>3379</v>
      </c>
      <c r="K1026" s="43" t="s">
        <v>3379</v>
      </c>
      <c r="L1026" s="144">
        <v>40709</v>
      </c>
      <c r="M1026" s="168"/>
      <c r="N1026" s="75"/>
      <c r="O1026" s="75">
        <v>0</v>
      </c>
      <c r="P1026" s="65">
        <v>1</v>
      </c>
      <c r="Q1026" s="91" t="s">
        <v>3110</v>
      </c>
      <c r="R1026" s="14"/>
      <c r="T1026" s="123"/>
      <c r="U1026" s="338"/>
      <c r="V1026" s="92"/>
      <c r="W1026" s="92"/>
    </row>
    <row r="1027" spans="1:23" ht="12.75" customHeight="1" x14ac:dyDescent="0.2">
      <c r="A1027" s="11">
        <f t="shared" si="16"/>
        <v>1025</v>
      </c>
      <c r="B1027" s="98">
        <v>2463</v>
      </c>
      <c r="C1027" s="12" t="s">
        <v>1697</v>
      </c>
      <c r="D1027" s="14" t="s">
        <v>203</v>
      </c>
      <c r="E1027" s="13" t="s">
        <v>934</v>
      </c>
      <c r="F1027" s="43" t="s">
        <v>3099</v>
      </c>
      <c r="G1027" s="12" t="s">
        <v>2120</v>
      </c>
      <c r="H1027" s="12"/>
      <c r="I1027" s="12"/>
      <c r="J1027" s="43" t="s">
        <v>3379</v>
      </c>
      <c r="K1027" s="13"/>
      <c r="L1027" s="13"/>
      <c r="M1027" s="168"/>
      <c r="N1027" s="75"/>
      <c r="O1027" s="75">
        <v>0</v>
      </c>
      <c r="P1027" s="65">
        <v>1</v>
      </c>
      <c r="Q1027" s="91" t="s">
        <v>3107</v>
      </c>
      <c r="R1027" s="14"/>
      <c r="T1027" s="123"/>
      <c r="U1027" s="338"/>
      <c r="V1027" s="92"/>
      <c r="W1027" s="92"/>
    </row>
    <row r="1028" spans="1:23" ht="12.75" customHeight="1" x14ac:dyDescent="0.2">
      <c r="A1028" s="11">
        <f t="shared" ref="A1028:A1091" si="17">A1027+1</f>
        <v>1026</v>
      </c>
      <c r="B1028" s="98">
        <v>2464</v>
      </c>
      <c r="C1028" s="12" t="s">
        <v>1697</v>
      </c>
      <c r="D1028" s="14" t="s">
        <v>204</v>
      </c>
      <c r="E1028" s="13" t="s">
        <v>957</v>
      </c>
      <c r="F1028" s="43" t="s">
        <v>3096</v>
      </c>
      <c r="G1028" s="12" t="s">
        <v>2120</v>
      </c>
      <c r="H1028" s="12"/>
      <c r="I1028" s="225" t="s">
        <v>3360</v>
      </c>
      <c r="J1028" s="43" t="s">
        <v>3379</v>
      </c>
      <c r="K1028" s="13"/>
      <c r="L1028" s="144">
        <v>40784</v>
      </c>
      <c r="M1028" s="168"/>
      <c r="N1028" s="75"/>
      <c r="O1028" s="75">
        <v>0</v>
      </c>
      <c r="P1028" s="65">
        <v>1</v>
      </c>
      <c r="Q1028" s="91" t="s">
        <v>3110</v>
      </c>
      <c r="R1028" s="14"/>
      <c r="T1028" s="123"/>
      <c r="U1028" s="338"/>
      <c r="V1028" s="92"/>
      <c r="W1028" s="92"/>
    </row>
    <row r="1029" spans="1:23" ht="12.75" customHeight="1" x14ac:dyDescent="0.2">
      <c r="A1029" s="11">
        <f t="shared" si="17"/>
        <v>1027</v>
      </c>
      <c r="B1029" s="98">
        <v>2465</v>
      </c>
      <c r="C1029" s="12" t="s">
        <v>1697</v>
      </c>
      <c r="D1029" s="14" t="s">
        <v>2059</v>
      </c>
      <c r="E1029" s="13" t="s">
        <v>957</v>
      </c>
      <c r="F1029" s="43" t="s">
        <v>3096</v>
      </c>
      <c r="G1029" s="12" t="s">
        <v>2120</v>
      </c>
      <c r="H1029" s="12" t="s">
        <v>2121</v>
      </c>
      <c r="I1029" s="18" t="s">
        <v>3360</v>
      </c>
      <c r="J1029" s="43" t="s">
        <v>3379</v>
      </c>
      <c r="K1029" s="43" t="s">
        <v>3379</v>
      </c>
      <c r="L1029" s="144">
        <v>40646</v>
      </c>
      <c r="M1029" s="168"/>
      <c r="N1029" s="75"/>
      <c r="O1029" s="75">
        <v>0</v>
      </c>
      <c r="P1029" s="65">
        <v>1</v>
      </c>
      <c r="Q1029" s="91" t="s">
        <v>3110</v>
      </c>
      <c r="R1029" s="14"/>
      <c r="T1029" s="123"/>
      <c r="U1029" s="338"/>
      <c r="V1029" s="92"/>
      <c r="W1029" s="92"/>
    </row>
    <row r="1030" spans="1:23" ht="12.75" customHeight="1" x14ac:dyDescent="0.2">
      <c r="A1030" s="11">
        <f t="shared" si="17"/>
        <v>1028</v>
      </c>
      <c r="B1030" s="98">
        <v>2466</v>
      </c>
      <c r="C1030" s="12" t="s">
        <v>1697</v>
      </c>
      <c r="D1030" s="14" t="s">
        <v>205</v>
      </c>
      <c r="E1030" s="13" t="s">
        <v>957</v>
      </c>
      <c r="F1030" s="43" t="s">
        <v>3096</v>
      </c>
      <c r="G1030" s="12" t="s">
        <v>2120</v>
      </c>
      <c r="H1030" s="12" t="s">
        <v>2121</v>
      </c>
      <c r="I1030" s="221" t="s">
        <v>3360</v>
      </c>
      <c r="J1030" s="43" t="s">
        <v>3379</v>
      </c>
      <c r="K1030" s="43" t="s">
        <v>3379</v>
      </c>
      <c r="L1030" s="144">
        <v>40498</v>
      </c>
      <c r="M1030" s="138"/>
      <c r="N1030" s="15"/>
      <c r="O1030" s="15">
        <v>1</v>
      </c>
      <c r="P1030" s="39">
        <v>1</v>
      </c>
      <c r="Q1030" s="91" t="s">
        <v>3110</v>
      </c>
      <c r="R1030" s="14"/>
      <c r="T1030" s="135">
        <v>41355</v>
      </c>
      <c r="U1030" s="338"/>
      <c r="V1030" s="92"/>
      <c r="W1030" s="92"/>
    </row>
    <row r="1031" spans="1:23" ht="12.75" customHeight="1" x14ac:dyDescent="0.2">
      <c r="A1031" s="11">
        <f t="shared" si="17"/>
        <v>1029</v>
      </c>
      <c r="B1031" s="98">
        <v>2467</v>
      </c>
      <c r="C1031" s="12" t="s">
        <v>1697</v>
      </c>
      <c r="D1031" s="14" t="s">
        <v>206</v>
      </c>
      <c r="E1031" s="13" t="s">
        <v>957</v>
      </c>
      <c r="F1031" s="43" t="s">
        <v>3096</v>
      </c>
      <c r="G1031" s="12" t="s">
        <v>2120</v>
      </c>
      <c r="H1031" s="12"/>
      <c r="I1031" s="12"/>
      <c r="J1031" s="43" t="s">
        <v>3379</v>
      </c>
      <c r="K1031" s="13"/>
      <c r="L1031" s="13"/>
      <c r="M1031" s="168"/>
      <c r="N1031" s="75"/>
      <c r="O1031" s="75">
        <v>0</v>
      </c>
      <c r="P1031" s="65">
        <v>1</v>
      </c>
      <c r="Q1031" s="91" t="s">
        <v>3107</v>
      </c>
      <c r="R1031" s="14"/>
      <c r="T1031" s="123"/>
      <c r="U1031" s="338"/>
      <c r="V1031" s="92"/>
      <c r="W1031" s="92"/>
    </row>
    <row r="1032" spans="1:23" ht="12.75" customHeight="1" x14ac:dyDescent="0.2">
      <c r="A1032" s="11">
        <f t="shared" si="17"/>
        <v>1030</v>
      </c>
      <c r="B1032" s="98">
        <v>2468</v>
      </c>
      <c r="C1032" s="12" t="s">
        <v>1697</v>
      </c>
      <c r="D1032" s="14" t="s">
        <v>207</v>
      </c>
      <c r="E1032" s="13" t="s">
        <v>957</v>
      </c>
      <c r="F1032" s="43" t="s">
        <v>3096</v>
      </c>
      <c r="G1032" s="12" t="s">
        <v>2120</v>
      </c>
      <c r="H1032" s="12"/>
      <c r="I1032" s="226" t="s">
        <v>3360</v>
      </c>
      <c r="J1032" s="43" t="s">
        <v>3379</v>
      </c>
      <c r="K1032" s="13"/>
      <c r="L1032" s="144">
        <v>40780</v>
      </c>
      <c r="M1032" s="138"/>
      <c r="N1032" s="15"/>
      <c r="O1032" s="15">
        <v>1</v>
      </c>
      <c r="P1032" s="39">
        <v>1</v>
      </c>
      <c r="Q1032" s="91" t="s">
        <v>3110</v>
      </c>
      <c r="R1032" s="14"/>
      <c r="T1032" s="123"/>
      <c r="U1032" s="338"/>
      <c r="V1032" s="92"/>
      <c r="W1032" s="92"/>
    </row>
    <row r="1033" spans="1:23" ht="12.75" customHeight="1" x14ac:dyDescent="0.2">
      <c r="A1033" s="11">
        <f t="shared" si="17"/>
        <v>1031</v>
      </c>
      <c r="B1033" s="98">
        <v>2469</v>
      </c>
      <c r="C1033" s="12" t="s">
        <v>1697</v>
      </c>
      <c r="D1033" s="14" t="s">
        <v>208</v>
      </c>
      <c r="E1033" s="13" t="s">
        <v>2119</v>
      </c>
      <c r="F1033" s="43" t="s">
        <v>3098</v>
      </c>
      <c r="G1033" s="12" t="s">
        <v>2120</v>
      </c>
      <c r="H1033" s="12"/>
      <c r="I1033" s="12"/>
      <c r="J1033" s="43" t="s">
        <v>3379</v>
      </c>
      <c r="K1033" s="13"/>
      <c r="L1033" s="13"/>
      <c r="M1033" s="138"/>
      <c r="N1033" s="15"/>
      <c r="O1033" s="15">
        <v>1</v>
      </c>
      <c r="P1033" s="39">
        <v>1</v>
      </c>
      <c r="Q1033" s="91" t="s">
        <v>3107</v>
      </c>
      <c r="R1033" s="14"/>
      <c r="T1033" s="123"/>
      <c r="U1033" s="338"/>
      <c r="V1033" s="92"/>
      <c r="W1033" s="92"/>
    </row>
    <row r="1034" spans="1:23" ht="12.75" customHeight="1" x14ac:dyDescent="0.2">
      <c r="A1034" s="11">
        <f t="shared" si="17"/>
        <v>1032</v>
      </c>
      <c r="B1034" s="98">
        <v>2470</v>
      </c>
      <c r="C1034" s="12" t="s">
        <v>1697</v>
      </c>
      <c r="D1034" s="14" t="s">
        <v>1421</v>
      </c>
      <c r="E1034" s="13" t="s">
        <v>957</v>
      </c>
      <c r="F1034" s="43" t="s">
        <v>3053</v>
      </c>
      <c r="G1034" s="12" t="s">
        <v>2120</v>
      </c>
      <c r="H1034" s="12" t="s">
        <v>2121</v>
      </c>
      <c r="I1034" s="225" t="s">
        <v>3360</v>
      </c>
      <c r="J1034" s="43" t="s">
        <v>3379</v>
      </c>
      <c r="K1034" s="43" t="s">
        <v>3379</v>
      </c>
      <c r="L1034" s="144">
        <v>40391</v>
      </c>
      <c r="M1034" s="168"/>
      <c r="N1034" s="75"/>
      <c r="O1034" s="75">
        <v>0</v>
      </c>
      <c r="P1034" s="65">
        <v>1</v>
      </c>
      <c r="Q1034" s="91" t="s">
        <v>3110</v>
      </c>
      <c r="R1034" s="14"/>
      <c r="T1034" s="135">
        <v>41355</v>
      </c>
      <c r="U1034" s="338"/>
      <c r="V1034" s="92"/>
      <c r="W1034" s="92"/>
    </row>
    <row r="1035" spans="1:23" ht="12.75" customHeight="1" x14ac:dyDescent="0.2">
      <c r="A1035" s="11">
        <f t="shared" si="17"/>
        <v>1033</v>
      </c>
      <c r="B1035" s="98">
        <v>2471</v>
      </c>
      <c r="C1035" s="12" t="s">
        <v>1697</v>
      </c>
      <c r="D1035" s="14" t="s">
        <v>41</v>
      </c>
      <c r="E1035" s="13" t="s">
        <v>957</v>
      </c>
      <c r="F1035" s="43" t="s">
        <v>3053</v>
      </c>
      <c r="G1035" s="12" t="s">
        <v>2120</v>
      </c>
      <c r="H1035" s="12" t="s">
        <v>2121</v>
      </c>
      <c r="I1035" s="18" t="s">
        <v>3360</v>
      </c>
      <c r="J1035" s="43" t="s">
        <v>3379</v>
      </c>
      <c r="K1035" s="43" t="s">
        <v>3379</v>
      </c>
      <c r="L1035" s="144">
        <v>40396</v>
      </c>
      <c r="M1035" s="168"/>
      <c r="N1035" s="75"/>
      <c r="O1035" s="75">
        <v>0</v>
      </c>
      <c r="P1035" s="65">
        <v>1</v>
      </c>
      <c r="Q1035" s="91" t="s">
        <v>3110</v>
      </c>
      <c r="R1035" s="14"/>
      <c r="T1035" s="123"/>
      <c r="U1035" s="338"/>
      <c r="V1035" s="92"/>
      <c r="W1035" s="92"/>
    </row>
    <row r="1036" spans="1:23" ht="12.75" customHeight="1" x14ac:dyDescent="0.2">
      <c r="A1036" s="11">
        <f t="shared" si="17"/>
        <v>1034</v>
      </c>
      <c r="B1036" s="98">
        <v>2472</v>
      </c>
      <c r="C1036" s="12" t="s">
        <v>1697</v>
      </c>
      <c r="D1036" s="14" t="s">
        <v>42</v>
      </c>
      <c r="E1036" s="13" t="s">
        <v>957</v>
      </c>
      <c r="F1036" s="43" t="s">
        <v>3053</v>
      </c>
      <c r="G1036" s="12" t="s">
        <v>2120</v>
      </c>
      <c r="H1036" s="12" t="s">
        <v>2121</v>
      </c>
      <c r="I1036" s="18" t="s">
        <v>3360</v>
      </c>
      <c r="J1036" s="43" t="s">
        <v>3379</v>
      </c>
      <c r="K1036" s="43" t="s">
        <v>3379</v>
      </c>
      <c r="L1036" s="144" t="s">
        <v>20807</v>
      </c>
      <c r="M1036" s="168"/>
      <c r="N1036" s="75"/>
      <c r="O1036" s="75">
        <v>0</v>
      </c>
      <c r="P1036" s="65">
        <v>1</v>
      </c>
      <c r="Q1036" s="91" t="s">
        <v>3110</v>
      </c>
      <c r="R1036" s="14"/>
      <c r="T1036" s="123"/>
      <c r="U1036" s="338"/>
      <c r="V1036" s="92"/>
      <c r="W1036" s="92"/>
    </row>
    <row r="1037" spans="1:23" ht="12.75" customHeight="1" x14ac:dyDescent="0.2">
      <c r="A1037" s="11">
        <f t="shared" si="17"/>
        <v>1035</v>
      </c>
      <c r="B1037" s="98">
        <v>2473</v>
      </c>
      <c r="C1037" s="12" t="s">
        <v>1697</v>
      </c>
      <c r="D1037" s="14" t="s">
        <v>43</v>
      </c>
      <c r="E1037" s="13" t="s">
        <v>957</v>
      </c>
      <c r="F1037" s="43" t="s">
        <v>3053</v>
      </c>
      <c r="G1037" s="12" t="s">
        <v>2120</v>
      </c>
      <c r="H1037" s="12" t="s">
        <v>2121</v>
      </c>
      <c r="I1037" s="18" t="s">
        <v>3360</v>
      </c>
      <c r="J1037" s="43" t="s">
        <v>3379</v>
      </c>
      <c r="K1037" s="43" t="s">
        <v>3379</v>
      </c>
      <c r="L1037" s="144">
        <v>40760</v>
      </c>
      <c r="M1037" s="168"/>
      <c r="N1037" s="75"/>
      <c r="O1037" s="75">
        <v>0</v>
      </c>
      <c r="P1037" s="65">
        <v>1</v>
      </c>
      <c r="Q1037" s="91" t="s">
        <v>3110</v>
      </c>
      <c r="R1037" s="14"/>
      <c r="T1037" s="123"/>
      <c r="U1037" s="338"/>
      <c r="V1037" s="92"/>
      <c r="W1037" s="92"/>
    </row>
    <row r="1038" spans="1:23" ht="12.75" customHeight="1" x14ac:dyDescent="0.2">
      <c r="A1038" s="11">
        <f t="shared" si="17"/>
        <v>1036</v>
      </c>
      <c r="B1038" s="98">
        <v>2474</v>
      </c>
      <c r="C1038" s="12" t="s">
        <v>1697</v>
      </c>
      <c r="D1038" s="14" t="s">
        <v>44</v>
      </c>
      <c r="E1038" s="13" t="s">
        <v>957</v>
      </c>
      <c r="F1038" s="43" t="s">
        <v>3053</v>
      </c>
      <c r="G1038" s="12" t="s">
        <v>2120</v>
      </c>
      <c r="H1038" s="12" t="s">
        <v>2121</v>
      </c>
      <c r="I1038" s="18" t="s">
        <v>3360</v>
      </c>
      <c r="J1038" s="43" t="s">
        <v>3379</v>
      </c>
      <c r="K1038" s="43" t="s">
        <v>3379</v>
      </c>
      <c r="L1038" s="144">
        <v>40391</v>
      </c>
      <c r="M1038" s="168"/>
      <c r="N1038" s="75"/>
      <c r="O1038" s="75">
        <v>0</v>
      </c>
      <c r="P1038" s="65">
        <v>1</v>
      </c>
      <c r="Q1038" s="91" t="s">
        <v>3110</v>
      </c>
      <c r="R1038" s="14"/>
      <c r="T1038" s="123"/>
      <c r="U1038" s="338"/>
      <c r="V1038" s="92"/>
      <c r="W1038" s="92"/>
    </row>
    <row r="1039" spans="1:23" ht="12.75" customHeight="1" x14ac:dyDescent="0.2">
      <c r="A1039" s="11">
        <f t="shared" si="17"/>
        <v>1037</v>
      </c>
      <c r="B1039" s="98">
        <v>2475</v>
      </c>
      <c r="C1039" s="12" t="s">
        <v>1697</v>
      </c>
      <c r="D1039" s="14" t="s">
        <v>45</v>
      </c>
      <c r="E1039" s="13" t="s">
        <v>957</v>
      </c>
      <c r="F1039" s="43" t="s">
        <v>3053</v>
      </c>
      <c r="G1039" s="12" t="s">
        <v>2120</v>
      </c>
      <c r="H1039" s="12" t="s">
        <v>2121</v>
      </c>
      <c r="I1039" s="18" t="s">
        <v>3360</v>
      </c>
      <c r="J1039" s="43" t="s">
        <v>3379</v>
      </c>
      <c r="K1039" s="43" t="s">
        <v>3379</v>
      </c>
      <c r="L1039" s="144">
        <v>40396</v>
      </c>
      <c r="M1039" s="168"/>
      <c r="N1039" s="75"/>
      <c r="O1039" s="75">
        <v>0</v>
      </c>
      <c r="P1039" s="65">
        <v>1</v>
      </c>
      <c r="Q1039" s="91" t="s">
        <v>3110</v>
      </c>
      <c r="R1039" s="14"/>
      <c r="T1039" s="123"/>
      <c r="U1039" s="338"/>
      <c r="V1039" s="92"/>
      <c r="W1039" s="92"/>
    </row>
    <row r="1040" spans="1:23" ht="12.75" customHeight="1" x14ac:dyDescent="0.2">
      <c r="A1040" s="11">
        <f t="shared" si="17"/>
        <v>1038</v>
      </c>
      <c r="B1040" s="98">
        <v>2476</v>
      </c>
      <c r="C1040" s="12" t="s">
        <v>1697</v>
      </c>
      <c r="D1040" s="14" t="s">
        <v>46</v>
      </c>
      <c r="E1040" s="13" t="s">
        <v>957</v>
      </c>
      <c r="F1040" s="43" t="s">
        <v>3053</v>
      </c>
      <c r="G1040" s="12" t="s">
        <v>2120</v>
      </c>
      <c r="H1040" s="12" t="s">
        <v>2121</v>
      </c>
      <c r="I1040" s="18" t="s">
        <v>3360</v>
      </c>
      <c r="J1040" s="43" t="s">
        <v>3379</v>
      </c>
      <c r="K1040" s="43" t="s">
        <v>3379</v>
      </c>
      <c r="L1040" s="144" t="s">
        <v>20807</v>
      </c>
      <c r="M1040" s="168"/>
      <c r="N1040" s="75"/>
      <c r="O1040" s="75">
        <v>0</v>
      </c>
      <c r="P1040" s="65">
        <v>1</v>
      </c>
      <c r="Q1040" s="91" t="s">
        <v>3110</v>
      </c>
      <c r="R1040" s="14"/>
      <c r="T1040" s="123"/>
      <c r="U1040" s="338"/>
      <c r="V1040" s="92"/>
      <c r="W1040" s="92"/>
    </row>
    <row r="1041" spans="1:23" ht="12.75" customHeight="1" x14ac:dyDescent="0.2">
      <c r="A1041" s="11">
        <f t="shared" si="17"/>
        <v>1039</v>
      </c>
      <c r="B1041" s="98">
        <v>2477</v>
      </c>
      <c r="C1041" s="12" t="s">
        <v>1697</v>
      </c>
      <c r="D1041" s="14" t="s">
        <v>47</v>
      </c>
      <c r="E1041" s="13" t="s">
        <v>957</v>
      </c>
      <c r="F1041" s="43" t="s">
        <v>3053</v>
      </c>
      <c r="G1041" s="12" t="s">
        <v>2120</v>
      </c>
      <c r="H1041" s="12" t="s">
        <v>2121</v>
      </c>
      <c r="I1041" s="18" t="s">
        <v>3360</v>
      </c>
      <c r="J1041" s="43" t="s">
        <v>3379</v>
      </c>
      <c r="K1041" s="43" t="s">
        <v>3379</v>
      </c>
      <c r="L1041" s="144" t="s">
        <v>20807</v>
      </c>
      <c r="M1041" s="168"/>
      <c r="N1041" s="75"/>
      <c r="O1041" s="75">
        <v>0</v>
      </c>
      <c r="P1041" s="65">
        <v>1</v>
      </c>
      <c r="Q1041" s="91" t="s">
        <v>3110</v>
      </c>
      <c r="R1041" s="14"/>
      <c r="T1041" s="123"/>
      <c r="U1041" s="338"/>
      <c r="V1041" s="92"/>
      <c r="W1041" s="92"/>
    </row>
    <row r="1042" spans="1:23" ht="12.75" customHeight="1" x14ac:dyDescent="0.2">
      <c r="A1042" s="11">
        <f t="shared" si="17"/>
        <v>1040</v>
      </c>
      <c r="B1042" s="98">
        <v>2478</v>
      </c>
      <c r="C1042" s="12" t="s">
        <v>1697</v>
      </c>
      <c r="D1042" s="14" t="s">
        <v>48</v>
      </c>
      <c r="E1042" s="13" t="s">
        <v>957</v>
      </c>
      <c r="F1042" s="43" t="s">
        <v>3053</v>
      </c>
      <c r="G1042" s="12" t="s">
        <v>2120</v>
      </c>
      <c r="H1042" s="12" t="s">
        <v>2121</v>
      </c>
      <c r="I1042" s="18" t="s">
        <v>3360</v>
      </c>
      <c r="J1042" s="43" t="s">
        <v>3379</v>
      </c>
      <c r="K1042" s="43" t="s">
        <v>3379</v>
      </c>
      <c r="L1042" s="144" t="s">
        <v>20807</v>
      </c>
      <c r="M1042" s="168"/>
      <c r="N1042" s="75"/>
      <c r="O1042" s="75">
        <v>0</v>
      </c>
      <c r="P1042" s="65">
        <v>1</v>
      </c>
      <c r="Q1042" s="91" t="s">
        <v>3110</v>
      </c>
      <c r="R1042" s="14"/>
      <c r="T1042" s="123"/>
      <c r="U1042" s="338"/>
      <c r="V1042" s="92"/>
      <c r="W1042" s="92"/>
    </row>
    <row r="1043" spans="1:23" ht="12.75" customHeight="1" x14ac:dyDescent="0.2">
      <c r="A1043" s="11">
        <f t="shared" si="17"/>
        <v>1041</v>
      </c>
      <c r="B1043" s="98">
        <v>2479</v>
      </c>
      <c r="C1043" s="12" t="s">
        <v>1697</v>
      </c>
      <c r="D1043" s="14" t="s">
        <v>49</v>
      </c>
      <c r="E1043" s="13" t="s">
        <v>957</v>
      </c>
      <c r="F1043" s="43" t="s">
        <v>3053</v>
      </c>
      <c r="G1043" s="12" t="s">
        <v>2120</v>
      </c>
      <c r="H1043" s="12" t="s">
        <v>2121</v>
      </c>
      <c r="I1043" s="18" t="s">
        <v>3360</v>
      </c>
      <c r="J1043" s="43" t="s">
        <v>3379</v>
      </c>
      <c r="K1043" s="43" t="s">
        <v>3379</v>
      </c>
      <c r="L1043" s="144">
        <v>40391</v>
      </c>
      <c r="M1043" s="168"/>
      <c r="N1043" s="75"/>
      <c r="O1043" s="75">
        <v>0</v>
      </c>
      <c r="P1043" s="65">
        <v>1</v>
      </c>
      <c r="Q1043" s="91" t="s">
        <v>3110</v>
      </c>
      <c r="R1043" s="14"/>
      <c r="T1043" s="123"/>
      <c r="U1043" s="338"/>
      <c r="V1043" s="92"/>
      <c r="W1043" s="92"/>
    </row>
    <row r="1044" spans="1:23" ht="12.75" customHeight="1" x14ac:dyDescent="0.2">
      <c r="A1044" s="11">
        <f t="shared" si="17"/>
        <v>1042</v>
      </c>
      <c r="B1044" s="98">
        <v>2480</v>
      </c>
      <c r="C1044" s="12" t="s">
        <v>1697</v>
      </c>
      <c r="D1044" s="14" t="s">
        <v>50</v>
      </c>
      <c r="E1044" s="13" t="s">
        <v>957</v>
      </c>
      <c r="F1044" s="43" t="s">
        <v>3053</v>
      </c>
      <c r="G1044" s="12" t="s">
        <v>2120</v>
      </c>
      <c r="H1044" s="12" t="s">
        <v>2121</v>
      </c>
      <c r="I1044" s="18" t="s">
        <v>3360</v>
      </c>
      <c r="J1044" s="43" t="s">
        <v>3379</v>
      </c>
      <c r="K1044" s="43" t="s">
        <v>3379</v>
      </c>
      <c r="L1044" s="144">
        <v>40694</v>
      </c>
      <c r="M1044" s="168"/>
      <c r="N1044" s="75"/>
      <c r="O1044" s="75">
        <v>0</v>
      </c>
      <c r="P1044" s="65">
        <v>1</v>
      </c>
      <c r="Q1044" s="91" t="s">
        <v>3110</v>
      </c>
      <c r="R1044" s="14"/>
      <c r="T1044" s="135">
        <v>41355</v>
      </c>
      <c r="U1044" s="338"/>
      <c r="V1044" s="92"/>
      <c r="W1044" s="92"/>
    </row>
    <row r="1045" spans="1:23" ht="12.75" customHeight="1" x14ac:dyDescent="0.2">
      <c r="A1045" s="11">
        <f t="shared" si="17"/>
        <v>1043</v>
      </c>
      <c r="B1045" s="98">
        <v>2481</v>
      </c>
      <c r="C1045" s="12" t="s">
        <v>1697</v>
      </c>
      <c r="D1045" s="14" t="s">
        <v>51</v>
      </c>
      <c r="E1045" s="13" t="s">
        <v>957</v>
      </c>
      <c r="F1045" s="43" t="s">
        <v>3053</v>
      </c>
      <c r="G1045" s="12" t="s">
        <v>2120</v>
      </c>
      <c r="H1045" s="12"/>
      <c r="I1045" s="18" t="s">
        <v>3360</v>
      </c>
      <c r="J1045" s="43" t="s">
        <v>3379</v>
      </c>
      <c r="K1045" s="13"/>
      <c r="L1045" s="144">
        <v>40688</v>
      </c>
      <c r="M1045" s="168"/>
      <c r="N1045" s="75"/>
      <c r="O1045" s="75">
        <v>0</v>
      </c>
      <c r="P1045" s="65">
        <v>1</v>
      </c>
      <c r="Q1045" s="91" t="s">
        <v>3110</v>
      </c>
      <c r="R1045" s="14"/>
      <c r="T1045" s="123"/>
      <c r="U1045" s="338"/>
      <c r="V1045" s="92"/>
      <c r="W1045" s="92"/>
    </row>
    <row r="1046" spans="1:23" ht="12.75" customHeight="1" x14ac:dyDescent="0.2">
      <c r="A1046" s="11">
        <f t="shared" si="17"/>
        <v>1044</v>
      </c>
      <c r="B1046" s="98">
        <v>2482</v>
      </c>
      <c r="C1046" s="12" t="s">
        <v>1697</v>
      </c>
      <c r="D1046" s="14" t="s">
        <v>52</v>
      </c>
      <c r="E1046" s="13" t="s">
        <v>957</v>
      </c>
      <c r="F1046" s="43" t="s">
        <v>3053</v>
      </c>
      <c r="G1046" s="12" t="s">
        <v>2120</v>
      </c>
      <c r="H1046" s="12" t="s">
        <v>2121</v>
      </c>
      <c r="I1046" s="18" t="s">
        <v>3360</v>
      </c>
      <c r="J1046" s="43" t="s">
        <v>3379</v>
      </c>
      <c r="K1046" s="43" t="s">
        <v>3379</v>
      </c>
      <c r="L1046" s="144" t="s">
        <v>20807</v>
      </c>
      <c r="M1046" s="168"/>
      <c r="N1046" s="75"/>
      <c r="O1046" s="75">
        <v>0</v>
      </c>
      <c r="P1046" s="65">
        <v>1</v>
      </c>
      <c r="Q1046" s="91" t="s">
        <v>3110</v>
      </c>
      <c r="R1046" s="14"/>
      <c r="T1046" s="123"/>
      <c r="U1046" s="338"/>
      <c r="V1046" s="92"/>
      <c r="W1046" s="92"/>
    </row>
    <row r="1047" spans="1:23" ht="12.75" customHeight="1" x14ac:dyDescent="0.2">
      <c r="A1047" s="11">
        <f t="shared" si="17"/>
        <v>1045</v>
      </c>
      <c r="B1047" s="98">
        <v>2483</v>
      </c>
      <c r="C1047" s="12" t="s">
        <v>1697</v>
      </c>
      <c r="D1047" s="14" t="s">
        <v>53</v>
      </c>
      <c r="E1047" s="13" t="s">
        <v>957</v>
      </c>
      <c r="F1047" s="43" t="s">
        <v>3053</v>
      </c>
      <c r="G1047" s="12" t="s">
        <v>2120</v>
      </c>
      <c r="H1047" s="12" t="s">
        <v>2121</v>
      </c>
      <c r="I1047" s="18" t="s">
        <v>3360</v>
      </c>
      <c r="J1047" s="43" t="s">
        <v>3379</v>
      </c>
      <c r="K1047" s="43" t="s">
        <v>3379</v>
      </c>
      <c r="L1047" s="144">
        <v>40395</v>
      </c>
      <c r="M1047" s="168"/>
      <c r="N1047" s="75"/>
      <c r="O1047" s="75">
        <v>0</v>
      </c>
      <c r="P1047" s="65">
        <v>1</v>
      </c>
      <c r="Q1047" s="91" t="s">
        <v>3110</v>
      </c>
      <c r="R1047" s="14"/>
      <c r="T1047" s="123"/>
      <c r="U1047" s="338"/>
      <c r="V1047" s="92"/>
      <c r="W1047" s="92"/>
    </row>
    <row r="1048" spans="1:23" ht="12.75" customHeight="1" x14ac:dyDescent="0.2">
      <c r="A1048" s="11">
        <f t="shared" si="17"/>
        <v>1046</v>
      </c>
      <c r="B1048" s="98">
        <v>2484</v>
      </c>
      <c r="C1048" s="12" t="s">
        <v>1697</v>
      </c>
      <c r="D1048" s="14" t="s">
        <v>54</v>
      </c>
      <c r="E1048" s="13" t="s">
        <v>957</v>
      </c>
      <c r="F1048" s="43" t="s">
        <v>3096</v>
      </c>
      <c r="G1048" s="12" t="s">
        <v>2120</v>
      </c>
      <c r="H1048" s="12" t="s">
        <v>2121</v>
      </c>
      <c r="I1048" s="18" t="s">
        <v>3360</v>
      </c>
      <c r="J1048" s="43" t="s">
        <v>3379</v>
      </c>
      <c r="K1048" s="43" t="s">
        <v>3379</v>
      </c>
      <c r="L1048" s="144">
        <v>40693</v>
      </c>
      <c r="M1048" s="168"/>
      <c r="N1048" s="75"/>
      <c r="O1048" s="75">
        <v>0</v>
      </c>
      <c r="P1048" s="65">
        <v>1</v>
      </c>
      <c r="Q1048" s="91" t="s">
        <v>3110</v>
      </c>
      <c r="R1048" s="14"/>
      <c r="T1048" s="123"/>
      <c r="U1048" s="338"/>
      <c r="V1048" s="92"/>
      <c r="W1048" s="92"/>
    </row>
    <row r="1049" spans="1:23" ht="12.75" customHeight="1" x14ac:dyDescent="0.2">
      <c r="A1049" s="11">
        <f t="shared" si="17"/>
        <v>1047</v>
      </c>
      <c r="B1049" s="98">
        <v>2485</v>
      </c>
      <c r="C1049" s="12" t="s">
        <v>1697</v>
      </c>
      <c r="D1049" s="14" t="s">
        <v>55</v>
      </c>
      <c r="E1049" s="13" t="s">
        <v>957</v>
      </c>
      <c r="F1049" s="43" t="s">
        <v>3053</v>
      </c>
      <c r="G1049" s="12" t="s">
        <v>2120</v>
      </c>
      <c r="H1049" s="12" t="s">
        <v>2121</v>
      </c>
      <c r="I1049" s="18" t="s">
        <v>3360</v>
      </c>
      <c r="J1049" s="43" t="s">
        <v>3379</v>
      </c>
      <c r="K1049" s="43" t="s">
        <v>3379</v>
      </c>
      <c r="L1049" s="144" t="s">
        <v>20807</v>
      </c>
      <c r="M1049" s="168"/>
      <c r="N1049" s="75"/>
      <c r="O1049" s="75">
        <v>0</v>
      </c>
      <c r="P1049" s="65">
        <v>1</v>
      </c>
      <c r="Q1049" s="91" t="s">
        <v>3110</v>
      </c>
      <c r="R1049" s="14"/>
      <c r="T1049" s="135">
        <v>41355</v>
      </c>
      <c r="U1049" s="338"/>
      <c r="V1049" s="92"/>
      <c r="W1049" s="92"/>
    </row>
    <row r="1050" spans="1:23" ht="12.75" customHeight="1" x14ac:dyDescent="0.2">
      <c r="A1050" s="11">
        <f t="shared" si="17"/>
        <v>1048</v>
      </c>
      <c r="B1050" s="98">
        <v>2486</v>
      </c>
      <c r="C1050" s="12" t="s">
        <v>1697</v>
      </c>
      <c r="D1050" s="14" t="s">
        <v>56</v>
      </c>
      <c r="E1050" s="13" t="s">
        <v>957</v>
      </c>
      <c r="F1050" s="43" t="s">
        <v>3053</v>
      </c>
      <c r="G1050" s="12" t="s">
        <v>2120</v>
      </c>
      <c r="H1050" s="12" t="s">
        <v>2121</v>
      </c>
      <c r="I1050" s="18" t="s">
        <v>3360</v>
      </c>
      <c r="J1050" s="43" t="s">
        <v>3379</v>
      </c>
      <c r="K1050" s="43" t="s">
        <v>3379</v>
      </c>
      <c r="L1050" s="144" t="s">
        <v>20807</v>
      </c>
      <c r="M1050" s="168"/>
      <c r="N1050" s="75"/>
      <c r="O1050" s="75">
        <v>0</v>
      </c>
      <c r="P1050" s="65">
        <v>1</v>
      </c>
      <c r="Q1050" s="91" t="s">
        <v>3110</v>
      </c>
      <c r="R1050" s="14"/>
      <c r="T1050" s="123"/>
      <c r="U1050" s="338"/>
      <c r="V1050" s="92"/>
      <c r="W1050" s="92"/>
    </row>
    <row r="1051" spans="1:23" ht="12.75" customHeight="1" x14ac:dyDescent="0.2">
      <c r="A1051" s="11">
        <f t="shared" si="17"/>
        <v>1049</v>
      </c>
      <c r="B1051" s="98">
        <v>2487</v>
      </c>
      <c r="C1051" s="12" t="s">
        <v>1697</v>
      </c>
      <c r="D1051" s="14" t="s">
        <v>57</v>
      </c>
      <c r="E1051" s="13" t="s">
        <v>957</v>
      </c>
      <c r="F1051" s="43" t="s">
        <v>3053</v>
      </c>
      <c r="G1051" s="12" t="s">
        <v>2120</v>
      </c>
      <c r="H1051" s="12" t="s">
        <v>2121</v>
      </c>
      <c r="I1051" s="18" t="s">
        <v>3360</v>
      </c>
      <c r="J1051" s="43" t="s">
        <v>3379</v>
      </c>
      <c r="K1051" s="43" t="s">
        <v>3379</v>
      </c>
      <c r="L1051" s="144" t="s">
        <v>20807</v>
      </c>
      <c r="M1051" s="168"/>
      <c r="N1051" s="75"/>
      <c r="O1051" s="75">
        <v>0</v>
      </c>
      <c r="P1051" s="65">
        <v>1</v>
      </c>
      <c r="Q1051" s="91" t="s">
        <v>3110</v>
      </c>
      <c r="R1051" s="14"/>
      <c r="T1051" s="123"/>
      <c r="U1051" s="338"/>
      <c r="V1051" s="92"/>
      <c r="W1051" s="92"/>
    </row>
    <row r="1052" spans="1:23" ht="12.75" customHeight="1" x14ac:dyDescent="0.2">
      <c r="A1052" s="11">
        <f t="shared" si="17"/>
        <v>1050</v>
      </c>
      <c r="B1052" s="98">
        <v>2488</v>
      </c>
      <c r="C1052" s="12" t="s">
        <v>1697</v>
      </c>
      <c r="D1052" s="14" t="s">
        <v>58</v>
      </c>
      <c r="E1052" s="13" t="s">
        <v>957</v>
      </c>
      <c r="F1052" s="43" t="s">
        <v>3053</v>
      </c>
      <c r="G1052" s="12" t="s">
        <v>2120</v>
      </c>
      <c r="H1052" s="12" t="s">
        <v>2121</v>
      </c>
      <c r="I1052" s="18" t="s">
        <v>3360</v>
      </c>
      <c r="J1052" s="43" t="s">
        <v>3379</v>
      </c>
      <c r="K1052" s="43" t="s">
        <v>3379</v>
      </c>
      <c r="L1052" s="144">
        <v>40760</v>
      </c>
      <c r="M1052" s="168"/>
      <c r="N1052" s="75"/>
      <c r="O1052" s="75">
        <v>0</v>
      </c>
      <c r="P1052" s="65">
        <v>1</v>
      </c>
      <c r="Q1052" s="91" t="s">
        <v>3110</v>
      </c>
      <c r="R1052" s="14"/>
      <c r="T1052" s="123"/>
      <c r="U1052" s="338"/>
      <c r="V1052" s="92"/>
      <c r="W1052" s="92"/>
    </row>
    <row r="1053" spans="1:23" ht="12.75" customHeight="1" x14ac:dyDescent="0.2">
      <c r="A1053" s="11">
        <f t="shared" si="17"/>
        <v>1051</v>
      </c>
      <c r="B1053" s="98">
        <v>2489</v>
      </c>
      <c r="C1053" s="12" t="s">
        <v>1697</v>
      </c>
      <c r="D1053" s="14" t="s">
        <v>59</v>
      </c>
      <c r="E1053" s="13" t="s">
        <v>957</v>
      </c>
      <c r="F1053" s="43" t="s">
        <v>3053</v>
      </c>
      <c r="G1053" s="12" t="s">
        <v>2120</v>
      </c>
      <c r="H1053" s="12" t="s">
        <v>2121</v>
      </c>
      <c r="I1053" s="18" t="s">
        <v>3360</v>
      </c>
      <c r="J1053" s="43" t="s">
        <v>3379</v>
      </c>
      <c r="K1053" s="43" t="s">
        <v>3379</v>
      </c>
      <c r="L1053" s="144" t="s">
        <v>20807</v>
      </c>
      <c r="M1053" s="168"/>
      <c r="N1053" s="75"/>
      <c r="O1053" s="75">
        <v>0</v>
      </c>
      <c r="P1053" s="65">
        <v>1</v>
      </c>
      <c r="Q1053" s="91" t="s">
        <v>3110</v>
      </c>
      <c r="R1053" s="14"/>
      <c r="T1053" s="123"/>
      <c r="U1053" s="338"/>
      <c r="V1053" s="92"/>
      <c r="W1053" s="92"/>
    </row>
    <row r="1054" spans="1:23" ht="12.75" customHeight="1" x14ac:dyDescent="0.2">
      <c r="A1054" s="11">
        <f t="shared" si="17"/>
        <v>1052</v>
      </c>
      <c r="B1054" s="98">
        <v>2490</v>
      </c>
      <c r="C1054" s="12" t="s">
        <v>1697</v>
      </c>
      <c r="D1054" s="14" t="s">
        <v>2899</v>
      </c>
      <c r="E1054" s="13" t="s">
        <v>957</v>
      </c>
      <c r="F1054" s="43" t="s">
        <v>3053</v>
      </c>
      <c r="G1054" s="12" t="s">
        <v>2120</v>
      </c>
      <c r="H1054" s="12" t="s">
        <v>2121</v>
      </c>
      <c r="I1054" s="18" t="s">
        <v>3360</v>
      </c>
      <c r="J1054" s="43" t="s">
        <v>3379</v>
      </c>
      <c r="K1054" s="43" t="s">
        <v>3379</v>
      </c>
      <c r="L1054" s="144">
        <v>40760</v>
      </c>
      <c r="M1054" s="168"/>
      <c r="N1054" s="75"/>
      <c r="O1054" s="75">
        <v>0</v>
      </c>
      <c r="P1054" s="65">
        <v>1</v>
      </c>
      <c r="Q1054" s="91" t="s">
        <v>3110</v>
      </c>
      <c r="R1054" s="14"/>
      <c r="T1054" s="123"/>
      <c r="U1054" s="338"/>
      <c r="V1054" s="92"/>
      <c r="W1054" s="92"/>
    </row>
    <row r="1055" spans="1:23" ht="12.75" customHeight="1" x14ac:dyDescent="0.2">
      <c r="A1055" s="11">
        <f t="shared" si="17"/>
        <v>1053</v>
      </c>
      <c r="B1055" s="98">
        <v>2491</v>
      </c>
      <c r="C1055" s="12" t="s">
        <v>1697</v>
      </c>
      <c r="D1055" s="14" t="s">
        <v>2900</v>
      </c>
      <c r="E1055" s="13" t="s">
        <v>957</v>
      </c>
      <c r="F1055" s="43" t="s">
        <v>3053</v>
      </c>
      <c r="G1055" s="12" t="s">
        <v>2120</v>
      </c>
      <c r="H1055" s="12" t="s">
        <v>2121</v>
      </c>
      <c r="I1055" s="18" t="s">
        <v>3360</v>
      </c>
      <c r="J1055" s="43" t="s">
        <v>3379</v>
      </c>
      <c r="K1055" s="43" t="s">
        <v>3379</v>
      </c>
      <c r="L1055" s="144">
        <v>40396</v>
      </c>
      <c r="M1055" s="168"/>
      <c r="N1055" s="75"/>
      <c r="O1055" s="75">
        <v>0</v>
      </c>
      <c r="P1055" s="65">
        <v>1</v>
      </c>
      <c r="Q1055" s="91" t="s">
        <v>3110</v>
      </c>
      <c r="R1055" s="14"/>
      <c r="T1055" s="123"/>
      <c r="U1055" s="338"/>
      <c r="V1055" s="92"/>
      <c r="W1055" s="92"/>
    </row>
    <row r="1056" spans="1:23" ht="12.75" customHeight="1" x14ac:dyDescent="0.2">
      <c r="A1056" s="11">
        <f t="shared" si="17"/>
        <v>1054</v>
      </c>
      <c r="B1056" s="98">
        <v>2492</v>
      </c>
      <c r="C1056" s="12" t="s">
        <v>1697</v>
      </c>
      <c r="D1056" s="14" t="s">
        <v>340</v>
      </c>
      <c r="E1056" s="13" t="s">
        <v>957</v>
      </c>
      <c r="F1056" s="43" t="s">
        <v>3053</v>
      </c>
      <c r="G1056" s="12" t="s">
        <v>2120</v>
      </c>
      <c r="H1056" s="12" t="s">
        <v>2121</v>
      </c>
      <c r="I1056" s="18" t="s">
        <v>3360</v>
      </c>
      <c r="J1056" s="43" t="s">
        <v>3379</v>
      </c>
      <c r="K1056" s="43" t="s">
        <v>3379</v>
      </c>
      <c r="L1056" s="144">
        <v>40388</v>
      </c>
      <c r="M1056" s="168"/>
      <c r="N1056" s="75"/>
      <c r="O1056" s="75">
        <v>0</v>
      </c>
      <c r="P1056" s="65">
        <v>1</v>
      </c>
      <c r="Q1056" s="91" t="s">
        <v>3110</v>
      </c>
      <c r="R1056" s="14"/>
      <c r="T1056" s="123"/>
      <c r="U1056" s="338"/>
      <c r="V1056" s="92"/>
      <c r="W1056" s="92"/>
    </row>
    <row r="1057" spans="1:23" ht="12.75" customHeight="1" x14ac:dyDescent="0.2">
      <c r="A1057" s="11">
        <f t="shared" si="17"/>
        <v>1055</v>
      </c>
      <c r="B1057" s="98">
        <v>2493</v>
      </c>
      <c r="C1057" s="12" t="s">
        <v>1697</v>
      </c>
      <c r="D1057" s="14" t="s">
        <v>341</v>
      </c>
      <c r="E1057" s="13" t="s">
        <v>957</v>
      </c>
      <c r="F1057" s="43" t="s">
        <v>3053</v>
      </c>
      <c r="G1057" s="12" t="s">
        <v>2120</v>
      </c>
      <c r="H1057" s="12" t="s">
        <v>2121</v>
      </c>
      <c r="I1057" s="18" t="s">
        <v>3360</v>
      </c>
      <c r="J1057" s="43" t="s">
        <v>3379</v>
      </c>
      <c r="K1057" s="43" t="s">
        <v>3379</v>
      </c>
      <c r="L1057" s="144" t="s">
        <v>20807</v>
      </c>
      <c r="M1057" s="168"/>
      <c r="N1057" s="75"/>
      <c r="O1057" s="75">
        <v>0</v>
      </c>
      <c r="P1057" s="65">
        <v>1</v>
      </c>
      <c r="Q1057" s="91" t="s">
        <v>3110</v>
      </c>
      <c r="R1057" s="14"/>
      <c r="T1057" s="123"/>
      <c r="U1057" s="338"/>
      <c r="V1057" s="92"/>
      <c r="W1057" s="92"/>
    </row>
    <row r="1058" spans="1:23" ht="12.75" customHeight="1" x14ac:dyDescent="0.2">
      <c r="A1058" s="11">
        <f t="shared" si="17"/>
        <v>1056</v>
      </c>
      <c r="B1058" s="98">
        <v>2494</v>
      </c>
      <c r="C1058" s="12" t="s">
        <v>1697</v>
      </c>
      <c r="D1058" s="14" t="s">
        <v>342</v>
      </c>
      <c r="E1058" s="13" t="s">
        <v>957</v>
      </c>
      <c r="F1058" s="43" t="s">
        <v>3053</v>
      </c>
      <c r="G1058" s="12" t="s">
        <v>2120</v>
      </c>
      <c r="H1058" s="12" t="s">
        <v>2121</v>
      </c>
      <c r="I1058" s="18" t="s">
        <v>3360</v>
      </c>
      <c r="J1058" s="43" t="s">
        <v>3379</v>
      </c>
      <c r="K1058" s="43" t="s">
        <v>3379</v>
      </c>
      <c r="L1058" s="144">
        <v>40765</v>
      </c>
      <c r="M1058" s="168"/>
      <c r="N1058" s="75"/>
      <c r="O1058" s="75">
        <v>0</v>
      </c>
      <c r="P1058" s="65">
        <v>1</v>
      </c>
      <c r="Q1058" s="91" t="s">
        <v>3110</v>
      </c>
      <c r="R1058" s="14"/>
      <c r="T1058" s="123"/>
      <c r="U1058" s="338"/>
      <c r="V1058" s="92"/>
      <c r="W1058" s="92"/>
    </row>
    <row r="1059" spans="1:23" ht="12.75" customHeight="1" x14ac:dyDescent="0.2">
      <c r="A1059" s="11">
        <f t="shared" si="17"/>
        <v>1057</v>
      </c>
      <c r="B1059" s="98">
        <v>2496</v>
      </c>
      <c r="C1059" s="12" t="s">
        <v>1697</v>
      </c>
      <c r="D1059" s="14" t="s">
        <v>343</v>
      </c>
      <c r="E1059" s="13" t="s">
        <v>957</v>
      </c>
      <c r="F1059" s="43" t="s">
        <v>3053</v>
      </c>
      <c r="G1059" s="12" t="s">
        <v>2120</v>
      </c>
      <c r="H1059" s="12" t="s">
        <v>2121</v>
      </c>
      <c r="I1059" s="18" t="s">
        <v>3360</v>
      </c>
      <c r="J1059" s="43" t="s">
        <v>3379</v>
      </c>
      <c r="K1059" s="43" t="s">
        <v>3379</v>
      </c>
      <c r="L1059" s="144">
        <v>40391</v>
      </c>
      <c r="M1059" s="168"/>
      <c r="N1059" s="75"/>
      <c r="O1059" s="75">
        <v>0</v>
      </c>
      <c r="P1059" s="65">
        <v>1</v>
      </c>
      <c r="Q1059" s="91" t="s">
        <v>3110</v>
      </c>
      <c r="R1059" s="14"/>
      <c r="T1059" s="123"/>
      <c r="U1059" s="338"/>
      <c r="V1059" s="92"/>
      <c r="W1059" s="92"/>
    </row>
    <row r="1060" spans="1:23" ht="12.75" customHeight="1" x14ac:dyDescent="0.2">
      <c r="A1060" s="11">
        <f t="shared" si="17"/>
        <v>1058</v>
      </c>
      <c r="B1060" s="98">
        <v>2497</v>
      </c>
      <c r="C1060" s="12" t="s">
        <v>1697</v>
      </c>
      <c r="D1060" s="14" t="s">
        <v>1069</v>
      </c>
      <c r="E1060" s="13" t="s">
        <v>957</v>
      </c>
      <c r="F1060" s="43" t="s">
        <v>3053</v>
      </c>
      <c r="G1060" s="12" t="s">
        <v>2120</v>
      </c>
      <c r="H1060" s="12" t="s">
        <v>2121</v>
      </c>
      <c r="I1060" s="221" t="s">
        <v>3360</v>
      </c>
      <c r="J1060" s="43" t="s">
        <v>3379</v>
      </c>
      <c r="K1060" s="43" t="s">
        <v>3379</v>
      </c>
      <c r="L1060" s="144">
        <v>40765</v>
      </c>
      <c r="M1060" s="168"/>
      <c r="N1060" s="75"/>
      <c r="O1060" s="75">
        <v>0</v>
      </c>
      <c r="P1060" s="65">
        <v>1</v>
      </c>
      <c r="Q1060" s="91" t="s">
        <v>3110</v>
      </c>
      <c r="R1060" s="14"/>
      <c r="T1060" s="123"/>
      <c r="U1060" s="338"/>
      <c r="V1060" s="92"/>
      <c r="W1060" s="92"/>
    </row>
    <row r="1061" spans="1:23" ht="12.75" customHeight="1" x14ac:dyDescent="0.2">
      <c r="A1061" s="11">
        <f t="shared" si="17"/>
        <v>1059</v>
      </c>
      <c r="B1061" s="98">
        <v>2499</v>
      </c>
      <c r="C1061" s="12" t="s">
        <v>1697</v>
      </c>
      <c r="D1061" s="14" t="s">
        <v>1070</v>
      </c>
      <c r="E1061" s="13" t="s">
        <v>934</v>
      </c>
      <c r="F1061" s="43" t="s">
        <v>3099</v>
      </c>
      <c r="G1061" s="12" t="s">
        <v>2120</v>
      </c>
      <c r="H1061" s="12" t="s">
        <v>2121</v>
      </c>
      <c r="I1061" s="12"/>
      <c r="J1061" s="43" t="s">
        <v>3379</v>
      </c>
      <c r="K1061" s="43" t="s">
        <v>3379</v>
      </c>
      <c r="L1061" s="43"/>
      <c r="M1061" s="138"/>
      <c r="N1061" s="15"/>
      <c r="O1061" s="15">
        <v>1</v>
      </c>
      <c r="P1061" s="39">
        <v>1</v>
      </c>
      <c r="Q1061" s="91" t="s">
        <v>3107</v>
      </c>
      <c r="R1061" s="14"/>
      <c r="T1061" s="123"/>
      <c r="U1061" s="338"/>
      <c r="V1061" s="92"/>
      <c r="W1061" s="92"/>
    </row>
    <row r="1062" spans="1:23" ht="12.75" customHeight="1" x14ac:dyDescent="0.2">
      <c r="A1062" s="11">
        <f t="shared" si="17"/>
        <v>1060</v>
      </c>
      <c r="B1062" s="98">
        <v>2500</v>
      </c>
      <c r="C1062" s="12" t="s">
        <v>1697</v>
      </c>
      <c r="D1062" s="14" t="s">
        <v>1071</v>
      </c>
      <c r="E1062" s="13" t="s">
        <v>2119</v>
      </c>
      <c r="F1062" s="43" t="s">
        <v>3098</v>
      </c>
      <c r="G1062" s="12" t="s">
        <v>2120</v>
      </c>
      <c r="H1062" s="12"/>
      <c r="I1062" s="12"/>
      <c r="J1062" s="43" t="s">
        <v>3379</v>
      </c>
      <c r="K1062" s="13"/>
      <c r="L1062" s="13"/>
      <c r="M1062" s="168"/>
      <c r="N1062" s="75"/>
      <c r="O1062" s="75">
        <v>0</v>
      </c>
      <c r="P1062" s="65">
        <v>1</v>
      </c>
      <c r="Q1062" s="91" t="s">
        <v>3107</v>
      </c>
      <c r="R1062" s="14"/>
      <c r="T1062" s="123"/>
      <c r="U1062" s="338"/>
      <c r="V1062" s="92"/>
      <c r="W1062" s="92"/>
    </row>
    <row r="1063" spans="1:23" x14ac:dyDescent="0.2">
      <c r="A1063" s="11">
        <f t="shared" si="17"/>
        <v>1061</v>
      </c>
      <c r="B1063" s="98">
        <v>2502</v>
      </c>
      <c r="C1063" s="12" t="s">
        <v>1697</v>
      </c>
      <c r="D1063" s="14" t="s">
        <v>1072</v>
      </c>
      <c r="E1063" s="13" t="s">
        <v>2119</v>
      </c>
      <c r="F1063" s="43" t="s">
        <v>3098</v>
      </c>
      <c r="G1063" s="12" t="s">
        <v>2120</v>
      </c>
      <c r="H1063" s="12" t="s">
        <v>2121</v>
      </c>
      <c r="I1063" s="225" t="s">
        <v>3360</v>
      </c>
      <c r="J1063" s="43" t="s">
        <v>3379</v>
      </c>
      <c r="K1063" s="43" t="s">
        <v>3379</v>
      </c>
      <c r="L1063" s="144">
        <v>40785</v>
      </c>
      <c r="M1063" s="138"/>
      <c r="N1063" s="15"/>
      <c r="O1063" s="15">
        <v>0</v>
      </c>
      <c r="P1063" s="39">
        <v>1</v>
      </c>
      <c r="Q1063" s="91" t="s">
        <v>3110</v>
      </c>
      <c r="R1063" s="14"/>
      <c r="T1063" s="123"/>
      <c r="U1063" s="338"/>
      <c r="V1063" s="92"/>
      <c r="W1063" s="92"/>
    </row>
    <row r="1064" spans="1:23" x14ac:dyDescent="0.2">
      <c r="A1064" s="11">
        <f t="shared" si="17"/>
        <v>1062</v>
      </c>
      <c r="B1064" s="98">
        <v>2503</v>
      </c>
      <c r="C1064" s="12" t="s">
        <v>1697</v>
      </c>
      <c r="D1064" s="14" t="s">
        <v>1073</v>
      </c>
      <c r="E1064" s="13" t="s">
        <v>2119</v>
      </c>
      <c r="F1064" s="43" t="s">
        <v>3098</v>
      </c>
      <c r="G1064" s="12" t="s">
        <v>2120</v>
      </c>
      <c r="H1064" s="12" t="s">
        <v>2121</v>
      </c>
      <c r="I1064" s="18" t="s">
        <v>3360</v>
      </c>
      <c r="J1064" s="43" t="s">
        <v>3379</v>
      </c>
      <c r="K1064" s="43" t="s">
        <v>3379</v>
      </c>
      <c r="L1064" s="144">
        <v>40501</v>
      </c>
      <c r="M1064" s="138"/>
      <c r="N1064" s="15"/>
      <c r="O1064" s="15">
        <v>0</v>
      </c>
      <c r="P1064" s="39">
        <v>1</v>
      </c>
      <c r="Q1064" s="91" t="s">
        <v>3110</v>
      </c>
      <c r="R1064" s="14"/>
      <c r="T1064" s="135">
        <v>41432</v>
      </c>
      <c r="U1064" s="338"/>
      <c r="V1064" s="92"/>
      <c r="W1064" s="92"/>
    </row>
    <row r="1065" spans="1:23" ht="12.75" customHeight="1" x14ac:dyDescent="0.2">
      <c r="A1065" s="11">
        <f t="shared" si="17"/>
        <v>1063</v>
      </c>
      <c r="B1065" s="98">
        <v>2504</v>
      </c>
      <c r="C1065" s="12" t="s">
        <v>1697</v>
      </c>
      <c r="D1065" s="14" t="s">
        <v>1074</v>
      </c>
      <c r="E1065" s="13" t="s">
        <v>2646</v>
      </c>
      <c r="F1065" s="43" t="s">
        <v>3095</v>
      </c>
      <c r="G1065" s="12" t="s">
        <v>2120</v>
      </c>
      <c r="H1065" s="12" t="s">
        <v>2121</v>
      </c>
      <c r="I1065" s="18" t="s">
        <v>3360</v>
      </c>
      <c r="J1065" s="43" t="s">
        <v>3379</v>
      </c>
      <c r="K1065" s="43" t="s">
        <v>3379</v>
      </c>
      <c r="L1065" s="144">
        <v>40652</v>
      </c>
      <c r="M1065" s="168"/>
      <c r="N1065" s="75"/>
      <c r="O1065" s="75">
        <v>0</v>
      </c>
      <c r="P1065" s="65">
        <v>1</v>
      </c>
      <c r="Q1065" s="91" t="s">
        <v>3110</v>
      </c>
      <c r="R1065" s="14"/>
      <c r="T1065" s="123"/>
      <c r="U1065" s="338"/>
      <c r="V1065" s="92"/>
      <c r="W1065" s="92"/>
    </row>
    <row r="1066" spans="1:23" x14ac:dyDescent="0.2">
      <c r="A1066" s="11">
        <f t="shared" si="17"/>
        <v>1064</v>
      </c>
      <c r="B1066" s="98">
        <v>2505</v>
      </c>
      <c r="C1066" s="12" t="s">
        <v>1697</v>
      </c>
      <c r="D1066" s="14" t="s">
        <v>1075</v>
      </c>
      <c r="E1066" s="13" t="s">
        <v>2119</v>
      </c>
      <c r="F1066" s="43" t="s">
        <v>3098</v>
      </c>
      <c r="G1066" s="12" t="s">
        <v>2120</v>
      </c>
      <c r="H1066" s="12" t="s">
        <v>2121</v>
      </c>
      <c r="I1066" s="18" t="s">
        <v>3360</v>
      </c>
      <c r="J1066" s="43" t="s">
        <v>3379</v>
      </c>
      <c r="K1066" s="43" t="s">
        <v>3379</v>
      </c>
      <c r="L1066" s="144">
        <v>40868</v>
      </c>
      <c r="M1066" s="138"/>
      <c r="N1066" s="15"/>
      <c r="O1066" s="15">
        <v>1</v>
      </c>
      <c r="P1066" s="39">
        <v>1</v>
      </c>
      <c r="Q1066" s="91" t="s">
        <v>3110</v>
      </c>
      <c r="R1066" s="14"/>
      <c r="T1066" s="135">
        <v>41355</v>
      </c>
      <c r="U1066" s="338"/>
      <c r="V1066" s="92"/>
      <c r="W1066" s="92"/>
    </row>
    <row r="1067" spans="1:23" x14ac:dyDescent="0.2">
      <c r="A1067" s="11">
        <f t="shared" si="17"/>
        <v>1065</v>
      </c>
      <c r="B1067" s="98">
        <v>2506</v>
      </c>
      <c r="C1067" s="12" t="s">
        <v>1697</v>
      </c>
      <c r="D1067" s="14" t="s">
        <v>1952</v>
      </c>
      <c r="E1067" s="13" t="s">
        <v>2119</v>
      </c>
      <c r="F1067" s="43" t="s">
        <v>3098</v>
      </c>
      <c r="G1067" s="12" t="s">
        <v>2120</v>
      </c>
      <c r="H1067" s="12" t="s">
        <v>2121</v>
      </c>
      <c r="I1067" s="18" t="s">
        <v>3360</v>
      </c>
      <c r="J1067" s="43" t="s">
        <v>3379</v>
      </c>
      <c r="K1067" s="43" t="s">
        <v>3379</v>
      </c>
      <c r="L1067" s="144">
        <v>40868</v>
      </c>
      <c r="M1067" s="138"/>
      <c r="N1067" s="15"/>
      <c r="O1067" s="15">
        <v>0</v>
      </c>
      <c r="P1067" s="39">
        <v>1</v>
      </c>
      <c r="Q1067" s="91" t="s">
        <v>3110</v>
      </c>
      <c r="R1067" s="14"/>
      <c r="T1067" s="123"/>
      <c r="U1067" s="338"/>
      <c r="V1067" s="92"/>
      <c r="W1067" s="92"/>
    </row>
    <row r="1068" spans="1:23" x14ac:dyDescent="0.2">
      <c r="A1068" s="11">
        <f t="shared" si="17"/>
        <v>1066</v>
      </c>
      <c r="B1068" s="98">
        <v>2507</v>
      </c>
      <c r="C1068" s="12" t="s">
        <v>1697</v>
      </c>
      <c r="D1068" s="14" t="s">
        <v>1953</v>
      </c>
      <c r="E1068" s="13" t="s">
        <v>2119</v>
      </c>
      <c r="F1068" s="43" t="s">
        <v>3098</v>
      </c>
      <c r="G1068" s="12" t="s">
        <v>2120</v>
      </c>
      <c r="H1068" s="12" t="s">
        <v>2121</v>
      </c>
      <c r="I1068" s="18" t="s">
        <v>3360</v>
      </c>
      <c r="J1068" s="43" t="s">
        <v>3379</v>
      </c>
      <c r="K1068" s="43" t="s">
        <v>3379</v>
      </c>
      <c r="L1068" s="144">
        <v>40786</v>
      </c>
      <c r="M1068" s="138"/>
      <c r="N1068" s="15"/>
      <c r="O1068" s="15">
        <v>0</v>
      </c>
      <c r="P1068" s="39">
        <v>1</v>
      </c>
      <c r="Q1068" s="91" t="s">
        <v>3110</v>
      </c>
      <c r="R1068" s="14"/>
      <c r="T1068" s="123"/>
      <c r="U1068" s="338"/>
      <c r="V1068" s="92"/>
      <c r="W1068" s="92"/>
    </row>
    <row r="1069" spans="1:23" x14ac:dyDescent="0.2">
      <c r="A1069" s="11">
        <f t="shared" si="17"/>
        <v>1067</v>
      </c>
      <c r="B1069" s="98">
        <v>2509</v>
      </c>
      <c r="C1069" s="12" t="s">
        <v>1697</v>
      </c>
      <c r="D1069" s="14" t="s">
        <v>1954</v>
      </c>
      <c r="E1069" s="13" t="s">
        <v>2119</v>
      </c>
      <c r="F1069" s="43" t="s">
        <v>3098</v>
      </c>
      <c r="G1069" s="12" t="s">
        <v>2120</v>
      </c>
      <c r="H1069" s="12" t="s">
        <v>2121</v>
      </c>
      <c r="I1069" s="18" t="s">
        <v>3360</v>
      </c>
      <c r="J1069" s="43" t="s">
        <v>3379</v>
      </c>
      <c r="K1069" s="43" t="s">
        <v>3379</v>
      </c>
      <c r="L1069" s="144">
        <v>40786</v>
      </c>
      <c r="M1069" s="138"/>
      <c r="N1069" s="15"/>
      <c r="O1069" s="15">
        <v>0</v>
      </c>
      <c r="P1069" s="39">
        <v>1</v>
      </c>
      <c r="Q1069" s="91" t="s">
        <v>3110</v>
      </c>
      <c r="R1069" s="14"/>
      <c r="T1069" s="123"/>
      <c r="U1069" s="338"/>
      <c r="V1069" s="92"/>
      <c r="W1069" s="92"/>
    </row>
    <row r="1070" spans="1:23" x14ac:dyDescent="0.2">
      <c r="A1070" s="11">
        <f t="shared" si="17"/>
        <v>1068</v>
      </c>
      <c r="B1070" s="98">
        <v>2510</v>
      </c>
      <c r="C1070" s="12" t="s">
        <v>1697</v>
      </c>
      <c r="D1070" s="14" t="s">
        <v>1955</v>
      </c>
      <c r="E1070" s="13" t="s">
        <v>2119</v>
      </c>
      <c r="F1070" s="43" t="s">
        <v>3098</v>
      </c>
      <c r="G1070" s="12" t="s">
        <v>2120</v>
      </c>
      <c r="H1070" s="12" t="s">
        <v>2121</v>
      </c>
      <c r="I1070" s="221" t="s">
        <v>3360</v>
      </c>
      <c r="J1070" s="43" t="s">
        <v>3379</v>
      </c>
      <c r="K1070" s="43" t="s">
        <v>3379</v>
      </c>
      <c r="L1070" s="144">
        <v>40521</v>
      </c>
      <c r="M1070" s="138"/>
      <c r="N1070" s="15"/>
      <c r="O1070" s="15">
        <v>0</v>
      </c>
      <c r="P1070" s="39">
        <v>1</v>
      </c>
      <c r="Q1070" s="91" t="s">
        <v>3110</v>
      </c>
      <c r="R1070" s="14"/>
      <c r="T1070" s="123"/>
      <c r="U1070" s="338"/>
      <c r="V1070" s="92"/>
      <c r="W1070" s="92"/>
    </row>
    <row r="1071" spans="1:23" ht="12.75" customHeight="1" x14ac:dyDescent="0.2">
      <c r="A1071" s="11">
        <f t="shared" si="17"/>
        <v>1069</v>
      </c>
      <c r="B1071" s="98">
        <v>2512</v>
      </c>
      <c r="C1071" s="12" t="s">
        <v>1697</v>
      </c>
      <c r="D1071" s="14" t="s">
        <v>1367</v>
      </c>
      <c r="E1071" s="13" t="s">
        <v>2119</v>
      </c>
      <c r="F1071" s="43" t="s">
        <v>3098</v>
      </c>
      <c r="G1071" s="12" t="s">
        <v>2120</v>
      </c>
      <c r="H1071" s="12"/>
      <c r="I1071" s="12"/>
      <c r="J1071" s="43" t="s">
        <v>3379</v>
      </c>
      <c r="K1071" s="13"/>
      <c r="L1071" s="13"/>
      <c r="M1071" s="168"/>
      <c r="N1071" s="75"/>
      <c r="O1071" s="75">
        <v>0</v>
      </c>
      <c r="P1071" s="65">
        <v>1</v>
      </c>
      <c r="Q1071" s="91" t="s">
        <v>3107</v>
      </c>
      <c r="R1071" s="14"/>
      <c r="T1071" s="135">
        <v>41425</v>
      </c>
      <c r="U1071" s="338"/>
      <c r="V1071" s="92"/>
      <c r="W1071" s="92"/>
    </row>
    <row r="1072" spans="1:23" ht="12.75" customHeight="1" x14ac:dyDescent="0.2">
      <c r="A1072" s="11">
        <f t="shared" si="17"/>
        <v>1070</v>
      </c>
      <c r="B1072" s="98">
        <v>2513</v>
      </c>
      <c r="C1072" s="12" t="s">
        <v>1697</v>
      </c>
      <c r="D1072" s="14" t="s">
        <v>1368</v>
      </c>
      <c r="E1072" s="13" t="s">
        <v>2646</v>
      </c>
      <c r="F1072" s="43" t="s">
        <v>3095</v>
      </c>
      <c r="G1072" s="12" t="s">
        <v>2120</v>
      </c>
      <c r="H1072" s="65" t="s">
        <v>2121</v>
      </c>
      <c r="I1072" s="225" t="s">
        <v>3360</v>
      </c>
      <c r="J1072" s="43" t="s">
        <v>3379</v>
      </c>
      <c r="K1072" s="43" t="s">
        <v>3379</v>
      </c>
      <c r="L1072" s="144">
        <v>40648</v>
      </c>
      <c r="M1072" s="168"/>
      <c r="N1072" s="65"/>
      <c r="O1072" s="75">
        <v>0</v>
      </c>
      <c r="P1072" s="65">
        <v>1</v>
      </c>
      <c r="Q1072" s="91" t="s">
        <v>3110</v>
      </c>
      <c r="R1072" s="14"/>
      <c r="T1072" s="135">
        <v>41355</v>
      </c>
      <c r="U1072" s="338"/>
      <c r="V1072" s="92"/>
      <c r="W1072" s="92"/>
    </row>
    <row r="1073" spans="1:23" ht="12.75" customHeight="1" x14ac:dyDescent="0.2">
      <c r="A1073" s="11">
        <f t="shared" si="17"/>
        <v>1071</v>
      </c>
      <c r="B1073" s="98">
        <v>2514</v>
      </c>
      <c r="C1073" s="12" t="s">
        <v>1697</v>
      </c>
      <c r="D1073" s="14" t="s">
        <v>1369</v>
      </c>
      <c r="E1073" s="13" t="s">
        <v>2646</v>
      </c>
      <c r="F1073" s="43" t="s">
        <v>3095</v>
      </c>
      <c r="G1073" s="12"/>
      <c r="H1073" s="12" t="s">
        <v>2121</v>
      </c>
      <c r="I1073" s="18" t="s">
        <v>3360</v>
      </c>
      <c r="J1073" s="12"/>
      <c r="K1073" s="43" t="s">
        <v>3379</v>
      </c>
      <c r="L1073" s="144">
        <v>40687</v>
      </c>
      <c r="M1073" s="168"/>
      <c r="N1073" s="75"/>
      <c r="O1073" s="75">
        <v>0</v>
      </c>
      <c r="P1073" s="65">
        <v>1</v>
      </c>
      <c r="Q1073" s="91" t="s">
        <v>3110</v>
      </c>
      <c r="R1073" s="14"/>
      <c r="T1073" s="123"/>
      <c r="U1073" s="338"/>
      <c r="V1073" s="92"/>
      <c r="W1073" s="92"/>
    </row>
    <row r="1074" spans="1:23" ht="12.75" customHeight="1" x14ac:dyDescent="0.2">
      <c r="A1074" s="11">
        <f t="shared" si="17"/>
        <v>1072</v>
      </c>
      <c r="B1074" s="98">
        <v>2515</v>
      </c>
      <c r="C1074" s="12" t="s">
        <v>1697</v>
      </c>
      <c r="D1074" s="14" t="s">
        <v>1370</v>
      </c>
      <c r="E1074" s="13" t="s">
        <v>2646</v>
      </c>
      <c r="F1074" s="43" t="s">
        <v>3095</v>
      </c>
      <c r="G1074" s="12" t="s">
        <v>2120</v>
      </c>
      <c r="H1074" s="12" t="s">
        <v>2121</v>
      </c>
      <c r="I1074" s="18" t="s">
        <v>3360</v>
      </c>
      <c r="J1074" s="43" t="s">
        <v>3379</v>
      </c>
      <c r="K1074" s="43" t="s">
        <v>3379</v>
      </c>
      <c r="L1074" s="144">
        <v>40512</v>
      </c>
      <c r="M1074" s="168"/>
      <c r="N1074" s="75"/>
      <c r="O1074" s="75">
        <v>0</v>
      </c>
      <c r="P1074" s="65">
        <v>1</v>
      </c>
      <c r="Q1074" s="91" t="s">
        <v>3110</v>
      </c>
      <c r="R1074" s="14"/>
      <c r="T1074" s="123"/>
      <c r="U1074" s="338"/>
      <c r="V1074" s="92"/>
      <c r="W1074" s="92"/>
    </row>
    <row r="1075" spans="1:23" ht="12.75" customHeight="1" x14ac:dyDescent="0.2">
      <c r="A1075" s="11">
        <f t="shared" si="17"/>
        <v>1073</v>
      </c>
      <c r="B1075" s="98">
        <v>2516</v>
      </c>
      <c r="C1075" s="12" t="s">
        <v>1697</v>
      </c>
      <c r="D1075" s="14" t="s">
        <v>1371</v>
      </c>
      <c r="E1075" s="13" t="s">
        <v>2646</v>
      </c>
      <c r="F1075" s="43" t="s">
        <v>3095</v>
      </c>
      <c r="G1075" s="12" t="s">
        <v>2120</v>
      </c>
      <c r="H1075" s="12" t="s">
        <v>2121</v>
      </c>
      <c r="I1075" s="18" t="s">
        <v>3360</v>
      </c>
      <c r="J1075" s="43" t="s">
        <v>3379</v>
      </c>
      <c r="K1075" s="43" t="s">
        <v>3379</v>
      </c>
      <c r="L1075" s="144">
        <v>40780</v>
      </c>
      <c r="M1075" s="168"/>
      <c r="N1075" s="75"/>
      <c r="O1075" s="75">
        <v>0</v>
      </c>
      <c r="P1075" s="65">
        <v>1</v>
      </c>
      <c r="Q1075" s="91" t="s">
        <v>3110</v>
      </c>
      <c r="R1075" s="14"/>
      <c r="T1075" s="135">
        <v>41446</v>
      </c>
      <c r="U1075" s="338"/>
      <c r="V1075" s="92"/>
      <c r="W1075" s="92"/>
    </row>
    <row r="1076" spans="1:23" ht="12.75" customHeight="1" x14ac:dyDescent="0.2">
      <c r="A1076" s="11">
        <f t="shared" si="17"/>
        <v>1074</v>
      </c>
      <c r="B1076" s="98">
        <v>2517</v>
      </c>
      <c r="C1076" s="12" t="s">
        <v>1697</v>
      </c>
      <c r="D1076" s="14" t="s">
        <v>1372</v>
      </c>
      <c r="E1076" s="13" t="s">
        <v>2646</v>
      </c>
      <c r="F1076" s="43" t="s">
        <v>3095</v>
      </c>
      <c r="G1076" s="12" t="s">
        <v>2120</v>
      </c>
      <c r="H1076" s="12" t="s">
        <v>2121</v>
      </c>
      <c r="I1076" s="18" t="s">
        <v>3360</v>
      </c>
      <c r="J1076" s="43" t="s">
        <v>3379</v>
      </c>
      <c r="K1076" s="43" t="s">
        <v>3379</v>
      </c>
      <c r="L1076" s="144">
        <v>40512</v>
      </c>
      <c r="M1076" s="168"/>
      <c r="N1076" s="75"/>
      <c r="O1076" s="75">
        <v>0</v>
      </c>
      <c r="P1076" s="65">
        <v>1</v>
      </c>
      <c r="Q1076" s="91" t="s">
        <v>3110</v>
      </c>
      <c r="R1076" s="14"/>
      <c r="T1076" s="123"/>
      <c r="U1076" s="338"/>
      <c r="V1076" s="92"/>
      <c r="W1076" s="92"/>
    </row>
    <row r="1077" spans="1:23" ht="12.75" customHeight="1" x14ac:dyDescent="0.2">
      <c r="A1077" s="11">
        <f t="shared" si="17"/>
        <v>1075</v>
      </c>
      <c r="B1077" s="98">
        <v>2518</v>
      </c>
      <c r="C1077" s="12" t="s">
        <v>1697</v>
      </c>
      <c r="D1077" s="14" t="s">
        <v>1373</v>
      </c>
      <c r="E1077" s="13" t="s">
        <v>2646</v>
      </c>
      <c r="F1077" s="43" t="s">
        <v>3095</v>
      </c>
      <c r="G1077" s="12" t="s">
        <v>2120</v>
      </c>
      <c r="H1077" s="12" t="s">
        <v>2121</v>
      </c>
      <c r="I1077" s="221" t="s">
        <v>3360</v>
      </c>
      <c r="J1077" s="43" t="s">
        <v>3379</v>
      </c>
      <c r="K1077" s="43" t="s">
        <v>3379</v>
      </c>
      <c r="L1077" s="144">
        <v>40652</v>
      </c>
      <c r="M1077" s="168"/>
      <c r="N1077" s="75"/>
      <c r="O1077" s="75">
        <v>0</v>
      </c>
      <c r="P1077" s="65">
        <v>1</v>
      </c>
      <c r="Q1077" s="91" t="s">
        <v>3110</v>
      </c>
      <c r="R1077" s="14"/>
      <c r="T1077" s="123"/>
      <c r="U1077" s="338"/>
      <c r="V1077" s="92"/>
      <c r="W1077" s="92"/>
    </row>
    <row r="1078" spans="1:23" ht="12.75" customHeight="1" x14ac:dyDescent="0.2">
      <c r="A1078" s="11">
        <f t="shared" si="17"/>
        <v>1076</v>
      </c>
      <c r="B1078" s="98">
        <v>2519</v>
      </c>
      <c r="C1078" s="12" t="s">
        <v>1697</v>
      </c>
      <c r="D1078" s="14" t="s">
        <v>1374</v>
      </c>
      <c r="E1078" s="13" t="s">
        <v>2646</v>
      </c>
      <c r="F1078" s="43" t="s">
        <v>3095</v>
      </c>
      <c r="G1078" s="12" t="s">
        <v>2120</v>
      </c>
      <c r="H1078" s="12"/>
      <c r="I1078" s="12"/>
      <c r="J1078" s="43" t="s">
        <v>3379</v>
      </c>
      <c r="K1078" s="13"/>
      <c r="L1078" s="13"/>
      <c r="M1078" s="138"/>
      <c r="N1078" s="15"/>
      <c r="O1078" s="15">
        <v>1</v>
      </c>
      <c r="P1078" s="39">
        <v>1</v>
      </c>
      <c r="Q1078" s="91" t="s">
        <v>3107</v>
      </c>
      <c r="R1078" s="14"/>
      <c r="T1078" s="123"/>
      <c r="U1078" s="338"/>
      <c r="V1078" s="92"/>
      <c r="W1078" s="92"/>
    </row>
    <row r="1079" spans="1:23" ht="12.75" customHeight="1" x14ac:dyDescent="0.2">
      <c r="A1079" s="11">
        <f t="shared" si="17"/>
        <v>1077</v>
      </c>
      <c r="B1079" s="98">
        <v>2520</v>
      </c>
      <c r="C1079" s="12" t="s">
        <v>1697</v>
      </c>
      <c r="D1079" s="14" t="s">
        <v>1375</v>
      </c>
      <c r="E1079" s="13" t="s">
        <v>2646</v>
      </c>
      <c r="F1079" s="43" t="s">
        <v>3095</v>
      </c>
      <c r="G1079" s="12" t="s">
        <v>2120</v>
      </c>
      <c r="H1079" s="12"/>
      <c r="I1079" s="12"/>
      <c r="J1079" s="43" t="s">
        <v>3379</v>
      </c>
      <c r="K1079" s="13"/>
      <c r="L1079" s="13"/>
      <c r="M1079" s="138"/>
      <c r="N1079" s="15"/>
      <c r="O1079" s="15">
        <v>1</v>
      </c>
      <c r="P1079" s="39">
        <v>1</v>
      </c>
      <c r="Q1079" s="91" t="s">
        <v>3107</v>
      </c>
      <c r="R1079" s="14"/>
      <c r="T1079" s="123"/>
      <c r="U1079" s="338"/>
      <c r="V1079" s="92"/>
      <c r="W1079" s="92"/>
    </row>
    <row r="1080" spans="1:23" ht="12.75" customHeight="1" x14ac:dyDescent="0.2">
      <c r="A1080" s="11">
        <f t="shared" si="17"/>
        <v>1078</v>
      </c>
      <c r="B1080" s="98">
        <v>2523</v>
      </c>
      <c r="C1080" s="12" t="s">
        <v>1697</v>
      </c>
      <c r="D1080" s="14" t="s">
        <v>1376</v>
      </c>
      <c r="E1080" s="13" t="s">
        <v>2646</v>
      </c>
      <c r="F1080" s="43" t="s">
        <v>3095</v>
      </c>
      <c r="G1080" s="12" t="s">
        <v>2120</v>
      </c>
      <c r="H1080" s="12" t="s">
        <v>2121</v>
      </c>
      <c r="I1080" s="225" t="s">
        <v>3360</v>
      </c>
      <c r="J1080" s="43" t="s">
        <v>3379</v>
      </c>
      <c r="K1080" s="43" t="s">
        <v>3379</v>
      </c>
      <c r="L1080" s="144">
        <v>40476</v>
      </c>
      <c r="M1080" s="168"/>
      <c r="N1080" s="75"/>
      <c r="O1080" s="75">
        <v>0</v>
      </c>
      <c r="P1080" s="65">
        <v>1</v>
      </c>
      <c r="Q1080" s="91" t="s">
        <v>3110</v>
      </c>
      <c r="R1080" s="14"/>
      <c r="T1080" s="135">
        <v>41355</v>
      </c>
      <c r="U1080" s="338"/>
      <c r="V1080" s="92"/>
      <c r="W1080" s="92"/>
    </row>
    <row r="1081" spans="1:23" ht="12.75" customHeight="1" x14ac:dyDescent="0.2">
      <c r="A1081" s="11">
        <f t="shared" si="17"/>
        <v>1079</v>
      </c>
      <c r="B1081" s="98">
        <v>2524</v>
      </c>
      <c r="C1081" s="12" t="s">
        <v>1697</v>
      </c>
      <c r="D1081" s="14" t="s">
        <v>1377</v>
      </c>
      <c r="E1081" s="13" t="s">
        <v>2646</v>
      </c>
      <c r="F1081" s="43" t="s">
        <v>3095</v>
      </c>
      <c r="G1081" s="12" t="s">
        <v>2120</v>
      </c>
      <c r="H1081" s="12" t="s">
        <v>2121</v>
      </c>
      <c r="I1081" s="18" t="s">
        <v>3360</v>
      </c>
      <c r="J1081" s="43" t="s">
        <v>3379</v>
      </c>
      <c r="K1081" s="43" t="s">
        <v>3379</v>
      </c>
      <c r="L1081" s="144">
        <v>40512</v>
      </c>
      <c r="M1081" s="168"/>
      <c r="N1081" s="75"/>
      <c r="O1081" s="75">
        <v>0</v>
      </c>
      <c r="P1081" s="65">
        <v>1</v>
      </c>
      <c r="Q1081" s="91" t="s">
        <v>3110</v>
      </c>
      <c r="R1081" s="14"/>
      <c r="T1081" s="123"/>
      <c r="U1081" s="338"/>
      <c r="V1081" s="92"/>
      <c r="W1081" s="92"/>
    </row>
    <row r="1082" spans="1:23" ht="12.75" customHeight="1" x14ac:dyDescent="0.2">
      <c r="A1082" s="11">
        <f t="shared" si="17"/>
        <v>1080</v>
      </c>
      <c r="B1082" s="98">
        <v>2525</v>
      </c>
      <c r="C1082" s="12" t="s">
        <v>1697</v>
      </c>
      <c r="D1082" s="14" t="s">
        <v>1378</v>
      </c>
      <c r="E1082" s="13" t="s">
        <v>2646</v>
      </c>
      <c r="F1082" s="43" t="s">
        <v>3095</v>
      </c>
      <c r="G1082" s="12" t="s">
        <v>2120</v>
      </c>
      <c r="H1082" s="12" t="s">
        <v>2121</v>
      </c>
      <c r="I1082" s="18" t="s">
        <v>3360</v>
      </c>
      <c r="J1082" s="43" t="s">
        <v>3379</v>
      </c>
      <c r="K1082" s="43" t="s">
        <v>3379</v>
      </c>
      <c r="L1082" s="144">
        <v>40652</v>
      </c>
      <c r="M1082" s="168"/>
      <c r="N1082" s="75"/>
      <c r="O1082" s="75">
        <v>0</v>
      </c>
      <c r="P1082" s="65">
        <v>1</v>
      </c>
      <c r="Q1082" s="91" t="s">
        <v>3110</v>
      </c>
      <c r="R1082" s="14"/>
      <c r="T1082" s="123"/>
      <c r="U1082" s="338"/>
      <c r="V1082" s="92"/>
      <c r="W1082" s="92"/>
    </row>
    <row r="1083" spans="1:23" ht="12.75" customHeight="1" x14ac:dyDescent="0.2">
      <c r="A1083" s="11">
        <f t="shared" si="17"/>
        <v>1081</v>
      </c>
      <c r="B1083" s="98">
        <v>2526</v>
      </c>
      <c r="C1083" s="12" t="s">
        <v>1697</v>
      </c>
      <c r="D1083" s="14" t="s">
        <v>1379</v>
      </c>
      <c r="E1083" s="13" t="s">
        <v>2646</v>
      </c>
      <c r="F1083" s="43" t="s">
        <v>3095</v>
      </c>
      <c r="G1083" s="12" t="s">
        <v>2120</v>
      </c>
      <c r="H1083" s="12" t="s">
        <v>2121</v>
      </c>
      <c r="I1083" s="18" t="s">
        <v>3360</v>
      </c>
      <c r="J1083" s="43" t="s">
        <v>3379</v>
      </c>
      <c r="K1083" s="43" t="s">
        <v>3379</v>
      </c>
      <c r="L1083" s="144">
        <v>40512</v>
      </c>
      <c r="M1083" s="168"/>
      <c r="N1083" s="75"/>
      <c r="O1083" s="75">
        <v>0</v>
      </c>
      <c r="P1083" s="65">
        <v>1</v>
      </c>
      <c r="Q1083" s="91" t="s">
        <v>3110</v>
      </c>
      <c r="R1083" s="14"/>
      <c r="T1083" s="123"/>
      <c r="U1083" s="338"/>
      <c r="V1083" s="92"/>
      <c r="W1083" s="92"/>
    </row>
    <row r="1084" spans="1:23" ht="12.75" customHeight="1" x14ac:dyDescent="0.2">
      <c r="A1084" s="11">
        <f t="shared" si="17"/>
        <v>1082</v>
      </c>
      <c r="B1084" s="98">
        <v>2527</v>
      </c>
      <c r="C1084" s="12" t="s">
        <v>1697</v>
      </c>
      <c r="D1084" s="14" t="s">
        <v>1634</v>
      </c>
      <c r="E1084" s="13" t="s">
        <v>2646</v>
      </c>
      <c r="F1084" s="43" t="s">
        <v>3095</v>
      </c>
      <c r="G1084" s="12" t="s">
        <v>2120</v>
      </c>
      <c r="H1084" s="12" t="s">
        <v>2121</v>
      </c>
      <c r="I1084" s="18" t="s">
        <v>3360</v>
      </c>
      <c r="J1084" s="43" t="s">
        <v>3379</v>
      </c>
      <c r="K1084" s="43" t="s">
        <v>3379</v>
      </c>
      <c r="L1084" s="144">
        <v>40693</v>
      </c>
      <c r="M1084" s="168"/>
      <c r="N1084" s="75"/>
      <c r="O1084" s="75">
        <v>0</v>
      </c>
      <c r="P1084" s="65">
        <v>1</v>
      </c>
      <c r="Q1084" s="91" t="s">
        <v>3110</v>
      </c>
      <c r="R1084" s="14"/>
      <c r="T1084" s="123"/>
      <c r="U1084" s="338"/>
      <c r="V1084" s="92"/>
      <c r="W1084" s="92"/>
    </row>
    <row r="1085" spans="1:23" ht="12.75" customHeight="1" x14ac:dyDescent="0.2">
      <c r="A1085" s="11">
        <f t="shared" si="17"/>
        <v>1083</v>
      </c>
      <c r="B1085" s="98">
        <v>2528</v>
      </c>
      <c r="C1085" s="12" t="s">
        <v>1697</v>
      </c>
      <c r="D1085" s="14" t="s">
        <v>1380</v>
      </c>
      <c r="E1085" s="13" t="s">
        <v>2646</v>
      </c>
      <c r="F1085" s="43" t="s">
        <v>3095</v>
      </c>
      <c r="G1085" s="12" t="s">
        <v>2120</v>
      </c>
      <c r="H1085" s="12" t="s">
        <v>2121</v>
      </c>
      <c r="I1085" s="18" t="s">
        <v>3360</v>
      </c>
      <c r="J1085" s="43" t="s">
        <v>3379</v>
      </c>
      <c r="K1085" s="43" t="s">
        <v>3379</v>
      </c>
      <c r="L1085" s="144">
        <v>40513</v>
      </c>
      <c r="M1085" s="168"/>
      <c r="N1085" s="75"/>
      <c r="O1085" s="75">
        <v>0</v>
      </c>
      <c r="P1085" s="65">
        <v>1</v>
      </c>
      <c r="Q1085" s="91" t="s">
        <v>3110</v>
      </c>
      <c r="R1085" s="14"/>
      <c r="T1085" s="123"/>
      <c r="U1085" s="338"/>
      <c r="V1085" s="92"/>
      <c r="W1085" s="92"/>
    </row>
    <row r="1086" spans="1:23" ht="12.75" customHeight="1" x14ac:dyDescent="0.2">
      <c r="A1086" s="11">
        <f t="shared" si="17"/>
        <v>1084</v>
      </c>
      <c r="B1086" s="98">
        <v>2529</v>
      </c>
      <c r="C1086" s="12" t="s">
        <v>1697</v>
      </c>
      <c r="D1086" s="14" t="s">
        <v>1381</v>
      </c>
      <c r="E1086" s="13" t="s">
        <v>2646</v>
      </c>
      <c r="F1086" s="43" t="s">
        <v>3095</v>
      </c>
      <c r="G1086" s="12" t="s">
        <v>2120</v>
      </c>
      <c r="H1086" s="12" t="s">
        <v>2121</v>
      </c>
      <c r="I1086" s="221" t="s">
        <v>3360</v>
      </c>
      <c r="J1086" s="43" t="s">
        <v>3379</v>
      </c>
      <c r="K1086" s="43" t="s">
        <v>3379</v>
      </c>
      <c r="L1086" s="144">
        <v>40512</v>
      </c>
      <c r="M1086" s="168"/>
      <c r="N1086" s="75"/>
      <c r="O1086" s="75">
        <v>0</v>
      </c>
      <c r="P1086" s="65">
        <v>1</v>
      </c>
      <c r="Q1086" s="91" t="s">
        <v>3110</v>
      </c>
      <c r="R1086" s="14"/>
      <c r="T1086" s="123"/>
      <c r="U1086" s="338"/>
      <c r="V1086" s="92"/>
      <c r="W1086" s="92"/>
    </row>
    <row r="1087" spans="1:23" ht="12.75" customHeight="1" x14ac:dyDescent="0.2">
      <c r="A1087" s="11">
        <f t="shared" si="17"/>
        <v>1085</v>
      </c>
      <c r="B1087" s="98">
        <v>2530</v>
      </c>
      <c r="C1087" s="12" t="s">
        <v>1697</v>
      </c>
      <c r="D1087" s="14" t="s">
        <v>1382</v>
      </c>
      <c r="E1087" s="13" t="s">
        <v>2119</v>
      </c>
      <c r="F1087" s="43" t="s">
        <v>3098</v>
      </c>
      <c r="G1087" s="12" t="s">
        <v>2120</v>
      </c>
      <c r="H1087" s="12"/>
      <c r="I1087" s="12"/>
      <c r="J1087" s="43" t="s">
        <v>3379</v>
      </c>
      <c r="K1087" s="13"/>
      <c r="L1087" s="13"/>
      <c r="M1087" s="138"/>
      <c r="N1087" s="15"/>
      <c r="O1087" s="15">
        <v>1</v>
      </c>
      <c r="P1087" s="39">
        <v>1</v>
      </c>
      <c r="Q1087" s="91" t="s">
        <v>3107</v>
      </c>
      <c r="R1087" s="14"/>
      <c r="T1087" s="123"/>
      <c r="U1087" s="338"/>
      <c r="V1087" s="92"/>
      <c r="W1087" s="92"/>
    </row>
    <row r="1088" spans="1:23" ht="12.75" customHeight="1" x14ac:dyDescent="0.2">
      <c r="A1088" s="11">
        <f t="shared" si="17"/>
        <v>1086</v>
      </c>
      <c r="B1088" s="98">
        <v>2531</v>
      </c>
      <c r="C1088" s="12" t="s">
        <v>1697</v>
      </c>
      <c r="D1088" s="14" t="s">
        <v>1383</v>
      </c>
      <c r="E1088" s="13" t="s">
        <v>2646</v>
      </c>
      <c r="F1088" s="43" t="s">
        <v>3095</v>
      </c>
      <c r="G1088" s="12" t="s">
        <v>2120</v>
      </c>
      <c r="H1088" s="12"/>
      <c r="I1088" s="12"/>
      <c r="J1088" s="43" t="s">
        <v>3379</v>
      </c>
      <c r="K1088" s="13"/>
      <c r="L1088" s="13"/>
      <c r="M1088" s="138"/>
      <c r="N1088" s="15"/>
      <c r="O1088" s="15">
        <v>1</v>
      </c>
      <c r="P1088" s="39">
        <v>1</v>
      </c>
      <c r="Q1088" s="91" t="s">
        <v>3107</v>
      </c>
      <c r="R1088" s="14"/>
      <c r="T1088" s="123"/>
      <c r="U1088" s="338"/>
      <c r="V1088" s="92"/>
      <c r="W1088" s="92"/>
    </row>
    <row r="1089" spans="1:23" ht="12.75" customHeight="1" x14ac:dyDescent="0.2">
      <c r="A1089" s="11">
        <f t="shared" si="17"/>
        <v>1087</v>
      </c>
      <c r="B1089" s="98">
        <v>2533</v>
      </c>
      <c r="C1089" s="12" t="s">
        <v>1697</v>
      </c>
      <c r="D1089" s="14" t="s">
        <v>1384</v>
      </c>
      <c r="E1089" s="13" t="s">
        <v>2646</v>
      </c>
      <c r="F1089" s="43" t="s">
        <v>3095</v>
      </c>
      <c r="G1089" s="12" t="s">
        <v>2120</v>
      </c>
      <c r="H1089" s="12" t="s">
        <v>2121</v>
      </c>
      <c r="I1089" s="226" t="s">
        <v>3360</v>
      </c>
      <c r="J1089" s="43" t="s">
        <v>3379</v>
      </c>
      <c r="K1089" s="43" t="s">
        <v>3379</v>
      </c>
      <c r="L1089" s="144">
        <v>41542</v>
      </c>
      <c r="M1089" s="138"/>
      <c r="N1089" s="15"/>
      <c r="O1089" s="15">
        <v>1</v>
      </c>
      <c r="P1089" s="39">
        <v>1</v>
      </c>
      <c r="Q1089" s="91" t="s">
        <v>3110</v>
      </c>
      <c r="R1089" s="14"/>
      <c r="T1089" s="123"/>
      <c r="U1089" s="338"/>
      <c r="V1089" s="92">
        <v>41669</v>
      </c>
      <c r="W1089" s="92"/>
    </row>
    <row r="1090" spans="1:23" ht="12.75" customHeight="1" x14ac:dyDescent="0.2">
      <c r="A1090" s="11">
        <f t="shared" si="17"/>
        <v>1088</v>
      </c>
      <c r="B1090" s="98">
        <v>2534</v>
      </c>
      <c r="C1090" s="12" t="s">
        <v>1697</v>
      </c>
      <c r="D1090" s="14" t="s">
        <v>1385</v>
      </c>
      <c r="E1090" s="13" t="s">
        <v>2646</v>
      </c>
      <c r="F1090" s="43" t="s">
        <v>3095</v>
      </c>
      <c r="G1090" s="12" t="s">
        <v>2120</v>
      </c>
      <c r="H1090" s="12"/>
      <c r="I1090" s="12"/>
      <c r="J1090" s="43" t="s">
        <v>3379</v>
      </c>
      <c r="K1090" s="13"/>
      <c r="L1090" s="13"/>
      <c r="M1090" s="138"/>
      <c r="N1090" s="15"/>
      <c r="O1090" s="15">
        <v>1</v>
      </c>
      <c r="P1090" s="39">
        <v>1</v>
      </c>
      <c r="Q1090" s="91" t="s">
        <v>3107</v>
      </c>
      <c r="R1090" s="14"/>
      <c r="T1090" s="123"/>
      <c r="U1090" s="338"/>
      <c r="V1090" s="92"/>
      <c r="W1090" s="92"/>
    </row>
    <row r="1091" spans="1:23" ht="12.75" customHeight="1" x14ac:dyDescent="0.2">
      <c r="A1091" s="11">
        <f t="shared" si="17"/>
        <v>1089</v>
      </c>
      <c r="B1091" s="98">
        <v>2536</v>
      </c>
      <c r="C1091" s="12" t="s">
        <v>1697</v>
      </c>
      <c r="D1091" s="14" t="s">
        <v>1386</v>
      </c>
      <c r="E1091" s="13" t="s">
        <v>2646</v>
      </c>
      <c r="F1091" s="43" t="s">
        <v>3095</v>
      </c>
      <c r="G1091" s="12" t="s">
        <v>2120</v>
      </c>
      <c r="H1091" s="18" t="s">
        <v>2121</v>
      </c>
      <c r="I1091" s="18"/>
      <c r="J1091" s="43" t="s">
        <v>3379</v>
      </c>
      <c r="K1091" s="44">
        <v>41630</v>
      </c>
      <c r="L1091" s="44"/>
      <c r="M1091" s="138"/>
      <c r="N1091" s="15"/>
      <c r="O1091" s="15">
        <v>1</v>
      </c>
      <c r="P1091" s="39">
        <v>1</v>
      </c>
      <c r="Q1091" s="91" t="s">
        <v>3107</v>
      </c>
      <c r="R1091" s="14"/>
      <c r="T1091" s="125">
        <v>41669</v>
      </c>
      <c r="U1091" s="338"/>
      <c r="V1091" s="92"/>
      <c r="W1091" s="92"/>
    </row>
    <row r="1092" spans="1:23" ht="12.75" customHeight="1" x14ac:dyDescent="0.2">
      <c r="A1092" s="11">
        <f t="shared" ref="A1092:A1155" si="18">A1091+1</f>
        <v>1090</v>
      </c>
      <c r="B1092" s="98">
        <v>2537</v>
      </c>
      <c r="C1092" s="12" t="s">
        <v>1697</v>
      </c>
      <c r="D1092" s="14" t="s">
        <v>1387</v>
      </c>
      <c r="E1092" s="13" t="s">
        <v>2646</v>
      </c>
      <c r="F1092" s="43" t="s">
        <v>3095</v>
      </c>
      <c r="G1092" s="12" t="s">
        <v>2120</v>
      </c>
      <c r="H1092" s="12"/>
      <c r="I1092" s="12"/>
      <c r="J1092" s="43" t="s">
        <v>3379</v>
      </c>
      <c r="K1092" s="13"/>
      <c r="L1092" s="13"/>
      <c r="M1092" s="138"/>
      <c r="N1092" s="15"/>
      <c r="O1092" s="15">
        <v>1</v>
      </c>
      <c r="P1092" s="39">
        <v>1</v>
      </c>
      <c r="Q1092" s="91" t="s">
        <v>3107</v>
      </c>
      <c r="R1092" s="14"/>
      <c r="T1092" s="123"/>
      <c r="U1092" s="338"/>
      <c r="V1092" s="92"/>
      <c r="W1092" s="92"/>
    </row>
    <row r="1093" spans="1:23" ht="12.75" customHeight="1" x14ac:dyDescent="0.2">
      <c r="A1093" s="11">
        <f t="shared" si="18"/>
        <v>1091</v>
      </c>
      <c r="B1093" s="98">
        <v>2538</v>
      </c>
      <c r="C1093" s="12" t="s">
        <v>1697</v>
      </c>
      <c r="D1093" s="14" t="s">
        <v>1388</v>
      </c>
      <c r="E1093" s="13" t="s">
        <v>2646</v>
      </c>
      <c r="F1093" s="43" t="s">
        <v>3095</v>
      </c>
      <c r="G1093" s="12" t="s">
        <v>2120</v>
      </c>
      <c r="H1093" s="18" t="s">
        <v>2121</v>
      </c>
      <c r="I1093" s="226" t="s">
        <v>3360</v>
      </c>
      <c r="J1093" s="43" t="s">
        <v>3379</v>
      </c>
      <c r="K1093" s="44">
        <v>42247</v>
      </c>
      <c r="L1093" s="144">
        <v>41058</v>
      </c>
      <c r="M1093" s="138"/>
      <c r="N1093" s="15"/>
      <c r="O1093" s="15">
        <v>1</v>
      </c>
      <c r="P1093" s="39">
        <v>1</v>
      </c>
      <c r="Q1093" s="91" t="s">
        <v>3110</v>
      </c>
      <c r="R1093" s="14"/>
      <c r="T1093" s="123">
        <v>42185</v>
      </c>
      <c r="U1093" s="338">
        <v>42247</v>
      </c>
      <c r="V1093" s="92"/>
      <c r="W1093" s="92"/>
    </row>
    <row r="1094" spans="1:23" ht="12.75" customHeight="1" x14ac:dyDescent="0.2">
      <c r="A1094" s="11">
        <f t="shared" si="18"/>
        <v>1092</v>
      </c>
      <c r="B1094" s="98">
        <v>2539</v>
      </c>
      <c r="C1094" s="12" t="s">
        <v>1697</v>
      </c>
      <c r="D1094" s="14" t="s">
        <v>1389</v>
      </c>
      <c r="E1094" s="13" t="s">
        <v>2646</v>
      </c>
      <c r="F1094" s="43" t="s">
        <v>3095</v>
      </c>
      <c r="G1094" s="12" t="s">
        <v>2120</v>
      </c>
      <c r="H1094" s="12"/>
      <c r="I1094" s="12"/>
      <c r="J1094" s="43" t="s">
        <v>3379</v>
      </c>
      <c r="K1094" s="13"/>
      <c r="L1094" s="13"/>
      <c r="M1094" s="138"/>
      <c r="N1094" s="15"/>
      <c r="O1094" s="15">
        <v>1</v>
      </c>
      <c r="P1094" s="39">
        <v>1</v>
      </c>
      <c r="Q1094" s="91" t="s">
        <v>3107</v>
      </c>
      <c r="R1094" s="14"/>
      <c r="T1094" s="123"/>
      <c r="U1094" s="338"/>
      <c r="V1094" s="92"/>
      <c r="W1094" s="92"/>
    </row>
    <row r="1095" spans="1:23" ht="12.75" customHeight="1" x14ac:dyDescent="0.2">
      <c r="A1095" s="11">
        <f t="shared" si="18"/>
        <v>1093</v>
      </c>
      <c r="B1095" s="98">
        <v>2540</v>
      </c>
      <c r="C1095" s="12" t="s">
        <v>1697</v>
      </c>
      <c r="D1095" s="14" t="s">
        <v>1390</v>
      </c>
      <c r="E1095" s="13" t="s">
        <v>2646</v>
      </c>
      <c r="F1095" s="43" t="s">
        <v>3095</v>
      </c>
      <c r="G1095" s="12" t="s">
        <v>2120</v>
      </c>
      <c r="H1095" s="12"/>
      <c r="I1095" s="12"/>
      <c r="J1095" s="43" t="s">
        <v>3379</v>
      </c>
      <c r="K1095" s="13"/>
      <c r="L1095" s="13"/>
      <c r="M1095" s="138"/>
      <c r="N1095" s="15"/>
      <c r="O1095" s="15">
        <v>1</v>
      </c>
      <c r="P1095" s="39">
        <v>1</v>
      </c>
      <c r="Q1095" s="91" t="s">
        <v>3107</v>
      </c>
      <c r="R1095" s="14"/>
      <c r="T1095" s="123"/>
      <c r="U1095" s="338"/>
      <c r="V1095" s="92"/>
      <c r="W1095" s="92"/>
    </row>
    <row r="1096" spans="1:23" ht="12.75" customHeight="1" x14ac:dyDescent="0.2">
      <c r="A1096" s="11">
        <f t="shared" si="18"/>
        <v>1094</v>
      </c>
      <c r="B1096" s="98">
        <v>2541</v>
      </c>
      <c r="C1096" s="12" t="s">
        <v>1697</v>
      </c>
      <c r="D1096" s="14" t="s">
        <v>1391</v>
      </c>
      <c r="E1096" s="13" t="s">
        <v>2646</v>
      </c>
      <c r="F1096" s="43" t="s">
        <v>3095</v>
      </c>
      <c r="G1096" s="12" t="s">
        <v>2120</v>
      </c>
      <c r="H1096" s="12"/>
      <c r="I1096" s="12"/>
      <c r="J1096" s="43" t="s">
        <v>3379</v>
      </c>
      <c r="K1096" s="13"/>
      <c r="L1096" s="13"/>
      <c r="M1096" s="138"/>
      <c r="N1096" s="15"/>
      <c r="O1096" s="15">
        <v>1</v>
      </c>
      <c r="P1096" s="39">
        <v>1</v>
      </c>
      <c r="Q1096" s="91" t="s">
        <v>3107</v>
      </c>
      <c r="R1096" s="14"/>
      <c r="T1096" s="123"/>
      <c r="U1096" s="338"/>
      <c r="V1096" s="92"/>
      <c r="W1096" s="92"/>
    </row>
    <row r="1097" spans="1:23" ht="12.75" customHeight="1" x14ac:dyDescent="0.2">
      <c r="A1097" s="11">
        <f t="shared" si="18"/>
        <v>1095</v>
      </c>
      <c r="B1097" s="98">
        <v>2542</v>
      </c>
      <c r="C1097" s="12" t="s">
        <v>1697</v>
      </c>
      <c r="D1097" s="14" t="s">
        <v>1392</v>
      </c>
      <c r="E1097" s="13" t="s">
        <v>2646</v>
      </c>
      <c r="F1097" s="43" t="s">
        <v>3095</v>
      </c>
      <c r="G1097" s="12" t="s">
        <v>2120</v>
      </c>
      <c r="H1097" s="12"/>
      <c r="I1097" s="12"/>
      <c r="J1097" s="43" t="s">
        <v>3379</v>
      </c>
      <c r="K1097" s="13"/>
      <c r="L1097" s="13"/>
      <c r="M1097" s="138"/>
      <c r="N1097" s="15"/>
      <c r="O1097" s="15">
        <v>1</v>
      </c>
      <c r="P1097" s="39">
        <v>1</v>
      </c>
      <c r="Q1097" s="91" t="s">
        <v>3107</v>
      </c>
      <c r="R1097" s="14"/>
      <c r="T1097" s="123"/>
      <c r="U1097" s="338"/>
      <c r="V1097" s="92"/>
      <c r="W1097" s="92"/>
    </row>
    <row r="1098" spans="1:23" ht="12.75" customHeight="1" x14ac:dyDescent="0.2">
      <c r="A1098" s="11">
        <f t="shared" si="18"/>
        <v>1096</v>
      </c>
      <c r="B1098" s="98">
        <v>2543</v>
      </c>
      <c r="C1098" s="12" t="s">
        <v>1697</v>
      </c>
      <c r="D1098" s="14" t="s">
        <v>1424</v>
      </c>
      <c r="E1098" s="13" t="s">
        <v>2646</v>
      </c>
      <c r="F1098" s="43" t="s">
        <v>3095</v>
      </c>
      <c r="G1098" s="12" t="s">
        <v>2120</v>
      </c>
      <c r="H1098" s="12"/>
      <c r="I1098" s="12"/>
      <c r="J1098" s="43" t="s">
        <v>3379</v>
      </c>
      <c r="K1098" s="13"/>
      <c r="L1098" s="13"/>
      <c r="M1098" s="138"/>
      <c r="N1098" s="15"/>
      <c r="O1098" s="15">
        <v>1</v>
      </c>
      <c r="P1098" s="39">
        <v>1</v>
      </c>
      <c r="Q1098" s="91" t="s">
        <v>3107</v>
      </c>
      <c r="R1098" s="14"/>
      <c r="T1098" s="123"/>
      <c r="U1098" s="338"/>
      <c r="V1098" s="92"/>
      <c r="W1098" s="92"/>
    </row>
    <row r="1099" spans="1:23" ht="12.75" customHeight="1" x14ac:dyDescent="0.2">
      <c r="A1099" s="11">
        <f t="shared" si="18"/>
        <v>1097</v>
      </c>
      <c r="B1099" s="98">
        <v>2544</v>
      </c>
      <c r="C1099" s="12" t="s">
        <v>1697</v>
      </c>
      <c r="D1099" s="14" t="s">
        <v>1425</v>
      </c>
      <c r="E1099" s="13" t="s">
        <v>2646</v>
      </c>
      <c r="F1099" s="43" t="s">
        <v>3095</v>
      </c>
      <c r="G1099" s="12" t="s">
        <v>2120</v>
      </c>
      <c r="H1099" s="12" t="s">
        <v>2121</v>
      </c>
      <c r="I1099" s="225" t="s">
        <v>3360</v>
      </c>
      <c r="J1099" s="43" t="s">
        <v>3379</v>
      </c>
      <c r="K1099" s="43" t="s">
        <v>3379</v>
      </c>
      <c r="L1099" s="144">
        <v>40715</v>
      </c>
      <c r="M1099" s="168"/>
      <c r="N1099" s="75"/>
      <c r="O1099" s="75">
        <v>0</v>
      </c>
      <c r="P1099" s="65">
        <v>1</v>
      </c>
      <c r="Q1099" s="91" t="s">
        <v>3110</v>
      </c>
      <c r="R1099" s="14"/>
      <c r="T1099" s="123"/>
      <c r="U1099" s="338"/>
      <c r="V1099" s="92"/>
      <c r="W1099" s="92"/>
    </row>
    <row r="1100" spans="1:23" ht="12.75" customHeight="1" x14ac:dyDescent="0.2">
      <c r="A1100" s="11">
        <f t="shared" si="18"/>
        <v>1098</v>
      </c>
      <c r="B1100" s="98">
        <v>2545</v>
      </c>
      <c r="C1100" s="12" t="s">
        <v>1697</v>
      </c>
      <c r="D1100" s="14" t="s">
        <v>1426</v>
      </c>
      <c r="E1100" s="13" t="s">
        <v>2646</v>
      </c>
      <c r="F1100" s="43" t="s">
        <v>3095</v>
      </c>
      <c r="G1100" s="12" t="s">
        <v>2120</v>
      </c>
      <c r="H1100" s="12" t="s">
        <v>2121</v>
      </c>
      <c r="I1100" s="18" t="s">
        <v>3360</v>
      </c>
      <c r="J1100" s="43" t="s">
        <v>3379</v>
      </c>
      <c r="K1100" s="43" t="s">
        <v>3379</v>
      </c>
      <c r="L1100" s="144">
        <v>40696</v>
      </c>
      <c r="M1100" s="168"/>
      <c r="N1100" s="75"/>
      <c r="O1100" s="75">
        <v>0</v>
      </c>
      <c r="P1100" s="65">
        <v>1</v>
      </c>
      <c r="Q1100" s="91" t="s">
        <v>3110</v>
      </c>
      <c r="R1100" s="14"/>
      <c r="T1100" s="123"/>
      <c r="U1100" s="338"/>
      <c r="V1100" s="92"/>
      <c r="W1100" s="92"/>
    </row>
    <row r="1101" spans="1:23" ht="12.75" customHeight="1" x14ac:dyDescent="0.2">
      <c r="A1101" s="11">
        <f t="shared" si="18"/>
        <v>1099</v>
      </c>
      <c r="B1101" s="98">
        <v>2546</v>
      </c>
      <c r="C1101" s="12" t="s">
        <v>1697</v>
      </c>
      <c r="D1101" s="14" t="s">
        <v>1427</v>
      </c>
      <c r="E1101" s="13" t="s">
        <v>2646</v>
      </c>
      <c r="F1101" s="43" t="s">
        <v>3095</v>
      </c>
      <c r="G1101" s="12" t="s">
        <v>2120</v>
      </c>
      <c r="H1101" s="12"/>
      <c r="I1101" s="18" t="s">
        <v>3360</v>
      </c>
      <c r="J1101" s="43" t="s">
        <v>3379</v>
      </c>
      <c r="K1101" s="13"/>
      <c r="L1101" s="144">
        <v>41592</v>
      </c>
      <c r="M1101" s="168"/>
      <c r="N1101" s="75"/>
      <c r="O1101" s="75">
        <v>0</v>
      </c>
      <c r="P1101" s="65">
        <v>1</v>
      </c>
      <c r="Q1101" s="91" t="s">
        <v>3110</v>
      </c>
      <c r="R1101" s="14"/>
      <c r="T1101" s="123"/>
      <c r="U1101" s="338"/>
      <c r="V1101" s="92">
        <v>41669</v>
      </c>
      <c r="W1101" s="92"/>
    </row>
    <row r="1102" spans="1:23" ht="12.75" customHeight="1" x14ac:dyDescent="0.2">
      <c r="A1102" s="11">
        <f t="shared" si="18"/>
        <v>1100</v>
      </c>
      <c r="B1102" s="98">
        <v>2547</v>
      </c>
      <c r="C1102" s="12" t="s">
        <v>1697</v>
      </c>
      <c r="D1102" s="14" t="s">
        <v>1428</v>
      </c>
      <c r="E1102" s="13" t="s">
        <v>2646</v>
      </c>
      <c r="F1102" s="43" t="s">
        <v>3095</v>
      </c>
      <c r="G1102" s="12" t="s">
        <v>2120</v>
      </c>
      <c r="H1102" s="18" t="s">
        <v>2121</v>
      </c>
      <c r="I1102" s="221" t="s">
        <v>3360</v>
      </c>
      <c r="J1102" s="43" t="s">
        <v>3379</v>
      </c>
      <c r="K1102" s="44">
        <v>41723</v>
      </c>
      <c r="L1102" s="144">
        <v>41619</v>
      </c>
      <c r="M1102" s="168"/>
      <c r="N1102" s="75"/>
      <c r="O1102" s="75">
        <v>0</v>
      </c>
      <c r="P1102" s="65">
        <v>1</v>
      </c>
      <c r="Q1102" s="91" t="s">
        <v>3110</v>
      </c>
      <c r="R1102" s="14"/>
      <c r="T1102" s="125">
        <v>41669</v>
      </c>
      <c r="U1102" s="338"/>
      <c r="V1102" s="92">
        <v>41669</v>
      </c>
      <c r="W1102" s="92"/>
    </row>
    <row r="1103" spans="1:23" ht="12.75" customHeight="1" x14ac:dyDescent="0.2">
      <c r="A1103" s="11">
        <f t="shared" si="18"/>
        <v>1101</v>
      </c>
      <c r="B1103" s="98">
        <v>2548</v>
      </c>
      <c r="C1103" s="12" t="s">
        <v>1697</v>
      </c>
      <c r="D1103" s="14" t="s">
        <v>1429</v>
      </c>
      <c r="E1103" s="13" t="s">
        <v>2646</v>
      </c>
      <c r="F1103" s="43" t="s">
        <v>3095</v>
      </c>
      <c r="G1103" s="12" t="s">
        <v>2120</v>
      </c>
      <c r="H1103" s="12"/>
      <c r="I1103" s="12"/>
      <c r="J1103" s="43" t="s">
        <v>3379</v>
      </c>
      <c r="K1103" s="13"/>
      <c r="L1103" s="13"/>
      <c r="M1103" s="168"/>
      <c r="N1103" s="75"/>
      <c r="O1103" s="75">
        <v>0</v>
      </c>
      <c r="P1103" s="65">
        <v>1</v>
      </c>
      <c r="Q1103" s="91" t="s">
        <v>3107</v>
      </c>
      <c r="R1103" s="14"/>
      <c r="T1103" s="123"/>
      <c r="U1103" s="338"/>
      <c r="V1103" s="92"/>
      <c r="W1103" s="92"/>
    </row>
    <row r="1104" spans="1:23" ht="12.75" customHeight="1" x14ac:dyDescent="0.2">
      <c r="A1104" s="11">
        <f t="shared" si="18"/>
        <v>1102</v>
      </c>
      <c r="B1104" s="98">
        <v>2549</v>
      </c>
      <c r="C1104" s="12" t="s">
        <v>1697</v>
      </c>
      <c r="D1104" s="14" t="s">
        <v>1430</v>
      </c>
      <c r="E1104" s="13" t="s">
        <v>2646</v>
      </c>
      <c r="F1104" s="43" t="s">
        <v>3095</v>
      </c>
      <c r="G1104" s="12" t="s">
        <v>2120</v>
      </c>
      <c r="H1104" s="12"/>
      <c r="I1104" s="12"/>
      <c r="J1104" s="43" t="s">
        <v>3379</v>
      </c>
      <c r="K1104" s="13"/>
      <c r="L1104" s="13"/>
      <c r="M1104" s="138"/>
      <c r="N1104" s="15"/>
      <c r="O1104" s="15">
        <v>1</v>
      </c>
      <c r="P1104" s="39">
        <v>1</v>
      </c>
      <c r="Q1104" s="91" t="s">
        <v>3107</v>
      </c>
      <c r="R1104" s="14"/>
      <c r="T1104" s="123"/>
      <c r="U1104" s="338"/>
      <c r="V1104" s="92"/>
      <c r="W1104" s="92"/>
    </row>
    <row r="1105" spans="1:23" ht="12.75" customHeight="1" x14ac:dyDescent="0.2">
      <c r="A1105" s="11">
        <f t="shared" si="18"/>
        <v>1103</v>
      </c>
      <c r="B1105" s="98">
        <v>2550</v>
      </c>
      <c r="C1105" s="12" t="s">
        <v>1697</v>
      </c>
      <c r="D1105" s="14" t="s">
        <v>1431</v>
      </c>
      <c r="E1105" s="13" t="s">
        <v>2646</v>
      </c>
      <c r="F1105" s="43" t="s">
        <v>3052</v>
      </c>
      <c r="G1105" s="12" t="s">
        <v>2120</v>
      </c>
      <c r="H1105" s="12" t="s">
        <v>2121</v>
      </c>
      <c r="I1105" s="225" t="s">
        <v>3360</v>
      </c>
      <c r="J1105" s="43" t="s">
        <v>3379</v>
      </c>
      <c r="K1105" s="43" t="s">
        <v>3379</v>
      </c>
      <c r="L1105" s="144">
        <v>40406</v>
      </c>
      <c r="M1105" s="168"/>
      <c r="N1105" s="75"/>
      <c r="O1105" s="75">
        <v>0</v>
      </c>
      <c r="P1105" s="65">
        <v>1</v>
      </c>
      <c r="Q1105" s="91" t="s">
        <v>3110</v>
      </c>
      <c r="R1105" s="14"/>
      <c r="T1105" s="123"/>
      <c r="U1105" s="338"/>
      <c r="V1105" s="92"/>
      <c r="W1105" s="92"/>
    </row>
    <row r="1106" spans="1:23" ht="12.75" customHeight="1" x14ac:dyDescent="0.2">
      <c r="A1106" s="11">
        <f t="shared" si="18"/>
        <v>1104</v>
      </c>
      <c r="B1106" s="98">
        <v>2551</v>
      </c>
      <c r="C1106" s="12" t="s">
        <v>1697</v>
      </c>
      <c r="D1106" s="14" t="s">
        <v>1432</v>
      </c>
      <c r="E1106" s="13" t="s">
        <v>2646</v>
      </c>
      <c r="F1106" s="43" t="s">
        <v>3052</v>
      </c>
      <c r="G1106" s="12" t="s">
        <v>2120</v>
      </c>
      <c r="H1106" s="12" t="s">
        <v>2121</v>
      </c>
      <c r="I1106" s="18" t="s">
        <v>3360</v>
      </c>
      <c r="J1106" s="43" t="s">
        <v>3379</v>
      </c>
      <c r="K1106" s="43" t="s">
        <v>3379</v>
      </c>
      <c r="L1106" s="144">
        <v>40476</v>
      </c>
      <c r="M1106" s="168"/>
      <c r="N1106" s="75"/>
      <c r="O1106" s="75">
        <v>0</v>
      </c>
      <c r="P1106" s="65">
        <v>1</v>
      </c>
      <c r="Q1106" s="91" t="s">
        <v>3110</v>
      </c>
      <c r="R1106" s="14"/>
      <c r="T1106" s="123"/>
      <c r="U1106" s="338"/>
      <c r="V1106" s="92"/>
      <c r="W1106" s="92"/>
    </row>
    <row r="1107" spans="1:23" ht="12.75" customHeight="1" x14ac:dyDescent="0.2">
      <c r="A1107" s="11">
        <f t="shared" si="18"/>
        <v>1105</v>
      </c>
      <c r="B1107" s="98">
        <v>2552</v>
      </c>
      <c r="C1107" s="12" t="s">
        <v>1697</v>
      </c>
      <c r="D1107" s="14" t="s">
        <v>1433</v>
      </c>
      <c r="E1107" s="13" t="s">
        <v>2646</v>
      </c>
      <c r="F1107" s="43" t="s">
        <v>3052</v>
      </c>
      <c r="G1107" s="12" t="s">
        <v>2120</v>
      </c>
      <c r="H1107" s="12" t="s">
        <v>2121</v>
      </c>
      <c r="I1107" s="18" t="s">
        <v>3360</v>
      </c>
      <c r="J1107" s="43" t="s">
        <v>3379</v>
      </c>
      <c r="K1107" s="43" t="s">
        <v>3379</v>
      </c>
      <c r="L1107" s="144">
        <v>40752</v>
      </c>
      <c r="M1107" s="168"/>
      <c r="N1107" s="75"/>
      <c r="O1107" s="75">
        <v>0</v>
      </c>
      <c r="P1107" s="65">
        <v>1</v>
      </c>
      <c r="Q1107" s="91" t="s">
        <v>3110</v>
      </c>
      <c r="R1107" s="14"/>
      <c r="T1107" s="123"/>
      <c r="U1107" s="338"/>
      <c r="V1107" s="92"/>
      <c r="W1107" s="92"/>
    </row>
    <row r="1108" spans="1:23" ht="12.75" customHeight="1" x14ac:dyDescent="0.2">
      <c r="A1108" s="11">
        <f t="shared" si="18"/>
        <v>1106</v>
      </c>
      <c r="B1108" s="98">
        <v>2553</v>
      </c>
      <c r="C1108" s="12" t="s">
        <v>1697</v>
      </c>
      <c r="D1108" s="14" t="s">
        <v>1434</v>
      </c>
      <c r="E1108" s="13" t="s">
        <v>2646</v>
      </c>
      <c r="F1108" s="43" t="s">
        <v>3052</v>
      </c>
      <c r="G1108" s="12" t="s">
        <v>2120</v>
      </c>
      <c r="H1108" s="12" t="s">
        <v>2121</v>
      </c>
      <c r="I1108" s="18" t="s">
        <v>3360</v>
      </c>
      <c r="J1108" s="43" t="s">
        <v>3379</v>
      </c>
      <c r="K1108" s="43" t="s">
        <v>3379</v>
      </c>
      <c r="L1108" s="144">
        <v>40410</v>
      </c>
      <c r="M1108" s="168"/>
      <c r="N1108" s="75"/>
      <c r="O1108" s="75">
        <v>0</v>
      </c>
      <c r="P1108" s="65">
        <v>1</v>
      </c>
      <c r="Q1108" s="91" t="s">
        <v>3110</v>
      </c>
      <c r="R1108" s="14"/>
      <c r="T1108" s="123"/>
      <c r="U1108" s="338"/>
      <c r="V1108" s="92"/>
      <c r="W1108" s="92"/>
    </row>
    <row r="1109" spans="1:23" ht="12.75" customHeight="1" x14ac:dyDescent="0.2">
      <c r="A1109" s="11">
        <f t="shared" si="18"/>
        <v>1107</v>
      </c>
      <c r="B1109" s="98">
        <v>2554</v>
      </c>
      <c r="C1109" s="12" t="s">
        <v>1697</v>
      </c>
      <c r="D1109" s="14" t="s">
        <v>1435</v>
      </c>
      <c r="E1109" s="13" t="s">
        <v>2646</v>
      </c>
      <c r="F1109" s="43" t="s">
        <v>3052</v>
      </c>
      <c r="G1109" s="12" t="s">
        <v>2120</v>
      </c>
      <c r="H1109" s="12" t="s">
        <v>2121</v>
      </c>
      <c r="I1109" s="18" t="s">
        <v>3360</v>
      </c>
      <c r="J1109" s="43" t="s">
        <v>3379</v>
      </c>
      <c r="K1109" s="43" t="s">
        <v>3379</v>
      </c>
      <c r="L1109" s="144">
        <v>40476</v>
      </c>
      <c r="M1109" s="168"/>
      <c r="N1109" s="75"/>
      <c r="O1109" s="75">
        <v>0</v>
      </c>
      <c r="P1109" s="65">
        <v>1</v>
      </c>
      <c r="Q1109" s="91" t="s">
        <v>3110</v>
      </c>
      <c r="R1109" s="14"/>
      <c r="T1109" s="123"/>
      <c r="U1109" s="338"/>
      <c r="V1109" s="92"/>
      <c r="W1109" s="92"/>
    </row>
    <row r="1110" spans="1:23" ht="12.75" customHeight="1" x14ac:dyDescent="0.2">
      <c r="A1110" s="11">
        <f t="shared" si="18"/>
        <v>1108</v>
      </c>
      <c r="B1110" s="98">
        <v>2556</v>
      </c>
      <c r="C1110" s="12" t="s">
        <v>1697</v>
      </c>
      <c r="D1110" s="14" t="s">
        <v>1436</v>
      </c>
      <c r="E1110" s="13" t="s">
        <v>2646</v>
      </c>
      <c r="F1110" s="43" t="s">
        <v>3052</v>
      </c>
      <c r="G1110" s="12" t="s">
        <v>2120</v>
      </c>
      <c r="H1110" s="12" t="s">
        <v>2121</v>
      </c>
      <c r="I1110" s="18" t="s">
        <v>3360</v>
      </c>
      <c r="J1110" s="43" t="s">
        <v>3379</v>
      </c>
      <c r="K1110" s="43" t="s">
        <v>3379</v>
      </c>
      <c r="L1110" s="144">
        <v>40476</v>
      </c>
      <c r="M1110" s="168"/>
      <c r="N1110" s="75"/>
      <c r="O1110" s="75">
        <v>0</v>
      </c>
      <c r="P1110" s="65">
        <v>1</v>
      </c>
      <c r="Q1110" s="91" t="s">
        <v>3110</v>
      </c>
      <c r="R1110" s="14"/>
      <c r="T1110" s="123"/>
      <c r="U1110" s="338"/>
      <c r="V1110" s="92"/>
      <c r="W1110" s="92"/>
    </row>
    <row r="1111" spans="1:23" ht="12.75" customHeight="1" x14ac:dyDescent="0.2">
      <c r="A1111" s="11">
        <f t="shared" si="18"/>
        <v>1109</v>
      </c>
      <c r="B1111" s="98">
        <v>2557</v>
      </c>
      <c r="C1111" s="12" t="s">
        <v>1697</v>
      </c>
      <c r="D1111" s="14" t="s">
        <v>1437</v>
      </c>
      <c r="E1111" s="13" t="s">
        <v>2646</v>
      </c>
      <c r="F1111" s="43" t="s">
        <v>3052</v>
      </c>
      <c r="G1111" s="12" t="s">
        <v>2120</v>
      </c>
      <c r="H1111" s="12" t="s">
        <v>2121</v>
      </c>
      <c r="I1111" s="18" t="s">
        <v>3360</v>
      </c>
      <c r="J1111" s="43" t="s">
        <v>3379</v>
      </c>
      <c r="K1111" s="43" t="s">
        <v>3379</v>
      </c>
      <c r="L1111" s="144">
        <v>40753</v>
      </c>
      <c r="M1111" s="168"/>
      <c r="N1111" s="75"/>
      <c r="O1111" s="75">
        <v>0</v>
      </c>
      <c r="P1111" s="65">
        <v>1</v>
      </c>
      <c r="Q1111" s="91" t="s">
        <v>3110</v>
      </c>
      <c r="R1111" s="14"/>
      <c r="T1111" s="123"/>
      <c r="U1111" s="338"/>
      <c r="V1111" s="92"/>
      <c r="W1111" s="92"/>
    </row>
    <row r="1112" spans="1:23" ht="12.75" customHeight="1" x14ac:dyDescent="0.2">
      <c r="A1112" s="11">
        <f t="shared" si="18"/>
        <v>1110</v>
      </c>
      <c r="B1112" s="98">
        <v>2558</v>
      </c>
      <c r="C1112" s="12" t="s">
        <v>1697</v>
      </c>
      <c r="D1112" s="14" t="s">
        <v>1438</v>
      </c>
      <c r="E1112" s="13" t="s">
        <v>2646</v>
      </c>
      <c r="F1112" s="43" t="s">
        <v>3052</v>
      </c>
      <c r="G1112" s="12" t="s">
        <v>2120</v>
      </c>
      <c r="H1112" s="12" t="s">
        <v>2121</v>
      </c>
      <c r="I1112" s="18" t="s">
        <v>3360</v>
      </c>
      <c r="J1112" s="43" t="s">
        <v>3379</v>
      </c>
      <c r="K1112" s="43" t="s">
        <v>3379</v>
      </c>
      <c r="L1112" s="144">
        <v>40476</v>
      </c>
      <c r="M1112" s="168"/>
      <c r="N1112" s="75"/>
      <c r="O1112" s="75">
        <v>0</v>
      </c>
      <c r="P1112" s="65">
        <v>1</v>
      </c>
      <c r="Q1112" s="91" t="s">
        <v>3110</v>
      </c>
      <c r="R1112" s="14"/>
      <c r="T1112" s="135">
        <v>41446</v>
      </c>
      <c r="U1112" s="338"/>
      <c r="V1112" s="92"/>
      <c r="W1112" s="92"/>
    </row>
    <row r="1113" spans="1:23" ht="12.75" customHeight="1" x14ac:dyDescent="0.2">
      <c r="A1113" s="11">
        <f t="shared" si="18"/>
        <v>1111</v>
      </c>
      <c r="B1113" s="98">
        <v>2559</v>
      </c>
      <c r="C1113" s="12" t="s">
        <v>1697</v>
      </c>
      <c r="D1113" s="14" t="s">
        <v>1439</v>
      </c>
      <c r="E1113" s="13" t="s">
        <v>2646</v>
      </c>
      <c r="F1113" s="43" t="s">
        <v>3052</v>
      </c>
      <c r="G1113" s="12" t="s">
        <v>2120</v>
      </c>
      <c r="H1113" s="12" t="s">
        <v>2121</v>
      </c>
      <c r="I1113" s="18" t="s">
        <v>3360</v>
      </c>
      <c r="J1113" s="43" t="s">
        <v>3379</v>
      </c>
      <c r="K1113" s="43" t="s">
        <v>3379</v>
      </c>
      <c r="L1113" s="144">
        <v>40406</v>
      </c>
      <c r="M1113" s="168"/>
      <c r="N1113" s="75"/>
      <c r="O1113" s="75">
        <v>0</v>
      </c>
      <c r="P1113" s="65">
        <v>1</v>
      </c>
      <c r="Q1113" s="91" t="s">
        <v>3110</v>
      </c>
      <c r="R1113" s="14"/>
      <c r="T1113" s="123"/>
      <c r="U1113" s="338"/>
      <c r="V1113" s="92"/>
      <c r="W1113" s="92"/>
    </row>
    <row r="1114" spans="1:23" ht="12.75" customHeight="1" x14ac:dyDescent="0.2">
      <c r="A1114" s="11">
        <f t="shared" si="18"/>
        <v>1112</v>
      </c>
      <c r="B1114" s="98">
        <v>2560</v>
      </c>
      <c r="C1114" s="12" t="s">
        <v>1697</v>
      </c>
      <c r="D1114" s="14" t="s">
        <v>1440</v>
      </c>
      <c r="E1114" s="13" t="s">
        <v>2646</v>
      </c>
      <c r="F1114" s="43" t="s">
        <v>3052</v>
      </c>
      <c r="G1114" s="12" t="s">
        <v>2120</v>
      </c>
      <c r="H1114" s="12" t="s">
        <v>2121</v>
      </c>
      <c r="I1114" s="18" t="s">
        <v>3360</v>
      </c>
      <c r="J1114" s="43" t="s">
        <v>3379</v>
      </c>
      <c r="K1114" s="43" t="s">
        <v>3379</v>
      </c>
      <c r="L1114" s="144">
        <v>40476</v>
      </c>
      <c r="M1114" s="168"/>
      <c r="N1114" s="75"/>
      <c r="O1114" s="75">
        <v>0</v>
      </c>
      <c r="P1114" s="65">
        <v>1</v>
      </c>
      <c r="Q1114" s="91" t="s">
        <v>3110</v>
      </c>
      <c r="R1114" s="14"/>
      <c r="T1114" s="123"/>
      <c r="U1114" s="338"/>
      <c r="V1114" s="92"/>
      <c r="W1114" s="92"/>
    </row>
    <row r="1115" spans="1:23" ht="12.75" customHeight="1" x14ac:dyDescent="0.2">
      <c r="A1115" s="11">
        <f t="shared" si="18"/>
        <v>1113</v>
      </c>
      <c r="B1115" s="98">
        <v>2561</v>
      </c>
      <c r="C1115" s="12" t="s">
        <v>1697</v>
      </c>
      <c r="D1115" s="14" t="s">
        <v>1441</v>
      </c>
      <c r="E1115" s="13" t="s">
        <v>2646</v>
      </c>
      <c r="F1115" s="43" t="s">
        <v>3052</v>
      </c>
      <c r="G1115" s="12" t="s">
        <v>2120</v>
      </c>
      <c r="H1115" s="12" t="s">
        <v>2121</v>
      </c>
      <c r="I1115" s="18" t="s">
        <v>3360</v>
      </c>
      <c r="J1115" s="43" t="s">
        <v>3379</v>
      </c>
      <c r="K1115" s="43" t="s">
        <v>3379</v>
      </c>
      <c r="L1115" s="144">
        <v>40753</v>
      </c>
      <c r="M1115" s="168"/>
      <c r="N1115" s="75"/>
      <c r="O1115" s="75">
        <v>0</v>
      </c>
      <c r="P1115" s="65">
        <v>1</v>
      </c>
      <c r="Q1115" s="91" t="s">
        <v>3110</v>
      </c>
      <c r="R1115" s="14"/>
      <c r="T1115" s="123"/>
      <c r="U1115" s="338"/>
      <c r="V1115" s="92"/>
      <c r="W1115" s="92"/>
    </row>
    <row r="1116" spans="1:23" ht="12.75" customHeight="1" x14ac:dyDescent="0.2">
      <c r="A1116" s="11">
        <f t="shared" si="18"/>
        <v>1114</v>
      </c>
      <c r="B1116" s="98">
        <v>2562</v>
      </c>
      <c r="C1116" s="12" t="s">
        <v>1697</v>
      </c>
      <c r="D1116" s="14" t="s">
        <v>1442</v>
      </c>
      <c r="E1116" s="13" t="s">
        <v>2646</v>
      </c>
      <c r="F1116" s="43" t="s">
        <v>3052</v>
      </c>
      <c r="G1116" s="12" t="s">
        <v>2120</v>
      </c>
      <c r="H1116" s="12" t="s">
        <v>2121</v>
      </c>
      <c r="I1116" s="18" t="s">
        <v>3360</v>
      </c>
      <c r="J1116" s="43" t="s">
        <v>3379</v>
      </c>
      <c r="K1116" s="43" t="s">
        <v>3379</v>
      </c>
      <c r="L1116" s="144">
        <v>40476</v>
      </c>
      <c r="M1116" s="168"/>
      <c r="N1116" s="75"/>
      <c r="O1116" s="75">
        <v>0</v>
      </c>
      <c r="P1116" s="65">
        <v>1</v>
      </c>
      <c r="Q1116" s="91" t="s">
        <v>3110</v>
      </c>
      <c r="R1116" s="14"/>
      <c r="T1116" s="123"/>
      <c r="U1116" s="338"/>
      <c r="V1116" s="92"/>
      <c r="W1116" s="92"/>
    </row>
    <row r="1117" spans="1:23" ht="12.75" customHeight="1" x14ac:dyDescent="0.2">
      <c r="A1117" s="11">
        <f t="shared" si="18"/>
        <v>1115</v>
      </c>
      <c r="B1117" s="98">
        <v>2563</v>
      </c>
      <c r="C1117" s="12" t="s">
        <v>1697</v>
      </c>
      <c r="D1117" s="14" t="s">
        <v>1443</v>
      </c>
      <c r="E1117" s="13" t="s">
        <v>2646</v>
      </c>
      <c r="F1117" s="43" t="s">
        <v>3052</v>
      </c>
      <c r="G1117" s="12" t="s">
        <v>2120</v>
      </c>
      <c r="H1117" s="12" t="s">
        <v>2121</v>
      </c>
      <c r="I1117" s="18" t="s">
        <v>3360</v>
      </c>
      <c r="J1117" s="43" t="s">
        <v>3379</v>
      </c>
      <c r="K1117" s="43" t="s">
        <v>3379</v>
      </c>
      <c r="L1117" s="144">
        <v>40406</v>
      </c>
      <c r="M1117" s="168"/>
      <c r="N1117" s="75"/>
      <c r="O1117" s="75">
        <v>0</v>
      </c>
      <c r="P1117" s="65">
        <v>1</v>
      </c>
      <c r="Q1117" s="91" t="s">
        <v>3110</v>
      </c>
      <c r="R1117" s="14"/>
      <c r="T1117" s="123"/>
      <c r="U1117" s="338"/>
      <c r="V1117" s="92"/>
      <c r="W1117" s="92"/>
    </row>
    <row r="1118" spans="1:23" ht="12.75" customHeight="1" x14ac:dyDescent="0.2">
      <c r="A1118" s="11">
        <f t="shared" si="18"/>
        <v>1116</v>
      </c>
      <c r="B1118" s="98">
        <v>2564</v>
      </c>
      <c r="C1118" s="12" t="s">
        <v>1697</v>
      </c>
      <c r="D1118" s="14" t="s">
        <v>1444</v>
      </c>
      <c r="E1118" s="13" t="s">
        <v>2646</v>
      </c>
      <c r="F1118" s="43" t="s">
        <v>3052</v>
      </c>
      <c r="G1118" s="12" t="s">
        <v>2120</v>
      </c>
      <c r="H1118" s="12" t="s">
        <v>2121</v>
      </c>
      <c r="I1118" s="18" t="s">
        <v>3360</v>
      </c>
      <c r="J1118" s="43" t="s">
        <v>3379</v>
      </c>
      <c r="K1118" s="43" t="s">
        <v>3379</v>
      </c>
      <c r="L1118" s="144">
        <v>40476</v>
      </c>
      <c r="M1118" s="168"/>
      <c r="N1118" s="75"/>
      <c r="O1118" s="75">
        <v>0</v>
      </c>
      <c r="P1118" s="65">
        <v>1</v>
      </c>
      <c r="Q1118" s="91" t="s">
        <v>3110</v>
      </c>
      <c r="R1118" s="14"/>
      <c r="T1118" s="135">
        <v>41425</v>
      </c>
      <c r="U1118" s="338"/>
      <c r="V1118" s="92"/>
      <c r="W1118" s="92"/>
    </row>
    <row r="1119" spans="1:23" ht="12.75" customHeight="1" x14ac:dyDescent="0.2">
      <c r="A1119" s="11">
        <f t="shared" si="18"/>
        <v>1117</v>
      </c>
      <c r="B1119" s="98">
        <v>2565</v>
      </c>
      <c r="C1119" s="12" t="s">
        <v>1697</v>
      </c>
      <c r="D1119" s="14" t="s">
        <v>1445</v>
      </c>
      <c r="E1119" s="13" t="s">
        <v>2646</v>
      </c>
      <c r="F1119" s="43" t="s">
        <v>3052</v>
      </c>
      <c r="G1119" s="12" t="s">
        <v>2120</v>
      </c>
      <c r="H1119" s="12" t="s">
        <v>2121</v>
      </c>
      <c r="I1119" s="18" t="s">
        <v>3360</v>
      </c>
      <c r="J1119" s="43" t="s">
        <v>3379</v>
      </c>
      <c r="K1119" s="43" t="s">
        <v>3379</v>
      </c>
      <c r="L1119" s="144">
        <v>40406</v>
      </c>
      <c r="M1119" s="168"/>
      <c r="N1119" s="75"/>
      <c r="O1119" s="75">
        <v>0</v>
      </c>
      <c r="P1119" s="65">
        <v>1</v>
      </c>
      <c r="Q1119" s="91" t="s">
        <v>3110</v>
      </c>
      <c r="R1119" s="14"/>
      <c r="T1119" s="123"/>
      <c r="U1119" s="338"/>
      <c r="V1119" s="92"/>
      <c r="W1119" s="92"/>
    </row>
    <row r="1120" spans="1:23" ht="12.75" customHeight="1" x14ac:dyDescent="0.2">
      <c r="A1120" s="11">
        <f t="shared" si="18"/>
        <v>1118</v>
      </c>
      <c r="B1120" s="98">
        <v>2566</v>
      </c>
      <c r="C1120" s="12" t="s">
        <v>1697</v>
      </c>
      <c r="D1120" s="14" t="s">
        <v>1446</v>
      </c>
      <c r="E1120" s="13" t="s">
        <v>2646</v>
      </c>
      <c r="F1120" s="43" t="s">
        <v>3052</v>
      </c>
      <c r="G1120" s="12" t="s">
        <v>2120</v>
      </c>
      <c r="H1120" s="12" t="s">
        <v>2121</v>
      </c>
      <c r="I1120" s="18" t="s">
        <v>3360</v>
      </c>
      <c r="J1120" s="43" t="s">
        <v>3379</v>
      </c>
      <c r="K1120" s="43" t="s">
        <v>3379</v>
      </c>
      <c r="L1120" s="144">
        <v>40759</v>
      </c>
      <c r="M1120" s="168"/>
      <c r="N1120" s="75"/>
      <c r="O1120" s="75">
        <v>0</v>
      </c>
      <c r="P1120" s="65">
        <v>1</v>
      </c>
      <c r="Q1120" s="91" t="s">
        <v>3110</v>
      </c>
      <c r="R1120" s="14"/>
      <c r="T1120" s="123"/>
      <c r="U1120" s="338"/>
      <c r="V1120" s="92"/>
      <c r="W1120" s="92"/>
    </row>
    <row r="1121" spans="1:23" ht="12.75" customHeight="1" x14ac:dyDescent="0.2">
      <c r="A1121" s="11">
        <f t="shared" si="18"/>
        <v>1119</v>
      </c>
      <c r="B1121" s="98">
        <v>2567</v>
      </c>
      <c r="C1121" s="12" t="s">
        <v>1697</v>
      </c>
      <c r="D1121" s="14" t="s">
        <v>1447</v>
      </c>
      <c r="E1121" s="13" t="s">
        <v>2646</v>
      </c>
      <c r="F1121" s="43" t="s">
        <v>3052</v>
      </c>
      <c r="G1121" s="12" t="s">
        <v>2120</v>
      </c>
      <c r="H1121" s="12" t="s">
        <v>2121</v>
      </c>
      <c r="I1121" s="18" t="s">
        <v>3360</v>
      </c>
      <c r="J1121" s="43" t="s">
        <v>3379</v>
      </c>
      <c r="K1121" s="43" t="s">
        <v>3379</v>
      </c>
      <c r="L1121" s="144">
        <v>40681</v>
      </c>
      <c r="M1121" s="168"/>
      <c r="N1121" s="75"/>
      <c r="O1121" s="75">
        <v>0</v>
      </c>
      <c r="P1121" s="65">
        <v>1</v>
      </c>
      <c r="Q1121" s="91" t="s">
        <v>3110</v>
      </c>
      <c r="R1121" s="14"/>
      <c r="T1121" s="123"/>
      <c r="U1121" s="338"/>
      <c r="V1121" s="92"/>
      <c r="W1121" s="92"/>
    </row>
    <row r="1122" spans="1:23" ht="12.75" customHeight="1" x14ac:dyDescent="0.2">
      <c r="A1122" s="11">
        <f t="shared" si="18"/>
        <v>1120</v>
      </c>
      <c r="B1122" s="98">
        <v>2568</v>
      </c>
      <c r="C1122" s="12" t="s">
        <v>1697</v>
      </c>
      <c r="D1122" s="14" t="s">
        <v>1448</v>
      </c>
      <c r="E1122" s="13" t="s">
        <v>2646</v>
      </c>
      <c r="F1122" s="43" t="s">
        <v>3095</v>
      </c>
      <c r="G1122" s="12" t="s">
        <v>2120</v>
      </c>
      <c r="H1122" s="12" t="s">
        <v>2121</v>
      </c>
      <c r="I1122" s="18" t="s">
        <v>3360</v>
      </c>
      <c r="J1122" s="43" t="s">
        <v>3379</v>
      </c>
      <c r="K1122" s="43" t="s">
        <v>3379</v>
      </c>
      <c r="L1122" s="144">
        <v>40512</v>
      </c>
      <c r="M1122" s="168"/>
      <c r="N1122" s="75"/>
      <c r="O1122" s="75">
        <v>0</v>
      </c>
      <c r="P1122" s="65">
        <v>1</v>
      </c>
      <c r="Q1122" s="91" t="s">
        <v>3110</v>
      </c>
      <c r="R1122" s="14"/>
      <c r="T1122" s="135">
        <v>41432</v>
      </c>
      <c r="U1122" s="338"/>
      <c r="V1122" s="92"/>
      <c r="W1122" s="92"/>
    </row>
    <row r="1123" spans="1:23" ht="12.75" customHeight="1" x14ac:dyDescent="0.2">
      <c r="A1123" s="11">
        <f t="shared" si="18"/>
        <v>1121</v>
      </c>
      <c r="B1123" s="98">
        <v>2569</v>
      </c>
      <c r="C1123" s="12" t="s">
        <v>1697</v>
      </c>
      <c r="D1123" s="14" t="s">
        <v>1449</v>
      </c>
      <c r="E1123" s="13" t="s">
        <v>2646</v>
      </c>
      <c r="F1123" s="43" t="s">
        <v>3095</v>
      </c>
      <c r="G1123" s="12" t="s">
        <v>2120</v>
      </c>
      <c r="H1123" s="12" t="s">
        <v>2121</v>
      </c>
      <c r="I1123" s="18" t="s">
        <v>3360</v>
      </c>
      <c r="J1123" s="43" t="s">
        <v>3379</v>
      </c>
      <c r="K1123" s="43" t="s">
        <v>3379</v>
      </c>
      <c r="L1123" s="144">
        <v>40780</v>
      </c>
      <c r="M1123" s="168"/>
      <c r="N1123" s="75"/>
      <c r="O1123" s="75">
        <v>0</v>
      </c>
      <c r="P1123" s="65">
        <v>1</v>
      </c>
      <c r="Q1123" s="91" t="s">
        <v>3110</v>
      </c>
      <c r="R1123" s="14"/>
      <c r="T1123" s="123"/>
      <c r="U1123" s="338"/>
      <c r="V1123" s="92"/>
      <c r="W1123" s="92"/>
    </row>
    <row r="1124" spans="1:23" ht="12.75" customHeight="1" x14ac:dyDescent="0.2">
      <c r="A1124" s="11">
        <f t="shared" si="18"/>
        <v>1122</v>
      </c>
      <c r="B1124" s="98">
        <v>2570</v>
      </c>
      <c r="C1124" s="12" t="s">
        <v>1697</v>
      </c>
      <c r="D1124" s="14" t="s">
        <v>1450</v>
      </c>
      <c r="E1124" s="13" t="s">
        <v>2646</v>
      </c>
      <c r="F1124" s="43" t="s">
        <v>3052</v>
      </c>
      <c r="G1124" s="12" t="s">
        <v>2120</v>
      </c>
      <c r="H1124" s="12" t="s">
        <v>2121</v>
      </c>
      <c r="I1124" s="18" t="s">
        <v>3360</v>
      </c>
      <c r="J1124" s="43" t="s">
        <v>3379</v>
      </c>
      <c r="K1124" s="43" t="s">
        <v>3379</v>
      </c>
      <c r="L1124" s="144">
        <v>40406</v>
      </c>
      <c r="M1124" s="168"/>
      <c r="N1124" s="75"/>
      <c r="O1124" s="75">
        <v>0</v>
      </c>
      <c r="P1124" s="65">
        <v>1</v>
      </c>
      <c r="Q1124" s="91" t="s">
        <v>3110</v>
      </c>
      <c r="R1124" s="14"/>
      <c r="T1124" s="123"/>
      <c r="U1124" s="338"/>
      <c r="V1124" s="92"/>
      <c r="W1124" s="92"/>
    </row>
    <row r="1125" spans="1:23" ht="12.75" customHeight="1" x14ac:dyDescent="0.2">
      <c r="A1125" s="11">
        <f t="shared" si="18"/>
        <v>1123</v>
      </c>
      <c r="B1125" s="98">
        <v>2571</v>
      </c>
      <c r="C1125" s="12" t="s">
        <v>1697</v>
      </c>
      <c r="D1125" s="14" t="s">
        <v>1451</v>
      </c>
      <c r="E1125" s="13" t="s">
        <v>2646</v>
      </c>
      <c r="F1125" s="43" t="s">
        <v>3052</v>
      </c>
      <c r="G1125" s="12" t="s">
        <v>2120</v>
      </c>
      <c r="H1125" s="12" t="s">
        <v>2121</v>
      </c>
      <c r="I1125" s="18" t="s">
        <v>3360</v>
      </c>
      <c r="J1125" s="43" t="s">
        <v>3379</v>
      </c>
      <c r="K1125" s="43" t="s">
        <v>3379</v>
      </c>
      <c r="L1125" s="144">
        <v>40753</v>
      </c>
      <c r="M1125" s="168"/>
      <c r="N1125" s="75"/>
      <c r="O1125" s="75">
        <v>0</v>
      </c>
      <c r="P1125" s="65">
        <v>1</v>
      </c>
      <c r="Q1125" s="91" t="s">
        <v>3110</v>
      </c>
      <c r="R1125" s="14"/>
      <c r="T1125" s="123"/>
      <c r="U1125" s="338"/>
      <c r="V1125" s="92"/>
      <c r="W1125" s="92"/>
    </row>
    <row r="1126" spans="1:23" ht="12.75" customHeight="1" x14ac:dyDescent="0.2">
      <c r="A1126" s="11">
        <f t="shared" si="18"/>
        <v>1124</v>
      </c>
      <c r="B1126" s="98">
        <v>2572</v>
      </c>
      <c r="C1126" s="12" t="s">
        <v>1697</v>
      </c>
      <c r="D1126" s="14" t="s">
        <v>1452</v>
      </c>
      <c r="E1126" s="13" t="s">
        <v>2646</v>
      </c>
      <c r="F1126" s="43" t="s">
        <v>3052</v>
      </c>
      <c r="G1126" s="12" t="s">
        <v>2120</v>
      </c>
      <c r="H1126" s="12" t="s">
        <v>2121</v>
      </c>
      <c r="I1126" s="18" t="s">
        <v>3360</v>
      </c>
      <c r="J1126" s="43" t="s">
        <v>3379</v>
      </c>
      <c r="K1126" s="43" t="s">
        <v>3379</v>
      </c>
      <c r="L1126" s="144">
        <v>40476</v>
      </c>
      <c r="M1126" s="168"/>
      <c r="N1126" s="75"/>
      <c r="O1126" s="75">
        <v>0</v>
      </c>
      <c r="P1126" s="65">
        <v>1</v>
      </c>
      <c r="Q1126" s="91" t="s">
        <v>3110</v>
      </c>
      <c r="R1126" s="14"/>
      <c r="T1126" s="123"/>
      <c r="U1126" s="338"/>
      <c r="V1126" s="92"/>
      <c r="W1126" s="92"/>
    </row>
    <row r="1127" spans="1:23" ht="12.75" customHeight="1" x14ac:dyDescent="0.2">
      <c r="A1127" s="11">
        <f t="shared" si="18"/>
        <v>1125</v>
      </c>
      <c r="B1127" s="98">
        <v>2573</v>
      </c>
      <c r="C1127" s="12" t="s">
        <v>1697</v>
      </c>
      <c r="D1127" s="14" t="s">
        <v>1453</v>
      </c>
      <c r="E1127" s="13" t="s">
        <v>2646</v>
      </c>
      <c r="F1127" s="43" t="s">
        <v>3052</v>
      </c>
      <c r="G1127" s="12" t="s">
        <v>2120</v>
      </c>
      <c r="H1127" s="12" t="s">
        <v>2121</v>
      </c>
      <c r="I1127" s="18" t="s">
        <v>3360</v>
      </c>
      <c r="J1127" s="43" t="s">
        <v>3379</v>
      </c>
      <c r="K1127" s="43" t="s">
        <v>3379</v>
      </c>
      <c r="L1127" s="144">
        <v>40406</v>
      </c>
      <c r="M1127" s="168"/>
      <c r="N1127" s="75"/>
      <c r="O1127" s="75">
        <v>0</v>
      </c>
      <c r="P1127" s="65">
        <v>1</v>
      </c>
      <c r="Q1127" s="91" t="s">
        <v>3110</v>
      </c>
      <c r="R1127" s="14"/>
      <c r="T1127" s="123"/>
      <c r="U1127" s="338"/>
      <c r="V1127" s="92"/>
      <c r="W1127" s="92"/>
    </row>
    <row r="1128" spans="1:23" ht="12.75" customHeight="1" x14ac:dyDescent="0.2">
      <c r="A1128" s="11">
        <f t="shared" si="18"/>
        <v>1126</v>
      </c>
      <c r="B1128" s="98">
        <v>2574</v>
      </c>
      <c r="C1128" s="12" t="s">
        <v>1697</v>
      </c>
      <c r="D1128" s="14" t="s">
        <v>2554</v>
      </c>
      <c r="E1128" s="13" t="s">
        <v>2646</v>
      </c>
      <c r="F1128" s="43" t="s">
        <v>3052</v>
      </c>
      <c r="G1128" s="12" t="s">
        <v>2120</v>
      </c>
      <c r="H1128" s="12" t="s">
        <v>2121</v>
      </c>
      <c r="I1128" s="18" t="s">
        <v>3360</v>
      </c>
      <c r="J1128" s="43" t="s">
        <v>3379</v>
      </c>
      <c r="K1128" s="43" t="s">
        <v>3379</v>
      </c>
      <c r="L1128" s="144">
        <v>40406</v>
      </c>
      <c r="M1128" s="168"/>
      <c r="N1128" s="75"/>
      <c r="O1128" s="75">
        <v>0</v>
      </c>
      <c r="P1128" s="65">
        <v>1</v>
      </c>
      <c r="Q1128" s="91" t="s">
        <v>3110</v>
      </c>
      <c r="R1128" s="14"/>
      <c r="T1128" s="135">
        <v>41432</v>
      </c>
      <c r="U1128" s="338"/>
      <c r="V1128" s="92"/>
      <c r="W1128" s="92"/>
    </row>
    <row r="1129" spans="1:23" ht="12.75" customHeight="1" x14ac:dyDescent="0.2">
      <c r="A1129" s="11">
        <f t="shared" si="18"/>
        <v>1127</v>
      </c>
      <c r="B1129" s="98">
        <v>2575</v>
      </c>
      <c r="C1129" s="12" t="s">
        <v>1697</v>
      </c>
      <c r="D1129" s="14" t="s">
        <v>2555</v>
      </c>
      <c r="E1129" s="13" t="s">
        <v>2646</v>
      </c>
      <c r="F1129" s="43" t="s">
        <v>3052</v>
      </c>
      <c r="G1129" s="12" t="s">
        <v>2120</v>
      </c>
      <c r="H1129" s="12" t="s">
        <v>2121</v>
      </c>
      <c r="I1129" s="18" t="s">
        <v>3360</v>
      </c>
      <c r="J1129" s="43" t="s">
        <v>3379</v>
      </c>
      <c r="K1129" s="43" t="s">
        <v>3379</v>
      </c>
      <c r="L1129" s="144">
        <v>40759</v>
      </c>
      <c r="M1129" s="168"/>
      <c r="N1129" s="75"/>
      <c r="O1129" s="75">
        <v>0</v>
      </c>
      <c r="P1129" s="65">
        <v>1</v>
      </c>
      <c r="Q1129" s="91" t="s">
        <v>3110</v>
      </c>
      <c r="R1129" s="14"/>
      <c r="T1129" s="123"/>
      <c r="U1129" s="338"/>
      <c r="V1129" s="92"/>
      <c r="W1129" s="92"/>
    </row>
    <row r="1130" spans="1:23" ht="12.75" customHeight="1" x14ac:dyDescent="0.2">
      <c r="A1130" s="11">
        <f t="shared" si="18"/>
        <v>1128</v>
      </c>
      <c r="B1130" s="98">
        <v>2577</v>
      </c>
      <c r="C1130" s="12" t="s">
        <v>1697</v>
      </c>
      <c r="D1130" s="14" t="s">
        <v>2556</v>
      </c>
      <c r="E1130" s="13" t="s">
        <v>2646</v>
      </c>
      <c r="F1130" s="43" t="s">
        <v>3052</v>
      </c>
      <c r="G1130" s="12" t="s">
        <v>2120</v>
      </c>
      <c r="H1130" s="12" t="s">
        <v>2121</v>
      </c>
      <c r="I1130" s="18" t="s">
        <v>3360</v>
      </c>
      <c r="J1130" s="43" t="s">
        <v>3379</v>
      </c>
      <c r="K1130" s="43" t="s">
        <v>3379</v>
      </c>
      <c r="L1130" s="144">
        <v>40406</v>
      </c>
      <c r="M1130" s="168"/>
      <c r="N1130" s="75"/>
      <c r="O1130" s="75">
        <v>0</v>
      </c>
      <c r="P1130" s="65">
        <v>1</v>
      </c>
      <c r="Q1130" s="91" t="s">
        <v>3110</v>
      </c>
      <c r="R1130" s="14"/>
      <c r="T1130" s="123"/>
      <c r="U1130" s="338"/>
      <c r="V1130" s="92"/>
      <c r="W1130" s="92"/>
    </row>
    <row r="1131" spans="1:23" ht="12.75" customHeight="1" x14ac:dyDescent="0.2">
      <c r="A1131" s="11">
        <f t="shared" si="18"/>
        <v>1129</v>
      </c>
      <c r="B1131" s="98">
        <v>2578</v>
      </c>
      <c r="C1131" s="12" t="s">
        <v>1697</v>
      </c>
      <c r="D1131" s="14" t="s">
        <v>612</v>
      </c>
      <c r="E1131" s="13" t="s">
        <v>2646</v>
      </c>
      <c r="F1131" s="43" t="s">
        <v>3052</v>
      </c>
      <c r="G1131" s="12" t="s">
        <v>2120</v>
      </c>
      <c r="H1131" s="12" t="s">
        <v>2121</v>
      </c>
      <c r="I1131" s="18" t="s">
        <v>3360</v>
      </c>
      <c r="J1131" s="43" t="s">
        <v>3379</v>
      </c>
      <c r="K1131" s="43" t="s">
        <v>3379</v>
      </c>
      <c r="L1131" s="144">
        <v>40406</v>
      </c>
      <c r="M1131" s="168"/>
      <c r="N1131" s="75"/>
      <c r="O1131" s="75">
        <v>0</v>
      </c>
      <c r="P1131" s="65">
        <v>1</v>
      </c>
      <c r="Q1131" s="91" t="s">
        <v>3110</v>
      </c>
      <c r="R1131" s="14"/>
      <c r="T1131" s="123"/>
      <c r="U1131" s="338"/>
      <c r="V1131" s="92"/>
      <c r="W1131" s="92"/>
    </row>
    <row r="1132" spans="1:23" ht="12.75" customHeight="1" x14ac:dyDescent="0.2">
      <c r="A1132" s="11">
        <f t="shared" si="18"/>
        <v>1130</v>
      </c>
      <c r="B1132" s="98">
        <v>2580</v>
      </c>
      <c r="C1132" s="12" t="s">
        <v>1697</v>
      </c>
      <c r="D1132" s="14" t="s">
        <v>613</v>
      </c>
      <c r="E1132" s="13" t="s">
        <v>2646</v>
      </c>
      <c r="F1132" s="43" t="s">
        <v>3095</v>
      </c>
      <c r="G1132" s="12" t="s">
        <v>2120</v>
      </c>
      <c r="H1132" s="12" t="s">
        <v>2121</v>
      </c>
      <c r="I1132" s="18" t="s">
        <v>3360</v>
      </c>
      <c r="J1132" s="43" t="s">
        <v>3379</v>
      </c>
      <c r="K1132" s="43" t="s">
        <v>3379</v>
      </c>
      <c r="L1132" s="144">
        <v>40752</v>
      </c>
      <c r="M1132" s="168"/>
      <c r="N1132" s="75"/>
      <c r="O1132" s="75">
        <v>0</v>
      </c>
      <c r="P1132" s="65">
        <v>1</v>
      </c>
      <c r="Q1132" s="91" t="s">
        <v>3110</v>
      </c>
      <c r="R1132" s="14"/>
      <c r="T1132" s="123"/>
      <c r="U1132" s="338"/>
      <c r="V1132" s="92"/>
      <c r="W1132" s="92"/>
    </row>
    <row r="1133" spans="1:23" ht="12.75" customHeight="1" x14ac:dyDescent="0.2">
      <c r="A1133" s="11">
        <f t="shared" si="18"/>
        <v>1131</v>
      </c>
      <c r="B1133" s="98">
        <v>2581</v>
      </c>
      <c r="C1133" s="12" t="s">
        <v>1697</v>
      </c>
      <c r="D1133" s="14" t="s">
        <v>614</v>
      </c>
      <c r="E1133" s="13" t="s">
        <v>2646</v>
      </c>
      <c r="F1133" s="43" t="s">
        <v>3095</v>
      </c>
      <c r="G1133" s="12" t="s">
        <v>2120</v>
      </c>
      <c r="H1133" s="12" t="s">
        <v>2121</v>
      </c>
      <c r="I1133" s="18" t="s">
        <v>3360</v>
      </c>
      <c r="J1133" s="43" t="s">
        <v>3379</v>
      </c>
      <c r="K1133" s="43" t="s">
        <v>3379</v>
      </c>
      <c r="L1133" s="144">
        <v>40774</v>
      </c>
      <c r="M1133" s="168"/>
      <c r="N1133" s="75"/>
      <c r="O1133" s="75">
        <v>0</v>
      </c>
      <c r="P1133" s="65">
        <v>1</v>
      </c>
      <c r="Q1133" s="91" t="s">
        <v>3110</v>
      </c>
      <c r="R1133" s="14"/>
      <c r="T1133" s="123"/>
      <c r="U1133" s="338"/>
      <c r="V1133" s="92"/>
      <c r="W1133" s="92"/>
    </row>
    <row r="1134" spans="1:23" ht="12.75" customHeight="1" x14ac:dyDescent="0.2">
      <c r="A1134" s="11">
        <f t="shared" si="18"/>
        <v>1132</v>
      </c>
      <c r="B1134" s="98">
        <v>2582</v>
      </c>
      <c r="C1134" s="12" t="s">
        <v>1697</v>
      </c>
      <c r="D1134" s="14" t="s">
        <v>615</v>
      </c>
      <c r="E1134" s="13" t="s">
        <v>2646</v>
      </c>
      <c r="F1134" s="43" t="s">
        <v>3095</v>
      </c>
      <c r="G1134" s="12" t="s">
        <v>2120</v>
      </c>
      <c r="H1134" s="12" t="s">
        <v>2121</v>
      </c>
      <c r="I1134" s="18" t="s">
        <v>3360</v>
      </c>
      <c r="J1134" s="43" t="s">
        <v>3379</v>
      </c>
      <c r="K1134" s="43" t="s">
        <v>3379</v>
      </c>
      <c r="L1134" s="144">
        <v>40724</v>
      </c>
      <c r="M1134" s="168"/>
      <c r="N1134" s="75"/>
      <c r="O1134" s="75">
        <v>0</v>
      </c>
      <c r="P1134" s="65">
        <v>1</v>
      </c>
      <c r="Q1134" s="91" t="s">
        <v>3110</v>
      </c>
      <c r="R1134" s="14"/>
      <c r="T1134" s="123"/>
      <c r="U1134" s="338"/>
      <c r="V1134" s="92"/>
      <c r="W1134" s="92"/>
    </row>
    <row r="1135" spans="1:23" ht="12.75" customHeight="1" x14ac:dyDescent="0.2">
      <c r="A1135" s="11">
        <f t="shared" si="18"/>
        <v>1133</v>
      </c>
      <c r="B1135" s="98">
        <v>2583</v>
      </c>
      <c r="C1135" s="12" t="s">
        <v>1697</v>
      </c>
      <c r="D1135" s="14" t="s">
        <v>616</v>
      </c>
      <c r="E1135" s="13" t="s">
        <v>2646</v>
      </c>
      <c r="F1135" s="43" t="s">
        <v>3095</v>
      </c>
      <c r="G1135" s="12" t="s">
        <v>2120</v>
      </c>
      <c r="H1135" s="12" t="s">
        <v>2121</v>
      </c>
      <c r="I1135" s="18" t="s">
        <v>3360</v>
      </c>
      <c r="J1135" s="43" t="s">
        <v>3379</v>
      </c>
      <c r="K1135" s="43" t="s">
        <v>3379</v>
      </c>
      <c r="L1135" s="144">
        <v>40752</v>
      </c>
      <c r="M1135" s="168"/>
      <c r="N1135" s="75"/>
      <c r="O1135" s="75">
        <v>0</v>
      </c>
      <c r="P1135" s="65">
        <v>1</v>
      </c>
      <c r="Q1135" s="91" t="s">
        <v>3110</v>
      </c>
      <c r="R1135" s="14"/>
      <c r="T1135" s="123"/>
      <c r="U1135" s="338"/>
      <c r="V1135" s="92"/>
      <c r="W1135" s="92"/>
    </row>
    <row r="1136" spans="1:23" ht="12.75" customHeight="1" x14ac:dyDescent="0.2">
      <c r="A1136" s="11">
        <f t="shared" si="18"/>
        <v>1134</v>
      </c>
      <c r="B1136" s="98">
        <v>2584</v>
      </c>
      <c r="C1136" s="12" t="s">
        <v>1697</v>
      </c>
      <c r="D1136" s="14" t="s">
        <v>1643</v>
      </c>
      <c r="E1136" s="13" t="s">
        <v>2646</v>
      </c>
      <c r="F1136" s="43" t="s">
        <v>3095</v>
      </c>
      <c r="G1136" s="12" t="s">
        <v>2120</v>
      </c>
      <c r="H1136" s="12" t="s">
        <v>2121</v>
      </c>
      <c r="I1136" s="221" t="s">
        <v>3360</v>
      </c>
      <c r="J1136" s="43" t="s">
        <v>3379</v>
      </c>
      <c r="K1136" s="43" t="s">
        <v>3379</v>
      </c>
      <c r="L1136" s="144">
        <v>40687</v>
      </c>
      <c r="M1136" s="168"/>
      <c r="N1136" s="75"/>
      <c r="O1136" s="75">
        <v>0</v>
      </c>
      <c r="P1136" s="65">
        <v>1</v>
      </c>
      <c r="Q1136" s="91" t="s">
        <v>3110</v>
      </c>
      <c r="R1136" s="14"/>
      <c r="T1136" s="123"/>
      <c r="U1136" s="338"/>
      <c r="V1136" s="92"/>
      <c r="W1136" s="92"/>
    </row>
    <row r="1137" spans="1:23" ht="12.75" customHeight="1" x14ac:dyDescent="0.2">
      <c r="A1137" s="11">
        <f t="shared" si="18"/>
        <v>1135</v>
      </c>
      <c r="B1137" s="98">
        <v>2585</v>
      </c>
      <c r="C1137" s="12" t="s">
        <v>1697</v>
      </c>
      <c r="D1137" s="14" t="s">
        <v>1644</v>
      </c>
      <c r="E1137" s="13" t="s">
        <v>2646</v>
      </c>
      <c r="F1137" s="43" t="s">
        <v>3095</v>
      </c>
      <c r="G1137" s="12" t="s">
        <v>2120</v>
      </c>
      <c r="H1137" s="12"/>
      <c r="I1137" s="12"/>
      <c r="J1137" s="43" t="s">
        <v>3379</v>
      </c>
      <c r="K1137" s="13"/>
      <c r="L1137" s="13"/>
      <c r="M1137" s="138"/>
      <c r="N1137" s="15"/>
      <c r="O1137" s="15">
        <v>1</v>
      </c>
      <c r="P1137" s="39">
        <v>1</v>
      </c>
      <c r="Q1137" s="91" t="s">
        <v>3107</v>
      </c>
      <c r="R1137" s="14"/>
      <c r="T1137" s="135">
        <v>41425</v>
      </c>
      <c r="U1137" s="338"/>
      <c r="V1137" s="92"/>
      <c r="W1137" s="92"/>
    </row>
    <row r="1138" spans="1:23" ht="12.75" customHeight="1" x14ac:dyDescent="0.2">
      <c r="A1138" s="11">
        <f t="shared" si="18"/>
        <v>1136</v>
      </c>
      <c r="B1138" s="98">
        <v>2586</v>
      </c>
      <c r="C1138" s="12" t="s">
        <v>1697</v>
      </c>
      <c r="D1138" s="14" t="s">
        <v>1645</v>
      </c>
      <c r="E1138" s="13" t="s">
        <v>2646</v>
      </c>
      <c r="F1138" s="43" t="s">
        <v>3095</v>
      </c>
      <c r="G1138" s="12" t="s">
        <v>2120</v>
      </c>
      <c r="H1138" s="18" t="s">
        <v>2121</v>
      </c>
      <c r="I1138" s="226" t="s">
        <v>3360</v>
      </c>
      <c r="J1138" s="43" t="s">
        <v>3379</v>
      </c>
      <c r="K1138" s="44">
        <v>41663</v>
      </c>
      <c r="L1138" s="144">
        <v>41547</v>
      </c>
      <c r="M1138" s="168"/>
      <c r="N1138" s="75"/>
      <c r="O1138" s="75">
        <v>0</v>
      </c>
      <c r="P1138" s="65">
        <v>1</v>
      </c>
      <c r="Q1138" s="91" t="s">
        <v>3110</v>
      </c>
      <c r="R1138" s="14"/>
      <c r="T1138" s="123"/>
      <c r="U1138" s="338"/>
      <c r="V1138" s="92">
        <v>41669</v>
      </c>
      <c r="W1138" s="92"/>
    </row>
    <row r="1139" spans="1:23" ht="12.75" customHeight="1" x14ac:dyDescent="0.2">
      <c r="A1139" s="11">
        <f t="shared" si="18"/>
        <v>1137</v>
      </c>
      <c r="B1139" s="98">
        <v>2587</v>
      </c>
      <c r="C1139" s="12" t="s">
        <v>1697</v>
      </c>
      <c r="D1139" s="14" t="s">
        <v>1646</v>
      </c>
      <c r="E1139" s="13" t="s">
        <v>2646</v>
      </c>
      <c r="F1139" s="43" t="s">
        <v>3095</v>
      </c>
      <c r="G1139" s="12" t="s">
        <v>2120</v>
      </c>
      <c r="H1139" s="12"/>
      <c r="I1139" s="12"/>
      <c r="J1139" s="43" t="s">
        <v>3379</v>
      </c>
      <c r="K1139" s="13"/>
      <c r="L1139" s="13"/>
      <c r="M1139" s="138"/>
      <c r="N1139" s="15"/>
      <c r="O1139" s="15">
        <v>1</v>
      </c>
      <c r="P1139" s="39">
        <v>1</v>
      </c>
      <c r="Q1139" s="91" t="s">
        <v>3107</v>
      </c>
      <c r="R1139" s="14"/>
      <c r="T1139" s="123"/>
      <c r="U1139" s="338"/>
      <c r="V1139" s="92"/>
      <c r="W1139" s="92"/>
    </row>
    <row r="1140" spans="1:23" ht="12.75" customHeight="1" x14ac:dyDescent="0.2">
      <c r="A1140" s="11">
        <f t="shared" si="18"/>
        <v>1138</v>
      </c>
      <c r="B1140" s="98">
        <v>2589</v>
      </c>
      <c r="C1140" s="12" t="s">
        <v>1697</v>
      </c>
      <c r="D1140" s="14" t="s">
        <v>1264</v>
      </c>
      <c r="E1140" s="13" t="s">
        <v>2646</v>
      </c>
      <c r="F1140" s="43" t="s">
        <v>3095</v>
      </c>
      <c r="G1140" s="12" t="s">
        <v>2120</v>
      </c>
      <c r="H1140" s="12" t="s">
        <v>2121</v>
      </c>
      <c r="I1140" s="225" t="s">
        <v>3360</v>
      </c>
      <c r="J1140" s="43" t="s">
        <v>3379</v>
      </c>
      <c r="K1140" s="43" t="s">
        <v>3379</v>
      </c>
      <c r="L1140" s="144">
        <v>40779</v>
      </c>
      <c r="M1140" s="168"/>
      <c r="N1140" s="75"/>
      <c r="O1140" s="75">
        <v>0</v>
      </c>
      <c r="P1140" s="65">
        <v>1</v>
      </c>
      <c r="Q1140" s="91" t="s">
        <v>3110</v>
      </c>
      <c r="R1140" s="14"/>
      <c r="T1140" s="123"/>
      <c r="U1140" s="338"/>
      <c r="V1140" s="92"/>
      <c r="W1140" s="92"/>
    </row>
    <row r="1141" spans="1:23" ht="12.75" customHeight="1" x14ac:dyDescent="0.2">
      <c r="A1141" s="11">
        <f t="shared" si="18"/>
        <v>1139</v>
      </c>
      <c r="B1141" s="98">
        <v>2590</v>
      </c>
      <c r="C1141" s="12" t="s">
        <v>1697</v>
      </c>
      <c r="D1141" s="14" t="s">
        <v>1265</v>
      </c>
      <c r="E1141" s="13" t="s">
        <v>2646</v>
      </c>
      <c r="F1141" s="43" t="s">
        <v>3095</v>
      </c>
      <c r="G1141" s="12" t="s">
        <v>2120</v>
      </c>
      <c r="H1141" s="18" t="s">
        <v>2121</v>
      </c>
      <c r="I1141" s="221" t="s">
        <v>3360</v>
      </c>
      <c r="J1141" s="43" t="s">
        <v>3379</v>
      </c>
      <c r="K1141" s="44">
        <v>41631</v>
      </c>
      <c r="L1141" s="144">
        <v>41577</v>
      </c>
      <c r="M1141" s="168"/>
      <c r="N1141" s="75"/>
      <c r="O1141" s="75">
        <v>0</v>
      </c>
      <c r="P1141" s="65">
        <v>1</v>
      </c>
      <c r="Q1141" s="91" t="s">
        <v>3110</v>
      </c>
      <c r="R1141" s="14"/>
      <c r="T1141" s="123">
        <v>41669</v>
      </c>
      <c r="U1141" s="338"/>
      <c r="V1141" s="92">
        <v>41669</v>
      </c>
      <c r="W1141" s="92"/>
    </row>
    <row r="1142" spans="1:23" ht="12.75" customHeight="1" x14ac:dyDescent="0.2">
      <c r="A1142" s="11">
        <f t="shared" si="18"/>
        <v>1140</v>
      </c>
      <c r="B1142" s="98">
        <v>2591</v>
      </c>
      <c r="C1142" s="12" t="s">
        <v>1697</v>
      </c>
      <c r="D1142" s="14" t="s">
        <v>1266</v>
      </c>
      <c r="E1142" s="13" t="s">
        <v>2646</v>
      </c>
      <c r="F1142" s="43" t="s">
        <v>3095</v>
      </c>
      <c r="G1142" s="12" t="s">
        <v>2120</v>
      </c>
      <c r="H1142" s="18" t="s">
        <v>2121</v>
      </c>
      <c r="I1142" s="12"/>
      <c r="J1142" s="43" t="s">
        <v>3379</v>
      </c>
      <c r="K1142" s="44">
        <v>42308</v>
      </c>
      <c r="L1142" s="13"/>
      <c r="M1142" s="138"/>
      <c r="N1142" s="15"/>
      <c r="O1142" s="15">
        <v>1</v>
      </c>
      <c r="P1142" s="39">
        <v>1</v>
      </c>
      <c r="Q1142" s="91" t="s">
        <v>3107</v>
      </c>
      <c r="R1142" s="14"/>
      <c r="S1142" s="115" t="s">
        <v>2121</v>
      </c>
      <c r="T1142" s="123">
        <v>42229</v>
      </c>
      <c r="U1142" s="338">
        <v>42307</v>
      </c>
      <c r="V1142" s="92"/>
      <c r="W1142" s="92"/>
    </row>
    <row r="1143" spans="1:23" ht="12.75" customHeight="1" x14ac:dyDescent="0.2">
      <c r="A1143" s="11">
        <f t="shared" si="18"/>
        <v>1141</v>
      </c>
      <c r="B1143" s="98">
        <v>2592</v>
      </c>
      <c r="C1143" s="12" t="s">
        <v>1697</v>
      </c>
      <c r="D1143" s="14" t="s">
        <v>1267</v>
      </c>
      <c r="E1143" s="13" t="s">
        <v>2646</v>
      </c>
      <c r="F1143" s="43" t="s">
        <v>3095</v>
      </c>
      <c r="G1143" s="12" t="s">
        <v>2120</v>
      </c>
      <c r="H1143" s="18" t="s">
        <v>2121</v>
      </c>
      <c r="I1143" s="225" t="s">
        <v>3360</v>
      </c>
      <c r="J1143" s="43" t="s">
        <v>3379</v>
      </c>
      <c r="K1143" s="44">
        <v>41820</v>
      </c>
      <c r="L1143" s="144">
        <v>41820</v>
      </c>
      <c r="M1143" s="138"/>
      <c r="N1143" s="15"/>
      <c r="O1143" s="15">
        <v>1</v>
      </c>
      <c r="P1143" s="39">
        <v>1</v>
      </c>
      <c r="Q1143" s="91" t="s">
        <v>3110</v>
      </c>
      <c r="R1143" s="14"/>
      <c r="T1143" s="123">
        <v>41803</v>
      </c>
      <c r="U1143" s="338">
        <v>41820</v>
      </c>
      <c r="V1143" s="92">
        <v>41814</v>
      </c>
      <c r="W1143" s="92">
        <v>41820</v>
      </c>
    </row>
    <row r="1144" spans="1:23" ht="12.75" customHeight="1" x14ac:dyDescent="0.2">
      <c r="A1144" s="11">
        <f t="shared" si="18"/>
        <v>1142</v>
      </c>
      <c r="B1144" s="98">
        <v>2593</v>
      </c>
      <c r="C1144" s="12" t="s">
        <v>1697</v>
      </c>
      <c r="D1144" s="14" t="s">
        <v>1648</v>
      </c>
      <c r="E1144" s="13" t="s">
        <v>2646</v>
      </c>
      <c r="F1144" s="43" t="s">
        <v>3095</v>
      </c>
      <c r="G1144" s="12" t="s">
        <v>2120</v>
      </c>
      <c r="H1144" s="12" t="s">
        <v>2121</v>
      </c>
      <c r="I1144" s="18" t="s">
        <v>3360</v>
      </c>
      <c r="J1144" s="43" t="s">
        <v>3379</v>
      </c>
      <c r="K1144" s="43" t="s">
        <v>3379</v>
      </c>
      <c r="L1144" s="144">
        <v>40763</v>
      </c>
      <c r="M1144" s="168"/>
      <c r="N1144" s="75"/>
      <c r="O1144" s="75">
        <v>0</v>
      </c>
      <c r="P1144" s="65">
        <v>1</v>
      </c>
      <c r="Q1144" s="91" t="s">
        <v>3110</v>
      </c>
      <c r="R1144" s="14"/>
      <c r="T1144" s="135">
        <v>41432</v>
      </c>
      <c r="U1144" s="338"/>
      <c r="V1144" s="92"/>
      <c r="W1144" s="92"/>
    </row>
    <row r="1145" spans="1:23" ht="12.75" customHeight="1" x14ac:dyDescent="0.2">
      <c r="A1145" s="11">
        <f t="shared" si="18"/>
        <v>1143</v>
      </c>
      <c r="B1145" s="98">
        <v>2594</v>
      </c>
      <c r="C1145" s="12" t="s">
        <v>1697</v>
      </c>
      <c r="D1145" s="14" t="s">
        <v>1649</v>
      </c>
      <c r="E1145" s="13" t="s">
        <v>2646</v>
      </c>
      <c r="F1145" s="43" t="s">
        <v>3095</v>
      </c>
      <c r="G1145" s="12" t="s">
        <v>2120</v>
      </c>
      <c r="H1145" s="12" t="s">
        <v>2121</v>
      </c>
      <c r="I1145" s="18" t="s">
        <v>3360</v>
      </c>
      <c r="J1145" s="43" t="s">
        <v>3379</v>
      </c>
      <c r="K1145" s="43" t="s">
        <v>3379</v>
      </c>
      <c r="L1145" s="144">
        <v>40784</v>
      </c>
      <c r="M1145" s="168"/>
      <c r="N1145" s="75"/>
      <c r="O1145" s="75">
        <v>0</v>
      </c>
      <c r="P1145" s="65">
        <v>1</v>
      </c>
      <c r="Q1145" s="91" t="s">
        <v>3110</v>
      </c>
      <c r="R1145" s="14"/>
      <c r="T1145" s="123"/>
      <c r="U1145" s="338"/>
      <c r="V1145" s="92"/>
      <c r="W1145" s="92"/>
    </row>
    <row r="1146" spans="1:23" ht="12.75" customHeight="1" x14ac:dyDescent="0.2">
      <c r="A1146" s="11">
        <f t="shared" si="18"/>
        <v>1144</v>
      </c>
      <c r="B1146" s="98">
        <v>2595</v>
      </c>
      <c r="C1146" s="12" t="s">
        <v>1697</v>
      </c>
      <c r="D1146" s="14" t="s">
        <v>1650</v>
      </c>
      <c r="E1146" s="13" t="s">
        <v>2646</v>
      </c>
      <c r="F1146" s="43" t="s">
        <v>3095</v>
      </c>
      <c r="G1146" s="12" t="s">
        <v>2120</v>
      </c>
      <c r="H1146" s="12" t="s">
        <v>2121</v>
      </c>
      <c r="I1146" s="221" t="s">
        <v>3360</v>
      </c>
      <c r="J1146" s="43" t="s">
        <v>3379</v>
      </c>
      <c r="K1146" s="43" t="s">
        <v>3379</v>
      </c>
      <c r="L1146" s="144">
        <v>40661</v>
      </c>
      <c r="M1146" s="168"/>
      <c r="N1146" s="75"/>
      <c r="O1146" s="75">
        <v>0</v>
      </c>
      <c r="P1146" s="65">
        <v>1</v>
      </c>
      <c r="Q1146" s="91" t="s">
        <v>3110</v>
      </c>
      <c r="R1146" s="14"/>
      <c r="T1146" s="123"/>
      <c r="U1146" s="338"/>
      <c r="V1146" s="92"/>
      <c r="W1146" s="92"/>
    </row>
    <row r="1147" spans="1:23" ht="12.75" customHeight="1" x14ac:dyDescent="0.2">
      <c r="A1147" s="11">
        <f t="shared" si="18"/>
        <v>1145</v>
      </c>
      <c r="B1147" s="98">
        <v>2596</v>
      </c>
      <c r="C1147" s="12" t="s">
        <v>1697</v>
      </c>
      <c r="D1147" s="14" t="s">
        <v>1651</v>
      </c>
      <c r="E1147" s="13" t="s">
        <v>2646</v>
      </c>
      <c r="F1147" s="43" t="s">
        <v>3095</v>
      </c>
      <c r="G1147" s="12" t="s">
        <v>2120</v>
      </c>
      <c r="H1147" s="12"/>
      <c r="I1147" s="12"/>
      <c r="J1147" s="43" t="s">
        <v>3379</v>
      </c>
      <c r="K1147" s="13"/>
      <c r="L1147" s="13"/>
      <c r="M1147" s="168"/>
      <c r="N1147" s="75"/>
      <c r="O1147" s="75">
        <v>0</v>
      </c>
      <c r="P1147" s="65">
        <v>1</v>
      </c>
      <c r="Q1147" s="91" t="s">
        <v>3107</v>
      </c>
      <c r="R1147" s="14"/>
      <c r="T1147" s="123"/>
      <c r="U1147" s="338"/>
      <c r="V1147" s="92"/>
      <c r="W1147" s="92"/>
    </row>
    <row r="1148" spans="1:23" ht="12.75" customHeight="1" x14ac:dyDescent="0.2">
      <c r="A1148" s="11">
        <f t="shared" si="18"/>
        <v>1146</v>
      </c>
      <c r="B1148" s="98">
        <v>2597</v>
      </c>
      <c r="C1148" s="12" t="s">
        <v>1697</v>
      </c>
      <c r="D1148" s="14" t="s">
        <v>1652</v>
      </c>
      <c r="E1148" s="13" t="s">
        <v>2646</v>
      </c>
      <c r="F1148" s="43" t="s">
        <v>3095</v>
      </c>
      <c r="G1148" s="12" t="s">
        <v>2120</v>
      </c>
      <c r="H1148" s="12"/>
      <c r="I1148" s="12"/>
      <c r="J1148" s="43" t="s">
        <v>3379</v>
      </c>
      <c r="K1148" s="13"/>
      <c r="L1148" s="13"/>
      <c r="M1148" s="168"/>
      <c r="N1148" s="75"/>
      <c r="O1148" s="75">
        <v>0</v>
      </c>
      <c r="P1148" s="65">
        <v>1</v>
      </c>
      <c r="Q1148" s="91" t="s">
        <v>3107</v>
      </c>
      <c r="R1148" s="14"/>
      <c r="T1148" s="123"/>
      <c r="U1148" s="338"/>
      <c r="V1148" s="92"/>
      <c r="W1148" s="92"/>
    </row>
    <row r="1149" spans="1:23" ht="12.75" customHeight="1" x14ac:dyDescent="0.2">
      <c r="A1149" s="11">
        <f t="shared" si="18"/>
        <v>1147</v>
      </c>
      <c r="B1149" s="98">
        <v>2598</v>
      </c>
      <c r="C1149" s="12" t="s">
        <v>1697</v>
      </c>
      <c r="D1149" s="14" t="s">
        <v>1653</v>
      </c>
      <c r="E1149" s="13" t="s">
        <v>2646</v>
      </c>
      <c r="F1149" s="43" t="s">
        <v>3095</v>
      </c>
      <c r="G1149" s="12" t="s">
        <v>2120</v>
      </c>
      <c r="H1149" s="12" t="s">
        <v>2121</v>
      </c>
      <c r="I1149" s="226" t="s">
        <v>3360</v>
      </c>
      <c r="J1149" s="43" t="s">
        <v>3379</v>
      </c>
      <c r="K1149" s="43" t="s">
        <v>3379</v>
      </c>
      <c r="L1149" s="144">
        <v>40767</v>
      </c>
      <c r="M1149" s="168"/>
      <c r="N1149" s="75"/>
      <c r="O1149" s="75">
        <v>0</v>
      </c>
      <c r="P1149" s="65">
        <v>1</v>
      </c>
      <c r="Q1149" s="91" t="s">
        <v>3110</v>
      </c>
      <c r="R1149" s="14"/>
      <c r="T1149" s="123"/>
      <c r="U1149" s="338"/>
      <c r="V1149" s="92"/>
      <c r="W1149" s="92"/>
    </row>
    <row r="1150" spans="1:23" ht="12.75" customHeight="1" x14ac:dyDescent="0.2">
      <c r="A1150" s="11">
        <f t="shared" si="18"/>
        <v>1148</v>
      </c>
      <c r="B1150" s="98">
        <v>2599</v>
      </c>
      <c r="C1150" s="12" t="s">
        <v>1697</v>
      </c>
      <c r="D1150" s="14" t="s">
        <v>1654</v>
      </c>
      <c r="E1150" s="13" t="s">
        <v>2646</v>
      </c>
      <c r="F1150" s="43" t="s">
        <v>3095</v>
      </c>
      <c r="G1150" s="12" t="s">
        <v>2120</v>
      </c>
      <c r="H1150" s="12"/>
      <c r="I1150" s="12"/>
      <c r="J1150" s="43" t="s">
        <v>3379</v>
      </c>
      <c r="K1150" s="13"/>
      <c r="L1150" s="13"/>
      <c r="M1150" s="168"/>
      <c r="N1150" s="75"/>
      <c r="O1150" s="75">
        <v>0</v>
      </c>
      <c r="P1150" s="65">
        <v>1</v>
      </c>
      <c r="Q1150" s="91" t="s">
        <v>3107</v>
      </c>
      <c r="R1150" s="14"/>
      <c r="T1150" s="123"/>
      <c r="U1150" s="338"/>
      <c r="V1150" s="92"/>
      <c r="W1150" s="92"/>
    </row>
    <row r="1151" spans="1:23" ht="12.75" customHeight="1" x14ac:dyDescent="0.2">
      <c r="A1151" s="11">
        <f t="shared" si="18"/>
        <v>1149</v>
      </c>
      <c r="B1151" s="98">
        <v>2601</v>
      </c>
      <c r="C1151" s="12" t="s">
        <v>1697</v>
      </c>
      <c r="D1151" s="14" t="s">
        <v>1655</v>
      </c>
      <c r="E1151" s="13" t="s">
        <v>2119</v>
      </c>
      <c r="F1151" s="43" t="s">
        <v>3098</v>
      </c>
      <c r="G1151" s="12" t="s">
        <v>2120</v>
      </c>
      <c r="H1151" s="12" t="s">
        <v>2121</v>
      </c>
      <c r="I1151" s="12"/>
      <c r="J1151" s="43" t="s">
        <v>3379</v>
      </c>
      <c r="K1151" s="43" t="s">
        <v>3379</v>
      </c>
      <c r="L1151" s="43"/>
      <c r="M1151" s="138"/>
      <c r="N1151" s="15"/>
      <c r="O1151" s="15">
        <v>1</v>
      </c>
      <c r="P1151" s="39">
        <v>1</v>
      </c>
      <c r="Q1151" s="91" t="s">
        <v>3107</v>
      </c>
      <c r="R1151" s="14"/>
      <c r="T1151" s="123"/>
      <c r="U1151" s="338"/>
      <c r="V1151" s="92"/>
      <c r="W1151" s="92"/>
    </row>
    <row r="1152" spans="1:23" x14ac:dyDescent="0.2">
      <c r="A1152" s="11">
        <f t="shared" si="18"/>
        <v>1150</v>
      </c>
      <c r="B1152" s="98">
        <v>2602</v>
      </c>
      <c r="C1152" s="12" t="s">
        <v>1697</v>
      </c>
      <c r="D1152" s="14" t="s">
        <v>1656</v>
      </c>
      <c r="E1152" s="13" t="s">
        <v>2119</v>
      </c>
      <c r="F1152" s="43" t="s">
        <v>3098</v>
      </c>
      <c r="G1152" s="12" t="s">
        <v>2120</v>
      </c>
      <c r="H1152" s="12" t="s">
        <v>2121</v>
      </c>
      <c r="I1152" s="226" t="s">
        <v>3360</v>
      </c>
      <c r="J1152" s="43" t="s">
        <v>3379</v>
      </c>
      <c r="K1152" s="43" t="s">
        <v>3379</v>
      </c>
      <c r="L1152" s="144">
        <v>40848</v>
      </c>
      <c r="M1152" s="138"/>
      <c r="N1152" s="15"/>
      <c r="O1152" s="15">
        <v>1</v>
      </c>
      <c r="P1152" s="39">
        <v>1</v>
      </c>
      <c r="Q1152" s="91" t="s">
        <v>3110</v>
      </c>
      <c r="R1152" s="14"/>
      <c r="T1152" s="135">
        <v>41333</v>
      </c>
      <c r="U1152" s="338"/>
      <c r="V1152" s="92"/>
      <c r="W1152" s="92"/>
    </row>
    <row r="1153" spans="1:23" ht="12.75" customHeight="1" x14ac:dyDescent="0.2">
      <c r="A1153" s="11">
        <f t="shared" si="18"/>
        <v>1151</v>
      </c>
      <c r="B1153" s="98">
        <v>2603</v>
      </c>
      <c r="C1153" s="12" t="s">
        <v>1697</v>
      </c>
      <c r="D1153" s="14" t="s">
        <v>1657</v>
      </c>
      <c r="E1153" s="13" t="s">
        <v>2119</v>
      </c>
      <c r="F1153" s="43" t="s">
        <v>3098</v>
      </c>
      <c r="G1153" s="12" t="s">
        <v>2120</v>
      </c>
      <c r="H1153" s="12" t="s">
        <v>2121</v>
      </c>
      <c r="I1153" s="12"/>
      <c r="J1153" s="43" t="s">
        <v>3379</v>
      </c>
      <c r="K1153" s="43" t="s">
        <v>3379</v>
      </c>
      <c r="L1153" s="43"/>
      <c r="M1153" s="138"/>
      <c r="N1153" s="15"/>
      <c r="O1153" s="15">
        <v>1</v>
      </c>
      <c r="P1153" s="39">
        <v>1</v>
      </c>
      <c r="Q1153" s="91" t="s">
        <v>3107</v>
      </c>
      <c r="R1153" s="14"/>
      <c r="T1153" s="135">
        <v>41355</v>
      </c>
      <c r="U1153" s="338"/>
      <c r="V1153" s="92"/>
      <c r="W1153" s="92"/>
    </row>
    <row r="1154" spans="1:23" x14ac:dyDescent="0.2">
      <c r="A1154" s="11">
        <f t="shared" si="18"/>
        <v>1152</v>
      </c>
      <c r="B1154" s="98">
        <v>2604</v>
      </c>
      <c r="C1154" s="12" t="s">
        <v>1697</v>
      </c>
      <c r="D1154" s="14" t="s">
        <v>1658</v>
      </c>
      <c r="E1154" s="13" t="s">
        <v>2119</v>
      </c>
      <c r="F1154" s="43" t="s">
        <v>3098</v>
      </c>
      <c r="G1154" s="12" t="s">
        <v>2120</v>
      </c>
      <c r="H1154" s="12" t="s">
        <v>2121</v>
      </c>
      <c r="I1154" s="226" t="s">
        <v>3360</v>
      </c>
      <c r="J1154" s="43" t="s">
        <v>3379</v>
      </c>
      <c r="K1154" s="43" t="s">
        <v>3379</v>
      </c>
      <c r="L1154" s="144">
        <v>40858</v>
      </c>
      <c r="M1154" s="138"/>
      <c r="N1154" s="15"/>
      <c r="O1154" s="15">
        <v>1</v>
      </c>
      <c r="P1154" s="39">
        <v>1</v>
      </c>
      <c r="Q1154" s="91" t="s">
        <v>3110</v>
      </c>
      <c r="R1154" s="14"/>
      <c r="T1154" s="123"/>
      <c r="U1154" s="338"/>
      <c r="V1154" s="92"/>
      <c r="W1154" s="92"/>
    </row>
    <row r="1155" spans="1:23" ht="12.75" customHeight="1" x14ac:dyDescent="0.2">
      <c r="A1155" s="11">
        <f t="shared" si="18"/>
        <v>1153</v>
      </c>
      <c r="B1155" s="98">
        <v>2605</v>
      </c>
      <c r="C1155" s="12" t="s">
        <v>1697</v>
      </c>
      <c r="D1155" s="14" t="s">
        <v>1659</v>
      </c>
      <c r="E1155" s="13" t="s">
        <v>2119</v>
      </c>
      <c r="F1155" s="43" t="s">
        <v>3098</v>
      </c>
      <c r="G1155" s="12" t="s">
        <v>2120</v>
      </c>
      <c r="H1155" s="12"/>
      <c r="I1155" s="12"/>
      <c r="J1155" s="43" t="s">
        <v>3379</v>
      </c>
      <c r="K1155" s="13"/>
      <c r="L1155" s="13"/>
      <c r="M1155" s="138"/>
      <c r="N1155" s="15"/>
      <c r="O1155" s="15">
        <v>1</v>
      </c>
      <c r="P1155" s="39">
        <v>1</v>
      </c>
      <c r="Q1155" s="91" t="s">
        <v>3107</v>
      </c>
      <c r="R1155" s="14"/>
      <c r="T1155" s="123"/>
      <c r="U1155" s="338"/>
      <c r="V1155" s="92"/>
      <c r="W1155" s="92"/>
    </row>
    <row r="1156" spans="1:23" ht="12.75" customHeight="1" x14ac:dyDescent="0.2">
      <c r="A1156" s="11">
        <f t="shared" ref="A1156:A1219" si="19">A1155+1</f>
        <v>1154</v>
      </c>
      <c r="B1156" s="98">
        <v>2606</v>
      </c>
      <c r="C1156" s="12" t="s">
        <v>1697</v>
      </c>
      <c r="D1156" s="14" t="s">
        <v>1660</v>
      </c>
      <c r="E1156" s="13" t="s">
        <v>2646</v>
      </c>
      <c r="F1156" s="43" t="s">
        <v>3095</v>
      </c>
      <c r="G1156" s="12" t="s">
        <v>2120</v>
      </c>
      <c r="H1156" s="12"/>
      <c r="I1156" s="12"/>
      <c r="J1156" s="43" t="s">
        <v>3379</v>
      </c>
      <c r="K1156" s="13"/>
      <c r="L1156" s="13"/>
      <c r="M1156" s="138"/>
      <c r="N1156" s="15"/>
      <c r="O1156" s="15">
        <v>1</v>
      </c>
      <c r="P1156" s="39">
        <v>1</v>
      </c>
      <c r="Q1156" s="91" t="s">
        <v>3107</v>
      </c>
      <c r="R1156" s="14"/>
      <c r="T1156" s="123"/>
      <c r="U1156" s="338"/>
      <c r="V1156" s="92"/>
      <c r="W1156" s="92"/>
    </row>
    <row r="1157" spans="1:23" ht="12.75" customHeight="1" x14ac:dyDescent="0.2">
      <c r="A1157" s="11">
        <f t="shared" si="19"/>
        <v>1155</v>
      </c>
      <c r="B1157" s="98">
        <v>2607</v>
      </c>
      <c r="C1157" s="12" t="s">
        <v>1697</v>
      </c>
      <c r="D1157" s="14" t="s">
        <v>1661</v>
      </c>
      <c r="E1157" s="13" t="s">
        <v>2646</v>
      </c>
      <c r="F1157" s="43" t="s">
        <v>3095</v>
      </c>
      <c r="G1157" s="12" t="s">
        <v>2120</v>
      </c>
      <c r="H1157" s="12" t="s">
        <v>2121</v>
      </c>
      <c r="I1157" s="12"/>
      <c r="J1157" s="43" t="s">
        <v>3379</v>
      </c>
      <c r="K1157" s="43" t="s">
        <v>3379</v>
      </c>
      <c r="L1157" s="43"/>
      <c r="M1157" s="168"/>
      <c r="N1157" s="75"/>
      <c r="O1157" s="75">
        <v>0</v>
      </c>
      <c r="P1157" s="65">
        <v>1</v>
      </c>
      <c r="Q1157" s="91" t="s">
        <v>3107</v>
      </c>
      <c r="R1157" s="14"/>
      <c r="T1157" s="135">
        <v>41355</v>
      </c>
      <c r="U1157" s="338"/>
      <c r="V1157" s="92"/>
      <c r="W1157" s="92"/>
    </row>
    <row r="1158" spans="1:23" ht="12.75" customHeight="1" x14ac:dyDescent="0.2">
      <c r="A1158" s="11">
        <f t="shared" si="19"/>
        <v>1156</v>
      </c>
      <c r="B1158" s="98">
        <v>2608</v>
      </c>
      <c r="C1158" s="12" t="s">
        <v>1697</v>
      </c>
      <c r="D1158" s="14" t="s">
        <v>1771</v>
      </c>
      <c r="E1158" s="13" t="s">
        <v>2646</v>
      </c>
      <c r="F1158" s="43" t="s">
        <v>3095</v>
      </c>
      <c r="G1158" s="12" t="s">
        <v>2120</v>
      </c>
      <c r="H1158" s="12" t="s">
        <v>2121</v>
      </c>
      <c r="I1158" s="225" t="s">
        <v>3360</v>
      </c>
      <c r="J1158" s="43" t="s">
        <v>3379</v>
      </c>
      <c r="K1158" s="43" t="s">
        <v>3379</v>
      </c>
      <c r="L1158" s="144">
        <v>40753</v>
      </c>
      <c r="M1158" s="168"/>
      <c r="N1158" s="75"/>
      <c r="O1158" s="75">
        <v>0</v>
      </c>
      <c r="P1158" s="65">
        <v>1</v>
      </c>
      <c r="Q1158" s="91" t="s">
        <v>3110</v>
      </c>
      <c r="R1158" s="14"/>
      <c r="T1158" s="123"/>
      <c r="U1158" s="338"/>
      <c r="V1158" s="92"/>
      <c r="W1158" s="92"/>
    </row>
    <row r="1159" spans="1:23" ht="12.75" customHeight="1" x14ac:dyDescent="0.2">
      <c r="A1159" s="11">
        <f t="shared" si="19"/>
        <v>1157</v>
      </c>
      <c r="B1159" s="98">
        <v>2609</v>
      </c>
      <c r="C1159" s="12" t="s">
        <v>1697</v>
      </c>
      <c r="D1159" s="14" t="s">
        <v>1772</v>
      </c>
      <c r="E1159" s="13" t="s">
        <v>2646</v>
      </c>
      <c r="F1159" s="43" t="s">
        <v>3095</v>
      </c>
      <c r="G1159" s="12" t="s">
        <v>2120</v>
      </c>
      <c r="H1159" s="12" t="s">
        <v>2121</v>
      </c>
      <c r="I1159" s="221" t="s">
        <v>3360</v>
      </c>
      <c r="J1159" s="43" t="s">
        <v>3379</v>
      </c>
      <c r="K1159" s="43" t="s">
        <v>3379</v>
      </c>
      <c r="L1159" s="144">
        <v>40778</v>
      </c>
      <c r="M1159" s="168"/>
      <c r="N1159" s="75"/>
      <c r="O1159" s="75">
        <v>0</v>
      </c>
      <c r="P1159" s="65">
        <v>1</v>
      </c>
      <c r="Q1159" s="91" t="s">
        <v>3110</v>
      </c>
      <c r="R1159" s="14"/>
      <c r="T1159" s="123"/>
      <c r="U1159" s="338"/>
      <c r="V1159" s="92"/>
      <c r="W1159" s="92"/>
    </row>
    <row r="1160" spans="1:23" ht="12.75" customHeight="1" x14ac:dyDescent="0.2">
      <c r="A1160" s="11">
        <f t="shared" si="19"/>
        <v>1158</v>
      </c>
      <c r="B1160" s="98">
        <v>2610</v>
      </c>
      <c r="C1160" s="12" t="s">
        <v>1697</v>
      </c>
      <c r="D1160" s="14" t="s">
        <v>1773</v>
      </c>
      <c r="E1160" s="13" t="s">
        <v>2646</v>
      </c>
      <c r="F1160" s="43" t="s">
        <v>3095</v>
      </c>
      <c r="G1160" s="12"/>
      <c r="H1160" s="12" t="s">
        <v>2121</v>
      </c>
      <c r="I1160" s="12"/>
      <c r="J1160" s="12"/>
      <c r="K1160" s="43" t="s">
        <v>3379</v>
      </c>
      <c r="L1160" s="43"/>
      <c r="M1160" s="168"/>
      <c r="N1160" s="75"/>
      <c r="O1160" s="75">
        <v>0</v>
      </c>
      <c r="P1160" s="65">
        <v>1</v>
      </c>
      <c r="Q1160" s="91" t="s">
        <v>3107</v>
      </c>
      <c r="R1160" s="14"/>
      <c r="T1160" s="123"/>
      <c r="U1160" s="338"/>
      <c r="V1160" s="92"/>
      <c r="W1160" s="92"/>
    </row>
    <row r="1161" spans="1:23" ht="12.75" customHeight="1" x14ac:dyDescent="0.2">
      <c r="A1161" s="11">
        <f t="shared" si="19"/>
        <v>1159</v>
      </c>
      <c r="B1161" s="98">
        <v>2611</v>
      </c>
      <c r="C1161" s="12" t="s">
        <v>1697</v>
      </c>
      <c r="D1161" s="14" t="s">
        <v>1769</v>
      </c>
      <c r="E1161" s="13" t="s">
        <v>2646</v>
      </c>
      <c r="F1161" s="43" t="s">
        <v>3095</v>
      </c>
      <c r="G1161" s="12" t="s">
        <v>2120</v>
      </c>
      <c r="H1161" s="12" t="s">
        <v>2121</v>
      </c>
      <c r="I1161" s="225" t="s">
        <v>3360</v>
      </c>
      <c r="J1161" s="43" t="s">
        <v>3379</v>
      </c>
      <c r="K1161" s="43" t="s">
        <v>3379</v>
      </c>
      <c r="L1161" s="144">
        <v>41617</v>
      </c>
      <c r="M1161" s="168"/>
      <c r="N1161" s="75"/>
      <c r="O1161" s="75">
        <v>0</v>
      </c>
      <c r="P1161" s="65">
        <v>1</v>
      </c>
      <c r="Q1161" s="91" t="s">
        <v>3110</v>
      </c>
      <c r="R1161" s="14"/>
      <c r="T1161" s="123"/>
      <c r="U1161" s="338"/>
      <c r="V1161" s="92"/>
      <c r="W1161" s="92"/>
    </row>
    <row r="1162" spans="1:23" ht="12.75" customHeight="1" x14ac:dyDescent="0.2">
      <c r="A1162" s="11">
        <f t="shared" si="19"/>
        <v>1160</v>
      </c>
      <c r="B1162" s="98">
        <v>2612</v>
      </c>
      <c r="C1162" s="12" t="s">
        <v>1697</v>
      </c>
      <c r="D1162" s="14" t="s">
        <v>1770</v>
      </c>
      <c r="E1162" s="13" t="s">
        <v>934</v>
      </c>
      <c r="F1162" s="43" t="s">
        <v>3055</v>
      </c>
      <c r="G1162" s="12" t="s">
        <v>2120</v>
      </c>
      <c r="H1162" s="12" t="s">
        <v>2121</v>
      </c>
      <c r="I1162" s="221" t="s">
        <v>3360</v>
      </c>
      <c r="J1162" s="43" t="s">
        <v>3379</v>
      </c>
      <c r="K1162" s="43" t="s">
        <v>3379</v>
      </c>
      <c r="L1162" s="144">
        <v>40451</v>
      </c>
      <c r="M1162" s="168"/>
      <c r="N1162" s="75"/>
      <c r="O1162" s="75">
        <v>0</v>
      </c>
      <c r="P1162" s="65">
        <v>1</v>
      </c>
      <c r="Q1162" s="91" t="s">
        <v>3110</v>
      </c>
      <c r="R1162" s="14"/>
      <c r="T1162" s="123"/>
      <c r="U1162" s="338"/>
      <c r="V1162" s="92"/>
      <c r="W1162" s="92"/>
    </row>
    <row r="1163" spans="1:23" ht="12.75" customHeight="1" x14ac:dyDescent="0.2">
      <c r="A1163" s="11">
        <f t="shared" si="19"/>
        <v>1161</v>
      </c>
      <c r="B1163" s="98">
        <v>2613</v>
      </c>
      <c r="C1163" s="12" t="s">
        <v>1697</v>
      </c>
      <c r="D1163" s="14" t="s">
        <v>2652</v>
      </c>
      <c r="E1163" s="13" t="s">
        <v>934</v>
      </c>
      <c r="F1163" s="43" t="s">
        <v>3099</v>
      </c>
      <c r="G1163" s="12" t="s">
        <v>2120</v>
      </c>
      <c r="H1163" s="12"/>
      <c r="I1163" s="12"/>
      <c r="J1163" s="43" t="s">
        <v>3379</v>
      </c>
      <c r="K1163" s="13"/>
      <c r="L1163" s="13"/>
      <c r="M1163" s="168"/>
      <c r="N1163" s="75"/>
      <c r="O1163" s="75">
        <v>0</v>
      </c>
      <c r="P1163" s="65">
        <v>1</v>
      </c>
      <c r="Q1163" s="91" t="s">
        <v>3107</v>
      </c>
      <c r="R1163" s="14"/>
      <c r="T1163" s="123"/>
      <c r="U1163" s="338"/>
      <c r="V1163" s="92"/>
      <c r="W1163" s="92"/>
    </row>
    <row r="1164" spans="1:23" ht="12.75" customHeight="1" x14ac:dyDescent="0.2">
      <c r="A1164" s="11">
        <f t="shared" si="19"/>
        <v>1162</v>
      </c>
      <c r="B1164" s="98">
        <v>2614</v>
      </c>
      <c r="C1164" s="12" t="s">
        <v>1697</v>
      </c>
      <c r="D1164" s="14" t="s">
        <v>2653</v>
      </c>
      <c r="E1164" s="13" t="s">
        <v>934</v>
      </c>
      <c r="F1164" s="43" t="s">
        <v>3055</v>
      </c>
      <c r="G1164" s="12" t="s">
        <v>2120</v>
      </c>
      <c r="H1164" s="12" t="s">
        <v>2121</v>
      </c>
      <c r="I1164" s="226" t="s">
        <v>3360</v>
      </c>
      <c r="J1164" s="43" t="s">
        <v>3379</v>
      </c>
      <c r="K1164" s="43" t="s">
        <v>3379</v>
      </c>
      <c r="L1164" s="144">
        <v>40382</v>
      </c>
      <c r="M1164" s="168"/>
      <c r="N1164" s="75"/>
      <c r="O1164" s="75">
        <v>0</v>
      </c>
      <c r="P1164" s="65">
        <v>1</v>
      </c>
      <c r="Q1164" s="91" t="s">
        <v>3110</v>
      </c>
      <c r="R1164" s="14"/>
      <c r="T1164" s="123"/>
      <c r="U1164" s="338"/>
      <c r="V1164" s="92"/>
      <c r="W1164" s="92"/>
    </row>
    <row r="1165" spans="1:23" ht="12.75" customHeight="1" x14ac:dyDescent="0.2">
      <c r="A1165" s="11">
        <f t="shared" si="19"/>
        <v>1163</v>
      </c>
      <c r="B1165" s="98">
        <v>2615</v>
      </c>
      <c r="C1165" s="12" t="s">
        <v>1697</v>
      </c>
      <c r="D1165" s="19" t="s">
        <v>1991</v>
      </c>
      <c r="E1165" s="13" t="s">
        <v>2646</v>
      </c>
      <c r="F1165" s="43" t="s">
        <v>3095</v>
      </c>
      <c r="G1165" s="12" t="s">
        <v>2120</v>
      </c>
      <c r="H1165" s="12" t="s">
        <v>2121</v>
      </c>
      <c r="I1165" s="12"/>
      <c r="J1165" s="43" t="s">
        <v>3379</v>
      </c>
      <c r="K1165" s="44">
        <v>41912</v>
      </c>
      <c r="L1165" s="44"/>
      <c r="M1165" s="168"/>
      <c r="N1165" s="75"/>
      <c r="O1165" s="75">
        <v>0</v>
      </c>
      <c r="P1165" s="65">
        <v>1</v>
      </c>
      <c r="Q1165" s="91" t="s">
        <v>3107</v>
      </c>
      <c r="R1165" s="14"/>
      <c r="T1165" s="123">
        <v>41865</v>
      </c>
      <c r="U1165" s="338">
        <v>41912</v>
      </c>
      <c r="V1165" s="92"/>
      <c r="W1165" s="92"/>
    </row>
    <row r="1166" spans="1:23" ht="12.75" customHeight="1" x14ac:dyDescent="0.2">
      <c r="A1166" s="11">
        <f t="shared" si="19"/>
        <v>1164</v>
      </c>
      <c r="B1166" s="98">
        <v>2617</v>
      </c>
      <c r="C1166" s="12" t="s">
        <v>1697</v>
      </c>
      <c r="D1166" s="14" t="s">
        <v>1992</v>
      </c>
      <c r="E1166" s="13" t="s">
        <v>934</v>
      </c>
      <c r="F1166" s="43" t="s">
        <v>3099</v>
      </c>
      <c r="G1166" s="12" t="s">
        <v>2120</v>
      </c>
      <c r="H1166" s="12"/>
      <c r="I1166" s="12"/>
      <c r="J1166" s="43" t="s">
        <v>3379</v>
      </c>
      <c r="K1166" s="13"/>
      <c r="L1166" s="13"/>
      <c r="M1166" s="168"/>
      <c r="N1166" s="75"/>
      <c r="O1166" s="75">
        <v>0</v>
      </c>
      <c r="P1166" s="65">
        <v>1</v>
      </c>
      <c r="Q1166" s="91" t="s">
        <v>3107</v>
      </c>
      <c r="R1166" s="14"/>
      <c r="T1166" s="123"/>
      <c r="U1166" s="338"/>
      <c r="V1166" s="92"/>
      <c r="W1166" s="92"/>
    </row>
    <row r="1167" spans="1:23" ht="12.75" customHeight="1" x14ac:dyDescent="0.2">
      <c r="A1167" s="11">
        <f t="shared" si="19"/>
        <v>1165</v>
      </c>
      <c r="B1167" s="98">
        <v>2618</v>
      </c>
      <c r="C1167" s="12" t="s">
        <v>1697</v>
      </c>
      <c r="D1167" s="14" t="s">
        <v>1993</v>
      </c>
      <c r="E1167" s="13" t="s">
        <v>934</v>
      </c>
      <c r="F1167" s="43" t="s">
        <v>3099</v>
      </c>
      <c r="G1167" s="12" t="s">
        <v>2120</v>
      </c>
      <c r="H1167" s="12"/>
      <c r="I1167" s="12"/>
      <c r="J1167" s="43" t="s">
        <v>3379</v>
      </c>
      <c r="K1167" s="13"/>
      <c r="L1167" s="13"/>
      <c r="M1167" s="168"/>
      <c r="N1167" s="75"/>
      <c r="O1167" s="75">
        <v>0</v>
      </c>
      <c r="P1167" s="65">
        <v>1</v>
      </c>
      <c r="Q1167" s="91" t="s">
        <v>3107</v>
      </c>
      <c r="R1167" s="14"/>
      <c r="T1167" s="123"/>
      <c r="U1167" s="338"/>
      <c r="V1167" s="92"/>
      <c r="W1167" s="92"/>
    </row>
    <row r="1168" spans="1:23" ht="12.75" customHeight="1" x14ac:dyDescent="0.2">
      <c r="A1168" s="11">
        <f t="shared" si="19"/>
        <v>1166</v>
      </c>
      <c r="B1168" s="98">
        <v>2620</v>
      </c>
      <c r="C1168" s="12" t="s">
        <v>1697</v>
      </c>
      <c r="D1168" s="14" t="s">
        <v>334</v>
      </c>
      <c r="E1168" s="13" t="s">
        <v>934</v>
      </c>
      <c r="F1168" s="43" t="s">
        <v>3099</v>
      </c>
      <c r="G1168" s="12" t="s">
        <v>2120</v>
      </c>
      <c r="H1168" s="12"/>
      <c r="I1168" s="12"/>
      <c r="J1168" s="43" t="s">
        <v>3379</v>
      </c>
      <c r="K1168" s="13"/>
      <c r="L1168" s="13"/>
      <c r="M1168" s="168"/>
      <c r="N1168" s="75"/>
      <c r="O1168" s="75">
        <v>0</v>
      </c>
      <c r="P1168" s="65">
        <v>1</v>
      </c>
      <c r="Q1168" s="91" t="s">
        <v>3107</v>
      </c>
      <c r="R1168" s="14"/>
      <c r="T1168" s="123"/>
      <c r="U1168" s="338"/>
      <c r="V1168" s="92"/>
      <c r="W1168" s="92"/>
    </row>
    <row r="1169" spans="1:23" ht="12.75" customHeight="1" x14ac:dyDescent="0.2">
      <c r="A1169" s="11">
        <f t="shared" si="19"/>
        <v>1167</v>
      </c>
      <c r="B1169" s="98">
        <v>2621</v>
      </c>
      <c r="C1169" s="12" t="s">
        <v>1697</v>
      </c>
      <c r="D1169" s="14" t="s">
        <v>357</v>
      </c>
      <c r="E1169" s="13" t="s">
        <v>934</v>
      </c>
      <c r="F1169" s="43" t="s">
        <v>3099</v>
      </c>
      <c r="G1169" s="12" t="s">
        <v>2120</v>
      </c>
      <c r="H1169" s="12"/>
      <c r="I1169" s="12"/>
      <c r="J1169" s="43" t="s">
        <v>3379</v>
      </c>
      <c r="K1169" s="13"/>
      <c r="L1169" s="13"/>
      <c r="M1169" s="168"/>
      <c r="N1169" s="75"/>
      <c r="O1169" s="75">
        <v>0</v>
      </c>
      <c r="P1169" s="65">
        <v>1</v>
      </c>
      <c r="Q1169" s="91" t="s">
        <v>3107</v>
      </c>
      <c r="R1169" s="14"/>
      <c r="T1169" s="135">
        <v>41432</v>
      </c>
      <c r="U1169" s="338"/>
      <c r="V1169" s="92"/>
      <c r="W1169" s="92"/>
    </row>
    <row r="1170" spans="1:23" x14ac:dyDescent="0.2">
      <c r="A1170" s="11">
        <f t="shared" si="19"/>
        <v>1168</v>
      </c>
      <c r="B1170" s="98">
        <v>2622</v>
      </c>
      <c r="C1170" s="12" t="s">
        <v>1697</v>
      </c>
      <c r="D1170" s="14" t="s">
        <v>358</v>
      </c>
      <c r="E1170" s="13" t="s">
        <v>2119</v>
      </c>
      <c r="F1170" s="43" t="s">
        <v>3098</v>
      </c>
      <c r="G1170" s="12" t="s">
        <v>2120</v>
      </c>
      <c r="H1170" s="12" t="s">
        <v>2121</v>
      </c>
      <c r="I1170" s="226" t="s">
        <v>3360</v>
      </c>
      <c r="J1170" s="43" t="s">
        <v>3379</v>
      </c>
      <c r="K1170" s="43" t="s">
        <v>3379</v>
      </c>
      <c r="L1170" s="144">
        <v>40877</v>
      </c>
      <c r="M1170" s="138"/>
      <c r="N1170" s="15"/>
      <c r="O1170" s="15">
        <v>0</v>
      </c>
      <c r="P1170" s="39">
        <v>1</v>
      </c>
      <c r="Q1170" s="91" t="s">
        <v>3110</v>
      </c>
      <c r="R1170" s="14"/>
      <c r="T1170" s="123"/>
      <c r="U1170" s="338"/>
      <c r="V1170" s="92"/>
      <c r="W1170" s="92"/>
    </row>
    <row r="1171" spans="1:23" ht="12.75" customHeight="1" x14ac:dyDescent="0.2">
      <c r="A1171" s="11">
        <f t="shared" si="19"/>
        <v>1169</v>
      </c>
      <c r="B1171" s="98">
        <v>2623</v>
      </c>
      <c r="C1171" s="12" t="s">
        <v>1697</v>
      </c>
      <c r="D1171" s="14" t="s">
        <v>359</v>
      </c>
      <c r="E1171" s="13" t="s">
        <v>2119</v>
      </c>
      <c r="F1171" s="43" t="s">
        <v>3098</v>
      </c>
      <c r="G1171" s="12" t="s">
        <v>2120</v>
      </c>
      <c r="H1171" s="12"/>
      <c r="I1171" s="12"/>
      <c r="J1171" s="43" t="s">
        <v>3379</v>
      </c>
      <c r="K1171" s="13"/>
      <c r="L1171" s="13"/>
      <c r="M1171" s="168"/>
      <c r="N1171" s="75"/>
      <c r="O1171" s="75">
        <v>0</v>
      </c>
      <c r="P1171" s="65">
        <v>1</v>
      </c>
      <c r="Q1171" s="91" t="s">
        <v>3107</v>
      </c>
      <c r="R1171" s="14"/>
      <c r="T1171" s="123"/>
      <c r="U1171" s="338"/>
      <c r="V1171" s="92"/>
      <c r="W1171" s="92"/>
    </row>
    <row r="1172" spans="1:23" ht="12.75" customHeight="1" x14ac:dyDescent="0.2">
      <c r="A1172" s="11">
        <f t="shared" si="19"/>
        <v>1170</v>
      </c>
      <c r="B1172" s="98">
        <v>2624</v>
      </c>
      <c r="C1172" s="12" t="s">
        <v>1697</v>
      </c>
      <c r="D1172" s="14" t="s">
        <v>360</v>
      </c>
      <c r="E1172" s="13" t="s">
        <v>2119</v>
      </c>
      <c r="F1172" s="43" t="s">
        <v>3098</v>
      </c>
      <c r="G1172" s="12" t="s">
        <v>2120</v>
      </c>
      <c r="H1172" s="12"/>
      <c r="I1172" s="12"/>
      <c r="J1172" s="43" t="s">
        <v>3379</v>
      </c>
      <c r="K1172" s="13"/>
      <c r="L1172" s="13"/>
      <c r="M1172" s="138"/>
      <c r="N1172" s="15"/>
      <c r="O1172" s="15">
        <v>1</v>
      </c>
      <c r="P1172" s="39">
        <v>1</v>
      </c>
      <c r="Q1172" s="91" t="s">
        <v>3107</v>
      </c>
      <c r="R1172" s="14"/>
      <c r="T1172" s="123"/>
      <c r="U1172" s="338"/>
      <c r="V1172" s="92"/>
      <c r="W1172" s="92"/>
    </row>
    <row r="1173" spans="1:23" ht="12.75" customHeight="1" x14ac:dyDescent="0.2">
      <c r="A1173" s="11">
        <f t="shared" si="19"/>
        <v>1171</v>
      </c>
      <c r="B1173" s="98">
        <v>2625</v>
      </c>
      <c r="C1173" s="12" t="s">
        <v>1697</v>
      </c>
      <c r="D1173" s="14" t="s">
        <v>361</v>
      </c>
      <c r="E1173" s="13" t="s">
        <v>2119</v>
      </c>
      <c r="F1173" s="43" t="s">
        <v>3098</v>
      </c>
      <c r="G1173" s="12" t="s">
        <v>2120</v>
      </c>
      <c r="H1173" s="12" t="s">
        <v>2121</v>
      </c>
      <c r="I1173" s="12"/>
      <c r="J1173" s="43" t="s">
        <v>3379</v>
      </c>
      <c r="K1173" s="43" t="s">
        <v>3379</v>
      </c>
      <c r="L1173" s="43"/>
      <c r="M1173" s="138"/>
      <c r="N1173" s="15"/>
      <c r="O1173" s="15">
        <v>0</v>
      </c>
      <c r="P1173" s="39">
        <v>1</v>
      </c>
      <c r="Q1173" s="91" t="s">
        <v>3107</v>
      </c>
      <c r="R1173" s="14"/>
      <c r="T1173" s="123"/>
      <c r="U1173" s="338"/>
      <c r="V1173" s="92"/>
      <c r="W1173" s="92"/>
    </row>
    <row r="1174" spans="1:23" ht="12.75" customHeight="1" x14ac:dyDescent="0.2">
      <c r="A1174" s="11">
        <f t="shared" si="19"/>
        <v>1172</v>
      </c>
      <c r="B1174" s="98">
        <v>2626</v>
      </c>
      <c r="C1174" s="12" t="s">
        <v>1697</v>
      </c>
      <c r="D1174" s="14" t="s">
        <v>362</v>
      </c>
      <c r="E1174" s="13" t="s">
        <v>934</v>
      </c>
      <c r="F1174" s="43" t="s">
        <v>3099</v>
      </c>
      <c r="G1174" s="12" t="s">
        <v>2120</v>
      </c>
      <c r="H1174" s="12" t="s">
        <v>2121</v>
      </c>
      <c r="I1174" s="226" t="s">
        <v>3360</v>
      </c>
      <c r="J1174" s="43" t="s">
        <v>3379</v>
      </c>
      <c r="K1174" s="43" t="s">
        <v>3379</v>
      </c>
      <c r="L1174" s="144">
        <v>40700</v>
      </c>
      <c r="M1174" s="168"/>
      <c r="N1174" s="75"/>
      <c r="O1174" s="75">
        <v>0</v>
      </c>
      <c r="P1174" s="65">
        <v>1</v>
      </c>
      <c r="Q1174" s="91" t="s">
        <v>3110</v>
      </c>
      <c r="R1174" s="14"/>
      <c r="T1174" s="123"/>
      <c r="U1174" s="338"/>
      <c r="V1174" s="92"/>
      <c r="W1174" s="92"/>
    </row>
    <row r="1175" spans="1:23" ht="12.75" customHeight="1" x14ac:dyDescent="0.2">
      <c r="A1175" s="11">
        <f t="shared" si="19"/>
        <v>1173</v>
      </c>
      <c r="B1175" s="98">
        <v>2627</v>
      </c>
      <c r="C1175" s="12" t="s">
        <v>1697</v>
      </c>
      <c r="D1175" s="14" t="s">
        <v>363</v>
      </c>
      <c r="E1175" s="13" t="s">
        <v>934</v>
      </c>
      <c r="F1175" s="43" t="s">
        <v>3099</v>
      </c>
      <c r="G1175" s="12" t="s">
        <v>2120</v>
      </c>
      <c r="H1175" s="12"/>
      <c r="I1175" s="12"/>
      <c r="J1175" s="43" t="s">
        <v>3379</v>
      </c>
      <c r="K1175" s="13"/>
      <c r="L1175" s="13"/>
      <c r="M1175" s="168"/>
      <c r="N1175" s="75"/>
      <c r="O1175" s="75">
        <v>0</v>
      </c>
      <c r="P1175" s="65">
        <v>1</v>
      </c>
      <c r="Q1175" s="91" t="s">
        <v>3107</v>
      </c>
      <c r="R1175" s="14"/>
      <c r="T1175" s="123"/>
      <c r="U1175" s="338"/>
      <c r="V1175" s="92"/>
      <c r="W1175" s="92"/>
    </row>
    <row r="1176" spans="1:23" ht="12.75" customHeight="1" x14ac:dyDescent="0.2">
      <c r="A1176" s="11">
        <f t="shared" si="19"/>
        <v>1174</v>
      </c>
      <c r="B1176" s="98">
        <v>2628</v>
      </c>
      <c r="C1176" s="12" t="s">
        <v>1697</v>
      </c>
      <c r="D1176" s="14" t="s">
        <v>795</v>
      </c>
      <c r="E1176" s="13" t="s">
        <v>934</v>
      </c>
      <c r="F1176" s="43" t="s">
        <v>3099</v>
      </c>
      <c r="G1176" s="12" t="s">
        <v>2120</v>
      </c>
      <c r="H1176" s="12"/>
      <c r="I1176" s="12"/>
      <c r="J1176" s="43" t="s">
        <v>3379</v>
      </c>
      <c r="K1176" s="13"/>
      <c r="L1176" s="13"/>
      <c r="M1176" s="168"/>
      <c r="N1176" s="75"/>
      <c r="O1176" s="75">
        <v>0</v>
      </c>
      <c r="P1176" s="65">
        <v>1</v>
      </c>
      <c r="Q1176" s="91" t="s">
        <v>3107</v>
      </c>
      <c r="R1176" s="14"/>
      <c r="T1176" s="123"/>
      <c r="U1176" s="338"/>
      <c r="V1176" s="92"/>
      <c r="W1176" s="92"/>
    </row>
    <row r="1177" spans="1:23" ht="12.75" customHeight="1" x14ac:dyDescent="0.2">
      <c r="A1177" s="11">
        <f t="shared" si="19"/>
        <v>1175</v>
      </c>
      <c r="B1177" s="98">
        <v>2629</v>
      </c>
      <c r="C1177" s="12" t="s">
        <v>1697</v>
      </c>
      <c r="D1177" s="14" t="s">
        <v>335</v>
      </c>
      <c r="E1177" s="13" t="s">
        <v>934</v>
      </c>
      <c r="F1177" s="43" t="s">
        <v>3099</v>
      </c>
      <c r="G1177" s="12" t="s">
        <v>2120</v>
      </c>
      <c r="H1177" s="12"/>
      <c r="I1177" s="12"/>
      <c r="J1177" s="43" t="s">
        <v>3379</v>
      </c>
      <c r="K1177" s="13"/>
      <c r="L1177" s="13"/>
      <c r="M1177" s="168"/>
      <c r="N1177" s="75"/>
      <c r="O1177" s="75">
        <v>0</v>
      </c>
      <c r="P1177" s="65">
        <v>1</v>
      </c>
      <c r="Q1177" s="91" t="s">
        <v>3107</v>
      </c>
      <c r="R1177" s="14"/>
      <c r="T1177" s="123"/>
      <c r="U1177" s="338"/>
      <c r="V1177" s="92"/>
      <c r="W1177" s="92"/>
    </row>
    <row r="1178" spans="1:23" ht="12.75" customHeight="1" x14ac:dyDescent="0.2">
      <c r="A1178" s="11">
        <f t="shared" si="19"/>
        <v>1176</v>
      </c>
      <c r="B1178" s="98">
        <v>2630</v>
      </c>
      <c r="C1178" s="12" t="s">
        <v>1697</v>
      </c>
      <c r="D1178" s="14" t="s">
        <v>336</v>
      </c>
      <c r="E1178" s="13" t="s">
        <v>934</v>
      </c>
      <c r="F1178" s="43" t="s">
        <v>3099</v>
      </c>
      <c r="G1178" s="12" t="s">
        <v>2120</v>
      </c>
      <c r="H1178" s="12" t="s">
        <v>2121</v>
      </c>
      <c r="I1178" s="225" t="s">
        <v>3360</v>
      </c>
      <c r="J1178" s="43" t="s">
        <v>3379</v>
      </c>
      <c r="K1178" s="43" t="s">
        <v>3379</v>
      </c>
      <c r="L1178" s="144">
        <v>40835</v>
      </c>
      <c r="M1178" s="168"/>
      <c r="N1178" s="75"/>
      <c r="O1178" s="75">
        <v>0</v>
      </c>
      <c r="P1178" s="65">
        <v>1</v>
      </c>
      <c r="Q1178" s="91" t="s">
        <v>3110</v>
      </c>
      <c r="R1178" s="14"/>
      <c r="T1178" s="123"/>
      <c r="U1178" s="338"/>
      <c r="V1178" s="92"/>
      <c r="W1178" s="92"/>
    </row>
    <row r="1179" spans="1:23" ht="12.75" customHeight="1" x14ac:dyDescent="0.2">
      <c r="A1179" s="11">
        <f t="shared" si="19"/>
        <v>1177</v>
      </c>
      <c r="B1179" s="98">
        <v>2631</v>
      </c>
      <c r="C1179" s="12" t="s">
        <v>1697</v>
      </c>
      <c r="D1179" s="14" t="s">
        <v>337</v>
      </c>
      <c r="E1179" s="13" t="s">
        <v>2646</v>
      </c>
      <c r="F1179" s="43" t="s">
        <v>3095</v>
      </c>
      <c r="G1179" s="12" t="s">
        <v>2120</v>
      </c>
      <c r="H1179" s="12" t="s">
        <v>2121</v>
      </c>
      <c r="I1179" s="18" t="s">
        <v>3360</v>
      </c>
      <c r="J1179" s="43" t="s">
        <v>3379</v>
      </c>
      <c r="K1179" s="43" t="s">
        <v>3379</v>
      </c>
      <c r="L1179" s="144" t="s">
        <v>20807</v>
      </c>
      <c r="M1179" s="168"/>
      <c r="N1179" s="75"/>
      <c r="O1179" s="75">
        <v>0</v>
      </c>
      <c r="P1179" s="65">
        <v>1</v>
      </c>
      <c r="Q1179" s="91" t="s">
        <v>3110</v>
      </c>
      <c r="R1179" s="14"/>
      <c r="T1179" s="123"/>
      <c r="U1179" s="338"/>
      <c r="V1179" s="92"/>
      <c r="W1179" s="92"/>
    </row>
    <row r="1180" spans="1:23" ht="12.75" customHeight="1" x14ac:dyDescent="0.2">
      <c r="A1180" s="228">
        <f t="shared" si="19"/>
        <v>1178</v>
      </c>
      <c r="B1180" s="229">
        <v>2634</v>
      </c>
      <c r="C1180" s="230" t="s">
        <v>1697</v>
      </c>
      <c r="D1180" s="231" t="s">
        <v>338</v>
      </c>
      <c r="E1180" s="228" t="s">
        <v>2646</v>
      </c>
      <c r="F1180" s="24" t="s">
        <v>3095</v>
      </c>
      <c r="G1180" s="25" t="s">
        <v>2120</v>
      </c>
      <c r="H1180" s="25" t="s">
        <v>2121</v>
      </c>
      <c r="I1180" s="25" t="s">
        <v>3360</v>
      </c>
      <c r="J1180" s="25"/>
      <c r="K1180" s="24"/>
      <c r="L1180" s="24"/>
      <c r="M1180" s="513" t="s">
        <v>3381</v>
      </c>
      <c r="N1180" s="243">
        <v>41717</v>
      </c>
      <c r="O1180" s="241"/>
      <c r="P1180" s="232">
        <v>-1</v>
      </c>
      <c r="Q1180" s="242" t="s">
        <v>3110</v>
      </c>
      <c r="R1180" s="231"/>
      <c r="T1180" s="123"/>
      <c r="U1180" s="338"/>
      <c r="V1180" s="92" t="s">
        <v>20853</v>
      </c>
      <c r="W1180" s="92"/>
    </row>
    <row r="1181" spans="1:23" ht="12.75" customHeight="1" x14ac:dyDescent="0.2">
      <c r="A1181" s="11">
        <f t="shared" si="19"/>
        <v>1179</v>
      </c>
      <c r="B1181" s="98">
        <v>2635</v>
      </c>
      <c r="C1181" s="12" t="s">
        <v>1697</v>
      </c>
      <c r="D1181" s="14" t="s">
        <v>339</v>
      </c>
      <c r="E1181" s="13" t="s">
        <v>2646</v>
      </c>
      <c r="F1181" s="43" t="s">
        <v>3095</v>
      </c>
      <c r="G1181" s="12" t="s">
        <v>2120</v>
      </c>
      <c r="H1181" s="12" t="s">
        <v>2121</v>
      </c>
      <c r="I1181" s="18" t="s">
        <v>3360</v>
      </c>
      <c r="J1181" s="43" t="s">
        <v>3379</v>
      </c>
      <c r="K1181" s="43" t="s">
        <v>3379</v>
      </c>
      <c r="L1181" s="144">
        <v>40753</v>
      </c>
      <c r="M1181" s="168"/>
      <c r="N1181" s="75"/>
      <c r="O1181" s="75">
        <v>0</v>
      </c>
      <c r="P1181" s="65">
        <v>1</v>
      </c>
      <c r="Q1181" s="91" t="s">
        <v>3110</v>
      </c>
      <c r="R1181" s="14"/>
      <c r="T1181" s="123"/>
      <c r="U1181" s="338"/>
      <c r="V1181" s="92"/>
      <c r="W1181" s="92"/>
    </row>
    <row r="1182" spans="1:23" ht="12.75" customHeight="1" x14ac:dyDescent="0.2">
      <c r="A1182" s="11">
        <f t="shared" si="19"/>
        <v>1180</v>
      </c>
      <c r="B1182" s="98">
        <v>2636</v>
      </c>
      <c r="C1182" s="12" t="s">
        <v>1697</v>
      </c>
      <c r="D1182" s="14" t="s">
        <v>2896</v>
      </c>
      <c r="E1182" s="13" t="s">
        <v>2646</v>
      </c>
      <c r="F1182" s="43" t="s">
        <v>3095</v>
      </c>
      <c r="G1182" s="12" t="s">
        <v>2120</v>
      </c>
      <c r="H1182" s="12" t="s">
        <v>2121</v>
      </c>
      <c r="I1182" s="18" t="s">
        <v>3360</v>
      </c>
      <c r="J1182" s="43" t="s">
        <v>3379</v>
      </c>
      <c r="K1182" s="43" t="s">
        <v>3379</v>
      </c>
      <c r="L1182" s="144">
        <v>40753</v>
      </c>
      <c r="M1182" s="168"/>
      <c r="N1182" s="75"/>
      <c r="O1182" s="75">
        <v>0</v>
      </c>
      <c r="P1182" s="65">
        <v>1</v>
      </c>
      <c r="Q1182" s="91" t="s">
        <v>3110</v>
      </c>
      <c r="R1182" s="14"/>
      <c r="T1182" s="135">
        <v>41333</v>
      </c>
      <c r="U1182" s="338"/>
      <c r="V1182" s="92"/>
      <c r="W1182" s="92"/>
    </row>
    <row r="1183" spans="1:23" ht="12.75" customHeight="1" x14ac:dyDescent="0.2">
      <c r="A1183" s="11">
        <f t="shared" si="19"/>
        <v>1181</v>
      </c>
      <c r="B1183" s="98">
        <v>2639</v>
      </c>
      <c r="C1183" s="12" t="s">
        <v>1697</v>
      </c>
      <c r="D1183" s="14" t="s">
        <v>2897</v>
      </c>
      <c r="E1183" s="13" t="s">
        <v>2646</v>
      </c>
      <c r="F1183" s="43" t="s">
        <v>3095</v>
      </c>
      <c r="G1183" s="12" t="s">
        <v>2120</v>
      </c>
      <c r="H1183" s="12" t="s">
        <v>2121</v>
      </c>
      <c r="I1183" s="221" t="s">
        <v>3360</v>
      </c>
      <c r="J1183" s="43" t="s">
        <v>3379</v>
      </c>
      <c r="K1183" s="43" t="s">
        <v>3379</v>
      </c>
      <c r="L1183" s="144">
        <v>40640</v>
      </c>
      <c r="M1183" s="168"/>
      <c r="N1183" s="75"/>
      <c r="O1183" s="75">
        <v>0</v>
      </c>
      <c r="P1183" s="65">
        <v>1</v>
      </c>
      <c r="Q1183" s="91" t="s">
        <v>3110</v>
      </c>
      <c r="R1183" s="14"/>
      <c r="T1183" s="123"/>
      <c r="U1183" s="338"/>
      <c r="V1183" s="92"/>
      <c r="W1183" s="92"/>
    </row>
    <row r="1184" spans="1:23" ht="12.75" customHeight="1" x14ac:dyDescent="0.2">
      <c r="A1184" s="11">
        <f t="shared" si="19"/>
        <v>1182</v>
      </c>
      <c r="B1184" s="98">
        <v>2640</v>
      </c>
      <c r="C1184" s="12" t="s">
        <v>1697</v>
      </c>
      <c r="D1184" s="14" t="s">
        <v>2898</v>
      </c>
      <c r="E1184" s="13" t="s">
        <v>934</v>
      </c>
      <c r="F1184" s="43" t="s">
        <v>3099</v>
      </c>
      <c r="G1184" s="12" t="s">
        <v>2120</v>
      </c>
      <c r="H1184" s="12"/>
      <c r="I1184" s="12"/>
      <c r="J1184" s="43" t="s">
        <v>3379</v>
      </c>
      <c r="K1184" s="13"/>
      <c r="L1184" s="13"/>
      <c r="M1184" s="168"/>
      <c r="N1184" s="75"/>
      <c r="O1184" s="75">
        <v>0</v>
      </c>
      <c r="P1184" s="65">
        <v>1</v>
      </c>
      <c r="Q1184" s="91" t="s">
        <v>3107</v>
      </c>
      <c r="R1184" s="14"/>
      <c r="T1184" s="123"/>
      <c r="U1184" s="338"/>
      <c r="V1184" s="92"/>
      <c r="W1184" s="92"/>
    </row>
    <row r="1185" spans="1:23" ht="12.75" customHeight="1" x14ac:dyDescent="0.2">
      <c r="A1185" s="11">
        <f t="shared" si="19"/>
        <v>1183</v>
      </c>
      <c r="B1185" s="98">
        <v>2641</v>
      </c>
      <c r="C1185" s="12" t="s">
        <v>1697</v>
      </c>
      <c r="D1185" s="14" t="s">
        <v>2466</v>
      </c>
      <c r="E1185" s="13" t="s">
        <v>934</v>
      </c>
      <c r="F1185" s="43" t="s">
        <v>3099</v>
      </c>
      <c r="G1185" s="12" t="s">
        <v>2120</v>
      </c>
      <c r="H1185" s="12"/>
      <c r="I1185" s="12"/>
      <c r="J1185" s="43" t="s">
        <v>3379</v>
      </c>
      <c r="K1185" s="13"/>
      <c r="L1185" s="13"/>
      <c r="M1185" s="168"/>
      <c r="N1185" s="75"/>
      <c r="O1185" s="75">
        <v>0</v>
      </c>
      <c r="P1185" s="65">
        <v>1</v>
      </c>
      <c r="Q1185" s="91" t="s">
        <v>3107</v>
      </c>
      <c r="R1185" s="14"/>
      <c r="T1185" s="123"/>
      <c r="U1185" s="338"/>
      <c r="V1185" s="92"/>
      <c r="W1185" s="92"/>
    </row>
    <row r="1186" spans="1:23" ht="12.75" customHeight="1" x14ac:dyDescent="0.2">
      <c r="A1186" s="11">
        <f t="shared" si="19"/>
        <v>1184</v>
      </c>
      <c r="B1186" s="98">
        <v>2642</v>
      </c>
      <c r="C1186" s="12" t="s">
        <v>1697</v>
      </c>
      <c r="D1186" s="14" t="s">
        <v>2467</v>
      </c>
      <c r="E1186" s="13" t="s">
        <v>934</v>
      </c>
      <c r="F1186" s="43" t="s">
        <v>3099</v>
      </c>
      <c r="G1186" s="12" t="s">
        <v>2120</v>
      </c>
      <c r="H1186" s="12" t="s">
        <v>2121</v>
      </c>
      <c r="I1186" s="226" t="s">
        <v>3360</v>
      </c>
      <c r="J1186" s="43" t="s">
        <v>3379</v>
      </c>
      <c r="K1186" s="43" t="s">
        <v>3379</v>
      </c>
      <c r="L1186" s="144">
        <v>41265</v>
      </c>
      <c r="M1186" s="138"/>
      <c r="N1186" s="15"/>
      <c r="O1186" s="15">
        <v>1</v>
      </c>
      <c r="P1186" s="39">
        <v>1</v>
      </c>
      <c r="Q1186" s="91" t="s">
        <v>3110</v>
      </c>
      <c r="R1186" s="14"/>
      <c r="T1186" s="123"/>
      <c r="U1186" s="338"/>
      <c r="V1186" s="92"/>
      <c r="W1186" s="92"/>
    </row>
    <row r="1187" spans="1:23" ht="12.75" customHeight="1" x14ac:dyDescent="0.2">
      <c r="A1187" s="11">
        <f t="shared" si="19"/>
        <v>1185</v>
      </c>
      <c r="B1187" s="98">
        <v>2643</v>
      </c>
      <c r="C1187" s="12" t="s">
        <v>1697</v>
      </c>
      <c r="D1187" s="14" t="s">
        <v>2468</v>
      </c>
      <c r="E1187" s="13" t="s">
        <v>934</v>
      </c>
      <c r="F1187" s="43" t="s">
        <v>3099</v>
      </c>
      <c r="G1187" s="12" t="s">
        <v>2120</v>
      </c>
      <c r="H1187" s="12"/>
      <c r="I1187" s="12"/>
      <c r="J1187" s="43" t="s">
        <v>3379</v>
      </c>
      <c r="K1187" s="13"/>
      <c r="L1187" s="13"/>
      <c r="M1187" s="138"/>
      <c r="N1187" s="15"/>
      <c r="O1187" s="15">
        <v>1</v>
      </c>
      <c r="P1187" s="39">
        <v>1</v>
      </c>
      <c r="Q1187" s="91" t="s">
        <v>3107</v>
      </c>
      <c r="R1187" s="14"/>
      <c r="T1187" s="123"/>
      <c r="U1187" s="338"/>
      <c r="V1187" s="92"/>
      <c r="W1187" s="92"/>
    </row>
    <row r="1188" spans="1:23" ht="12.75" customHeight="1" x14ac:dyDescent="0.2">
      <c r="A1188" s="11">
        <f t="shared" si="19"/>
        <v>1186</v>
      </c>
      <c r="B1188" s="98">
        <v>2644</v>
      </c>
      <c r="C1188" s="12" t="s">
        <v>1697</v>
      </c>
      <c r="D1188" s="14" t="s">
        <v>2469</v>
      </c>
      <c r="E1188" s="13" t="s">
        <v>934</v>
      </c>
      <c r="F1188" s="43" t="s">
        <v>3099</v>
      </c>
      <c r="G1188" s="12" t="s">
        <v>2120</v>
      </c>
      <c r="H1188" s="12"/>
      <c r="I1188" s="12"/>
      <c r="J1188" s="43" t="s">
        <v>3379</v>
      </c>
      <c r="K1188" s="13"/>
      <c r="L1188" s="13"/>
      <c r="M1188" s="138"/>
      <c r="N1188" s="15"/>
      <c r="O1188" s="15">
        <v>1</v>
      </c>
      <c r="P1188" s="39">
        <v>1</v>
      </c>
      <c r="Q1188" s="91" t="s">
        <v>3107</v>
      </c>
      <c r="R1188" s="14"/>
      <c r="T1188" s="123"/>
      <c r="U1188" s="338"/>
      <c r="V1188" s="92"/>
      <c r="W1188" s="92"/>
    </row>
    <row r="1189" spans="1:23" ht="12.75" customHeight="1" x14ac:dyDescent="0.2">
      <c r="A1189" s="11">
        <f t="shared" si="19"/>
        <v>1187</v>
      </c>
      <c r="B1189" s="98">
        <v>2645</v>
      </c>
      <c r="C1189" s="12" t="s">
        <v>1697</v>
      </c>
      <c r="D1189" s="14" t="s">
        <v>2470</v>
      </c>
      <c r="E1189" s="13" t="s">
        <v>934</v>
      </c>
      <c r="F1189" s="43" t="s">
        <v>3099</v>
      </c>
      <c r="G1189" s="12" t="s">
        <v>2120</v>
      </c>
      <c r="H1189" s="12"/>
      <c r="I1189" s="12"/>
      <c r="J1189" s="43" t="s">
        <v>3379</v>
      </c>
      <c r="K1189" s="13"/>
      <c r="L1189" s="13"/>
      <c r="M1189" s="138"/>
      <c r="N1189" s="15"/>
      <c r="O1189" s="15">
        <v>1</v>
      </c>
      <c r="P1189" s="39">
        <v>1</v>
      </c>
      <c r="Q1189" s="91" t="s">
        <v>3107</v>
      </c>
      <c r="R1189" s="14"/>
      <c r="T1189" s="123"/>
      <c r="U1189" s="338"/>
      <c r="V1189" s="92"/>
      <c r="W1189" s="92"/>
    </row>
    <row r="1190" spans="1:23" ht="12.75" customHeight="1" x14ac:dyDescent="0.2">
      <c r="A1190" s="11">
        <f t="shared" si="19"/>
        <v>1188</v>
      </c>
      <c r="B1190" s="98">
        <v>2646</v>
      </c>
      <c r="C1190" s="12" t="s">
        <v>1697</v>
      </c>
      <c r="D1190" s="14" t="s">
        <v>2471</v>
      </c>
      <c r="E1190" s="13" t="s">
        <v>934</v>
      </c>
      <c r="F1190" s="43" t="s">
        <v>3099</v>
      </c>
      <c r="G1190" s="12" t="s">
        <v>2120</v>
      </c>
      <c r="H1190" s="12"/>
      <c r="I1190" s="18" t="s">
        <v>3360</v>
      </c>
      <c r="J1190" s="43" t="s">
        <v>3379</v>
      </c>
      <c r="K1190" s="13"/>
      <c r="L1190" s="92">
        <v>41943</v>
      </c>
      <c r="M1190" s="138"/>
      <c r="N1190" s="15"/>
      <c r="O1190" s="15">
        <v>1</v>
      </c>
      <c r="P1190" s="39">
        <v>1</v>
      </c>
      <c r="Q1190" s="91" t="s">
        <v>3110</v>
      </c>
      <c r="R1190" s="14"/>
      <c r="T1190" s="123"/>
      <c r="U1190" s="338"/>
      <c r="V1190" s="92">
        <v>41943</v>
      </c>
      <c r="W1190" s="92">
        <v>41943</v>
      </c>
    </row>
    <row r="1191" spans="1:23" ht="12.75" customHeight="1" x14ac:dyDescent="0.2">
      <c r="A1191" s="11">
        <f t="shared" si="19"/>
        <v>1189</v>
      </c>
      <c r="B1191" s="98">
        <v>2647</v>
      </c>
      <c r="C1191" s="12" t="s">
        <v>1697</v>
      </c>
      <c r="D1191" s="14" t="s">
        <v>2472</v>
      </c>
      <c r="E1191" s="13" t="s">
        <v>934</v>
      </c>
      <c r="F1191" s="43" t="s">
        <v>3099</v>
      </c>
      <c r="G1191" s="12" t="s">
        <v>2120</v>
      </c>
      <c r="H1191" s="12"/>
      <c r="I1191" s="12"/>
      <c r="J1191" s="43" t="s">
        <v>3379</v>
      </c>
      <c r="K1191" s="13"/>
      <c r="L1191" s="13"/>
      <c r="M1191" s="138"/>
      <c r="N1191" s="15"/>
      <c r="O1191" s="15">
        <v>1</v>
      </c>
      <c r="P1191" s="39">
        <v>1</v>
      </c>
      <c r="Q1191" s="91" t="s">
        <v>3107</v>
      </c>
      <c r="R1191" s="14"/>
      <c r="T1191" s="123"/>
      <c r="U1191" s="338"/>
      <c r="V1191" s="92"/>
      <c r="W1191" s="92"/>
    </row>
    <row r="1192" spans="1:23" ht="12.75" customHeight="1" x14ac:dyDescent="0.2">
      <c r="A1192" s="11">
        <f t="shared" si="19"/>
        <v>1190</v>
      </c>
      <c r="B1192" s="98">
        <v>2648</v>
      </c>
      <c r="C1192" s="12" t="s">
        <v>1697</v>
      </c>
      <c r="D1192" s="14" t="s">
        <v>2473</v>
      </c>
      <c r="E1192" s="13" t="s">
        <v>934</v>
      </c>
      <c r="F1192" s="43" t="s">
        <v>3099</v>
      </c>
      <c r="G1192" s="12" t="s">
        <v>2120</v>
      </c>
      <c r="H1192" s="12"/>
      <c r="I1192" s="12"/>
      <c r="J1192" s="43" t="s">
        <v>3379</v>
      </c>
      <c r="K1192" s="13"/>
      <c r="L1192" s="13"/>
      <c r="M1192" s="168"/>
      <c r="N1192" s="75"/>
      <c r="O1192" s="75">
        <v>0</v>
      </c>
      <c r="P1192" s="65">
        <v>1</v>
      </c>
      <c r="Q1192" s="91" t="s">
        <v>3107</v>
      </c>
      <c r="R1192" s="14"/>
      <c r="T1192" s="123"/>
      <c r="U1192" s="338"/>
      <c r="V1192" s="92"/>
      <c r="W1192" s="92"/>
    </row>
    <row r="1193" spans="1:23" ht="12.75" customHeight="1" x14ac:dyDescent="0.2">
      <c r="A1193" s="11">
        <f t="shared" si="19"/>
        <v>1191</v>
      </c>
      <c r="B1193" s="98">
        <v>2649</v>
      </c>
      <c r="C1193" s="12" t="s">
        <v>1697</v>
      </c>
      <c r="D1193" s="14" t="s">
        <v>2474</v>
      </c>
      <c r="E1193" s="13" t="s">
        <v>934</v>
      </c>
      <c r="F1193" s="43" t="s">
        <v>3099</v>
      </c>
      <c r="G1193" s="12" t="s">
        <v>2120</v>
      </c>
      <c r="H1193" s="12"/>
      <c r="I1193" s="225" t="s">
        <v>3360</v>
      </c>
      <c r="J1193" s="43" t="s">
        <v>3379</v>
      </c>
      <c r="K1193" s="13"/>
      <c r="L1193" s="144">
        <v>41265</v>
      </c>
      <c r="M1193" s="138"/>
      <c r="N1193" s="15"/>
      <c r="O1193" s="15">
        <v>1</v>
      </c>
      <c r="P1193" s="39">
        <v>1</v>
      </c>
      <c r="Q1193" s="91" t="s">
        <v>3110</v>
      </c>
      <c r="R1193" s="14"/>
      <c r="T1193" s="123"/>
      <c r="U1193" s="338"/>
      <c r="V1193" s="92"/>
      <c r="W1193" s="92"/>
    </row>
    <row r="1194" spans="1:23" ht="12.75" customHeight="1" x14ac:dyDescent="0.2">
      <c r="A1194" s="11">
        <f t="shared" si="19"/>
        <v>1192</v>
      </c>
      <c r="B1194" s="98">
        <v>2650</v>
      </c>
      <c r="C1194" s="12" t="s">
        <v>1697</v>
      </c>
      <c r="D1194" s="14" t="s">
        <v>2475</v>
      </c>
      <c r="E1194" s="13" t="s">
        <v>934</v>
      </c>
      <c r="F1194" s="43" t="s">
        <v>3055</v>
      </c>
      <c r="G1194" s="12" t="s">
        <v>2120</v>
      </c>
      <c r="H1194" s="12" t="s">
        <v>2121</v>
      </c>
      <c r="I1194" s="18" t="s">
        <v>3360</v>
      </c>
      <c r="J1194" s="43" t="s">
        <v>3379</v>
      </c>
      <c r="K1194" s="43" t="s">
        <v>3379</v>
      </c>
      <c r="L1194" s="144">
        <v>40400</v>
      </c>
      <c r="M1194" s="168"/>
      <c r="N1194" s="75"/>
      <c r="O1194" s="75">
        <v>0</v>
      </c>
      <c r="P1194" s="65">
        <v>1</v>
      </c>
      <c r="Q1194" s="91" t="s">
        <v>3110</v>
      </c>
      <c r="R1194" s="14"/>
      <c r="T1194" s="135">
        <v>41432</v>
      </c>
      <c r="U1194" s="338"/>
      <c r="V1194" s="92"/>
      <c r="W1194" s="92"/>
    </row>
    <row r="1195" spans="1:23" ht="12.75" customHeight="1" x14ac:dyDescent="0.2">
      <c r="A1195" s="11">
        <f t="shared" si="19"/>
        <v>1193</v>
      </c>
      <c r="B1195" s="98">
        <v>2651</v>
      </c>
      <c r="C1195" s="12" t="s">
        <v>1697</v>
      </c>
      <c r="D1195" s="14" t="s">
        <v>2476</v>
      </c>
      <c r="E1195" s="13" t="s">
        <v>934</v>
      </c>
      <c r="F1195" s="43" t="s">
        <v>3055</v>
      </c>
      <c r="G1195" s="12" t="s">
        <v>2120</v>
      </c>
      <c r="H1195" s="12" t="s">
        <v>2121</v>
      </c>
      <c r="I1195" s="18" t="s">
        <v>3360</v>
      </c>
      <c r="J1195" s="43" t="s">
        <v>3379</v>
      </c>
      <c r="K1195" s="43" t="s">
        <v>3379</v>
      </c>
      <c r="L1195" s="144">
        <v>40781</v>
      </c>
      <c r="M1195" s="168"/>
      <c r="N1195" s="75"/>
      <c r="O1195" s="75">
        <v>0</v>
      </c>
      <c r="P1195" s="65">
        <v>1</v>
      </c>
      <c r="Q1195" s="91" t="s">
        <v>3110</v>
      </c>
      <c r="R1195" s="14"/>
      <c r="T1195" s="123"/>
      <c r="U1195" s="338"/>
      <c r="V1195" s="92"/>
      <c r="W1195" s="92"/>
    </row>
    <row r="1196" spans="1:23" ht="12.75" customHeight="1" x14ac:dyDescent="0.2">
      <c r="A1196" s="11">
        <f t="shared" si="19"/>
        <v>1194</v>
      </c>
      <c r="B1196" s="98">
        <v>2652</v>
      </c>
      <c r="C1196" s="12" t="s">
        <v>1697</v>
      </c>
      <c r="D1196" s="14" t="s">
        <v>2906</v>
      </c>
      <c r="E1196" s="13" t="s">
        <v>934</v>
      </c>
      <c r="F1196" s="43" t="s">
        <v>3055</v>
      </c>
      <c r="G1196" s="12" t="s">
        <v>2120</v>
      </c>
      <c r="H1196" s="12" t="s">
        <v>2121</v>
      </c>
      <c r="I1196" s="18" t="s">
        <v>3360</v>
      </c>
      <c r="J1196" s="43" t="s">
        <v>3379</v>
      </c>
      <c r="K1196" s="43" t="s">
        <v>3379</v>
      </c>
      <c r="L1196" s="144">
        <v>40383</v>
      </c>
      <c r="M1196" s="168"/>
      <c r="N1196" s="75"/>
      <c r="O1196" s="75">
        <v>0</v>
      </c>
      <c r="P1196" s="65">
        <v>1</v>
      </c>
      <c r="Q1196" s="91" t="s">
        <v>3110</v>
      </c>
      <c r="R1196" s="14"/>
      <c r="T1196" s="123"/>
      <c r="U1196" s="338"/>
      <c r="V1196" s="92"/>
      <c r="W1196" s="92"/>
    </row>
    <row r="1197" spans="1:23" ht="12.75" customHeight="1" x14ac:dyDescent="0.2">
      <c r="A1197" s="11">
        <f t="shared" si="19"/>
        <v>1195</v>
      </c>
      <c r="B1197" s="98">
        <v>2655</v>
      </c>
      <c r="C1197" s="12" t="s">
        <v>1697</v>
      </c>
      <c r="D1197" s="14" t="s">
        <v>2907</v>
      </c>
      <c r="E1197" s="13" t="s">
        <v>934</v>
      </c>
      <c r="F1197" s="43" t="s">
        <v>3055</v>
      </c>
      <c r="G1197" s="12" t="s">
        <v>2120</v>
      </c>
      <c r="H1197" s="12" t="s">
        <v>2121</v>
      </c>
      <c r="I1197" s="18" t="s">
        <v>3360</v>
      </c>
      <c r="J1197" s="43" t="s">
        <v>3379</v>
      </c>
      <c r="K1197" s="43" t="s">
        <v>3379</v>
      </c>
      <c r="L1197" s="144">
        <v>40448</v>
      </c>
      <c r="M1197" s="168"/>
      <c r="N1197" s="75"/>
      <c r="O1197" s="75">
        <v>0</v>
      </c>
      <c r="P1197" s="65">
        <v>1</v>
      </c>
      <c r="Q1197" s="91" t="s">
        <v>3110</v>
      </c>
      <c r="R1197" s="14"/>
      <c r="T1197" s="123"/>
      <c r="U1197" s="338"/>
      <c r="V1197" s="92"/>
      <c r="W1197" s="92"/>
    </row>
    <row r="1198" spans="1:23" ht="12.75" customHeight="1" x14ac:dyDescent="0.2">
      <c r="A1198" s="11">
        <f t="shared" si="19"/>
        <v>1196</v>
      </c>
      <c r="B1198" s="98">
        <v>2656</v>
      </c>
      <c r="C1198" s="12" t="s">
        <v>1697</v>
      </c>
      <c r="D1198" s="14" t="s">
        <v>2908</v>
      </c>
      <c r="E1198" s="13" t="s">
        <v>934</v>
      </c>
      <c r="F1198" s="43" t="s">
        <v>3055</v>
      </c>
      <c r="G1198" s="12" t="s">
        <v>2120</v>
      </c>
      <c r="H1198" s="12" t="s">
        <v>2121</v>
      </c>
      <c r="I1198" s="221" t="s">
        <v>3360</v>
      </c>
      <c r="J1198" s="43" t="s">
        <v>3379</v>
      </c>
      <c r="K1198" s="43" t="s">
        <v>3379</v>
      </c>
      <c r="L1198" s="144">
        <v>40382</v>
      </c>
      <c r="M1198" s="168"/>
      <c r="N1198" s="75"/>
      <c r="O1198" s="75">
        <v>0</v>
      </c>
      <c r="P1198" s="65">
        <v>1</v>
      </c>
      <c r="Q1198" s="91" t="s">
        <v>3110</v>
      </c>
      <c r="R1198" s="14"/>
      <c r="T1198" s="123"/>
      <c r="U1198" s="338"/>
      <c r="V1198" s="92"/>
      <c r="W1198" s="92"/>
    </row>
    <row r="1199" spans="1:23" ht="12.75" customHeight="1" x14ac:dyDescent="0.2">
      <c r="A1199" s="11">
        <f t="shared" si="19"/>
        <v>1197</v>
      </c>
      <c r="B1199" s="98">
        <v>2657</v>
      </c>
      <c r="C1199" s="147" t="s">
        <v>1697</v>
      </c>
      <c r="D1199" s="148" t="s">
        <v>2909</v>
      </c>
      <c r="E1199" s="13" t="s">
        <v>934</v>
      </c>
      <c r="F1199" s="43" t="s">
        <v>3099</v>
      </c>
      <c r="G1199" s="12" t="s">
        <v>2120</v>
      </c>
      <c r="H1199" s="12"/>
      <c r="I1199" s="12"/>
      <c r="J1199" s="43" t="s">
        <v>3379</v>
      </c>
      <c r="K1199" s="13"/>
      <c r="L1199" s="13"/>
      <c r="M1199" s="168"/>
      <c r="N1199" s="75"/>
      <c r="O1199" s="75">
        <v>0</v>
      </c>
      <c r="P1199" s="65">
        <v>1</v>
      </c>
      <c r="Q1199" s="91" t="s">
        <v>3107</v>
      </c>
      <c r="R1199" s="14"/>
      <c r="T1199" s="123"/>
      <c r="U1199" s="338"/>
      <c r="V1199" s="92"/>
      <c r="W1199" s="92"/>
    </row>
    <row r="1200" spans="1:23" ht="12.75" customHeight="1" x14ac:dyDescent="0.2">
      <c r="A1200" s="11">
        <f t="shared" si="19"/>
        <v>1198</v>
      </c>
      <c r="B1200" s="98">
        <v>2658</v>
      </c>
      <c r="C1200" s="12" t="s">
        <v>1697</v>
      </c>
      <c r="D1200" s="14" t="s">
        <v>2910</v>
      </c>
      <c r="E1200" s="13" t="s">
        <v>934</v>
      </c>
      <c r="F1200" s="43" t="s">
        <v>3055</v>
      </c>
      <c r="G1200" s="12" t="s">
        <v>2120</v>
      </c>
      <c r="H1200" s="12" t="s">
        <v>2121</v>
      </c>
      <c r="I1200" s="225" t="s">
        <v>3360</v>
      </c>
      <c r="J1200" s="43" t="s">
        <v>3379</v>
      </c>
      <c r="K1200" s="43" t="s">
        <v>3379</v>
      </c>
      <c r="L1200" s="144">
        <v>40448</v>
      </c>
      <c r="M1200" s="168"/>
      <c r="N1200" s="75"/>
      <c r="O1200" s="75">
        <v>0</v>
      </c>
      <c r="P1200" s="65">
        <v>1</v>
      </c>
      <c r="Q1200" s="91" t="s">
        <v>3110</v>
      </c>
      <c r="R1200" s="14"/>
      <c r="T1200" s="123"/>
      <c r="U1200" s="338"/>
      <c r="V1200" s="92"/>
      <c r="W1200" s="92"/>
    </row>
    <row r="1201" spans="1:23" ht="12.75" customHeight="1" x14ac:dyDescent="0.2">
      <c r="A1201" s="11">
        <f t="shared" si="19"/>
        <v>1199</v>
      </c>
      <c r="B1201" s="98">
        <v>2659</v>
      </c>
      <c r="C1201" s="12" t="s">
        <v>1697</v>
      </c>
      <c r="D1201" s="14" t="s">
        <v>2036</v>
      </c>
      <c r="E1201" s="13" t="s">
        <v>934</v>
      </c>
      <c r="F1201" s="43" t="s">
        <v>3055</v>
      </c>
      <c r="G1201" s="12" t="s">
        <v>2120</v>
      </c>
      <c r="H1201" s="12" t="s">
        <v>2121</v>
      </c>
      <c r="I1201" s="221" t="s">
        <v>3360</v>
      </c>
      <c r="J1201" s="43" t="s">
        <v>3379</v>
      </c>
      <c r="K1201" s="43" t="s">
        <v>3379</v>
      </c>
      <c r="L1201" s="144">
        <v>40395</v>
      </c>
      <c r="M1201" s="168"/>
      <c r="N1201" s="75"/>
      <c r="O1201" s="75">
        <v>0</v>
      </c>
      <c r="P1201" s="65">
        <v>1</v>
      </c>
      <c r="Q1201" s="91" t="s">
        <v>3110</v>
      </c>
      <c r="R1201" s="14"/>
      <c r="T1201" s="135">
        <v>41355</v>
      </c>
      <c r="U1201" s="338"/>
      <c r="V1201" s="92"/>
      <c r="W1201" s="92"/>
    </row>
    <row r="1202" spans="1:23" ht="12.75" customHeight="1" x14ac:dyDescent="0.2">
      <c r="A1202" s="11">
        <f t="shared" si="19"/>
        <v>1200</v>
      </c>
      <c r="B1202" s="98">
        <v>2660</v>
      </c>
      <c r="C1202" s="12" t="s">
        <v>1697</v>
      </c>
      <c r="D1202" s="14" t="s">
        <v>2037</v>
      </c>
      <c r="E1202" s="13" t="s">
        <v>934</v>
      </c>
      <c r="F1202" s="43" t="s">
        <v>3099</v>
      </c>
      <c r="G1202" s="12" t="s">
        <v>2120</v>
      </c>
      <c r="H1202" s="12"/>
      <c r="I1202" s="12"/>
      <c r="J1202" s="43" t="s">
        <v>3379</v>
      </c>
      <c r="K1202" s="13"/>
      <c r="L1202" s="13"/>
      <c r="M1202" s="138"/>
      <c r="N1202" s="15"/>
      <c r="O1202" s="15">
        <v>1</v>
      </c>
      <c r="P1202" s="39">
        <v>1</v>
      </c>
      <c r="Q1202" s="91" t="s">
        <v>3107</v>
      </c>
      <c r="R1202" s="14"/>
      <c r="T1202" s="123"/>
      <c r="U1202" s="338"/>
      <c r="V1202" s="92"/>
      <c r="W1202" s="92"/>
    </row>
    <row r="1203" spans="1:23" ht="12.75" customHeight="1" x14ac:dyDescent="0.2">
      <c r="A1203" s="11">
        <f t="shared" si="19"/>
        <v>1201</v>
      </c>
      <c r="B1203" s="98">
        <v>2661</v>
      </c>
      <c r="C1203" s="12" t="s">
        <v>1697</v>
      </c>
      <c r="D1203" s="14" t="s">
        <v>2038</v>
      </c>
      <c r="E1203" s="13" t="s">
        <v>934</v>
      </c>
      <c r="F1203" s="43" t="s">
        <v>3099</v>
      </c>
      <c r="G1203" s="12" t="s">
        <v>2120</v>
      </c>
      <c r="H1203" s="12"/>
      <c r="I1203" s="12"/>
      <c r="J1203" s="43" t="s">
        <v>3379</v>
      </c>
      <c r="K1203" s="13"/>
      <c r="L1203" s="13"/>
      <c r="M1203" s="168"/>
      <c r="N1203" s="75"/>
      <c r="O1203" s="75">
        <v>0</v>
      </c>
      <c r="P1203" s="65">
        <v>1</v>
      </c>
      <c r="Q1203" s="91" t="s">
        <v>3107</v>
      </c>
      <c r="R1203" s="14"/>
      <c r="T1203" s="123"/>
      <c r="U1203" s="338"/>
      <c r="V1203" s="92"/>
      <c r="W1203" s="92"/>
    </row>
    <row r="1204" spans="1:23" ht="12.75" customHeight="1" x14ac:dyDescent="0.2">
      <c r="A1204" s="11">
        <f t="shared" si="19"/>
        <v>1202</v>
      </c>
      <c r="B1204" s="98">
        <v>2662</v>
      </c>
      <c r="C1204" s="12" t="s">
        <v>1697</v>
      </c>
      <c r="D1204" s="14" t="s">
        <v>2039</v>
      </c>
      <c r="E1204" s="13" t="s">
        <v>934</v>
      </c>
      <c r="F1204" s="43" t="s">
        <v>3099</v>
      </c>
      <c r="G1204" s="12" t="s">
        <v>2120</v>
      </c>
      <c r="H1204" s="12"/>
      <c r="I1204" s="12"/>
      <c r="J1204" s="43" t="s">
        <v>3379</v>
      </c>
      <c r="K1204" s="13"/>
      <c r="L1204" s="13"/>
      <c r="M1204" s="138"/>
      <c r="N1204" s="15"/>
      <c r="O1204" s="15">
        <v>1</v>
      </c>
      <c r="P1204" s="39">
        <v>1</v>
      </c>
      <c r="Q1204" s="91" t="s">
        <v>3107</v>
      </c>
      <c r="R1204" s="14"/>
      <c r="T1204" s="123"/>
      <c r="U1204" s="338"/>
      <c r="V1204" s="92"/>
      <c r="W1204" s="92"/>
    </row>
    <row r="1205" spans="1:23" ht="12.75" customHeight="1" x14ac:dyDescent="0.2">
      <c r="A1205" s="228">
        <f t="shared" si="19"/>
        <v>1203</v>
      </c>
      <c r="B1205" s="229">
        <v>2663</v>
      </c>
      <c r="C1205" s="25" t="s">
        <v>1697</v>
      </c>
      <c r="D1205" s="23" t="s">
        <v>2040</v>
      </c>
      <c r="E1205" s="24" t="s">
        <v>934</v>
      </c>
      <c r="F1205" s="24" t="s">
        <v>3099</v>
      </c>
      <c r="G1205" s="25"/>
      <c r="H1205" s="25"/>
      <c r="I1205" s="25"/>
      <c r="J1205" s="24"/>
      <c r="K1205" s="24"/>
      <c r="L1205" s="24"/>
      <c r="M1205" s="513" t="s">
        <v>3381</v>
      </c>
      <c r="N1205" s="243">
        <v>41578</v>
      </c>
      <c r="O1205" s="241">
        <v>0</v>
      </c>
      <c r="P1205" s="232"/>
      <c r="Q1205" s="242"/>
      <c r="R1205" s="231"/>
      <c r="T1205" s="123"/>
      <c r="U1205" s="338"/>
      <c r="V1205" s="92"/>
      <c r="W1205" s="92"/>
    </row>
    <row r="1206" spans="1:23" ht="12.75" customHeight="1" x14ac:dyDescent="0.2">
      <c r="A1206" s="11">
        <f t="shared" si="19"/>
        <v>1204</v>
      </c>
      <c r="B1206" s="98">
        <v>2664</v>
      </c>
      <c r="C1206" s="12" t="s">
        <v>1697</v>
      </c>
      <c r="D1206" s="14" t="s">
        <v>2041</v>
      </c>
      <c r="E1206" s="13" t="s">
        <v>934</v>
      </c>
      <c r="F1206" s="43" t="s">
        <v>3099</v>
      </c>
      <c r="G1206" s="12" t="s">
        <v>2120</v>
      </c>
      <c r="H1206" s="18" t="s">
        <v>2121</v>
      </c>
      <c r="I1206" s="18" t="s">
        <v>3360</v>
      </c>
      <c r="J1206" s="43" t="s">
        <v>3379</v>
      </c>
      <c r="K1206" s="44">
        <v>41722</v>
      </c>
      <c r="L1206" s="144">
        <v>41265</v>
      </c>
      <c r="M1206" s="138"/>
      <c r="N1206" s="15"/>
      <c r="O1206" s="15">
        <v>1</v>
      </c>
      <c r="P1206" s="39">
        <v>1</v>
      </c>
      <c r="Q1206" s="91" t="s">
        <v>3110</v>
      </c>
      <c r="R1206" s="14"/>
      <c r="T1206" s="125">
        <v>41698</v>
      </c>
      <c r="U1206" s="338">
        <v>41820</v>
      </c>
      <c r="V1206" s="92"/>
      <c r="W1206" s="92"/>
    </row>
    <row r="1207" spans="1:23" ht="12.75" customHeight="1" x14ac:dyDescent="0.2">
      <c r="A1207" s="11">
        <f t="shared" si="19"/>
        <v>1205</v>
      </c>
      <c r="B1207" s="98">
        <v>2665</v>
      </c>
      <c r="C1207" s="12" t="s">
        <v>1697</v>
      </c>
      <c r="D1207" s="14" t="s">
        <v>2042</v>
      </c>
      <c r="E1207" s="13" t="s">
        <v>934</v>
      </c>
      <c r="F1207" s="43" t="s">
        <v>3099</v>
      </c>
      <c r="G1207" s="12" t="s">
        <v>2120</v>
      </c>
      <c r="H1207" s="12" t="s">
        <v>2121</v>
      </c>
      <c r="I1207" s="18" t="s">
        <v>3360</v>
      </c>
      <c r="J1207" s="43" t="s">
        <v>3379</v>
      </c>
      <c r="K1207" s="43" t="s">
        <v>3379</v>
      </c>
      <c r="L1207" s="144">
        <v>40835</v>
      </c>
      <c r="M1207" s="168"/>
      <c r="N1207" s="75"/>
      <c r="O1207" s="75">
        <v>0</v>
      </c>
      <c r="P1207" s="65">
        <v>1</v>
      </c>
      <c r="Q1207" s="91" t="s">
        <v>3110</v>
      </c>
      <c r="R1207" s="14"/>
      <c r="T1207" s="123"/>
      <c r="U1207" s="338"/>
      <c r="V1207" s="92"/>
      <c r="W1207" s="92"/>
    </row>
    <row r="1208" spans="1:23" ht="12.75" customHeight="1" x14ac:dyDescent="0.2">
      <c r="A1208" s="11">
        <f t="shared" si="19"/>
        <v>1206</v>
      </c>
      <c r="B1208" s="98">
        <v>2666</v>
      </c>
      <c r="C1208" s="12" t="s">
        <v>1697</v>
      </c>
      <c r="D1208" s="14" t="s">
        <v>2043</v>
      </c>
      <c r="E1208" s="13" t="s">
        <v>934</v>
      </c>
      <c r="F1208" s="43" t="s">
        <v>3099</v>
      </c>
      <c r="G1208" s="12" t="s">
        <v>2120</v>
      </c>
      <c r="H1208" s="12" t="s">
        <v>2121</v>
      </c>
      <c r="I1208" s="221" t="s">
        <v>3360</v>
      </c>
      <c r="J1208" s="43" t="s">
        <v>3379</v>
      </c>
      <c r="K1208" s="43" t="s">
        <v>3379</v>
      </c>
      <c r="L1208" s="144">
        <v>40473</v>
      </c>
      <c r="M1208" s="168"/>
      <c r="N1208" s="75"/>
      <c r="O1208" s="75">
        <v>0</v>
      </c>
      <c r="P1208" s="65">
        <v>1</v>
      </c>
      <c r="Q1208" s="91" t="s">
        <v>3110</v>
      </c>
      <c r="R1208" s="14"/>
      <c r="T1208" s="123"/>
      <c r="U1208" s="338"/>
      <c r="V1208" s="92"/>
      <c r="W1208" s="92"/>
    </row>
    <row r="1209" spans="1:23" ht="12.75" customHeight="1" x14ac:dyDescent="0.2">
      <c r="A1209" s="11">
        <f t="shared" si="19"/>
        <v>1207</v>
      </c>
      <c r="B1209" s="98">
        <v>2667</v>
      </c>
      <c r="C1209" s="12" t="s">
        <v>1697</v>
      </c>
      <c r="D1209" s="14" t="s">
        <v>2044</v>
      </c>
      <c r="E1209" s="13" t="s">
        <v>934</v>
      </c>
      <c r="F1209" s="43" t="s">
        <v>3099</v>
      </c>
      <c r="G1209" s="12" t="s">
        <v>2120</v>
      </c>
      <c r="H1209" s="12" t="s">
        <v>2121</v>
      </c>
      <c r="I1209" s="18" t="s">
        <v>3360</v>
      </c>
      <c r="J1209" s="43" t="s">
        <v>3379</v>
      </c>
      <c r="K1209" s="43" t="s">
        <v>3379</v>
      </c>
      <c r="L1209" s="144">
        <v>41943</v>
      </c>
      <c r="M1209" s="168"/>
      <c r="N1209" s="75"/>
      <c r="O1209" s="75">
        <v>0</v>
      </c>
      <c r="P1209" s="65">
        <v>1</v>
      </c>
      <c r="Q1209" s="91" t="s">
        <v>3110</v>
      </c>
      <c r="R1209" s="14"/>
      <c r="T1209" s="123"/>
      <c r="U1209" s="338"/>
      <c r="V1209" s="92">
        <v>41943</v>
      </c>
      <c r="W1209" s="92">
        <v>41932</v>
      </c>
    </row>
    <row r="1210" spans="1:23" ht="12.75" customHeight="1" x14ac:dyDescent="0.2">
      <c r="A1210" s="11">
        <f t="shared" si="19"/>
        <v>1208</v>
      </c>
      <c r="B1210" s="98">
        <v>2668</v>
      </c>
      <c r="C1210" s="12" t="s">
        <v>1697</v>
      </c>
      <c r="D1210" s="14" t="s">
        <v>2045</v>
      </c>
      <c r="E1210" s="13" t="s">
        <v>934</v>
      </c>
      <c r="F1210" s="43" t="s">
        <v>3099</v>
      </c>
      <c r="G1210" s="12" t="s">
        <v>2120</v>
      </c>
      <c r="H1210" s="18" t="s">
        <v>2121</v>
      </c>
      <c r="I1210" s="12"/>
      <c r="J1210" s="43" t="s">
        <v>3379</v>
      </c>
      <c r="K1210" s="44">
        <v>42094</v>
      </c>
      <c r="L1210" s="13"/>
      <c r="M1210" s="138"/>
      <c r="N1210" s="15"/>
      <c r="O1210" s="15">
        <v>1</v>
      </c>
      <c r="P1210" s="39">
        <v>1</v>
      </c>
      <c r="Q1210" s="91" t="s">
        <v>3107</v>
      </c>
      <c r="R1210" s="14"/>
      <c r="T1210" s="123"/>
      <c r="U1210" s="338"/>
      <c r="V1210" s="92">
        <v>42061</v>
      </c>
      <c r="W1210" s="92">
        <v>42094</v>
      </c>
    </row>
    <row r="1211" spans="1:23" ht="12.75" customHeight="1" x14ac:dyDescent="0.2">
      <c r="A1211" s="11">
        <f t="shared" si="19"/>
        <v>1209</v>
      </c>
      <c r="B1211" s="98">
        <v>2669</v>
      </c>
      <c r="C1211" s="12" t="s">
        <v>1697</v>
      </c>
      <c r="D1211" s="14" t="s">
        <v>1016</v>
      </c>
      <c r="E1211" s="13" t="s">
        <v>934</v>
      </c>
      <c r="F1211" s="43" t="s">
        <v>3099</v>
      </c>
      <c r="G1211" s="12" t="s">
        <v>2120</v>
      </c>
      <c r="H1211" s="12"/>
      <c r="I1211" s="12"/>
      <c r="J1211" s="43" t="s">
        <v>3379</v>
      </c>
      <c r="K1211" s="13"/>
      <c r="L1211" s="13"/>
      <c r="M1211" s="138"/>
      <c r="N1211" s="15"/>
      <c r="O1211" s="15">
        <v>1</v>
      </c>
      <c r="P1211" s="39">
        <v>1</v>
      </c>
      <c r="Q1211" s="91" t="s">
        <v>3107</v>
      </c>
      <c r="R1211" s="14"/>
      <c r="T1211" s="123"/>
      <c r="U1211" s="338"/>
      <c r="V1211" s="92"/>
      <c r="W1211" s="92"/>
    </row>
    <row r="1212" spans="1:23" ht="12.75" customHeight="1" x14ac:dyDescent="0.2">
      <c r="A1212" s="11">
        <f t="shared" si="19"/>
        <v>1210</v>
      </c>
      <c r="B1212" s="98">
        <v>2670</v>
      </c>
      <c r="C1212" s="12" t="s">
        <v>1697</v>
      </c>
      <c r="D1212" s="14" t="s">
        <v>1017</v>
      </c>
      <c r="E1212" s="13" t="s">
        <v>934</v>
      </c>
      <c r="F1212" s="43" t="s">
        <v>3055</v>
      </c>
      <c r="G1212" s="12" t="s">
        <v>2120</v>
      </c>
      <c r="H1212" s="12" t="s">
        <v>2121</v>
      </c>
      <c r="I1212" s="225" t="s">
        <v>3360</v>
      </c>
      <c r="J1212" s="43" t="s">
        <v>3379</v>
      </c>
      <c r="K1212" s="43" t="s">
        <v>3379</v>
      </c>
      <c r="L1212" s="144">
        <v>40780</v>
      </c>
      <c r="M1212" s="168"/>
      <c r="N1212" s="75"/>
      <c r="O1212" s="75">
        <v>0</v>
      </c>
      <c r="P1212" s="65">
        <v>1</v>
      </c>
      <c r="Q1212" s="91" t="s">
        <v>3110</v>
      </c>
      <c r="R1212" s="14"/>
      <c r="T1212" s="135">
        <v>41432</v>
      </c>
      <c r="U1212" s="338"/>
      <c r="V1212" s="92"/>
      <c r="W1212" s="92"/>
    </row>
    <row r="1213" spans="1:23" ht="12.75" customHeight="1" x14ac:dyDescent="0.2">
      <c r="A1213" s="11">
        <f t="shared" si="19"/>
        <v>1211</v>
      </c>
      <c r="B1213" s="98">
        <v>2671</v>
      </c>
      <c r="C1213" s="12" t="s">
        <v>1697</v>
      </c>
      <c r="D1213" s="14" t="s">
        <v>1018</v>
      </c>
      <c r="E1213" s="13" t="s">
        <v>934</v>
      </c>
      <c r="F1213" s="43" t="s">
        <v>3055</v>
      </c>
      <c r="G1213" s="12" t="s">
        <v>2120</v>
      </c>
      <c r="H1213" s="12" t="s">
        <v>2121</v>
      </c>
      <c r="I1213" s="18" t="s">
        <v>3360</v>
      </c>
      <c r="J1213" s="43" t="s">
        <v>3379</v>
      </c>
      <c r="K1213" s="43" t="s">
        <v>3379</v>
      </c>
      <c r="L1213" s="144">
        <v>40399</v>
      </c>
      <c r="M1213" s="168"/>
      <c r="N1213" s="75"/>
      <c r="O1213" s="75">
        <v>0</v>
      </c>
      <c r="P1213" s="65">
        <v>1</v>
      </c>
      <c r="Q1213" s="91" t="s">
        <v>3110</v>
      </c>
      <c r="R1213" s="14"/>
      <c r="T1213" s="135">
        <v>41432</v>
      </c>
      <c r="U1213" s="338"/>
      <c r="V1213" s="92"/>
      <c r="W1213" s="92"/>
    </row>
    <row r="1214" spans="1:23" ht="12.75" customHeight="1" x14ac:dyDescent="0.2">
      <c r="A1214" s="11">
        <f t="shared" si="19"/>
        <v>1212</v>
      </c>
      <c r="B1214" s="98">
        <v>2672</v>
      </c>
      <c r="C1214" s="12" t="s">
        <v>1697</v>
      </c>
      <c r="D1214" s="14" t="s">
        <v>2221</v>
      </c>
      <c r="E1214" s="13" t="s">
        <v>934</v>
      </c>
      <c r="F1214" s="43" t="s">
        <v>3055</v>
      </c>
      <c r="G1214" s="12" t="s">
        <v>2120</v>
      </c>
      <c r="H1214" s="12" t="s">
        <v>2121</v>
      </c>
      <c r="I1214" s="18" t="s">
        <v>3360</v>
      </c>
      <c r="J1214" s="43" t="s">
        <v>3379</v>
      </c>
      <c r="K1214" s="43" t="s">
        <v>3379</v>
      </c>
      <c r="L1214" s="144">
        <v>40382</v>
      </c>
      <c r="M1214" s="168"/>
      <c r="N1214" s="75"/>
      <c r="O1214" s="75">
        <v>0</v>
      </c>
      <c r="P1214" s="65">
        <v>1</v>
      </c>
      <c r="Q1214" s="91" t="s">
        <v>3110</v>
      </c>
      <c r="R1214" s="14"/>
      <c r="T1214" s="135">
        <v>41432</v>
      </c>
      <c r="U1214" s="338"/>
      <c r="V1214" s="92"/>
      <c r="W1214" s="92"/>
    </row>
    <row r="1215" spans="1:23" ht="12.75" customHeight="1" x14ac:dyDescent="0.2">
      <c r="A1215" s="11">
        <f t="shared" si="19"/>
        <v>1213</v>
      </c>
      <c r="B1215" s="98">
        <v>2674</v>
      </c>
      <c r="C1215" s="12" t="s">
        <v>1697</v>
      </c>
      <c r="D1215" s="14" t="s">
        <v>2222</v>
      </c>
      <c r="E1215" s="13" t="s">
        <v>934</v>
      </c>
      <c r="F1215" s="43" t="s">
        <v>3055</v>
      </c>
      <c r="G1215" s="12" t="s">
        <v>2120</v>
      </c>
      <c r="H1215" s="12" t="s">
        <v>2121</v>
      </c>
      <c r="I1215" s="18" t="s">
        <v>3360</v>
      </c>
      <c r="J1215" s="43" t="s">
        <v>3379</v>
      </c>
      <c r="K1215" s="43" t="s">
        <v>3379</v>
      </c>
      <c r="L1215" s="144">
        <v>40450</v>
      </c>
      <c r="M1215" s="168"/>
      <c r="N1215" s="75"/>
      <c r="O1215" s="75">
        <v>0</v>
      </c>
      <c r="P1215" s="65">
        <v>1</v>
      </c>
      <c r="Q1215" s="91" t="s">
        <v>3110</v>
      </c>
      <c r="R1215" s="14"/>
      <c r="T1215" s="135">
        <v>41432</v>
      </c>
      <c r="U1215" s="338"/>
      <c r="V1215" s="92"/>
      <c r="W1215" s="92"/>
    </row>
    <row r="1216" spans="1:23" ht="12.75" customHeight="1" x14ac:dyDescent="0.2">
      <c r="A1216" s="11">
        <f t="shared" si="19"/>
        <v>1214</v>
      </c>
      <c r="B1216" s="98">
        <v>2675</v>
      </c>
      <c r="C1216" s="12" t="s">
        <v>1697</v>
      </c>
      <c r="D1216" s="14" t="s">
        <v>792</v>
      </c>
      <c r="E1216" s="13" t="s">
        <v>934</v>
      </c>
      <c r="F1216" s="43" t="s">
        <v>3099</v>
      </c>
      <c r="G1216" s="12" t="s">
        <v>2120</v>
      </c>
      <c r="H1216" s="12" t="s">
        <v>2121</v>
      </c>
      <c r="I1216" s="18" t="s">
        <v>3360</v>
      </c>
      <c r="J1216" s="43" t="s">
        <v>3379</v>
      </c>
      <c r="K1216" s="43" t="s">
        <v>3379</v>
      </c>
      <c r="L1216" s="144">
        <v>40724</v>
      </c>
      <c r="M1216" s="168"/>
      <c r="N1216" s="75"/>
      <c r="O1216" s="75">
        <v>0</v>
      </c>
      <c r="P1216" s="65">
        <v>1</v>
      </c>
      <c r="Q1216" s="91" t="s">
        <v>3110</v>
      </c>
      <c r="R1216" s="14"/>
      <c r="T1216" s="123"/>
      <c r="U1216" s="338"/>
      <c r="V1216" s="92"/>
      <c r="W1216" s="92"/>
    </row>
    <row r="1217" spans="1:23" ht="12.75" customHeight="1" x14ac:dyDescent="0.2">
      <c r="A1217" s="11">
        <f t="shared" si="19"/>
        <v>1215</v>
      </c>
      <c r="B1217" s="98">
        <v>2676</v>
      </c>
      <c r="C1217" s="12" t="s">
        <v>1697</v>
      </c>
      <c r="D1217" s="14" t="s">
        <v>793</v>
      </c>
      <c r="E1217" s="13" t="s">
        <v>934</v>
      </c>
      <c r="F1217" s="43" t="s">
        <v>3099</v>
      </c>
      <c r="G1217" s="12" t="s">
        <v>2120</v>
      </c>
      <c r="H1217" s="12"/>
      <c r="I1217" s="221" t="s">
        <v>3360</v>
      </c>
      <c r="J1217" s="43" t="s">
        <v>3379</v>
      </c>
      <c r="K1217" s="13"/>
      <c r="L1217" s="144">
        <v>41624</v>
      </c>
      <c r="M1217" s="138"/>
      <c r="N1217" s="15"/>
      <c r="O1217" s="15">
        <v>1</v>
      </c>
      <c r="P1217" s="39">
        <v>1</v>
      </c>
      <c r="Q1217" s="91" t="s">
        <v>3110</v>
      </c>
      <c r="R1217" s="14"/>
      <c r="T1217" s="123"/>
      <c r="U1217" s="338"/>
      <c r="V1217" s="92">
        <v>41698</v>
      </c>
      <c r="W1217" s="92"/>
    </row>
    <row r="1218" spans="1:23" ht="12.75" customHeight="1" x14ac:dyDescent="0.2">
      <c r="A1218" s="11">
        <f t="shared" si="19"/>
        <v>1216</v>
      </c>
      <c r="B1218" s="98">
        <v>2677</v>
      </c>
      <c r="C1218" s="12" t="s">
        <v>1697</v>
      </c>
      <c r="D1218" s="14" t="s">
        <v>794</v>
      </c>
      <c r="E1218" s="13" t="s">
        <v>934</v>
      </c>
      <c r="F1218" s="43" t="s">
        <v>3099</v>
      </c>
      <c r="G1218" s="12" t="s">
        <v>2120</v>
      </c>
      <c r="H1218" s="12"/>
      <c r="I1218" s="12"/>
      <c r="J1218" s="43" t="s">
        <v>3379</v>
      </c>
      <c r="K1218" s="13"/>
      <c r="L1218" s="13"/>
      <c r="M1218" s="138"/>
      <c r="N1218" s="15"/>
      <c r="O1218" s="15">
        <v>1</v>
      </c>
      <c r="P1218" s="39">
        <v>1</v>
      </c>
      <c r="Q1218" s="91" t="s">
        <v>3107</v>
      </c>
      <c r="R1218" s="14"/>
      <c r="T1218" s="123"/>
      <c r="U1218" s="338"/>
      <c r="V1218" s="92"/>
      <c r="W1218" s="92"/>
    </row>
    <row r="1219" spans="1:23" ht="12.75" customHeight="1" x14ac:dyDescent="0.2">
      <c r="A1219" s="11">
        <f t="shared" si="19"/>
        <v>1217</v>
      </c>
      <c r="B1219" s="98">
        <v>2678</v>
      </c>
      <c r="C1219" s="12" t="s">
        <v>1697</v>
      </c>
      <c r="D1219" s="14" t="s">
        <v>2843</v>
      </c>
      <c r="E1219" s="13" t="s">
        <v>934</v>
      </c>
      <c r="F1219" s="43" t="s">
        <v>3099</v>
      </c>
      <c r="G1219" s="12" t="s">
        <v>2120</v>
      </c>
      <c r="H1219" s="12"/>
      <c r="I1219" s="12"/>
      <c r="J1219" s="43" t="s">
        <v>3379</v>
      </c>
      <c r="K1219" s="13"/>
      <c r="L1219" s="13"/>
      <c r="M1219" s="138"/>
      <c r="N1219" s="15"/>
      <c r="O1219" s="15">
        <v>1</v>
      </c>
      <c r="P1219" s="39">
        <v>1</v>
      </c>
      <c r="Q1219" s="91" t="s">
        <v>3107</v>
      </c>
      <c r="R1219" s="14"/>
      <c r="T1219" s="123"/>
      <c r="U1219" s="338"/>
      <c r="V1219" s="92"/>
      <c r="W1219" s="92"/>
    </row>
    <row r="1220" spans="1:23" ht="12.75" customHeight="1" x14ac:dyDescent="0.2">
      <c r="A1220" s="11">
        <f t="shared" ref="A1220:A1283" si="20">A1219+1</f>
        <v>1218</v>
      </c>
      <c r="B1220" s="98">
        <v>2679</v>
      </c>
      <c r="C1220" s="12" t="s">
        <v>1697</v>
      </c>
      <c r="D1220" s="14" t="s">
        <v>2844</v>
      </c>
      <c r="E1220" s="13" t="s">
        <v>934</v>
      </c>
      <c r="F1220" s="43" t="s">
        <v>3099</v>
      </c>
      <c r="G1220" s="12" t="s">
        <v>2120</v>
      </c>
      <c r="H1220" s="12"/>
      <c r="I1220" s="12"/>
      <c r="J1220" s="43" t="s">
        <v>3379</v>
      </c>
      <c r="K1220" s="13"/>
      <c r="L1220" s="13"/>
      <c r="M1220" s="138"/>
      <c r="N1220" s="15"/>
      <c r="O1220" s="15">
        <v>1</v>
      </c>
      <c r="P1220" s="39">
        <v>1</v>
      </c>
      <c r="Q1220" s="91" t="s">
        <v>3107</v>
      </c>
      <c r="R1220" s="14"/>
      <c r="T1220" s="123"/>
      <c r="U1220" s="338"/>
      <c r="V1220" s="92"/>
      <c r="W1220" s="92"/>
    </row>
    <row r="1221" spans="1:23" ht="12.75" customHeight="1" x14ac:dyDescent="0.2">
      <c r="A1221" s="11">
        <f t="shared" si="20"/>
        <v>1219</v>
      </c>
      <c r="B1221" s="98">
        <v>2680</v>
      </c>
      <c r="C1221" s="12" t="s">
        <v>1697</v>
      </c>
      <c r="D1221" s="14" t="s">
        <v>796</v>
      </c>
      <c r="E1221" s="13" t="s">
        <v>934</v>
      </c>
      <c r="F1221" s="43" t="s">
        <v>3099</v>
      </c>
      <c r="G1221" s="12" t="s">
        <v>2120</v>
      </c>
      <c r="H1221" s="12" t="s">
        <v>2121</v>
      </c>
      <c r="I1221" s="225" t="s">
        <v>3360</v>
      </c>
      <c r="J1221" s="43" t="s">
        <v>3379</v>
      </c>
      <c r="K1221" s="43" t="s">
        <v>3379</v>
      </c>
      <c r="L1221" s="144">
        <v>40724</v>
      </c>
      <c r="M1221" s="168"/>
      <c r="N1221" s="75"/>
      <c r="O1221" s="75">
        <v>0</v>
      </c>
      <c r="P1221" s="65">
        <v>1</v>
      </c>
      <c r="Q1221" s="91" t="s">
        <v>3110</v>
      </c>
      <c r="R1221" s="14"/>
      <c r="T1221" s="123"/>
      <c r="U1221" s="338"/>
      <c r="V1221" s="92"/>
      <c r="W1221" s="92"/>
    </row>
    <row r="1222" spans="1:23" ht="12.75" customHeight="1" x14ac:dyDescent="0.2">
      <c r="A1222" s="11">
        <f t="shared" si="20"/>
        <v>1220</v>
      </c>
      <c r="B1222" s="98">
        <v>2681</v>
      </c>
      <c r="C1222" s="12" t="s">
        <v>1697</v>
      </c>
      <c r="D1222" s="14" t="s">
        <v>2586</v>
      </c>
      <c r="E1222" s="13" t="s">
        <v>934</v>
      </c>
      <c r="F1222" s="43" t="s">
        <v>3099</v>
      </c>
      <c r="G1222" s="12" t="s">
        <v>2120</v>
      </c>
      <c r="H1222" s="12" t="s">
        <v>2121</v>
      </c>
      <c r="I1222" s="18" t="s">
        <v>3360</v>
      </c>
      <c r="J1222" s="43" t="s">
        <v>3379</v>
      </c>
      <c r="K1222" s="43" t="s">
        <v>3379</v>
      </c>
      <c r="L1222" s="144">
        <v>40690</v>
      </c>
      <c r="M1222" s="168"/>
      <c r="N1222" s="75"/>
      <c r="O1222" s="75">
        <v>0</v>
      </c>
      <c r="P1222" s="65">
        <v>1</v>
      </c>
      <c r="Q1222" s="91" t="s">
        <v>3110</v>
      </c>
      <c r="R1222" s="14"/>
      <c r="T1222" s="123"/>
      <c r="U1222" s="338"/>
      <c r="V1222" s="92"/>
      <c r="W1222" s="92"/>
    </row>
    <row r="1223" spans="1:23" ht="12.75" customHeight="1" x14ac:dyDescent="0.2">
      <c r="A1223" s="11">
        <f t="shared" si="20"/>
        <v>1221</v>
      </c>
      <c r="B1223" s="98">
        <v>2683</v>
      </c>
      <c r="C1223" s="12" t="s">
        <v>1697</v>
      </c>
      <c r="D1223" s="14" t="s">
        <v>2587</v>
      </c>
      <c r="E1223" s="13" t="s">
        <v>934</v>
      </c>
      <c r="F1223" s="43" t="s">
        <v>3099</v>
      </c>
      <c r="G1223" s="12" t="s">
        <v>2120</v>
      </c>
      <c r="H1223" s="12" t="s">
        <v>2121</v>
      </c>
      <c r="I1223" s="221" t="s">
        <v>3360</v>
      </c>
      <c r="J1223" s="43" t="s">
        <v>3379</v>
      </c>
      <c r="K1223" s="43" t="s">
        <v>3379</v>
      </c>
      <c r="L1223" s="144">
        <v>40690</v>
      </c>
      <c r="M1223" s="168"/>
      <c r="N1223" s="75"/>
      <c r="O1223" s="75">
        <v>0</v>
      </c>
      <c r="P1223" s="65">
        <v>1</v>
      </c>
      <c r="Q1223" s="91" t="s">
        <v>3110</v>
      </c>
      <c r="R1223" s="14"/>
      <c r="T1223" s="123"/>
      <c r="U1223" s="338"/>
      <c r="V1223" s="92"/>
      <c r="W1223" s="92"/>
    </row>
    <row r="1224" spans="1:23" ht="12.75" customHeight="1" x14ac:dyDescent="0.2">
      <c r="A1224" s="11">
        <f t="shared" si="20"/>
        <v>1222</v>
      </c>
      <c r="B1224" s="98">
        <v>2686</v>
      </c>
      <c r="C1224" s="12" t="s">
        <v>1697</v>
      </c>
      <c r="D1224" s="14" t="s">
        <v>2588</v>
      </c>
      <c r="E1224" s="13" t="s">
        <v>934</v>
      </c>
      <c r="F1224" s="43" t="s">
        <v>3099</v>
      </c>
      <c r="G1224" s="12" t="s">
        <v>2120</v>
      </c>
      <c r="H1224" s="12"/>
      <c r="I1224" s="12"/>
      <c r="J1224" s="43" t="s">
        <v>3379</v>
      </c>
      <c r="K1224" s="13"/>
      <c r="L1224" s="13"/>
      <c r="M1224" s="138"/>
      <c r="N1224" s="15"/>
      <c r="O1224" s="15">
        <v>1</v>
      </c>
      <c r="P1224" s="39">
        <v>1</v>
      </c>
      <c r="Q1224" s="91" t="s">
        <v>3107</v>
      </c>
      <c r="R1224" s="14"/>
      <c r="T1224" s="123"/>
      <c r="U1224" s="338"/>
      <c r="V1224" s="92"/>
      <c r="W1224" s="92"/>
    </row>
    <row r="1225" spans="1:23" ht="12.75" customHeight="1" x14ac:dyDescent="0.2">
      <c r="A1225" s="11">
        <f t="shared" si="20"/>
        <v>1223</v>
      </c>
      <c r="B1225" s="98">
        <v>2687</v>
      </c>
      <c r="C1225" s="12" t="s">
        <v>1697</v>
      </c>
      <c r="D1225" s="14" t="s">
        <v>2589</v>
      </c>
      <c r="E1225" s="13" t="s">
        <v>934</v>
      </c>
      <c r="F1225" s="43" t="s">
        <v>3099</v>
      </c>
      <c r="G1225" s="12" t="s">
        <v>2120</v>
      </c>
      <c r="H1225" s="12"/>
      <c r="I1225" s="12"/>
      <c r="J1225" s="43" t="s">
        <v>3379</v>
      </c>
      <c r="K1225" s="13"/>
      <c r="L1225" s="13"/>
      <c r="M1225" s="168"/>
      <c r="N1225" s="75"/>
      <c r="O1225" s="75">
        <v>0</v>
      </c>
      <c r="P1225" s="65">
        <v>1</v>
      </c>
      <c r="Q1225" s="91" t="s">
        <v>3107</v>
      </c>
      <c r="R1225" s="14"/>
      <c r="T1225" s="123"/>
      <c r="U1225" s="338"/>
      <c r="V1225" s="92"/>
      <c r="W1225" s="92"/>
    </row>
    <row r="1226" spans="1:23" ht="12.75" customHeight="1" x14ac:dyDescent="0.2">
      <c r="A1226" s="11">
        <f t="shared" si="20"/>
        <v>1224</v>
      </c>
      <c r="B1226" s="98">
        <v>2688</v>
      </c>
      <c r="C1226" s="12" t="s">
        <v>1697</v>
      </c>
      <c r="D1226" s="14" t="s">
        <v>2590</v>
      </c>
      <c r="E1226" s="13" t="s">
        <v>934</v>
      </c>
      <c r="F1226" s="43" t="s">
        <v>3099</v>
      </c>
      <c r="G1226" s="12" t="s">
        <v>2120</v>
      </c>
      <c r="H1226" s="12"/>
      <c r="I1226" s="12"/>
      <c r="J1226" s="43" t="s">
        <v>3379</v>
      </c>
      <c r="K1226" s="13"/>
      <c r="L1226" s="13"/>
      <c r="M1226" s="138"/>
      <c r="N1226" s="15"/>
      <c r="O1226" s="15">
        <v>1</v>
      </c>
      <c r="P1226" s="39">
        <v>1</v>
      </c>
      <c r="Q1226" s="91" t="s">
        <v>3107</v>
      </c>
      <c r="R1226" s="14"/>
      <c r="T1226" s="123"/>
      <c r="U1226" s="338"/>
      <c r="V1226" s="92"/>
      <c r="W1226" s="92"/>
    </row>
    <row r="1227" spans="1:23" ht="12.75" customHeight="1" x14ac:dyDescent="0.2">
      <c r="A1227" s="11">
        <f t="shared" si="20"/>
        <v>1225</v>
      </c>
      <c r="B1227" s="98">
        <v>2689</v>
      </c>
      <c r="C1227" s="12" t="s">
        <v>1697</v>
      </c>
      <c r="D1227" s="14" t="s">
        <v>2591</v>
      </c>
      <c r="E1227" s="13" t="s">
        <v>934</v>
      </c>
      <c r="F1227" s="43" t="s">
        <v>3099</v>
      </c>
      <c r="G1227" s="12" t="s">
        <v>2120</v>
      </c>
      <c r="H1227" s="12"/>
      <c r="I1227" s="12"/>
      <c r="J1227" s="43" t="s">
        <v>3379</v>
      </c>
      <c r="K1227" s="13"/>
      <c r="L1227" s="13"/>
      <c r="M1227" s="168"/>
      <c r="N1227" s="75"/>
      <c r="O1227" s="75">
        <v>0</v>
      </c>
      <c r="P1227" s="65">
        <v>1</v>
      </c>
      <c r="Q1227" s="91" t="s">
        <v>3107</v>
      </c>
      <c r="R1227" s="14"/>
      <c r="T1227" s="123"/>
      <c r="U1227" s="338"/>
      <c r="V1227" s="92"/>
      <c r="W1227" s="92"/>
    </row>
    <row r="1228" spans="1:23" ht="12.75" customHeight="1" x14ac:dyDescent="0.2">
      <c r="A1228" s="11">
        <f t="shared" si="20"/>
        <v>1226</v>
      </c>
      <c r="B1228" s="98">
        <v>2690</v>
      </c>
      <c r="C1228" s="12" t="s">
        <v>1697</v>
      </c>
      <c r="D1228" s="14" t="s">
        <v>2592</v>
      </c>
      <c r="E1228" s="13" t="s">
        <v>934</v>
      </c>
      <c r="F1228" s="43" t="s">
        <v>3099</v>
      </c>
      <c r="G1228" s="12" t="s">
        <v>2120</v>
      </c>
      <c r="H1228" s="12"/>
      <c r="I1228" s="12"/>
      <c r="J1228" s="43" t="s">
        <v>3379</v>
      </c>
      <c r="K1228" s="13"/>
      <c r="L1228" s="13"/>
      <c r="M1228" s="168"/>
      <c r="N1228" s="75"/>
      <c r="O1228" s="75">
        <v>0</v>
      </c>
      <c r="P1228" s="65">
        <v>1</v>
      </c>
      <c r="Q1228" s="91" t="s">
        <v>3107</v>
      </c>
      <c r="R1228" s="14"/>
      <c r="T1228" s="123"/>
      <c r="U1228" s="338"/>
      <c r="V1228" s="92"/>
      <c r="W1228" s="92"/>
    </row>
    <row r="1229" spans="1:23" ht="12.75" customHeight="1" x14ac:dyDescent="0.2">
      <c r="A1229" s="11">
        <f t="shared" si="20"/>
        <v>1227</v>
      </c>
      <c r="B1229" s="98">
        <v>2691</v>
      </c>
      <c r="C1229" s="12" t="s">
        <v>1697</v>
      </c>
      <c r="D1229" s="14" t="s">
        <v>2593</v>
      </c>
      <c r="E1229" s="13" t="s">
        <v>934</v>
      </c>
      <c r="F1229" s="43" t="s">
        <v>3099</v>
      </c>
      <c r="G1229" s="12" t="s">
        <v>2120</v>
      </c>
      <c r="H1229" s="12"/>
      <c r="I1229" s="12"/>
      <c r="J1229" s="43" t="s">
        <v>3379</v>
      </c>
      <c r="K1229" s="13"/>
      <c r="L1229" s="13"/>
      <c r="M1229" s="168"/>
      <c r="N1229" s="75"/>
      <c r="O1229" s="75">
        <v>0</v>
      </c>
      <c r="P1229" s="65">
        <v>1</v>
      </c>
      <c r="Q1229" s="91" t="s">
        <v>3107</v>
      </c>
      <c r="R1229" s="14"/>
      <c r="T1229" s="123"/>
      <c r="U1229" s="338"/>
      <c r="V1229" s="92"/>
      <c r="W1229" s="92"/>
    </row>
    <row r="1230" spans="1:23" ht="12.75" customHeight="1" x14ac:dyDescent="0.2">
      <c r="A1230" s="11">
        <f t="shared" si="20"/>
        <v>1228</v>
      </c>
      <c r="B1230" s="98">
        <v>2692</v>
      </c>
      <c r="C1230" s="12" t="s">
        <v>1697</v>
      </c>
      <c r="D1230" s="14" t="s">
        <v>2594</v>
      </c>
      <c r="E1230" s="13" t="s">
        <v>934</v>
      </c>
      <c r="F1230" s="43" t="s">
        <v>3099</v>
      </c>
      <c r="G1230" s="12" t="s">
        <v>2120</v>
      </c>
      <c r="H1230" s="12"/>
      <c r="I1230" s="12"/>
      <c r="J1230" s="43" t="s">
        <v>3379</v>
      </c>
      <c r="K1230" s="13"/>
      <c r="L1230" s="13"/>
      <c r="M1230" s="168"/>
      <c r="N1230" s="75"/>
      <c r="O1230" s="75">
        <v>0</v>
      </c>
      <c r="P1230" s="65">
        <v>1</v>
      </c>
      <c r="Q1230" s="91" t="s">
        <v>3107</v>
      </c>
      <c r="R1230" s="14"/>
      <c r="T1230" s="123"/>
      <c r="U1230" s="338"/>
      <c r="V1230" s="92"/>
      <c r="W1230" s="92"/>
    </row>
    <row r="1231" spans="1:23" ht="12.75" customHeight="1" x14ac:dyDescent="0.2">
      <c r="A1231" s="11">
        <f t="shared" si="20"/>
        <v>1229</v>
      </c>
      <c r="B1231" s="98">
        <v>2693</v>
      </c>
      <c r="C1231" s="12" t="s">
        <v>1697</v>
      </c>
      <c r="D1231" s="14" t="s">
        <v>2595</v>
      </c>
      <c r="E1231" s="13" t="s">
        <v>934</v>
      </c>
      <c r="F1231" s="43" t="s">
        <v>3099</v>
      </c>
      <c r="G1231" s="12" t="s">
        <v>2120</v>
      </c>
      <c r="H1231" s="12"/>
      <c r="I1231" s="12"/>
      <c r="J1231" s="43" t="s">
        <v>3379</v>
      </c>
      <c r="K1231" s="13"/>
      <c r="L1231" s="13"/>
      <c r="M1231" s="138"/>
      <c r="N1231" s="15"/>
      <c r="O1231" s="15">
        <v>1</v>
      </c>
      <c r="P1231" s="39">
        <v>1</v>
      </c>
      <c r="Q1231" s="91" t="s">
        <v>3107</v>
      </c>
      <c r="R1231" s="14"/>
      <c r="T1231" s="123"/>
      <c r="U1231" s="338"/>
      <c r="V1231" s="92"/>
      <c r="W1231" s="92"/>
    </row>
    <row r="1232" spans="1:23" ht="12.75" customHeight="1" x14ac:dyDescent="0.2">
      <c r="A1232" s="11">
        <f t="shared" si="20"/>
        <v>1230</v>
      </c>
      <c r="B1232" s="98">
        <v>2694</v>
      </c>
      <c r="C1232" s="12" t="s">
        <v>1697</v>
      </c>
      <c r="D1232" s="14" t="s">
        <v>2596</v>
      </c>
      <c r="E1232" s="13" t="s">
        <v>934</v>
      </c>
      <c r="F1232" s="43" t="s">
        <v>3099</v>
      </c>
      <c r="G1232" s="12" t="s">
        <v>2120</v>
      </c>
      <c r="H1232" s="12"/>
      <c r="I1232" s="12"/>
      <c r="J1232" s="43" t="s">
        <v>3379</v>
      </c>
      <c r="K1232" s="13"/>
      <c r="L1232" s="13"/>
      <c r="M1232" s="138"/>
      <c r="N1232" s="15"/>
      <c r="O1232" s="15">
        <v>1</v>
      </c>
      <c r="P1232" s="39">
        <v>1</v>
      </c>
      <c r="Q1232" s="91" t="s">
        <v>3107</v>
      </c>
      <c r="R1232" s="14"/>
      <c r="T1232" s="123"/>
      <c r="U1232" s="338"/>
      <c r="V1232" s="92"/>
      <c r="W1232" s="92"/>
    </row>
    <row r="1233" spans="1:23" ht="12.75" customHeight="1" x14ac:dyDescent="0.2">
      <c r="A1233" s="11">
        <f t="shared" si="20"/>
        <v>1231</v>
      </c>
      <c r="B1233" s="98">
        <v>2695</v>
      </c>
      <c r="C1233" s="12" t="s">
        <v>1697</v>
      </c>
      <c r="D1233" s="14" t="s">
        <v>2597</v>
      </c>
      <c r="E1233" s="13" t="s">
        <v>957</v>
      </c>
      <c r="F1233" s="43" t="s">
        <v>3096</v>
      </c>
      <c r="G1233" s="12" t="s">
        <v>2120</v>
      </c>
      <c r="H1233" s="12"/>
      <c r="I1233" s="12"/>
      <c r="J1233" s="43" t="s">
        <v>3379</v>
      </c>
      <c r="K1233" s="13"/>
      <c r="L1233" s="13"/>
      <c r="M1233" s="138"/>
      <c r="N1233" s="15"/>
      <c r="O1233" s="15">
        <v>1</v>
      </c>
      <c r="P1233" s="39">
        <v>1</v>
      </c>
      <c r="Q1233" s="91" t="s">
        <v>3107</v>
      </c>
      <c r="R1233" s="14"/>
      <c r="T1233" s="123"/>
      <c r="U1233" s="338"/>
      <c r="V1233" s="92"/>
      <c r="W1233" s="92"/>
    </row>
    <row r="1234" spans="1:23" ht="12.75" customHeight="1" x14ac:dyDescent="0.2">
      <c r="A1234" s="11">
        <f t="shared" si="20"/>
        <v>1232</v>
      </c>
      <c r="B1234" s="98">
        <v>2696</v>
      </c>
      <c r="C1234" s="12" t="s">
        <v>1697</v>
      </c>
      <c r="D1234" s="19" t="s">
        <v>2598</v>
      </c>
      <c r="E1234" s="13" t="s">
        <v>934</v>
      </c>
      <c r="F1234" s="43" t="s">
        <v>3099</v>
      </c>
      <c r="G1234" s="12" t="s">
        <v>2120</v>
      </c>
      <c r="H1234" s="18" t="s">
        <v>2121</v>
      </c>
      <c r="I1234" s="18" t="s">
        <v>3360</v>
      </c>
      <c r="J1234" s="43" t="s">
        <v>3379</v>
      </c>
      <c r="K1234" s="44">
        <v>42094</v>
      </c>
      <c r="L1234" s="44">
        <v>41973</v>
      </c>
      <c r="M1234" s="138"/>
      <c r="N1234" s="15"/>
      <c r="O1234" s="15">
        <v>1</v>
      </c>
      <c r="P1234" s="39">
        <v>1</v>
      </c>
      <c r="Q1234" s="91" t="s">
        <v>3110</v>
      </c>
      <c r="R1234" s="14"/>
      <c r="T1234" s="123">
        <v>42061</v>
      </c>
      <c r="U1234" s="338">
        <v>42094</v>
      </c>
      <c r="V1234" s="92">
        <v>41971</v>
      </c>
      <c r="W1234" s="92">
        <v>41957</v>
      </c>
    </row>
    <row r="1235" spans="1:23" ht="12.75" customHeight="1" x14ac:dyDescent="0.2">
      <c r="A1235" s="11">
        <f t="shared" si="20"/>
        <v>1233</v>
      </c>
      <c r="B1235" s="98">
        <v>2697</v>
      </c>
      <c r="C1235" s="12" t="s">
        <v>1697</v>
      </c>
      <c r="D1235" s="14" t="s">
        <v>2599</v>
      </c>
      <c r="E1235" s="13" t="s">
        <v>934</v>
      </c>
      <c r="F1235" s="43" t="s">
        <v>3099</v>
      </c>
      <c r="G1235" s="12" t="s">
        <v>2120</v>
      </c>
      <c r="H1235" s="12"/>
      <c r="I1235" s="12"/>
      <c r="J1235" s="43" t="s">
        <v>3379</v>
      </c>
      <c r="K1235" s="13"/>
      <c r="L1235" s="13"/>
      <c r="M1235" s="168"/>
      <c r="N1235" s="75"/>
      <c r="O1235" s="75">
        <v>0</v>
      </c>
      <c r="P1235" s="65">
        <v>1</v>
      </c>
      <c r="Q1235" s="91" t="s">
        <v>3107</v>
      </c>
      <c r="R1235" s="14"/>
      <c r="T1235" s="123"/>
      <c r="U1235" s="338"/>
      <c r="V1235" s="92"/>
      <c r="W1235" s="92"/>
    </row>
    <row r="1236" spans="1:23" ht="12.75" customHeight="1" x14ac:dyDescent="0.2">
      <c r="A1236" s="11">
        <f t="shared" si="20"/>
        <v>1234</v>
      </c>
      <c r="B1236" s="98">
        <v>2698</v>
      </c>
      <c r="C1236" s="12" t="s">
        <v>1697</v>
      </c>
      <c r="D1236" s="14" t="s">
        <v>2600</v>
      </c>
      <c r="E1236" s="13" t="s">
        <v>934</v>
      </c>
      <c r="F1236" s="43" t="s">
        <v>3099</v>
      </c>
      <c r="G1236" s="12" t="s">
        <v>2120</v>
      </c>
      <c r="H1236" s="12" t="s">
        <v>2121</v>
      </c>
      <c r="I1236" s="226" t="s">
        <v>3360</v>
      </c>
      <c r="J1236" s="43" t="s">
        <v>3379</v>
      </c>
      <c r="K1236" s="43" t="s">
        <v>3379</v>
      </c>
      <c r="L1236" s="144">
        <v>40501</v>
      </c>
      <c r="M1236" s="168"/>
      <c r="N1236" s="75"/>
      <c r="O1236" s="75">
        <v>0</v>
      </c>
      <c r="P1236" s="65">
        <v>1</v>
      </c>
      <c r="Q1236" s="91" t="s">
        <v>3110</v>
      </c>
      <c r="R1236" s="14"/>
      <c r="T1236" s="123"/>
      <c r="U1236" s="338"/>
      <c r="V1236" s="92"/>
      <c r="W1236" s="92"/>
    </row>
    <row r="1237" spans="1:23" ht="12.75" customHeight="1" x14ac:dyDescent="0.2">
      <c r="A1237" s="11">
        <f t="shared" si="20"/>
        <v>1235</v>
      </c>
      <c r="B1237" s="98">
        <v>2699</v>
      </c>
      <c r="C1237" s="12" t="s">
        <v>1697</v>
      </c>
      <c r="D1237" s="14" t="s">
        <v>2601</v>
      </c>
      <c r="E1237" s="13" t="s">
        <v>957</v>
      </c>
      <c r="F1237" s="43" t="s">
        <v>3096</v>
      </c>
      <c r="G1237" s="12" t="s">
        <v>2120</v>
      </c>
      <c r="H1237" s="12"/>
      <c r="I1237" s="12"/>
      <c r="J1237" s="43" t="s">
        <v>3379</v>
      </c>
      <c r="K1237" s="13"/>
      <c r="L1237" s="13"/>
      <c r="M1237" s="138"/>
      <c r="N1237" s="15"/>
      <c r="O1237" s="15">
        <v>1</v>
      </c>
      <c r="P1237" s="39">
        <v>1</v>
      </c>
      <c r="Q1237" s="91" t="s">
        <v>3107</v>
      </c>
      <c r="R1237" s="14"/>
      <c r="T1237" s="123"/>
      <c r="U1237" s="338"/>
      <c r="V1237" s="92"/>
      <c r="W1237" s="92"/>
    </row>
    <row r="1238" spans="1:23" ht="12.75" customHeight="1" x14ac:dyDescent="0.2">
      <c r="A1238" s="11">
        <f t="shared" si="20"/>
        <v>1236</v>
      </c>
      <c r="B1238" s="98">
        <v>2700</v>
      </c>
      <c r="C1238" s="12" t="s">
        <v>1697</v>
      </c>
      <c r="D1238" s="14" t="s">
        <v>2602</v>
      </c>
      <c r="E1238" s="13" t="s">
        <v>1713</v>
      </c>
      <c r="F1238" s="43" t="s">
        <v>3094</v>
      </c>
      <c r="G1238" s="12" t="s">
        <v>2120</v>
      </c>
      <c r="H1238" s="12"/>
      <c r="I1238" s="12"/>
      <c r="J1238" s="43" t="s">
        <v>3379</v>
      </c>
      <c r="K1238" s="13"/>
      <c r="L1238" s="13"/>
      <c r="M1238" s="168"/>
      <c r="N1238" s="75"/>
      <c r="O1238" s="75">
        <v>0</v>
      </c>
      <c r="P1238" s="65">
        <v>1</v>
      </c>
      <c r="Q1238" s="91" t="s">
        <v>3107</v>
      </c>
      <c r="R1238" s="14"/>
      <c r="T1238" s="123"/>
      <c r="U1238" s="338"/>
      <c r="V1238" s="92"/>
      <c r="W1238" s="92"/>
    </row>
    <row r="1239" spans="1:23" ht="12.75" customHeight="1" x14ac:dyDescent="0.2">
      <c r="A1239" s="11">
        <f t="shared" si="20"/>
        <v>1237</v>
      </c>
      <c r="B1239" s="98">
        <v>2701</v>
      </c>
      <c r="C1239" s="12" t="s">
        <v>1697</v>
      </c>
      <c r="D1239" s="14" t="s">
        <v>2603</v>
      </c>
      <c r="E1239" s="13" t="s">
        <v>1713</v>
      </c>
      <c r="F1239" s="43" t="s">
        <v>3050</v>
      </c>
      <c r="G1239" s="12" t="s">
        <v>2120</v>
      </c>
      <c r="H1239" s="12" t="s">
        <v>2121</v>
      </c>
      <c r="I1239" s="225" t="s">
        <v>3360</v>
      </c>
      <c r="J1239" s="43" t="s">
        <v>3379</v>
      </c>
      <c r="K1239" s="43" t="s">
        <v>3379</v>
      </c>
      <c r="L1239" s="144">
        <v>40391</v>
      </c>
      <c r="M1239" s="168"/>
      <c r="N1239" s="75"/>
      <c r="O1239" s="75">
        <v>0</v>
      </c>
      <c r="P1239" s="65">
        <v>1</v>
      </c>
      <c r="Q1239" s="91" t="s">
        <v>3110</v>
      </c>
      <c r="R1239" s="14"/>
      <c r="T1239" s="123"/>
      <c r="U1239" s="338"/>
      <c r="V1239" s="92"/>
      <c r="W1239" s="92"/>
    </row>
    <row r="1240" spans="1:23" ht="12.75" customHeight="1" x14ac:dyDescent="0.2">
      <c r="A1240" s="11">
        <f t="shared" si="20"/>
        <v>1238</v>
      </c>
      <c r="B1240" s="98">
        <v>2702</v>
      </c>
      <c r="C1240" s="12" t="s">
        <v>1697</v>
      </c>
      <c r="D1240" s="14" t="s">
        <v>2604</v>
      </c>
      <c r="E1240" s="13" t="s">
        <v>1713</v>
      </c>
      <c r="F1240" s="43" t="s">
        <v>3050</v>
      </c>
      <c r="G1240" s="12" t="s">
        <v>2120</v>
      </c>
      <c r="H1240" s="12" t="s">
        <v>2121</v>
      </c>
      <c r="I1240" s="18" t="s">
        <v>3360</v>
      </c>
      <c r="J1240" s="43" t="s">
        <v>3379</v>
      </c>
      <c r="K1240" s="43" t="s">
        <v>3379</v>
      </c>
      <c r="L1240" s="144">
        <v>40463</v>
      </c>
      <c r="M1240" s="168"/>
      <c r="N1240" s="75"/>
      <c r="O1240" s="75">
        <v>0</v>
      </c>
      <c r="P1240" s="65">
        <v>1</v>
      </c>
      <c r="Q1240" s="91" t="s">
        <v>3110</v>
      </c>
      <c r="R1240" s="14"/>
      <c r="T1240" s="123"/>
      <c r="U1240" s="338"/>
      <c r="V1240" s="92"/>
      <c r="W1240" s="92"/>
    </row>
    <row r="1241" spans="1:23" ht="12.75" customHeight="1" x14ac:dyDescent="0.2">
      <c r="A1241" s="11">
        <f t="shared" si="20"/>
        <v>1239</v>
      </c>
      <c r="B1241" s="98">
        <v>2703</v>
      </c>
      <c r="C1241" s="12" t="s">
        <v>1697</v>
      </c>
      <c r="D1241" s="14" t="s">
        <v>2605</v>
      </c>
      <c r="E1241" s="13" t="s">
        <v>1713</v>
      </c>
      <c r="F1241" s="43" t="s">
        <v>3050</v>
      </c>
      <c r="G1241" s="12" t="s">
        <v>2120</v>
      </c>
      <c r="H1241" s="12" t="s">
        <v>2121</v>
      </c>
      <c r="I1241" s="18" t="s">
        <v>3360</v>
      </c>
      <c r="J1241" s="43" t="s">
        <v>3379</v>
      </c>
      <c r="K1241" s="43" t="s">
        <v>3379</v>
      </c>
      <c r="L1241" s="144">
        <v>40739</v>
      </c>
      <c r="M1241" s="168"/>
      <c r="N1241" s="75"/>
      <c r="O1241" s="75">
        <v>0</v>
      </c>
      <c r="P1241" s="65">
        <v>1</v>
      </c>
      <c r="Q1241" s="91" t="s">
        <v>3110</v>
      </c>
      <c r="R1241" s="14"/>
      <c r="T1241" s="123"/>
      <c r="U1241" s="338"/>
      <c r="V1241" s="92"/>
      <c r="W1241" s="92"/>
    </row>
    <row r="1242" spans="1:23" ht="12.75" customHeight="1" x14ac:dyDescent="0.2">
      <c r="A1242" s="11">
        <f t="shared" si="20"/>
        <v>1240</v>
      </c>
      <c r="B1242" s="98">
        <v>2704</v>
      </c>
      <c r="C1242" s="12" t="s">
        <v>1697</v>
      </c>
      <c r="D1242" s="14" t="s">
        <v>2606</v>
      </c>
      <c r="E1242" s="13" t="s">
        <v>1713</v>
      </c>
      <c r="F1242" s="43" t="s">
        <v>3050</v>
      </c>
      <c r="G1242" s="12" t="s">
        <v>2120</v>
      </c>
      <c r="H1242" s="12" t="s">
        <v>2121</v>
      </c>
      <c r="I1242" s="18" t="s">
        <v>3360</v>
      </c>
      <c r="J1242" s="43" t="s">
        <v>3379</v>
      </c>
      <c r="K1242" s="43" t="s">
        <v>3379</v>
      </c>
      <c r="L1242" s="144">
        <v>40752</v>
      </c>
      <c r="M1242" s="168"/>
      <c r="N1242" s="75"/>
      <c r="O1242" s="75">
        <v>0</v>
      </c>
      <c r="P1242" s="65">
        <v>1</v>
      </c>
      <c r="Q1242" s="91" t="s">
        <v>3110</v>
      </c>
      <c r="R1242" s="14"/>
      <c r="T1242" s="123"/>
      <c r="U1242" s="338"/>
      <c r="V1242" s="92"/>
      <c r="W1242" s="92"/>
    </row>
    <row r="1243" spans="1:23" ht="12.75" customHeight="1" x14ac:dyDescent="0.2">
      <c r="A1243" s="11">
        <f t="shared" si="20"/>
        <v>1241</v>
      </c>
      <c r="B1243" s="98">
        <v>2705</v>
      </c>
      <c r="C1243" s="12" t="s">
        <v>1697</v>
      </c>
      <c r="D1243" s="14" t="s">
        <v>2607</v>
      </c>
      <c r="E1243" s="13" t="s">
        <v>1713</v>
      </c>
      <c r="F1243" s="43" t="s">
        <v>3050</v>
      </c>
      <c r="G1243" s="12" t="s">
        <v>2120</v>
      </c>
      <c r="H1243" s="12" t="s">
        <v>2121</v>
      </c>
      <c r="I1243" s="18" t="s">
        <v>3360</v>
      </c>
      <c r="J1243" s="43" t="s">
        <v>3379</v>
      </c>
      <c r="K1243" s="43" t="s">
        <v>3379</v>
      </c>
      <c r="L1243" s="144">
        <v>40391</v>
      </c>
      <c r="M1243" s="168"/>
      <c r="N1243" s="75"/>
      <c r="O1243" s="75">
        <v>0</v>
      </c>
      <c r="P1243" s="65">
        <v>1</v>
      </c>
      <c r="Q1243" s="91" t="s">
        <v>3110</v>
      </c>
      <c r="R1243" s="14"/>
      <c r="T1243" s="135">
        <v>41432</v>
      </c>
      <c r="U1243" s="338"/>
      <c r="V1243" s="92"/>
      <c r="W1243" s="92"/>
    </row>
    <row r="1244" spans="1:23" ht="12.75" customHeight="1" x14ac:dyDescent="0.2">
      <c r="A1244" s="11">
        <f t="shared" si="20"/>
        <v>1242</v>
      </c>
      <c r="B1244" s="98">
        <v>2706</v>
      </c>
      <c r="C1244" s="12" t="s">
        <v>1697</v>
      </c>
      <c r="D1244" s="14" t="s">
        <v>2608</v>
      </c>
      <c r="E1244" s="13" t="s">
        <v>1713</v>
      </c>
      <c r="F1244" s="43" t="s">
        <v>3050</v>
      </c>
      <c r="G1244" s="12" t="s">
        <v>2120</v>
      </c>
      <c r="H1244" s="12" t="s">
        <v>2121</v>
      </c>
      <c r="I1244" s="18" t="s">
        <v>3360</v>
      </c>
      <c r="J1244" s="43" t="s">
        <v>3379</v>
      </c>
      <c r="K1244" s="43" t="s">
        <v>3379</v>
      </c>
      <c r="L1244" s="144">
        <v>40391</v>
      </c>
      <c r="M1244" s="168"/>
      <c r="N1244" s="75"/>
      <c r="O1244" s="75">
        <v>0</v>
      </c>
      <c r="P1244" s="65">
        <v>1</v>
      </c>
      <c r="Q1244" s="91" t="s">
        <v>3110</v>
      </c>
      <c r="R1244" s="14"/>
      <c r="T1244" s="123"/>
      <c r="U1244" s="338"/>
      <c r="V1244" s="92"/>
      <c r="W1244" s="92"/>
    </row>
    <row r="1245" spans="1:23" ht="12.75" customHeight="1" x14ac:dyDescent="0.2">
      <c r="A1245" s="11">
        <f t="shared" si="20"/>
        <v>1243</v>
      </c>
      <c r="B1245" s="98">
        <v>2707</v>
      </c>
      <c r="C1245" s="12" t="s">
        <v>1697</v>
      </c>
      <c r="D1245" s="14" t="s">
        <v>2609</v>
      </c>
      <c r="E1245" s="13" t="s">
        <v>1713</v>
      </c>
      <c r="F1245" s="43" t="s">
        <v>3050</v>
      </c>
      <c r="G1245" s="12" t="s">
        <v>2120</v>
      </c>
      <c r="H1245" s="12" t="s">
        <v>2121</v>
      </c>
      <c r="I1245" s="18" t="s">
        <v>3360</v>
      </c>
      <c r="J1245" s="43" t="s">
        <v>3379</v>
      </c>
      <c r="K1245" s="43" t="s">
        <v>3379</v>
      </c>
      <c r="L1245" s="144">
        <v>40753</v>
      </c>
      <c r="M1245" s="168"/>
      <c r="N1245" s="75"/>
      <c r="O1245" s="75">
        <v>0</v>
      </c>
      <c r="P1245" s="65">
        <v>1</v>
      </c>
      <c r="Q1245" s="91" t="s">
        <v>3110</v>
      </c>
      <c r="R1245" s="14"/>
      <c r="T1245" s="123"/>
      <c r="U1245" s="338"/>
      <c r="V1245" s="92"/>
      <c r="W1245" s="92"/>
    </row>
    <row r="1246" spans="1:23" ht="12.75" customHeight="1" x14ac:dyDescent="0.2">
      <c r="A1246" s="11">
        <f t="shared" si="20"/>
        <v>1244</v>
      </c>
      <c r="B1246" s="98">
        <v>2708</v>
      </c>
      <c r="C1246" s="12" t="s">
        <v>1697</v>
      </c>
      <c r="D1246" s="14" t="s">
        <v>2610</v>
      </c>
      <c r="E1246" s="13" t="s">
        <v>1713</v>
      </c>
      <c r="F1246" s="43" t="s">
        <v>3050</v>
      </c>
      <c r="G1246" s="12" t="s">
        <v>2120</v>
      </c>
      <c r="H1246" s="12" t="s">
        <v>2121</v>
      </c>
      <c r="I1246" s="18" t="s">
        <v>3360</v>
      </c>
      <c r="J1246" s="43" t="s">
        <v>3379</v>
      </c>
      <c r="K1246" s="43" t="s">
        <v>3379</v>
      </c>
      <c r="L1246" s="144">
        <v>40779</v>
      </c>
      <c r="M1246" s="168"/>
      <c r="N1246" s="75"/>
      <c r="O1246" s="75">
        <v>0</v>
      </c>
      <c r="P1246" s="65">
        <v>1</v>
      </c>
      <c r="Q1246" s="91" t="s">
        <v>3110</v>
      </c>
      <c r="R1246" s="14"/>
      <c r="T1246" s="123"/>
      <c r="U1246" s="338"/>
      <c r="V1246" s="92"/>
      <c r="W1246" s="92"/>
    </row>
    <row r="1247" spans="1:23" ht="12.75" customHeight="1" x14ac:dyDescent="0.2">
      <c r="A1247" s="11">
        <f t="shared" si="20"/>
        <v>1245</v>
      </c>
      <c r="B1247" s="98">
        <v>2709</v>
      </c>
      <c r="C1247" s="12" t="s">
        <v>1697</v>
      </c>
      <c r="D1247" s="14" t="s">
        <v>2611</v>
      </c>
      <c r="E1247" s="13" t="s">
        <v>1713</v>
      </c>
      <c r="F1247" s="43" t="s">
        <v>3050</v>
      </c>
      <c r="G1247" s="12" t="s">
        <v>2120</v>
      </c>
      <c r="H1247" s="12" t="s">
        <v>2121</v>
      </c>
      <c r="I1247" s="18" t="s">
        <v>3360</v>
      </c>
      <c r="J1247" s="43" t="s">
        <v>3379</v>
      </c>
      <c r="K1247" s="43" t="s">
        <v>3379</v>
      </c>
      <c r="L1247" s="144">
        <v>40394</v>
      </c>
      <c r="M1247" s="168"/>
      <c r="N1247" s="75"/>
      <c r="O1247" s="75">
        <v>0</v>
      </c>
      <c r="P1247" s="65">
        <v>1</v>
      </c>
      <c r="Q1247" s="91" t="s">
        <v>3110</v>
      </c>
      <c r="R1247" s="14"/>
      <c r="T1247" s="135">
        <v>41344</v>
      </c>
      <c r="U1247" s="338"/>
      <c r="V1247" s="92"/>
      <c r="W1247" s="92"/>
    </row>
    <row r="1248" spans="1:23" ht="12.75" customHeight="1" x14ac:dyDescent="0.2">
      <c r="A1248" s="11">
        <f t="shared" si="20"/>
        <v>1246</v>
      </c>
      <c r="B1248" s="98">
        <v>2710</v>
      </c>
      <c r="C1248" s="12" t="s">
        <v>1697</v>
      </c>
      <c r="D1248" s="14" t="s">
        <v>2612</v>
      </c>
      <c r="E1248" s="13" t="s">
        <v>1713</v>
      </c>
      <c r="F1248" s="43" t="s">
        <v>3050</v>
      </c>
      <c r="G1248" s="12" t="s">
        <v>2120</v>
      </c>
      <c r="H1248" s="12" t="s">
        <v>2121</v>
      </c>
      <c r="I1248" s="18" t="s">
        <v>3360</v>
      </c>
      <c r="J1248" s="43" t="s">
        <v>3379</v>
      </c>
      <c r="K1248" s="43" t="s">
        <v>3379</v>
      </c>
      <c r="L1248" s="144">
        <v>40463</v>
      </c>
      <c r="M1248" s="168"/>
      <c r="N1248" s="75"/>
      <c r="O1248" s="75">
        <v>0</v>
      </c>
      <c r="P1248" s="65">
        <v>1</v>
      </c>
      <c r="Q1248" s="91" t="s">
        <v>3110</v>
      </c>
      <c r="R1248" s="14"/>
      <c r="T1248" s="135">
        <v>41432</v>
      </c>
      <c r="U1248" s="338"/>
      <c r="V1248" s="92"/>
      <c r="W1248" s="92"/>
    </row>
    <row r="1249" spans="1:23" ht="12.75" customHeight="1" x14ac:dyDescent="0.2">
      <c r="A1249" s="11">
        <f t="shared" si="20"/>
        <v>1247</v>
      </c>
      <c r="B1249" s="98">
        <v>2712</v>
      </c>
      <c r="C1249" s="12" t="s">
        <v>1697</v>
      </c>
      <c r="D1249" s="14" t="s">
        <v>2613</v>
      </c>
      <c r="E1249" s="13" t="s">
        <v>1713</v>
      </c>
      <c r="F1249" s="43" t="s">
        <v>3050</v>
      </c>
      <c r="G1249" s="12" t="s">
        <v>2120</v>
      </c>
      <c r="H1249" s="12" t="s">
        <v>2121</v>
      </c>
      <c r="I1249" s="18" t="s">
        <v>3360</v>
      </c>
      <c r="J1249" s="43" t="s">
        <v>3379</v>
      </c>
      <c r="K1249" s="43" t="s">
        <v>3379</v>
      </c>
      <c r="L1249" s="144">
        <v>40463</v>
      </c>
      <c r="M1249" s="168"/>
      <c r="N1249" s="75"/>
      <c r="O1249" s="75">
        <v>0</v>
      </c>
      <c r="P1249" s="65">
        <v>1</v>
      </c>
      <c r="Q1249" s="91" t="s">
        <v>3110</v>
      </c>
      <c r="R1249" s="14"/>
      <c r="T1249" s="123"/>
      <c r="U1249" s="338"/>
      <c r="V1249" s="92"/>
      <c r="W1249" s="92"/>
    </row>
    <row r="1250" spans="1:23" ht="12.75" customHeight="1" x14ac:dyDescent="0.2">
      <c r="A1250" s="11">
        <f t="shared" si="20"/>
        <v>1248</v>
      </c>
      <c r="B1250" s="98">
        <v>2713</v>
      </c>
      <c r="C1250" s="12" t="s">
        <v>1697</v>
      </c>
      <c r="D1250" s="14" t="s">
        <v>2614</v>
      </c>
      <c r="E1250" s="13" t="s">
        <v>1713</v>
      </c>
      <c r="F1250" s="43" t="s">
        <v>3050</v>
      </c>
      <c r="G1250" s="12" t="s">
        <v>2120</v>
      </c>
      <c r="H1250" s="12" t="s">
        <v>2121</v>
      </c>
      <c r="I1250" s="18" t="s">
        <v>3360</v>
      </c>
      <c r="J1250" s="43" t="s">
        <v>3379</v>
      </c>
      <c r="K1250" s="43" t="s">
        <v>3379</v>
      </c>
      <c r="L1250" s="144">
        <v>40395</v>
      </c>
      <c r="M1250" s="168"/>
      <c r="N1250" s="75"/>
      <c r="O1250" s="75">
        <v>0</v>
      </c>
      <c r="P1250" s="65">
        <v>1</v>
      </c>
      <c r="Q1250" s="91" t="s">
        <v>3110</v>
      </c>
      <c r="R1250" s="14"/>
      <c r="T1250" s="123"/>
      <c r="U1250" s="338"/>
      <c r="V1250" s="92"/>
      <c r="W1250" s="92"/>
    </row>
    <row r="1251" spans="1:23" ht="12.75" customHeight="1" x14ac:dyDescent="0.2">
      <c r="A1251" s="11">
        <f t="shared" si="20"/>
        <v>1249</v>
      </c>
      <c r="B1251" s="98">
        <v>2714</v>
      </c>
      <c r="C1251" s="12" t="s">
        <v>1697</v>
      </c>
      <c r="D1251" s="14" t="s">
        <v>2615</v>
      </c>
      <c r="E1251" s="13" t="s">
        <v>1713</v>
      </c>
      <c r="F1251" s="43" t="s">
        <v>3094</v>
      </c>
      <c r="G1251" s="12" t="s">
        <v>2120</v>
      </c>
      <c r="H1251" s="12" t="s">
        <v>2121</v>
      </c>
      <c r="I1251" s="18" t="s">
        <v>3360</v>
      </c>
      <c r="J1251" s="43" t="s">
        <v>3379</v>
      </c>
      <c r="K1251" s="43" t="s">
        <v>3379</v>
      </c>
      <c r="L1251" s="144">
        <v>40639</v>
      </c>
      <c r="M1251" s="138"/>
      <c r="N1251" s="15"/>
      <c r="O1251" s="15">
        <v>1</v>
      </c>
      <c r="P1251" s="39">
        <v>1</v>
      </c>
      <c r="Q1251" s="91" t="s">
        <v>3110</v>
      </c>
      <c r="R1251" s="14"/>
      <c r="T1251" s="123"/>
      <c r="U1251" s="338"/>
      <c r="V1251" s="92"/>
      <c r="W1251" s="92"/>
    </row>
    <row r="1252" spans="1:23" ht="12.75" customHeight="1" x14ac:dyDescent="0.2">
      <c r="A1252" s="11">
        <f t="shared" si="20"/>
        <v>1250</v>
      </c>
      <c r="B1252" s="98">
        <v>2715</v>
      </c>
      <c r="C1252" s="12" t="s">
        <v>1697</v>
      </c>
      <c r="D1252" s="14" t="s">
        <v>2616</v>
      </c>
      <c r="E1252" s="13" t="s">
        <v>1713</v>
      </c>
      <c r="F1252" s="43" t="s">
        <v>3094</v>
      </c>
      <c r="G1252" s="12" t="s">
        <v>2120</v>
      </c>
      <c r="H1252" s="12" t="s">
        <v>2121</v>
      </c>
      <c r="I1252" s="18" t="s">
        <v>3360</v>
      </c>
      <c r="J1252" s="43" t="s">
        <v>3379</v>
      </c>
      <c r="K1252" s="43" t="s">
        <v>3379</v>
      </c>
      <c r="L1252" s="144">
        <v>40757</v>
      </c>
      <c r="M1252" s="168"/>
      <c r="N1252" s="75"/>
      <c r="O1252" s="75">
        <v>0</v>
      </c>
      <c r="P1252" s="65">
        <v>1</v>
      </c>
      <c r="Q1252" s="91" t="s">
        <v>3110</v>
      </c>
      <c r="R1252" s="14"/>
      <c r="T1252" s="123"/>
      <c r="U1252" s="338"/>
      <c r="V1252" s="92"/>
      <c r="W1252" s="92"/>
    </row>
    <row r="1253" spans="1:23" ht="12.75" customHeight="1" x14ac:dyDescent="0.2">
      <c r="A1253" s="11">
        <f t="shared" si="20"/>
        <v>1251</v>
      </c>
      <c r="B1253" s="98">
        <v>2716</v>
      </c>
      <c r="C1253" s="12" t="s">
        <v>1697</v>
      </c>
      <c r="D1253" s="14" t="s">
        <v>2617</v>
      </c>
      <c r="E1253" s="13" t="s">
        <v>1713</v>
      </c>
      <c r="F1253" s="43" t="s">
        <v>3050</v>
      </c>
      <c r="G1253" s="12" t="s">
        <v>2120</v>
      </c>
      <c r="H1253" s="12" t="s">
        <v>2121</v>
      </c>
      <c r="I1253" s="18" t="s">
        <v>3360</v>
      </c>
      <c r="J1253" s="43" t="s">
        <v>3379</v>
      </c>
      <c r="K1253" s="43" t="s">
        <v>3379</v>
      </c>
      <c r="L1253" s="144">
        <v>40747</v>
      </c>
      <c r="M1253" s="168"/>
      <c r="N1253" s="75"/>
      <c r="O1253" s="75">
        <v>0</v>
      </c>
      <c r="P1253" s="65">
        <v>1</v>
      </c>
      <c r="Q1253" s="91" t="s">
        <v>3110</v>
      </c>
      <c r="R1253" s="14"/>
      <c r="T1253" s="123"/>
      <c r="U1253" s="338"/>
      <c r="V1253" s="92"/>
      <c r="W1253" s="92"/>
    </row>
    <row r="1254" spans="1:23" ht="12.75" customHeight="1" x14ac:dyDescent="0.2">
      <c r="A1254" s="11">
        <f t="shared" si="20"/>
        <v>1252</v>
      </c>
      <c r="B1254" s="98">
        <v>2717</v>
      </c>
      <c r="C1254" s="12" t="s">
        <v>1697</v>
      </c>
      <c r="D1254" s="14" t="s">
        <v>2618</v>
      </c>
      <c r="E1254" s="13" t="s">
        <v>1713</v>
      </c>
      <c r="F1254" s="43" t="s">
        <v>3094</v>
      </c>
      <c r="G1254" s="12" t="s">
        <v>2120</v>
      </c>
      <c r="H1254" s="12" t="s">
        <v>2121</v>
      </c>
      <c r="I1254" s="18" t="s">
        <v>3360</v>
      </c>
      <c r="J1254" s="43" t="s">
        <v>3379</v>
      </c>
      <c r="K1254" s="43" t="s">
        <v>3379</v>
      </c>
      <c r="L1254" s="144">
        <v>40694</v>
      </c>
      <c r="M1254" s="168"/>
      <c r="N1254" s="75"/>
      <c r="O1254" s="75">
        <v>0</v>
      </c>
      <c r="P1254" s="65">
        <v>1</v>
      </c>
      <c r="Q1254" s="91" t="s">
        <v>3110</v>
      </c>
      <c r="R1254" s="14"/>
      <c r="T1254" s="123"/>
      <c r="U1254" s="338"/>
      <c r="V1254" s="92"/>
      <c r="W1254" s="92"/>
    </row>
    <row r="1255" spans="1:23" ht="12.75" customHeight="1" x14ac:dyDescent="0.2">
      <c r="A1255" s="11">
        <f t="shared" si="20"/>
        <v>1253</v>
      </c>
      <c r="B1255" s="98">
        <v>2718</v>
      </c>
      <c r="C1255" s="12" t="s">
        <v>1697</v>
      </c>
      <c r="D1255" s="14" t="s">
        <v>2619</v>
      </c>
      <c r="E1255" s="13" t="s">
        <v>1713</v>
      </c>
      <c r="F1255" s="43" t="s">
        <v>3050</v>
      </c>
      <c r="G1255" s="12" t="s">
        <v>2120</v>
      </c>
      <c r="H1255" s="12" t="s">
        <v>2121</v>
      </c>
      <c r="I1255" s="18" t="s">
        <v>3360</v>
      </c>
      <c r="J1255" s="43" t="s">
        <v>3379</v>
      </c>
      <c r="K1255" s="43" t="s">
        <v>3379</v>
      </c>
      <c r="L1255" s="144">
        <v>40394</v>
      </c>
      <c r="M1255" s="168"/>
      <c r="N1255" s="75"/>
      <c r="O1255" s="75">
        <v>0</v>
      </c>
      <c r="P1255" s="65">
        <v>1</v>
      </c>
      <c r="Q1255" s="91" t="s">
        <v>3110</v>
      </c>
      <c r="R1255" s="14"/>
      <c r="T1255" s="135">
        <v>41432</v>
      </c>
      <c r="U1255" s="338"/>
      <c r="V1255" s="92"/>
      <c r="W1255" s="92"/>
    </row>
    <row r="1256" spans="1:23" ht="12.75" customHeight="1" x14ac:dyDescent="0.2">
      <c r="A1256" s="11">
        <f t="shared" si="20"/>
        <v>1254</v>
      </c>
      <c r="B1256" s="98">
        <v>2719</v>
      </c>
      <c r="C1256" s="12" t="s">
        <v>1697</v>
      </c>
      <c r="D1256" s="14" t="s">
        <v>2620</v>
      </c>
      <c r="E1256" s="13" t="s">
        <v>1713</v>
      </c>
      <c r="F1256" s="43" t="s">
        <v>3050</v>
      </c>
      <c r="G1256" s="12" t="s">
        <v>2120</v>
      </c>
      <c r="H1256" s="12" t="s">
        <v>2121</v>
      </c>
      <c r="I1256" s="18" t="s">
        <v>3360</v>
      </c>
      <c r="J1256" s="43" t="s">
        <v>3379</v>
      </c>
      <c r="K1256" s="43" t="s">
        <v>3379</v>
      </c>
      <c r="L1256" s="144">
        <v>40392</v>
      </c>
      <c r="M1256" s="168"/>
      <c r="N1256" s="75"/>
      <c r="O1256" s="75">
        <v>0</v>
      </c>
      <c r="P1256" s="65">
        <v>1</v>
      </c>
      <c r="Q1256" s="91" t="s">
        <v>3110</v>
      </c>
      <c r="R1256" s="14"/>
      <c r="T1256" s="123"/>
      <c r="U1256" s="338"/>
      <c r="V1256" s="92"/>
      <c r="W1256" s="92"/>
    </row>
    <row r="1257" spans="1:23" ht="12.75" customHeight="1" x14ac:dyDescent="0.2">
      <c r="A1257" s="11">
        <f t="shared" si="20"/>
        <v>1255</v>
      </c>
      <c r="B1257" s="98">
        <v>2720</v>
      </c>
      <c r="C1257" s="12" t="s">
        <v>1697</v>
      </c>
      <c r="D1257" s="14" t="s">
        <v>2621</v>
      </c>
      <c r="E1257" s="13" t="s">
        <v>1713</v>
      </c>
      <c r="F1257" s="43" t="s">
        <v>3050</v>
      </c>
      <c r="G1257" s="12" t="s">
        <v>2120</v>
      </c>
      <c r="H1257" s="12" t="s">
        <v>2121</v>
      </c>
      <c r="I1257" s="18" t="s">
        <v>3360</v>
      </c>
      <c r="J1257" s="43" t="s">
        <v>3379</v>
      </c>
      <c r="K1257" s="43" t="s">
        <v>3379</v>
      </c>
      <c r="L1257" s="144">
        <v>40753</v>
      </c>
      <c r="M1257" s="168"/>
      <c r="N1257" s="75"/>
      <c r="O1257" s="75">
        <v>0</v>
      </c>
      <c r="P1257" s="65">
        <v>1</v>
      </c>
      <c r="Q1257" s="91" t="s">
        <v>3110</v>
      </c>
      <c r="R1257" s="14"/>
      <c r="T1257" s="123"/>
      <c r="U1257" s="338"/>
      <c r="V1257" s="92"/>
      <c r="W1257" s="92"/>
    </row>
    <row r="1258" spans="1:23" ht="12.75" customHeight="1" x14ac:dyDescent="0.2">
      <c r="A1258" s="11">
        <f t="shared" si="20"/>
        <v>1256</v>
      </c>
      <c r="B1258" s="98">
        <v>2721</v>
      </c>
      <c r="C1258" s="12" t="s">
        <v>1697</v>
      </c>
      <c r="D1258" s="14" t="s">
        <v>2622</v>
      </c>
      <c r="E1258" s="13" t="s">
        <v>1713</v>
      </c>
      <c r="F1258" s="43" t="s">
        <v>3050</v>
      </c>
      <c r="G1258" s="12" t="s">
        <v>2120</v>
      </c>
      <c r="H1258" s="12" t="s">
        <v>2121</v>
      </c>
      <c r="I1258" s="18" t="s">
        <v>3360</v>
      </c>
      <c r="J1258" s="43" t="s">
        <v>3379</v>
      </c>
      <c r="K1258" s="43" t="s">
        <v>3379</v>
      </c>
      <c r="L1258" s="144">
        <v>40753</v>
      </c>
      <c r="M1258" s="168"/>
      <c r="N1258" s="75"/>
      <c r="O1258" s="75">
        <v>0</v>
      </c>
      <c r="P1258" s="65">
        <v>1</v>
      </c>
      <c r="Q1258" s="91" t="s">
        <v>3110</v>
      </c>
      <c r="R1258" s="14"/>
      <c r="T1258" s="123"/>
      <c r="U1258" s="338"/>
      <c r="V1258" s="92"/>
      <c r="W1258" s="92"/>
    </row>
    <row r="1259" spans="1:23" ht="12.75" customHeight="1" x14ac:dyDescent="0.2">
      <c r="A1259" s="11">
        <f t="shared" si="20"/>
        <v>1257</v>
      </c>
      <c r="B1259" s="98">
        <v>2722</v>
      </c>
      <c r="C1259" s="12" t="s">
        <v>1697</v>
      </c>
      <c r="D1259" s="14" t="s">
        <v>2623</v>
      </c>
      <c r="E1259" s="13" t="s">
        <v>1713</v>
      </c>
      <c r="F1259" s="43" t="s">
        <v>3050</v>
      </c>
      <c r="G1259" s="12" t="s">
        <v>2120</v>
      </c>
      <c r="H1259" s="12" t="s">
        <v>2121</v>
      </c>
      <c r="I1259" s="18" t="s">
        <v>3360</v>
      </c>
      <c r="J1259" s="43" t="s">
        <v>3379</v>
      </c>
      <c r="K1259" s="43" t="s">
        <v>3379</v>
      </c>
      <c r="L1259" s="144">
        <v>40765</v>
      </c>
      <c r="M1259" s="168"/>
      <c r="N1259" s="75"/>
      <c r="O1259" s="75">
        <v>0</v>
      </c>
      <c r="P1259" s="65">
        <v>1</v>
      </c>
      <c r="Q1259" s="91" t="s">
        <v>3110</v>
      </c>
      <c r="R1259" s="14"/>
      <c r="T1259" s="123"/>
      <c r="U1259" s="338"/>
      <c r="V1259" s="92"/>
      <c r="W1259" s="92"/>
    </row>
    <row r="1260" spans="1:23" ht="12.75" customHeight="1" x14ac:dyDescent="0.2">
      <c r="A1260" s="11">
        <f t="shared" si="20"/>
        <v>1258</v>
      </c>
      <c r="B1260" s="98">
        <v>2723</v>
      </c>
      <c r="C1260" s="12" t="s">
        <v>1697</v>
      </c>
      <c r="D1260" s="14" t="s">
        <v>511</v>
      </c>
      <c r="E1260" s="13" t="s">
        <v>1713</v>
      </c>
      <c r="F1260" s="43" t="s">
        <v>3050</v>
      </c>
      <c r="G1260" s="12" t="s">
        <v>2120</v>
      </c>
      <c r="H1260" s="12" t="s">
        <v>2121</v>
      </c>
      <c r="I1260" s="18" t="s">
        <v>3360</v>
      </c>
      <c r="J1260" s="43" t="s">
        <v>3379</v>
      </c>
      <c r="K1260" s="43" t="s">
        <v>3379</v>
      </c>
      <c r="L1260" s="144">
        <v>40391</v>
      </c>
      <c r="M1260" s="168"/>
      <c r="N1260" s="75"/>
      <c r="O1260" s="75">
        <v>0</v>
      </c>
      <c r="P1260" s="65">
        <v>1</v>
      </c>
      <c r="Q1260" s="91" t="s">
        <v>3110</v>
      </c>
      <c r="R1260" s="14"/>
      <c r="T1260" s="123"/>
      <c r="U1260" s="338"/>
      <c r="V1260" s="92"/>
      <c r="W1260" s="92"/>
    </row>
    <row r="1261" spans="1:23" ht="12.75" customHeight="1" x14ac:dyDescent="0.2">
      <c r="A1261" s="11">
        <f t="shared" si="20"/>
        <v>1259</v>
      </c>
      <c r="B1261" s="98">
        <v>2724</v>
      </c>
      <c r="C1261" s="12" t="s">
        <v>1697</v>
      </c>
      <c r="D1261" s="14" t="s">
        <v>512</v>
      </c>
      <c r="E1261" s="13" t="s">
        <v>1713</v>
      </c>
      <c r="F1261" s="43" t="s">
        <v>3050</v>
      </c>
      <c r="G1261" s="12" t="s">
        <v>2120</v>
      </c>
      <c r="H1261" s="12" t="s">
        <v>2121</v>
      </c>
      <c r="I1261" s="18" t="s">
        <v>3360</v>
      </c>
      <c r="J1261" s="43" t="s">
        <v>3379</v>
      </c>
      <c r="K1261" s="43" t="s">
        <v>3379</v>
      </c>
      <c r="L1261" s="144">
        <v>40752</v>
      </c>
      <c r="M1261" s="168"/>
      <c r="N1261" s="75"/>
      <c r="O1261" s="75">
        <v>0</v>
      </c>
      <c r="P1261" s="65">
        <v>1</v>
      </c>
      <c r="Q1261" s="91" t="s">
        <v>3110</v>
      </c>
      <c r="R1261" s="14"/>
      <c r="T1261" s="123"/>
      <c r="U1261" s="338"/>
      <c r="V1261" s="92"/>
      <c r="W1261" s="92"/>
    </row>
    <row r="1262" spans="1:23" ht="12.75" customHeight="1" x14ac:dyDescent="0.2">
      <c r="A1262" s="11">
        <f t="shared" si="20"/>
        <v>1260</v>
      </c>
      <c r="B1262" s="98">
        <v>2725</v>
      </c>
      <c r="C1262" s="12" t="s">
        <v>1697</v>
      </c>
      <c r="D1262" s="14" t="s">
        <v>513</v>
      </c>
      <c r="E1262" s="13" t="s">
        <v>1713</v>
      </c>
      <c r="F1262" s="43" t="s">
        <v>3050</v>
      </c>
      <c r="G1262" s="12" t="s">
        <v>2120</v>
      </c>
      <c r="H1262" s="12" t="s">
        <v>2121</v>
      </c>
      <c r="I1262" s="18" t="s">
        <v>3360</v>
      </c>
      <c r="J1262" s="43" t="s">
        <v>3379</v>
      </c>
      <c r="K1262" s="43" t="s">
        <v>3379</v>
      </c>
      <c r="L1262" s="144">
        <v>40391</v>
      </c>
      <c r="M1262" s="168"/>
      <c r="N1262" s="75"/>
      <c r="O1262" s="75">
        <v>0</v>
      </c>
      <c r="P1262" s="65">
        <v>1</v>
      </c>
      <c r="Q1262" s="91" t="s">
        <v>3110</v>
      </c>
      <c r="R1262" s="14"/>
      <c r="T1262" s="123"/>
      <c r="U1262" s="338"/>
      <c r="V1262" s="92"/>
      <c r="W1262" s="92"/>
    </row>
    <row r="1263" spans="1:23" ht="12.75" customHeight="1" x14ac:dyDescent="0.2">
      <c r="A1263" s="11">
        <f t="shared" si="20"/>
        <v>1261</v>
      </c>
      <c r="B1263" s="98">
        <v>2726</v>
      </c>
      <c r="C1263" s="12" t="s">
        <v>1697</v>
      </c>
      <c r="D1263" s="14" t="s">
        <v>514</v>
      </c>
      <c r="E1263" s="13" t="s">
        <v>1713</v>
      </c>
      <c r="F1263" s="43" t="s">
        <v>3050</v>
      </c>
      <c r="G1263" s="12" t="s">
        <v>2120</v>
      </c>
      <c r="H1263" s="12" t="s">
        <v>2121</v>
      </c>
      <c r="I1263" s="18" t="s">
        <v>3360</v>
      </c>
      <c r="J1263" s="43" t="s">
        <v>3379</v>
      </c>
      <c r="K1263" s="43" t="s">
        <v>3379</v>
      </c>
      <c r="L1263" s="144">
        <v>40463</v>
      </c>
      <c r="M1263" s="168"/>
      <c r="N1263" s="75"/>
      <c r="O1263" s="75">
        <v>0</v>
      </c>
      <c r="P1263" s="65">
        <v>1</v>
      </c>
      <c r="Q1263" s="91" t="s">
        <v>3110</v>
      </c>
      <c r="R1263" s="14"/>
      <c r="T1263" s="123"/>
      <c r="U1263" s="338"/>
      <c r="V1263" s="92"/>
      <c r="W1263" s="92"/>
    </row>
    <row r="1264" spans="1:23" ht="12.75" customHeight="1" x14ac:dyDescent="0.2">
      <c r="A1264" s="11">
        <f t="shared" si="20"/>
        <v>1262</v>
      </c>
      <c r="B1264" s="98">
        <v>2727</v>
      </c>
      <c r="C1264" s="12" t="s">
        <v>1697</v>
      </c>
      <c r="D1264" s="14" t="s">
        <v>515</v>
      </c>
      <c r="E1264" s="13" t="s">
        <v>1713</v>
      </c>
      <c r="F1264" s="43" t="s">
        <v>3094</v>
      </c>
      <c r="G1264" s="12" t="s">
        <v>2120</v>
      </c>
      <c r="H1264" s="12" t="s">
        <v>2121</v>
      </c>
      <c r="I1264" s="18" t="s">
        <v>3360</v>
      </c>
      <c r="J1264" s="43" t="s">
        <v>3379</v>
      </c>
      <c r="K1264" s="43" t="s">
        <v>3379</v>
      </c>
      <c r="L1264" s="144">
        <v>40662</v>
      </c>
      <c r="M1264" s="168"/>
      <c r="N1264" s="75"/>
      <c r="O1264" s="75">
        <v>0</v>
      </c>
      <c r="P1264" s="65">
        <v>1</v>
      </c>
      <c r="Q1264" s="91" t="s">
        <v>3110</v>
      </c>
      <c r="R1264" s="14"/>
      <c r="T1264" s="123"/>
      <c r="U1264" s="338"/>
      <c r="V1264" s="92"/>
      <c r="W1264" s="92"/>
    </row>
    <row r="1265" spans="1:23" ht="12.75" customHeight="1" x14ac:dyDescent="0.2">
      <c r="A1265" s="11">
        <f t="shared" si="20"/>
        <v>1263</v>
      </c>
      <c r="B1265" s="98">
        <v>2729</v>
      </c>
      <c r="C1265" s="12" t="s">
        <v>1697</v>
      </c>
      <c r="D1265" s="14" t="s">
        <v>516</v>
      </c>
      <c r="E1265" s="13" t="s">
        <v>1713</v>
      </c>
      <c r="F1265" s="43" t="s">
        <v>3094</v>
      </c>
      <c r="G1265" s="12" t="s">
        <v>2120</v>
      </c>
      <c r="H1265" s="12" t="s">
        <v>2121</v>
      </c>
      <c r="I1265" s="18" t="s">
        <v>3360</v>
      </c>
      <c r="J1265" s="43" t="s">
        <v>3379</v>
      </c>
      <c r="K1265" s="43" t="s">
        <v>3379</v>
      </c>
      <c r="L1265" s="144">
        <v>40515</v>
      </c>
      <c r="M1265" s="168"/>
      <c r="N1265" s="75"/>
      <c r="O1265" s="75">
        <v>0</v>
      </c>
      <c r="P1265" s="65">
        <v>1</v>
      </c>
      <c r="Q1265" s="91" t="s">
        <v>3110</v>
      </c>
      <c r="R1265" s="14"/>
      <c r="T1265" s="123"/>
      <c r="U1265" s="338"/>
      <c r="V1265" s="92"/>
      <c r="W1265" s="92"/>
    </row>
    <row r="1266" spans="1:23" ht="12.75" customHeight="1" x14ac:dyDescent="0.2">
      <c r="A1266" s="11">
        <f t="shared" si="20"/>
        <v>1264</v>
      </c>
      <c r="B1266" s="98">
        <v>2730</v>
      </c>
      <c r="C1266" s="12" t="s">
        <v>1697</v>
      </c>
      <c r="D1266" s="14" t="s">
        <v>517</v>
      </c>
      <c r="E1266" s="13" t="s">
        <v>1713</v>
      </c>
      <c r="F1266" s="43" t="s">
        <v>3094</v>
      </c>
      <c r="G1266" s="12" t="s">
        <v>2120</v>
      </c>
      <c r="H1266" s="12" t="s">
        <v>2121</v>
      </c>
      <c r="I1266" s="18" t="s">
        <v>3360</v>
      </c>
      <c r="J1266" s="43" t="s">
        <v>3379</v>
      </c>
      <c r="K1266" s="43" t="s">
        <v>3379</v>
      </c>
      <c r="L1266" s="144">
        <v>40463</v>
      </c>
      <c r="M1266" s="168"/>
      <c r="N1266" s="75"/>
      <c r="O1266" s="75">
        <v>0</v>
      </c>
      <c r="P1266" s="65">
        <v>1</v>
      </c>
      <c r="Q1266" s="91" t="s">
        <v>3110</v>
      </c>
      <c r="R1266" s="14"/>
      <c r="T1266" s="123"/>
      <c r="U1266" s="338">
        <v>42004</v>
      </c>
      <c r="V1266" s="92"/>
      <c r="W1266" s="92"/>
    </row>
    <row r="1267" spans="1:23" ht="12.75" customHeight="1" x14ac:dyDescent="0.2">
      <c r="A1267" s="11">
        <f t="shared" si="20"/>
        <v>1265</v>
      </c>
      <c r="B1267" s="98">
        <v>2731</v>
      </c>
      <c r="C1267" s="12" t="s">
        <v>1697</v>
      </c>
      <c r="D1267" s="14" t="s">
        <v>518</v>
      </c>
      <c r="E1267" s="13" t="s">
        <v>1713</v>
      </c>
      <c r="F1267" s="43" t="s">
        <v>3094</v>
      </c>
      <c r="G1267" s="12" t="s">
        <v>2120</v>
      </c>
      <c r="H1267" s="12" t="s">
        <v>2121</v>
      </c>
      <c r="I1267" s="221" t="s">
        <v>3360</v>
      </c>
      <c r="J1267" s="43" t="s">
        <v>3379</v>
      </c>
      <c r="K1267" s="43" t="s">
        <v>3379</v>
      </c>
      <c r="L1267" s="144">
        <v>40662</v>
      </c>
      <c r="M1267" s="168"/>
      <c r="N1267" s="75"/>
      <c r="O1267" s="75">
        <v>0</v>
      </c>
      <c r="P1267" s="65">
        <v>1</v>
      </c>
      <c r="Q1267" s="91" t="s">
        <v>3110</v>
      </c>
      <c r="R1267" s="14"/>
      <c r="T1267" s="123"/>
      <c r="U1267" s="338"/>
      <c r="V1267" s="92"/>
      <c r="W1267" s="92"/>
    </row>
    <row r="1268" spans="1:23" ht="12.75" customHeight="1" x14ac:dyDescent="0.2">
      <c r="A1268" s="11">
        <f t="shared" si="20"/>
        <v>1266</v>
      </c>
      <c r="B1268" s="98">
        <v>2732</v>
      </c>
      <c r="C1268" s="12" t="s">
        <v>1697</v>
      </c>
      <c r="D1268" s="14" t="s">
        <v>519</v>
      </c>
      <c r="E1268" s="13" t="s">
        <v>1713</v>
      </c>
      <c r="F1268" s="43" t="s">
        <v>3094</v>
      </c>
      <c r="G1268" s="12" t="s">
        <v>2120</v>
      </c>
      <c r="H1268" s="12" t="s">
        <v>2121</v>
      </c>
      <c r="I1268" s="12"/>
      <c r="J1268" s="43" t="s">
        <v>3379</v>
      </c>
      <c r="K1268" s="43" t="s">
        <v>3379</v>
      </c>
      <c r="L1268" s="43"/>
      <c r="M1268" s="168"/>
      <c r="N1268" s="75"/>
      <c r="O1268" s="75">
        <v>0</v>
      </c>
      <c r="P1268" s="65">
        <v>1</v>
      </c>
      <c r="Q1268" s="91" t="s">
        <v>3107</v>
      </c>
      <c r="R1268" s="14"/>
      <c r="T1268" s="123"/>
      <c r="U1268" s="338"/>
      <c r="V1268" s="92"/>
      <c r="W1268" s="92"/>
    </row>
    <row r="1269" spans="1:23" ht="12.75" customHeight="1" x14ac:dyDescent="0.2">
      <c r="A1269" s="11">
        <f t="shared" si="20"/>
        <v>1267</v>
      </c>
      <c r="B1269" s="98">
        <v>2733</v>
      </c>
      <c r="C1269" s="12" t="s">
        <v>1697</v>
      </c>
      <c r="D1269" s="14" t="s">
        <v>520</v>
      </c>
      <c r="E1269" s="13" t="s">
        <v>1713</v>
      </c>
      <c r="F1269" s="43" t="s">
        <v>3094</v>
      </c>
      <c r="G1269" s="12" t="s">
        <v>2120</v>
      </c>
      <c r="H1269" s="12"/>
      <c r="I1269" s="226" t="s">
        <v>3360</v>
      </c>
      <c r="J1269" s="43" t="s">
        <v>3379</v>
      </c>
      <c r="K1269" s="13"/>
      <c r="L1269" s="144">
        <v>41265</v>
      </c>
      <c r="M1269" s="138"/>
      <c r="N1269" s="15"/>
      <c r="O1269" s="15">
        <v>1</v>
      </c>
      <c r="P1269" s="39">
        <v>1</v>
      </c>
      <c r="Q1269" s="91" t="s">
        <v>3110</v>
      </c>
      <c r="R1269" s="14"/>
      <c r="T1269" s="123"/>
      <c r="U1269" s="338"/>
      <c r="V1269" s="92"/>
      <c r="W1269" s="92"/>
    </row>
    <row r="1270" spans="1:23" ht="12.75" customHeight="1" x14ac:dyDescent="0.2">
      <c r="A1270" s="11">
        <f t="shared" si="20"/>
        <v>1268</v>
      </c>
      <c r="B1270" s="98">
        <v>2734</v>
      </c>
      <c r="C1270" s="12" t="s">
        <v>1697</v>
      </c>
      <c r="D1270" s="14" t="s">
        <v>521</v>
      </c>
      <c r="E1270" s="13" t="s">
        <v>1713</v>
      </c>
      <c r="F1270" s="43" t="s">
        <v>3094</v>
      </c>
      <c r="G1270" s="12" t="s">
        <v>2120</v>
      </c>
      <c r="H1270" s="18" t="s">
        <v>2121</v>
      </c>
      <c r="I1270" s="18"/>
      <c r="J1270" s="43" t="s">
        <v>3379</v>
      </c>
      <c r="K1270" s="44">
        <v>41698</v>
      </c>
      <c r="L1270" s="44"/>
      <c r="M1270" s="168"/>
      <c r="N1270" s="75"/>
      <c r="O1270" s="75">
        <v>0</v>
      </c>
      <c r="P1270" s="65">
        <v>1</v>
      </c>
      <c r="Q1270" s="91" t="s">
        <v>3107</v>
      </c>
      <c r="R1270" s="14"/>
      <c r="T1270" s="123">
        <v>41698</v>
      </c>
      <c r="U1270" s="338"/>
      <c r="V1270" s="92"/>
      <c r="W1270" s="92"/>
    </row>
    <row r="1271" spans="1:23" ht="12.75" customHeight="1" x14ac:dyDescent="0.2">
      <c r="A1271" s="11">
        <f t="shared" si="20"/>
        <v>1269</v>
      </c>
      <c r="B1271" s="98">
        <v>2735</v>
      </c>
      <c r="C1271" s="12" t="s">
        <v>1697</v>
      </c>
      <c r="D1271" s="14" t="s">
        <v>522</v>
      </c>
      <c r="E1271" s="13" t="s">
        <v>1713</v>
      </c>
      <c r="F1271" s="43" t="s">
        <v>3094</v>
      </c>
      <c r="G1271" s="12" t="s">
        <v>2120</v>
      </c>
      <c r="H1271" s="12"/>
      <c r="I1271" s="12"/>
      <c r="J1271" s="43" t="s">
        <v>3379</v>
      </c>
      <c r="K1271" s="13"/>
      <c r="L1271" s="13"/>
      <c r="M1271" s="138"/>
      <c r="N1271" s="15"/>
      <c r="O1271" s="15">
        <v>1</v>
      </c>
      <c r="P1271" s="39">
        <v>1</v>
      </c>
      <c r="Q1271" s="91" t="s">
        <v>3107</v>
      </c>
      <c r="R1271" s="14"/>
      <c r="T1271" s="123"/>
      <c r="U1271" s="338"/>
      <c r="V1271" s="92"/>
      <c r="W1271" s="92"/>
    </row>
    <row r="1272" spans="1:23" ht="12.75" customHeight="1" x14ac:dyDescent="0.2">
      <c r="A1272" s="11">
        <f t="shared" si="20"/>
        <v>1270</v>
      </c>
      <c r="B1272" s="98">
        <v>2736</v>
      </c>
      <c r="C1272" s="12" t="s">
        <v>1697</v>
      </c>
      <c r="D1272" s="14" t="s">
        <v>523</v>
      </c>
      <c r="E1272" s="13" t="s">
        <v>1713</v>
      </c>
      <c r="F1272" s="43" t="s">
        <v>3094</v>
      </c>
      <c r="G1272" s="12" t="s">
        <v>2120</v>
      </c>
      <c r="H1272" s="12"/>
      <c r="I1272" s="12"/>
      <c r="J1272" s="43" t="s">
        <v>3379</v>
      </c>
      <c r="K1272" s="13"/>
      <c r="L1272" s="13"/>
      <c r="M1272" s="168"/>
      <c r="N1272" s="75"/>
      <c r="O1272" s="75">
        <v>0</v>
      </c>
      <c r="P1272" s="65">
        <v>1</v>
      </c>
      <c r="Q1272" s="91" t="s">
        <v>3107</v>
      </c>
      <c r="R1272" s="14"/>
      <c r="T1272" s="123"/>
      <c r="U1272" s="338"/>
      <c r="V1272" s="92"/>
      <c r="W1272" s="92"/>
    </row>
    <row r="1273" spans="1:23" ht="12.75" customHeight="1" x14ac:dyDescent="0.2">
      <c r="A1273" s="11">
        <f t="shared" si="20"/>
        <v>1271</v>
      </c>
      <c r="B1273" s="98">
        <v>2737</v>
      </c>
      <c r="C1273" s="12" t="s">
        <v>1697</v>
      </c>
      <c r="D1273" s="14" t="s">
        <v>524</v>
      </c>
      <c r="E1273" s="13" t="s">
        <v>646</v>
      </c>
      <c r="F1273" s="43" t="s">
        <v>3097</v>
      </c>
      <c r="G1273" s="12" t="s">
        <v>2120</v>
      </c>
      <c r="H1273" s="12" t="s">
        <v>2121</v>
      </c>
      <c r="I1273" s="225" t="s">
        <v>3360</v>
      </c>
      <c r="J1273" s="43" t="s">
        <v>3379</v>
      </c>
      <c r="K1273" s="43" t="s">
        <v>3379</v>
      </c>
      <c r="L1273" s="144">
        <v>40512</v>
      </c>
      <c r="M1273" s="168"/>
      <c r="N1273" s="75"/>
      <c r="O1273" s="75">
        <v>0</v>
      </c>
      <c r="P1273" s="65">
        <v>1</v>
      </c>
      <c r="Q1273" s="91" t="s">
        <v>3110</v>
      </c>
      <c r="R1273" s="14"/>
      <c r="T1273" s="123"/>
      <c r="U1273" s="338"/>
      <c r="V1273" s="92"/>
      <c r="W1273" s="92"/>
    </row>
    <row r="1274" spans="1:23" ht="12.75" customHeight="1" x14ac:dyDescent="0.2">
      <c r="A1274" s="11">
        <f t="shared" si="20"/>
        <v>1272</v>
      </c>
      <c r="B1274" s="98">
        <v>2738</v>
      </c>
      <c r="C1274" s="12" t="s">
        <v>1697</v>
      </c>
      <c r="D1274" s="14" t="s">
        <v>525</v>
      </c>
      <c r="E1274" s="13" t="s">
        <v>646</v>
      </c>
      <c r="F1274" s="43" t="s">
        <v>3097</v>
      </c>
      <c r="G1274" s="12" t="s">
        <v>2120</v>
      </c>
      <c r="H1274" s="12" t="s">
        <v>2121</v>
      </c>
      <c r="I1274" s="18" t="s">
        <v>3360</v>
      </c>
      <c r="J1274" s="43" t="s">
        <v>3379</v>
      </c>
      <c r="K1274" s="43" t="s">
        <v>3379</v>
      </c>
      <c r="L1274" s="144">
        <v>40512</v>
      </c>
      <c r="M1274" s="168"/>
      <c r="N1274" s="75"/>
      <c r="O1274" s="75">
        <v>0</v>
      </c>
      <c r="P1274" s="65">
        <v>1</v>
      </c>
      <c r="Q1274" s="91" t="s">
        <v>3110</v>
      </c>
      <c r="R1274" s="14"/>
      <c r="T1274" s="123"/>
      <c r="U1274" s="338"/>
      <c r="V1274" s="92"/>
      <c r="W1274" s="92"/>
    </row>
    <row r="1275" spans="1:23" ht="12.75" customHeight="1" x14ac:dyDescent="0.2">
      <c r="A1275" s="11">
        <f t="shared" si="20"/>
        <v>1273</v>
      </c>
      <c r="B1275" s="98">
        <v>2739</v>
      </c>
      <c r="C1275" s="12" t="s">
        <v>1697</v>
      </c>
      <c r="D1275" s="14" t="s">
        <v>526</v>
      </c>
      <c r="E1275" s="13" t="s">
        <v>646</v>
      </c>
      <c r="F1275" s="43" t="s">
        <v>3097</v>
      </c>
      <c r="G1275" s="12" t="s">
        <v>2120</v>
      </c>
      <c r="H1275" s="12" t="s">
        <v>2121</v>
      </c>
      <c r="I1275" s="18" t="s">
        <v>3360</v>
      </c>
      <c r="J1275" s="43" t="s">
        <v>3379</v>
      </c>
      <c r="K1275" s="43" t="s">
        <v>3379</v>
      </c>
      <c r="L1275" s="144">
        <v>41085</v>
      </c>
      <c r="M1275" s="168"/>
      <c r="N1275" s="75"/>
      <c r="O1275" s="75">
        <v>0</v>
      </c>
      <c r="P1275" s="65">
        <v>1</v>
      </c>
      <c r="Q1275" s="91" t="s">
        <v>3110</v>
      </c>
      <c r="R1275" s="14"/>
      <c r="T1275" s="135">
        <v>41446</v>
      </c>
      <c r="U1275" s="338"/>
      <c r="V1275" s="92"/>
      <c r="W1275" s="92"/>
    </row>
    <row r="1276" spans="1:23" ht="12.75" customHeight="1" x14ac:dyDescent="0.2">
      <c r="A1276" s="11">
        <f t="shared" si="20"/>
        <v>1274</v>
      </c>
      <c r="B1276" s="98">
        <v>2740</v>
      </c>
      <c r="C1276" s="12" t="s">
        <v>1697</v>
      </c>
      <c r="D1276" s="14" t="s">
        <v>527</v>
      </c>
      <c r="E1276" s="13" t="s">
        <v>1713</v>
      </c>
      <c r="F1276" s="43" t="s">
        <v>3094</v>
      </c>
      <c r="G1276" s="12" t="s">
        <v>2120</v>
      </c>
      <c r="H1276" s="12" t="s">
        <v>2121</v>
      </c>
      <c r="I1276" s="221" t="s">
        <v>3360</v>
      </c>
      <c r="J1276" s="43" t="s">
        <v>3379</v>
      </c>
      <c r="K1276" s="43" t="s">
        <v>3379</v>
      </c>
      <c r="L1276" s="144">
        <v>40694</v>
      </c>
      <c r="M1276" s="168"/>
      <c r="N1276" s="75"/>
      <c r="O1276" s="75">
        <v>0</v>
      </c>
      <c r="P1276" s="65">
        <v>1</v>
      </c>
      <c r="Q1276" s="91" t="s">
        <v>3110</v>
      </c>
      <c r="R1276" s="14"/>
      <c r="T1276" s="135">
        <v>41446</v>
      </c>
      <c r="U1276" s="338"/>
      <c r="V1276" s="92"/>
      <c r="W1276" s="92"/>
    </row>
    <row r="1277" spans="1:23" ht="12.75" customHeight="1" x14ac:dyDescent="0.2">
      <c r="A1277" s="11">
        <f t="shared" si="20"/>
        <v>1275</v>
      </c>
      <c r="B1277" s="98">
        <v>2743</v>
      </c>
      <c r="C1277" s="12" t="s">
        <v>1697</v>
      </c>
      <c r="D1277" s="14" t="s">
        <v>2350</v>
      </c>
      <c r="E1277" s="13" t="s">
        <v>1713</v>
      </c>
      <c r="F1277" s="43" t="s">
        <v>3094</v>
      </c>
      <c r="G1277" s="12" t="s">
        <v>2120</v>
      </c>
      <c r="H1277" s="12"/>
      <c r="I1277" s="12"/>
      <c r="J1277" s="43" t="s">
        <v>3379</v>
      </c>
      <c r="K1277" s="13"/>
      <c r="L1277" s="13"/>
      <c r="M1277" s="138"/>
      <c r="N1277" s="15"/>
      <c r="O1277" s="15">
        <v>1</v>
      </c>
      <c r="P1277" s="39">
        <v>1</v>
      </c>
      <c r="Q1277" s="91" t="s">
        <v>3107</v>
      </c>
      <c r="R1277" s="14"/>
      <c r="T1277" s="135">
        <v>41355</v>
      </c>
      <c r="U1277" s="338"/>
      <c r="V1277" s="92"/>
      <c r="W1277" s="92"/>
    </row>
    <row r="1278" spans="1:23" ht="12.75" customHeight="1" x14ac:dyDescent="0.2">
      <c r="A1278" s="11">
        <f t="shared" si="20"/>
        <v>1276</v>
      </c>
      <c r="B1278" s="98">
        <v>2744</v>
      </c>
      <c r="C1278" s="12" t="s">
        <v>1697</v>
      </c>
      <c r="D1278" s="14" t="s">
        <v>2351</v>
      </c>
      <c r="E1278" s="13" t="s">
        <v>1713</v>
      </c>
      <c r="F1278" s="43" t="s">
        <v>3094</v>
      </c>
      <c r="G1278" s="12" t="s">
        <v>2120</v>
      </c>
      <c r="H1278" s="12" t="s">
        <v>2121</v>
      </c>
      <c r="I1278" s="225" t="s">
        <v>3360</v>
      </c>
      <c r="J1278" s="43" t="s">
        <v>3379</v>
      </c>
      <c r="K1278" s="43" t="s">
        <v>3379</v>
      </c>
      <c r="L1278" s="144">
        <v>40675</v>
      </c>
      <c r="M1278" s="168"/>
      <c r="N1278" s="75"/>
      <c r="O1278" s="75">
        <v>0</v>
      </c>
      <c r="P1278" s="65">
        <v>1</v>
      </c>
      <c r="Q1278" s="91" t="s">
        <v>3110</v>
      </c>
      <c r="R1278" s="14"/>
      <c r="T1278" s="135">
        <v>41432</v>
      </c>
      <c r="U1278" s="338"/>
      <c r="V1278" s="92"/>
      <c r="W1278" s="92"/>
    </row>
    <row r="1279" spans="1:23" ht="12.75" customHeight="1" x14ac:dyDescent="0.2">
      <c r="A1279" s="11">
        <f t="shared" si="20"/>
        <v>1277</v>
      </c>
      <c r="B1279" s="98">
        <v>2745</v>
      </c>
      <c r="C1279" s="12" t="s">
        <v>1697</v>
      </c>
      <c r="D1279" s="14" t="s">
        <v>1757</v>
      </c>
      <c r="E1279" s="13" t="s">
        <v>1713</v>
      </c>
      <c r="F1279" s="43" t="s">
        <v>3094</v>
      </c>
      <c r="G1279" s="12" t="s">
        <v>2120</v>
      </c>
      <c r="H1279" s="12" t="s">
        <v>2121</v>
      </c>
      <c r="I1279" s="221" t="s">
        <v>3360</v>
      </c>
      <c r="J1279" s="43" t="s">
        <v>3379</v>
      </c>
      <c r="K1279" s="43" t="s">
        <v>3379</v>
      </c>
      <c r="L1279" s="144">
        <v>40759</v>
      </c>
      <c r="M1279" s="168"/>
      <c r="N1279" s="75"/>
      <c r="O1279" s="75">
        <v>0</v>
      </c>
      <c r="P1279" s="65">
        <v>1</v>
      </c>
      <c r="Q1279" s="91" t="s">
        <v>3110</v>
      </c>
      <c r="R1279" s="14"/>
      <c r="T1279" s="135">
        <v>41446</v>
      </c>
      <c r="U1279" s="338"/>
      <c r="V1279" s="92"/>
      <c r="W1279" s="92"/>
    </row>
    <row r="1280" spans="1:23" ht="12.75" customHeight="1" x14ac:dyDescent="0.2">
      <c r="A1280" s="11">
        <f t="shared" si="20"/>
        <v>1278</v>
      </c>
      <c r="B1280" s="98">
        <v>2746</v>
      </c>
      <c r="C1280" s="12" t="s">
        <v>1697</v>
      </c>
      <c r="D1280" s="14" t="s">
        <v>1758</v>
      </c>
      <c r="E1280" s="13" t="s">
        <v>1713</v>
      </c>
      <c r="F1280" s="43" t="s">
        <v>3094</v>
      </c>
      <c r="G1280" s="12" t="s">
        <v>2120</v>
      </c>
      <c r="H1280" s="12"/>
      <c r="I1280" s="12"/>
      <c r="J1280" s="43" t="s">
        <v>3379</v>
      </c>
      <c r="K1280" s="13"/>
      <c r="L1280" s="13"/>
      <c r="M1280" s="168"/>
      <c r="N1280" s="75"/>
      <c r="O1280" s="75">
        <v>0</v>
      </c>
      <c r="P1280" s="65">
        <v>1</v>
      </c>
      <c r="Q1280" s="91" t="s">
        <v>3107</v>
      </c>
      <c r="R1280" s="14"/>
      <c r="T1280" s="123"/>
      <c r="U1280" s="338"/>
      <c r="V1280" s="92"/>
      <c r="W1280" s="92"/>
    </row>
    <row r="1281" spans="1:23" x14ac:dyDescent="0.2">
      <c r="A1281" s="11">
        <f t="shared" si="20"/>
        <v>1279</v>
      </c>
      <c r="B1281" s="98">
        <v>2748</v>
      </c>
      <c r="C1281" s="12" t="s">
        <v>1697</v>
      </c>
      <c r="D1281" s="14" t="s">
        <v>1759</v>
      </c>
      <c r="E1281" s="13" t="s">
        <v>2119</v>
      </c>
      <c r="F1281" s="43" t="s">
        <v>3098</v>
      </c>
      <c r="G1281" s="12" t="s">
        <v>2120</v>
      </c>
      <c r="H1281" s="12" t="s">
        <v>2121</v>
      </c>
      <c r="I1281" s="225" t="s">
        <v>3360</v>
      </c>
      <c r="J1281" s="43" t="s">
        <v>3379</v>
      </c>
      <c r="K1281" s="43" t="s">
        <v>3379</v>
      </c>
      <c r="L1281" s="144">
        <v>40724</v>
      </c>
      <c r="M1281" s="138"/>
      <c r="N1281" s="15"/>
      <c r="O1281" s="15">
        <v>0</v>
      </c>
      <c r="P1281" s="39">
        <v>1</v>
      </c>
      <c r="Q1281" s="91" t="s">
        <v>3110</v>
      </c>
      <c r="R1281" s="14"/>
      <c r="T1281" s="123"/>
      <c r="U1281" s="338"/>
      <c r="V1281" s="92"/>
      <c r="W1281" s="92"/>
    </row>
    <row r="1282" spans="1:23" ht="12.75" customHeight="1" x14ac:dyDescent="0.2">
      <c r="A1282" s="11">
        <f t="shared" si="20"/>
        <v>1280</v>
      </c>
      <c r="B1282" s="98">
        <v>2749</v>
      </c>
      <c r="C1282" s="12" t="s">
        <v>1697</v>
      </c>
      <c r="D1282" s="14" t="s">
        <v>1760</v>
      </c>
      <c r="E1282" s="13" t="s">
        <v>1713</v>
      </c>
      <c r="F1282" s="43" t="s">
        <v>3094</v>
      </c>
      <c r="G1282" s="12" t="s">
        <v>2120</v>
      </c>
      <c r="H1282" s="12" t="s">
        <v>2121</v>
      </c>
      <c r="I1282" s="18" t="s">
        <v>3360</v>
      </c>
      <c r="J1282" s="43" t="s">
        <v>3379</v>
      </c>
      <c r="K1282" s="43" t="s">
        <v>3379</v>
      </c>
      <c r="L1282" s="144">
        <v>40773</v>
      </c>
      <c r="M1282" s="168"/>
      <c r="N1282" s="75"/>
      <c r="O1282" s="75">
        <v>0</v>
      </c>
      <c r="P1282" s="65">
        <v>1</v>
      </c>
      <c r="Q1282" s="91" t="s">
        <v>3110</v>
      </c>
      <c r="R1282" s="14"/>
      <c r="T1282" s="123"/>
      <c r="U1282" s="338"/>
      <c r="V1282" s="92"/>
      <c r="W1282" s="92"/>
    </row>
    <row r="1283" spans="1:23" ht="12.75" customHeight="1" x14ac:dyDescent="0.2">
      <c r="A1283" s="11">
        <f t="shared" si="20"/>
        <v>1281</v>
      </c>
      <c r="B1283" s="98">
        <v>2750</v>
      </c>
      <c r="C1283" s="12" t="s">
        <v>1697</v>
      </c>
      <c r="D1283" s="14" t="s">
        <v>1761</v>
      </c>
      <c r="E1283" s="13" t="s">
        <v>1713</v>
      </c>
      <c r="F1283" s="43" t="s">
        <v>3094</v>
      </c>
      <c r="G1283" s="12" t="s">
        <v>2120</v>
      </c>
      <c r="H1283" s="12" t="s">
        <v>2121</v>
      </c>
      <c r="I1283" s="18" t="s">
        <v>3360</v>
      </c>
      <c r="J1283" s="43" t="s">
        <v>3379</v>
      </c>
      <c r="K1283" s="43" t="s">
        <v>3379</v>
      </c>
      <c r="L1283" s="144">
        <v>40772</v>
      </c>
      <c r="M1283" s="168"/>
      <c r="N1283" s="75"/>
      <c r="O1283" s="75">
        <v>0</v>
      </c>
      <c r="P1283" s="65">
        <v>1</v>
      </c>
      <c r="Q1283" s="91" t="s">
        <v>3110</v>
      </c>
      <c r="R1283" s="14"/>
      <c r="T1283" s="135">
        <v>41432</v>
      </c>
      <c r="U1283" s="338"/>
      <c r="V1283" s="92"/>
      <c r="W1283" s="92"/>
    </row>
    <row r="1284" spans="1:23" ht="12.75" customHeight="1" x14ac:dyDescent="0.2">
      <c r="A1284" s="11">
        <f t="shared" ref="A1284:A1347" si="21">A1283+1</f>
        <v>1282</v>
      </c>
      <c r="B1284" s="98">
        <v>2751</v>
      </c>
      <c r="C1284" s="12" t="s">
        <v>1697</v>
      </c>
      <c r="D1284" s="14" t="s">
        <v>505</v>
      </c>
      <c r="E1284" s="13" t="s">
        <v>1713</v>
      </c>
      <c r="F1284" s="43" t="s">
        <v>3094</v>
      </c>
      <c r="G1284" s="12" t="s">
        <v>2120</v>
      </c>
      <c r="H1284" s="12" t="s">
        <v>2121</v>
      </c>
      <c r="I1284" s="18" t="s">
        <v>3360</v>
      </c>
      <c r="J1284" s="43" t="s">
        <v>3379</v>
      </c>
      <c r="K1284" s="43" t="s">
        <v>3379</v>
      </c>
      <c r="L1284" s="144">
        <v>40526</v>
      </c>
      <c r="M1284" s="168"/>
      <c r="N1284" s="75"/>
      <c r="O1284" s="75">
        <v>0</v>
      </c>
      <c r="P1284" s="65">
        <v>1</v>
      </c>
      <c r="Q1284" s="91" t="s">
        <v>3110</v>
      </c>
      <c r="R1284" s="14"/>
      <c r="T1284" s="123"/>
      <c r="U1284" s="338"/>
      <c r="V1284" s="92"/>
      <c r="W1284" s="92"/>
    </row>
    <row r="1285" spans="1:23" ht="12.75" customHeight="1" x14ac:dyDescent="0.2">
      <c r="A1285" s="11">
        <f t="shared" si="21"/>
        <v>1283</v>
      </c>
      <c r="B1285" s="98">
        <v>2752</v>
      </c>
      <c r="C1285" s="12" t="s">
        <v>1697</v>
      </c>
      <c r="D1285" s="14" t="s">
        <v>506</v>
      </c>
      <c r="E1285" s="13" t="s">
        <v>1713</v>
      </c>
      <c r="F1285" s="43" t="s">
        <v>3094</v>
      </c>
      <c r="G1285" s="12" t="s">
        <v>2120</v>
      </c>
      <c r="H1285" s="12" t="s">
        <v>2121</v>
      </c>
      <c r="I1285" s="18" t="s">
        <v>3360</v>
      </c>
      <c r="J1285" s="43" t="s">
        <v>3379</v>
      </c>
      <c r="K1285" s="43" t="s">
        <v>3379</v>
      </c>
      <c r="L1285" s="144">
        <v>40522</v>
      </c>
      <c r="M1285" s="168"/>
      <c r="N1285" s="75"/>
      <c r="O1285" s="75">
        <v>0</v>
      </c>
      <c r="P1285" s="65">
        <v>1</v>
      </c>
      <c r="Q1285" s="91" t="s">
        <v>3110</v>
      </c>
      <c r="R1285" s="14"/>
      <c r="T1285" s="135">
        <v>41333</v>
      </c>
      <c r="U1285" s="338"/>
      <c r="V1285" s="92"/>
      <c r="W1285" s="92"/>
    </row>
    <row r="1286" spans="1:23" x14ac:dyDescent="0.2">
      <c r="A1286" s="11">
        <f t="shared" si="21"/>
        <v>1284</v>
      </c>
      <c r="B1286" s="98">
        <v>2753</v>
      </c>
      <c r="C1286" s="12" t="s">
        <v>1697</v>
      </c>
      <c r="D1286" s="14" t="s">
        <v>507</v>
      </c>
      <c r="E1286" s="13" t="s">
        <v>1713</v>
      </c>
      <c r="F1286" s="43" t="s">
        <v>3094</v>
      </c>
      <c r="G1286" s="12" t="s">
        <v>2120</v>
      </c>
      <c r="H1286" s="12" t="s">
        <v>2121</v>
      </c>
      <c r="I1286" s="18" t="s">
        <v>3360</v>
      </c>
      <c r="J1286" s="43" t="s">
        <v>3379</v>
      </c>
      <c r="K1286" s="43" t="s">
        <v>3379</v>
      </c>
      <c r="L1286" s="144">
        <v>40779</v>
      </c>
      <c r="M1286" s="168"/>
      <c r="N1286" s="75"/>
      <c r="O1286" s="75">
        <v>0</v>
      </c>
      <c r="P1286" s="65">
        <v>1</v>
      </c>
      <c r="Q1286" s="91" t="s">
        <v>3110</v>
      </c>
      <c r="R1286" s="14"/>
      <c r="T1286" s="123"/>
      <c r="U1286" s="338"/>
      <c r="V1286" s="92"/>
      <c r="W1286" s="92"/>
    </row>
    <row r="1287" spans="1:23" ht="12.75" customHeight="1" x14ac:dyDescent="0.2">
      <c r="A1287" s="11">
        <f t="shared" si="21"/>
        <v>1285</v>
      </c>
      <c r="B1287" s="98">
        <v>2754</v>
      </c>
      <c r="C1287" s="12" t="s">
        <v>1697</v>
      </c>
      <c r="D1287" s="14" t="s">
        <v>1245</v>
      </c>
      <c r="E1287" s="13" t="s">
        <v>1713</v>
      </c>
      <c r="F1287" s="43" t="s">
        <v>3094</v>
      </c>
      <c r="G1287" s="12" t="s">
        <v>2120</v>
      </c>
      <c r="H1287" s="12" t="s">
        <v>2121</v>
      </c>
      <c r="I1287" s="221" t="s">
        <v>3360</v>
      </c>
      <c r="J1287" s="43" t="s">
        <v>3379</v>
      </c>
      <c r="K1287" s="43" t="s">
        <v>3379</v>
      </c>
      <c r="L1287" s="144">
        <v>40779</v>
      </c>
      <c r="M1287" s="168"/>
      <c r="N1287" s="75"/>
      <c r="O1287" s="75">
        <v>0</v>
      </c>
      <c r="P1287" s="65">
        <v>1</v>
      </c>
      <c r="Q1287" s="91" t="s">
        <v>3110</v>
      </c>
      <c r="R1287" s="14"/>
      <c r="T1287" s="123"/>
      <c r="U1287" s="338"/>
      <c r="V1287" s="92"/>
      <c r="W1287" s="92"/>
    </row>
    <row r="1288" spans="1:23" ht="12.75" customHeight="1" x14ac:dyDescent="0.2">
      <c r="A1288" s="11">
        <f t="shared" si="21"/>
        <v>1286</v>
      </c>
      <c r="B1288" s="98">
        <v>2755</v>
      </c>
      <c r="C1288" s="12" t="s">
        <v>1697</v>
      </c>
      <c r="D1288" s="14" t="s">
        <v>1246</v>
      </c>
      <c r="E1288" s="13" t="s">
        <v>1713</v>
      </c>
      <c r="F1288" s="43" t="s">
        <v>3094</v>
      </c>
      <c r="G1288" s="12" t="s">
        <v>2120</v>
      </c>
      <c r="H1288" s="12"/>
      <c r="I1288" s="12"/>
      <c r="J1288" s="43" t="s">
        <v>3379</v>
      </c>
      <c r="K1288" s="13"/>
      <c r="L1288" s="13"/>
      <c r="M1288" s="168"/>
      <c r="N1288" s="75"/>
      <c r="O1288" s="75">
        <v>0</v>
      </c>
      <c r="P1288" s="65">
        <v>1</v>
      </c>
      <c r="Q1288" s="91" t="s">
        <v>3107</v>
      </c>
      <c r="R1288" s="14"/>
      <c r="T1288" s="123"/>
      <c r="U1288" s="338"/>
      <c r="V1288" s="92"/>
      <c r="W1288" s="92"/>
    </row>
    <row r="1289" spans="1:23" ht="12.75" customHeight="1" x14ac:dyDescent="0.2">
      <c r="A1289" s="11">
        <f t="shared" si="21"/>
        <v>1287</v>
      </c>
      <c r="B1289" s="98">
        <v>2756</v>
      </c>
      <c r="C1289" s="12" t="s">
        <v>1697</v>
      </c>
      <c r="D1289" s="14" t="s">
        <v>1247</v>
      </c>
      <c r="E1289" s="13" t="s">
        <v>1713</v>
      </c>
      <c r="F1289" s="43" t="s">
        <v>3094</v>
      </c>
      <c r="G1289" s="12" t="s">
        <v>2120</v>
      </c>
      <c r="H1289" s="12" t="s">
        <v>2121</v>
      </c>
      <c r="I1289" s="225" t="s">
        <v>3360</v>
      </c>
      <c r="J1289" s="43" t="s">
        <v>3379</v>
      </c>
      <c r="K1289" s="43" t="s">
        <v>3379</v>
      </c>
      <c r="L1289" s="144">
        <v>40774</v>
      </c>
      <c r="M1289" s="168"/>
      <c r="N1289" s="75"/>
      <c r="O1289" s="75">
        <v>0</v>
      </c>
      <c r="P1289" s="65">
        <v>1</v>
      </c>
      <c r="Q1289" s="91" t="s">
        <v>3110</v>
      </c>
      <c r="R1289" s="14"/>
      <c r="T1289" s="135">
        <v>41425</v>
      </c>
      <c r="U1289" s="338"/>
      <c r="V1289" s="92"/>
      <c r="W1289" s="92"/>
    </row>
    <row r="1290" spans="1:23" ht="12.75" customHeight="1" x14ac:dyDescent="0.2">
      <c r="A1290" s="11">
        <f t="shared" si="21"/>
        <v>1288</v>
      </c>
      <c r="B1290" s="98">
        <v>2757</v>
      </c>
      <c r="C1290" s="12" t="s">
        <v>1697</v>
      </c>
      <c r="D1290" s="14" t="s">
        <v>1248</v>
      </c>
      <c r="E1290" s="13" t="s">
        <v>1713</v>
      </c>
      <c r="F1290" s="43" t="s">
        <v>3094</v>
      </c>
      <c r="G1290" s="12" t="s">
        <v>2120</v>
      </c>
      <c r="H1290" s="12" t="s">
        <v>2121</v>
      </c>
      <c r="I1290" s="18" t="s">
        <v>3360</v>
      </c>
      <c r="J1290" s="43" t="s">
        <v>3379</v>
      </c>
      <c r="K1290" s="43" t="s">
        <v>3379</v>
      </c>
      <c r="L1290" s="144">
        <v>40525</v>
      </c>
      <c r="M1290" s="168"/>
      <c r="N1290" s="75"/>
      <c r="O1290" s="75">
        <v>0</v>
      </c>
      <c r="P1290" s="65">
        <v>1</v>
      </c>
      <c r="Q1290" s="91" t="s">
        <v>3110</v>
      </c>
      <c r="R1290" s="14"/>
      <c r="T1290" s="123"/>
      <c r="U1290" s="338"/>
      <c r="V1290" s="92"/>
      <c r="W1290" s="92"/>
    </row>
    <row r="1291" spans="1:23" ht="12.75" customHeight="1" x14ac:dyDescent="0.2">
      <c r="A1291" s="11">
        <f t="shared" si="21"/>
        <v>1289</v>
      </c>
      <c r="B1291" s="98">
        <v>2758</v>
      </c>
      <c r="C1291" s="12" t="s">
        <v>1697</v>
      </c>
      <c r="D1291" s="14" t="s">
        <v>1249</v>
      </c>
      <c r="E1291" s="13" t="s">
        <v>1713</v>
      </c>
      <c r="F1291" s="43" t="s">
        <v>3094</v>
      </c>
      <c r="G1291" s="12" t="s">
        <v>2120</v>
      </c>
      <c r="H1291" s="12" t="s">
        <v>2121</v>
      </c>
      <c r="I1291" s="221" t="s">
        <v>3360</v>
      </c>
      <c r="J1291" s="43" t="s">
        <v>3379</v>
      </c>
      <c r="K1291" s="43" t="s">
        <v>3379</v>
      </c>
      <c r="L1291" s="144">
        <v>40747</v>
      </c>
      <c r="M1291" s="138"/>
      <c r="N1291" s="15"/>
      <c r="O1291" s="15">
        <v>1</v>
      </c>
      <c r="P1291" s="39">
        <v>1</v>
      </c>
      <c r="Q1291" s="91" t="s">
        <v>3110</v>
      </c>
      <c r="R1291" s="14"/>
      <c r="T1291" s="123"/>
      <c r="U1291" s="338"/>
      <c r="V1291" s="92"/>
      <c r="W1291" s="92"/>
    </row>
    <row r="1292" spans="1:23" ht="12.75" customHeight="1" x14ac:dyDescent="0.2">
      <c r="A1292" s="11">
        <f t="shared" si="21"/>
        <v>1290</v>
      </c>
      <c r="B1292" s="98">
        <v>2759</v>
      </c>
      <c r="C1292" s="12" t="s">
        <v>1697</v>
      </c>
      <c r="D1292" s="14" t="s">
        <v>1250</v>
      </c>
      <c r="E1292" s="13" t="s">
        <v>1713</v>
      </c>
      <c r="F1292" s="43" t="s">
        <v>3094</v>
      </c>
      <c r="G1292" s="12" t="s">
        <v>2120</v>
      </c>
      <c r="H1292" s="12"/>
      <c r="I1292" s="12"/>
      <c r="J1292" s="43" t="s">
        <v>3379</v>
      </c>
      <c r="K1292" s="13"/>
      <c r="L1292" s="13"/>
      <c r="M1292" s="138"/>
      <c r="N1292" s="15"/>
      <c r="O1292" s="15">
        <v>1</v>
      </c>
      <c r="P1292" s="39">
        <v>1</v>
      </c>
      <c r="Q1292" s="91" t="s">
        <v>3107</v>
      </c>
      <c r="R1292" s="14"/>
      <c r="T1292" s="123"/>
      <c r="U1292" s="338"/>
      <c r="V1292" s="92"/>
      <c r="W1292" s="92"/>
    </row>
    <row r="1293" spans="1:23" x14ac:dyDescent="0.2">
      <c r="A1293" s="11">
        <f t="shared" si="21"/>
        <v>1291</v>
      </c>
      <c r="B1293" s="98">
        <v>2760</v>
      </c>
      <c r="C1293" s="12" t="s">
        <v>1697</v>
      </c>
      <c r="D1293" s="14" t="s">
        <v>2649</v>
      </c>
      <c r="E1293" s="13" t="s">
        <v>2119</v>
      </c>
      <c r="F1293" s="43" t="s">
        <v>3098</v>
      </c>
      <c r="G1293" s="12" t="s">
        <v>2120</v>
      </c>
      <c r="H1293" s="12" t="s">
        <v>2121</v>
      </c>
      <c r="I1293" s="225" t="s">
        <v>3360</v>
      </c>
      <c r="J1293" s="43" t="s">
        <v>3379</v>
      </c>
      <c r="K1293" s="43" t="s">
        <v>3379</v>
      </c>
      <c r="L1293" s="144">
        <v>40724</v>
      </c>
      <c r="M1293" s="138"/>
      <c r="N1293" s="15"/>
      <c r="O1293" s="15">
        <v>0</v>
      </c>
      <c r="P1293" s="39">
        <v>1</v>
      </c>
      <c r="Q1293" s="91" t="s">
        <v>3110</v>
      </c>
      <c r="R1293" s="14"/>
      <c r="T1293" s="135">
        <v>41425</v>
      </c>
      <c r="U1293" s="338"/>
      <c r="V1293" s="92"/>
      <c r="W1293" s="92"/>
    </row>
    <row r="1294" spans="1:23" x14ac:dyDescent="0.2">
      <c r="A1294" s="11">
        <f t="shared" si="21"/>
        <v>1292</v>
      </c>
      <c r="B1294" s="98">
        <v>2761</v>
      </c>
      <c r="C1294" s="12" t="s">
        <v>1697</v>
      </c>
      <c r="D1294" s="14" t="s">
        <v>2650</v>
      </c>
      <c r="E1294" s="13" t="s">
        <v>2119</v>
      </c>
      <c r="F1294" s="43" t="s">
        <v>3098</v>
      </c>
      <c r="G1294" s="12" t="s">
        <v>2120</v>
      </c>
      <c r="H1294" s="12" t="s">
        <v>2121</v>
      </c>
      <c r="I1294" s="18" t="s">
        <v>3360</v>
      </c>
      <c r="J1294" s="43" t="s">
        <v>3379</v>
      </c>
      <c r="K1294" s="43" t="s">
        <v>3379</v>
      </c>
      <c r="L1294" s="144">
        <v>41269</v>
      </c>
      <c r="M1294" s="138"/>
      <c r="N1294" s="15"/>
      <c r="O1294" s="15">
        <v>1</v>
      </c>
      <c r="P1294" s="39">
        <v>1</v>
      </c>
      <c r="Q1294" s="91" t="s">
        <v>3110</v>
      </c>
      <c r="R1294" s="14"/>
      <c r="T1294" s="123"/>
      <c r="U1294" s="338"/>
      <c r="V1294" s="92"/>
      <c r="W1294" s="92"/>
    </row>
    <row r="1295" spans="1:23" x14ac:dyDescent="0.2">
      <c r="A1295" s="11">
        <f t="shared" si="21"/>
        <v>1293</v>
      </c>
      <c r="B1295" s="98">
        <v>2762</v>
      </c>
      <c r="C1295" s="12" t="s">
        <v>1697</v>
      </c>
      <c r="D1295" s="14" t="s">
        <v>1762</v>
      </c>
      <c r="E1295" s="13" t="s">
        <v>2119</v>
      </c>
      <c r="F1295" s="43" t="s">
        <v>3098</v>
      </c>
      <c r="G1295" s="12" t="s">
        <v>2120</v>
      </c>
      <c r="H1295" s="12" t="s">
        <v>2121</v>
      </c>
      <c r="I1295" s="18" t="s">
        <v>3360</v>
      </c>
      <c r="J1295" s="43" t="s">
        <v>3379</v>
      </c>
      <c r="K1295" s="43" t="s">
        <v>3379</v>
      </c>
      <c r="L1295" s="144">
        <v>40783</v>
      </c>
      <c r="M1295" s="138"/>
      <c r="N1295" s="15"/>
      <c r="O1295" s="15">
        <v>0</v>
      </c>
      <c r="P1295" s="39">
        <v>1</v>
      </c>
      <c r="Q1295" s="91" t="s">
        <v>3110</v>
      </c>
      <c r="R1295" s="14"/>
      <c r="T1295" s="123"/>
      <c r="U1295" s="338"/>
      <c r="V1295" s="92"/>
      <c r="W1295" s="92"/>
    </row>
    <row r="1296" spans="1:23" ht="12.75" customHeight="1" x14ac:dyDescent="0.2">
      <c r="A1296" s="11">
        <f t="shared" si="21"/>
        <v>1294</v>
      </c>
      <c r="B1296" s="98">
        <v>2763</v>
      </c>
      <c r="C1296" s="12" t="s">
        <v>1697</v>
      </c>
      <c r="D1296" s="14" t="s">
        <v>1763</v>
      </c>
      <c r="E1296" s="13" t="s">
        <v>1713</v>
      </c>
      <c r="F1296" s="43" t="s">
        <v>3094</v>
      </c>
      <c r="G1296" s="12" t="s">
        <v>2120</v>
      </c>
      <c r="H1296" s="12" t="s">
        <v>2121</v>
      </c>
      <c r="I1296" s="18" t="s">
        <v>3360</v>
      </c>
      <c r="J1296" s="43" t="s">
        <v>3379</v>
      </c>
      <c r="K1296" s="43" t="s">
        <v>3379</v>
      </c>
      <c r="L1296" s="144">
        <v>41271</v>
      </c>
      <c r="M1296" s="138"/>
      <c r="N1296" s="15"/>
      <c r="O1296" s="15">
        <v>1</v>
      </c>
      <c r="P1296" s="39">
        <v>1</v>
      </c>
      <c r="Q1296" s="91" t="s">
        <v>3110</v>
      </c>
      <c r="R1296" s="14"/>
      <c r="T1296" s="123"/>
      <c r="U1296" s="338"/>
      <c r="V1296" s="92"/>
      <c r="W1296" s="92"/>
    </row>
    <row r="1297" spans="1:23" ht="12.75" customHeight="1" x14ac:dyDescent="0.2">
      <c r="A1297" s="11">
        <f t="shared" si="21"/>
        <v>1295</v>
      </c>
      <c r="B1297" s="98">
        <v>2764</v>
      </c>
      <c r="C1297" s="12" t="s">
        <v>1697</v>
      </c>
      <c r="D1297" s="14" t="s">
        <v>1764</v>
      </c>
      <c r="E1297" s="13" t="s">
        <v>1713</v>
      </c>
      <c r="F1297" s="43" t="s">
        <v>3050</v>
      </c>
      <c r="G1297" s="12" t="s">
        <v>2120</v>
      </c>
      <c r="H1297" s="12" t="s">
        <v>2121</v>
      </c>
      <c r="I1297" s="18" t="s">
        <v>3360</v>
      </c>
      <c r="J1297" s="43" t="s">
        <v>3379</v>
      </c>
      <c r="K1297" s="43" t="s">
        <v>3379</v>
      </c>
      <c r="L1297" s="144">
        <v>40393</v>
      </c>
      <c r="M1297" s="168"/>
      <c r="N1297" s="75"/>
      <c r="O1297" s="75">
        <v>0</v>
      </c>
      <c r="P1297" s="65">
        <v>1</v>
      </c>
      <c r="Q1297" s="91" t="s">
        <v>3110</v>
      </c>
      <c r="R1297" s="14"/>
      <c r="T1297" s="123"/>
      <c r="U1297" s="338"/>
      <c r="V1297" s="92"/>
      <c r="W1297" s="92"/>
    </row>
    <row r="1298" spans="1:23" ht="12.75" customHeight="1" x14ac:dyDescent="0.2">
      <c r="A1298" s="11">
        <f t="shared" si="21"/>
        <v>1296</v>
      </c>
      <c r="B1298" s="98">
        <v>2765</v>
      </c>
      <c r="C1298" s="12" t="s">
        <v>1697</v>
      </c>
      <c r="D1298" s="14" t="s">
        <v>1765</v>
      </c>
      <c r="E1298" s="13" t="s">
        <v>1713</v>
      </c>
      <c r="F1298" s="43" t="s">
        <v>3094</v>
      </c>
      <c r="G1298" s="12" t="s">
        <v>2120</v>
      </c>
      <c r="H1298" s="12" t="s">
        <v>2121</v>
      </c>
      <c r="I1298" s="18" t="s">
        <v>3360</v>
      </c>
      <c r="J1298" s="43" t="s">
        <v>3379</v>
      </c>
      <c r="K1298" s="43" t="s">
        <v>3379</v>
      </c>
      <c r="L1298" s="144">
        <v>40606</v>
      </c>
      <c r="M1298" s="168"/>
      <c r="N1298" s="75"/>
      <c r="O1298" s="75">
        <v>0</v>
      </c>
      <c r="P1298" s="65">
        <v>1</v>
      </c>
      <c r="Q1298" s="91" t="s">
        <v>3110</v>
      </c>
      <c r="R1298" s="14"/>
      <c r="T1298" s="123"/>
      <c r="U1298" s="338"/>
      <c r="V1298" s="92"/>
      <c r="W1298" s="92"/>
    </row>
    <row r="1299" spans="1:23" x14ac:dyDescent="0.2">
      <c r="A1299" s="11">
        <f t="shared" si="21"/>
        <v>1297</v>
      </c>
      <c r="B1299" s="98">
        <v>2766</v>
      </c>
      <c r="C1299" s="12" t="s">
        <v>1697</v>
      </c>
      <c r="D1299" s="14" t="s">
        <v>1766</v>
      </c>
      <c r="E1299" s="13" t="s">
        <v>2119</v>
      </c>
      <c r="F1299" s="43" t="s">
        <v>3098</v>
      </c>
      <c r="G1299" s="12" t="s">
        <v>2120</v>
      </c>
      <c r="H1299" s="12" t="s">
        <v>2121</v>
      </c>
      <c r="I1299" s="18" t="s">
        <v>3360</v>
      </c>
      <c r="J1299" s="43" t="s">
        <v>3379</v>
      </c>
      <c r="K1299" s="43" t="s">
        <v>3379</v>
      </c>
      <c r="L1299" s="144">
        <v>40658</v>
      </c>
      <c r="M1299" s="138"/>
      <c r="N1299" s="15"/>
      <c r="O1299" s="15">
        <v>0</v>
      </c>
      <c r="P1299" s="39">
        <v>1</v>
      </c>
      <c r="Q1299" s="91" t="s">
        <v>3110</v>
      </c>
      <c r="R1299" s="14"/>
      <c r="T1299" s="123"/>
      <c r="U1299" s="338"/>
      <c r="V1299" s="92"/>
      <c r="W1299" s="92"/>
    </row>
    <row r="1300" spans="1:23" ht="12.75" customHeight="1" x14ac:dyDescent="0.2">
      <c r="A1300" s="11">
        <f t="shared" si="21"/>
        <v>1298</v>
      </c>
      <c r="B1300" s="98">
        <v>2767</v>
      </c>
      <c r="C1300" s="12" t="s">
        <v>1697</v>
      </c>
      <c r="D1300" s="14" t="s">
        <v>1767</v>
      </c>
      <c r="E1300" s="13" t="s">
        <v>1713</v>
      </c>
      <c r="F1300" s="43" t="s">
        <v>3094</v>
      </c>
      <c r="G1300" s="12" t="s">
        <v>2120</v>
      </c>
      <c r="H1300" s="12" t="s">
        <v>2121</v>
      </c>
      <c r="I1300" s="18" t="s">
        <v>3360</v>
      </c>
      <c r="J1300" s="43" t="s">
        <v>3379</v>
      </c>
      <c r="K1300" s="43" t="s">
        <v>3379</v>
      </c>
      <c r="L1300" s="144">
        <v>40515</v>
      </c>
      <c r="M1300" s="168"/>
      <c r="N1300" s="75"/>
      <c r="O1300" s="75">
        <v>0</v>
      </c>
      <c r="P1300" s="65">
        <v>1</v>
      </c>
      <c r="Q1300" s="91" t="s">
        <v>3110</v>
      </c>
      <c r="R1300" s="14"/>
      <c r="T1300" s="135">
        <v>41432</v>
      </c>
      <c r="U1300" s="338"/>
      <c r="V1300" s="92"/>
      <c r="W1300" s="92"/>
    </row>
    <row r="1301" spans="1:23" ht="12.75" customHeight="1" x14ac:dyDescent="0.2">
      <c r="A1301" s="11">
        <f t="shared" si="21"/>
        <v>1299</v>
      </c>
      <c r="B1301" s="98">
        <v>2768</v>
      </c>
      <c r="C1301" s="12" t="s">
        <v>1697</v>
      </c>
      <c r="D1301" s="14" t="s">
        <v>1768</v>
      </c>
      <c r="E1301" s="13" t="s">
        <v>1713</v>
      </c>
      <c r="F1301" s="43" t="s">
        <v>3094</v>
      </c>
      <c r="G1301" s="12" t="s">
        <v>2120</v>
      </c>
      <c r="H1301" s="12" t="s">
        <v>2121</v>
      </c>
      <c r="I1301" s="18" t="s">
        <v>3360</v>
      </c>
      <c r="J1301" s="43" t="s">
        <v>3379</v>
      </c>
      <c r="K1301" s="43" t="s">
        <v>3379</v>
      </c>
      <c r="L1301" s="144">
        <v>40771</v>
      </c>
      <c r="M1301" s="168"/>
      <c r="N1301" s="75"/>
      <c r="O1301" s="75">
        <v>0</v>
      </c>
      <c r="P1301" s="65">
        <v>1</v>
      </c>
      <c r="Q1301" s="91" t="s">
        <v>3110</v>
      </c>
      <c r="R1301" s="14"/>
      <c r="T1301" s="123"/>
      <c r="U1301" s="338"/>
      <c r="V1301" s="92"/>
      <c r="W1301" s="92"/>
    </row>
    <row r="1302" spans="1:23" ht="12.75" customHeight="1" x14ac:dyDescent="0.2">
      <c r="A1302" s="11">
        <f t="shared" si="21"/>
        <v>1300</v>
      </c>
      <c r="B1302" s="98">
        <v>2769</v>
      </c>
      <c r="C1302" s="12" t="s">
        <v>1697</v>
      </c>
      <c r="D1302" s="14" t="s">
        <v>1638</v>
      </c>
      <c r="E1302" s="13" t="s">
        <v>1713</v>
      </c>
      <c r="F1302" s="43" t="s">
        <v>3094</v>
      </c>
      <c r="G1302" s="12" t="s">
        <v>2120</v>
      </c>
      <c r="H1302" s="12" t="s">
        <v>2121</v>
      </c>
      <c r="I1302" s="18" t="s">
        <v>3360</v>
      </c>
      <c r="J1302" s="43" t="s">
        <v>3379</v>
      </c>
      <c r="K1302" s="43" t="s">
        <v>3379</v>
      </c>
      <c r="L1302" s="144">
        <v>40528</v>
      </c>
      <c r="M1302" s="168"/>
      <c r="N1302" s="75"/>
      <c r="O1302" s="75">
        <v>0</v>
      </c>
      <c r="P1302" s="65">
        <v>1</v>
      </c>
      <c r="Q1302" s="91" t="s">
        <v>3110</v>
      </c>
      <c r="R1302" s="14"/>
      <c r="T1302" s="123"/>
      <c r="U1302" s="338"/>
      <c r="V1302" s="92"/>
      <c r="W1302" s="92"/>
    </row>
    <row r="1303" spans="1:23" ht="12.75" customHeight="1" x14ac:dyDescent="0.2">
      <c r="A1303" s="11">
        <f t="shared" si="21"/>
        <v>1301</v>
      </c>
      <c r="B1303" s="98">
        <v>2771</v>
      </c>
      <c r="C1303" s="12" t="s">
        <v>1697</v>
      </c>
      <c r="D1303" s="14" t="s">
        <v>1639</v>
      </c>
      <c r="E1303" s="13" t="s">
        <v>1713</v>
      </c>
      <c r="F1303" s="43" t="s">
        <v>3050</v>
      </c>
      <c r="G1303" s="12" t="s">
        <v>2120</v>
      </c>
      <c r="H1303" s="12" t="s">
        <v>2121</v>
      </c>
      <c r="I1303" s="18" t="s">
        <v>3360</v>
      </c>
      <c r="J1303" s="43" t="s">
        <v>3379</v>
      </c>
      <c r="K1303" s="43" t="s">
        <v>3379</v>
      </c>
      <c r="L1303" s="144">
        <v>40667</v>
      </c>
      <c r="M1303" s="168"/>
      <c r="N1303" s="75"/>
      <c r="O1303" s="75">
        <v>0</v>
      </c>
      <c r="P1303" s="65">
        <v>1</v>
      </c>
      <c r="Q1303" s="91" t="s">
        <v>3110</v>
      </c>
      <c r="R1303" s="14"/>
      <c r="T1303" s="135">
        <v>41432</v>
      </c>
      <c r="U1303" s="338"/>
      <c r="V1303" s="92"/>
      <c r="W1303" s="92"/>
    </row>
    <row r="1304" spans="1:23" ht="12.75" customHeight="1" x14ac:dyDescent="0.2">
      <c r="A1304" s="11">
        <f t="shared" si="21"/>
        <v>1302</v>
      </c>
      <c r="B1304" s="98">
        <v>2772</v>
      </c>
      <c r="C1304" s="12" t="s">
        <v>1697</v>
      </c>
      <c r="D1304" s="14" t="s">
        <v>1640</v>
      </c>
      <c r="E1304" s="13" t="s">
        <v>1713</v>
      </c>
      <c r="F1304" s="43" t="s">
        <v>3050</v>
      </c>
      <c r="G1304" s="12" t="s">
        <v>2120</v>
      </c>
      <c r="H1304" s="12" t="s">
        <v>2121</v>
      </c>
      <c r="I1304" s="18" t="s">
        <v>3360</v>
      </c>
      <c r="J1304" s="43" t="s">
        <v>3379</v>
      </c>
      <c r="K1304" s="43" t="s">
        <v>3379</v>
      </c>
      <c r="L1304" s="144">
        <v>40687</v>
      </c>
      <c r="M1304" s="168"/>
      <c r="N1304" s="75"/>
      <c r="O1304" s="75">
        <v>0</v>
      </c>
      <c r="P1304" s="65">
        <v>1</v>
      </c>
      <c r="Q1304" s="91" t="s">
        <v>3110</v>
      </c>
      <c r="R1304" s="14"/>
      <c r="T1304" s="123"/>
      <c r="U1304" s="338"/>
      <c r="V1304" s="92"/>
      <c r="W1304" s="92"/>
    </row>
    <row r="1305" spans="1:23" ht="12.75" customHeight="1" x14ac:dyDescent="0.2">
      <c r="A1305" s="11">
        <f t="shared" si="21"/>
        <v>1303</v>
      </c>
      <c r="B1305" s="98">
        <v>2773</v>
      </c>
      <c r="C1305" s="12" t="s">
        <v>1697</v>
      </c>
      <c r="D1305" s="14" t="s">
        <v>1641</v>
      </c>
      <c r="E1305" s="13" t="s">
        <v>1713</v>
      </c>
      <c r="F1305" s="43" t="s">
        <v>3094</v>
      </c>
      <c r="G1305" s="12" t="s">
        <v>2120</v>
      </c>
      <c r="H1305" s="12" t="s">
        <v>2121</v>
      </c>
      <c r="I1305" s="18" t="s">
        <v>3360</v>
      </c>
      <c r="J1305" s="43" t="s">
        <v>3379</v>
      </c>
      <c r="K1305" s="43" t="s">
        <v>3379</v>
      </c>
      <c r="L1305" s="144">
        <v>40522</v>
      </c>
      <c r="M1305" s="168"/>
      <c r="N1305" s="75"/>
      <c r="O1305" s="75">
        <v>0</v>
      </c>
      <c r="P1305" s="65">
        <v>1</v>
      </c>
      <c r="Q1305" s="91" t="s">
        <v>3110</v>
      </c>
      <c r="R1305" s="14"/>
      <c r="T1305" s="135">
        <v>41432</v>
      </c>
      <c r="U1305" s="338"/>
      <c r="V1305" s="92"/>
      <c r="W1305" s="92"/>
    </row>
    <row r="1306" spans="1:23" ht="12.75" customHeight="1" x14ac:dyDescent="0.2">
      <c r="A1306" s="11">
        <f t="shared" si="21"/>
        <v>1304</v>
      </c>
      <c r="B1306" s="98">
        <v>2774</v>
      </c>
      <c r="C1306" s="12" t="s">
        <v>1697</v>
      </c>
      <c r="D1306" s="14" t="s">
        <v>1642</v>
      </c>
      <c r="E1306" s="13" t="s">
        <v>1713</v>
      </c>
      <c r="F1306" s="43" t="s">
        <v>3094</v>
      </c>
      <c r="G1306" s="12" t="s">
        <v>2120</v>
      </c>
      <c r="H1306" s="12" t="s">
        <v>2121</v>
      </c>
      <c r="I1306" s="18" t="s">
        <v>3360</v>
      </c>
      <c r="J1306" s="43" t="s">
        <v>3379</v>
      </c>
      <c r="K1306" s="43" t="s">
        <v>3379</v>
      </c>
      <c r="L1306" s="144">
        <v>40694</v>
      </c>
      <c r="M1306" s="168"/>
      <c r="N1306" s="75"/>
      <c r="O1306" s="75">
        <v>0</v>
      </c>
      <c r="P1306" s="65">
        <v>1</v>
      </c>
      <c r="Q1306" s="91" t="s">
        <v>3110</v>
      </c>
      <c r="R1306" s="14"/>
      <c r="T1306" s="135">
        <v>41432</v>
      </c>
      <c r="U1306" s="338"/>
      <c r="V1306" s="92"/>
      <c r="W1306" s="92"/>
    </row>
    <row r="1307" spans="1:23" ht="12.75" customHeight="1" x14ac:dyDescent="0.2">
      <c r="A1307" s="11">
        <f t="shared" si="21"/>
        <v>1305</v>
      </c>
      <c r="B1307" s="98">
        <v>2775</v>
      </c>
      <c r="C1307" s="12" t="s">
        <v>1697</v>
      </c>
      <c r="D1307" s="14" t="s">
        <v>1900</v>
      </c>
      <c r="E1307" s="13" t="s">
        <v>1713</v>
      </c>
      <c r="F1307" s="43" t="s">
        <v>3094</v>
      </c>
      <c r="G1307" s="12" t="s">
        <v>2120</v>
      </c>
      <c r="H1307" s="12" t="s">
        <v>2121</v>
      </c>
      <c r="I1307" s="221" t="s">
        <v>3360</v>
      </c>
      <c r="J1307" s="43" t="s">
        <v>3379</v>
      </c>
      <c r="K1307" s="43" t="s">
        <v>3379</v>
      </c>
      <c r="L1307" s="144">
        <v>40515</v>
      </c>
      <c r="M1307" s="168"/>
      <c r="N1307" s="75"/>
      <c r="O1307" s="75">
        <v>0</v>
      </c>
      <c r="P1307" s="65">
        <v>1</v>
      </c>
      <c r="Q1307" s="91" t="s">
        <v>3110</v>
      </c>
      <c r="R1307" s="14"/>
      <c r="T1307" s="135">
        <v>41432</v>
      </c>
      <c r="U1307" s="338"/>
      <c r="V1307" s="92"/>
      <c r="W1307" s="92"/>
    </row>
    <row r="1308" spans="1:23" ht="12.75" customHeight="1" x14ac:dyDescent="0.2">
      <c r="A1308" s="11">
        <f t="shared" si="21"/>
        <v>1306</v>
      </c>
      <c r="B1308" s="98">
        <v>2776</v>
      </c>
      <c r="C1308" s="12" t="s">
        <v>1697</v>
      </c>
      <c r="D1308" s="14" t="s">
        <v>1901</v>
      </c>
      <c r="E1308" s="13" t="s">
        <v>1713</v>
      </c>
      <c r="F1308" s="43" t="s">
        <v>3094</v>
      </c>
      <c r="G1308" s="12" t="s">
        <v>2120</v>
      </c>
      <c r="H1308" s="12"/>
      <c r="I1308" s="12"/>
      <c r="J1308" s="43" t="s">
        <v>3379</v>
      </c>
      <c r="K1308" s="13"/>
      <c r="L1308" s="13"/>
      <c r="M1308" s="168"/>
      <c r="N1308" s="75"/>
      <c r="O1308" s="75">
        <v>0</v>
      </c>
      <c r="P1308" s="65">
        <v>1</v>
      </c>
      <c r="Q1308" s="91" t="s">
        <v>3107</v>
      </c>
      <c r="R1308" s="14"/>
      <c r="T1308" s="123"/>
      <c r="U1308" s="338"/>
      <c r="V1308" s="92"/>
      <c r="W1308" s="92"/>
    </row>
    <row r="1309" spans="1:23" ht="12.75" customHeight="1" x14ac:dyDescent="0.2">
      <c r="A1309" s="11">
        <f t="shared" si="21"/>
        <v>1307</v>
      </c>
      <c r="B1309" s="98">
        <v>2777</v>
      </c>
      <c r="C1309" s="12" t="s">
        <v>1697</v>
      </c>
      <c r="D1309" s="14" t="s">
        <v>1902</v>
      </c>
      <c r="E1309" s="13" t="s">
        <v>1713</v>
      </c>
      <c r="F1309" s="43" t="s">
        <v>3094</v>
      </c>
      <c r="G1309" s="12" t="s">
        <v>2120</v>
      </c>
      <c r="H1309" s="12" t="s">
        <v>2121</v>
      </c>
      <c r="I1309" s="225" t="s">
        <v>3360</v>
      </c>
      <c r="J1309" s="43" t="s">
        <v>3379</v>
      </c>
      <c r="K1309" s="43" t="s">
        <v>3379</v>
      </c>
      <c r="L1309" s="144">
        <v>41549</v>
      </c>
      <c r="M1309" s="138"/>
      <c r="N1309" s="15"/>
      <c r="O1309" s="15">
        <v>1</v>
      </c>
      <c r="P1309" s="39">
        <v>1</v>
      </c>
      <c r="Q1309" s="91" t="s">
        <v>3110</v>
      </c>
      <c r="R1309" s="14"/>
      <c r="T1309" s="123"/>
      <c r="U1309" s="338"/>
      <c r="V1309" s="92" t="s">
        <v>20851</v>
      </c>
      <c r="W1309" s="92"/>
    </row>
    <row r="1310" spans="1:23" ht="15" customHeight="1" x14ac:dyDescent="0.2">
      <c r="A1310" s="11">
        <f t="shared" si="21"/>
        <v>1308</v>
      </c>
      <c r="B1310" s="98">
        <v>2778</v>
      </c>
      <c r="C1310" s="12" t="s">
        <v>1697</v>
      </c>
      <c r="D1310" s="14" t="s">
        <v>1903</v>
      </c>
      <c r="E1310" s="13" t="s">
        <v>1713</v>
      </c>
      <c r="F1310" s="43" t="s">
        <v>3094</v>
      </c>
      <c r="G1310" s="12" t="s">
        <v>2120</v>
      </c>
      <c r="H1310" s="12" t="s">
        <v>2121</v>
      </c>
      <c r="I1310" s="18" t="s">
        <v>3360</v>
      </c>
      <c r="J1310" s="43" t="s">
        <v>3379</v>
      </c>
      <c r="K1310" s="44">
        <v>41356</v>
      </c>
      <c r="L1310" s="144">
        <v>40890</v>
      </c>
      <c r="M1310" s="138"/>
      <c r="N1310" s="15"/>
      <c r="O1310" s="15">
        <v>1</v>
      </c>
      <c r="P1310" s="39">
        <v>1</v>
      </c>
      <c r="Q1310" s="91" t="s">
        <v>3110</v>
      </c>
      <c r="R1310" s="14"/>
      <c r="T1310" s="84">
        <v>41212</v>
      </c>
      <c r="U1310" s="338"/>
      <c r="V1310" s="92"/>
      <c r="W1310" s="92"/>
    </row>
    <row r="1311" spans="1:23" ht="12.75" customHeight="1" x14ac:dyDescent="0.2">
      <c r="A1311" s="11">
        <f t="shared" si="21"/>
        <v>1309</v>
      </c>
      <c r="B1311" s="98">
        <v>2779</v>
      </c>
      <c r="C1311" s="12" t="s">
        <v>1697</v>
      </c>
      <c r="D1311" s="14" t="s">
        <v>1904</v>
      </c>
      <c r="E1311" s="13" t="s">
        <v>1713</v>
      </c>
      <c r="F1311" s="43" t="s">
        <v>3094</v>
      </c>
      <c r="G1311" s="12" t="s">
        <v>2120</v>
      </c>
      <c r="H1311" s="12" t="s">
        <v>2121</v>
      </c>
      <c r="I1311" s="18" t="s">
        <v>3360</v>
      </c>
      <c r="J1311" s="43" t="s">
        <v>3379</v>
      </c>
      <c r="K1311" s="43" t="s">
        <v>3379</v>
      </c>
      <c r="L1311" s="144">
        <v>41058</v>
      </c>
      <c r="M1311" s="138"/>
      <c r="N1311" s="15"/>
      <c r="O1311" s="15">
        <v>1</v>
      </c>
      <c r="P1311" s="39">
        <v>1</v>
      </c>
      <c r="Q1311" s="91" t="s">
        <v>3110</v>
      </c>
      <c r="R1311" s="14"/>
      <c r="T1311" s="141"/>
      <c r="U1311" s="338"/>
      <c r="V1311" s="92"/>
      <c r="W1311" s="92"/>
    </row>
    <row r="1312" spans="1:23" ht="12.75" customHeight="1" x14ac:dyDescent="0.2">
      <c r="A1312" s="11">
        <f t="shared" si="21"/>
        <v>1310</v>
      </c>
      <c r="B1312" s="98">
        <v>2780</v>
      </c>
      <c r="C1312" s="12" t="s">
        <v>1697</v>
      </c>
      <c r="D1312" s="14" t="s">
        <v>1905</v>
      </c>
      <c r="E1312" s="13" t="s">
        <v>1713</v>
      </c>
      <c r="F1312" s="43" t="s">
        <v>3094</v>
      </c>
      <c r="G1312" s="12" t="s">
        <v>2120</v>
      </c>
      <c r="H1312" s="12"/>
      <c r="I1312" s="18" t="s">
        <v>3360</v>
      </c>
      <c r="J1312" s="43" t="s">
        <v>3379</v>
      </c>
      <c r="K1312" s="13"/>
      <c r="L1312" s="144">
        <v>40760</v>
      </c>
      <c r="M1312" s="138"/>
      <c r="N1312" s="15"/>
      <c r="O1312" s="15">
        <v>1</v>
      </c>
      <c r="P1312" s="39">
        <v>1</v>
      </c>
      <c r="Q1312" s="91" t="s">
        <v>3110</v>
      </c>
      <c r="R1312" s="14"/>
      <c r="T1312" s="123"/>
      <c r="U1312" s="338"/>
      <c r="V1312" s="92"/>
      <c r="W1312" s="92"/>
    </row>
    <row r="1313" spans="1:23" ht="12.75" customHeight="1" x14ac:dyDescent="0.2">
      <c r="A1313" s="11">
        <f t="shared" si="21"/>
        <v>1311</v>
      </c>
      <c r="B1313" s="98">
        <v>2781</v>
      </c>
      <c r="C1313" s="12" t="s">
        <v>1697</v>
      </c>
      <c r="D1313" s="14" t="s">
        <v>1906</v>
      </c>
      <c r="E1313" s="13" t="s">
        <v>1713</v>
      </c>
      <c r="F1313" s="43" t="s">
        <v>3050</v>
      </c>
      <c r="G1313" s="12" t="s">
        <v>2120</v>
      </c>
      <c r="H1313" s="12" t="s">
        <v>2121</v>
      </c>
      <c r="I1313" s="18" t="s">
        <v>3360</v>
      </c>
      <c r="J1313" s="43" t="s">
        <v>3379</v>
      </c>
      <c r="K1313" s="43" t="s">
        <v>3379</v>
      </c>
      <c r="L1313" s="144">
        <v>40739</v>
      </c>
      <c r="M1313" s="168"/>
      <c r="N1313" s="75"/>
      <c r="O1313" s="75">
        <v>0</v>
      </c>
      <c r="P1313" s="65">
        <v>1</v>
      </c>
      <c r="Q1313" s="91" t="s">
        <v>3110</v>
      </c>
      <c r="R1313" s="14"/>
      <c r="T1313" s="123"/>
      <c r="U1313" s="338"/>
      <c r="V1313" s="92"/>
      <c r="W1313" s="92"/>
    </row>
    <row r="1314" spans="1:23" ht="12.75" customHeight="1" x14ac:dyDescent="0.2">
      <c r="A1314" s="11">
        <f t="shared" si="21"/>
        <v>1312</v>
      </c>
      <c r="B1314" s="98">
        <v>2782</v>
      </c>
      <c r="C1314" s="12" t="s">
        <v>1697</v>
      </c>
      <c r="D1314" s="14" t="s">
        <v>1907</v>
      </c>
      <c r="E1314" s="13" t="s">
        <v>1713</v>
      </c>
      <c r="F1314" s="43" t="s">
        <v>3094</v>
      </c>
      <c r="G1314" s="12" t="s">
        <v>2120</v>
      </c>
      <c r="H1314" s="12" t="s">
        <v>2121</v>
      </c>
      <c r="I1314" s="18" t="s">
        <v>3360</v>
      </c>
      <c r="J1314" s="43" t="s">
        <v>3379</v>
      </c>
      <c r="K1314" s="43" t="s">
        <v>3379</v>
      </c>
      <c r="L1314" s="144">
        <v>40515</v>
      </c>
      <c r="M1314" s="168"/>
      <c r="N1314" s="75"/>
      <c r="O1314" s="75">
        <v>0</v>
      </c>
      <c r="P1314" s="65">
        <v>1</v>
      </c>
      <c r="Q1314" s="91" t="s">
        <v>3110</v>
      </c>
      <c r="R1314" s="14"/>
      <c r="T1314" s="123"/>
      <c r="U1314" s="338"/>
      <c r="V1314" s="92"/>
      <c r="W1314" s="92"/>
    </row>
    <row r="1315" spans="1:23" ht="12.75" customHeight="1" x14ac:dyDescent="0.2">
      <c r="A1315" s="11">
        <f t="shared" si="21"/>
        <v>1313</v>
      </c>
      <c r="B1315" s="98">
        <v>2783</v>
      </c>
      <c r="C1315" s="12" t="s">
        <v>1697</v>
      </c>
      <c r="D1315" s="14" t="s">
        <v>1908</v>
      </c>
      <c r="E1315" s="13" t="s">
        <v>1713</v>
      </c>
      <c r="F1315" s="43" t="s">
        <v>3094</v>
      </c>
      <c r="G1315" s="12" t="s">
        <v>2120</v>
      </c>
      <c r="H1315" s="12" t="s">
        <v>2121</v>
      </c>
      <c r="I1315" s="221" t="s">
        <v>3360</v>
      </c>
      <c r="J1315" s="43" t="s">
        <v>3379</v>
      </c>
      <c r="K1315" s="43" t="s">
        <v>3379</v>
      </c>
      <c r="L1315" s="144">
        <v>40690</v>
      </c>
      <c r="M1315" s="168"/>
      <c r="N1315" s="75"/>
      <c r="O1315" s="75">
        <v>0</v>
      </c>
      <c r="P1315" s="65">
        <v>1</v>
      </c>
      <c r="Q1315" s="91" t="s">
        <v>3110</v>
      </c>
      <c r="R1315" s="14"/>
      <c r="T1315" s="135">
        <v>41432</v>
      </c>
      <c r="U1315" s="338"/>
      <c r="V1315" s="92"/>
      <c r="W1315" s="92"/>
    </row>
    <row r="1316" spans="1:23" ht="12.75" customHeight="1" x14ac:dyDescent="0.2">
      <c r="A1316" s="11">
        <f t="shared" si="21"/>
        <v>1314</v>
      </c>
      <c r="B1316" s="98">
        <v>2784</v>
      </c>
      <c r="C1316" s="12" t="s">
        <v>1697</v>
      </c>
      <c r="D1316" s="14" t="s">
        <v>1909</v>
      </c>
      <c r="E1316" s="13" t="s">
        <v>1713</v>
      </c>
      <c r="F1316" s="43" t="s">
        <v>3094</v>
      </c>
      <c r="G1316" s="12" t="s">
        <v>2120</v>
      </c>
      <c r="H1316" s="12"/>
      <c r="I1316" s="12"/>
      <c r="J1316" s="43" t="s">
        <v>3379</v>
      </c>
      <c r="K1316" s="13"/>
      <c r="L1316" s="13"/>
      <c r="M1316" s="138"/>
      <c r="N1316" s="15"/>
      <c r="O1316" s="15">
        <v>1</v>
      </c>
      <c r="P1316" s="39">
        <v>1</v>
      </c>
      <c r="Q1316" s="91" t="s">
        <v>3107</v>
      </c>
      <c r="R1316" s="14"/>
      <c r="T1316" s="123"/>
      <c r="U1316" s="338"/>
      <c r="V1316" s="92"/>
      <c r="W1316" s="92"/>
    </row>
    <row r="1317" spans="1:23" ht="12.75" customHeight="1" x14ac:dyDescent="0.2">
      <c r="A1317" s="11">
        <f t="shared" si="21"/>
        <v>1315</v>
      </c>
      <c r="B1317" s="98">
        <v>2785</v>
      </c>
      <c r="C1317" s="12" t="s">
        <v>1697</v>
      </c>
      <c r="D1317" s="14" t="s">
        <v>655</v>
      </c>
      <c r="E1317" s="13" t="s">
        <v>1713</v>
      </c>
      <c r="F1317" s="43" t="s">
        <v>3094</v>
      </c>
      <c r="G1317" s="12" t="s">
        <v>2120</v>
      </c>
      <c r="H1317" s="12"/>
      <c r="I1317" s="12"/>
      <c r="J1317" s="43" t="s">
        <v>3379</v>
      </c>
      <c r="K1317" s="13"/>
      <c r="L1317" s="13"/>
      <c r="M1317" s="168"/>
      <c r="N1317" s="75"/>
      <c r="O1317" s="75">
        <v>0</v>
      </c>
      <c r="P1317" s="65">
        <v>1</v>
      </c>
      <c r="Q1317" s="91" t="s">
        <v>3107</v>
      </c>
      <c r="R1317" s="14"/>
      <c r="T1317" s="123"/>
      <c r="U1317" s="338"/>
      <c r="V1317" s="92"/>
      <c r="W1317" s="92"/>
    </row>
    <row r="1318" spans="1:23" ht="12.75" customHeight="1" x14ac:dyDescent="0.2">
      <c r="A1318" s="11">
        <f t="shared" si="21"/>
        <v>1316</v>
      </c>
      <c r="B1318" s="98">
        <v>2786</v>
      </c>
      <c r="C1318" s="12" t="s">
        <v>1697</v>
      </c>
      <c r="D1318" s="14" t="s">
        <v>656</v>
      </c>
      <c r="E1318" s="13" t="s">
        <v>1713</v>
      </c>
      <c r="F1318" s="43" t="s">
        <v>3094</v>
      </c>
      <c r="G1318" s="12" t="s">
        <v>2120</v>
      </c>
      <c r="H1318" s="12"/>
      <c r="I1318" s="12"/>
      <c r="J1318" s="43" t="s">
        <v>3379</v>
      </c>
      <c r="K1318" s="13"/>
      <c r="L1318" s="13"/>
      <c r="M1318" s="168"/>
      <c r="N1318" s="75"/>
      <c r="O1318" s="75">
        <v>0</v>
      </c>
      <c r="P1318" s="65">
        <v>1</v>
      </c>
      <c r="Q1318" s="91" t="s">
        <v>3107</v>
      </c>
      <c r="R1318" s="14"/>
      <c r="T1318" s="123"/>
      <c r="U1318" s="338"/>
      <c r="V1318" s="92"/>
      <c r="W1318" s="92"/>
    </row>
    <row r="1319" spans="1:23" ht="12.75" customHeight="1" x14ac:dyDescent="0.2">
      <c r="A1319" s="11">
        <f t="shared" si="21"/>
        <v>1317</v>
      </c>
      <c r="B1319" s="98">
        <v>2787</v>
      </c>
      <c r="C1319" s="12" t="s">
        <v>1697</v>
      </c>
      <c r="D1319" s="14" t="s">
        <v>657</v>
      </c>
      <c r="E1319" s="13" t="s">
        <v>1713</v>
      </c>
      <c r="F1319" s="43" t="s">
        <v>3094</v>
      </c>
      <c r="G1319" s="12" t="s">
        <v>2120</v>
      </c>
      <c r="H1319" s="12"/>
      <c r="I1319" s="12"/>
      <c r="J1319" s="43" t="s">
        <v>3379</v>
      </c>
      <c r="K1319" s="13"/>
      <c r="L1319" s="13"/>
      <c r="M1319" s="138"/>
      <c r="N1319" s="15"/>
      <c r="O1319" s="15">
        <v>1</v>
      </c>
      <c r="P1319" s="39">
        <v>1</v>
      </c>
      <c r="Q1319" s="91" t="s">
        <v>3107</v>
      </c>
      <c r="R1319" s="14"/>
      <c r="T1319" s="123"/>
      <c r="U1319" s="338"/>
      <c r="V1319" s="92"/>
      <c r="W1319" s="92"/>
    </row>
    <row r="1320" spans="1:23" ht="12.75" customHeight="1" x14ac:dyDescent="0.2">
      <c r="A1320" s="11">
        <f t="shared" si="21"/>
        <v>1318</v>
      </c>
      <c r="B1320" s="98">
        <v>2788</v>
      </c>
      <c r="C1320" s="12" t="s">
        <v>1697</v>
      </c>
      <c r="D1320" s="14" t="s">
        <v>658</v>
      </c>
      <c r="E1320" s="13" t="s">
        <v>1713</v>
      </c>
      <c r="F1320" s="43" t="s">
        <v>3094</v>
      </c>
      <c r="G1320" s="12" t="s">
        <v>2120</v>
      </c>
      <c r="H1320" s="12" t="s">
        <v>2121</v>
      </c>
      <c r="I1320" s="226" t="s">
        <v>3360</v>
      </c>
      <c r="J1320" s="43" t="s">
        <v>3379</v>
      </c>
      <c r="K1320" s="43" t="s">
        <v>3379</v>
      </c>
      <c r="L1320" s="144">
        <v>40757</v>
      </c>
      <c r="M1320" s="168"/>
      <c r="N1320" s="75"/>
      <c r="O1320" s="75">
        <v>0</v>
      </c>
      <c r="P1320" s="65">
        <v>1</v>
      </c>
      <c r="Q1320" s="91" t="s">
        <v>3110</v>
      </c>
      <c r="R1320" s="14"/>
      <c r="T1320" s="123"/>
      <c r="U1320" s="338"/>
      <c r="V1320" s="92"/>
      <c r="W1320" s="92"/>
    </row>
    <row r="1321" spans="1:23" ht="12.75" customHeight="1" x14ac:dyDescent="0.2">
      <c r="A1321" s="11">
        <f t="shared" si="21"/>
        <v>1319</v>
      </c>
      <c r="B1321" s="98">
        <v>2789</v>
      </c>
      <c r="C1321" s="12" t="s">
        <v>1697</v>
      </c>
      <c r="D1321" s="14" t="s">
        <v>659</v>
      </c>
      <c r="E1321" s="13" t="s">
        <v>1713</v>
      </c>
      <c r="F1321" s="43" t="s">
        <v>3094</v>
      </c>
      <c r="G1321" s="12" t="s">
        <v>2120</v>
      </c>
      <c r="H1321" s="12"/>
      <c r="I1321" s="12"/>
      <c r="J1321" s="43" t="s">
        <v>3379</v>
      </c>
      <c r="K1321" s="13"/>
      <c r="L1321" s="13"/>
      <c r="M1321" s="138"/>
      <c r="N1321" s="15"/>
      <c r="O1321" s="15">
        <v>1</v>
      </c>
      <c r="P1321" s="39">
        <v>1</v>
      </c>
      <c r="Q1321" s="91" t="s">
        <v>3107</v>
      </c>
      <c r="R1321" s="14"/>
      <c r="T1321" s="123"/>
      <c r="U1321" s="338"/>
      <c r="V1321" s="92"/>
      <c r="W1321" s="92"/>
    </row>
    <row r="1322" spans="1:23" ht="12.75" customHeight="1" x14ac:dyDescent="0.2">
      <c r="A1322" s="11">
        <f t="shared" si="21"/>
        <v>1320</v>
      </c>
      <c r="B1322" s="98">
        <v>2790</v>
      </c>
      <c r="C1322" s="12" t="s">
        <v>1697</v>
      </c>
      <c r="D1322" s="14" t="s">
        <v>660</v>
      </c>
      <c r="E1322" s="13" t="s">
        <v>1713</v>
      </c>
      <c r="F1322" s="43" t="s">
        <v>3094</v>
      </c>
      <c r="G1322" s="12" t="s">
        <v>2120</v>
      </c>
      <c r="H1322" s="12" t="s">
        <v>2121</v>
      </c>
      <c r="I1322" s="225" t="s">
        <v>3360</v>
      </c>
      <c r="J1322" s="43" t="s">
        <v>3379</v>
      </c>
      <c r="K1322" s="43" t="s">
        <v>3379</v>
      </c>
      <c r="L1322" s="144">
        <v>40724</v>
      </c>
      <c r="M1322" s="168"/>
      <c r="N1322" s="75"/>
      <c r="O1322" s="75">
        <v>0</v>
      </c>
      <c r="P1322" s="65">
        <v>1</v>
      </c>
      <c r="Q1322" s="91" t="s">
        <v>3110</v>
      </c>
      <c r="R1322" s="14"/>
      <c r="T1322" s="123"/>
      <c r="U1322" s="338"/>
      <c r="V1322" s="92"/>
      <c r="W1322" s="92"/>
    </row>
    <row r="1323" spans="1:23" ht="12.75" customHeight="1" x14ac:dyDescent="0.2">
      <c r="A1323" s="11">
        <f t="shared" si="21"/>
        <v>1321</v>
      </c>
      <c r="B1323" s="98">
        <v>2791</v>
      </c>
      <c r="C1323" s="12" t="s">
        <v>1697</v>
      </c>
      <c r="D1323" s="14" t="s">
        <v>661</v>
      </c>
      <c r="E1323" s="13" t="s">
        <v>1713</v>
      </c>
      <c r="F1323" s="43" t="s">
        <v>3094</v>
      </c>
      <c r="G1323" s="12" t="s">
        <v>2120</v>
      </c>
      <c r="H1323" s="12" t="s">
        <v>2121</v>
      </c>
      <c r="I1323" s="221" t="s">
        <v>3360</v>
      </c>
      <c r="J1323" s="43" t="s">
        <v>3379</v>
      </c>
      <c r="K1323" s="43" t="s">
        <v>3379</v>
      </c>
      <c r="L1323" s="144">
        <v>40648</v>
      </c>
      <c r="M1323" s="168"/>
      <c r="N1323" s="75"/>
      <c r="O1323" s="75">
        <v>0</v>
      </c>
      <c r="P1323" s="65">
        <v>1</v>
      </c>
      <c r="Q1323" s="91" t="s">
        <v>3110</v>
      </c>
      <c r="R1323" s="14"/>
      <c r="T1323" s="123"/>
      <c r="U1323" s="338"/>
      <c r="V1323" s="92"/>
      <c r="W1323" s="92"/>
    </row>
    <row r="1324" spans="1:23" ht="12.75" customHeight="1" x14ac:dyDescent="0.2">
      <c r="A1324" s="11">
        <f t="shared" si="21"/>
        <v>1322</v>
      </c>
      <c r="B1324" s="98">
        <v>2792</v>
      </c>
      <c r="C1324" s="12" t="s">
        <v>1697</v>
      </c>
      <c r="D1324" s="14" t="s">
        <v>662</v>
      </c>
      <c r="E1324" s="13" t="s">
        <v>1713</v>
      </c>
      <c r="F1324" s="43" t="s">
        <v>3094</v>
      </c>
      <c r="G1324" s="12" t="s">
        <v>2120</v>
      </c>
      <c r="H1324" s="12"/>
      <c r="I1324" s="12"/>
      <c r="J1324" s="43" t="s">
        <v>3379</v>
      </c>
      <c r="K1324" s="13"/>
      <c r="L1324" s="13"/>
      <c r="M1324" s="168"/>
      <c r="N1324" s="75"/>
      <c r="O1324" s="75">
        <v>0</v>
      </c>
      <c r="P1324" s="65">
        <v>1</v>
      </c>
      <c r="Q1324" s="91" t="s">
        <v>3107</v>
      </c>
      <c r="R1324" s="14"/>
      <c r="T1324" s="123"/>
      <c r="U1324" s="338"/>
      <c r="V1324" s="92"/>
      <c r="W1324" s="92"/>
    </row>
    <row r="1325" spans="1:23" ht="12.75" customHeight="1" x14ac:dyDescent="0.2">
      <c r="A1325" s="11">
        <f t="shared" si="21"/>
        <v>1323</v>
      </c>
      <c r="B1325" s="98">
        <v>2793</v>
      </c>
      <c r="C1325" s="12" t="s">
        <v>1697</v>
      </c>
      <c r="D1325" s="14" t="s">
        <v>663</v>
      </c>
      <c r="E1325" s="13" t="s">
        <v>1713</v>
      </c>
      <c r="F1325" s="43" t="s">
        <v>3094</v>
      </c>
      <c r="G1325" s="12" t="s">
        <v>2120</v>
      </c>
      <c r="H1325" s="12" t="s">
        <v>2121</v>
      </c>
      <c r="I1325" s="226" t="s">
        <v>3360</v>
      </c>
      <c r="J1325" s="43" t="s">
        <v>3379</v>
      </c>
      <c r="K1325" s="43" t="s">
        <v>3379</v>
      </c>
      <c r="L1325" s="144">
        <v>40675</v>
      </c>
      <c r="M1325" s="168"/>
      <c r="N1325" s="75"/>
      <c r="O1325" s="75">
        <v>0</v>
      </c>
      <c r="P1325" s="65">
        <v>1</v>
      </c>
      <c r="Q1325" s="91" t="s">
        <v>3110</v>
      </c>
      <c r="R1325" s="14"/>
      <c r="T1325" s="123"/>
      <c r="U1325" s="338"/>
      <c r="V1325" s="92"/>
      <c r="W1325" s="92"/>
    </row>
    <row r="1326" spans="1:23" ht="12.75" customHeight="1" x14ac:dyDescent="0.2">
      <c r="A1326" s="11">
        <f t="shared" si="21"/>
        <v>1324</v>
      </c>
      <c r="B1326" s="98">
        <v>2794</v>
      </c>
      <c r="C1326" s="12" t="s">
        <v>1697</v>
      </c>
      <c r="D1326" s="14" t="s">
        <v>664</v>
      </c>
      <c r="E1326" s="13" t="s">
        <v>1713</v>
      </c>
      <c r="F1326" s="43" t="s">
        <v>3094</v>
      </c>
      <c r="G1326" s="12" t="s">
        <v>2120</v>
      </c>
      <c r="H1326" s="12"/>
      <c r="I1326" s="12"/>
      <c r="J1326" s="43" t="s">
        <v>3379</v>
      </c>
      <c r="K1326" s="13"/>
      <c r="L1326" s="13"/>
      <c r="M1326" s="138"/>
      <c r="N1326" s="15"/>
      <c r="O1326" s="15">
        <v>1</v>
      </c>
      <c r="P1326" s="39">
        <v>1</v>
      </c>
      <c r="Q1326" s="91" t="s">
        <v>3107</v>
      </c>
      <c r="R1326" s="14"/>
      <c r="T1326" s="123"/>
      <c r="U1326" s="338"/>
      <c r="V1326" s="92"/>
      <c r="W1326" s="92"/>
    </row>
    <row r="1327" spans="1:23" ht="12.75" customHeight="1" x14ac:dyDescent="0.2">
      <c r="A1327" s="11">
        <f t="shared" si="21"/>
        <v>1325</v>
      </c>
      <c r="B1327" s="98">
        <v>2795</v>
      </c>
      <c r="C1327" s="12" t="s">
        <v>1697</v>
      </c>
      <c r="D1327" s="14" t="s">
        <v>1617</v>
      </c>
      <c r="E1327" s="13" t="s">
        <v>1713</v>
      </c>
      <c r="F1327" s="43" t="s">
        <v>3094</v>
      </c>
      <c r="G1327" s="12" t="s">
        <v>2120</v>
      </c>
      <c r="H1327" s="12" t="s">
        <v>2121</v>
      </c>
      <c r="I1327" s="12"/>
      <c r="J1327" s="43" t="s">
        <v>3379</v>
      </c>
      <c r="K1327" s="43" t="s">
        <v>3379</v>
      </c>
      <c r="L1327" s="43"/>
      <c r="M1327" s="168"/>
      <c r="N1327" s="75"/>
      <c r="O1327" s="75">
        <v>0</v>
      </c>
      <c r="P1327" s="65">
        <v>1</v>
      </c>
      <c r="Q1327" s="91" t="s">
        <v>3107</v>
      </c>
      <c r="R1327" s="14"/>
      <c r="T1327" s="123"/>
      <c r="U1327" s="338"/>
      <c r="V1327" s="92"/>
      <c r="W1327" s="92"/>
    </row>
    <row r="1328" spans="1:23" ht="12.75" customHeight="1" x14ac:dyDescent="0.2">
      <c r="A1328" s="11">
        <f t="shared" si="21"/>
        <v>1326</v>
      </c>
      <c r="B1328" s="98">
        <v>2796</v>
      </c>
      <c r="C1328" s="12" t="s">
        <v>1697</v>
      </c>
      <c r="D1328" s="14" t="s">
        <v>1618</v>
      </c>
      <c r="E1328" s="13" t="s">
        <v>1713</v>
      </c>
      <c r="F1328" s="43" t="s">
        <v>3094</v>
      </c>
      <c r="G1328" s="12" t="s">
        <v>2120</v>
      </c>
      <c r="H1328" s="12" t="s">
        <v>2121</v>
      </c>
      <c r="I1328" s="226" t="s">
        <v>3360</v>
      </c>
      <c r="J1328" s="43" t="s">
        <v>3379</v>
      </c>
      <c r="K1328" s="43" t="s">
        <v>3379</v>
      </c>
      <c r="L1328" s="144">
        <v>41912</v>
      </c>
      <c r="M1328" s="138"/>
      <c r="N1328" s="15"/>
      <c r="O1328" s="15">
        <v>1</v>
      </c>
      <c r="P1328" s="39">
        <v>1</v>
      </c>
      <c r="Q1328" s="91" t="s">
        <v>3110</v>
      </c>
      <c r="R1328" s="14"/>
      <c r="T1328" s="123"/>
      <c r="U1328" s="338"/>
      <c r="V1328" s="92">
        <v>41912</v>
      </c>
      <c r="W1328" s="92">
        <v>41912</v>
      </c>
    </row>
    <row r="1329" spans="1:23" ht="12.75" customHeight="1" x14ac:dyDescent="0.2">
      <c r="A1329" s="11">
        <f t="shared" si="21"/>
        <v>1327</v>
      </c>
      <c r="B1329" s="98">
        <v>2797</v>
      </c>
      <c r="C1329" s="12" t="s">
        <v>1697</v>
      </c>
      <c r="D1329" s="14" t="s">
        <v>828</v>
      </c>
      <c r="E1329" s="13" t="s">
        <v>1713</v>
      </c>
      <c r="F1329" s="43" t="s">
        <v>3094</v>
      </c>
      <c r="G1329" s="12" t="s">
        <v>2120</v>
      </c>
      <c r="H1329" s="12"/>
      <c r="I1329" s="12"/>
      <c r="J1329" s="43" t="s">
        <v>3379</v>
      </c>
      <c r="K1329" s="13"/>
      <c r="L1329" s="13"/>
      <c r="M1329" s="138"/>
      <c r="N1329" s="15"/>
      <c r="O1329" s="15">
        <v>1</v>
      </c>
      <c r="P1329" s="39">
        <v>1</v>
      </c>
      <c r="Q1329" s="91" t="s">
        <v>3107</v>
      </c>
      <c r="R1329" s="14"/>
      <c r="T1329" s="123"/>
      <c r="U1329" s="338"/>
      <c r="V1329" s="92"/>
      <c r="W1329" s="92"/>
    </row>
    <row r="1330" spans="1:23" ht="12.75" customHeight="1" x14ac:dyDescent="0.2">
      <c r="A1330" s="11">
        <f t="shared" si="21"/>
        <v>1328</v>
      </c>
      <c r="B1330" s="98">
        <v>2798</v>
      </c>
      <c r="C1330" s="12" t="s">
        <v>1697</v>
      </c>
      <c r="D1330" s="14" t="s">
        <v>829</v>
      </c>
      <c r="E1330" s="13" t="s">
        <v>1713</v>
      </c>
      <c r="F1330" s="43" t="s">
        <v>3094</v>
      </c>
      <c r="G1330" s="12" t="s">
        <v>2120</v>
      </c>
      <c r="H1330" s="12"/>
      <c r="I1330" s="12"/>
      <c r="J1330" s="43" t="s">
        <v>3379</v>
      </c>
      <c r="K1330" s="13"/>
      <c r="L1330" s="13"/>
      <c r="M1330" s="138"/>
      <c r="N1330" s="15"/>
      <c r="O1330" s="15">
        <v>1</v>
      </c>
      <c r="P1330" s="39">
        <v>1</v>
      </c>
      <c r="Q1330" s="91" t="s">
        <v>3107</v>
      </c>
      <c r="R1330" s="14"/>
      <c r="T1330" s="135">
        <v>41425</v>
      </c>
      <c r="U1330" s="338"/>
      <c r="V1330" s="92"/>
      <c r="W1330" s="92"/>
    </row>
    <row r="1331" spans="1:23" ht="12.75" customHeight="1" x14ac:dyDescent="0.2">
      <c r="A1331" s="11">
        <f t="shared" si="21"/>
        <v>1329</v>
      </c>
      <c r="B1331" s="98">
        <v>2800</v>
      </c>
      <c r="C1331" s="12" t="s">
        <v>1697</v>
      </c>
      <c r="D1331" s="14" t="s">
        <v>830</v>
      </c>
      <c r="E1331" s="13" t="s">
        <v>646</v>
      </c>
      <c r="F1331" s="43" t="s">
        <v>3054</v>
      </c>
      <c r="G1331" s="12" t="s">
        <v>2120</v>
      </c>
      <c r="H1331" s="12" t="s">
        <v>2121</v>
      </c>
      <c r="I1331" s="225" t="s">
        <v>3360</v>
      </c>
      <c r="J1331" s="43" t="s">
        <v>3379</v>
      </c>
      <c r="K1331" s="43" t="s">
        <v>3379</v>
      </c>
      <c r="L1331" s="144">
        <v>40403</v>
      </c>
      <c r="M1331" s="168"/>
      <c r="N1331" s="75"/>
      <c r="O1331" s="75">
        <v>0</v>
      </c>
      <c r="P1331" s="65">
        <v>1</v>
      </c>
      <c r="Q1331" s="91" t="s">
        <v>3110</v>
      </c>
      <c r="R1331" s="14"/>
      <c r="T1331" s="123"/>
      <c r="U1331" s="338"/>
      <c r="V1331" s="92"/>
      <c r="W1331" s="92"/>
    </row>
    <row r="1332" spans="1:23" ht="12.75" customHeight="1" x14ac:dyDescent="0.2">
      <c r="A1332" s="11">
        <f t="shared" si="21"/>
        <v>1330</v>
      </c>
      <c r="B1332" s="98">
        <v>2801</v>
      </c>
      <c r="C1332" s="12" t="s">
        <v>1697</v>
      </c>
      <c r="D1332" s="14" t="s">
        <v>831</v>
      </c>
      <c r="E1332" s="13" t="s">
        <v>646</v>
      </c>
      <c r="F1332" s="43" t="s">
        <v>3054</v>
      </c>
      <c r="G1332" s="12" t="s">
        <v>2120</v>
      </c>
      <c r="H1332" s="12" t="s">
        <v>2121</v>
      </c>
      <c r="I1332" s="18" t="s">
        <v>3360</v>
      </c>
      <c r="J1332" s="43" t="s">
        <v>3379</v>
      </c>
      <c r="K1332" s="43" t="s">
        <v>3379</v>
      </c>
      <c r="L1332" s="144">
        <v>40785</v>
      </c>
      <c r="M1332" s="168"/>
      <c r="N1332" s="75"/>
      <c r="O1332" s="75">
        <v>0</v>
      </c>
      <c r="P1332" s="65">
        <v>1</v>
      </c>
      <c r="Q1332" s="91" t="s">
        <v>3110</v>
      </c>
      <c r="R1332" s="14"/>
      <c r="T1332" s="123"/>
      <c r="U1332" s="338"/>
      <c r="V1332" s="92"/>
      <c r="W1332" s="92"/>
    </row>
    <row r="1333" spans="1:23" ht="12.75" customHeight="1" x14ac:dyDescent="0.2">
      <c r="A1333" s="11">
        <f t="shared" si="21"/>
        <v>1331</v>
      </c>
      <c r="B1333" s="98">
        <v>2802</v>
      </c>
      <c r="C1333" s="12" t="s">
        <v>1697</v>
      </c>
      <c r="D1333" s="14" t="s">
        <v>832</v>
      </c>
      <c r="E1333" s="13" t="s">
        <v>646</v>
      </c>
      <c r="F1333" s="43" t="s">
        <v>3054</v>
      </c>
      <c r="G1333" s="12" t="s">
        <v>2120</v>
      </c>
      <c r="H1333" s="12" t="s">
        <v>2121</v>
      </c>
      <c r="I1333" s="18" t="s">
        <v>3360</v>
      </c>
      <c r="J1333" s="43" t="s">
        <v>3379</v>
      </c>
      <c r="K1333" s="43" t="s">
        <v>3379</v>
      </c>
      <c r="L1333" s="144">
        <v>40452</v>
      </c>
      <c r="M1333" s="168"/>
      <c r="N1333" s="75"/>
      <c r="O1333" s="75">
        <v>0</v>
      </c>
      <c r="P1333" s="65">
        <v>1</v>
      </c>
      <c r="Q1333" s="91" t="s">
        <v>3110</v>
      </c>
      <c r="R1333" s="14"/>
      <c r="T1333" s="123"/>
      <c r="U1333" s="338"/>
      <c r="V1333" s="92"/>
      <c r="W1333" s="92"/>
    </row>
    <row r="1334" spans="1:23" ht="12.75" customHeight="1" x14ac:dyDescent="0.2">
      <c r="A1334" s="11">
        <f t="shared" si="21"/>
        <v>1332</v>
      </c>
      <c r="B1334" s="98">
        <v>2803</v>
      </c>
      <c r="C1334" s="12" t="s">
        <v>1697</v>
      </c>
      <c r="D1334" s="14" t="s">
        <v>833</v>
      </c>
      <c r="E1334" s="13" t="s">
        <v>646</v>
      </c>
      <c r="F1334" s="43" t="s">
        <v>3054</v>
      </c>
      <c r="G1334" s="12" t="s">
        <v>2120</v>
      </c>
      <c r="H1334" s="12" t="s">
        <v>2121</v>
      </c>
      <c r="I1334" s="18" t="s">
        <v>3360</v>
      </c>
      <c r="J1334" s="43" t="s">
        <v>3379</v>
      </c>
      <c r="K1334" s="43" t="s">
        <v>3379</v>
      </c>
      <c r="L1334" s="144">
        <v>40401</v>
      </c>
      <c r="M1334" s="168"/>
      <c r="N1334" s="75"/>
      <c r="O1334" s="75">
        <v>0</v>
      </c>
      <c r="P1334" s="65">
        <v>1</v>
      </c>
      <c r="Q1334" s="91" t="s">
        <v>3110</v>
      </c>
      <c r="R1334" s="14"/>
      <c r="T1334" s="123"/>
      <c r="U1334" s="338"/>
      <c r="V1334" s="92"/>
      <c r="W1334" s="92"/>
    </row>
    <row r="1335" spans="1:23" ht="12.75" customHeight="1" x14ac:dyDescent="0.2">
      <c r="A1335" s="11">
        <f t="shared" si="21"/>
        <v>1333</v>
      </c>
      <c r="B1335" s="98">
        <v>2804</v>
      </c>
      <c r="C1335" s="12" t="s">
        <v>1697</v>
      </c>
      <c r="D1335" s="14" t="s">
        <v>834</v>
      </c>
      <c r="E1335" s="13" t="s">
        <v>646</v>
      </c>
      <c r="F1335" s="43" t="s">
        <v>3054</v>
      </c>
      <c r="G1335" s="12" t="s">
        <v>2120</v>
      </c>
      <c r="H1335" s="12" t="s">
        <v>2121</v>
      </c>
      <c r="I1335" s="18" t="s">
        <v>3360</v>
      </c>
      <c r="J1335" s="43" t="s">
        <v>3379</v>
      </c>
      <c r="K1335" s="43" t="s">
        <v>3379</v>
      </c>
      <c r="L1335" s="144">
        <v>40456</v>
      </c>
      <c r="M1335" s="168"/>
      <c r="N1335" s="75"/>
      <c r="O1335" s="75">
        <v>0</v>
      </c>
      <c r="P1335" s="65">
        <v>1</v>
      </c>
      <c r="Q1335" s="91" t="s">
        <v>3110</v>
      </c>
      <c r="R1335" s="14"/>
      <c r="T1335" s="123"/>
      <c r="U1335" s="338"/>
      <c r="V1335" s="92"/>
      <c r="W1335" s="92"/>
    </row>
    <row r="1336" spans="1:23" ht="12.75" customHeight="1" x14ac:dyDescent="0.2">
      <c r="A1336" s="11">
        <f t="shared" si="21"/>
        <v>1334</v>
      </c>
      <c r="B1336" s="98">
        <v>2806</v>
      </c>
      <c r="C1336" s="12" t="s">
        <v>1697</v>
      </c>
      <c r="D1336" s="14" t="s">
        <v>835</v>
      </c>
      <c r="E1336" s="13" t="s">
        <v>646</v>
      </c>
      <c r="F1336" s="43" t="s">
        <v>3054</v>
      </c>
      <c r="G1336" s="12" t="s">
        <v>2120</v>
      </c>
      <c r="H1336" s="12" t="s">
        <v>2121</v>
      </c>
      <c r="I1336" s="18" t="s">
        <v>3360</v>
      </c>
      <c r="J1336" s="43" t="s">
        <v>3379</v>
      </c>
      <c r="K1336" s="43" t="s">
        <v>3379</v>
      </c>
      <c r="L1336" s="144">
        <v>40568</v>
      </c>
      <c r="M1336" s="168"/>
      <c r="N1336" s="75"/>
      <c r="O1336" s="75">
        <v>0</v>
      </c>
      <c r="P1336" s="65">
        <v>1</v>
      </c>
      <c r="Q1336" s="91" t="s">
        <v>3110</v>
      </c>
      <c r="R1336" s="14"/>
      <c r="T1336" s="123"/>
      <c r="U1336" s="338"/>
      <c r="V1336" s="92"/>
      <c r="W1336" s="92"/>
    </row>
    <row r="1337" spans="1:23" ht="12.75" customHeight="1" x14ac:dyDescent="0.2">
      <c r="A1337" s="11">
        <f t="shared" si="21"/>
        <v>1335</v>
      </c>
      <c r="B1337" s="98">
        <v>2808</v>
      </c>
      <c r="C1337" s="12" t="s">
        <v>1697</v>
      </c>
      <c r="D1337" s="14" t="s">
        <v>836</v>
      </c>
      <c r="E1337" s="13" t="s">
        <v>646</v>
      </c>
      <c r="F1337" s="43" t="s">
        <v>3054</v>
      </c>
      <c r="G1337" s="12" t="s">
        <v>2120</v>
      </c>
      <c r="H1337" s="12" t="s">
        <v>2121</v>
      </c>
      <c r="I1337" s="18" t="s">
        <v>3360</v>
      </c>
      <c r="J1337" s="43" t="s">
        <v>3379</v>
      </c>
      <c r="K1337" s="43" t="s">
        <v>3379</v>
      </c>
      <c r="L1337" s="144">
        <v>40463</v>
      </c>
      <c r="M1337" s="168"/>
      <c r="N1337" s="75"/>
      <c r="O1337" s="75">
        <v>0</v>
      </c>
      <c r="P1337" s="65">
        <v>1</v>
      </c>
      <c r="Q1337" s="91" t="s">
        <v>3110</v>
      </c>
      <c r="R1337" s="14"/>
      <c r="T1337" s="123"/>
      <c r="U1337" s="338"/>
      <c r="V1337" s="92"/>
      <c r="W1337" s="92"/>
    </row>
    <row r="1338" spans="1:23" ht="12.75" customHeight="1" x14ac:dyDescent="0.2">
      <c r="A1338" s="11">
        <f t="shared" si="21"/>
        <v>1336</v>
      </c>
      <c r="B1338" s="98">
        <v>2809</v>
      </c>
      <c r="C1338" s="12" t="s">
        <v>1697</v>
      </c>
      <c r="D1338" s="14" t="s">
        <v>837</v>
      </c>
      <c r="E1338" s="13" t="s">
        <v>646</v>
      </c>
      <c r="F1338" s="43" t="s">
        <v>3054</v>
      </c>
      <c r="G1338" s="12" t="s">
        <v>2120</v>
      </c>
      <c r="H1338" s="12" t="s">
        <v>2121</v>
      </c>
      <c r="I1338" s="18" t="s">
        <v>3360</v>
      </c>
      <c r="J1338" s="43" t="s">
        <v>3379</v>
      </c>
      <c r="K1338" s="43" t="s">
        <v>3379</v>
      </c>
      <c r="L1338" s="144">
        <v>40400</v>
      </c>
      <c r="M1338" s="168"/>
      <c r="N1338" s="75"/>
      <c r="O1338" s="75">
        <v>0</v>
      </c>
      <c r="P1338" s="65">
        <v>1</v>
      </c>
      <c r="Q1338" s="91" t="s">
        <v>3110</v>
      </c>
      <c r="R1338" s="14"/>
      <c r="T1338" s="123"/>
      <c r="U1338" s="338"/>
      <c r="V1338" s="92"/>
      <c r="W1338" s="92"/>
    </row>
    <row r="1339" spans="1:23" ht="12.75" customHeight="1" x14ac:dyDescent="0.2">
      <c r="A1339" s="11">
        <f t="shared" si="21"/>
        <v>1337</v>
      </c>
      <c r="B1339" s="98">
        <v>2810</v>
      </c>
      <c r="C1339" s="12" t="s">
        <v>1697</v>
      </c>
      <c r="D1339" s="14" t="s">
        <v>838</v>
      </c>
      <c r="E1339" s="13" t="s">
        <v>646</v>
      </c>
      <c r="F1339" s="43" t="s">
        <v>3054</v>
      </c>
      <c r="G1339" s="12" t="s">
        <v>2120</v>
      </c>
      <c r="H1339" s="12" t="s">
        <v>2121</v>
      </c>
      <c r="I1339" s="18" t="s">
        <v>3360</v>
      </c>
      <c r="J1339" s="43" t="s">
        <v>3379</v>
      </c>
      <c r="K1339" s="43" t="s">
        <v>3379</v>
      </c>
      <c r="L1339" s="144">
        <v>40457</v>
      </c>
      <c r="M1339" s="168"/>
      <c r="N1339" s="75"/>
      <c r="O1339" s="75">
        <v>0</v>
      </c>
      <c r="P1339" s="65">
        <v>1</v>
      </c>
      <c r="Q1339" s="91" t="s">
        <v>3110</v>
      </c>
      <c r="R1339" s="14"/>
      <c r="T1339" s="123"/>
      <c r="U1339" s="338"/>
      <c r="V1339" s="92"/>
      <c r="W1339" s="92"/>
    </row>
    <row r="1340" spans="1:23" ht="12.75" customHeight="1" x14ac:dyDescent="0.2">
      <c r="A1340" s="11">
        <f t="shared" si="21"/>
        <v>1338</v>
      </c>
      <c r="B1340" s="98">
        <v>2811</v>
      </c>
      <c r="C1340" s="12" t="s">
        <v>1697</v>
      </c>
      <c r="D1340" s="14" t="s">
        <v>839</v>
      </c>
      <c r="E1340" s="13" t="s">
        <v>646</v>
      </c>
      <c r="F1340" s="43" t="s">
        <v>3054</v>
      </c>
      <c r="G1340" s="12" t="s">
        <v>2120</v>
      </c>
      <c r="H1340" s="12" t="s">
        <v>2121</v>
      </c>
      <c r="I1340" s="18" t="s">
        <v>3360</v>
      </c>
      <c r="J1340" s="43" t="s">
        <v>3379</v>
      </c>
      <c r="K1340" s="43" t="s">
        <v>3379</v>
      </c>
      <c r="L1340" s="144">
        <v>40401</v>
      </c>
      <c r="M1340" s="168"/>
      <c r="N1340" s="75"/>
      <c r="O1340" s="75">
        <v>0</v>
      </c>
      <c r="P1340" s="65">
        <v>1</v>
      </c>
      <c r="Q1340" s="91" t="s">
        <v>3110</v>
      </c>
      <c r="R1340" s="14"/>
      <c r="T1340" s="123"/>
      <c r="U1340" s="338"/>
      <c r="V1340" s="92"/>
      <c r="W1340" s="92"/>
    </row>
    <row r="1341" spans="1:23" ht="12.75" customHeight="1" x14ac:dyDescent="0.2">
      <c r="A1341" s="11">
        <f t="shared" si="21"/>
        <v>1339</v>
      </c>
      <c r="B1341" s="98">
        <v>2812</v>
      </c>
      <c r="C1341" s="12" t="s">
        <v>1697</v>
      </c>
      <c r="D1341" s="14" t="s">
        <v>36</v>
      </c>
      <c r="E1341" s="13" t="s">
        <v>646</v>
      </c>
      <c r="F1341" s="43" t="s">
        <v>3054</v>
      </c>
      <c r="G1341" s="12" t="s">
        <v>2120</v>
      </c>
      <c r="H1341" s="12" t="s">
        <v>2121</v>
      </c>
      <c r="I1341" s="18" t="s">
        <v>3360</v>
      </c>
      <c r="J1341" s="43" t="s">
        <v>3379</v>
      </c>
      <c r="K1341" s="43" t="s">
        <v>3379</v>
      </c>
      <c r="L1341" s="144">
        <v>40778</v>
      </c>
      <c r="M1341" s="168"/>
      <c r="N1341" s="75"/>
      <c r="O1341" s="75">
        <v>0</v>
      </c>
      <c r="P1341" s="65">
        <v>1</v>
      </c>
      <c r="Q1341" s="91" t="s">
        <v>3110</v>
      </c>
      <c r="R1341" s="14"/>
      <c r="T1341" s="123"/>
      <c r="U1341" s="338"/>
      <c r="V1341" s="92"/>
      <c r="W1341" s="92"/>
    </row>
    <row r="1342" spans="1:23" ht="12.75" customHeight="1" x14ac:dyDescent="0.2">
      <c r="A1342" s="11">
        <f t="shared" si="21"/>
        <v>1340</v>
      </c>
      <c r="B1342" s="98">
        <v>2813</v>
      </c>
      <c r="C1342" s="12" t="s">
        <v>1697</v>
      </c>
      <c r="D1342" s="14" t="s">
        <v>37</v>
      </c>
      <c r="E1342" s="13" t="s">
        <v>646</v>
      </c>
      <c r="F1342" s="43" t="s">
        <v>3054</v>
      </c>
      <c r="G1342" s="12" t="s">
        <v>2120</v>
      </c>
      <c r="H1342" s="12" t="s">
        <v>2121</v>
      </c>
      <c r="I1342" s="18" t="s">
        <v>3360</v>
      </c>
      <c r="J1342" s="43" t="s">
        <v>3379</v>
      </c>
      <c r="K1342" s="43" t="s">
        <v>3379</v>
      </c>
      <c r="L1342" s="144">
        <v>40456</v>
      </c>
      <c r="M1342" s="168"/>
      <c r="N1342" s="75"/>
      <c r="O1342" s="75">
        <v>0</v>
      </c>
      <c r="P1342" s="65">
        <v>1</v>
      </c>
      <c r="Q1342" s="91" t="s">
        <v>3110</v>
      </c>
      <c r="R1342" s="14"/>
      <c r="T1342" s="123"/>
      <c r="U1342" s="338"/>
      <c r="V1342" s="92"/>
      <c r="W1342" s="92"/>
    </row>
    <row r="1343" spans="1:23" ht="12.75" customHeight="1" x14ac:dyDescent="0.2">
      <c r="A1343" s="11">
        <f t="shared" si="21"/>
        <v>1341</v>
      </c>
      <c r="B1343" s="98">
        <v>2814</v>
      </c>
      <c r="C1343" s="12" t="s">
        <v>1697</v>
      </c>
      <c r="D1343" s="14" t="s">
        <v>38</v>
      </c>
      <c r="E1343" s="13" t="s">
        <v>646</v>
      </c>
      <c r="F1343" s="43" t="s">
        <v>3054</v>
      </c>
      <c r="G1343" s="12" t="s">
        <v>2120</v>
      </c>
      <c r="H1343" s="12" t="s">
        <v>2121</v>
      </c>
      <c r="I1343" s="18" t="s">
        <v>3360</v>
      </c>
      <c r="J1343" s="43" t="s">
        <v>3379</v>
      </c>
      <c r="K1343" s="43" t="s">
        <v>3379</v>
      </c>
      <c r="L1343" s="144">
        <v>40781</v>
      </c>
      <c r="M1343" s="168"/>
      <c r="N1343" s="75"/>
      <c r="O1343" s="75">
        <v>0</v>
      </c>
      <c r="P1343" s="65">
        <v>1</v>
      </c>
      <c r="Q1343" s="91" t="s">
        <v>3110</v>
      </c>
      <c r="R1343" s="14"/>
      <c r="T1343" s="123"/>
      <c r="U1343" s="338"/>
      <c r="V1343" s="92"/>
      <c r="W1343" s="92"/>
    </row>
    <row r="1344" spans="1:23" ht="12.75" customHeight="1" x14ac:dyDescent="0.2">
      <c r="A1344" s="11">
        <f t="shared" si="21"/>
        <v>1342</v>
      </c>
      <c r="B1344" s="98">
        <v>2815</v>
      </c>
      <c r="C1344" s="12" t="s">
        <v>1697</v>
      </c>
      <c r="D1344" s="14" t="s">
        <v>697</v>
      </c>
      <c r="E1344" s="13" t="s">
        <v>646</v>
      </c>
      <c r="F1344" s="43" t="s">
        <v>3054</v>
      </c>
      <c r="G1344" s="12" t="s">
        <v>2120</v>
      </c>
      <c r="H1344" s="12" t="s">
        <v>2121</v>
      </c>
      <c r="I1344" s="18" t="s">
        <v>3360</v>
      </c>
      <c r="J1344" s="43" t="s">
        <v>3379</v>
      </c>
      <c r="K1344" s="43" t="s">
        <v>3379</v>
      </c>
      <c r="L1344" s="144">
        <v>40403</v>
      </c>
      <c r="M1344" s="168"/>
      <c r="N1344" s="75"/>
      <c r="O1344" s="75">
        <v>0</v>
      </c>
      <c r="P1344" s="65">
        <v>1</v>
      </c>
      <c r="Q1344" s="91" t="s">
        <v>3110</v>
      </c>
      <c r="R1344" s="14"/>
      <c r="T1344" s="123"/>
      <c r="U1344" s="338"/>
      <c r="V1344" s="92"/>
      <c r="W1344" s="92"/>
    </row>
    <row r="1345" spans="1:23" ht="12.75" customHeight="1" x14ac:dyDescent="0.2">
      <c r="A1345" s="11">
        <f t="shared" si="21"/>
        <v>1343</v>
      </c>
      <c r="B1345" s="98">
        <v>2817</v>
      </c>
      <c r="C1345" s="12" t="s">
        <v>1697</v>
      </c>
      <c r="D1345" s="14" t="s">
        <v>698</v>
      </c>
      <c r="E1345" s="13" t="s">
        <v>646</v>
      </c>
      <c r="F1345" s="43" t="s">
        <v>3054</v>
      </c>
      <c r="G1345" s="12" t="s">
        <v>2120</v>
      </c>
      <c r="H1345" s="12" t="s">
        <v>2121</v>
      </c>
      <c r="I1345" s="18" t="s">
        <v>3360</v>
      </c>
      <c r="J1345" s="43" t="s">
        <v>3379</v>
      </c>
      <c r="K1345" s="43" t="s">
        <v>3379</v>
      </c>
      <c r="L1345" s="144">
        <v>40400</v>
      </c>
      <c r="M1345" s="168"/>
      <c r="N1345" s="75"/>
      <c r="O1345" s="75">
        <v>0</v>
      </c>
      <c r="P1345" s="65">
        <v>1</v>
      </c>
      <c r="Q1345" s="91" t="s">
        <v>3110</v>
      </c>
      <c r="R1345" s="14"/>
      <c r="T1345" s="123"/>
      <c r="U1345" s="338"/>
      <c r="V1345" s="92"/>
      <c r="W1345" s="92"/>
    </row>
    <row r="1346" spans="1:23" ht="12.75" customHeight="1" x14ac:dyDescent="0.2">
      <c r="A1346" s="11">
        <f t="shared" si="21"/>
        <v>1344</v>
      </c>
      <c r="B1346" s="98">
        <v>2818</v>
      </c>
      <c r="C1346" s="12" t="s">
        <v>1697</v>
      </c>
      <c r="D1346" s="14" t="s">
        <v>699</v>
      </c>
      <c r="E1346" s="13" t="s">
        <v>646</v>
      </c>
      <c r="F1346" s="43" t="s">
        <v>3054</v>
      </c>
      <c r="G1346" s="12" t="s">
        <v>2120</v>
      </c>
      <c r="H1346" s="12" t="s">
        <v>2121</v>
      </c>
      <c r="I1346" s="18" t="s">
        <v>3360</v>
      </c>
      <c r="J1346" s="43" t="s">
        <v>3379</v>
      </c>
      <c r="K1346" s="43" t="s">
        <v>3379</v>
      </c>
      <c r="L1346" s="144">
        <v>40778</v>
      </c>
      <c r="M1346" s="168"/>
      <c r="N1346" s="75"/>
      <c r="O1346" s="75">
        <v>0</v>
      </c>
      <c r="P1346" s="65">
        <v>1</v>
      </c>
      <c r="Q1346" s="91" t="s">
        <v>3110</v>
      </c>
      <c r="R1346" s="14"/>
      <c r="T1346" s="123"/>
      <c r="U1346" s="338"/>
      <c r="V1346" s="92"/>
      <c r="W1346" s="92"/>
    </row>
    <row r="1347" spans="1:23" ht="12.75" customHeight="1" x14ac:dyDescent="0.2">
      <c r="A1347" s="11">
        <f t="shared" si="21"/>
        <v>1345</v>
      </c>
      <c r="B1347" s="98">
        <v>2819</v>
      </c>
      <c r="C1347" s="12" t="s">
        <v>1697</v>
      </c>
      <c r="D1347" s="14" t="s">
        <v>700</v>
      </c>
      <c r="E1347" s="13" t="s">
        <v>646</v>
      </c>
      <c r="F1347" s="43" t="s">
        <v>3054</v>
      </c>
      <c r="G1347" s="12" t="s">
        <v>2120</v>
      </c>
      <c r="H1347" s="12" t="s">
        <v>2121</v>
      </c>
      <c r="I1347" s="18" t="s">
        <v>3360</v>
      </c>
      <c r="J1347" s="43" t="s">
        <v>3379</v>
      </c>
      <c r="K1347" s="43" t="s">
        <v>3379</v>
      </c>
      <c r="L1347" s="144">
        <v>40400</v>
      </c>
      <c r="M1347" s="168"/>
      <c r="N1347" s="75"/>
      <c r="O1347" s="75">
        <v>0</v>
      </c>
      <c r="P1347" s="65">
        <v>1</v>
      </c>
      <c r="Q1347" s="91" t="s">
        <v>3110</v>
      </c>
      <c r="R1347" s="14"/>
      <c r="T1347" s="123"/>
      <c r="U1347" s="338"/>
      <c r="V1347" s="92"/>
      <c r="W1347" s="92"/>
    </row>
    <row r="1348" spans="1:23" ht="12.75" customHeight="1" x14ac:dyDescent="0.2">
      <c r="A1348" s="11">
        <f t="shared" ref="A1348:A1411" si="22">A1347+1</f>
        <v>1346</v>
      </c>
      <c r="B1348" s="98">
        <v>2820</v>
      </c>
      <c r="C1348" s="12" t="s">
        <v>1697</v>
      </c>
      <c r="D1348" s="14" t="s">
        <v>701</v>
      </c>
      <c r="E1348" s="13" t="s">
        <v>646</v>
      </c>
      <c r="F1348" s="43" t="s">
        <v>3054</v>
      </c>
      <c r="G1348" s="12" t="s">
        <v>2120</v>
      </c>
      <c r="H1348" s="12" t="s">
        <v>2121</v>
      </c>
      <c r="I1348" s="18" t="s">
        <v>3360</v>
      </c>
      <c r="J1348" s="43" t="s">
        <v>3379</v>
      </c>
      <c r="K1348" s="43" t="s">
        <v>3379</v>
      </c>
      <c r="L1348" s="144">
        <v>40781</v>
      </c>
      <c r="M1348" s="168"/>
      <c r="N1348" s="75"/>
      <c r="O1348" s="75">
        <v>0</v>
      </c>
      <c r="P1348" s="65">
        <v>1</v>
      </c>
      <c r="Q1348" s="91" t="s">
        <v>3110</v>
      </c>
      <c r="R1348" s="14"/>
      <c r="T1348" s="123"/>
      <c r="U1348" s="338"/>
      <c r="V1348" s="92"/>
      <c r="W1348" s="92"/>
    </row>
    <row r="1349" spans="1:23" ht="12.75" customHeight="1" x14ac:dyDescent="0.2">
      <c r="A1349" s="11">
        <f t="shared" si="22"/>
        <v>1347</v>
      </c>
      <c r="B1349" s="98">
        <v>2821</v>
      </c>
      <c r="C1349" s="12" t="s">
        <v>1697</v>
      </c>
      <c r="D1349" s="14" t="s">
        <v>702</v>
      </c>
      <c r="E1349" s="13" t="s">
        <v>646</v>
      </c>
      <c r="F1349" s="43" t="s">
        <v>3054</v>
      </c>
      <c r="G1349" s="12" t="s">
        <v>2120</v>
      </c>
      <c r="H1349" s="12" t="s">
        <v>2121</v>
      </c>
      <c r="I1349" s="18" t="s">
        <v>3360</v>
      </c>
      <c r="J1349" s="43" t="s">
        <v>3379</v>
      </c>
      <c r="K1349" s="43" t="s">
        <v>3379</v>
      </c>
      <c r="L1349" s="144">
        <v>40398</v>
      </c>
      <c r="M1349" s="168"/>
      <c r="N1349" s="75"/>
      <c r="O1349" s="75">
        <v>0</v>
      </c>
      <c r="P1349" s="65">
        <v>1</v>
      </c>
      <c r="Q1349" s="91" t="s">
        <v>3110</v>
      </c>
      <c r="R1349" s="14"/>
      <c r="T1349" s="123"/>
      <c r="U1349" s="338"/>
      <c r="V1349" s="92"/>
      <c r="W1349" s="92"/>
    </row>
    <row r="1350" spans="1:23" ht="12.75" customHeight="1" x14ac:dyDescent="0.2">
      <c r="A1350" s="11">
        <f t="shared" si="22"/>
        <v>1348</v>
      </c>
      <c r="B1350" s="98">
        <v>2822</v>
      </c>
      <c r="C1350" s="12" t="s">
        <v>1697</v>
      </c>
      <c r="D1350" s="14" t="s">
        <v>838</v>
      </c>
      <c r="E1350" s="13" t="s">
        <v>646</v>
      </c>
      <c r="F1350" s="43" t="s">
        <v>3054</v>
      </c>
      <c r="G1350" s="12" t="s">
        <v>2120</v>
      </c>
      <c r="H1350" s="12" t="s">
        <v>2121</v>
      </c>
      <c r="I1350" s="18" t="s">
        <v>3360</v>
      </c>
      <c r="J1350" s="43" t="s">
        <v>3379</v>
      </c>
      <c r="K1350" s="43" t="s">
        <v>3379</v>
      </c>
      <c r="L1350" s="144">
        <v>40518</v>
      </c>
      <c r="M1350" s="168"/>
      <c r="N1350" s="75"/>
      <c r="O1350" s="75">
        <v>0</v>
      </c>
      <c r="P1350" s="65">
        <v>1</v>
      </c>
      <c r="Q1350" s="91" t="s">
        <v>3110</v>
      </c>
      <c r="R1350" s="14"/>
      <c r="T1350" s="123"/>
      <c r="U1350" s="338"/>
      <c r="V1350" s="92"/>
      <c r="W1350" s="92"/>
    </row>
    <row r="1351" spans="1:23" ht="12.75" customHeight="1" x14ac:dyDescent="0.2">
      <c r="A1351" s="11">
        <f t="shared" si="22"/>
        <v>1349</v>
      </c>
      <c r="B1351" s="98">
        <v>2823</v>
      </c>
      <c r="C1351" s="12" t="s">
        <v>1697</v>
      </c>
      <c r="D1351" s="14" t="s">
        <v>703</v>
      </c>
      <c r="E1351" s="13" t="s">
        <v>646</v>
      </c>
      <c r="F1351" s="43" t="s">
        <v>3054</v>
      </c>
      <c r="G1351" s="12" t="s">
        <v>2120</v>
      </c>
      <c r="H1351" s="12" t="s">
        <v>2121</v>
      </c>
      <c r="I1351" s="18" t="s">
        <v>3360</v>
      </c>
      <c r="J1351" s="43" t="s">
        <v>3379</v>
      </c>
      <c r="K1351" s="43" t="s">
        <v>3379</v>
      </c>
      <c r="L1351" s="144">
        <v>40480</v>
      </c>
      <c r="M1351" s="168"/>
      <c r="N1351" s="75"/>
      <c r="O1351" s="75">
        <v>0</v>
      </c>
      <c r="P1351" s="65">
        <v>1</v>
      </c>
      <c r="Q1351" s="91" t="s">
        <v>3110</v>
      </c>
      <c r="R1351" s="14"/>
      <c r="T1351" s="123"/>
      <c r="U1351" s="338"/>
      <c r="V1351" s="92"/>
      <c r="W1351" s="92"/>
    </row>
    <row r="1352" spans="1:23" ht="12.75" customHeight="1" x14ac:dyDescent="0.2">
      <c r="A1352" s="11">
        <f t="shared" si="22"/>
        <v>1350</v>
      </c>
      <c r="B1352" s="98">
        <v>2824</v>
      </c>
      <c r="C1352" s="12" t="s">
        <v>1697</v>
      </c>
      <c r="D1352" s="14" t="s">
        <v>704</v>
      </c>
      <c r="E1352" s="13" t="s">
        <v>646</v>
      </c>
      <c r="F1352" s="43" t="s">
        <v>3054</v>
      </c>
      <c r="G1352" s="12" t="s">
        <v>2120</v>
      </c>
      <c r="H1352" s="12" t="s">
        <v>2121</v>
      </c>
      <c r="I1352" s="18" t="s">
        <v>3360</v>
      </c>
      <c r="J1352" s="43" t="s">
        <v>3379</v>
      </c>
      <c r="K1352" s="43" t="s">
        <v>3379</v>
      </c>
      <c r="L1352" s="144">
        <v>40783</v>
      </c>
      <c r="M1352" s="168"/>
      <c r="N1352" s="75"/>
      <c r="O1352" s="75">
        <v>0</v>
      </c>
      <c r="P1352" s="65">
        <v>1</v>
      </c>
      <c r="Q1352" s="91" t="s">
        <v>3110</v>
      </c>
      <c r="R1352" s="14"/>
      <c r="T1352" s="123"/>
      <c r="U1352" s="338"/>
      <c r="V1352" s="92"/>
      <c r="W1352" s="92"/>
    </row>
    <row r="1353" spans="1:23" ht="12.75" customHeight="1" x14ac:dyDescent="0.2">
      <c r="A1353" s="11">
        <f t="shared" si="22"/>
        <v>1351</v>
      </c>
      <c r="B1353" s="98">
        <v>2825</v>
      </c>
      <c r="C1353" s="12" t="s">
        <v>1697</v>
      </c>
      <c r="D1353" s="14" t="s">
        <v>705</v>
      </c>
      <c r="E1353" s="13" t="s">
        <v>646</v>
      </c>
      <c r="F1353" s="43" t="s">
        <v>3097</v>
      </c>
      <c r="G1353" s="12" t="s">
        <v>2120</v>
      </c>
      <c r="H1353" s="12" t="s">
        <v>2121</v>
      </c>
      <c r="I1353" s="221" t="s">
        <v>3360</v>
      </c>
      <c r="J1353" s="43" t="s">
        <v>3379</v>
      </c>
      <c r="K1353" s="43" t="s">
        <v>3379</v>
      </c>
      <c r="L1353" s="144">
        <v>41882</v>
      </c>
      <c r="M1353" s="168"/>
      <c r="N1353" s="75"/>
      <c r="O1353" s="75">
        <v>0</v>
      </c>
      <c r="P1353" s="65">
        <v>1</v>
      </c>
      <c r="Q1353" s="91" t="s">
        <v>3110</v>
      </c>
      <c r="R1353" s="14"/>
      <c r="T1353" s="123"/>
      <c r="U1353" s="338"/>
      <c r="V1353" s="92">
        <v>41878</v>
      </c>
      <c r="W1353" s="92">
        <v>41880</v>
      </c>
    </row>
    <row r="1354" spans="1:23" ht="12.75" customHeight="1" x14ac:dyDescent="0.2">
      <c r="A1354" s="11">
        <f t="shared" si="22"/>
        <v>1352</v>
      </c>
      <c r="B1354" s="98">
        <v>2826</v>
      </c>
      <c r="C1354" s="12" t="s">
        <v>1697</v>
      </c>
      <c r="D1354" s="14" t="s">
        <v>706</v>
      </c>
      <c r="E1354" s="13" t="s">
        <v>646</v>
      </c>
      <c r="F1354" s="43" t="s">
        <v>3097</v>
      </c>
      <c r="G1354" s="12" t="s">
        <v>2120</v>
      </c>
      <c r="H1354" s="12"/>
      <c r="I1354" s="12"/>
      <c r="J1354" s="43" t="s">
        <v>3379</v>
      </c>
      <c r="K1354" s="13"/>
      <c r="L1354" s="13"/>
      <c r="M1354" s="168"/>
      <c r="N1354" s="75"/>
      <c r="O1354" s="75">
        <v>0</v>
      </c>
      <c r="P1354" s="65">
        <v>1</v>
      </c>
      <c r="Q1354" s="91" t="s">
        <v>3107</v>
      </c>
      <c r="R1354" s="14"/>
      <c r="T1354" s="123"/>
      <c r="U1354" s="338"/>
      <c r="V1354" s="92"/>
      <c r="W1354" s="92"/>
    </row>
    <row r="1355" spans="1:23" ht="12.75" customHeight="1" x14ac:dyDescent="0.2">
      <c r="A1355" s="11">
        <f t="shared" si="22"/>
        <v>1353</v>
      </c>
      <c r="B1355" s="98">
        <v>2827</v>
      </c>
      <c r="C1355" s="12" t="s">
        <v>1697</v>
      </c>
      <c r="D1355" s="14" t="s">
        <v>707</v>
      </c>
      <c r="E1355" s="13" t="s">
        <v>646</v>
      </c>
      <c r="F1355" s="43" t="s">
        <v>3097</v>
      </c>
      <c r="G1355" s="12" t="s">
        <v>2120</v>
      </c>
      <c r="H1355" s="12" t="s">
        <v>2121</v>
      </c>
      <c r="I1355" s="226" t="s">
        <v>3360</v>
      </c>
      <c r="J1355" s="43" t="s">
        <v>3379</v>
      </c>
      <c r="K1355" s="43" t="s">
        <v>3379</v>
      </c>
      <c r="L1355" s="144">
        <v>40697</v>
      </c>
      <c r="M1355" s="168"/>
      <c r="N1355" s="75"/>
      <c r="O1355" s="75">
        <v>0</v>
      </c>
      <c r="P1355" s="65">
        <v>1</v>
      </c>
      <c r="Q1355" s="91" t="s">
        <v>3110</v>
      </c>
      <c r="R1355" s="14"/>
      <c r="T1355" s="123"/>
      <c r="U1355" s="338"/>
      <c r="V1355" s="92"/>
      <c r="W1355" s="92"/>
    </row>
    <row r="1356" spans="1:23" ht="12.75" customHeight="1" x14ac:dyDescent="0.2">
      <c r="A1356" s="11">
        <f t="shared" si="22"/>
        <v>1354</v>
      </c>
      <c r="B1356" s="98">
        <v>2828</v>
      </c>
      <c r="C1356" s="12" t="s">
        <v>1697</v>
      </c>
      <c r="D1356" s="14" t="s">
        <v>708</v>
      </c>
      <c r="E1356" s="13" t="s">
        <v>646</v>
      </c>
      <c r="F1356" s="43" t="s">
        <v>3097</v>
      </c>
      <c r="G1356" s="12" t="s">
        <v>2120</v>
      </c>
      <c r="H1356" s="12"/>
      <c r="I1356" s="12"/>
      <c r="J1356" s="43" t="s">
        <v>3379</v>
      </c>
      <c r="K1356" s="13"/>
      <c r="L1356" s="13"/>
      <c r="M1356" s="138"/>
      <c r="N1356" s="15"/>
      <c r="O1356" s="15">
        <v>1</v>
      </c>
      <c r="P1356" s="39">
        <v>1</v>
      </c>
      <c r="Q1356" s="91" t="s">
        <v>3107</v>
      </c>
      <c r="R1356" s="14"/>
      <c r="T1356" s="123"/>
      <c r="U1356" s="338"/>
      <c r="V1356" s="92"/>
      <c r="W1356" s="92"/>
    </row>
    <row r="1357" spans="1:23" ht="12.75" customHeight="1" x14ac:dyDescent="0.2">
      <c r="A1357" s="11">
        <f t="shared" si="22"/>
        <v>1355</v>
      </c>
      <c r="B1357" s="98">
        <v>2829</v>
      </c>
      <c r="C1357" s="12" t="s">
        <v>1697</v>
      </c>
      <c r="D1357" s="14" t="s">
        <v>709</v>
      </c>
      <c r="E1357" s="13" t="s">
        <v>646</v>
      </c>
      <c r="F1357" s="43" t="s">
        <v>3097</v>
      </c>
      <c r="G1357" s="12" t="s">
        <v>2120</v>
      </c>
      <c r="H1357" s="12"/>
      <c r="I1357" s="12"/>
      <c r="J1357" s="43" t="s">
        <v>3379</v>
      </c>
      <c r="K1357" s="13"/>
      <c r="L1357" s="13"/>
      <c r="M1357" s="138"/>
      <c r="N1357" s="15"/>
      <c r="O1357" s="15">
        <v>1</v>
      </c>
      <c r="P1357" s="39">
        <v>1</v>
      </c>
      <c r="Q1357" s="91" t="s">
        <v>3107</v>
      </c>
      <c r="R1357" s="14"/>
      <c r="T1357" s="123"/>
      <c r="U1357" s="338"/>
      <c r="V1357" s="92"/>
      <c r="W1357" s="92"/>
    </row>
    <row r="1358" spans="1:23" ht="12.75" customHeight="1" x14ac:dyDescent="0.2">
      <c r="A1358" s="11">
        <f t="shared" si="22"/>
        <v>1356</v>
      </c>
      <c r="B1358" s="98">
        <v>2830</v>
      </c>
      <c r="C1358" s="12" t="s">
        <v>1697</v>
      </c>
      <c r="D1358" s="14" t="s">
        <v>710</v>
      </c>
      <c r="E1358" s="13" t="s">
        <v>646</v>
      </c>
      <c r="F1358" s="43" t="s">
        <v>3097</v>
      </c>
      <c r="G1358" s="12" t="s">
        <v>2120</v>
      </c>
      <c r="H1358" s="12"/>
      <c r="I1358" s="12"/>
      <c r="J1358" s="43" t="s">
        <v>3379</v>
      </c>
      <c r="K1358" s="13"/>
      <c r="L1358" s="13"/>
      <c r="M1358" s="138"/>
      <c r="N1358" s="15"/>
      <c r="O1358" s="15">
        <v>1</v>
      </c>
      <c r="P1358" s="39">
        <v>1</v>
      </c>
      <c r="Q1358" s="91" t="s">
        <v>3107</v>
      </c>
      <c r="R1358" s="14"/>
      <c r="T1358" s="123"/>
      <c r="U1358" s="338"/>
      <c r="V1358" s="92"/>
      <c r="W1358" s="92"/>
    </row>
    <row r="1359" spans="1:23" ht="12.75" customHeight="1" x14ac:dyDescent="0.2">
      <c r="A1359" s="11">
        <f t="shared" si="22"/>
        <v>1357</v>
      </c>
      <c r="B1359" s="98">
        <v>2831</v>
      </c>
      <c r="C1359" s="12" t="s">
        <v>1697</v>
      </c>
      <c r="D1359" s="14" t="s">
        <v>2124</v>
      </c>
      <c r="E1359" s="13" t="s">
        <v>646</v>
      </c>
      <c r="F1359" s="43" t="s">
        <v>3097</v>
      </c>
      <c r="G1359" s="12" t="s">
        <v>2120</v>
      </c>
      <c r="H1359" s="12" t="s">
        <v>2121</v>
      </c>
      <c r="I1359" s="18" t="s">
        <v>3360</v>
      </c>
      <c r="J1359" s="43" t="s">
        <v>3379</v>
      </c>
      <c r="K1359" s="43" t="s">
        <v>3379</v>
      </c>
      <c r="L1359" s="144">
        <v>42004</v>
      </c>
      <c r="M1359" s="138"/>
      <c r="N1359" s="15"/>
      <c r="O1359" s="15">
        <v>1</v>
      </c>
      <c r="P1359" s="39">
        <v>1</v>
      </c>
      <c r="Q1359" s="91" t="s">
        <v>3110</v>
      </c>
      <c r="R1359" s="14"/>
      <c r="S1359" s="118" t="s">
        <v>3360</v>
      </c>
      <c r="T1359" s="135">
        <v>41446</v>
      </c>
      <c r="U1359" s="338"/>
      <c r="V1359" s="92">
        <v>41997</v>
      </c>
      <c r="W1359" s="126">
        <v>42004</v>
      </c>
    </row>
    <row r="1360" spans="1:23" ht="12.75" customHeight="1" x14ac:dyDescent="0.2">
      <c r="A1360" s="11">
        <f t="shared" si="22"/>
        <v>1358</v>
      </c>
      <c r="B1360" s="98">
        <v>2832</v>
      </c>
      <c r="C1360" s="12" t="s">
        <v>1697</v>
      </c>
      <c r="D1360" s="14" t="s">
        <v>2125</v>
      </c>
      <c r="E1360" s="13" t="s">
        <v>646</v>
      </c>
      <c r="F1360" s="43" t="s">
        <v>3097</v>
      </c>
      <c r="G1360" s="12" t="s">
        <v>2120</v>
      </c>
      <c r="H1360" s="12" t="s">
        <v>2121</v>
      </c>
      <c r="I1360" s="18" t="s">
        <v>3360</v>
      </c>
      <c r="J1360" s="43" t="s">
        <v>3379</v>
      </c>
      <c r="K1360" s="43" t="s">
        <v>3379</v>
      </c>
      <c r="L1360" s="144">
        <v>42277</v>
      </c>
      <c r="M1360" s="168"/>
      <c r="N1360" s="75"/>
      <c r="O1360" s="75">
        <v>0</v>
      </c>
      <c r="P1360" s="65">
        <v>1</v>
      </c>
      <c r="Q1360" s="91" t="s">
        <v>3110</v>
      </c>
      <c r="R1360" s="14"/>
      <c r="S1360" s="115" t="s">
        <v>3381</v>
      </c>
      <c r="T1360" s="123"/>
      <c r="U1360" s="338"/>
      <c r="V1360" s="92">
        <v>42277</v>
      </c>
      <c r="W1360" s="92">
        <v>42277</v>
      </c>
    </row>
    <row r="1361" spans="1:23" ht="12.75" customHeight="1" x14ac:dyDescent="0.2">
      <c r="A1361" s="11">
        <f t="shared" si="22"/>
        <v>1359</v>
      </c>
      <c r="B1361" s="98">
        <v>2833</v>
      </c>
      <c r="C1361" s="12" t="s">
        <v>1697</v>
      </c>
      <c r="D1361" s="14" t="s">
        <v>2126</v>
      </c>
      <c r="E1361" s="13" t="s">
        <v>646</v>
      </c>
      <c r="F1361" s="43" t="s">
        <v>3097</v>
      </c>
      <c r="G1361" s="12" t="s">
        <v>2120</v>
      </c>
      <c r="H1361" s="12" t="s">
        <v>2121</v>
      </c>
      <c r="I1361" s="226" t="s">
        <v>3360</v>
      </c>
      <c r="J1361" s="43" t="s">
        <v>3379</v>
      </c>
      <c r="K1361" s="43" t="s">
        <v>3379</v>
      </c>
      <c r="L1361" s="144">
        <v>41912</v>
      </c>
      <c r="M1361" s="168"/>
      <c r="N1361" s="75"/>
      <c r="O1361" s="75">
        <v>0</v>
      </c>
      <c r="P1361" s="65">
        <v>1</v>
      </c>
      <c r="Q1361" s="91" t="s">
        <v>3110</v>
      </c>
      <c r="R1361" s="14"/>
      <c r="T1361" s="135">
        <v>41425</v>
      </c>
      <c r="U1361" s="338"/>
      <c r="V1361" s="92">
        <v>41912</v>
      </c>
      <c r="W1361" s="92">
        <v>41912</v>
      </c>
    </row>
    <row r="1362" spans="1:23" ht="12.75" customHeight="1" x14ac:dyDescent="0.2">
      <c r="A1362" s="11">
        <f t="shared" si="22"/>
        <v>1360</v>
      </c>
      <c r="B1362" s="98">
        <v>2834</v>
      </c>
      <c r="C1362" s="12" t="s">
        <v>1697</v>
      </c>
      <c r="D1362" s="14" t="s">
        <v>2127</v>
      </c>
      <c r="E1362" s="13" t="s">
        <v>646</v>
      </c>
      <c r="F1362" s="43" t="s">
        <v>3097</v>
      </c>
      <c r="G1362" s="12" t="s">
        <v>2120</v>
      </c>
      <c r="H1362" s="12"/>
      <c r="I1362" s="18" t="s">
        <v>3360</v>
      </c>
      <c r="J1362" s="43" t="s">
        <v>3379</v>
      </c>
      <c r="K1362" s="13"/>
      <c r="L1362" s="92">
        <v>41943</v>
      </c>
      <c r="M1362" s="168"/>
      <c r="N1362" s="75"/>
      <c r="O1362" s="75">
        <v>0</v>
      </c>
      <c r="P1362" s="65">
        <v>1</v>
      </c>
      <c r="Q1362" s="91" t="s">
        <v>3110</v>
      </c>
      <c r="R1362" s="14"/>
      <c r="T1362" s="135">
        <v>41425</v>
      </c>
      <c r="U1362" s="338"/>
      <c r="V1362" s="92">
        <v>41943</v>
      </c>
      <c r="W1362" s="92">
        <v>41943</v>
      </c>
    </row>
    <row r="1363" spans="1:23" ht="12.75" customHeight="1" x14ac:dyDescent="0.2">
      <c r="A1363" s="11">
        <f t="shared" si="22"/>
        <v>1361</v>
      </c>
      <c r="B1363" s="98">
        <v>2835</v>
      </c>
      <c r="C1363" s="12" t="s">
        <v>1697</v>
      </c>
      <c r="D1363" s="14" t="s">
        <v>2409</v>
      </c>
      <c r="E1363" s="13" t="s">
        <v>646</v>
      </c>
      <c r="F1363" s="43" t="s">
        <v>3097</v>
      </c>
      <c r="G1363" s="12" t="s">
        <v>2120</v>
      </c>
      <c r="H1363" s="12" t="s">
        <v>2121</v>
      </c>
      <c r="I1363" s="12"/>
      <c r="J1363" s="43" t="s">
        <v>3379</v>
      </c>
      <c r="K1363" s="43" t="s">
        <v>3379</v>
      </c>
      <c r="L1363" s="43"/>
      <c r="M1363" s="138"/>
      <c r="N1363" s="15"/>
      <c r="O1363" s="15">
        <v>1</v>
      </c>
      <c r="P1363" s="39">
        <v>1</v>
      </c>
      <c r="Q1363" s="91" t="s">
        <v>3107</v>
      </c>
      <c r="R1363" s="14"/>
      <c r="T1363" s="123"/>
      <c r="U1363" s="338"/>
      <c r="V1363" s="92"/>
      <c r="W1363" s="92"/>
    </row>
    <row r="1364" spans="1:23" ht="12.75" customHeight="1" x14ac:dyDescent="0.2">
      <c r="A1364" s="11">
        <f t="shared" si="22"/>
        <v>1362</v>
      </c>
      <c r="B1364" s="98">
        <v>2836</v>
      </c>
      <c r="C1364" s="12" t="s">
        <v>1697</v>
      </c>
      <c r="D1364" s="14" t="s">
        <v>1822</v>
      </c>
      <c r="E1364" s="13" t="s">
        <v>646</v>
      </c>
      <c r="F1364" s="43" t="s">
        <v>3097</v>
      </c>
      <c r="G1364" s="12" t="s">
        <v>2120</v>
      </c>
      <c r="H1364" s="12"/>
      <c r="I1364" s="12"/>
      <c r="J1364" s="43" t="s">
        <v>3379</v>
      </c>
      <c r="K1364" s="13"/>
      <c r="L1364" s="13"/>
      <c r="M1364" s="168"/>
      <c r="N1364" s="75"/>
      <c r="O1364" s="75">
        <v>0</v>
      </c>
      <c r="P1364" s="65">
        <v>1</v>
      </c>
      <c r="Q1364" s="91" t="s">
        <v>3107</v>
      </c>
      <c r="R1364" s="14"/>
      <c r="T1364" s="123"/>
      <c r="U1364" s="338"/>
      <c r="V1364" s="92"/>
      <c r="W1364" s="92"/>
    </row>
    <row r="1365" spans="1:23" ht="12.75" customHeight="1" x14ac:dyDescent="0.2">
      <c r="A1365" s="11">
        <f t="shared" si="22"/>
        <v>1363</v>
      </c>
      <c r="B1365" s="98">
        <v>2837</v>
      </c>
      <c r="C1365" s="12" t="s">
        <v>1697</v>
      </c>
      <c r="D1365" s="14" t="s">
        <v>1823</v>
      </c>
      <c r="E1365" s="13" t="s">
        <v>646</v>
      </c>
      <c r="F1365" s="43" t="s">
        <v>3097</v>
      </c>
      <c r="G1365" s="12" t="s">
        <v>2120</v>
      </c>
      <c r="H1365" s="12" t="s">
        <v>2121</v>
      </c>
      <c r="I1365" s="226" t="s">
        <v>3360</v>
      </c>
      <c r="J1365" s="43" t="s">
        <v>3379</v>
      </c>
      <c r="K1365" s="43" t="s">
        <v>3379</v>
      </c>
      <c r="L1365" s="144">
        <v>41265</v>
      </c>
      <c r="M1365" s="138"/>
      <c r="N1365" s="15"/>
      <c r="O1365" s="15">
        <v>1</v>
      </c>
      <c r="P1365" s="39">
        <v>1</v>
      </c>
      <c r="Q1365" s="91" t="s">
        <v>3110</v>
      </c>
      <c r="R1365" s="14"/>
      <c r="T1365" s="135">
        <v>41355</v>
      </c>
      <c r="U1365" s="338"/>
      <c r="V1365" s="92"/>
      <c r="W1365" s="92"/>
    </row>
    <row r="1366" spans="1:23" ht="12.75" customHeight="1" x14ac:dyDescent="0.2">
      <c r="A1366" s="11">
        <f t="shared" si="22"/>
        <v>1364</v>
      </c>
      <c r="B1366" s="98">
        <v>2838</v>
      </c>
      <c r="C1366" s="12" t="s">
        <v>1697</v>
      </c>
      <c r="D1366" s="14" t="s">
        <v>1824</v>
      </c>
      <c r="E1366" s="13" t="s">
        <v>646</v>
      </c>
      <c r="F1366" s="43" t="s">
        <v>3097</v>
      </c>
      <c r="G1366" s="12" t="s">
        <v>2120</v>
      </c>
      <c r="H1366" s="12"/>
      <c r="I1366" s="12"/>
      <c r="J1366" s="43" t="s">
        <v>3379</v>
      </c>
      <c r="K1366" s="13"/>
      <c r="L1366" s="13"/>
      <c r="M1366" s="168"/>
      <c r="N1366" s="75"/>
      <c r="O1366" s="75">
        <v>0</v>
      </c>
      <c r="P1366" s="65">
        <v>1</v>
      </c>
      <c r="Q1366" s="91" t="s">
        <v>3107</v>
      </c>
      <c r="R1366" s="14"/>
      <c r="T1366" s="123"/>
      <c r="U1366" s="338"/>
      <c r="V1366" s="92"/>
      <c r="W1366" s="92"/>
    </row>
    <row r="1367" spans="1:23" ht="12.75" customHeight="1" x14ac:dyDescent="0.2">
      <c r="A1367" s="11">
        <f t="shared" si="22"/>
        <v>1365</v>
      </c>
      <c r="B1367" s="98">
        <v>2839</v>
      </c>
      <c r="C1367" s="12" t="s">
        <v>1697</v>
      </c>
      <c r="D1367" s="14" t="s">
        <v>1825</v>
      </c>
      <c r="E1367" s="13" t="s">
        <v>646</v>
      </c>
      <c r="F1367" s="43" t="s">
        <v>3097</v>
      </c>
      <c r="G1367" s="12" t="s">
        <v>2120</v>
      </c>
      <c r="H1367" s="12"/>
      <c r="I1367" s="225" t="s">
        <v>3360</v>
      </c>
      <c r="J1367" s="43" t="s">
        <v>3379</v>
      </c>
      <c r="K1367" s="13"/>
      <c r="L1367" s="144">
        <v>41882</v>
      </c>
      <c r="M1367" s="138"/>
      <c r="N1367" s="15"/>
      <c r="O1367" s="15">
        <v>1</v>
      </c>
      <c r="P1367" s="39">
        <v>1</v>
      </c>
      <c r="Q1367" s="91" t="s">
        <v>3110</v>
      </c>
      <c r="R1367" s="14"/>
      <c r="T1367" s="123"/>
      <c r="U1367" s="338"/>
      <c r="V1367" s="92">
        <v>41878</v>
      </c>
      <c r="W1367" s="92">
        <v>41880</v>
      </c>
    </row>
    <row r="1368" spans="1:23" ht="12.75" customHeight="1" x14ac:dyDescent="0.2">
      <c r="A1368" s="11">
        <f t="shared" si="22"/>
        <v>1366</v>
      </c>
      <c r="B1368" s="98">
        <v>2840</v>
      </c>
      <c r="C1368" s="12" t="s">
        <v>1697</v>
      </c>
      <c r="D1368" s="19" t="s">
        <v>1826</v>
      </c>
      <c r="E1368" s="13" t="s">
        <v>646</v>
      </c>
      <c r="F1368" s="43" t="s">
        <v>3097</v>
      </c>
      <c r="G1368" s="12" t="s">
        <v>2120</v>
      </c>
      <c r="H1368" s="18" t="s">
        <v>2121</v>
      </c>
      <c r="I1368" s="221" t="s">
        <v>3360</v>
      </c>
      <c r="J1368" s="43" t="s">
        <v>3379</v>
      </c>
      <c r="K1368" s="44">
        <v>41912</v>
      </c>
      <c r="L1368" s="144">
        <v>41548</v>
      </c>
      <c r="M1368" s="138"/>
      <c r="N1368" s="15"/>
      <c r="O1368" s="15">
        <v>1</v>
      </c>
      <c r="P1368" s="39">
        <v>1</v>
      </c>
      <c r="Q1368" s="91" t="s">
        <v>3110</v>
      </c>
      <c r="R1368" s="14"/>
      <c r="T1368" s="123">
        <v>41912</v>
      </c>
      <c r="U1368" s="338">
        <v>41912</v>
      </c>
      <c r="V1368" s="92" t="s">
        <v>20851</v>
      </c>
      <c r="W1368" s="92"/>
    </row>
    <row r="1369" spans="1:23" ht="12.75" customHeight="1" x14ac:dyDescent="0.2">
      <c r="A1369" s="11">
        <f t="shared" si="22"/>
        <v>1367</v>
      </c>
      <c r="B1369" s="98">
        <v>2841</v>
      </c>
      <c r="C1369" s="12" t="s">
        <v>1697</v>
      </c>
      <c r="D1369" s="14" t="s">
        <v>1827</v>
      </c>
      <c r="E1369" s="13" t="s">
        <v>646</v>
      </c>
      <c r="F1369" s="43" t="s">
        <v>3097</v>
      </c>
      <c r="G1369" s="12" t="s">
        <v>2120</v>
      </c>
      <c r="H1369" s="12"/>
      <c r="I1369" s="12"/>
      <c r="J1369" s="43" t="s">
        <v>3379</v>
      </c>
      <c r="K1369" s="13"/>
      <c r="L1369" s="13"/>
      <c r="M1369" s="138"/>
      <c r="N1369" s="15"/>
      <c r="O1369" s="15">
        <v>1</v>
      </c>
      <c r="P1369" s="39">
        <v>1</v>
      </c>
      <c r="Q1369" s="91" t="s">
        <v>3107</v>
      </c>
      <c r="R1369" s="14"/>
      <c r="T1369" s="123"/>
      <c r="U1369" s="338"/>
      <c r="V1369" s="92"/>
      <c r="W1369" s="92"/>
    </row>
    <row r="1370" spans="1:23" ht="12.75" customHeight="1" x14ac:dyDescent="0.2">
      <c r="A1370" s="11">
        <f t="shared" si="22"/>
        <v>1368</v>
      </c>
      <c r="B1370" s="98">
        <v>2842</v>
      </c>
      <c r="C1370" s="12" t="s">
        <v>1697</v>
      </c>
      <c r="D1370" s="14" t="s">
        <v>1828</v>
      </c>
      <c r="E1370" s="13" t="s">
        <v>646</v>
      </c>
      <c r="F1370" s="43" t="s">
        <v>3097</v>
      </c>
      <c r="G1370" s="12" t="s">
        <v>2120</v>
      </c>
      <c r="H1370" s="12"/>
      <c r="I1370" s="12"/>
      <c r="J1370" s="43" t="s">
        <v>3379</v>
      </c>
      <c r="K1370" s="13"/>
      <c r="L1370" s="13"/>
      <c r="M1370" s="138"/>
      <c r="N1370" s="15"/>
      <c r="O1370" s="15">
        <v>1</v>
      </c>
      <c r="P1370" s="39">
        <v>1</v>
      </c>
      <c r="Q1370" s="91" t="s">
        <v>3107</v>
      </c>
      <c r="R1370" s="14"/>
      <c r="T1370" s="123"/>
      <c r="U1370" s="338"/>
      <c r="V1370" s="92"/>
      <c r="W1370" s="92"/>
    </row>
    <row r="1371" spans="1:23" ht="12.75" customHeight="1" x14ac:dyDescent="0.2">
      <c r="A1371" s="11">
        <f t="shared" si="22"/>
        <v>1369</v>
      </c>
      <c r="B1371" s="98">
        <v>2843</v>
      </c>
      <c r="C1371" s="12" t="s">
        <v>1697</v>
      </c>
      <c r="D1371" s="14" t="s">
        <v>1829</v>
      </c>
      <c r="E1371" s="13" t="s">
        <v>646</v>
      </c>
      <c r="F1371" s="43" t="s">
        <v>3097</v>
      </c>
      <c r="G1371" s="12" t="s">
        <v>2120</v>
      </c>
      <c r="H1371" s="12"/>
      <c r="I1371" s="12"/>
      <c r="J1371" s="43" t="s">
        <v>3379</v>
      </c>
      <c r="K1371" s="13"/>
      <c r="L1371" s="13"/>
      <c r="M1371" s="138"/>
      <c r="N1371" s="15"/>
      <c r="O1371" s="15">
        <v>1</v>
      </c>
      <c r="P1371" s="39">
        <v>1</v>
      </c>
      <c r="Q1371" s="91" t="s">
        <v>3107</v>
      </c>
      <c r="R1371" s="14"/>
      <c r="T1371" s="123"/>
      <c r="U1371" s="338"/>
      <c r="V1371" s="92"/>
      <c r="W1371" s="92"/>
    </row>
    <row r="1372" spans="1:23" ht="12.75" customHeight="1" x14ac:dyDescent="0.2">
      <c r="A1372" s="11">
        <f t="shared" si="22"/>
        <v>1370</v>
      </c>
      <c r="B1372" s="98">
        <v>2844</v>
      </c>
      <c r="C1372" s="12" t="s">
        <v>1697</v>
      </c>
      <c r="D1372" s="14" t="s">
        <v>1830</v>
      </c>
      <c r="E1372" s="13" t="s">
        <v>646</v>
      </c>
      <c r="F1372" s="43" t="s">
        <v>3097</v>
      </c>
      <c r="G1372" s="12" t="s">
        <v>2120</v>
      </c>
      <c r="H1372" s="65" t="s">
        <v>2121</v>
      </c>
      <c r="I1372" s="12"/>
      <c r="J1372" s="43" t="s">
        <v>3379</v>
      </c>
      <c r="K1372" s="44">
        <v>41943</v>
      </c>
      <c r="L1372" s="13"/>
      <c r="M1372" s="138"/>
      <c r="N1372" s="15"/>
      <c r="O1372" s="15">
        <v>1</v>
      </c>
      <c r="P1372" s="39">
        <v>1</v>
      </c>
      <c r="Q1372" s="91" t="s">
        <v>3107</v>
      </c>
      <c r="R1372" s="14"/>
      <c r="S1372" s="115" t="s">
        <v>2121</v>
      </c>
      <c r="T1372" s="123">
        <v>41912</v>
      </c>
      <c r="U1372" s="338">
        <v>41912</v>
      </c>
      <c r="V1372" s="92"/>
      <c r="W1372" s="92"/>
    </row>
    <row r="1373" spans="1:23" ht="12.75" customHeight="1" x14ac:dyDescent="0.2">
      <c r="A1373" s="11">
        <f t="shared" si="22"/>
        <v>1371</v>
      </c>
      <c r="B1373" s="98">
        <v>2845</v>
      </c>
      <c r="C1373" s="12" t="s">
        <v>1697</v>
      </c>
      <c r="D1373" s="14" t="s">
        <v>1831</v>
      </c>
      <c r="E1373" s="13" t="s">
        <v>646</v>
      </c>
      <c r="F1373" s="43" t="s">
        <v>3097</v>
      </c>
      <c r="G1373" s="12" t="s">
        <v>2120</v>
      </c>
      <c r="H1373" s="12"/>
      <c r="I1373" s="12"/>
      <c r="J1373" s="43" t="s">
        <v>3379</v>
      </c>
      <c r="K1373" s="13"/>
      <c r="L1373" s="13"/>
      <c r="M1373" s="138"/>
      <c r="N1373" s="15"/>
      <c r="O1373" s="15">
        <v>1</v>
      </c>
      <c r="P1373" s="39">
        <v>1</v>
      </c>
      <c r="Q1373" s="91" t="s">
        <v>3107</v>
      </c>
      <c r="R1373" s="14"/>
      <c r="T1373" s="123"/>
      <c r="U1373" s="338"/>
      <c r="V1373" s="92"/>
      <c r="W1373" s="92"/>
    </row>
    <row r="1374" spans="1:23" ht="12.75" customHeight="1" x14ac:dyDescent="0.2">
      <c r="A1374" s="11">
        <f t="shared" si="22"/>
        <v>1372</v>
      </c>
      <c r="B1374" s="98">
        <v>2846</v>
      </c>
      <c r="C1374" s="12" t="s">
        <v>1697</v>
      </c>
      <c r="D1374" s="14" t="s">
        <v>1832</v>
      </c>
      <c r="E1374" s="13" t="s">
        <v>646</v>
      </c>
      <c r="F1374" s="43" t="s">
        <v>3097</v>
      </c>
      <c r="G1374" s="12" t="s">
        <v>2120</v>
      </c>
      <c r="H1374" s="12"/>
      <c r="I1374" s="12"/>
      <c r="J1374" s="43" t="s">
        <v>3379</v>
      </c>
      <c r="K1374" s="13"/>
      <c r="L1374" s="13"/>
      <c r="M1374" s="138"/>
      <c r="N1374" s="15"/>
      <c r="O1374" s="15">
        <v>1</v>
      </c>
      <c r="P1374" s="39">
        <v>1</v>
      </c>
      <c r="Q1374" s="91" t="s">
        <v>3107</v>
      </c>
      <c r="R1374" s="14"/>
      <c r="T1374" s="123"/>
      <c r="U1374" s="338"/>
      <c r="V1374" s="92"/>
      <c r="W1374" s="92"/>
    </row>
    <row r="1375" spans="1:23" ht="12.75" customHeight="1" x14ac:dyDescent="0.2">
      <c r="A1375" s="11">
        <f t="shared" si="22"/>
        <v>1373</v>
      </c>
      <c r="B1375" s="98">
        <v>2847</v>
      </c>
      <c r="C1375" s="12" t="s">
        <v>1697</v>
      </c>
      <c r="D1375" s="14" t="s">
        <v>1833</v>
      </c>
      <c r="E1375" s="13" t="s">
        <v>1713</v>
      </c>
      <c r="F1375" s="43" t="s">
        <v>3094</v>
      </c>
      <c r="G1375" s="12" t="s">
        <v>2120</v>
      </c>
      <c r="H1375" s="12"/>
      <c r="I1375" s="12"/>
      <c r="J1375" s="43" t="s">
        <v>3379</v>
      </c>
      <c r="K1375" s="13"/>
      <c r="L1375" s="13"/>
      <c r="M1375" s="138"/>
      <c r="N1375" s="15"/>
      <c r="O1375" s="15">
        <v>1</v>
      </c>
      <c r="P1375" s="39">
        <v>1</v>
      </c>
      <c r="Q1375" s="91" t="s">
        <v>3107</v>
      </c>
      <c r="R1375" s="14"/>
      <c r="T1375" s="123"/>
      <c r="U1375" s="338"/>
      <c r="V1375" s="92"/>
      <c r="W1375" s="92"/>
    </row>
    <row r="1376" spans="1:23" ht="12.75" customHeight="1" x14ac:dyDescent="0.2">
      <c r="A1376" s="11">
        <f t="shared" si="22"/>
        <v>1374</v>
      </c>
      <c r="B1376" s="98">
        <v>2848</v>
      </c>
      <c r="C1376" s="12" t="s">
        <v>1697</v>
      </c>
      <c r="D1376" s="14" t="s">
        <v>2698</v>
      </c>
      <c r="E1376" s="13" t="s">
        <v>646</v>
      </c>
      <c r="F1376" s="43" t="s">
        <v>3097</v>
      </c>
      <c r="G1376" s="12" t="s">
        <v>2120</v>
      </c>
      <c r="H1376" s="12" t="s">
        <v>2121</v>
      </c>
      <c r="I1376" s="12"/>
      <c r="J1376" s="43" t="s">
        <v>3379</v>
      </c>
      <c r="K1376" s="43" t="s">
        <v>3379</v>
      </c>
      <c r="L1376" s="43"/>
      <c r="M1376" s="168"/>
      <c r="N1376" s="75"/>
      <c r="O1376" s="75">
        <v>0</v>
      </c>
      <c r="P1376" s="65">
        <v>1</v>
      </c>
      <c r="Q1376" s="91" t="s">
        <v>3107</v>
      </c>
      <c r="R1376" s="14"/>
      <c r="T1376" s="123"/>
      <c r="U1376" s="338"/>
      <c r="V1376" s="92"/>
      <c r="W1376" s="92"/>
    </row>
    <row r="1377" spans="1:23" ht="12.75" customHeight="1" x14ac:dyDescent="0.2">
      <c r="A1377" s="11">
        <f t="shared" si="22"/>
        <v>1375</v>
      </c>
      <c r="B1377" s="98">
        <v>2849</v>
      </c>
      <c r="C1377" s="12" t="s">
        <v>1697</v>
      </c>
      <c r="D1377" s="14" t="s">
        <v>2699</v>
      </c>
      <c r="E1377" s="13" t="s">
        <v>646</v>
      </c>
      <c r="F1377" s="43" t="s">
        <v>3097</v>
      </c>
      <c r="G1377" s="12" t="s">
        <v>2120</v>
      </c>
      <c r="H1377" s="12"/>
      <c r="I1377" s="12"/>
      <c r="J1377" s="43" t="s">
        <v>3379</v>
      </c>
      <c r="K1377" s="13"/>
      <c r="L1377" s="13"/>
      <c r="M1377" s="138"/>
      <c r="N1377" s="15"/>
      <c r="O1377" s="15">
        <v>1</v>
      </c>
      <c r="P1377" s="39">
        <v>1</v>
      </c>
      <c r="Q1377" s="91" t="s">
        <v>3107</v>
      </c>
      <c r="R1377" s="14"/>
      <c r="T1377" s="123"/>
      <c r="U1377" s="338"/>
      <c r="V1377" s="92"/>
      <c r="W1377" s="92"/>
    </row>
    <row r="1378" spans="1:23" ht="12.75" customHeight="1" x14ac:dyDescent="0.2">
      <c r="A1378" s="11">
        <f t="shared" si="22"/>
        <v>1376</v>
      </c>
      <c r="B1378" s="98">
        <v>2850</v>
      </c>
      <c r="C1378" s="12" t="s">
        <v>1697</v>
      </c>
      <c r="D1378" s="14" t="s">
        <v>2700</v>
      </c>
      <c r="E1378" s="13" t="s">
        <v>646</v>
      </c>
      <c r="F1378" s="43" t="s">
        <v>3097</v>
      </c>
      <c r="G1378" s="12" t="s">
        <v>2120</v>
      </c>
      <c r="H1378" s="12" t="s">
        <v>2121</v>
      </c>
      <c r="I1378" s="225" t="s">
        <v>3360</v>
      </c>
      <c r="J1378" s="43" t="s">
        <v>3379</v>
      </c>
      <c r="K1378" s="43" t="s">
        <v>3379</v>
      </c>
      <c r="L1378" s="144">
        <v>40630</v>
      </c>
      <c r="M1378" s="168"/>
      <c r="N1378" s="75"/>
      <c r="O1378" s="75">
        <v>0</v>
      </c>
      <c r="P1378" s="65">
        <v>1</v>
      </c>
      <c r="Q1378" s="91" t="s">
        <v>3110</v>
      </c>
      <c r="R1378" s="14"/>
      <c r="T1378" s="135">
        <v>41432</v>
      </c>
      <c r="U1378" s="338"/>
      <c r="V1378" s="92"/>
      <c r="W1378" s="92"/>
    </row>
    <row r="1379" spans="1:23" ht="12.75" customHeight="1" x14ac:dyDescent="0.2">
      <c r="A1379" s="11">
        <f t="shared" si="22"/>
        <v>1377</v>
      </c>
      <c r="B1379" s="98">
        <v>2852</v>
      </c>
      <c r="C1379" s="12" t="s">
        <v>1697</v>
      </c>
      <c r="D1379" s="14" t="s">
        <v>2701</v>
      </c>
      <c r="E1379" s="13" t="s">
        <v>646</v>
      </c>
      <c r="F1379" s="43" t="s">
        <v>3097</v>
      </c>
      <c r="G1379" s="12" t="s">
        <v>2120</v>
      </c>
      <c r="H1379" s="12"/>
      <c r="I1379" s="18" t="s">
        <v>3360</v>
      </c>
      <c r="J1379" s="43" t="s">
        <v>3379</v>
      </c>
      <c r="K1379" s="13"/>
      <c r="L1379" s="144">
        <v>41912</v>
      </c>
      <c r="M1379" s="168"/>
      <c r="N1379" s="75"/>
      <c r="O1379" s="75">
        <v>0</v>
      </c>
      <c r="P1379" s="65">
        <v>1</v>
      </c>
      <c r="Q1379" s="91" t="s">
        <v>3110</v>
      </c>
      <c r="R1379" s="14"/>
      <c r="T1379" s="123"/>
      <c r="U1379" s="338"/>
      <c r="V1379" s="92">
        <v>41912</v>
      </c>
      <c r="W1379" s="92">
        <v>41912</v>
      </c>
    </row>
    <row r="1380" spans="1:23" ht="12.75" customHeight="1" x14ac:dyDescent="0.2">
      <c r="A1380" s="11">
        <f t="shared" si="22"/>
        <v>1378</v>
      </c>
      <c r="B1380" s="98">
        <v>2853</v>
      </c>
      <c r="C1380" s="12" t="s">
        <v>1697</v>
      </c>
      <c r="D1380" s="14" t="s">
        <v>2702</v>
      </c>
      <c r="E1380" s="13" t="s">
        <v>646</v>
      </c>
      <c r="F1380" s="43" t="s">
        <v>3097</v>
      </c>
      <c r="G1380" s="12" t="s">
        <v>2120</v>
      </c>
      <c r="H1380" s="12"/>
      <c r="I1380" s="221" t="s">
        <v>3360</v>
      </c>
      <c r="J1380" s="43" t="s">
        <v>3379</v>
      </c>
      <c r="K1380" s="13"/>
      <c r="L1380" s="144">
        <v>41558</v>
      </c>
      <c r="M1380" s="168"/>
      <c r="N1380" s="75"/>
      <c r="O1380" s="75">
        <v>0</v>
      </c>
      <c r="P1380" s="65">
        <v>1</v>
      </c>
      <c r="Q1380" s="91" t="s">
        <v>3110</v>
      </c>
      <c r="R1380" s="14"/>
      <c r="T1380" s="123"/>
      <c r="U1380" s="338"/>
      <c r="V1380" s="92">
        <v>41669</v>
      </c>
      <c r="W1380" s="92"/>
    </row>
    <row r="1381" spans="1:23" ht="12.75" customHeight="1" x14ac:dyDescent="0.2">
      <c r="A1381" s="11">
        <f t="shared" si="22"/>
        <v>1379</v>
      </c>
      <c r="B1381" s="98">
        <v>2854</v>
      </c>
      <c r="C1381" s="12" t="s">
        <v>1697</v>
      </c>
      <c r="D1381" s="14" t="s">
        <v>2703</v>
      </c>
      <c r="E1381" s="13" t="s">
        <v>646</v>
      </c>
      <c r="F1381" s="43" t="s">
        <v>3097</v>
      </c>
      <c r="G1381" s="12" t="s">
        <v>2120</v>
      </c>
      <c r="H1381" s="12"/>
      <c r="I1381" s="12"/>
      <c r="J1381" s="43" t="s">
        <v>3379</v>
      </c>
      <c r="K1381" s="13"/>
      <c r="L1381" s="13"/>
      <c r="M1381" s="138"/>
      <c r="N1381" s="15"/>
      <c r="O1381" s="15">
        <v>1</v>
      </c>
      <c r="P1381" s="39">
        <v>1</v>
      </c>
      <c r="Q1381" s="91" t="s">
        <v>3107</v>
      </c>
      <c r="R1381" s="14"/>
      <c r="T1381" s="123"/>
      <c r="U1381" s="338"/>
      <c r="V1381" s="92"/>
      <c r="W1381" s="92"/>
    </row>
    <row r="1382" spans="1:23" ht="12.75" customHeight="1" x14ac:dyDescent="0.2">
      <c r="A1382" s="11">
        <f t="shared" si="22"/>
        <v>1380</v>
      </c>
      <c r="B1382" s="98">
        <v>2856</v>
      </c>
      <c r="C1382" s="12" t="s">
        <v>1697</v>
      </c>
      <c r="D1382" s="14" t="s">
        <v>2704</v>
      </c>
      <c r="E1382" s="13" t="s">
        <v>646</v>
      </c>
      <c r="F1382" s="43" t="s">
        <v>3097</v>
      </c>
      <c r="G1382" s="12" t="s">
        <v>2120</v>
      </c>
      <c r="H1382" s="12"/>
      <c r="I1382" s="12"/>
      <c r="J1382" s="43" t="s">
        <v>3379</v>
      </c>
      <c r="K1382" s="13"/>
      <c r="L1382" s="13"/>
      <c r="M1382" s="168"/>
      <c r="N1382" s="75"/>
      <c r="O1382" s="75">
        <v>0</v>
      </c>
      <c r="P1382" s="65">
        <v>1</v>
      </c>
      <c r="Q1382" s="91" t="s">
        <v>3107</v>
      </c>
      <c r="R1382" s="14"/>
      <c r="T1382" s="123"/>
      <c r="U1382" s="338"/>
      <c r="V1382" s="92"/>
      <c r="W1382" s="92"/>
    </row>
    <row r="1383" spans="1:23" ht="12.75" customHeight="1" x14ac:dyDescent="0.2">
      <c r="A1383" s="11">
        <f t="shared" si="22"/>
        <v>1381</v>
      </c>
      <c r="B1383" s="98">
        <v>2857</v>
      </c>
      <c r="C1383" s="12" t="s">
        <v>1697</v>
      </c>
      <c r="D1383" s="14" t="s">
        <v>2705</v>
      </c>
      <c r="E1383" s="13" t="s">
        <v>646</v>
      </c>
      <c r="F1383" s="43" t="s">
        <v>3097</v>
      </c>
      <c r="G1383" s="12" t="s">
        <v>2120</v>
      </c>
      <c r="H1383" s="12" t="s">
        <v>2121</v>
      </c>
      <c r="I1383" s="225" t="s">
        <v>3360</v>
      </c>
      <c r="J1383" s="43" t="s">
        <v>3379</v>
      </c>
      <c r="K1383" s="43" t="s">
        <v>3379</v>
      </c>
      <c r="L1383" s="144">
        <v>40876</v>
      </c>
      <c r="M1383" s="168"/>
      <c r="N1383" s="75"/>
      <c r="O1383" s="75">
        <v>0</v>
      </c>
      <c r="P1383" s="65">
        <v>1</v>
      </c>
      <c r="Q1383" s="91" t="s">
        <v>3110</v>
      </c>
      <c r="R1383" s="14"/>
      <c r="T1383" s="135">
        <v>41355</v>
      </c>
      <c r="U1383" s="338"/>
      <c r="V1383" s="92"/>
      <c r="W1383" s="92"/>
    </row>
    <row r="1384" spans="1:23" ht="12.75" customHeight="1" x14ac:dyDescent="0.2">
      <c r="A1384" s="11">
        <f t="shared" si="22"/>
        <v>1382</v>
      </c>
      <c r="B1384" s="98">
        <v>2858</v>
      </c>
      <c r="C1384" s="12" t="s">
        <v>1697</v>
      </c>
      <c r="D1384" s="14" t="s">
        <v>2706</v>
      </c>
      <c r="E1384" s="13" t="s">
        <v>646</v>
      </c>
      <c r="F1384" s="43" t="s">
        <v>3097</v>
      </c>
      <c r="G1384" s="12" t="s">
        <v>2120</v>
      </c>
      <c r="H1384" s="12" t="s">
        <v>2121</v>
      </c>
      <c r="I1384" s="18" t="s">
        <v>3360</v>
      </c>
      <c r="J1384" s="43" t="s">
        <v>3379</v>
      </c>
      <c r="K1384" s="43" t="s">
        <v>3379</v>
      </c>
      <c r="L1384" s="144">
        <v>41558</v>
      </c>
      <c r="M1384" s="168"/>
      <c r="N1384" s="75"/>
      <c r="O1384" s="75">
        <v>0</v>
      </c>
      <c r="P1384" s="65">
        <v>1</v>
      </c>
      <c r="Q1384" s="91" t="s">
        <v>3110</v>
      </c>
      <c r="R1384" s="14"/>
      <c r="T1384" s="123"/>
      <c r="U1384" s="338"/>
      <c r="V1384" s="92">
        <v>41669</v>
      </c>
      <c r="W1384" s="92"/>
    </row>
    <row r="1385" spans="1:23" ht="12.75" customHeight="1" x14ac:dyDescent="0.2">
      <c r="A1385" s="11">
        <f t="shared" si="22"/>
        <v>1383</v>
      </c>
      <c r="B1385" s="98">
        <v>2859</v>
      </c>
      <c r="C1385" s="12" t="s">
        <v>1697</v>
      </c>
      <c r="D1385" s="14" t="s">
        <v>838</v>
      </c>
      <c r="E1385" s="13" t="s">
        <v>646</v>
      </c>
      <c r="F1385" s="43" t="s">
        <v>3054</v>
      </c>
      <c r="G1385" s="12" t="s">
        <v>2120</v>
      </c>
      <c r="H1385" s="12" t="s">
        <v>2121</v>
      </c>
      <c r="I1385" s="18" t="s">
        <v>3360</v>
      </c>
      <c r="J1385" s="43" t="s">
        <v>3379</v>
      </c>
      <c r="K1385" s="43" t="s">
        <v>3379</v>
      </c>
      <c r="L1385" s="144">
        <v>40457</v>
      </c>
      <c r="M1385" s="168"/>
      <c r="N1385" s="75"/>
      <c r="O1385" s="75">
        <v>0</v>
      </c>
      <c r="P1385" s="65">
        <v>1</v>
      </c>
      <c r="Q1385" s="91" t="s">
        <v>3110</v>
      </c>
      <c r="R1385" s="14"/>
      <c r="T1385" s="123"/>
      <c r="U1385" s="338"/>
      <c r="V1385" s="92"/>
      <c r="W1385" s="92"/>
    </row>
    <row r="1386" spans="1:23" ht="12.75" customHeight="1" x14ac:dyDescent="0.2">
      <c r="A1386" s="11">
        <f t="shared" si="22"/>
        <v>1384</v>
      </c>
      <c r="B1386" s="98">
        <v>2860</v>
      </c>
      <c r="C1386" s="12" t="s">
        <v>1697</v>
      </c>
      <c r="D1386" s="14" t="s">
        <v>2501</v>
      </c>
      <c r="E1386" s="13" t="s">
        <v>646</v>
      </c>
      <c r="F1386" s="43" t="s">
        <v>3097</v>
      </c>
      <c r="G1386" s="12" t="s">
        <v>2120</v>
      </c>
      <c r="H1386" s="12" t="s">
        <v>2121</v>
      </c>
      <c r="I1386" s="18" t="s">
        <v>3360</v>
      </c>
      <c r="J1386" s="43" t="s">
        <v>3379</v>
      </c>
      <c r="K1386" s="43" t="s">
        <v>3379</v>
      </c>
      <c r="L1386" s="144">
        <v>40683</v>
      </c>
      <c r="M1386" s="168"/>
      <c r="N1386" s="75"/>
      <c r="O1386" s="75">
        <v>0</v>
      </c>
      <c r="P1386" s="65">
        <v>1</v>
      </c>
      <c r="Q1386" s="91" t="s">
        <v>3110</v>
      </c>
      <c r="R1386" s="14"/>
      <c r="T1386" s="123"/>
      <c r="U1386" s="338"/>
      <c r="V1386" s="92"/>
      <c r="W1386" s="92"/>
    </row>
    <row r="1387" spans="1:23" ht="12.75" customHeight="1" x14ac:dyDescent="0.2">
      <c r="A1387" s="11">
        <f t="shared" si="22"/>
        <v>1385</v>
      </c>
      <c r="B1387" s="98">
        <v>2861</v>
      </c>
      <c r="C1387" s="12" t="s">
        <v>1697</v>
      </c>
      <c r="D1387" s="14" t="s">
        <v>2502</v>
      </c>
      <c r="E1387" s="13" t="s">
        <v>646</v>
      </c>
      <c r="F1387" s="43" t="s">
        <v>3097</v>
      </c>
      <c r="G1387" s="12" t="s">
        <v>2120</v>
      </c>
      <c r="H1387" s="12" t="s">
        <v>2121</v>
      </c>
      <c r="I1387" s="18" t="s">
        <v>3360</v>
      </c>
      <c r="J1387" s="43" t="s">
        <v>3379</v>
      </c>
      <c r="K1387" s="43" t="s">
        <v>3379</v>
      </c>
      <c r="L1387" s="144">
        <v>40786</v>
      </c>
      <c r="M1387" s="168"/>
      <c r="N1387" s="75"/>
      <c r="O1387" s="75">
        <v>0</v>
      </c>
      <c r="P1387" s="65">
        <v>1</v>
      </c>
      <c r="Q1387" s="91" t="s">
        <v>3110</v>
      </c>
      <c r="R1387" s="14"/>
      <c r="T1387" s="123"/>
      <c r="U1387" s="338"/>
      <c r="V1387" s="92"/>
      <c r="W1387" s="92"/>
    </row>
    <row r="1388" spans="1:23" ht="12.75" customHeight="1" x14ac:dyDescent="0.2">
      <c r="A1388" s="11">
        <f t="shared" si="22"/>
        <v>1386</v>
      </c>
      <c r="B1388" s="98">
        <v>2862</v>
      </c>
      <c r="C1388" s="12" t="s">
        <v>1697</v>
      </c>
      <c r="D1388" s="14" t="s">
        <v>2016</v>
      </c>
      <c r="E1388" s="13" t="s">
        <v>646</v>
      </c>
      <c r="F1388" s="43" t="s">
        <v>3097</v>
      </c>
      <c r="G1388" s="12" t="s">
        <v>2120</v>
      </c>
      <c r="H1388" s="12" t="s">
        <v>2121</v>
      </c>
      <c r="I1388" s="18" t="s">
        <v>3360</v>
      </c>
      <c r="J1388" s="43" t="s">
        <v>3379</v>
      </c>
      <c r="K1388" s="43" t="s">
        <v>3379</v>
      </c>
      <c r="L1388" s="144">
        <v>40431</v>
      </c>
      <c r="M1388" s="168"/>
      <c r="N1388" s="75"/>
      <c r="O1388" s="75">
        <v>0</v>
      </c>
      <c r="P1388" s="65">
        <v>1</v>
      </c>
      <c r="Q1388" s="91" t="s">
        <v>3110</v>
      </c>
      <c r="R1388" s="14"/>
      <c r="T1388" s="123"/>
      <c r="U1388" s="338"/>
      <c r="V1388" s="92"/>
      <c r="W1388" s="92"/>
    </row>
    <row r="1389" spans="1:23" ht="12.75" customHeight="1" x14ac:dyDescent="0.2">
      <c r="A1389" s="11">
        <f t="shared" si="22"/>
        <v>1387</v>
      </c>
      <c r="B1389" s="98">
        <v>2863</v>
      </c>
      <c r="C1389" s="12" t="s">
        <v>1697</v>
      </c>
      <c r="D1389" s="14" t="s">
        <v>2017</v>
      </c>
      <c r="E1389" s="13" t="s">
        <v>646</v>
      </c>
      <c r="F1389" s="43" t="s">
        <v>3097</v>
      </c>
      <c r="G1389" s="12" t="s">
        <v>2120</v>
      </c>
      <c r="H1389" s="12" t="s">
        <v>2121</v>
      </c>
      <c r="I1389" s="18" t="s">
        <v>3360</v>
      </c>
      <c r="J1389" s="43" t="s">
        <v>3379</v>
      </c>
      <c r="K1389" s="43" t="s">
        <v>3379</v>
      </c>
      <c r="L1389" s="144">
        <v>40786</v>
      </c>
      <c r="M1389" s="168"/>
      <c r="N1389" s="75"/>
      <c r="O1389" s="75">
        <v>0</v>
      </c>
      <c r="P1389" s="65">
        <v>1</v>
      </c>
      <c r="Q1389" s="91" t="s">
        <v>3110</v>
      </c>
      <c r="R1389" s="14"/>
      <c r="T1389" s="135">
        <v>41425</v>
      </c>
      <c r="U1389" s="338"/>
      <c r="V1389" s="92"/>
      <c r="W1389" s="92"/>
    </row>
    <row r="1390" spans="1:23" ht="12.75" customHeight="1" x14ac:dyDescent="0.2">
      <c r="A1390" s="11">
        <f t="shared" si="22"/>
        <v>1388</v>
      </c>
      <c r="B1390" s="98">
        <v>2864</v>
      </c>
      <c r="C1390" s="12" t="s">
        <v>1697</v>
      </c>
      <c r="D1390" s="14" t="s">
        <v>2018</v>
      </c>
      <c r="E1390" s="13" t="s">
        <v>646</v>
      </c>
      <c r="F1390" s="43" t="s">
        <v>3054</v>
      </c>
      <c r="G1390" s="12" t="s">
        <v>2120</v>
      </c>
      <c r="H1390" s="12" t="s">
        <v>2121</v>
      </c>
      <c r="I1390" s="221" t="s">
        <v>3360</v>
      </c>
      <c r="J1390" s="43" t="s">
        <v>3379</v>
      </c>
      <c r="K1390" s="43" t="s">
        <v>3379</v>
      </c>
      <c r="L1390" s="144">
        <v>40786</v>
      </c>
      <c r="M1390" s="168"/>
      <c r="N1390" s="75"/>
      <c r="O1390" s="75">
        <v>0</v>
      </c>
      <c r="P1390" s="65">
        <v>1</v>
      </c>
      <c r="Q1390" s="91" t="s">
        <v>3110</v>
      </c>
      <c r="R1390" s="14"/>
      <c r="T1390" s="123"/>
      <c r="U1390" s="338"/>
      <c r="V1390" s="92"/>
      <c r="W1390" s="92"/>
    </row>
    <row r="1391" spans="1:23" ht="12.75" customHeight="1" x14ac:dyDescent="0.2">
      <c r="A1391" s="11">
        <f t="shared" si="22"/>
        <v>1389</v>
      </c>
      <c r="B1391" s="98">
        <v>2865</v>
      </c>
      <c r="C1391" s="12" t="s">
        <v>1697</v>
      </c>
      <c r="D1391" s="14" t="s">
        <v>2507</v>
      </c>
      <c r="E1391" s="13" t="s">
        <v>646</v>
      </c>
      <c r="F1391" s="43" t="s">
        <v>3097</v>
      </c>
      <c r="G1391" s="12" t="s">
        <v>2120</v>
      </c>
      <c r="H1391" s="12"/>
      <c r="I1391" s="12"/>
      <c r="J1391" s="43" t="s">
        <v>3379</v>
      </c>
      <c r="K1391" s="13"/>
      <c r="L1391" s="13"/>
      <c r="M1391" s="138"/>
      <c r="N1391" s="15"/>
      <c r="O1391" s="15">
        <v>1</v>
      </c>
      <c r="P1391" s="39">
        <v>1</v>
      </c>
      <c r="Q1391" s="91" t="s">
        <v>3107</v>
      </c>
      <c r="R1391" s="14"/>
      <c r="T1391" s="123"/>
      <c r="U1391" s="338"/>
      <c r="V1391" s="92"/>
      <c r="W1391" s="92"/>
    </row>
    <row r="1392" spans="1:23" ht="12.75" customHeight="1" x14ac:dyDescent="0.2">
      <c r="A1392" s="11">
        <f t="shared" si="22"/>
        <v>1390</v>
      </c>
      <c r="B1392" s="98">
        <v>2867</v>
      </c>
      <c r="C1392" s="12" t="s">
        <v>1697</v>
      </c>
      <c r="D1392" s="14" t="s">
        <v>2508</v>
      </c>
      <c r="E1392" s="13" t="s">
        <v>646</v>
      </c>
      <c r="F1392" s="43" t="s">
        <v>3097</v>
      </c>
      <c r="G1392" s="12" t="s">
        <v>2120</v>
      </c>
      <c r="H1392" s="12"/>
      <c r="I1392" s="12"/>
      <c r="J1392" s="43" t="s">
        <v>3379</v>
      </c>
      <c r="K1392" s="13"/>
      <c r="L1392" s="13"/>
      <c r="M1392" s="138"/>
      <c r="N1392" s="15"/>
      <c r="O1392" s="15">
        <v>1</v>
      </c>
      <c r="P1392" s="39">
        <v>1</v>
      </c>
      <c r="Q1392" s="91" t="s">
        <v>3107</v>
      </c>
      <c r="R1392" s="14"/>
      <c r="T1392" s="123"/>
      <c r="U1392" s="338"/>
      <c r="V1392" s="92"/>
      <c r="W1392" s="92"/>
    </row>
    <row r="1393" spans="1:23" ht="12.75" customHeight="1" x14ac:dyDescent="0.2">
      <c r="A1393" s="11">
        <f t="shared" si="22"/>
        <v>1391</v>
      </c>
      <c r="B1393" s="98">
        <v>2868</v>
      </c>
      <c r="C1393" s="12" t="s">
        <v>1697</v>
      </c>
      <c r="D1393" s="14" t="s">
        <v>2509</v>
      </c>
      <c r="E1393" s="13" t="s">
        <v>646</v>
      </c>
      <c r="F1393" s="43" t="s">
        <v>3097</v>
      </c>
      <c r="G1393" s="12" t="s">
        <v>2120</v>
      </c>
      <c r="H1393" s="12"/>
      <c r="I1393" s="12"/>
      <c r="J1393" s="43" t="s">
        <v>3379</v>
      </c>
      <c r="K1393" s="13"/>
      <c r="L1393" s="13"/>
      <c r="M1393" s="138"/>
      <c r="N1393" s="15"/>
      <c r="O1393" s="15">
        <v>1</v>
      </c>
      <c r="P1393" s="39">
        <v>1</v>
      </c>
      <c r="Q1393" s="91" t="s">
        <v>3107</v>
      </c>
      <c r="R1393" s="14"/>
      <c r="T1393" s="123"/>
      <c r="U1393" s="338"/>
      <c r="V1393" s="92"/>
      <c r="W1393" s="92"/>
    </row>
    <row r="1394" spans="1:23" ht="12.75" customHeight="1" x14ac:dyDescent="0.2">
      <c r="A1394" s="11">
        <f t="shared" si="22"/>
        <v>1392</v>
      </c>
      <c r="B1394" s="98">
        <v>2869</v>
      </c>
      <c r="C1394" s="12" t="s">
        <v>1697</v>
      </c>
      <c r="D1394" s="14" t="s">
        <v>2510</v>
      </c>
      <c r="E1394" s="13" t="s">
        <v>646</v>
      </c>
      <c r="F1394" s="43" t="s">
        <v>3097</v>
      </c>
      <c r="G1394" s="12" t="s">
        <v>2120</v>
      </c>
      <c r="H1394" s="12"/>
      <c r="I1394" s="12"/>
      <c r="J1394" s="43" t="s">
        <v>3379</v>
      </c>
      <c r="K1394" s="13"/>
      <c r="L1394" s="13"/>
      <c r="M1394" s="138"/>
      <c r="N1394" s="15"/>
      <c r="O1394" s="15">
        <v>1</v>
      </c>
      <c r="P1394" s="39">
        <v>1</v>
      </c>
      <c r="Q1394" s="91" t="s">
        <v>3107</v>
      </c>
      <c r="R1394" s="14"/>
      <c r="T1394" s="123"/>
      <c r="U1394" s="338"/>
      <c r="V1394" s="92"/>
      <c r="W1394" s="92"/>
    </row>
    <row r="1395" spans="1:23" ht="12.75" customHeight="1" x14ac:dyDescent="0.2">
      <c r="A1395" s="11">
        <f t="shared" si="22"/>
        <v>1393</v>
      </c>
      <c r="B1395" s="98">
        <v>2871</v>
      </c>
      <c r="C1395" s="12" t="s">
        <v>1697</v>
      </c>
      <c r="D1395" s="14" t="s">
        <v>2511</v>
      </c>
      <c r="E1395" s="13" t="s">
        <v>646</v>
      </c>
      <c r="F1395" s="43" t="s">
        <v>3097</v>
      </c>
      <c r="G1395" s="12" t="s">
        <v>2120</v>
      </c>
      <c r="H1395" s="12" t="s">
        <v>2121</v>
      </c>
      <c r="I1395" s="225" t="s">
        <v>3360</v>
      </c>
      <c r="J1395" s="43" t="s">
        <v>3379</v>
      </c>
      <c r="K1395" s="43" t="s">
        <v>3379</v>
      </c>
      <c r="L1395" s="144">
        <v>40646</v>
      </c>
      <c r="M1395" s="168"/>
      <c r="N1395" s="75"/>
      <c r="O1395" s="75">
        <v>0</v>
      </c>
      <c r="P1395" s="65">
        <v>1</v>
      </c>
      <c r="Q1395" s="91" t="s">
        <v>3110</v>
      </c>
      <c r="R1395" s="14"/>
      <c r="T1395" s="135">
        <v>41425</v>
      </c>
      <c r="U1395" s="338"/>
      <c r="V1395" s="92"/>
      <c r="W1395" s="92"/>
    </row>
    <row r="1396" spans="1:23" ht="12.75" customHeight="1" x14ac:dyDescent="0.2">
      <c r="A1396" s="11">
        <f t="shared" si="22"/>
        <v>1394</v>
      </c>
      <c r="B1396" s="98">
        <v>2872</v>
      </c>
      <c r="C1396" s="12" t="s">
        <v>1697</v>
      </c>
      <c r="D1396" s="14" t="s">
        <v>2512</v>
      </c>
      <c r="E1396" s="13" t="s">
        <v>646</v>
      </c>
      <c r="F1396" s="43" t="s">
        <v>3097</v>
      </c>
      <c r="G1396" s="12" t="s">
        <v>2120</v>
      </c>
      <c r="H1396" s="12" t="s">
        <v>2121</v>
      </c>
      <c r="I1396" s="18" t="s">
        <v>3360</v>
      </c>
      <c r="J1396" s="43" t="s">
        <v>3379</v>
      </c>
      <c r="K1396" s="43" t="s">
        <v>3379</v>
      </c>
      <c r="L1396" s="144">
        <v>40852</v>
      </c>
      <c r="M1396" s="168"/>
      <c r="N1396" s="75"/>
      <c r="O1396" s="75">
        <v>0</v>
      </c>
      <c r="P1396" s="65">
        <v>1</v>
      </c>
      <c r="Q1396" s="91" t="s">
        <v>3110</v>
      </c>
      <c r="R1396" s="14"/>
      <c r="T1396" s="123"/>
      <c r="U1396" s="338"/>
      <c r="V1396" s="92"/>
      <c r="W1396" s="92"/>
    </row>
    <row r="1397" spans="1:23" ht="12.75" customHeight="1" x14ac:dyDescent="0.2">
      <c r="A1397" s="11">
        <f t="shared" si="22"/>
        <v>1395</v>
      </c>
      <c r="B1397" s="98">
        <v>2873</v>
      </c>
      <c r="C1397" s="12" t="s">
        <v>1697</v>
      </c>
      <c r="D1397" s="14" t="s">
        <v>2513</v>
      </c>
      <c r="E1397" s="13" t="s">
        <v>646</v>
      </c>
      <c r="F1397" s="43" t="s">
        <v>3097</v>
      </c>
      <c r="G1397" s="12" t="s">
        <v>2120</v>
      </c>
      <c r="H1397" s="12" t="s">
        <v>2121</v>
      </c>
      <c r="I1397" s="221" t="s">
        <v>3360</v>
      </c>
      <c r="J1397" s="43" t="s">
        <v>3379</v>
      </c>
      <c r="K1397" s="43" t="s">
        <v>3379</v>
      </c>
      <c r="L1397" s="144">
        <v>40781</v>
      </c>
      <c r="M1397" s="168"/>
      <c r="N1397" s="75"/>
      <c r="O1397" s="75">
        <v>0</v>
      </c>
      <c r="P1397" s="65">
        <v>1</v>
      </c>
      <c r="Q1397" s="91" t="s">
        <v>3110</v>
      </c>
      <c r="R1397" s="14"/>
      <c r="T1397" s="135">
        <v>41432</v>
      </c>
      <c r="U1397" s="338"/>
      <c r="V1397" s="92"/>
      <c r="W1397" s="92"/>
    </row>
    <row r="1398" spans="1:23" ht="12.75" customHeight="1" x14ac:dyDescent="0.2">
      <c r="A1398" s="11">
        <f t="shared" si="22"/>
        <v>1396</v>
      </c>
      <c r="B1398" s="98">
        <v>2874</v>
      </c>
      <c r="C1398" s="12" t="s">
        <v>1697</v>
      </c>
      <c r="D1398" s="14" t="s">
        <v>2514</v>
      </c>
      <c r="E1398" s="13" t="s">
        <v>646</v>
      </c>
      <c r="F1398" s="43" t="s">
        <v>3097</v>
      </c>
      <c r="G1398" s="12" t="s">
        <v>2120</v>
      </c>
      <c r="H1398" s="12"/>
      <c r="I1398" s="12"/>
      <c r="J1398" s="43" t="s">
        <v>3379</v>
      </c>
      <c r="K1398" s="13"/>
      <c r="L1398" s="13"/>
      <c r="M1398" s="138"/>
      <c r="N1398" s="15"/>
      <c r="O1398" s="15">
        <v>1</v>
      </c>
      <c r="P1398" s="39">
        <v>1</v>
      </c>
      <c r="Q1398" s="91" t="s">
        <v>3107</v>
      </c>
      <c r="R1398" s="14"/>
      <c r="T1398" s="123"/>
      <c r="U1398" s="338"/>
      <c r="V1398" s="92"/>
      <c r="W1398" s="92"/>
    </row>
    <row r="1399" spans="1:23" ht="12.75" customHeight="1" x14ac:dyDescent="0.2">
      <c r="A1399" s="11">
        <f t="shared" si="22"/>
        <v>1397</v>
      </c>
      <c r="B1399" s="98">
        <v>2875</v>
      </c>
      <c r="C1399" s="12" t="s">
        <v>1697</v>
      </c>
      <c r="D1399" s="14" t="s">
        <v>2515</v>
      </c>
      <c r="E1399" s="13" t="s">
        <v>646</v>
      </c>
      <c r="F1399" s="43" t="s">
        <v>3097</v>
      </c>
      <c r="G1399" s="12" t="s">
        <v>2120</v>
      </c>
      <c r="H1399" s="12"/>
      <c r="I1399" s="12"/>
      <c r="J1399" s="43" t="s">
        <v>3379</v>
      </c>
      <c r="K1399" s="13"/>
      <c r="L1399" s="13"/>
      <c r="M1399" s="138"/>
      <c r="N1399" s="15"/>
      <c r="O1399" s="15">
        <v>1</v>
      </c>
      <c r="P1399" s="39">
        <v>1</v>
      </c>
      <c r="Q1399" s="91" t="s">
        <v>3107</v>
      </c>
      <c r="R1399" s="14"/>
      <c r="T1399" s="123"/>
      <c r="U1399" s="338"/>
      <c r="V1399" s="92"/>
      <c r="W1399" s="92"/>
    </row>
    <row r="1400" spans="1:23" ht="12.75" customHeight="1" x14ac:dyDescent="0.2">
      <c r="A1400" s="11">
        <f t="shared" si="22"/>
        <v>1398</v>
      </c>
      <c r="B1400" s="98">
        <v>2876</v>
      </c>
      <c r="C1400" s="12" t="s">
        <v>1697</v>
      </c>
      <c r="D1400" s="19" t="s">
        <v>2516</v>
      </c>
      <c r="E1400" s="13" t="s">
        <v>646</v>
      </c>
      <c r="F1400" s="43" t="s">
        <v>3097</v>
      </c>
      <c r="G1400" s="12" t="s">
        <v>2120</v>
      </c>
      <c r="H1400" s="12"/>
      <c r="I1400" s="18" t="s">
        <v>3360</v>
      </c>
      <c r="J1400" s="43" t="s">
        <v>3379</v>
      </c>
      <c r="K1400" s="13"/>
      <c r="L1400" s="44">
        <v>42004</v>
      </c>
      <c r="M1400" s="138"/>
      <c r="N1400" s="15"/>
      <c r="O1400" s="15">
        <v>1</v>
      </c>
      <c r="P1400" s="39">
        <v>1</v>
      </c>
      <c r="Q1400" s="91" t="s">
        <v>3110</v>
      </c>
      <c r="R1400" s="14"/>
      <c r="S1400" s="118" t="s">
        <v>3360</v>
      </c>
      <c r="T1400" s="123"/>
      <c r="U1400" s="338"/>
      <c r="V1400" s="92">
        <v>41997</v>
      </c>
      <c r="W1400" s="126">
        <v>42004</v>
      </c>
    </row>
    <row r="1401" spans="1:23" ht="12.75" customHeight="1" x14ac:dyDescent="0.2">
      <c r="A1401" s="11">
        <f t="shared" si="22"/>
        <v>1399</v>
      </c>
      <c r="B1401" s="98">
        <v>2877</v>
      </c>
      <c r="C1401" s="12" t="s">
        <v>1697</v>
      </c>
      <c r="D1401" s="14" t="s">
        <v>2517</v>
      </c>
      <c r="E1401" s="13" t="s">
        <v>646</v>
      </c>
      <c r="F1401" s="43" t="s">
        <v>3097</v>
      </c>
      <c r="G1401" s="12" t="s">
        <v>2120</v>
      </c>
      <c r="H1401" s="12" t="s">
        <v>2121</v>
      </c>
      <c r="I1401" s="12"/>
      <c r="J1401" s="43" t="s">
        <v>3379</v>
      </c>
      <c r="K1401" s="43" t="s">
        <v>3379</v>
      </c>
      <c r="L1401" s="43"/>
      <c r="M1401" s="168"/>
      <c r="N1401" s="75"/>
      <c r="O1401" s="75">
        <v>0</v>
      </c>
      <c r="P1401" s="65">
        <v>1</v>
      </c>
      <c r="Q1401" s="91" t="s">
        <v>3107</v>
      </c>
      <c r="R1401" s="14"/>
      <c r="T1401" s="123"/>
      <c r="U1401" s="338"/>
      <c r="V1401" s="92"/>
      <c r="W1401" s="92"/>
    </row>
    <row r="1402" spans="1:23" ht="12.75" customHeight="1" x14ac:dyDescent="0.2">
      <c r="A1402" s="11">
        <f t="shared" si="22"/>
        <v>1400</v>
      </c>
      <c r="B1402" s="98">
        <v>2878</v>
      </c>
      <c r="C1402" s="12" t="s">
        <v>1697</v>
      </c>
      <c r="D1402" s="14" t="s">
        <v>1943</v>
      </c>
      <c r="E1402" s="13" t="s">
        <v>646</v>
      </c>
      <c r="F1402" s="43" t="s">
        <v>3097</v>
      </c>
      <c r="G1402" s="12" t="s">
        <v>2120</v>
      </c>
      <c r="H1402" s="12"/>
      <c r="I1402" s="12"/>
      <c r="J1402" s="43" t="s">
        <v>3379</v>
      </c>
      <c r="K1402" s="13"/>
      <c r="L1402" s="13"/>
      <c r="M1402" s="138"/>
      <c r="N1402" s="15"/>
      <c r="O1402" s="15">
        <v>1</v>
      </c>
      <c r="P1402" s="39">
        <v>1</v>
      </c>
      <c r="Q1402" s="91" t="s">
        <v>3107</v>
      </c>
      <c r="R1402" s="14"/>
      <c r="T1402" s="123"/>
      <c r="U1402" s="338"/>
      <c r="V1402" s="92"/>
      <c r="W1402" s="92"/>
    </row>
    <row r="1403" spans="1:23" ht="12.75" customHeight="1" x14ac:dyDescent="0.2">
      <c r="A1403" s="11">
        <f t="shared" si="22"/>
        <v>1401</v>
      </c>
      <c r="B1403" s="98">
        <v>2879</v>
      </c>
      <c r="C1403" s="12" t="s">
        <v>1697</v>
      </c>
      <c r="D1403" s="14" t="s">
        <v>1944</v>
      </c>
      <c r="E1403" s="13" t="s">
        <v>646</v>
      </c>
      <c r="F1403" s="43" t="s">
        <v>3097</v>
      </c>
      <c r="G1403" s="12" t="s">
        <v>2120</v>
      </c>
      <c r="H1403" s="12"/>
      <c r="I1403" s="12"/>
      <c r="J1403" s="43" t="s">
        <v>3379</v>
      </c>
      <c r="K1403" s="13"/>
      <c r="L1403" s="13"/>
      <c r="M1403" s="138"/>
      <c r="N1403" s="15"/>
      <c r="O1403" s="15">
        <v>1</v>
      </c>
      <c r="P1403" s="39">
        <v>1</v>
      </c>
      <c r="Q1403" s="91" t="s">
        <v>3107</v>
      </c>
      <c r="R1403" s="14"/>
      <c r="T1403" s="123"/>
      <c r="U1403" s="338"/>
      <c r="V1403" s="92"/>
      <c r="W1403" s="92"/>
    </row>
    <row r="1404" spans="1:23" x14ac:dyDescent="0.2">
      <c r="A1404" s="11">
        <f t="shared" si="22"/>
        <v>1402</v>
      </c>
      <c r="B1404" s="98">
        <v>2880</v>
      </c>
      <c r="C1404" s="12" t="s">
        <v>1697</v>
      </c>
      <c r="D1404" s="14" t="s">
        <v>1945</v>
      </c>
      <c r="E1404" s="13" t="s">
        <v>2119</v>
      </c>
      <c r="F1404" s="43" t="s">
        <v>3098</v>
      </c>
      <c r="G1404" s="12" t="s">
        <v>2120</v>
      </c>
      <c r="H1404" s="12" t="s">
        <v>2121</v>
      </c>
      <c r="I1404" s="225" t="s">
        <v>3360</v>
      </c>
      <c r="J1404" s="43" t="s">
        <v>3379</v>
      </c>
      <c r="K1404" s="43" t="s">
        <v>3379</v>
      </c>
      <c r="L1404" s="144">
        <v>40837</v>
      </c>
      <c r="M1404" s="138"/>
      <c r="N1404" s="15"/>
      <c r="O1404" s="15">
        <v>0</v>
      </c>
      <c r="P1404" s="39">
        <v>1</v>
      </c>
      <c r="Q1404" s="91" t="s">
        <v>3110</v>
      </c>
      <c r="R1404" s="14"/>
      <c r="T1404" s="123"/>
      <c r="U1404" s="338"/>
      <c r="V1404" s="92"/>
      <c r="W1404" s="92"/>
    </row>
    <row r="1405" spans="1:23" x14ac:dyDescent="0.2">
      <c r="A1405" s="11">
        <f t="shared" si="22"/>
        <v>1403</v>
      </c>
      <c r="B1405" s="98">
        <v>2881</v>
      </c>
      <c r="C1405" s="12" t="s">
        <v>1697</v>
      </c>
      <c r="D1405" s="14" t="s">
        <v>1946</v>
      </c>
      <c r="E1405" s="13" t="s">
        <v>2119</v>
      </c>
      <c r="F1405" s="43" t="s">
        <v>3098</v>
      </c>
      <c r="G1405" s="12" t="s">
        <v>2120</v>
      </c>
      <c r="H1405" s="12" t="s">
        <v>2121</v>
      </c>
      <c r="I1405" s="221" t="s">
        <v>3360</v>
      </c>
      <c r="J1405" s="43" t="s">
        <v>3379</v>
      </c>
      <c r="K1405" s="43" t="s">
        <v>3379</v>
      </c>
      <c r="L1405" s="144">
        <v>40529</v>
      </c>
      <c r="M1405" s="138"/>
      <c r="N1405" s="15"/>
      <c r="O1405" s="15">
        <v>0</v>
      </c>
      <c r="P1405" s="39">
        <v>1</v>
      </c>
      <c r="Q1405" s="91" t="s">
        <v>3110</v>
      </c>
      <c r="R1405" s="14"/>
      <c r="T1405" s="123"/>
      <c r="U1405" s="338"/>
      <c r="V1405" s="92"/>
      <c r="W1405" s="92"/>
    </row>
    <row r="1406" spans="1:23" ht="12.75" customHeight="1" x14ac:dyDescent="0.2">
      <c r="A1406" s="11">
        <f t="shared" si="22"/>
        <v>1404</v>
      </c>
      <c r="B1406" s="98">
        <v>2882</v>
      </c>
      <c r="C1406" s="12" t="s">
        <v>1697</v>
      </c>
      <c r="D1406" s="14" t="s">
        <v>2333</v>
      </c>
      <c r="E1406" s="13" t="s">
        <v>2119</v>
      </c>
      <c r="F1406" s="43" t="s">
        <v>3098</v>
      </c>
      <c r="G1406" s="12" t="s">
        <v>2120</v>
      </c>
      <c r="H1406" s="12"/>
      <c r="I1406" s="12"/>
      <c r="J1406" s="43" t="s">
        <v>3379</v>
      </c>
      <c r="K1406" s="13"/>
      <c r="L1406" s="13"/>
      <c r="M1406" s="168"/>
      <c r="N1406" s="75"/>
      <c r="O1406" s="75">
        <v>0</v>
      </c>
      <c r="P1406" s="65">
        <v>1</v>
      </c>
      <c r="Q1406" s="91" t="s">
        <v>3107</v>
      </c>
      <c r="R1406" s="14"/>
      <c r="T1406" s="123"/>
      <c r="U1406" s="338"/>
      <c r="V1406" s="92"/>
      <c r="W1406" s="92"/>
    </row>
    <row r="1407" spans="1:23" x14ac:dyDescent="0.2">
      <c r="A1407" s="11">
        <f t="shared" si="22"/>
        <v>1405</v>
      </c>
      <c r="B1407" s="98">
        <v>2884</v>
      </c>
      <c r="C1407" s="12" t="s">
        <v>1697</v>
      </c>
      <c r="D1407" s="14" t="s">
        <v>2334</v>
      </c>
      <c r="E1407" s="13" t="s">
        <v>2119</v>
      </c>
      <c r="F1407" s="43" t="s">
        <v>3098</v>
      </c>
      <c r="G1407" s="12" t="s">
        <v>2120</v>
      </c>
      <c r="H1407" s="12" t="s">
        <v>2121</v>
      </c>
      <c r="I1407" s="225" t="s">
        <v>3360</v>
      </c>
      <c r="J1407" s="43" t="s">
        <v>3379</v>
      </c>
      <c r="K1407" s="43" t="s">
        <v>3379</v>
      </c>
      <c r="L1407" s="144">
        <v>40450</v>
      </c>
      <c r="M1407" s="138"/>
      <c r="N1407" s="15"/>
      <c r="O1407" s="15">
        <v>0</v>
      </c>
      <c r="P1407" s="39">
        <v>1</v>
      </c>
      <c r="Q1407" s="91" t="s">
        <v>3110</v>
      </c>
      <c r="R1407" s="14"/>
      <c r="T1407" s="135">
        <v>41425</v>
      </c>
      <c r="U1407" s="338"/>
      <c r="V1407" s="92"/>
      <c r="W1407" s="92"/>
    </row>
    <row r="1408" spans="1:23" x14ac:dyDescent="0.2">
      <c r="A1408" s="11">
        <f t="shared" si="22"/>
        <v>1406</v>
      </c>
      <c r="B1408" s="98">
        <v>2885</v>
      </c>
      <c r="C1408" s="12" t="s">
        <v>1697</v>
      </c>
      <c r="D1408" s="14" t="s">
        <v>2335</v>
      </c>
      <c r="E1408" s="13" t="s">
        <v>2119</v>
      </c>
      <c r="F1408" s="43" t="s">
        <v>3098</v>
      </c>
      <c r="G1408" s="12" t="s">
        <v>2120</v>
      </c>
      <c r="H1408" s="12" t="s">
        <v>2121</v>
      </c>
      <c r="I1408" s="221" t="s">
        <v>3360</v>
      </c>
      <c r="J1408" s="43" t="s">
        <v>3379</v>
      </c>
      <c r="K1408" s="43" t="s">
        <v>3379</v>
      </c>
      <c r="L1408" s="144">
        <v>40784</v>
      </c>
      <c r="M1408" s="138"/>
      <c r="N1408" s="15"/>
      <c r="O1408" s="15">
        <v>0</v>
      </c>
      <c r="P1408" s="39">
        <v>1</v>
      </c>
      <c r="Q1408" s="91" t="s">
        <v>3110</v>
      </c>
      <c r="R1408" s="14"/>
      <c r="T1408" s="123"/>
      <c r="U1408" s="338"/>
      <c r="V1408" s="92"/>
      <c r="W1408" s="92"/>
    </row>
    <row r="1409" spans="1:23" ht="12.75" customHeight="1" x14ac:dyDescent="0.2">
      <c r="A1409" s="11">
        <f t="shared" si="22"/>
        <v>1407</v>
      </c>
      <c r="B1409" s="98">
        <v>2886</v>
      </c>
      <c r="C1409" s="12" t="s">
        <v>1697</v>
      </c>
      <c r="D1409" s="14" t="s">
        <v>2336</v>
      </c>
      <c r="E1409" s="13" t="s">
        <v>646</v>
      </c>
      <c r="F1409" s="43" t="s">
        <v>3097</v>
      </c>
      <c r="G1409" s="12" t="s">
        <v>2120</v>
      </c>
      <c r="H1409" s="12"/>
      <c r="I1409" s="12"/>
      <c r="J1409" s="43" t="s">
        <v>3379</v>
      </c>
      <c r="K1409" s="13"/>
      <c r="L1409" s="13"/>
      <c r="M1409" s="168"/>
      <c r="N1409" s="75"/>
      <c r="O1409" s="75">
        <v>0</v>
      </c>
      <c r="P1409" s="65">
        <v>1</v>
      </c>
      <c r="Q1409" s="91" t="s">
        <v>3107</v>
      </c>
      <c r="R1409" s="14"/>
      <c r="T1409" s="123"/>
      <c r="U1409" s="338"/>
      <c r="V1409" s="92"/>
      <c r="W1409" s="92"/>
    </row>
    <row r="1410" spans="1:23" x14ac:dyDescent="0.2">
      <c r="A1410" s="11">
        <f t="shared" si="22"/>
        <v>1408</v>
      </c>
      <c r="B1410" s="98">
        <v>2887</v>
      </c>
      <c r="C1410" s="12" t="s">
        <v>1697</v>
      </c>
      <c r="D1410" s="14" t="s">
        <v>2337</v>
      </c>
      <c r="E1410" s="13" t="s">
        <v>2119</v>
      </c>
      <c r="F1410" s="43" t="s">
        <v>3098</v>
      </c>
      <c r="G1410" s="12" t="s">
        <v>2120</v>
      </c>
      <c r="H1410" s="12" t="s">
        <v>2121</v>
      </c>
      <c r="I1410" s="18" t="s">
        <v>3360</v>
      </c>
      <c r="J1410" s="43" t="s">
        <v>3379</v>
      </c>
      <c r="K1410" s="43" t="s">
        <v>3379</v>
      </c>
      <c r="L1410" s="144">
        <v>41953</v>
      </c>
      <c r="M1410" s="138"/>
      <c r="N1410" s="15"/>
      <c r="O1410" s="15">
        <v>0</v>
      </c>
      <c r="P1410" s="39">
        <v>1</v>
      </c>
      <c r="Q1410" s="91" t="s">
        <v>3110</v>
      </c>
      <c r="R1410" s="14"/>
      <c r="T1410" s="135">
        <v>41432</v>
      </c>
      <c r="U1410" s="338"/>
      <c r="V1410" s="92">
        <v>41912</v>
      </c>
      <c r="W1410" s="92">
        <v>41912</v>
      </c>
    </row>
    <row r="1411" spans="1:23" x14ac:dyDescent="0.2">
      <c r="A1411" s="11">
        <f t="shared" si="22"/>
        <v>1409</v>
      </c>
      <c r="B1411" s="98">
        <v>2888</v>
      </c>
      <c r="C1411" s="12" t="s">
        <v>1697</v>
      </c>
      <c r="D1411" s="14" t="s">
        <v>2338</v>
      </c>
      <c r="E1411" s="13" t="s">
        <v>2119</v>
      </c>
      <c r="F1411" s="43" t="s">
        <v>3098</v>
      </c>
      <c r="G1411" s="12" t="s">
        <v>2120</v>
      </c>
      <c r="H1411" s="12" t="s">
        <v>2121</v>
      </c>
      <c r="I1411" s="225" t="s">
        <v>3360</v>
      </c>
      <c r="J1411" s="43" t="s">
        <v>3379</v>
      </c>
      <c r="K1411" s="43" t="s">
        <v>3379</v>
      </c>
      <c r="L1411" s="144">
        <v>40694</v>
      </c>
      <c r="M1411" s="138"/>
      <c r="N1411" s="15"/>
      <c r="O1411" s="15">
        <v>0</v>
      </c>
      <c r="P1411" s="39">
        <v>1</v>
      </c>
      <c r="Q1411" s="91" t="s">
        <v>3110</v>
      </c>
      <c r="R1411" s="14"/>
      <c r="T1411" s="123"/>
      <c r="U1411" s="338"/>
      <c r="V1411" s="92"/>
      <c r="W1411" s="92"/>
    </row>
    <row r="1412" spans="1:23" x14ac:dyDescent="0.2">
      <c r="A1412" s="11">
        <f t="shared" ref="A1412:A1475" si="23">A1411+1</f>
        <v>1410</v>
      </c>
      <c r="B1412" s="98">
        <v>2889</v>
      </c>
      <c r="C1412" s="12" t="s">
        <v>1697</v>
      </c>
      <c r="D1412" s="14" t="s">
        <v>2779</v>
      </c>
      <c r="E1412" s="13" t="s">
        <v>2119</v>
      </c>
      <c r="F1412" s="43" t="s">
        <v>3098</v>
      </c>
      <c r="G1412" s="12" t="s">
        <v>2120</v>
      </c>
      <c r="H1412" s="12" t="s">
        <v>2121</v>
      </c>
      <c r="I1412" s="18" t="s">
        <v>3360</v>
      </c>
      <c r="J1412" s="43" t="s">
        <v>3379</v>
      </c>
      <c r="K1412" s="43" t="s">
        <v>3379</v>
      </c>
      <c r="L1412" s="144">
        <v>40707</v>
      </c>
      <c r="M1412" s="138"/>
      <c r="N1412" s="15"/>
      <c r="O1412" s="15">
        <v>0</v>
      </c>
      <c r="P1412" s="39">
        <v>1</v>
      </c>
      <c r="Q1412" s="91" t="s">
        <v>3110</v>
      </c>
      <c r="R1412" s="14"/>
      <c r="T1412" s="123"/>
      <c r="U1412" s="338"/>
      <c r="V1412" s="92"/>
      <c r="W1412" s="92"/>
    </row>
    <row r="1413" spans="1:23" ht="12.75" customHeight="1" x14ac:dyDescent="0.2">
      <c r="A1413" s="11">
        <f t="shared" si="23"/>
        <v>1411</v>
      </c>
      <c r="B1413" s="98">
        <v>2890</v>
      </c>
      <c r="C1413" s="12" t="s">
        <v>1697</v>
      </c>
      <c r="D1413" s="14" t="s">
        <v>1608</v>
      </c>
      <c r="E1413" s="13" t="s">
        <v>646</v>
      </c>
      <c r="F1413" s="43" t="s">
        <v>3097</v>
      </c>
      <c r="G1413" s="12" t="s">
        <v>2120</v>
      </c>
      <c r="H1413" s="12" t="s">
        <v>2121</v>
      </c>
      <c r="I1413" s="18" t="s">
        <v>3360</v>
      </c>
      <c r="J1413" s="43" t="s">
        <v>3379</v>
      </c>
      <c r="K1413" s="43" t="s">
        <v>3379</v>
      </c>
      <c r="L1413" s="144">
        <v>40786</v>
      </c>
      <c r="M1413" s="168"/>
      <c r="N1413" s="75"/>
      <c r="O1413" s="75">
        <v>0</v>
      </c>
      <c r="P1413" s="65">
        <v>1</v>
      </c>
      <c r="Q1413" s="91" t="s">
        <v>3110</v>
      </c>
      <c r="R1413" s="14"/>
      <c r="T1413" s="123"/>
      <c r="U1413" s="338"/>
      <c r="V1413" s="92"/>
      <c r="W1413" s="92"/>
    </row>
    <row r="1414" spans="1:23" x14ac:dyDescent="0.2">
      <c r="A1414" s="11">
        <f t="shared" si="23"/>
        <v>1412</v>
      </c>
      <c r="B1414" s="98">
        <v>2891</v>
      </c>
      <c r="C1414" s="12" t="s">
        <v>1697</v>
      </c>
      <c r="D1414" s="14" t="s">
        <v>1609</v>
      </c>
      <c r="E1414" s="13" t="s">
        <v>2119</v>
      </c>
      <c r="F1414" s="43" t="s">
        <v>3098</v>
      </c>
      <c r="G1414" s="12" t="s">
        <v>2120</v>
      </c>
      <c r="H1414" s="12" t="s">
        <v>2121</v>
      </c>
      <c r="I1414" s="18" t="s">
        <v>3360</v>
      </c>
      <c r="J1414" s="43" t="s">
        <v>3379</v>
      </c>
      <c r="K1414" s="43" t="s">
        <v>3379</v>
      </c>
      <c r="L1414" s="144">
        <v>40640</v>
      </c>
      <c r="M1414" s="138"/>
      <c r="N1414" s="15"/>
      <c r="O1414" s="15">
        <v>0</v>
      </c>
      <c r="P1414" s="39">
        <v>1</v>
      </c>
      <c r="Q1414" s="91" t="s">
        <v>3110</v>
      </c>
      <c r="R1414" s="14"/>
      <c r="T1414" s="123"/>
      <c r="U1414" s="338"/>
      <c r="V1414" s="92"/>
      <c r="W1414" s="92"/>
    </row>
    <row r="1415" spans="1:23" ht="12.75" customHeight="1" x14ac:dyDescent="0.2">
      <c r="A1415" s="11">
        <f t="shared" si="23"/>
        <v>1413</v>
      </c>
      <c r="B1415" s="98">
        <v>2892</v>
      </c>
      <c r="C1415" s="12" t="s">
        <v>1697</v>
      </c>
      <c r="D1415" s="14" t="s">
        <v>1610</v>
      </c>
      <c r="E1415" s="13" t="s">
        <v>646</v>
      </c>
      <c r="F1415" s="43" t="s">
        <v>3054</v>
      </c>
      <c r="G1415" s="12" t="s">
        <v>2120</v>
      </c>
      <c r="H1415" s="12" t="s">
        <v>2121</v>
      </c>
      <c r="I1415" s="18" t="s">
        <v>3360</v>
      </c>
      <c r="J1415" s="43" t="s">
        <v>3379</v>
      </c>
      <c r="K1415" s="43" t="s">
        <v>3379</v>
      </c>
      <c r="L1415" s="144">
        <v>40456</v>
      </c>
      <c r="M1415" s="168"/>
      <c r="N1415" s="75"/>
      <c r="O1415" s="75">
        <v>0</v>
      </c>
      <c r="P1415" s="65">
        <v>1</v>
      </c>
      <c r="Q1415" s="91" t="s">
        <v>3110</v>
      </c>
      <c r="R1415" s="14"/>
      <c r="T1415" s="123"/>
      <c r="U1415" s="338"/>
      <c r="V1415" s="92"/>
      <c r="W1415" s="92"/>
    </row>
    <row r="1416" spans="1:23" x14ac:dyDescent="0.2">
      <c r="A1416" s="11">
        <f t="shared" si="23"/>
        <v>1414</v>
      </c>
      <c r="B1416" s="98">
        <v>2893</v>
      </c>
      <c r="C1416" s="12" t="s">
        <v>1697</v>
      </c>
      <c r="D1416" s="14" t="s">
        <v>1611</v>
      </c>
      <c r="E1416" s="13" t="s">
        <v>2119</v>
      </c>
      <c r="F1416" s="43" t="s">
        <v>3098</v>
      </c>
      <c r="G1416" s="12" t="s">
        <v>2120</v>
      </c>
      <c r="H1416" s="12" t="s">
        <v>2121</v>
      </c>
      <c r="I1416" s="18" t="s">
        <v>3360</v>
      </c>
      <c r="J1416" s="43" t="s">
        <v>3379</v>
      </c>
      <c r="K1416" s="43" t="s">
        <v>3379</v>
      </c>
      <c r="L1416" s="144">
        <v>40785</v>
      </c>
      <c r="M1416" s="138"/>
      <c r="N1416" s="15"/>
      <c r="O1416" s="15">
        <v>0</v>
      </c>
      <c r="P1416" s="39">
        <v>1</v>
      </c>
      <c r="Q1416" s="91" t="s">
        <v>3110</v>
      </c>
      <c r="R1416" s="14"/>
      <c r="T1416" s="123"/>
      <c r="U1416" s="338"/>
      <c r="V1416" s="92"/>
      <c r="W1416" s="92"/>
    </row>
    <row r="1417" spans="1:23" x14ac:dyDescent="0.2">
      <c r="A1417" s="11">
        <f t="shared" si="23"/>
        <v>1415</v>
      </c>
      <c r="B1417" s="98">
        <v>2894</v>
      </c>
      <c r="C1417" s="12" t="s">
        <v>1697</v>
      </c>
      <c r="D1417" s="14" t="s">
        <v>1612</v>
      </c>
      <c r="E1417" s="13" t="s">
        <v>2119</v>
      </c>
      <c r="F1417" s="43" t="s">
        <v>3098</v>
      </c>
      <c r="G1417" s="12" t="s">
        <v>2120</v>
      </c>
      <c r="H1417" s="12" t="s">
        <v>2121</v>
      </c>
      <c r="I1417" s="18" t="s">
        <v>3360</v>
      </c>
      <c r="J1417" s="43" t="s">
        <v>3379</v>
      </c>
      <c r="K1417" s="43" t="s">
        <v>3379</v>
      </c>
      <c r="L1417" s="144">
        <v>40697</v>
      </c>
      <c r="M1417" s="138"/>
      <c r="N1417" s="15"/>
      <c r="O1417" s="15">
        <v>0</v>
      </c>
      <c r="P1417" s="39">
        <v>1</v>
      </c>
      <c r="Q1417" s="91" t="s">
        <v>3110</v>
      </c>
      <c r="R1417" s="14"/>
      <c r="T1417" s="135">
        <v>41425</v>
      </c>
      <c r="U1417" s="338"/>
      <c r="V1417" s="92"/>
      <c r="W1417" s="92"/>
    </row>
    <row r="1418" spans="1:23" ht="12.75" customHeight="1" x14ac:dyDescent="0.2">
      <c r="A1418" s="11">
        <f t="shared" si="23"/>
        <v>1416</v>
      </c>
      <c r="B1418" s="98">
        <v>2895</v>
      </c>
      <c r="C1418" s="12" t="s">
        <v>1697</v>
      </c>
      <c r="D1418" s="14" t="s">
        <v>1613</v>
      </c>
      <c r="E1418" s="13" t="s">
        <v>646</v>
      </c>
      <c r="F1418" s="43" t="s">
        <v>3054</v>
      </c>
      <c r="G1418" s="12" t="s">
        <v>2120</v>
      </c>
      <c r="H1418" s="12" t="s">
        <v>2121</v>
      </c>
      <c r="I1418" s="221" t="s">
        <v>3360</v>
      </c>
      <c r="J1418" s="43" t="s">
        <v>3379</v>
      </c>
      <c r="K1418" s="43" t="s">
        <v>3379</v>
      </c>
      <c r="L1418" s="144">
        <v>40465</v>
      </c>
      <c r="M1418" s="168"/>
      <c r="N1418" s="75"/>
      <c r="O1418" s="75">
        <v>0</v>
      </c>
      <c r="P1418" s="65">
        <v>1</v>
      </c>
      <c r="Q1418" s="91" t="s">
        <v>3110</v>
      </c>
      <c r="R1418" s="14"/>
      <c r="T1418" s="123"/>
      <c r="U1418" s="338"/>
      <c r="V1418" s="92"/>
      <c r="W1418" s="92"/>
    </row>
    <row r="1419" spans="1:23" ht="12.75" customHeight="1" x14ac:dyDescent="0.2">
      <c r="A1419" s="11">
        <f t="shared" si="23"/>
        <v>1417</v>
      </c>
      <c r="B1419" s="98">
        <v>2896</v>
      </c>
      <c r="C1419" s="12" t="s">
        <v>1697</v>
      </c>
      <c r="D1419" s="14" t="s">
        <v>1614</v>
      </c>
      <c r="E1419" s="13" t="s">
        <v>646</v>
      </c>
      <c r="F1419" s="43" t="s">
        <v>3097</v>
      </c>
      <c r="G1419" s="12" t="s">
        <v>2120</v>
      </c>
      <c r="H1419" s="12" t="s">
        <v>2121</v>
      </c>
      <c r="I1419" s="18" t="s">
        <v>3360</v>
      </c>
      <c r="J1419" s="43" t="s">
        <v>3379</v>
      </c>
      <c r="K1419" s="43" t="s">
        <v>3379</v>
      </c>
      <c r="L1419" s="144">
        <v>42004</v>
      </c>
      <c r="M1419" s="138"/>
      <c r="N1419" s="15"/>
      <c r="O1419" s="15">
        <v>1</v>
      </c>
      <c r="P1419" s="39">
        <v>1</v>
      </c>
      <c r="Q1419" s="91" t="s">
        <v>3110</v>
      </c>
      <c r="R1419" s="14"/>
      <c r="T1419" s="123"/>
      <c r="U1419" s="338"/>
      <c r="V1419" s="92">
        <v>41997</v>
      </c>
      <c r="W1419" s="126">
        <v>42037</v>
      </c>
    </row>
    <row r="1420" spans="1:23" ht="12.75" customHeight="1" x14ac:dyDescent="0.2">
      <c r="A1420" s="11">
        <f t="shared" si="23"/>
        <v>1418</v>
      </c>
      <c r="B1420" s="98">
        <v>2897</v>
      </c>
      <c r="C1420" s="12" t="s">
        <v>1697</v>
      </c>
      <c r="D1420" s="14" t="s">
        <v>1615</v>
      </c>
      <c r="E1420" s="13" t="s">
        <v>646</v>
      </c>
      <c r="F1420" s="43" t="s">
        <v>3097</v>
      </c>
      <c r="G1420" s="12" t="s">
        <v>2120</v>
      </c>
      <c r="H1420" s="12"/>
      <c r="I1420" s="12"/>
      <c r="J1420" s="43" t="s">
        <v>3379</v>
      </c>
      <c r="K1420" s="13"/>
      <c r="L1420" s="13"/>
      <c r="M1420" s="138"/>
      <c r="N1420" s="15"/>
      <c r="O1420" s="15">
        <v>1</v>
      </c>
      <c r="P1420" s="39">
        <v>1</v>
      </c>
      <c r="Q1420" s="91" t="s">
        <v>3107</v>
      </c>
      <c r="R1420" s="14"/>
      <c r="T1420" s="123"/>
      <c r="U1420" s="338"/>
      <c r="V1420" s="92"/>
      <c r="W1420" s="92"/>
    </row>
    <row r="1421" spans="1:23" ht="12.75" customHeight="1" x14ac:dyDescent="0.2">
      <c r="A1421" s="11">
        <f t="shared" si="23"/>
        <v>1419</v>
      </c>
      <c r="B1421" s="98">
        <v>2898</v>
      </c>
      <c r="C1421" s="12" t="s">
        <v>1697</v>
      </c>
      <c r="D1421" s="14" t="s">
        <v>1616</v>
      </c>
      <c r="E1421" s="13" t="s">
        <v>646</v>
      </c>
      <c r="F1421" s="43" t="s">
        <v>3097</v>
      </c>
      <c r="G1421" s="12" t="s">
        <v>2120</v>
      </c>
      <c r="H1421" s="12"/>
      <c r="I1421" s="12"/>
      <c r="J1421" s="43" t="s">
        <v>3379</v>
      </c>
      <c r="K1421" s="13"/>
      <c r="L1421" s="13"/>
      <c r="M1421" s="138"/>
      <c r="N1421" s="15"/>
      <c r="O1421" s="15">
        <v>1</v>
      </c>
      <c r="P1421" s="39">
        <v>1</v>
      </c>
      <c r="Q1421" s="91" t="s">
        <v>3107</v>
      </c>
      <c r="R1421" s="14"/>
      <c r="T1421" s="123"/>
      <c r="U1421" s="338"/>
      <c r="V1421" s="92"/>
      <c r="W1421" s="92"/>
    </row>
    <row r="1422" spans="1:23" ht="12.75" customHeight="1" x14ac:dyDescent="0.2">
      <c r="A1422" s="11">
        <f t="shared" si="23"/>
        <v>1420</v>
      </c>
      <c r="B1422" s="98">
        <v>2899</v>
      </c>
      <c r="C1422" s="12" t="s">
        <v>1697</v>
      </c>
      <c r="D1422" s="14" t="s">
        <v>2804</v>
      </c>
      <c r="E1422" s="13" t="s">
        <v>646</v>
      </c>
      <c r="F1422" s="43" t="s">
        <v>3097</v>
      </c>
      <c r="G1422" s="12" t="s">
        <v>2120</v>
      </c>
      <c r="H1422" s="12" t="s">
        <v>2121</v>
      </c>
      <c r="I1422" s="225" t="s">
        <v>3360</v>
      </c>
      <c r="J1422" s="43" t="s">
        <v>3379</v>
      </c>
      <c r="K1422" s="43" t="s">
        <v>3379</v>
      </c>
      <c r="L1422" s="144">
        <v>40783</v>
      </c>
      <c r="M1422" s="168"/>
      <c r="N1422" s="75"/>
      <c r="O1422" s="75">
        <v>0</v>
      </c>
      <c r="P1422" s="65">
        <v>1</v>
      </c>
      <c r="Q1422" s="91" t="s">
        <v>3110</v>
      </c>
      <c r="R1422" s="14"/>
      <c r="T1422" s="123"/>
      <c r="U1422" s="338"/>
      <c r="V1422" s="92"/>
      <c r="W1422" s="92"/>
    </row>
    <row r="1423" spans="1:23" ht="12.75" customHeight="1" x14ac:dyDescent="0.2">
      <c r="A1423" s="11">
        <f t="shared" si="23"/>
        <v>1421</v>
      </c>
      <c r="B1423" s="98">
        <v>2900</v>
      </c>
      <c r="C1423" s="12" t="s">
        <v>1697</v>
      </c>
      <c r="D1423" s="14" t="s">
        <v>2805</v>
      </c>
      <c r="E1423" s="13" t="s">
        <v>957</v>
      </c>
      <c r="F1423" s="43" t="s">
        <v>3096</v>
      </c>
      <c r="G1423" s="12" t="s">
        <v>2120</v>
      </c>
      <c r="H1423" s="12" t="s">
        <v>2121</v>
      </c>
      <c r="I1423" s="18" t="s">
        <v>3360</v>
      </c>
      <c r="J1423" s="43" t="s">
        <v>3379</v>
      </c>
      <c r="K1423" s="43" t="s">
        <v>3379</v>
      </c>
      <c r="L1423" s="144">
        <v>40527</v>
      </c>
      <c r="M1423" s="168"/>
      <c r="N1423" s="75"/>
      <c r="O1423" s="75">
        <v>0</v>
      </c>
      <c r="P1423" s="65">
        <v>1</v>
      </c>
      <c r="Q1423" s="91" t="s">
        <v>3110</v>
      </c>
      <c r="R1423" s="14"/>
      <c r="T1423" s="123"/>
      <c r="U1423" s="338"/>
      <c r="V1423" s="92"/>
      <c r="W1423" s="92"/>
    </row>
    <row r="1424" spans="1:23" ht="12.75" customHeight="1" x14ac:dyDescent="0.2">
      <c r="A1424" s="11">
        <f t="shared" si="23"/>
        <v>1422</v>
      </c>
      <c r="B1424" s="98">
        <v>2901</v>
      </c>
      <c r="C1424" s="12" t="s">
        <v>1697</v>
      </c>
      <c r="D1424" s="14" t="s">
        <v>2806</v>
      </c>
      <c r="E1424" s="13" t="s">
        <v>957</v>
      </c>
      <c r="F1424" s="43" t="s">
        <v>3096</v>
      </c>
      <c r="G1424" s="12" t="s">
        <v>2120</v>
      </c>
      <c r="H1424" s="12" t="s">
        <v>2121</v>
      </c>
      <c r="I1424" s="18" t="s">
        <v>3360</v>
      </c>
      <c r="J1424" s="43" t="s">
        <v>3379</v>
      </c>
      <c r="K1424" s="43" t="s">
        <v>3379</v>
      </c>
      <c r="L1424" s="144">
        <v>40527</v>
      </c>
      <c r="M1424" s="168"/>
      <c r="N1424" s="75"/>
      <c r="O1424" s="75">
        <v>0</v>
      </c>
      <c r="P1424" s="65">
        <v>1</v>
      </c>
      <c r="Q1424" s="91" t="s">
        <v>3110</v>
      </c>
      <c r="R1424" s="14"/>
      <c r="T1424" s="135">
        <v>41446</v>
      </c>
      <c r="U1424" s="338"/>
      <c r="V1424" s="92"/>
      <c r="W1424" s="92"/>
    </row>
    <row r="1425" spans="1:23" ht="12.75" customHeight="1" x14ac:dyDescent="0.2">
      <c r="A1425" s="11">
        <f t="shared" si="23"/>
        <v>1423</v>
      </c>
      <c r="B1425" s="98">
        <v>2902</v>
      </c>
      <c r="C1425" s="12" t="s">
        <v>1697</v>
      </c>
      <c r="D1425" s="14" t="s">
        <v>2807</v>
      </c>
      <c r="E1425" s="13" t="s">
        <v>957</v>
      </c>
      <c r="F1425" s="43" t="s">
        <v>3096</v>
      </c>
      <c r="G1425" s="12" t="s">
        <v>2120</v>
      </c>
      <c r="H1425" s="12" t="s">
        <v>2121</v>
      </c>
      <c r="I1425" s="18" t="s">
        <v>3360</v>
      </c>
      <c r="J1425" s="43" t="s">
        <v>3379</v>
      </c>
      <c r="K1425" s="43" t="s">
        <v>3379</v>
      </c>
      <c r="L1425" s="144">
        <v>40527</v>
      </c>
      <c r="M1425" s="168"/>
      <c r="N1425" s="75"/>
      <c r="O1425" s="75">
        <v>0</v>
      </c>
      <c r="P1425" s="65">
        <v>1</v>
      </c>
      <c r="Q1425" s="91" t="s">
        <v>3110</v>
      </c>
      <c r="R1425" s="14"/>
      <c r="T1425" s="123"/>
      <c r="U1425" s="338"/>
      <c r="V1425" s="92"/>
      <c r="W1425" s="92"/>
    </row>
    <row r="1426" spans="1:23" ht="12.75" customHeight="1" x14ac:dyDescent="0.2">
      <c r="A1426" s="11">
        <f t="shared" si="23"/>
        <v>1424</v>
      </c>
      <c r="B1426" s="98">
        <v>2903</v>
      </c>
      <c r="C1426" s="12" t="s">
        <v>1697</v>
      </c>
      <c r="D1426" s="14" t="s">
        <v>1164</v>
      </c>
      <c r="E1426" s="13" t="s">
        <v>957</v>
      </c>
      <c r="F1426" s="43" t="s">
        <v>3096</v>
      </c>
      <c r="G1426" s="12" t="s">
        <v>2120</v>
      </c>
      <c r="H1426" s="12" t="s">
        <v>2121</v>
      </c>
      <c r="I1426" s="18" t="s">
        <v>3360</v>
      </c>
      <c r="J1426" s="43" t="s">
        <v>3379</v>
      </c>
      <c r="K1426" s="43" t="s">
        <v>3379</v>
      </c>
      <c r="L1426" s="144">
        <v>40536</v>
      </c>
      <c r="M1426" s="168"/>
      <c r="N1426" s="75"/>
      <c r="O1426" s="75">
        <v>0</v>
      </c>
      <c r="P1426" s="65">
        <v>1</v>
      </c>
      <c r="Q1426" s="91" t="s">
        <v>3110</v>
      </c>
      <c r="R1426" s="14"/>
      <c r="T1426" s="135">
        <v>41425</v>
      </c>
      <c r="U1426" s="338"/>
      <c r="V1426" s="92"/>
      <c r="W1426" s="92"/>
    </row>
    <row r="1427" spans="1:23" ht="12.75" customHeight="1" x14ac:dyDescent="0.2">
      <c r="A1427" s="11">
        <f t="shared" si="23"/>
        <v>1425</v>
      </c>
      <c r="B1427" s="98">
        <v>2904</v>
      </c>
      <c r="C1427" s="12" t="s">
        <v>1697</v>
      </c>
      <c r="D1427" s="14" t="s">
        <v>1165</v>
      </c>
      <c r="E1427" s="13" t="s">
        <v>957</v>
      </c>
      <c r="F1427" s="43" t="s">
        <v>3096</v>
      </c>
      <c r="G1427" s="12" t="s">
        <v>2120</v>
      </c>
      <c r="H1427" s="12" t="s">
        <v>2121</v>
      </c>
      <c r="I1427" s="18" t="s">
        <v>3360</v>
      </c>
      <c r="J1427" s="43" t="s">
        <v>3379</v>
      </c>
      <c r="K1427" s="43" t="s">
        <v>3379</v>
      </c>
      <c r="L1427" s="144">
        <v>40527</v>
      </c>
      <c r="M1427" s="168"/>
      <c r="N1427" s="75"/>
      <c r="O1427" s="75">
        <v>0</v>
      </c>
      <c r="P1427" s="65">
        <v>1</v>
      </c>
      <c r="Q1427" s="91" t="s">
        <v>3110</v>
      </c>
      <c r="R1427" s="14"/>
      <c r="T1427" s="123"/>
      <c r="U1427" s="338"/>
      <c r="V1427" s="92"/>
      <c r="W1427" s="92"/>
    </row>
    <row r="1428" spans="1:23" ht="12.75" customHeight="1" x14ac:dyDescent="0.2">
      <c r="A1428" s="11">
        <f t="shared" si="23"/>
        <v>1426</v>
      </c>
      <c r="B1428" s="98">
        <v>2905</v>
      </c>
      <c r="C1428" s="12" t="s">
        <v>1697</v>
      </c>
      <c r="D1428" s="14" t="s">
        <v>1166</v>
      </c>
      <c r="E1428" s="13" t="s">
        <v>957</v>
      </c>
      <c r="F1428" s="43" t="s">
        <v>3096</v>
      </c>
      <c r="G1428" s="12" t="s">
        <v>2120</v>
      </c>
      <c r="H1428" s="12" t="s">
        <v>2121</v>
      </c>
      <c r="I1428" s="18" t="s">
        <v>3360</v>
      </c>
      <c r="J1428" s="43" t="s">
        <v>3379</v>
      </c>
      <c r="K1428" s="43" t="s">
        <v>3379</v>
      </c>
      <c r="L1428" s="144">
        <v>40658</v>
      </c>
      <c r="M1428" s="168"/>
      <c r="N1428" s="75"/>
      <c r="O1428" s="75">
        <v>0</v>
      </c>
      <c r="P1428" s="65">
        <v>1</v>
      </c>
      <c r="Q1428" s="91" t="s">
        <v>3110</v>
      </c>
      <c r="R1428" s="14"/>
      <c r="T1428" s="135">
        <v>41425</v>
      </c>
      <c r="U1428" s="338"/>
      <c r="V1428" s="92"/>
      <c r="W1428" s="92"/>
    </row>
    <row r="1429" spans="1:23" ht="12.75" customHeight="1" x14ac:dyDescent="0.2">
      <c r="A1429" s="11">
        <f t="shared" si="23"/>
        <v>1427</v>
      </c>
      <c r="B1429" s="98">
        <v>2906</v>
      </c>
      <c r="C1429" s="12" t="s">
        <v>1697</v>
      </c>
      <c r="D1429" s="14" t="s">
        <v>1167</v>
      </c>
      <c r="E1429" s="13" t="s">
        <v>957</v>
      </c>
      <c r="F1429" s="43" t="s">
        <v>3096</v>
      </c>
      <c r="G1429" s="12" t="s">
        <v>2120</v>
      </c>
      <c r="H1429" s="12" t="s">
        <v>2121</v>
      </c>
      <c r="I1429" s="18" t="s">
        <v>3360</v>
      </c>
      <c r="J1429" s="43" t="s">
        <v>3379</v>
      </c>
      <c r="K1429" s="43" t="s">
        <v>3379</v>
      </c>
      <c r="L1429" s="144">
        <v>40528</v>
      </c>
      <c r="M1429" s="168"/>
      <c r="N1429" s="75"/>
      <c r="O1429" s="75">
        <v>0</v>
      </c>
      <c r="P1429" s="65">
        <v>1</v>
      </c>
      <c r="Q1429" s="91" t="s">
        <v>3110</v>
      </c>
      <c r="R1429" s="14"/>
      <c r="T1429" s="123"/>
      <c r="U1429" s="338"/>
      <c r="V1429" s="92"/>
      <c r="W1429" s="92"/>
    </row>
    <row r="1430" spans="1:23" ht="12.75" customHeight="1" x14ac:dyDescent="0.2">
      <c r="A1430" s="11">
        <f t="shared" si="23"/>
        <v>1428</v>
      </c>
      <c r="B1430" s="98">
        <v>2907</v>
      </c>
      <c r="C1430" s="12" t="s">
        <v>1697</v>
      </c>
      <c r="D1430" s="14" t="s">
        <v>1168</v>
      </c>
      <c r="E1430" s="13" t="s">
        <v>957</v>
      </c>
      <c r="F1430" s="43" t="s">
        <v>3096</v>
      </c>
      <c r="G1430" s="12" t="s">
        <v>2120</v>
      </c>
      <c r="H1430" s="12" t="s">
        <v>2121</v>
      </c>
      <c r="I1430" s="18" t="s">
        <v>3360</v>
      </c>
      <c r="J1430" s="43" t="s">
        <v>3379</v>
      </c>
      <c r="K1430" s="43" t="s">
        <v>3379</v>
      </c>
      <c r="L1430" s="144">
        <v>40658</v>
      </c>
      <c r="M1430" s="168"/>
      <c r="N1430" s="75"/>
      <c r="O1430" s="75">
        <v>0</v>
      </c>
      <c r="P1430" s="65">
        <v>1</v>
      </c>
      <c r="Q1430" s="91" t="s">
        <v>3110</v>
      </c>
      <c r="R1430" s="14"/>
      <c r="T1430" s="123"/>
      <c r="U1430" s="338"/>
      <c r="V1430" s="92"/>
      <c r="W1430" s="92"/>
    </row>
    <row r="1431" spans="1:23" ht="12.75" customHeight="1" x14ac:dyDescent="0.2">
      <c r="A1431" s="11">
        <f t="shared" si="23"/>
        <v>1429</v>
      </c>
      <c r="B1431" s="98">
        <v>2908</v>
      </c>
      <c r="C1431" s="12" t="s">
        <v>1697</v>
      </c>
      <c r="D1431" s="14" t="s">
        <v>1169</v>
      </c>
      <c r="E1431" s="13" t="s">
        <v>957</v>
      </c>
      <c r="F1431" s="43" t="s">
        <v>3096</v>
      </c>
      <c r="G1431" s="12" t="s">
        <v>2120</v>
      </c>
      <c r="H1431" s="12" t="s">
        <v>2121</v>
      </c>
      <c r="I1431" s="18" t="s">
        <v>3360</v>
      </c>
      <c r="J1431" s="43" t="s">
        <v>3379</v>
      </c>
      <c r="K1431" s="43" t="s">
        <v>3379</v>
      </c>
      <c r="L1431" s="144">
        <v>40527</v>
      </c>
      <c r="M1431" s="168"/>
      <c r="N1431" s="75"/>
      <c r="O1431" s="75">
        <v>0</v>
      </c>
      <c r="P1431" s="65">
        <v>1</v>
      </c>
      <c r="Q1431" s="91" t="s">
        <v>3110</v>
      </c>
      <c r="R1431" s="14"/>
      <c r="T1431" s="135">
        <v>41425</v>
      </c>
      <c r="U1431" s="338"/>
      <c r="V1431" s="92"/>
      <c r="W1431" s="92"/>
    </row>
    <row r="1432" spans="1:23" ht="12.75" customHeight="1" x14ac:dyDescent="0.2">
      <c r="A1432" s="11">
        <f t="shared" si="23"/>
        <v>1430</v>
      </c>
      <c r="B1432" s="98">
        <v>2909</v>
      </c>
      <c r="C1432" s="12" t="s">
        <v>1697</v>
      </c>
      <c r="D1432" s="14" t="s">
        <v>1170</v>
      </c>
      <c r="E1432" s="13" t="s">
        <v>957</v>
      </c>
      <c r="F1432" s="43" t="s">
        <v>3096</v>
      </c>
      <c r="G1432" s="12" t="s">
        <v>2120</v>
      </c>
      <c r="H1432" s="12" t="s">
        <v>2121</v>
      </c>
      <c r="I1432" s="18" t="s">
        <v>3360</v>
      </c>
      <c r="J1432" s="43" t="s">
        <v>3379</v>
      </c>
      <c r="K1432" s="43" t="s">
        <v>3379</v>
      </c>
      <c r="L1432" s="144">
        <v>40527</v>
      </c>
      <c r="M1432" s="168"/>
      <c r="N1432" s="75"/>
      <c r="O1432" s="75">
        <v>0</v>
      </c>
      <c r="P1432" s="65">
        <v>1</v>
      </c>
      <c r="Q1432" s="91" t="s">
        <v>3110</v>
      </c>
      <c r="R1432" s="14"/>
      <c r="T1432" s="123"/>
      <c r="U1432" s="338"/>
      <c r="V1432" s="92"/>
      <c r="W1432" s="92"/>
    </row>
    <row r="1433" spans="1:23" ht="12.75" customHeight="1" x14ac:dyDescent="0.2">
      <c r="A1433" s="11">
        <f t="shared" si="23"/>
        <v>1431</v>
      </c>
      <c r="B1433" s="98">
        <v>2910</v>
      </c>
      <c r="C1433" s="12" t="s">
        <v>1697</v>
      </c>
      <c r="D1433" s="14" t="s">
        <v>1171</v>
      </c>
      <c r="E1433" s="13" t="s">
        <v>957</v>
      </c>
      <c r="F1433" s="43" t="s">
        <v>3096</v>
      </c>
      <c r="G1433" s="12" t="s">
        <v>2120</v>
      </c>
      <c r="H1433" s="12" t="s">
        <v>2121</v>
      </c>
      <c r="I1433" s="18" t="s">
        <v>3360</v>
      </c>
      <c r="J1433" s="43" t="s">
        <v>3379</v>
      </c>
      <c r="K1433" s="43" t="s">
        <v>3379</v>
      </c>
      <c r="L1433" s="144">
        <v>40532</v>
      </c>
      <c r="M1433" s="168"/>
      <c r="N1433" s="75"/>
      <c r="O1433" s="75">
        <v>0</v>
      </c>
      <c r="P1433" s="65">
        <v>1</v>
      </c>
      <c r="Q1433" s="91" t="s">
        <v>3110</v>
      </c>
      <c r="R1433" s="14"/>
      <c r="T1433" s="123"/>
      <c r="U1433" s="338"/>
      <c r="V1433" s="92"/>
      <c r="W1433" s="92"/>
    </row>
    <row r="1434" spans="1:23" ht="12.75" customHeight="1" x14ac:dyDescent="0.2">
      <c r="A1434" s="11">
        <f t="shared" si="23"/>
        <v>1432</v>
      </c>
      <c r="B1434" s="98">
        <v>2911</v>
      </c>
      <c r="C1434" s="12" t="s">
        <v>1697</v>
      </c>
      <c r="D1434" s="14" t="s">
        <v>1172</v>
      </c>
      <c r="E1434" s="13" t="s">
        <v>957</v>
      </c>
      <c r="F1434" s="43" t="s">
        <v>3096</v>
      </c>
      <c r="G1434" s="12" t="s">
        <v>2120</v>
      </c>
      <c r="H1434" s="12" t="s">
        <v>2121</v>
      </c>
      <c r="I1434" s="18" t="s">
        <v>3360</v>
      </c>
      <c r="J1434" s="43" t="s">
        <v>3379</v>
      </c>
      <c r="K1434" s="43" t="s">
        <v>3379</v>
      </c>
      <c r="L1434" s="144">
        <v>40529</v>
      </c>
      <c r="M1434" s="168"/>
      <c r="N1434" s="75"/>
      <c r="O1434" s="75">
        <v>0</v>
      </c>
      <c r="P1434" s="65">
        <v>1</v>
      </c>
      <c r="Q1434" s="91" t="s">
        <v>3110</v>
      </c>
      <c r="R1434" s="14"/>
      <c r="T1434" s="123"/>
      <c r="U1434" s="338"/>
      <c r="V1434" s="92"/>
      <c r="W1434" s="92"/>
    </row>
    <row r="1435" spans="1:23" ht="12.75" customHeight="1" x14ac:dyDescent="0.2">
      <c r="A1435" s="11">
        <f t="shared" si="23"/>
        <v>1433</v>
      </c>
      <c r="B1435" s="98">
        <v>2912</v>
      </c>
      <c r="C1435" s="12" t="s">
        <v>1697</v>
      </c>
      <c r="D1435" s="14" t="s">
        <v>1173</v>
      </c>
      <c r="E1435" s="13" t="s">
        <v>957</v>
      </c>
      <c r="F1435" s="43" t="s">
        <v>3096</v>
      </c>
      <c r="G1435" s="12" t="s">
        <v>2120</v>
      </c>
      <c r="H1435" s="12"/>
      <c r="I1435" s="18" t="s">
        <v>3360</v>
      </c>
      <c r="J1435" s="43" t="s">
        <v>3379</v>
      </c>
      <c r="K1435" s="13"/>
      <c r="L1435" s="144">
        <v>40766</v>
      </c>
      <c r="M1435" s="138"/>
      <c r="N1435" s="15"/>
      <c r="O1435" s="15">
        <v>1</v>
      </c>
      <c r="P1435" s="39">
        <v>1</v>
      </c>
      <c r="Q1435" s="91" t="s">
        <v>3110</v>
      </c>
      <c r="R1435" s="14"/>
      <c r="T1435" s="123"/>
      <c r="U1435" s="338"/>
      <c r="V1435" s="92"/>
      <c r="W1435" s="92"/>
    </row>
    <row r="1436" spans="1:23" ht="12.75" customHeight="1" x14ac:dyDescent="0.2">
      <c r="A1436" s="11">
        <f t="shared" si="23"/>
        <v>1434</v>
      </c>
      <c r="B1436" s="98">
        <v>2913</v>
      </c>
      <c r="C1436" s="12" t="s">
        <v>1697</v>
      </c>
      <c r="D1436" s="14" t="s">
        <v>1174</v>
      </c>
      <c r="E1436" s="13" t="s">
        <v>957</v>
      </c>
      <c r="F1436" s="43" t="s">
        <v>3096</v>
      </c>
      <c r="G1436" s="12" t="s">
        <v>2120</v>
      </c>
      <c r="H1436" s="12" t="s">
        <v>2121</v>
      </c>
      <c r="I1436" s="18" t="s">
        <v>3360</v>
      </c>
      <c r="J1436" s="43" t="s">
        <v>3379</v>
      </c>
      <c r="K1436" s="43" t="s">
        <v>3379</v>
      </c>
      <c r="L1436" s="144">
        <v>40753</v>
      </c>
      <c r="M1436" s="168"/>
      <c r="N1436" s="75"/>
      <c r="O1436" s="75">
        <v>0</v>
      </c>
      <c r="P1436" s="65">
        <v>1</v>
      </c>
      <c r="Q1436" s="91" t="s">
        <v>3110</v>
      </c>
      <c r="R1436" s="14"/>
      <c r="T1436" s="123"/>
      <c r="U1436" s="338"/>
      <c r="V1436" s="92"/>
      <c r="W1436" s="92"/>
    </row>
    <row r="1437" spans="1:23" ht="12.75" customHeight="1" x14ac:dyDescent="0.2">
      <c r="A1437" s="11">
        <f t="shared" si="23"/>
        <v>1435</v>
      </c>
      <c r="B1437" s="98">
        <v>2914</v>
      </c>
      <c r="C1437" s="12" t="s">
        <v>1697</v>
      </c>
      <c r="D1437" s="14" t="s">
        <v>1175</v>
      </c>
      <c r="E1437" s="13" t="s">
        <v>957</v>
      </c>
      <c r="F1437" s="43" t="s">
        <v>3096</v>
      </c>
      <c r="G1437" s="12" t="s">
        <v>2120</v>
      </c>
      <c r="H1437" s="12" t="s">
        <v>2121</v>
      </c>
      <c r="I1437" s="18" t="s">
        <v>3360</v>
      </c>
      <c r="J1437" s="43" t="s">
        <v>3379</v>
      </c>
      <c r="K1437" s="43" t="s">
        <v>3379</v>
      </c>
      <c r="L1437" s="144">
        <v>40724</v>
      </c>
      <c r="M1437" s="168"/>
      <c r="N1437" s="75"/>
      <c r="O1437" s="75">
        <v>0</v>
      </c>
      <c r="P1437" s="65">
        <v>1</v>
      </c>
      <c r="Q1437" s="91" t="s">
        <v>3110</v>
      </c>
      <c r="R1437" s="14"/>
      <c r="T1437" s="123"/>
      <c r="U1437" s="338"/>
      <c r="V1437" s="92"/>
      <c r="W1437" s="92"/>
    </row>
    <row r="1438" spans="1:23" ht="12.75" customHeight="1" x14ac:dyDescent="0.2">
      <c r="A1438" s="11">
        <f t="shared" si="23"/>
        <v>1436</v>
      </c>
      <c r="B1438" s="98">
        <v>2915</v>
      </c>
      <c r="C1438" s="12" t="s">
        <v>1697</v>
      </c>
      <c r="D1438" s="14" t="s">
        <v>1176</v>
      </c>
      <c r="E1438" s="13" t="s">
        <v>957</v>
      </c>
      <c r="F1438" s="43" t="s">
        <v>3096</v>
      </c>
      <c r="G1438" s="12" t="s">
        <v>2120</v>
      </c>
      <c r="H1438" s="12" t="s">
        <v>2121</v>
      </c>
      <c r="I1438" s="18" t="s">
        <v>3360</v>
      </c>
      <c r="J1438" s="43" t="s">
        <v>3379</v>
      </c>
      <c r="K1438" s="43" t="s">
        <v>3379</v>
      </c>
      <c r="L1438" s="144">
        <v>40724</v>
      </c>
      <c r="M1438" s="168"/>
      <c r="N1438" s="75"/>
      <c r="O1438" s="75">
        <v>0</v>
      </c>
      <c r="P1438" s="65">
        <v>1</v>
      </c>
      <c r="Q1438" s="91" t="s">
        <v>3110</v>
      </c>
      <c r="R1438" s="14"/>
      <c r="T1438" s="123"/>
      <c r="U1438" s="338"/>
      <c r="V1438" s="92"/>
      <c r="W1438" s="92"/>
    </row>
    <row r="1439" spans="1:23" ht="12.75" customHeight="1" x14ac:dyDescent="0.2">
      <c r="A1439" s="11">
        <f t="shared" si="23"/>
        <v>1437</v>
      </c>
      <c r="B1439" s="98">
        <v>2916</v>
      </c>
      <c r="C1439" s="12" t="s">
        <v>1697</v>
      </c>
      <c r="D1439" s="14" t="s">
        <v>1177</v>
      </c>
      <c r="E1439" s="13" t="s">
        <v>957</v>
      </c>
      <c r="F1439" s="43" t="s">
        <v>3096</v>
      </c>
      <c r="G1439" s="12" t="s">
        <v>2120</v>
      </c>
      <c r="H1439" s="12" t="s">
        <v>2121</v>
      </c>
      <c r="I1439" s="221" t="s">
        <v>3360</v>
      </c>
      <c r="J1439" s="43" t="s">
        <v>3379</v>
      </c>
      <c r="K1439" s="43" t="s">
        <v>3379</v>
      </c>
      <c r="L1439" s="144">
        <v>40753</v>
      </c>
      <c r="M1439" s="168"/>
      <c r="N1439" s="75"/>
      <c r="O1439" s="75">
        <v>0</v>
      </c>
      <c r="P1439" s="65">
        <v>1</v>
      </c>
      <c r="Q1439" s="91" t="s">
        <v>3110</v>
      </c>
      <c r="R1439" s="14"/>
      <c r="T1439" s="123"/>
      <c r="U1439" s="338"/>
      <c r="V1439" s="92"/>
      <c r="W1439" s="92"/>
    </row>
    <row r="1440" spans="1:23" ht="12.75" customHeight="1" x14ac:dyDescent="0.2">
      <c r="A1440" s="11">
        <f t="shared" si="23"/>
        <v>1438</v>
      </c>
      <c r="B1440" s="98">
        <v>2918</v>
      </c>
      <c r="C1440" s="12" t="s">
        <v>1697</v>
      </c>
      <c r="D1440" s="14" t="s">
        <v>1178</v>
      </c>
      <c r="E1440" s="13" t="s">
        <v>957</v>
      </c>
      <c r="F1440" s="43" t="s">
        <v>3096</v>
      </c>
      <c r="G1440" s="12" t="s">
        <v>2120</v>
      </c>
      <c r="H1440" s="12"/>
      <c r="I1440" s="12"/>
      <c r="J1440" s="43" t="s">
        <v>3379</v>
      </c>
      <c r="K1440" s="13"/>
      <c r="L1440" s="13"/>
      <c r="M1440" s="138"/>
      <c r="N1440" s="15"/>
      <c r="O1440" s="15">
        <v>1</v>
      </c>
      <c r="P1440" s="39">
        <v>1</v>
      </c>
      <c r="Q1440" s="91" t="s">
        <v>3107</v>
      </c>
      <c r="R1440" s="14"/>
      <c r="T1440" s="123"/>
      <c r="U1440" s="338"/>
      <c r="V1440" s="92"/>
      <c r="W1440" s="92"/>
    </row>
    <row r="1441" spans="1:23" ht="12.75" customHeight="1" x14ac:dyDescent="0.2">
      <c r="A1441" s="11">
        <f t="shared" si="23"/>
        <v>1439</v>
      </c>
      <c r="B1441" s="98">
        <v>2919</v>
      </c>
      <c r="C1441" s="12" t="s">
        <v>1697</v>
      </c>
      <c r="D1441" s="14" t="s">
        <v>2814</v>
      </c>
      <c r="E1441" s="13" t="s">
        <v>957</v>
      </c>
      <c r="F1441" s="43" t="s">
        <v>3096</v>
      </c>
      <c r="G1441" s="12" t="s">
        <v>2120</v>
      </c>
      <c r="H1441" s="12" t="s">
        <v>2121</v>
      </c>
      <c r="I1441" s="12"/>
      <c r="J1441" s="43" t="s">
        <v>3379</v>
      </c>
      <c r="K1441" s="43" t="s">
        <v>3379</v>
      </c>
      <c r="L1441" s="43"/>
      <c r="M1441" s="138"/>
      <c r="N1441" s="15"/>
      <c r="O1441" s="15">
        <v>1</v>
      </c>
      <c r="P1441" s="39">
        <v>1</v>
      </c>
      <c r="Q1441" s="91" t="s">
        <v>3107</v>
      </c>
      <c r="R1441" s="14"/>
      <c r="T1441" s="123"/>
      <c r="U1441" s="338"/>
      <c r="V1441" s="92"/>
      <c r="W1441" s="92"/>
    </row>
    <row r="1442" spans="1:23" ht="12.75" customHeight="1" x14ac:dyDescent="0.2">
      <c r="A1442" s="11">
        <f t="shared" si="23"/>
        <v>1440</v>
      </c>
      <c r="B1442" s="98">
        <v>2926</v>
      </c>
      <c r="C1442" s="12" t="s">
        <v>1697</v>
      </c>
      <c r="D1442" s="14" t="s">
        <v>2815</v>
      </c>
      <c r="E1442" s="13" t="s">
        <v>957</v>
      </c>
      <c r="F1442" s="43" t="s">
        <v>3096</v>
      </c>
      <c r="G1442" s="12" t="s">
        <v>2120</v>
      </c>
      <c r="H1442" s="12"/>
      <c r="I1442" s="225" t="s">
        <v>3360</v>
      </c>
      <c r="J1442" s="43" t="s">
        <v>3379</v>
      </c>
      <c r="K1442" s="13"/>
      <c r="L1442" s="144">
        <v>41571</v>
      </c>
      <c r="M1442" s="168"/>
      <c r="N1442" s="75"/>
      <c r="O1442" s="75">
        <v>0</v>
      </c>
      <c r="P1442" s="65">
        <v>1</v>
      </c>
      <c r="Q1442" s="91" t="s">
        <v>3110</v>
      </c>
      <c r="R1442" s="14"/>
      <c r="T1442" s="123"/>
      <c r="U1442" s="338"/>
      <c r="V1442" s="92">
        <v>41669</v>
      </c>
      <c r="W1442" s="92"/>
    </row>
    <row r="1443" spans="1:23" ht="12.75" customHeight="1" x14ac:dyDescent="0.2">
      <c r="A1443" s="11">
        <f t="shared" si="23"/>
        <v>1441</v>
      </c>
      <c r="B1443" s="98">
        <v>2929</v>
      </c>
      <c r="C1443" s="12" t="s">
        <v>1697</v>
      </c>
      <c r="D1443" s="14" t="s">
        <v>2816</v>
      </c>
      <c r="E1443" s="13" t="s">
        <v>957</v>
      </c>
      <c r="F1443" s="43" t="s">
        <v>3096</v>
      </c>
      <c r="G1443" s="12" t="s">
        <v>2120</v>
      </c>
      <c r="H1443" s="12" t="s">
        <v>2121</v>
      </c>
      <c r="I1443" s="221" t="s">
        <v>3360</v>
      </c>
      <c r="J1443" s="43" t="s">
        <v>3379</v>
      </c>
      <c r="K1443" s="43" t="s">
        <v>3379</v>
      </c>
      <c r="L1443" s="144">
        <v>40529</v>
      </c>
      <c r="M1443" s="168"/>
      <c r="N1443" s="75"/>
      <c r="O1443" s="75">
        <v>0</v>
      </c>
      <c r="P1443" s="65">
        <v>1</v>
      </c>
      <c r="Q1443" s="91" t="s">
        <v>3110</v>
      </c>
      <c r="R1443" s="14"/>
      <c r="T1443" s="135">
        <v>41355</v>
      </c>
      <c r="U1443" s="338"/>
      <c r="V1443" s="92"/>
      <c r="W1443" s="92"/>
    </row>
    <row r="1444" spans="1:23" ht="12.75" customHeight="1" x14ac:dyDescent="0.2">
      <c r="A1444" s="11">
        <f t="shared" si="23"/>
        <v>1442</v>
      </c>
      <c r="B1444" s="98">
        <v>2930</v>
      </c>
      <c r="C1444" s="12" t="s">
        <v>1697</v>
      </c>
      <c r="D1444" s="14" t="s">
        <v>2817</v>
      </c>
      <c r="E1444" s="13" t="s">
        <v>1713</v>
      </c>
      <c r="F1444" s="43" t="s">
        <v>3094</v>
      </c>
      <c r="G1444" s="12" t="s">
        <v>2120</v>
      </c>
      <c r="H1444" s="12"/>
      <c r="I1444" s="12"/>
      <c r="J1444" s="43" t="s">
        <v>3379</v>
      </c>
      <c r="K1444" s="13"/>
      <c r="L1444" s="13"/>
      <c r="M1444" s="168"/>
      <c r="N1444" s="75"/>
      <c r="O1444" s="75">
        <v>0</v>
      </c>
      <c r="P1444" s="65">
        <v>1</v>
      </c>
      <c r="Q1444" s="91" t="s">
        <v>3107</v>
      </c>
      <c r="R1444" s="14"/>
      <c r="T1444" s="123"/>
      <c r="U1444" s="338"/>
      <c r="V1444" s="92"/>
      <c r="W1444" s="92"/>
    </row>
    <row r="1445" spans="1:23" ht="12.75" customHeight="1" x14ac:dyDescent="0.2">
      <c r="A1445" s="11">
        <f t="shared" si="23"/>
        <v>1443</v>
      </c>
      <c r="B1445" s="98">
        <v>2931</v>
      </c>
      <c r="C1445" s="12" t="s">
        <v>1697</v>
      </c>
      <c r="D1445" s="14" t="s">
        <v>2818</v>
      </c>
      <c r="E1445" s="13" t="s">
        <v>1713</v>
      </c>
      <c r="F1445" s="43" t="s">
        <v>3094</v>
      </c>
      <c r="G1445" s="12" t="s">
        <v>2120</v>
      </c>
      <c r="H1445" s="12" t="s">
        <v>2121</v>
      </c>
      <c r="I1445" s="225" t="s">
        <v>3360</v>
      </c>
      <c r="J1445" s="43" t="s">
        <v>3379</v>
      </c>
      <c r="K1445" s="43" t="s">
        <v>3379</v>
      </c>
      <c r="L1445" s="144">
        <v>40526</v>
      </c>
      <c r="M1445" s="168"/>
      <c r="N1445" s="75"/>
      <c r="O1445" s="75">
        <v>0</v>
      </c>
      <c r="P1445" s="65">
        <v>1</v>
      </c>
      <c r="Q1445" s="91" t="s">
        <v>3110</v>
      </c>
      <c r="R1445" s="14"/>
      <c r="T1445" s="135">
        <v>41425</v>
      </c>
      <c r="U1445" s="338"/>
      <c r="V1445" s="92"/>
      <c r="W1445" s="92"/>
    </row>
    <row r="1446" spans="1:23" ht="12.75" customHeight="1" x14ac:dyDescent="0.2">
      <c r="A1446" s="11">
        <f t="shared" si="23"/>
        <v>1444</v>
      </c>
      <c r="B1446" s="98">
        <v>2932</v>
      </c>
      <c r="C1446" s="12" t="s">
        <v>1697</v>
      </c>
      <c r="D1446" s="14" t="s">
        <v>2819</v>
      </c>
      <c r="E1446" s="13" t="s">
        <v>1713</v>
      </c>
      <c r="F1446" s="43" t="s">
        <v>3094</v>
      </c>
      <c r="G1446" s="12" t="s">
        <v>2120</v>
      </c>
      <c r="H1446" s="12" t="s">
        <v>2121</v>
      </c>
      <c r="I1446" s="18" t="s">
        <v>3360</v>
      </c>
      <c r="J1446" s="43" t="s">
        <v>3379</v>
      </c>
      <c r="K1446" s="43" t="s">
        <v>3379</v>
      </c>
      <c r="L1446" s="144">
        <v>40529</v>
      </c>
      <c r="M1446" s="168"/>
      <c r="N1446" s="75"/>
      <c r="O1446" s="75">
        <v>0</v>
      </c>
      <c r="P1446" s="65">
        <v>1</v>
      </c>
      <c r="Q1446" s="91" t="s">
        <v>3110</v>
      </c>
      <c r="R1446" s="14"/>
      <c r="T1446" s="123"/>
      <c r="U1446" s="338"/>
      <c r="V1446" s="92"/>
      <c r="W1446" s="92"/>
    </row>
    <row r="1447" spans="1:23" ht="12.75" customHeight="1" x14ac:dyDescent="0.2">
      <c r="A1447" s="11">
        <f t="shared" si="23"/>
        <v>1445</v>
      </c>
      <c r="B1447" s="98">
        <v>2933</v>
      </c>
      <c r="C1447" s="12" t="s">
        <v>1697</v>
      </c>
      <c r="D1447" s="14" t="s">
        <v>2820</v>
      </c>
      <c r="E1447" s="13" t="s">
        <v>1713</v>
      </c>
      <c r="F1447" s="43" t="s">
        <v>3094</v>
      </c>
      <c r="G1447" s="12" t="s">
        <v>2120</v>
      </c>
      <c r="H1447" s="12" t="s">
        <v>2121</v>
      </c>
      <c r="I1447" s="18" t="s">
        <v>3360</v>
      </c>
      <c r="J1447" s="43" t="s">
        <v>3379</v>
      </c>
      <c r="K1447" s="43" t="s">
        <v>3379</v>
      </c>
      <c r="L1447" s="144">
        <v>40528</v>
      </c>
      <c r="M1447" s="168"/>
      <c r="N1447" s="75"/>
      <c r="O1447" s="75">
        <v>0</v>
      </c>
      <c r="P1447" s="65">
        <v>1</v>
      </c>
      <c r="Q1447" s="91" t="s">
        <v>3110</v>
      </c>
      <c r="R1447" s="14"/>
      <c r="T1447" s="123"/>
      <c r="U1447" s="338"/>
      <c r="V1447" s="92"/>
      <c r="W1447" s="92"/>
    </row>
    <row r="1448" spans="1:23" ht="12.75" customHeight="1" x14ac:dyDescent="0.2">
      <c r="A1448" s="11">
        <f t="shared" si="23"/>
        <v>1446</v>
      </c>
      <c r="B1448" s="98">
        <v>2934</v>
      </c>
      <c r="C1448" s="12" t="s">
        <v>1697</v>
      </c>
      <c r="D1448" s="14" t="s">
        <v>2821</v>
      </c>
      <c r="E1448" s="13" t="s">
        <v>1713</v>
      </c>
      <c r="F1448" s="43" t="s">
        <v>3094</v>
      </c>
      <c r="G1448" s="12" t="s">
        <v>2120</v>
      </c>
      <c r="H1448" s="12" t="s">
        <v>2121</v>
      </c>
      <c r="I1448" s="221" t="s">
        <v>3360</v>
      </c>
      <c r="J1448" s="43" t="s">
        <v>3379</v>
      </c>
      <c r="K1448" s="43" t="s">
        <v>3379</v>
      </c>
      <c r="L1448" s="144">
        <v>40529</v>
      </c>
      <c r="M1448" s="168"/>
      <c r="N1448" s="75"/>
      <c r="O1448" s="75">
        <v>0</v>
      </c>
      <c r="P1448" s="65">
        <v>1</v>
      </c>
      <c r="Q1448" s="91" t="s">
        <v>3110</v>
      </c>
      <c r="R1448" s="14"/>
      <c r="T1448" s="123"/>
      <c r="U1448" s="338"/>
      <c r="V1448" s="92"/>
      <c r="W1448" s="92"/>
    </row>
    <row r="1449" spans="1:23" ht="12.75" customHeight="1" x14ac:dyDescent="0.2">
      <c r="A1449" s="11">
        <f t="shared" si="23"/>
        <v>1447</v>
      </c>
      <c r="B1449" s="98">
        <v>2935</v>
      </c>
      <c r="C1449" s="12" t="s">
        <v>1697</v>
      </c>
      <c r="D1449" s="14" t="s">
        <v>2822</v>
      </c>
      <c r="E1449" s="13" t="s">
        <v>1713</v>
      </c>
      <c r="F1449" s="43" t="s">
        <v>3094</v>
      </c>
      <c r="G1449" s="12" t="s">
        <v>2120</v>
      </c>
      <c r="H1449" s="12"/>
      <c r="I1449" s="12"/>
      <c r="J1449" s="43" t="s">
        <v>3379</v>
      </c>
      <c r="K1449" s="13"/>
      <c r="L1449" s="13"/>
      <c r="M1449" s="168"/>
      <c r="N1449" s="75"/>
      <c r="O1449" s="75">
        <v>0</v>
      </c>
      <c r="P1449" s="65">
        <v>1</v>
      </c>
      <c r="Q1449" s="91" t="s">
        <v>3107</v>
      </c>
      <c r="R1449" s="14"/>
      <c r="T1449" s="123"/>
      <c r="U1449" s="338"/>
      <c r="V1449" s="92"/>
      <c r="W1449" s="92"/>
    </row>
    <row r="1450" spans="1:23" ht="12.75" customHeight="1" x14ac:dyDescent="0.2">
      <c r="A1450" s="11">
        <f t="shared" si="23"/>
        <v>1448</v>
      </c>
      <c r="B1450" s="98">
        <v>2936</v>
      </c>
      <c r="C1450" s="12" t="s">
        <v>1697</v>
      </c>
      <c r="D1450" s="14" t="s">
        <v>2823</v>
      </c>
      <c r="E1450" s="13" t="s">
        <v>1713</v>
      </c>
      <c r="F1450" s="43" t="s">
        <v>3094</v>
      </c>
      <c r="G1450" s="12" t="s">
        <v>2120</v>
      </c>
      <c r="H1450" s="12" t="s">
        <v>2121</v>
      </c>
      <c r="I1450" s="225" t="s">
        <v>3360</v>
      </c>
      <c r="J1450" s="43" t="s">
        <v>3379</v>
      </c>
      <c r="K1450" s="43" t="s">
        <v>3379</v>
      </c>
      <c r="L1450" s="144">
        <v>40693</v>
      </c>
      <c r="M1450" s="168"/>
      <c r="N1450" s="75"/>
      <c r="O1450" s="75">
        <v>0</v>
      </c>
      <c r="P1450" s="65">
        <v>1</v>
      </c>
      <c r="Q1450" s="91" t="s">
        <v>3110</v>
      </c>
      <c r="R1450" s="14"/>
      <c r="T1450" s="123"/>
      <c r="U1450" s="338"/>
      <c r="V1450" s="92"/>
      <c r="W1450" s="92"/>
    </row>
    <row r="1451" spans="1:23" ht="12.75" customHeight="1" x14ac:dyDescent="0.2">
      <c r="A1451" s="228">
        <f t="shared" si="23"/>
        <v>1449</v>
      </c>
      <c r="B1451" s="229">
        <v>2938</v>
      </c>
      <c r="C1451" s="25" t="s">
        <v>1697</v>
      </c>
      <c r="D1451" s="23" t="s">
        <v>2824</v>
      </c>
      <c r="E1451" s="24" t="s">
        <v>1713</v>
      </c>
      <c r="F1451" s="24" t="s">
        <v>3094</v>
      </c>
      <c r="G1451" s="25"/>
      <c r="H1451" s="25"/>
      <c r="I1451" s="25"/>
      <c r="J1451" s="24"/>
      <c r="K1451" s="24"/>
      <c r="L1451" s="24"/>
      <c r="M1451" s="513" t="s">
        <v>3381</v>
      </c>
      <c r="N1451" s="243">
        <v>41400</v>
      </c>
      <c r="O1451" s="241">
        <v>0</v>
      </c>
      <c r="P1451" s="232"/>
      <c r="Q1451" s="242"/>
      <c r="R1451" s="233"/>
      <c r="T1451" s="123"/>
      <c r="U1451" s="338"/>
      <c r="V1451" s="92"/>
      <c r="W1451" s="92"/>
    </row>
    <row r="1452" spans="1:23" ht="12.75" customHeight="1" x14ac:dyDescent="0.2">
      <c r="A1452" s="11">
        <f t="shared" si="23"/>
        <v>1450</v>
      </c>
      <c r="B1452" s="98">
        <v>2939</v>
      </c>
      <c r="C1452" s="12" t="s">
        <v>1697</v>
      </c>
      <c r="D1452" s="14" t="s">
        <v>2825</v>
      </c>
      <c r="E1452" s="13" t="s">
        <v>1713</v>
      </c>
      <c r="F1452" s="43" t="s">
        <v>3094</v>
      </c>
      <c r="G1452" s="12" t="s">
        <v>2120</v>
      </c>
      <c r="H1452" s="12" t="s">
        <v>2121</v>
      </c>
      <c r="I1452" s="221" t="s">
        <v>3360</v>
      </c>
      <c r="J1452" s="43" t="s">
        <v>3379</v>
      </c>
      <c r="K1452" s="43" t="s">
        <v>3379</v>
      </c>
      <c r="L1452" s="144">
        <v>40526</v>
      </c>
      <c r="M1452" s="168"/>
      <c r="N1452" s="75"/>
      <c r="O1452" s="75">
        <v>0</v>
      </c>
      <c r="P1452" s="65">
        <v>1</v>
      </c>
      <c r="Q1452" s="91" t="s">
        <v>3110</v>
      </c>
      <c r="R1452" s="14"/>
      <c r="T1452" s="123"/>
      <c r="U1452" s="338"/>
      <c r="V1452" s="92"/>
      <c r="W1452" s="92"/>
    </row>
    <row r="1453" spans="1:23" ht="12.75" customHeight="1" x14ac:dyDescent="0.2">
      <c r="A1453" s="11">
        <f t="shared" si="23"/>
        <v>1451</v>
      </c>
      <c r="B1453" s="98">
        <v>2944</v>
      </c>
      <c r="C1453" s="12" t="s">
        <v>1697</v>
      </c>
      <c r="D1453" s="14" t="s">
        <v>1227</v>
      </c>
      <c r="E1453" s="13" t="s">
        <v>957</v>
      </c>
      <c r="F1453" s="43" t="s">
        <v>3096</v>
      </c>
      <c r="G1453" s="12" t="s">
        <v>2120</v>
      </c>
      <c r="H1453" s="12"/>
      <c r="I1453" s="12"/>
      <c r="J1453" s="43" t="s">
        <v>3379</v>
      </c>
      <c r="K1453" s="13"/>
      <c r="L1453" s="13"/>
      <c r="M1453" s="138"/>
      <c r="N1453" s="15"/>
      <c r="O1453" s="15">
        <v>1</v>
      </c>
      <c r="P1453" s="39">
        <v>1</v>
      </c>
      <c r="Q1453" s="91" t="s">
        <v>3107</v>
      </c>
      <c r="R1453" s="14"/>
      <c r="T1453" s="123"/>
      <c r="U1453" s="338"/>
      <c r="V1453" s="92"/>
      <c r="W1453" s="92"/>
    </row>
    <row r="1454" spans="1:23" ht="12.75" customHeight="1" x14ac:dyDescent="0.2">
      <c r="A1454" s="11">
        <f t="shared" si="23"/>
        <v>1452</v>
      </c>
      <c r="B1454" s="98">
        <v>2945</v>
      </c>
      <c r="C1454" s="12" t="s">
        <v>1697</v>
      </c>
      <c r="D1454" s="14" t="s">
        <v>1228</v>
      </c>
      <c r="E1454" s="13" t="s">
        <v>957</v>
      </c>
      <c r="F1454" s="43" t="s">
        <v>3096</v>
      </c>
      <c r="G1454" s="12" t="s">
        <v>2120</v>
      </c>
      <c r="H1454" s="12"/>
      <c r="I1454" s="12"/>
      <c r="J1454" s="43" t="s">
        <v>3379</v>
      </c>
      <c r="K1454" s="13"/>
      <c r="L1454" s="13"/>
      <c r="M1454" s="168"/>
      <c r="N1454" s="75"/>
      <c r="O1454" s="75">
        <v>0</v>
      </c>
      <c r="P1454" s="65">
        <v>1</v>
      </c>
      <c r="Q1454" s="91" t="s">
        <v>3107</v>
      </c>
      <c r="R1454" s="14"/>
      <c r="T1454" s="123"/>
      <c r="U1454" s="338"/>
      <c r="V1454" s="92"/>
      <c r="W1454" s="92"/>
    </row>
    <row r="1455" spans="1:23" ht="12.75" customHeight="1" x14ac:dyDescent="0.2">
      <c r="A1455" s="11">
        <f t="shared" si="23"/>
        <v>1453</v>
      </c>
      <c r="B1455" s="98">
        <v>2946</v>
      </c>
      <c r="C1455" s="12" t="s">
        <v>1697</v>
      </c>
      <c r="D1455" s="14" t="s">
        <v>1229</v>
      </c>
      <c r="E1455" s="13" t="s">
        <v>957</v>
      </c>
      <c r="F1455" s="43" t="s">
        <v>3096</v>
      </c>
      <c r="G1455" s="12" t="s">
        <v>2120</v>
      </c>
      <c r="H1455" s="12"/>
      <c r="I1455" s="12"/>
      <c r="J1455" s="43" t="s">
        <v>3379</v>
      </c>
      <c r="K1455" s="13"/>
      <c r="L1455" s="13"/>
      <c r="M1455" s="168"/>
      <c r="N1455" s="75"/>
      <c r="O1455" s="75">
        <v>0</v>
      </c>
      <c r="P1455" s="65">
        <v>1</v>
      </c>
      <c r="Q1455" s="91" t="s">
        <v>3107</v>
      </c>
      <c r="R1455" s="14"/>
      <c r="T1455" s="123"/>
      <c r="U1455" s="338"/>
      <c r="V1455" s="92"/>
      <c r="W1455" s="92"/>
    </row>
    <row r="1456" spans="1:23" ht="12.75" customHeight="1" x14ac:dyDescent="0.2">
      <c r="A1456" s="11">
        <f t="shared" si="23"/>
        <v>1454</v>
      </c>
      <c r="B1456" s="98">
        <v>2949</v>
      </c>
      <c r="C1456" s="12" t="s">
        <v>1697</v>
      </c>
      <c r="D1456" s="14" t="s">
        <v>1230</v>
      </c>
      <c r="E1456" s="13" t="s">
        <v>957</v>
      </c>
      <c r="F1456" s="43" t="s">
        <v>3096</v>
      </c>
      <c r="G1456" s="12" t="s">
        <v>2120</v>
      </c>
      <c r="H1456" s="12"/>
      <c r="I1456" s="12"/>
      <c r="J1456" s="43" t="s">
        <v>3379</v>
      </c>
      <c r="K1456" s="13"/>
      <c r="L1456" s="13"/>
      <c r="M1456" s="138"/>
      <c r="N1456" s="15"/>
      <c r="O1456" s="15">
        <v>1</v>
      </c>
      <c r="P1456" s="39">
        <v>1</v>
      </c>
      <c r="Q1456" s="91" t="s">
        <v>3107</v>
      </c>
      <c r="R1456" s="14"/>
      <c r="T1456" s="123"/>
      <c r="U1456" s="338"/>
      <c r="V1456" s="92"/>
      <c r="W1456" s="92"/>
    </row>
    <row r="1457" spans="1:23" ht="12.75" customHeight="1" x14ac:dyDescent="0.2">
      <c r="A1457" s="11">
        <f t="shared" si="23"/>
        <v>1455</v>
      </c>
      <c r="B1457" s="98">
        <v>2950</v>
      </c>
      <c r="C1457" s="12" t="s">
        <v>1697</v>
      </c>
      <c r="D1457" s="14" t="s">
        <v>1231</v>
      </c>
      <c r="E1457" s="13" t="s">
        <v>957</v>
      </c>
      <c r="F1457" s="43" t="s">
        <v>3096</v>
      </c>
      <c r="G1457" s="12" t="s">
        <v>2120</v>
      </c>
      <c r="H1457" s="12"/>
      <c r="I1457" s="12"/>
      <c r="J1457" s="43" t="s">
        <v>3379</v>
      </c>
      <c r="K1457" s="13"/>
      <c r="L1457" s="13"/>
      <c r="M1457" s="138"/>
      <c r="N1457" s="15"/>
      <c r="O1457" s="15">
        <v>1</v>
      </c>
      <c r="P1457" s="39">
        <v>1</v>
      </c>
      <c r="Q1457" s="91" t="s">
        <v>3107</v>
      </c>
      <c r="R1457" s="14"/>
      <c r="T1457" s="123"/>
      <c r="U1457" s="338"/>
      <c r="V1457" s="92"/>
      <c r="W1457" s="92"/>
    </row>
    <row r="1458" spans="1:23" ht="12.75" customHeight="1" x14ac:dyDescent="0.2">
      <c r="A1458" s="11">
        <f t="shared" si="23"/>
        <v>1456</v>
      </c>
      <c r="B1458" s="98">
        <v>2951</v>
      </c>
      <c r="C1458" s="12" t="s">
        <v>1697</v>
      </c>
      <c r="D1458" s="14" t="s">
        <v>1232</v>
      </c>
      <c r="E1458" s="13" t="s">
        <v>957</v>
      </c>
      <c r="F1458" s="43" t="s">
        <v>3096</v>
      </c>
      <c r="G1458" s="12" t="s">
        <v>2120</v>
      </c>
      <c r="H1458" s="12"/>
      <c r="I1458" s="12"/>
      <c r="J1458" s="43" t="s">
        <v>3379</v>
      </c>
      <c r="K1458" s="13"/>
      <c r="L1458" s="13"/>
      <c r="M1458" s="168"/>
      <c r="N1458" s="75"/>
      <c r="O1458" s="75">
        <v>0</v>
      </c>
      <c r="P1458" s="65">
        <v>1</v>
      </c>
      <c r="Q1458" s="91" t="s">
        <v>3107</v>
      </c>
      <c r="R1458" s="14"/>
      <c r="T1458" s="123"/>
      <c r="U1458" s="338"/>
      <c r="V1458" s="92"/>
      <c r="W1458" s="92"/>
    </row>
    <row r="1459" spans="1:23" ht="12.75" customHeight="1" x14ac:dyDescent="0.2">
      <c r="A1459" s="11">
        <f t="shared" si="23"/>
        <v>1457</v>
      </c>
      <c r="B1459" s="98">
        <v>2952</v>
      </c>
      <c r="C1459" s="12" t="s">
        <v>1697</v>
      </c>
      <c r="D1459" s="14" t="s">
        <v>1233</v>
      </c>
      <c r="E1459" s="13" t="s">
        <v>957</v>
      </c>
      <c r="F1459" s="43" t="s">
        <v>3096</v>
      </c>
      <c r="G1459" s="12" t="s">
        <v>2120</v>
      </c>
      <c r="H1459" s="12"/>
      <c r="I1459" s="12"/>
      <c r="J1459" s="43" t="s">
        <v>3379</v>
      </c>
      <c r="K1459" s="13"/>
      <c r="L1459" s="13"/>
      <c r="M1459" s="138"/>
      <c r="N1459" s="15"/>
      <c r="O1459" s="15">
        <v>1</v>
      </c>
      <c r="P1459" s="39">
        <v>1</v>
      </c>
      <c r="Q1459" s="91" t="s">
        <v>3107</v>
      </c>
      <c r="R1459" s="14"/>
      <c r="T1459" s="123"/>
      <c r="U1459" s="338"/>
      <c r="V1459" s="92"/>
      <c r="W1459" s="92"/>
    </row>
    <row r="1460" spans="1:23" ht="12.75" customHeight="1" x14ac:dyDescent="0.2">
      <c r="A1460" s="11">
        <f t="shared" si="23"/>
        <v>1458</v>
      </c>
      <c r="B1460" s="98">
        <v>2953</v>
      </c>
      <c r="C1460" s="12" t="s">
        <v>1697</v>
      </c>
      <c r="D1460" s="14" t="s">
        <v>1234</v>
      </c>
      <c r="E1460" s="13" t="s">
        <v>957</v>
      </c>
      <c r="F1460" s="43" t="s">
        <v>3096</v>
      </c>
      <c r="G1460" s="12" t="s">
        <v>2120</v>
      </c>
      <c r="H1460" s="12"/>
      <c r="I1460" s="226" t="s">
        <v>3360</v>
      </c>
      <c r="J1460" s="43" t="s">
        <v>3379</v>
      </c>
      <c r="K1460" s="13"/>
      <c r="L1460" s="144">
        <v>40658</v>
      </c>
      <c r="M1460" s="138"/>
      <c r="N1460" s="15"/>
      <c r="O1460" s="15">
        <v>1</v>
      </c>
      <c r="P1460" s="39">
        <v>1</v>
      </c>
      <c r="Q1460" s="91" t="s">
        <v>3110</v>
      </c>
      <c r="R1460" s="14"/>
      <c r="T1460" s="123"/>
      <c r="U1460" s="338"/>
      <c r="V1460" s="92"/>
      <c r="W1460" s="92"/>
    </row>
    <row r="1461" spans="1:23" ht="12.75" customHeight="1" x14ac:dyDescent="0.2">
      <c r="A1461" s="11">
        <f t="shared" si="23"/>
        <v>1459</v>
      </c>
      <c r="B1461" s="98">
        <v>2954</v>
      </c>
      <c r="C1461" s="12" t="s">
        <v>1697</v>
      </c>
      <c r="D1461" s="14" t="s">
        <v>1235</v>
      </c>
      <c r="E1461" s="13" t="s">
        <v>957</v>
      </c>
      <c r="F1461" s="43" t="s">
        <v>3096</v>
      </c>
      <c r="G1461" s="12" t="s">
        <v>2120</v>
      </c>
      <c r="H1461" s="12"/>
      <c r="I1461" s="12"/>
      <c r="J1461" s="43" t="s">
        <v>3379</v>
      </c>
      <c r="K1461" s="13"/>
      <c r="L1461" s="13"/>
      <c r="M1461" s="138"/>
      <c r="N1461" s="15"/>
      <c r="O1461" s="15">
        <v>1</v>
      </c>
      <c r="P1461" s="39">
        <v>1</v>
      </c>
      <c r="Q1461" s="91" t="s">
        <v>3107</v>
      </c>
      <c r="R1461" s="14"/>
      <c r="T1461" s="123"/>
      <c r="U1461" s="338"/>
      <c r="V1461" s="92"/>
      <c r="W1461" s="92"/>
    </row>
    <row r="1462" spans="1:23" ht="12.75" customHeight="1" x14ac:dyDescent="0.2">
      <c r="A1462" s="11">
        <f t="shared" si="23"/>
        <v>1460</v>
      </c>
      <c r="B1462" s="98">
        <v>2956</v>
      </c>
      <c r="C1462" s="12" t="s">
        <v>1697</v>
      </c>
      <c r="D1462" s="14" t="s">
        <v>1236</v>
      </c>
      <c r="E1462" s="13" t="s">
        <v>957</v>
      </c>
      <c r="F1462" s="43" t="s">
        <v>3096</v>
      </c>
      <c r="G1462" s="12" t="s">
        <v>2120</v>
      </c>
      <c r="H1462" s="12" t="s">
        <v>2121</v>
      </c>
      <c r="I1462" s="226" t="s">
        <v>3360</v>
      </c>
      <c r="J1462" s="43" t="s">
        <v>3379</v>
      </c>
      <c r="K1462" s="43" t="s">
        <v>3379</v>
      </c>
      <c r="L1462" s="144">
        <v>40772</v>
      </c>
      <c r="M1462" s="138"/>
      <c r="N1462" s="15"/>
      <c r="O1462" s="15">
        <v>1</v>
      </c>
      <c r="P1462" s="39">
        <v>1</v>
      </c>
      <c r="Q1462" s="91" t="s">
        <v>3110</v>
      </c>
      <c r="R1462" s="14"/>
      <c r="T1462" s="123"/>
      <c r="U1462" s="338"/>
      <c r="V1462" s="92"/>
      <c r="W1462" s="92"/>
    </row>
    <row r="1463" spans="1:23" ht="12.75" customHeight="1" x14ac:dyDescent="0.2">
      <c r="A1463" s="11">
        <f t="shared" si="23"/>
        <v>1461</v>
      </c>
      <c r="B1463" s="98">
        <v>2957</v>
      </c>
      <c r="C1463" s="12" t="s">
        <v>1697</v>
      </c>
      <c r="D1463" s="14" t="s">
        <v>1237</v>
      </c>
      <c r="E1463" s="13" t="s">
        <v>957</v>
      </c>
      <c r="F1463" s="43" t="s">
        <v>3096</v>
      </c>
      <c r="G1463" s="12" t="s">
        <v>2120</v>
      </c>
      <c r="H1463" s="12"/>
      <c r="I1463" s="12"/>
      <c r="J1463" s="43" t="s">
        <v>3379</v>
      </c>
      <c r="K1463" s="13"/>
      <c r="L1463" s="13"/>
      <c r="M1463" s="138"/>
      <c r="N1463" s="15"/>
      <c r="O1463" s="15">
        <v>1</v>
      </c>
      <c r="P1463" s="39">
        <v>1</v>
      </c>
      <c r="Q1463" s="91" t="s">
        <v>3107</v>
      </c>
      <c r="R1463" s="14"/>
      <c r="T1463" s="123"/>
      <c r="U1463" s="338"/>
      <c r="V1463" s="92"/>
      <c r="W1463" s="92"/>
    </row>
    <row r="1464" spans="1:23" ht="12.75" customHeight="1" x14ac:dyDescent="0.2">
      <c r="A1464" s="11">
        <f t="shared" si="23"/>
        <v>1462</v>
      </c>
      <c r="B1464" s="98">
        <v>2958</v>
      </c>
      <c r="C1464" s="12" t="s">
        <v>1697</v>
      </c>
      <c r="D1464" s="14" t="s">
        <v>1238</v>
      </c>
      <c r="E1464" s="13" t="s">
        <v>957</v>
      </c>
      <c r="F1464" s="43" t="s">
        <v>3096</v>
      </c>
      <c r="G1464" s="12" t="s">
        <v>2120</v>
      </c>
      <c r="H1464" s="12"/>
      <c r="I1464" s="12"/>
      <c r="J1464" s="43" t="s">
        <v>3379</v>
      </c>
      <c r="K1464" s="13"/>
      <c r="L1464" s="13"/>
      <c r="M1464" s="168"/>
      <c r="N1464" s="75"/>
      <c r="O1464" s="75">
        <v>0</v>
      </c>
      <c r="P1464" s="65">
        <v>1</v>
      </c>
      <c r="Q1464" s="91" t="s">
        <v>3107</v>
      </c>
      <c r="R1464" s="14"/>
      <c r="T1464" s="123"/>
      <c r="U1464" s="338"/>
      <c r="V1464" s="92"/>
      <c r="W1464" s="92"/>
    </row>
    <row r="1465" spans="1:23" ht="12.75" customHeight="1" x14ac:dyDescent="0.2">
      <c r="A1465" s="11">
        <f t="shared" si="23"/>
        <v>1463</v>
      </c>
      <c r="B1465" s="98">
        <v>2959</v>
      </c>
      <c r="C1465" s="12" t="s">
        <v>1697</v>
      </c>
      <c r="D1465" s="14" t="s">
        <v>1239</v>
      </c>
      <c r="E1465" s="13" t="s">
        <v>957</v>
      </c>
      <c r="F1465" s="43" t="s">
        <v>3096</v>
      </c>
      <c r="G1465" s="12" t="s">
        <v>2120</v>
      </c>
      <c r="H1465" s="18" t="s">
        <v>2121</v>
      </c>
      <c r="I1465" s="225" t="s">
        <v>3360</v>
      </c>
      <c r="J1465" s="43" t="s">
        <v>3379</v>
      </c>
      <c r="K1465" s="44">
        <v>41633</v>
      </c>
      <c r="L1465" s="144">
        <v>41729</v>
      </c>
      <c r="M1465" s="138"/>
      <c r="N1465" s="15"/>
      <c r="O1465" s="15">
        <v>1</v>
      </c>
      <c r="P1465" s="39">
        <v>1</v>
      </c>
      <c r="Q1465" s="91" t="s">
        <v>3110</v>
      </c>
      <c r="R1465" s="14"/>
      <c r="T1465" s="123">
        <v>41698</v>
      </c>
      <c r="U1465" s="338"/>
      <c r="V1465" s="92">
        <v>41726</v>
      </c>
      <c r="W1465" s="92"/>
    </row>
    <row r="1466" spans="1:23" ht="12.75" customHeight="1" x14ac:dyDescent="0.2">
      <c r="A1466" s="11">
        <f t="shared" si="23"/>
        <v>1464</v>
      </c>
      <c r="B1466" s="98">
        <v>2960</v>
      </c>
      <c r="C1466" s="12" t="s">
        <v>1697</v>
      </c>
      <c r="D1466" s="14" t="s">
        <v>1240</v>
      </c>
      <c r="E1466" s="13" t="s">
        <v>957</v>
      </c>
      <c r="F1466" s="43" t="s">
        <v>3096</v>
      </c>
      <c r="G1466" s="12" t="s">
        <v>2120</v>
      </c>
      <c r="H1466" s="12" t="s">
        <v>2121</v>
      </c>
      <c r="I1466" s="221" t="s">
        <v>3360</v>
      </c>
      <c r="J1466" s="43" t="s">
        <v>3379</v>
      </c>
      <c r="K1466" s="43" t="s">
        <v>3379</v>
      </c>
      <c r="L1466" s="144">
        <v>40724</v>
      </c>
      <c r="M1466" s="168"/>
      <c r="N1466" s="75"/>
      <c r="O1466" s="75">
        <v>0</v>
      </c>
      <c r="P1466" s="65">
        <v>1</v>
      </c>
      <c r="Q1466" s="91" t="s">
        <v>3110</v>
      </c>
      <c r="R1466" s="14"/>
      <c r="T1466" s="123"/>
      <c r="U1466" s="338"/>
      <c r="V1466" s="92"/>
      <c r="W1466" s="92"/>
    </row>
    <row r="1467" spans="1:23" ht="12.75" customHeight="1" x14ac:dyDescent="0.2">
      <c r="A1467" s="11">
        <f t="shared" si="23"/>
        <v>1465</v>
      </c>
      <c r="B1467" s="98">
        <v>2961</v>
      </c>
      <c r="C1467" s="12" t="s">
        <v>1697</v>
      </c>
      <c r="D1467" s="14" t="s">
        <v>1241</v>
      </c>
      <c r="E1467" s="13" t="s">
        <v>957</v>
      </c>
      <c r="F1467" s="43" t="s">
        <v>3096</v>
      </c>
      <c r="G1467" s="12" t="s">
        <v>2120</v>
      </c>
      <c r="H1467" s="12"/>
      <c r="I1467" s="12"/>
      <c r="J1467" s="43" t="s">
        <v>3379</v>
      </c>
      <c r="K1467" s="13"/>
      <c r="L1467" s="13"/>
      <c r="M1467" s="168"/>
      <c r="N1467" s="75"/>
      <c r="O1467" s="75">
        <v>0</v>
      </c>
      <c r="P1467" s="65">
        <v>1</v>
      </c>
      <c r="Q1467" s="91" t="s">
        <v>3107</v>
      </c>
      <c r="R1467" s="14"/>
      <c r="T1467" s="123"/>
      <c r="U1467" s="338"/>
      <c r="V1467" s="92"/>
      <c r="W1467" s="92"/>
    </row>
    <row r="1468" spans="1:23" ht="12.75" customHeight="1" x14ac:dyDescent="0.2">
      <c r="A1468" s="11">
        <f t="shared" si="23"/>
        <v>1466</v>
      </c>
      <c r="B1468" s="98">
        <v>2962</v>
      </c>
      <c r="C1468" s="12" t="s">
        <v>1697</v>
      </c>
      <c r="D1468" s="14" t="s">
        <v>1242</v>
      </c>
      <c r="E1468" s="13" t="s">
        <v>957</v>
      </c>
      <c r="F1468" s="43" t="s">
        <v>3096</v>
      </c>
      <c r="G1468" s="12" t="s">
        <v>2120</v>
      </c>
      <c r="H1468" s="12"/>
      <c r="I1468" s="12"/>
      <c r="J1468" s="43" t="s">
        <v>3379</v>
      </c>
      <c r="K1468" s="13"/>
      <c r="L1468" s="13"/>
      <c r="M1468" s="138"/>
      <c r="N1468" s="15"/>
      <c r="O1468" s="15">
        <v>1</v>
      </c>
      <c r="P1468" s="39">
        <v>1</v>
      </c>
      <c r="Q1468" s="91" t="s">
        <v>3107</v>
      </c>
      <c r="R1468" s="14"/>
      <c r="T1468" s="123"/>
      <c r="U1468" s="338"/>
      <c r="V1468" s="92"/>
      <c r="W1468" s="92"/>
    </row>
    <row r="1469" spans="1:23" ht="12.75" customHeight="1" x14ac:dyDescent="0.2">
      <c r="A1469" s="11">
        <f t="shared" si="23"/>
        <v>1467</v>
      </c>
      <c r="B1469" s="98">
        <v>2963</v>
      </c>
      <c r="C1469" s="12" t="s">
        <v>1697</v>
      </c>
      <c r="D1469" s="14" t="s">
        <v>1243</v>
      </c>
      <c r="E1469" s="13" t="s">
        <v>957</v>
      </c>
      <c r="F1469" s="43" t="s">
        <v>3096</v>
      </c>
      <c r="G1469" s="12" t="s">
        <v>2120</v>
      </c>
      <c r="H1469" s="12"/>
      <c r="I1469" s="12"/>
      <c r="J1469" s="43" t="s">
        <v>3379</v>
      </c>
      <c r="K1469" s="13"/>
      <c r="L1469" s="13"/>
      <c r="M1469" s="138"/>
      <c r="N1469" s="15"/>
      <c r="O1469" s="15">
        <v>1</v>
      </c>
      <c r="P1469" s="39">
        <v>1</v>
      </c>
      <c r="Q1469" s="91" t="s">
        <v>3107</v>
      </c>
      <c r="R1469" s="14"/>
      <c r="T1469" s="123"/>
      <c r="U1469" s="338"/>
      <c r="V1469" s="92"/>
      <c r="W1469" s="92"/>
    </row>
    <row r="1470" spans="1:23" ht="12.75" customHeight="1" x14ac:dyDescent="0.2">
      <c r="A1470" s="11">
        <f t="shared" si="23"/>
        <v>1468</v>
      </c>
      <c r="B1470" s="98">
        <v>2965</v>
      </c>
      <c r="C1470" s="18" t="s">
        <v>22929</v>
      </c>
      <c r="D1470" s="14" t="s">
        <v>1244</v>
      </c>
      <c r="E1470" s="13" t="s">
        <v>957</v>
      </c>
      <c r="F1470" s="43" t="s">
        <v>3096</v>
      </c>
      <c r="G1470" s="12" t="s">
        <v>2120</v>
      </c>
      <c r="H1470" s="12"/>
      <c r="I1470" s="225" t="s">
        <v>3360</v>
      </c>
      <c r="J1470" s="43" t="s">
        <v>3379</v>
      </c>
      <c r="K1470" s="13"/>
      <c r="L1470" s="144">
        <v>40752</v>
      </c>
      <c r="M1470" s="168"/>
      <c r="N1470" s="75"/>
      <c r="O1470" s="75">
        <v>0</v>
      </c>
      <c r="P1470" s="65">
        <v>1</v>
      </c>
      <c r="Q1470" s="91" t="s">
        <v>3110</v>
      </c>
      <c r="R1470" s="14"/>
      <c r="T1470" s="123"/>
      <c r="U1470" s="338"/>
      <c r="V1470" s="92"/>
      <c r="W1470" s="92"/>
    </row>
    <row r="1471" spans="1:23" ht="12.75" customHeight="1" x14ac:dyDescent="0.2">
      <c r="A1471" s="11">
        <f t="shared" si="23"/>
        <v>1469</v>
      </c>
      <c r="B1471" s="98">
        <v>2966</v>
      </c>
      <c r="C1471" s="12" t="s">
        <v>1697</v>
      </c>
      <c r="D1471" s="14" t="s">
        <v>1470</v>
      </c>
      <c r="E1471" s="13" t="s">
        <v>957</v>
      </c>
      <c r="F1471" s="43" t="s">
        <v>3096</v>
      </c>
      <c r="G1471" s="12" t="s">
        <v>2120</v>
      </c>
      <c r="H1471" s="12" t="s">
        <v>2121</v>
      </c>
      <c r="I1471" s="221" t="s">
        <v>3360</v>
      </c>
      <c r="J1471" s="43" t="s">
        <v>3379</v>
      </c>
      <c r="K1471" s="43" t="s">
        <v>3379</v>
      </c>
      <c r="L1471" s="144">
        <v>40683</v>
      </c>
      <c r="M1471" s="168"/>
      <c r="N1471" s="75"/>
      <c r="O1471" s="75">
        <v>0</v>
      </c>
      <c r="P1471" s="65">
        <v>1</v>
      </c>
      <c r="Q1471" s="91" t="s">
        <v>3110</v>
      </c>
      <c r="R1471" s="14"/>
      <c r="T1471" s="135">
        <v>41432</v>
      </c>
      <c r="U1471" s="338"/>
      <c r="V1471" s="92"/>
      <c r="W1471" s="92"/>
    </row>
    <row r="1472" spans="1:23" ht="12.75" customHeight="1" x14ac:dyDescent="0.2">
      <c r="A1472" s="11">
        <f t="shared" si="23"/>
        <v>1470</v>
      </c>
      <c r="B1472" s="98">
        <v>2967</v>
      </c>
      <c r="C1472" s="12" t="s">
        <v>1697</v>
      </c>
      <c r="D1472" s="14" t="s">
        <v>1471</v>
      </c>
      <c r="E1472" s="13" t="s">
        <v>957</v>
      </c>
      <c r="F1472" s="43" t="s">
        <v>3096</v>
      </c>
      <c r="G1472" s="12" t="s">
        <v>2120</v>
      </c>
      <c r="H1472" s="12"/>
      <c r="I1472" s="12"/>
      <c r="J1472" s="43" t="s">
        <v>3379</v>
      </c>
      <c r="K1472" s="13"/>
      <c r="L1472" s="13"/>
      <c r="M1472" s="168"/>
      <c r="N1472" s="75"/>
      <c r="O1472" s="75">
        <v>0</v>
      </c>
      <c r="P1472" s="65">
        <v>1</v>
      </c>
      <c r="Q1472" s="91" t="s">
        <v>3107</v>
      </c>
      <c r="R1472" s="14"/>
      <c r="T1472" s="123"/>
      <c r="U1472" s="338"/>
      <c r="V1472" s="92"/>
      <c r="W1472" s="92"/>
    </row>
    <row r="1473" spans="1:23" ht="12.75" customHeight="1" x14ac:dyDescent="0.2">
      <c r="A1473" s="11">
        <f t="shared" si="23"/>
        <v>1471</v>
      </c>
      <c r="B1473" s="98">
        <v>2968</v>
      </c>
      <c r="C1473" s="12" t="s">
        <v>1697</v>
      </c>
      <c r="D1473" s="14" t="s">
        <v>1472</v>
      </c>
      <c r="E1473" s="13" t="s">
        <v>957</v>
      </c>
      <c r="F1473" s="43" t="s">
        <v>3096</v>
      </c>
      <c r="G1473" s="12" t="s">
        <v>2120</v>
      </c>
      <c r="H1473" s="12"/>
      <c r="I1473" s="12"/>
      <c r="J1473" s="43" t="s">
        <v>3379</v>
      </c>
      <c r="K1473" s="13"/>
      <c r="L1473" s="13"/>
      <c r="M1473" s="168"/>
      <c r="N1473" s="75"/>
      <c r="O1473" s="75">
        <v>0</v>
      </c>
      <c r="P1473" s="65">
        <v>1</v>
      </c>
      <c r="Q1473" s="91" t="s">
        <v>3107</v>
      </c>
      <c r="R1473" s="14"/>
      <c r="T1473" s="135">
        <v>41355</v>
      </c>
      <c r="U1473" s="338"/>
      <c r="V1473" s="92"/>
      <c r="W1473" s="92"/>
    </row>
    <row r="1474" spans="1:23" ht="12.75" customHeight="1" x14ac:dyDescent="0.2">
      <c r="A1474" s="11">
        <f t="shared" si="23"/>
        <v>1472</v>
      </c>
      <c r="B1474" s="98">
        <v>2969</v>
      </c>
      <c r="C1474" s="12" t="s">
        <v>1697</v>
      </c>
      <c r="D1474" s="14" t="s">
        <v>1473</v>
      </c>
      <c r="E1474" s="13" t="s">
        <v>957</v>
      </c>
      <c r="F1474" s="43" t="s">
        <v>3096</v>
      </c>
      <c r="G1474" s="12" t="s">
        <v>2120</v>
      </c>
      <c r="H1474" s="12"/>
      <c r="I1474" s="12"/>
      <c r="J1474" s="43" t="s">
        <v>3379</v>
      </c>
      <c r="K1474" s="13"/>
      <c r="L1474" s="13"/>
      <c r="M1474" s="168"/>
      <c r="N1474" s="75"/>
      <c r="O1474" s="75">
        <v>0</v>
      </c>
      <c r="P1474" s="65">
        <v>1</v>
      </c>
      <c r="Q1474" s="91" t="s">
        <v>3107</v>
      </c>
      <c r="R1474" s="14"/>
      <c r="T1474" s="135">
        <v>41355</v>
      </c>
      <c r="U1474" s="338"/>
      <c r="V1474" s="92"/>
      <c r="W1474" s="92"/>
    </row>
    <row r="1475" spans="1:23" ht="12.75" customHeight="1" x14ac:dyDescent="0.2">
      <c r="A1475" s="11">
        <f t="shared" si="23"/>
        <v>1473</v>
      </c>
      <c r="B1475" s="98">
        <v>2970</v>
      </c>
      <c r="C1475" s="12" t="s">
        <v>1697</v>
      </c>
      <c r="D1475" s="19" t="s">
        <v>1474</v>
      </c>
      <c r="E1475" s="13" t="s">
        <v>957</v>
      </c>
      <c r="F1475" s="43" t="s">
        <v>3096</v>
      </c>
      <c r="G1475" s="12" t="s">
        <v>2120</v>
      </c>
      <c r="H1475" s="12"/>
      <c r="I1475" s="18" t="s">
        <v>3360</v>
      </c>
      <c r="J1475" s="43" t="s">
        <v>3379</v>
      </c>
      <c r="K1475" s="13"/>
      <c r="L1475" s="44">
        <v>42094</v>
      </c>
      <c r="M1475" s="168"/>
      <c r="N1475" s="75"/>
      <c r="O1475" s="75">
        <v>0</v>
      </c>
      <c r="P1475" s="65">
        <v>1</v>
      </c>
      <c r="Q1475" s="91" t="s">
        <v>3110</v>
      </c>
      <c r="R1475" s="14"/>
      <c r="T1475" s="123"/>
      <c r="U1475" s="338"/>
      <c r="V1475" s="92">
        <v>42093</v>
      </c>
      <c r="W1475" s="92">
        <v>42094</v>
      </c>
    </row>
    <row r="1476" spans="1:23" ht="12.75" customHeight="1" x14ac:dyDescent="0.2">
      <c r="A1476" s="11">
        <f t="shared" ref="A1476:A1539" si="24">A1475+1</f>
        <v>1474</v>
      </c>
      <c r="B1476" s="98">
        <v>2971</v>
      </c>
      <c r="C1476" s="12" t="s">
        <v>1697</v>
      </c>
      <c r="D1476" s="14" t="s">
        <v>1475</v>
      </c>
      <c r="E1476" s="13" t="s">
        <v>957</v>
      </c>
      <c r="F1476" s="43" t="s">
        <v>3096</v>
      </c>
      <c r="G1476" s="12" t="s">
        <v>2120</v>
      </c>
      <c r="H1476" s="12"/>
      <c r="I1476" s="12"/>
      <c r="J1476" s="43" t="s">
        <v>3379</v>
      </c>
      <c r="K1476" s="13"/>
      <c r="L1476" s="13"/>
      <c r="M1476" s="138"/>
      <c r="N1476" s="15"/>
      <c r="O1476" s="15">
        <v>1</v>
      </c>
      <c r="P1476" s="39">
        <v>1</v>
      </c>
      <c r="Q1476" s="91" t="s">
        <v>3107</v>
      </c>
      <c r="R1476" s="14"/>
      <c r="T1476" s="123"/>
      <c r="U1476" s="338"/>
      <c r="V1476" s="92"/>
      <c r="W1476" s="92"/>
    </row>
    <row r="1477" spans="1:23" ht="12.75" customHeight="1" x14ac:dyDescent="0.2">
      <c r="A1477" s="11">
        <f t="shared" si="24"/>
        <v>1475</v>
      </c>
      <c r="B1477" s="98">
        <v>2972</v>
      </c>
      <c r="C1477" s="12" t="s">
        <v>1697</v>
      </c>
      <c r="D1477" s="14" t="s">
        <v>2160</v>
      </c>
      <c r="E1477" s="13" t="s">
        <v>957</v>
      </c>
      <c r="F1477" s="43" t="s">
        <v>3096</v>
      </c>
      <c r="G1477" s="12" t="s">
        <v>2120</v>
      </c>
      <c r="H1477" s="12"/>
      <c r="I1477" s="12"/>
      <c r="J1477" s="43" t="s">
        <v>3379</v>
      </c>
      <c r="K1477" s="13"/>
      <c r="L1477" s="13"/>
      <c r="M1477" s="138"/>
      <c r="N1477" s="15"/>
      <c r="O1477" s="15">
        <v>1</v>
      </c>
      <c r="P1477" s="39">
        <v>1</v>
      </c>
      <c r="Q1477" s="91" t="s">
        <v>3107</v>
      </c>
      <c r="R1477" s="14"/>
      <c r="T1477" s="123"/>
      <c r="U1477" s="338"/>
      <c r="V1477" s="92"/>
      <c r="W1477" s="92"/>
    </row>
    <row r="1478" spans="1:23" ht="12.75" customHeight="1" x14ac:dyDescent="0.2">
      <c r="A1478" s="11">
        <f t="shared" si="24"/>
        <v>1476</v>
      </c>
      <c r="B1478" s="98">
        <v>2973</v>
      </c>
      <c r="C1478" s="12" t="s">
        <v>1697</v>
      </c>
      <c r="D1478" s="14" t="s">
        <v>2161</v>
      </c>
      <c r="E1478" s="13" t="s">
        <v>957</v>
      </c>
      <c r="F1478" s="43" t="s">
        <v>3096</v>
      </c>
      <c r="G1478" s="12" t="s">
        <v>2120</v>
      </c>
      <c r="H1478" s="12"/>
      <c r="I1478" s="12"/>
      <c r="J1478" s="43" t="s">
        <v>3379</v>
      </c>
      <c r="K1478" s="13"/>
      <c r="L1478" s="13"/>
      <c r="M1478" s="138"/>
      <c r="N1478" s="15"/>
      <c r="O1478" s="15">
        <v>1</v>
      </c>
      <c r="P1478" s="39">
        <v>1</v>
      </c>
      <c r="Q1478" s="91" t="s">
        <v>3107</v>
      </c>
      <c r="R1478" s="14"/>
      <c r="T1478" s="123"/>
      <c r="U1478" s="338"/>
      <c r="V1478" s="92"/>
      <c r="W1478" s="92"/>
    </row>
    <row r="1479" spans="1:23" ht="12.75" customHeight="1" x14ac:dyDescent="0.2">
      <c r="A1479" s="11">
        <f t="shared" si="24"/>
        <v>1477</v>
      </c>
      <c r="B1479" s="98">
        <v>2974</v>
      </c>
      <c r="C1479" s="12" t="s">
        <v>1697</v>
      </c>
      <c r="D1479" s="14" t="s">
        <v>2162</v>
      </c>
      <c r="E1479" s="13" t="s">
        <v>957</v>
      </c>
      <c r="F1479" s="43" t="s">
        <v>3096</v>
      </c>
      <c r="G1479" s="12" t="s">
        <v>2120</v>
      </c>
      <c r="H1479" s="12"/>
      <c r="I1479" s="12"/>
      <c r="J1479" s="43" t="s">
        <v>3379</v>
      </c>
      <c r="K1479" s="13"/>
      <c r="L1479" s="13"/>
      <c r="M1479" s="138"/>
      <c r="N1479" s="15"/>
      <c r="O1479" s="15">
        <v>1</v>
      </c>
      <c r="P1479" s="39">
        <v>1</v>
      </c>
      <c r="Q1479" s="91" t="s">
        <v>3107</v>
      </c>
      <c r="R1479" s="14"/>
      <c r="T1479" s="123"/>
      <c r="U1479" s="338"/>
      <c r="V1479" s="92"/>
      <c r="W1479" s="92"/>
    </row>
    <row r="1480" spans="1:23" ht="12.75" customHeight="1" x14ac:dyDescent="0.2">
      <c r="A1480" s="11">
        <f t="shared" si="24"/>
        <v>1478</v>
      </c>
      <c r="B1480" s="98">
        <v>2975</v>
      </c>
      <c r="C1480" s="12" t="s">
        <v>1697</v>
      </c>
      <c r="D1480" s="14" t="s">
        <v>2163</v>
      </c>
      <c r="E1480" s="13" t="s">
        <v>957</v>
      </c>
      <c r="F1480" s="43" t="s">
        <v>3096</v>
      </c>
      <c r="G1480" s="12" t="s">
        <v>2120</v>
      </c>
      <c r="H1480" s="12"/>
      <c r="I1480" s="12"/>
      <c r="J1480" s="43" t="s">
        <v>3379</v>
      </c>
      <c r="K1480" s="13"/>
      <c r="L1480" s="13"/>
      <c r="M1480" s="168"/>
      <c r="N1480" s="75"/>
      <c r="O1480" s="75">
        <v>0</v>
      </c>
      <c r="P1480" s="65">
        <v>1</v>
      </c>
      <c r="Q1480" s="91" t="s">
        <v>3107</v>
      </c>
      <c r="R1480" s="14"/>
      <c r="T1480" s="123"/>
      <c r="U1480" s="338"/>
      <c r="V1480" s="92"/>
      <c r="W1480" s="92"/>
    </row>
    <row r="1481" spans="1:23" ht="12.75" customHeight="1" x14ac:dyDescent="0.2">
      <c r="A1481" s="11">
        <f t="shared" si="24"/>
        <v>1479</v>
      </c>
      <c r="B1481" s="98">
        <v>2976</v>
      </c>
      <c r="C1481" s="12" t="s">
        <v>1697</v>
      </c>
      <c r="D1481" s="14" t="s">
        <v>2164</v>
      </c>
      <c r="E1481" s="13" t="s">
        <v>957</v>
      </c>
      <c r="F1481" s="43" t="s">
        <v>3096</v>
      </c>
      <c r="G1481" s="12" t="s">
        <v>2120</v>
      </c>
      <c r="H1481" s="12" t="s">
        <v>2121</v>
      </c>
      <c r="I1481" s="225" t="s">
        <v>3360</v>
      </c>
      <c r="J1481" s="43" t="s">
        <v>3379</v>
      </c>
      <c r="K1481" s="43" t="s">
        <v>3379</v>
      </c>
      <c r="L1481" s="144" t="s">
        <v>20802</v>
      </c>
      <c r="M1481" s="168"/>
      <c r="N1481" s="75"/>
      <c r="O1481" s="75">
        <v>0</v>
      </c>
      <c r="P1481" s="65">
        <v>1</v>
      </c>
      <c r="Q1481" s="91" t="s">
        <v>3110</v>
      </c>
      <c r="R1481" s="14"/>
      <c r="T1481" s="123"/>
      <c r="U1481" s="338"/>
      <c r="V1481" s="92"/>
      <c r="W1481" s="92"/>
    </row>
    <row r="1482" spans="1:23" ht="12.75" customHeight="1" x14ac:dyDescent="0.2">
      <c r="A1482" s="11">
        <f t="shared" si="24"/>
        <v>1480</v>
      </c>
      <c r="B1482" s="98">
        <v>2977</v>
      </c>
      <c r="C1482" s="12" t="s">
        <v>1697</v>
      </c>
      <c r="D1482" s="14" t="s">
        <v>2165</v>
      </c>
      <c r="E1482" s="13" t="s">
        <v>957</v>
      </c>
      <c r="F1482" s="43" t="s">
        <v>3096</v>
      </c>
      <c r="G1482" s="12" t="s">
        <v>2120</v>
      </c>
      <c r="H1482" s="12" t="s">
        <v>2121</v>
      </c>
      <c r="I1482" s="18" t="s">
        <v>3360</v>
      </c>
      <c r="J1482" s="43" t="s">
        <v>3379</v>
      </c>
      <c r="K1482" s="43" t="s">
        <v>3379</v>
      </c>
      <c r="L1482" s="144">
        <v>40724</v>
      </c>
      <c r="M1482" s="168"/>
      <c r="N1482" s="75"/>
      <c r="O1482" s="75">
        <v>0</v>
      </c>
      <c r="P1482" s="65">
        <v>1</v>
      </c>
      <c r="Q1482" s="91" t="s">
        <v>3110</v>
      </c>
      <c r="R1482" s="14"/>
      <c r="T1482" s="123"/>
      <c r="U1482" s="338"/>
      <c r="V1482" s="92"/>
      <c r="W1482" s="92"/>
    </row>
    <row r="1483" spans="1:23" ht="12.75" customHeight="1" x14ac:dyDescent="0.2">
      <c r="A1483" s="11">
        <f t="shared" si="24"/>
        <v>1481</v>
      </c>
      <c r="B1483" s="98">
        <v>2978</v>
      </c>
      <c r="C1483" s="12" t="s">
        <v>1697</v>
      </c>
      <c r="D1483" s="14" t="s">
        <v>188</v>
      </c>
      <c r="E1483" s="13" t="s">
        <v>957</v>
      </c>
      <c r="F1483" s="43" t="s">
        <v>3096</v>
      </c>
      <c r="G1483" s="12" t="s">
        <v>2120</v>
      </c>
      <c r="H1483" s="12" t="s">
        <v>2121</v>
      </c>
      <c r="I1483" s="221" t="s">
        <v>3360</v>
      </c>
      <c r="J1483" s="43" t="s">
        <v>3379</v>
      </c>
      <c r="K1483" s="43" t="s">
        <v>3379</v>
      </c>
      <c r="L1483" s="144">
        <v>40633</v>
      </c>
      <c r="M1483" s="168"/>
      <c r="N1483" s="75"/>
      <c r="O1483" s="75">
        <v>0</v>
      </c>
      <c r="P1483" s="65">
        <v>1</v>
      </c>
      <c r="Q1483" s="91" t="s">
        <v>3110</v>
      </c>
      <c r="R1483" s="14"/>
      <c r="T1483" s="123"/>
      <c r="U1483" s="338"/>
      <c r="V1483" s="92"/>
      <c r="W1483" s="92"/>
    </row>
    <row r="1484" spans="1:23" ht="12.75" customHeight="1" x14ac:dyDescent="0.2">
      <c r="A1484" s="11">
        <f t="shared" si="24"/>
        <v>1482</v>
      </c>
      <c r="B1484" s="98">
        <v>2979</v>
      </c>
      <c r="C1484" s="12" t="s">
        <v>1697</v>
      </c>
      <c r="D1484" s="19" t="s">
        <v>189</v>
      </c>
      <c r="E1484" s="13" t="s">
        <v>957</v>
      </c>
      <c r="F1484" s="43" t="s">
        <v>3096</v>
      </c>
      <c r="G1484" s="12" t="s">
        <v>2120</v>
      </c>
      <c r="H1484" s="12"/>
      <c r="I1484" s="18" t="s">
        <v>3360</v>
      </c>
      <c r="J1484" s="43" t="s">
        <v>3379</v>
      </c>
      <c r="K1484" s="13"/>
      <c r="L1484" s="44">
        <v>42094</v>
      </c>
      <c r="M1484" s="168"/>
      <c r="N1484" s="75"/>
      <c r="O1484" s="75">
        <v>0</v>
      </c>
      <c r="P1484" s="65">
        <v>1</v>
      </c>
      <c r="Q1484" s="91" t="s">
        <v>3110</v>
      </c>
      <c r="R1484" s="14"/>
      <c r="T1484" s="123"/>
      <c r="U1484" s="338"/>
      <c r="V1484" s="92">
        <v>42093</v>
      </c>
      <c r="W1484" s="92">
        <v>42094</v>
      </c>
    </row>
    <row r="1485" spans="1:23" ht="12.75" customHeight="1" x14ac:dyDescent="0.2">
      <c r="A1485" s="11">
        <f t="shared" si="24"/>
        <v>1483</v>
      </c>
      <c r="B1485" s="98">
        <v>2980</v>
      </c>
      <c r="C1485" s="12" t="s">
        <v>1697</v>
      </c>
      <c r="D1485" s="14" t="s">
        <v>1322</v>
      </c>
      <c r="E1485" s="13" t="s">
        <v>957</v>
      </c>
      <c r="F1485" s="43" t="s">
        <v>3096</v>
      </c>
      <c r="G1485" s="12" t="s">
        <v>2120</v>
      </c>
      <c r="H1485" s="12"/>
      <c r="I1485" s="12"/>
      <c r="J1485" s="43" t="s">
        <v>3379</v>
      </c>
      <c r="K1485" s="13"/>
      <c r="L1485" s="13"/>
      <c r="M1485" s="168"/>
      <c r="N1485" s="75"/>
      <c r="O1485" s="75">
        <v>0</v>
      </c>
      <c r="P1485" s="65">
        <v>1</v>
      </c>
      <c r="Q1485" s="91" t="s">
        <v>3107</v>
      </c>
      <c r="R1485" s="14"/>
      <c r="T1485" s="123"/>
      <c r="U1485" s="338"/>
      <c r="V1485" s="92"/>
      <c r="W1485" s="92"/>
    </row>
    <row r="1486" spans="1:23" ht="12.75" customHeight="1" x14ac:dyDescent="0.2">
      <c r="A1486" s="11">
        <f t="shared" si="24"/>
        <v>1484</v>
      </c>
      <c r="B1486" s="98">
        <v>2981</v>
      </c>
      <c r="C1486" s="12" t="s">
        <v>1697</v>
      </c>
      <c r="D1486" s="14" t="s">
        <v>2372</v>
      </c>
      <c r="E1486" s="13" t="s">
        <v>957</v>
      </c>
      <c r="F1486" s="43" t="s">
        <v>3096</v>
      </c>
      <c r="G1486" s="12" t="s">
        <v>2120</v>
      </c>
      <c r="H1486" s="12"/>
      <c r="I1486" s="12"/>
      <c r="J1486" s="43" t="s">
        <v>3379</v>
      </c>
      <c r="K1486" s="13"/>
      <c r="L1486" s="13"/>
      <c r="M1486" s="168"/>
      <c r="N1486" s="75"/>
      <c r="O1486" s="75">
        <v>0</v>
      </c>
      <c r="P1486" s="65">
        <v>1</v>
      </c>
      <c r="Q1486" s="91" t="s">
        <v>3107</v>
      </c>
      <c r="R1486" s="14"/>
      <c r="T1486" s="123"/>
      <c r="U1486" s="338"/>
      <c r="V1486" s="92"/>
      <c r="W1486" s="92"/>
    </row>
    <row r="1487" spans="1:23" ht="12.75" customHeight="1" x14ac:dyDescent="0.2">
      <c r="A1487" s="11">
        <f t="shared" si="24"/>
        <v>1485</v>
      </c>
      <c r="B1487" s="98">
        <v>2982</v>
      </c>
      <c r="C1487" s="12" t="s">
        <v>1697</v>
      </c>
      <c r="D1487" s="14" t="s">
        <v>2373</v>
      </c>
      <c r="E1487" s="13" t="s">
        <v>957</v>
      </c>
      <c r="F1487" s="43" t="s">
        <v>3096</v>
      </c>
      <c r="G1487" s="12" t="s">
        <v>2120</v>
      </c>
      <c r="H1487" s="12"/>
      <c r="I1487" s="12"/>
      <c r="J1487" s="43" t="s">
        <v>3379</v>
      </c>
      <c r="K1487" s="13"/>
      <c r="L1487" s="13"/>
      <c r="M1487" s="168"/>
      <c r="N1487" s="75"/>
      <c r="O1487" s="75">
        <v>0</v>
      </c>
      <c r="P1487" s="65">
        <v>1</v>
      </c>
      <c r="Q1487" s="91" t="s">
        <v>3107</v>
      </c>
      <c r="R1487" s="14"/>
      <c r="T1487" s="123"/>
      <c r="U1487" s="338"/>
      <c r="V1487" s="92"/>
      <c r="W1487" s="92"/>
    </row>
    <row r="1488" spans="1:23" ht="12.75" customHeight="1" x14ac:dyDescent="0.2">
      <c r="A1488" s="11">
        <f t="shared" si="24"/>
        <v>1486</v>
      </c>
      <c r="B1488" s="98">
        <v>2983</v>
      </c>
      <c r="C1488" s="12" t="s">
        <v>1697</v>
      </c>
      <c r="D1488" s="14" t="s">
        <v>2374</v>
      </c>
      <c r="E1488" s="13" t="s">
        <v>957</v>
      </c>
      <c r="F1488" s="43" t="s">
        <v>3096</v>
      </c>
      <c r="G1488" s="12" t="s">
        <v>2120</v>
      </c>
      <c r="H1488" s="12"/>
      <c r="I1488" s="12"/>
      <c r="J1488" s="43" t="s">
        <v>3379</v>
      </c>
      <c r="K1488" s="13"/>
      <c r="L1488" s="13"/>
      <c r="M1488" s="168"/>
      <c r="N1488" s="75"/>
      <c r="O1488" s="75">
        <v>0</v>
      </c>
      <c r="P1488" s="65">
        <v>1</v>
      </c>
      <c r="Q1488" s="91" t="s">
        <v>3107</v>
      </c>
      <c r="R1488" s="14"/>
      <c r="T1488" s="123"/>
      <c r="U1488" s="338"/>
      <c r="V1488" s="92"/>
      <c r="W1488" s="92"/>
    </row>
    <row r="1489" spans="1:23" ht="12.75" customHeight="1" x14ac:dyDescent="0.2">
      <c r="A1489" s="11">
        <f t="shared" si="24"/>
        <v>1487</v>
      </c>
      <c r="B1489" s="98">
        <v>2984</v>
      </c>
      <c r="C1489" s="12" t="s">
        <v>1697</v>
      </c>
      <c r="D1489" s="14" t="s">
        <v>2375</v>
      </c>
      <c r="E1489" s="13" t="s">
        <v>957</v>
      </c>
      <c r="F1489" s="43" t="s">
        <v>3096</v>
      </c>
      <c r="G1489" s="12" t="s">
        <v>2120</v>
      </c>
      <c r="H1489" s="12"/>
      <c r="I1489" s="12"/>
      <c r="J1489" s="43" t="s">
        <v>3379</v>
      </c>
      <c r="K1489" s="13"/>
      <c r="L1489" s="13"/>
      <c r="M1489" s="168"/>
      <c r="N1489" s="75"/>
      <c r="O1489" s="75">
        <v>0</v>
      </c>
      <c r="P1489" s="65">
        <v>1</v>
      </c>
      <c r="Q1489" s="91" t="s">
        <v>3107</v>
      </c>
      <c r="R1489" s="14"/>
      <c r="T1489" s="123"/>
      <c r="U1489" s="338"/>
      <c r="V1489" s="92"/>
      <c r="W1489" s="92"/>
    </row>
    <row r="1490" spans="1:23" ht="12.75" customHeight="1" x14ac:dyDescent="0.2">
      <c r="A1490" s="11">
        <f t="shared" si="24"/>
        <v>1488</v>
      </c>
      <c r="B1490" s="98">
        <v>2985</v>
      </c>
      <c r="C1490" s="12" t="s">
        <v>1697</v>
      </c>
      <c r="D1490" s="14" t="s">
        <v>2376</v>
      </c>
      <c r="E1490" s="13" t="s">
        <v>957</v>
      </c>
      <c r="F1490" s="43" t="s">
        <v>3096</v>
      </c>
      <c r="G1490" s="12" t="s">
        <v>2120</v>
      </c>
      <c r="H1490" s="12"/>
      <c r="I1490" s="12"/>
      <c r="J1490" s="43" t="s">
        <v>3379</v>
      </c>
      <c r="K1490" s="13"/>
      <c r="L1490" s="13"/>
      <c r="M1490" s="168"/>
      <c r="N1490" s="75"/>
      <c r="O1490" s="75">
        <v>0</v>
      </c>
      <c r="P1490" s="65">
        <v>1</v>
      </c>
      <c r="Q1490" s="91" t="s">
        <v>3107</v>
      </c>
      <c r="R1490" s="14"/>
      <c r="T1490" s="123"/>
      <c r="U1490" s="338"/>
      <c r="V1490" s="92"/>
      <c r="W1490" s="92"/>
    </row>
    <row r="1491" spans="1:23" ht="12.75" customHeight="1" x14ac:dyDescent="0.2">
      <c r="A1491" s="11">
        <f t="shared" si="24"/>
        <v>1489</v>
      </c>
      <c r="B1491" s="98">
        <v>2986</v>
      </c>
      <c r="C1491" s="12" t="s">
        <v>1697</v>
      </c>
      <c r="D1491" s="14" t="s">
        <v>2377</v>
      </c>
      <c r="E1491" s="13" t="s">
        <v>957</v>
      </c>
      <c r="F1491" s="43" t="s">
        <v>3096</v>
      </c>
      <c r="G1491" s="12" t="s">
        <v>2120</v>
      </c>
      <c r="H1491" s="12"/>
      <c r="I1491" s="12"/>
      <c r="J1491" s="43" t="s">
        <v>3379</v>
      </c>
      <c r="K1491" s="13"/>
      <c r="L1491" s="13"/>
      <c r="M1491" s="168"/>
      <c r="N1491" s="75"/>
      <c r="O1491" s="75">
        <v>0</v>
      </c>
      <c r="P1491" s="65">
        <v>1</v>
      </c>
      <c r="Q1491" s="91" t="s">
        <v>3107</v>
      </c>
      <c r="R1491" s="14"/>
      <c r="T1491" s="123"/>
      <c r="U1491" s="338"/>
      <c r="V1491" s="92"/>
      <c r="W1491" s="92"/>
    </row>
    <row r="1492" spans="1:23" ht="12.75" customHeight="1" x14ac:dyDescent="0.2">
      <c r="A1492" s="11">
        <f t="shared" si="24"/>
        <v>1490</v>
      </c>
      <c r="B1492" s="98">
        <v>2987</v>
      </c>
      <c r="C1492" s="12" t="s">
        <v>1697</v>
      </c>
      <c r="D1492" s="14" t="s">
        <v>210</v>
      </c>
      <c r="E1492" s="13" t="s">
        <v>957</v>
      </c>
      <c r="F1492" s="43" t="s">
        <v>3096</v>
      </c>
      <c r="G1492" s="12" t="s">
        <v>2120</v>
      </c>
      <c r="H1492" s="12"/>
      <c r="I1492" s="12"/>
      <c r="J1492" s="43" t="s">
        <v>3379</v>
      </c>
      <c r="K1492" s="13"/>
      <c r="L1492" s="13"/>
      <c r="M1492" s="168"/>
      <c r="N1492" s="75"/>
      <c r="O1492" s="75">
        <v>0</v>
      </c>
      <c r="P1492" s="65">
        <v>1</v>
      </c>
      <c r="Q1492" s="91" t="s">
        <v>3107</v>
      </c>
      <c r="R1492" s="14"/>
      <c r="T1492" s="123"/>
      <c r="U1492" s="338"/>
      <c r="V1492" s="92"/>
      <c r="W1492" s="92"/>
    </row>
    <row r="1493" spans="1:23" ht="12.75" customHeight="1" x14ac:dyDescent="0.2">
      <c r="A1493" s="11">
        <f t="shared" si="24"/>
        <v>1491</v>
      </c>
      <c r="B1493" s="98">
        <v>2988</v>
      </c>
      <c r="C1493" s="12" t="s">
        <v>1697</v>
      </c>
      <c r="D1493" s="14" t="s">
        <v>211</v>
      </c>
      <c r="E1493" s="13" t="s">
        <v>957</v>
      </c>
      <c r="F1493" s="43" t="s">
        <v>3096</v>
      </c>
      <c r="G1493" s="12" t="s">
        <v>2120</v>
      </c>
      <c r="H1493" s="12"/>
      <c r="I1493" s="12"/>
      <c r="J1493" s="43" t="s">
        <v>3379</v>
      </c>
      <c r="K1493" s="13"/>
      <c r="L1493" s="13"/>
      <c r="M1493" s="138"/>
      <c r="N1493" s="15"/>
      <c r="O1493" s="15">
        <v>1</v>
      </c>
      <c r="P1493" s="39">
        <v>1</v>
      </c>
      <c r="Q1493" s="91" t="s">
        <v>3107</v>
      </c>
      <c r="R1493" s="14"/>
      <c r="T1493" s="123"/>
      <c r="U1493" s="338"/>
      <c r="V1493" s="92"/>
      <c r="W1493" s="92"/>
    </row>
    <row r="1494" spans="1:23" ht="12.75" customHeight="1" x14ac:dyDescent="0.2">
      <c r="A1494" s="11">
        <f t="shared" si="24"/>
        <v>1492</v>
      </c>
      <c r="B1494" s="98">
        <v>2989</v>
      </c>
      <c r="C1494" s="12" t="s">
        <v>1697</v>
      </c>
      <c r="D1494" s="14" t="s">
        <v>212</v>
      </c>
      <c r="E1494" s="13" t="s">
        <v>957</v>
      </c>
      <c r="F1494" s="43" t="s">
        <v>3096</v>
      </c>
      <c r="G1494" s="12" t="s">
        <v>2120</v>
      </c>
      <c r="H1494" s="12"/>
      <c r="I1494" s="12"/>
      <c r="J1494" s="43" t="s">
        <v>3379</v>
      </c>
      <c r="K1494" s="13"/>
      <c r="L1494" s="13"/>
      <c r="M1494" s="138"/>
      <c r="N1494" s="15"/>
      <c r="O1494" s="15">
        <v>1</v>
      </c>
      <c r="P1494" s="39">
        <v>1</v>
      </c>
      <c r="Q1494" s="91" t="s">
        <v>3107</v>
      </c>
      <c r="R1494" s="14"/>
      <c r="T1494" s="123"/>
      <c r="U1494" s="338"/>
      <c r="V1494" s="92"/>
      <c r="W1494" s="92"/>
    </row>
    <row r="1495" spans="1:23" ht="12.75" customHeight="1" x14ac:dyDescent="0.2">
      <c r="A1495" s="11">
        <f t="shared" si="24"/>
        <v>1493</v>
      </c>
      <c r="B1495" s="98">
        <v>2990</v>
      </c>
      <c r="C1495" s="12" t="s">
        <v>1697</v>
      </c>
      <c r="D1495" s="14" t="s">
        <v>213</v>
      </c>
      <c r="E1495" s="13" t="s">
        <v>957</v>
      </c>
      <c r="F1495" s="43" t="s">
        <v>3096</v>
      </c>
      <c r="G1495" s="12" t="s">
        <v>2120</v>
      </c>
      <c r="H1495" s="12"/>
      <c r="I1495" s="12"/>
      <c r="J1495" s="43" t="s">
        <v>3379</v>
      </c>
      <c r="K1495" s="13"/>
      <c r="L1495" s="13"/>
      <c r="M1495" s="138"/>
      <c r="N1495" s="15"/>
      <c r="O1495" s="15">
        <v>1</v>
      </c>
      <c r="P1495" s="39">
        <v>1</v>
      </c>
      <c r="Q1495" s="91" t="s">
        <v>3107</v>
      </c>
      <c r="R1495" s="14"/>
      <c r="T1495" s="123"/>
      <c r="U1495" s="338"/>
      <c r="V1495" s="92"/>
      <c r="W1495" s="92"/>
    </row>
    <row r="1496" spans="1:23" ht="12.75" customHeight="1" x14ac:dyDescent="0.2">
      <c r="A1496" s="11">
        <f t="shared" si="24"/>
        <v>1494</v>
      </c>
      <c r="B1496" s="98">
        <v>2992</v>
      </c>
      <c r="C1496" s="12" t="s">
        <v>1697</v>
      </c>
      <c r="D1496" s="14" t="s">
        <v>214</v>
      </c>
      <c r="E1496" s="13" t="s">
        <v>957</v>
      </c>
      <c r="F1496" s="43" t="s">
        <v>3096</v>
      </c>
      <c r="G1496" s="12" t="s">
        <v>2120</v>
      </c>
      <c r="H1496" s="12"/>
      <c r="I1496" s="12"/>
      <c r="J1496" s="43" t="s">
        <v>3379</v>
      </c>
      <c r="K1496" s="13"/>
      <c r="L1496" s="13"/>
      <c r="M1496" s="168"/>
      <c r="N1496" s="75"/>
      <c r="O1496" s="75">
        <v>0</v>
      </c>
      <c r="P1496" s="65">
        <v>1</v>
      </c>
      <c r="Q1496" s="91" t="s">
        <v>3107</v>
      </c>
      <c r="R1496" s="14"/>
      <c r="T1496" s="123"/>
      <c r="U1496" s="338"/>
      <c r="V1496" s="92"/>
      <c r="W1496" s="92"/>
    </row>
    <row r="1497" spans="1:23" ht="12.75" customHeight="1" x14ac:dyDescent="0.2">
      <c r="A1497" s="11">
        <f t="shared" si="24"/>
        <v>1495</v>
      </c>
      <c r="B1497" s="98">
        <v>2993</v>
      </c>
      <c r="C1497" s="12" t="s">
        <v>1697</v>
      </c>
      <c r="D1497" s="14" t="s">
        <v>215</v>
      </c>
      <c r="E1497" s="13" t="s">
        <v>957</v>
      </c>
      <c r="F1497" s="43" t="s">
        <v>3096</v>
      </c>
      <c r="G1497" s="12" t="s">
        <v>2120</v>
      </c>
      <c r="H1497" s="12"/>
      <c r="I1497" s="12"/>
      <c r="J1497" s="43" t="s">
        <v>3379</v>
      </c>
      <c r="K1497" s="13"/>
      <c r="L1497" s="13"/>
      <c r="M1497" s="138"/>
      <c r="N1497" s="15"/>
      <c r="O1497" s="15">
        <v>1</v>
      </c>
      <c r="P1497" s="39">
        <v>1</v>
      </c>
      <c r="Q1497" s="91" t="s">
        <v>3107</v>
      </c>
      <c r="R1497" s="14"/>
      <c r="T1497" s="135">
        <v>41355</v>
      </c>
      <c r="U1497" s="338"/>
      <c r="V1497" s="92"/>
      <c r="W1497" s="92"/>
    </row>
    <row r="1498" spans="1:23" ht="12.75" customHeight="1" x14ac:dyDescent="0.2">
      <c r="A1498" s="11">
        <f t="shared" si="24"/>
        <v>1496</v>
      </c>
      <c r="B1498" s="98">
        <v>2994</v>
      </c>
      <c r="C1498" s="12" t="s">
        <v>1697</v>
      </c>
      <c r="D1498" s="14" t="s">
        <v>1130</v>
      </c>
      <c r="E1498" s="13" t="s">
        <v>957</v>
      </c>
      <c r="F1498" s="43" t="s">
        <v>3096</v>
      </c>
      <c r="G1498" s="12" t="s">
        <v>2120</v>
      </c>
      <c r="H1498" s="12" t="s">
        <v>2121</v>
      </c>
      <c r="I1498" s="226" t="s">
        <v>3360</v>
      </c>
      <c r="J1498" s="43" t="s">
        <v>3379</v>
      </c>
      <c r="K1498" s="43" t="s">
        <v>3379</v>
      </c>
      <c r="L1498" s="144">
        <v>40753</v>
      </c>
      <c r="M1498" s="168"/>
      <c r="N1498" s="75"/>
      <c r="O1498" s="75">
        <v>0</v>
      </c>
      <c r="P1498" s="65">
        <v>1</v>
      </c>
      <c r="Q1498" s="91" t="s">
        <v>3110</v>
      </c>
      <c r="R1498" s="14"/>
      <c r="T1498" s="123"/>
      <c r="U1498" s="338"/>
      <c r="V1498" s="92"/>
      <c r="W1498" s="92"/>
    </row>
    <row r="1499" spans="1:23" ht="12.75" customHeight="1" x14ac:dyDescent="0.2">
      <c r="A1499" s="11">
        <f t="shared" si="24"/>
        <v>1497</v>
      </c>
      <c r="B1499" s="98">
        <v>2995</v>
      </c>
      <c r="C1499" s="12" t="s">
        <v>1697</v>
      </c>
      <c r="D1499" s="14" t="s">
        <v>1131</v>
      </c>
      <c r="E1499" s="13" t="s">
        <v>957</v>
      </c>
      <c r="F1499" s="43" t="s">
        <v>3096</v>
      </c>
      <c r="G1499" s="12" t="s">
        <v>2120</v>
      </c>
      <c r="H1499" s="12" t="s">
        <v>2121</v>
      </c>
      <c r="I1499" s="12"/>
      <c r="J1499" s="43" t="s">
        <v>3379</v>
      </c>
      <c r="K1499" s="43" t="s">
        <v>3379</v>
      </c>
      <c r="L1499" s="43"/>
      <c r="M1499" s="168"/>
      <c r="N1499" s="75"/>
      <c r="O1499" s="75">
        <v>0</v>
      </c>
      <c r="P1499" s="65">
        <v>1</v>
      </c>
      <c r="Q1499" s="91" t="s">
        <v>3107</v>
      </c>
      <c r="R1499" s="14"/>
      <c r="T1499" s="123"/>
      <c r="U1499" s="338"/>
      <c r="V1499" s="92"/>
      <c r="W1499" s="92"/>
    </row>
    <row r="1500" spans="1:23" ht="12.75" customHeight="1" x14ac:dyDescent="0.2">
      <c r="A1500" s="11">
        <f t="shared" si="24"/>
        <v>1498</v>
      </c>
      <c r="B1500" s="98">
        <v>4308</v>
      </c>
      <c r="C1500" s="12" t="s">
        <v>1697</v>
      </c>
      <c r="D1500" s="14" t="s">
        <v>1132</v>
      </c>
      <c r="E1500" s="13" t="s">
        <v>2119</v>
      </c>
      <c r="F1500" s="43" t="s">
        <v>3098</v>
      </c>
      <c r="G1500" s="12" t="s">
        <v>2120</v>
      </c>
      <c r="H1500" s="12" t="s">
        <v>2121</v>
      </c>
      <c r="I1500" s="12"/>
      <c r="J1500" s="43" t="s">
        <v>3379</v>
      </c>
      <c r="K1500" s="43" t="s">
        <v>3379</v>
      </c>
      <c r="L1500" s="43"/>
      <c r="M1500" s="138"/>
      <c r="N1500" s="15"/>
      <c r="O1500" s="15">
        <v>0</v>
      </c>
      <c r="P1500" s="39">
        <v>1</v>
      </c>
      <c r="Q1500" s="91" t="s">
        <v>3107</v>
      </c>
      <c r="R1500" s="14"/>
      <c r="T1500" s="123"/>
      <c r="U1500" s="338"/>
      <c r="V1500" s="92"/>
      <c r="W1500" s="92"/>
    </row>
    <row r="1501" spans="1:23" ht="12.75" customHeight="1" x14ac:dyDescent="0.2">
      <c r="A1501" s="11">
        <f t="shared" si="24"/>
        <v>1499</v>
      </c>
      <c r="B1501" s="98">
        <v>4309</v>
      </c>
      <c r="C1501" s="149" t="s">
        <v>1697</v>
      </c>
      <c r="D1501" s="150" t="s">
        <v>1133</v>
      </c>
      <c r="E1501" s="13" t="s">
        <v>2119</v>
      </c>
      <c r="F1501" s="43" t="s">
        <v>3098</v>
      </c>
      <c r="G1501" s="12" t="s">
        <v>2120</v>
      </c>
      <c r="H1501" s="12"/>
      <c r="I1501" s="12"/>
      <c r="J1501" s="43" t="s">
        <v>3379</v>
      </c>
      <c r="K1501" s="13"/>
      <c r="L1501" s="13"/>
      <c r="M1501" s="168"/>
      <c r="N1501" s="75"/>
      <c r="O1501" s="75">
        <v>0</v>
      </c>
      <c r="P1501" s="65">
        <v>1</v>
      </c>
      <c r="Q1501" s="91" t="s">
        <v>3107</v>
      </c>
      <c r="R1501" s="14"/>
      <c r="T1501" s="123"/>
      <c r="U1501" s="338"/>
      <c r="V1501" s="92"/>
      <c r="W1501" s="92"/>
    </row>
    <row r="1502" spans="1:23" x14ac:dyDescent="0.2">
      <c r="A1502" s="11">
        <f t="shared" si="24"/>
        <v>1500</v>
      </c>
      <c r="B1502" s="98">
        <v>4315</v>
      </c>
      <c r="C1502" s="12" t="s">
        <v>1697</v>
      </c>
      <c r="D1502" s="14" t="s">
        <v>271</v>
      </c>
      <c r="E1502" s="13" t="s">
        <v>2119</v>
      </c>
      <c r="F1502" s="43" t="s">
        <v>3098</v>
      </c>
      <c r="G1502" s="12" t="s">
        <v>2120</v>
      </c>
      <c r="H1502" s="12" t="s">
        <v>2121</v>
      </c>
      <c r="I1502" s="225" t="s">
        <v>3360</v>
      </c>
      <c r="J1502" s="43" t="s">
        <v>3379</v>
      </c>
      <c r="K1502" s="43" t="s">
        <v>3379</v>
      </c>
      <c r="L1502" s="144">
        <v>40529</v>
      </c>
      <c r="M1502" s="138"/>
      <c r="N1502" s="15"/>
      <c r="O1502" s="15">
        <v>0</v>
      </c>
      <c r="P1502" s="39">
        <v>1</v>
      </c>
      <c r="Q1502" s="91" t="s">
        <v>3110</v>
      </c>
      <c r="R1502" s="14"/>
      <c r="T1502" s="135">
        <v>41425</v>
      </c>
      <c r="U1502" s="338"/>
      <c r="V1502" s="92"/>
      <c r="W1502" s="92"/>
    </row>
    <row r="1503" spans="1:23" x14ac:dyDescent="0.2">
      <c r="A1503" s="11">
        <f t="shared" si="24"/>
        <v>1501</v>
      </c>
      <c r="B1503" s="98">
        <v>4382</v>
      </c>
      <c r="C1503" s="12" t="s">
        <v>1697</v>
      </c>
      <c r="D1503" s="14" t="s">
        <v>272</v>
      </c>
      <c r="E1503" s="13" t="s">
        <v>2119</v>
      </c>
      <c r="F1503" s="43" t="s">
        <v>3098</v>
      </c>
      <c r="G1503" s="12" t="s">
        <v>2120</v>
      </c>
      <c r="H1503" s="12" t="s">
        <v>2121</v>
      </c>
      <c r="I1503" s="221" t="s">
        <v>3360</v>
      </c>
      <c r="J1503" s="43" t="s">
        <v>3379</v>
      </c>
      <c r="K1503" s="43" t="s">
        <v>3379</v>
      </c>
      <c r="L1503" s="144">
        <v>40852</v>
      </c>
      <c r="M1503" s="138"/>
      <c r="N1503" s="15"/>
      <c r="O1503" s="15">
        <v>0</v>
      </c>
      <c r="P1503" s="39">
        <v>1</v>
      </c>
      <c r="Q1503" s="91" t="s">
        <v>3110</v>
      </c>
      <c r="R1503" s="14"/>
      <c r="T1503" s="123"/>
      <c r="U1503" s="338"/>
      <c r="V1503" s="92"/>
      <c r="W1503" s="92"/>
    </row>
    <row r="1504" spans="1:23" ht="12.75" customHeight="1" x14ac:dyDescent="0.2">
      <c r="A1504" s="11">
        <f t="shared" si="24"/>
        <v>1502</v>
      </c>
      <c r="B1504" s="98">
        <v>4399</v>
      </c>
      <c r="C1504" s="12" t="s">
        <v>1697</v>
      </c>
      <c r="D1504" s="14" t="s">
        <v>273</v>
      </c>
      <c r="E1504" s="13" t="s">
        <v>2119</v>
      </c>
      <c r="F1504" s="43" t="s">
        <v>3098</v>
      </c>
      <c r="G1504" s="12" t="s">
        <v>2120</v>
      </c>
      <c r="H1504" s="12"/>
      <c r="I1504" s="12"/>
      <c r="J1504" s="43" t="s">
        <v>3379</v>
      </c>
      <c r="K1504" s="13"/>
      <c r="L1504" s="13"/>
      <c r="M1504" s="138"/>
      <c r="N1504" s="15"/>
      <c r="O1504" s="15">
        <v>1</v>
      </c>
      <c r="P1504" s="39">
        <v>1</v>
      </c>
      <c r="Q1504" s="91" t="s">
        <v>3107</v>
      </c>
      <c r="R1504" s="14"/>
      <c r="T1504" s="123"/>
      <c r="U1504" s="338"/>
      <c r="V1504" s="92"/>
      <c r="W1504" s="92"/>
    </row>
    <row r="1505" spans="1:23" ht="12.75" customHeight="1" x14ac:dyDescent="0.2">
      <c r="A1505" s="11">
        <f t="shared" si="24"/>
        <v>1503</v>
      </c>
      <c r="B1505" s="98">
        <v>4401</v>
      </c>
      <c r="C1505" s="12" t="s">
        <v>1697</v>
      </c>
      <c r="D1505" s="14" t="s">
        <v>274</v>
      </c>
      <c r="E1505" s="13" t="s">
        <v>2119</v>
      </c>
      <c r="F1505" s="43" t="s">
        <v>3098</v>
      </c>
      <c r="G1505" s="12" t="s">
        <v>2120</v>
      </c>
      <c r="H1505" s="18" t="s">
        <v>2121</v>
      </c>
      <c r="I1505" s="12"/>
      <c r="J1505" s="43" t="s">
        <v>3379</v>
      </c>
      <c r="K1505" s="44">
        <v>42004</v>
      </c>
      <c r="L1505" s="13"/>
      <c r="M1505" s="168"/>
      <c r="N1505" s="75"/>
      <c r="O1505" s="75">
        <v>0</v>
      </c>
      <c r="P1505" s="65">
        <v>1</v>
      </c>
      <c r="Q1505" s="91" t="s">
        <v>3107</v>
      </c>
      <c r="R1505" s="14"/>
      <c r="T1505" s="123">
        <v>41971</v>
      </c>
      <c r="U1505" s="410">
        <v>42062</v>
      </c>
      <c r="V1505" s="92"/>
      <c r="W1505" s="92"/>
    </row>
    <row r="1506" spans="1:23" ht="12.75" customHeight="1" x14ac:dyDescent="0.2">
      <c r="A1506" s="11">
        <f t="shared" si="24"/>
        <v>1504</v>
      </c>
      <c r="B1506" s="98">
        <v>4402</v>
      </c>
      <c r="C1506" s="12" t="s">
        <v>1697</v>
      </c>
      <c r="D1506" s="14" t="s">
        <v>275</v>
      </c>
      <c r="E1506" s="13" t="s">
        <v>2119</v>
      </c>
      <c r="F1506" s="43" t="s">
        <v>3098</v>
      </c>
      <c r="G1506" s="12" t="s">
        <v>2120</v>
      </c>
      <c r="H1506" s="12"/>
      <c r="I1506" s="12"/>
      <c r="J1506" s="43" t="s">
        <v>3379</v>
      </c>
      <c r="K1506" s="13"/>
      <c r="L1506" s="13"/>
      <c r="M1506" s="168"/>
      <c r="N1506" s="75"/>
      <c r="O1506" s="75">
        <v>0</v>
      </c>
      <c r="P1506" s="65">
        <v>1</v>
      </c>
      <c r="Q1506" s="91" t="s">
        <v>3107</v>
      </c>
      <c r="R1506" s="14"/>
      <c r="T1506" s="123"/>
      <c r="U1506" s="338"/>
      <c r="V1506" s="92"/>
      <c r="W1506" s="92"/>
    </row>
    <row r="1507" spans="1:23" x14ac:dyDescent="0.2">
      <c r="A1507" s="11">
        <f t="shared" si="24"/>
        <v>1505</v>
      </c>
      <c r="B1507" s="98">
        <v>4403</v>
      </c>
      <c r="C1507" s="12" t="s">
        <v>1697</v>
      </c>
      <c r="D1507" s="14" t="s">
        <v>276</v>
      </c>
      <c r="E1507" s="13" t="s">
        <v>2119</v>
      </c>
      <c r="F1507" s="43" t="s">
        <v>3098</v>
      </c>
      <c r="G1507" s="12" t="s">
        <v>2120</v>
      </c>
      <c r="H1507" s="12" t="s">
        <v>2121</v>
      </c>
      <c r="I1507" s="226" t="s">
        <v>3360</v>
      </c>
      <c r="J1507" s="43" t="s">
        <v>3379</v>
      </c>
      <c r="K1507" s="43" t="s">
        <v>3379</v>
      </c>
      <c r="L1507" s="144">
        <v>40904</v>
      </c>
      <c r="M1507" s="138"/>
      <c r="N1507" s="15"/>
      <c r="O1507" s="15">
        <v>0</v>
      </c>
      <c r="P1507" s="39">
        <v>1</v>
      </c>
      <c r="Q1507" s="91" t="s">
        <v>3110</v>
      </c>
      <c r="R1507" s="14"/>
      <c r="T1507" s="135">
        <v>41425</v>
      </c>
      <c r="U1507" s="338"/>
      <c r="V1507" s="92"/>
      <c r="W1507" s="92"/>
    </row>
    <row r="1508" spans="1:23" ht="12.75" customHeight="1" x14ac:dyDescent="0.2">
      <c r="A1508" s="11">
        <f t="shared" si="24"/>
        <v>1506</v>
      </c>
      <c r="B1508" s="98">
        <v>4404</v>
      </c>
      <c r="C1508" s="12" t="s">
        <v>1697</v>
      </c>
      <c r="D1508" s="19" t="s">
        <v>277</v>
      </c>
      <c r="E1508" s="13" t="s">
        <v>2119</v>
      </c>
      <c r="F1508" s="43" t="s">
        <v>3098</v>
      </c>
      <c r="G1508" s="12" t="s">
        <v>2120</v>
      </c>
      <c r="H1508" s="12" t="s">
        <v>2121</v>
      </c>
      <c r="I1508" s="12"/>
      <c r="J1508" s="43" t="s">
        <v>3379</v>
      </c>
      <c r="K1508" s="44">
        <v>41912</v>
      </c>
      <c r="L1508" s="44"/>
      <c r="M1508" s="138"/>
      <c r="N1508" s="15"/>
      <c r="O1508" s="15">
        <v>1</v>
      </c>
      <c r="P1508" s="39">
        <v>1</v>
      </c>
      <c r="Q1508" s="91" t="s">
        <v>3107</v>
      </c>
      <c r="R1508" s="14"/>
      <c r="T1508" s="123">
        <v>41912</v>
      </c>
      <c r="U1508" s="338">
        <v>41912</v>
      </c>
      <c r="V1508" s="92"/>
      <c r="W1508" s="92"/>
    </row>
    <row r="1509" spans="1:23" ht="12.75" customHeight="1" x14ac:dyDescent="0.2">
      <c r="A1509" s="11">
        <f t="shared" si="24"/>
        <v>1507</v>
      </c>
      <c r="B1509" s="98">
        <v>4406</v>
      </c>
      <c r="C1509" s="12" t="s">
        <v>1697</v>
      </c>
      <c r="D1509" s="14" t="s">
        <v>278</v>
      </c>
      <c r="E1509" s="13" t="s">
        <v>934</v>
      </c>
      <c r="F1509" s="43" t="s">
        <v>3099</v>
      </c>
      <c r="G1509" s="12" t="s">
        <v>2120</v>
      </c>
      <c r="H1509" s="12"/>
      <c r="I1509" s="12"/>
      <c r="J1509" s="43" t="s">
        <v>3379</v>
      </c>
      <c r="K1509" s="13"/>
      <c r="L1509" s="13"/>
      <c r="M1509" s="138"/>
      <c r="N1509" s="15"/>
      <c r="O1509" s="15">
        <v>1</v>
      </c>
      <c r="P1509" s="39">
        <v>1</v>
      </c>
      <c r="Q1509" s="91" t="s">
        <v>3107</v>
      </c>
      <c r="R1509" s="14"/>
      <c r="T1509" s="123"/>
      <c r="U1509" s="338"/>
      <c r="V1509" s="92"/>
      <c r="W1509" s="92"/>
    </row>
    <row r="1510" spans="1:23" ht="12.75" customHeight="1" x14ac:dyDescent="0.2">
      <c r="A1510" s="11">
        <f t="shared" si="24"/>
        <v>1508</v>
      </c>
      <c r="B1510" s="98">
        <v>4407</v>
      </c>
      <c r="C1510" s="12" t="s">
        <v>1697</v>
      </c>
      <c r="D1510" s="14" t="s">
        <v>279</v>
      </c>
      <c r="E1510" s="13" t="s">
        <v>2119</v>
      </c>
      <c r="F1510" s="43" t="s">
        <v>3098</v>
      </c>
      <c r="G1510" s="12" t="s">
        <v>2120</v>
      </c>
      <c r="H1510" s="12" t="s">
        <v>2121</v>
      </c>
      <c r="I1510" s="12"/>
      <c r="J1510" s="43" t="s">
        <v>3379</v>
      </c>
      <c r="K1510" s="43" t="s">
        <v>3379</v>
      </c>
      <c r="L1510" s="43"/>
      <c r="M1510" s="138"/>
      <c r="N1510" s="15"/>
      <c r="O1510" s="15">
        <v>0</v>
      </c>
      <c r="P1510" s="39">
        <v>1</v>
      </c>
      <c r="Q1510" s="91" t="s">
        <v>3107</v>
      </c>
      <c r="R1510" s="14"/>
      <c r="T1510" s="123">
        <v>41814</v>
      </c>
      <c r="U1510" s="338"/>
      <c r="V1510" s="92"/>
      <c r="W1510" s="92"/>
    </row>
    <row r="1511" spans="1:23" ht="12.75" customHeight="1" x14ac:dyDescent="0.2">
      <c r="A1511" s="11">
        <f t="shared" si="24"/>
        <v>1509</v>
      </c>
      <c r="B1511" s="98">
        <v>4408</v>
      </c>
      <c r="C1511" s="12" t="s">
        <v>1697</v>
      </c>
      <c r="D1511" s="14" t="s">
        <v>280</v>
      </c>
      <c r="E1511" s="13" t="s">
        <v>2119</v>
      </c>
      <c r="F1511" s="43" t="s">
        <v>3098</v>
      </c>
      <c r="G1511" s="12" t="s">
        <v>2120</v>
      </c>
      <c r="H1511" s="12"/>
      <c r="I1511" s="12"/>
      <c r="J1511" s="43" t="s">
        <v>3379</v>
      </c>
      <c r="K1511" s="13"/>
      <c r="L1511" s="13"/>
      <c r="M1511" s="168"/>
      <c r="N1511" s="75"/>
      <c r="O1511" s="75">
        <v>0</v>
      </c>
      <c r="P1511" s="65">
        <v>1</v>
      </c>
      <c r="Q1511" s="91" t="s">
        <v>3107</v>
      </c>
      <c r="R1511" s="14"/>
      <c r="T1511" s="123"/>
      <c r="U1511" s="338"/>
      <c r="V1511" s="92"/>
      <c r="W1511" s="92"/>
    </row>
    <row r="1512" spans="1:23" ht="12.75" customHeight="1" x14ac:dyDescent="0.2">
      <c r="A1512" s="11">
        <f t="shared" si="24"/>
        <v>1510</v>
      </c>
      <c r="B1512" s="98">
        <v>4409</v>
      </c>
      <c r="C1512" s="12" t="s">
        <v>1697</v>
      </c>
      <c r="D1512" s="14" t="s">
        <v>281</v>
      </c>
      <c r="E1512" s="13" t="s">
        <v>934</v>
      </c>
      <c r="F1512" s="43" t="s">
        <v>3099</v>
      </c>
      <c r="G1512" s="12" t="s">
        <v>2120</v>
      </c>
      <c r="H1512" s="12"/>
      <c r="I1512" s="12"/>
      <c r="J1512" s="43" t="s">
        <v>3379</v>
      </c>
      <c r="K1512" s="13"/>
      <c r="L1512" s="13"/>
      <c r="M1512" s="168"/>
      <c r="N1512" s="75"/>
      <c r="O1512" s="75">
        <v>0</v>
      </c>
      <c r="P1512" s="65">
        <v>1</v>
      </c>
      <c r="Q1512" s="91" t="s">
        <v>3107</v>
      </c>
      <c r="R1512" s="14"/>
      <c r="T1512" s="123"/>
      <c r="U1512" s="338"/>
      <c r="V1512" s="92"/>
      <c r="W1512" s="92"/>
    </row>
    <row r="1513" spans="1:23" ht="12.75" customHeight="1" x14ac:dyDescent="0.2">
      <c r="A1513" s="11">
        <f t="shared" si="24"/>
        <v>1511</v>
      </c>
      <c r="B1513" s="98">
        <v>4410</v>
      </c>
      <c r="C1513" s="12" t="s">
        <v>1697</v>
      </c>
      <c r="D1513" s="14" t="s">
        <v>282</v>
      </c>
      <c r="E1513" s="13" t="s">
        <v>934</v>
      </c>
      <c r="F1513" s="43" t="s">
        <v>3099</v>
      </c>
      <c r="G1513" s="12" t="s">
        <v>2120</v>
      </c>
      <c r="H1513" s="12"/>
      <c r="I1513" s="18" t="s">
        <v>3360</v>
      </c>
      <c r="J1513" s="43" t="s">
        <v>3379</v>
      </c>
      <c r="K1513" s="13"/>
      <c r="L1513" s="44">
        <v>42004</v>
      </c>
      <c r="M1513" s="168"/>
      <c r="N1513" s="75"/>
      <c r="O1513" s="75">
        <v>0</v>
      </c>
      <c r="P1513" s="65">
        <v>1</v>
      </c>
      <c r="Q1513" s="91" t="s">
        <v>3110</v>
      </c>
      <c r="R1513" s="14"/>
      <c r="S1513" s="118" t="s">
        <v>3360</v>
      </c>
      <c r="T1513" s="123"/>
      <c r="U1513" s="338"/>
      <c r="V1513" s="92">
        <v>41997</v>
      </c>
      <c r="W1513" s="126">
        <v>42004</v>
      </c>
    </row>
    <row r="1514" spans="1:23" ht="12.75" customHeight="1" x14ac:dyDescent="0.2">
      <c r="A1514" s="11">
        <f t="shared" si="24"/>
        <v>1512</v>
      </c>
      <c r="B1514" s="98">
        <v>4411</v>
      </c>
      <c r="C1514" s="12" t="s">
        <v>1697</v>
      </c>
      <c r="D1514" s="14" t="s">
        <v>283</v>
      </c>
      <c r="E1514" s="13" t="s">
        <v>934</v>
      </c>
      <c r="F1514" s="43" t="s">
        <v>3099</v>
      </c>
      <c r="G1514" s="12" t="s">
        <v>2120</v>
      </c>
      <c r="H1514" s="12"/>
      <c r="I1514" s="12"/>
      <c r="J1514" s="43" t="s">
        <v>3379</v>
      </c>
      <c r="K1514" s="13"/>
      <c r="L1514" s="13"/>
      <c r="M1514" s="168"/>
      <c r="N1514" s="75"/>
      <c r="O1514" s="75">
        <v>0</v>
      </c>
      <c r="P1514" s="65">
        <v>1</v>
      </c>
      <c r="Q1514" s="91" t="s">
        <v>3107</v>
      </c>
      <c r="R1514" s="14"/>
      <c r="T1514" s="123"/>
      <c r="U1514" s="338"/>
      <c r="V1514" s="92"/>
      <c r="W1514" s="92"/>
    </row>
    <row r="1515" spans="1:23" ht="12.75" customHeight="1" x14ac:dyDescent="0.2">
      <c r="A1515" s="11">
        <f t="shared" si="24"/>
        <v>1513</v>
      </c>
      <c r="B1515" s="98">
        <v>4412</v>
      </c>
      <c r="C1515" s="12" t="s">
        <v>1697</v>
      </c>
      <c r="D1515" s="14" t="s">
        <v>284</v>
      </c>
      <c r="E1515" s="13" t="s">
        <v>2119</v>
      </c>
      <c r="F1515" s="43" t="s">
        <v>3098</v>
      </c>
      <c r="G1515" s="12" t="s">
        <v>2120</v>
      </c>
      <c r="H1515" s="12" t="s">
        <v>2121</v>
      </c>
      <c r="I1515" s="18" t="s">
        <v>3360</v>
      </c>
      <c r="J1515" s="43" t="s">
        <v>3379</v>
      </c>
      <c r="K1515" s="43" t="s">
        <v>3379</v>
      </c>
      <c r="L1515" s="144">
        <v>42094</v>
      </c>
      <c r="M1515" s="138"/>
      <c r="N1515" s="15"/>
      <c r="O1515" s="15">
        <v>0</v>
      </c>
      <c r="P1515" s="39">
        <v>1</v>
      </c>
      <c r="Q1515" s="91" t="s">
        <v>3110</v>
      </c>
      <c r="R1515" s="14"/>
      <c r="T1515" s="123"/>
      <c r="U1515" s="338"/>
      <c r="V1515" s="92">
        <v>42093</v>
      </c>
      <c r="W1515" s="92">
        <v>42094</v>
      </c>
    </row>
    <row r="1516" spans="1:23" ht="12.75" customHeight="1" x14ac:dyDescent="0.2">
      <c r="A1516" s="11">
        <f t="shared" si="24"/>
        <v>1514</v>
      </c>
      <c r="B1516" s="98">
        <v>4413</v>
      </c>
      <c r="C1516" s="12" t="s">
        <v>1697</v>
      </c>
      <c r="D1516" s="14" t="s">
        <v>285</v>
      </c>
      <c r="E1516" s="13" t="s">
        <v>2119</v>
      </c>
      <c r="F1516" s="43" t="s">
        <v>3098</v>
      </c>
      <c r="G1516" s="12" t="s">
        <v>2120</v>
      </c>
      <c r="H1516" s="12"/>
      <c r="I1516" s="12"/>
      <c r="J1516" s="43" t="s">
        <v>3379</v>
      </c>
      <c r="K1516" s="13"/>
      <c r="L1516" s="13"/>
      <c r="M1516" s="168"/>
      <c r="N1516" s="75"/>
      <c r="O1516" s="75">
        <v>0</v>
      </c>
      <c r="P1516" s="65">
        <v>1</v>
      </c>
      <c r="Q1516" s="91" t="s">
        <v>3107</v>
      </c>
      <c r="R1516" s="14"/>
      <c r="T1516" s="123"/>
      <c r="U1516" s="338"/>
      <c r="V1516" s="92"/>
      <c r="W1516" s="92"/>
    </row>
    <row r="1517" spans="1:23" ht="12.75" customHeight="1" x14ac:dyDescent="0.2">
      <c r="A1517" s="11">
        <f t="shared" si="24"/>
        <v>1515</v>
      </c>
      <c r="B1517" s="98">
        <v>4414</v>
      </c>
      <c r="C1517" s="12" t="s">
        <v>1697</v>
      </c>
      <c r="D1517" s="14" t="s">
        <v>286</v>
      </c>
      <c r="E1517" s="13" t="s">
        <v>2119</v>
      </c>
      <c r="F1517" s="43" t="s">
        <v>3098</v>
      </c>
      <c r="G1517" s="12" t="s">
        <v>2120</v>
      </c>
      <c r="H1517" s="18" t="s">
        <v>2121</v>
      </c>
      <c r="I1517" s="12"/>
      <c r="J1517" s="43" t="s">
        <v>3379</v>
      </c>
      <c r="K1517" s="44">
        <v>42004</v>
      </c>
      <c r="L1517" s="13"/>
      <c r="M1517" s="168"/>
      <c r="N1517" s="75"/>
      <c r="O1517" s="75">
        <v>0</v>
      </c>
      <c r="P1517" s="65">
        <v>1</v>
      </c>
      <c r="Q1517" s="91" t="s">
        <v>3107</v>
      </c>
      <c r="R1517" s="14"/>
      <c r="T1517" s="123">
        <v>41971</v>
      </c>
      <c r="U1517" s="410">
        <v>42062</v>
      </c>
      <c r="V1517" s="92"/>
      <c r="W1517" s="92"/>
    </row>
    <row r="1518" spans="1:23" ht="12.75" customHeight="1" x14ac:dyDescent="0.2">
      <c r="A1518" s="11">
        <f t="shared" si="24"/>
        <v>1516</v>
      </c>
      <c r="B1518" s="98">
        <v>4415</v>
      </c>
      <c r="C1518" s="12" t="s">
        <v>1697</v>
      </c>
      <c r="D1518" s="19" t="s">
        <v>1746</v>
      </c>
      <c r="E1518" s="13" t="s">
        <v>2119</v>
      </c>
      <c r="F1518" s="43" t="s">
        <v>3098</v>
      </c>
      <c r="G1518" s="12" t="s">
        <v>2120</v>
      </c>
      <c r="H1518" s="18" t="s">
        <v>2121</v>
      </c>
      <c r="I1518" s="12"/>
      <c r="J1518" s="43" t="s">
        <v>3379</v>
      </c>
      <c r="K1518" s="44">
        <v>42004</v>
      </c>
      <c r="L1518" s="13"/>
      <c r="M1518" s="168"/>
      <c r="N1518" s="75"/>
      <c r="O1518" s="75">
        <v>0</v>
      </c>
      <c r="P1518" s="65">
        <v>1</v>
      </c>
      <c r="Q1518" s="91" t="s">
        <v>3107</v>
      </c>
      <c r="R1518" s="14"/>
      <c r="T1518" s="123">
        <v>41912</v>
      </c>
      <c r="U1518" s="410">
        <v>42062</v>
      </c>
      <c r="V1518" s="92"/>
      <c r="W1518" s="92"/>
    </row>
    <row r="1519" spans="1:23" ht="12.75" customHeight="1" x14ac:dyDescent="0.2">
      <c r="A1519" s="11">
        <f t="shared" si="24"/>
        <v>1517</v>
      </c>
      <c r="B1519" s="98">
        <v>4416</v>
      </c>
      <c r="C1519" s="12" t="s">
        <v>1697</v>
      </c>
      <c r="D1519" s="14" t="s">
        <v>1747</v>
      </c>
      <c r="E1519" s="13" t="s">
        <v>2119</v>
      </c>
      <c r="F1519" s="43" t="s">
        <v>3098</v>
      </c>
      <c r="G1519" s="12" t="s">
        <v>2120</v>
      </c>
      <c r="H1519" s="12"/>
      <c r="I1519" s="12"/>
      <c r="J1519" s="43" t="s">
        <v>3379</v>
      </c>
      <c r="K1519" s="13"/>
      <c r="L1519" s="13"/>
      <c r="M1519" s="168"/>
      <c r="N1519" s="75"/>
      <c r="O1519" s="75">
        <v>0</v>
      </c>
      <c r="P1519" s="65">
        <v>1</v>
      </c>
      <c r="Q1519" s="91" t="s">
        <v>3107</v>
      </c>
      <c r="R1519" s="14"/>
      <c r="T1519" s="123"/>
      <c r="U1519" s="338"/>
      <c r="V1519" s="92"/>
      <c r="W1519" s="92"/>
    </row>
    <row r="1520" spans="1:23" ht="12.75" customHeight="1" x14ac:dyDescent="0.2">
      <c r="A1520" s="11">
        <f t="shared" si="24"/>
        <v>1518</v>
      </c>
      <c r="B1520" s="98">
        <v>4417</v>
      </c>
      <c r="C1520" s="12" t="s">
        <v>1697</v>
      </c>
      <c r="D1520" s="14" t="s">
        <v>1748</v>
      </c>
      <c r="E1520" s="13" t="s">
        <v>2119</v>
      </c>
      <c r="F1520" s="43" t="s">
        <v>3098</v>
      </c>
      <c r="G1520" s="12" t="s">
        <v>2120</v>
      </c>
      <c r="H1520" s="12"/>
      <c r="I1520" s="12"/>
      <c r="J1520" s="43" t="s">
        <v>3379</v>
      </c>
      <c r="K1520" s="13"/>
      <c r="L1520" s="13"/>
      <c r="M1520" s="138"/>
      <c r="N1520" s="15"/>
      <c r="O1520" s="15">
        <v>1</v>
      </c>
      <c r="P1520" s="39">
        <v>1</v>
      </c>
      <c r="Q1520" s="91" t="s">
        <v>3107</v>
      </c>
      <c r="R1520" s="14"/>
      <c r="T1520" s="123"/>
      <c r="U1520" s="338"/>
      <c r="V1520" s="92"/>
      <c r="W1520" s="92"/>
    </row>
    <row r="1521" spans="1:24" ht="12.75" customHeight="1" x14ac:dyDescent="0.2">
      <c r="A1521" s="11">
        <f t="shared" si="24"/>
        <v>1519</v>
      </c>
      <c r="B1521" s="98">
        <v>4418</v>
      </c>
      <c r="C1521" s="12" t="s">
        <v>1697</v>
      </c>
      <c r="D1521" s="14" t="s">
        <v>891</v>
      </c>
      <c r="E1521" s="13" t="s">
        <v>2119</v>
      </c>
      <c r="F1521" s="43" t="s">
        <v>3098</v>
      </c>
      <c r="G1521" s="12" t="s">
        <v>2120</v>
      </c>
      <c r="H1521" s="12"/>
      <c r="I1521" s="12"/>
      <c r="J1521" s="43" t="s">
        <v>3379</v>
      </c>
      <c r="K1521" s="13"/>
      <c r="L1521" s="13"/>
      <c r="M1521" s="138"/>
      <c r="N1521" s="15"/>
      <c r="O1521" s="15">
        <v>1</v>
      </c>
      <c r="P1521" s="39">
        <v>1</v>
      </c>
      <c r="Q1521" s="91" t="s">
        <v>3107</v>
      </c>
      <c r="R1521" s="14"/>
      <c r="T1521" s="123"/>
      <c r="U1521" s="338"/>
      <c r="V1521" s="92"/>
      <c r="W1521" s="92"/>
    </row>
    <row r="1522" spans="1:24" ht="12.75" customHeight="1" x14ac:dyDescent="0.2">
      <c r="A1522" s="11">
        <f t="shared" si="24"/>
        <v>1520</v>
      </c>
      <c r="B1522" s="98">
        <v>4419</v>
      </c>
      <c r="C1522" s="12" t="s">
        <v>1697</v>
      </c>
      <c r="D1522" s="14" t="s">
        <v>892</v>
      </c>
      <c r="E1522" s="13" t="s">
        <v>2119</v>
      </c>
      <c r="F1522" s="43" t="s">
        <v>3098</v>
      </c>
      <c r="G1522" s="12" t="s">
        <v>2120</v>
      </c>
      <c r="H1522" s="12"/>
      <c r="I1522" s="12"/>
      <c r="J1522" s="43" t="s">
        <v>3379</v>
      </c>
      <c r="K1522" s="13"/>
      <c r="L1522" s="13"/>
      <c r="M1522" s="138"/>
      <c r="N1522" s="15"/>
      <c r="O1522" s="15">
        <v>1</v>
      </c>
      <c r="P1522" s="39">
        <v>1</v>
      </c>
      <c r="Q1522" s="91" t="s">
        <v>3107</v>
      </c>
      <c r="R1522" s="14"/>
      <c r="T1522" s="123"/>
      <c r="U1522" s="338"/>
      <c r="V1522" s="92"/>
      <c r="W1522" s="92"/>
    </row>
    <row r="1523" spans="1:24" x14ac:dyDescent="0.2">
      <c r="A1523" s="11">
        <f t="shared" si="24"/>
        <v>1521</v>
      </c>
      <c r="B1523" s="98">
        <v>4420</v>
      </c>
      <c r="C1523" s="12" t="s">
        <v>1697</v>
      </c>
      <c r="D1523" s="14" t="s">
        <v>893</v>
      </c>
      <c r="E1523" s="13" t="s">
        <v>2119</v>
      </c>
      <c r="F1523" s="43" t="s">
        <v>3098</v>
      </c>
      <c r="G1523" s="12" t="s">
        <v>2120</v>
      </c>
      <c r="H1523" s="12" t="s">
        <v>2121</v>
      </c>
      <c r="I1523" s="225" t="s">
        <v>3360</v>
      </c>
      <c r="J1523" s="43" t="s">
        <v>3379</v>
      </c>
      <c r="K1523" s="43" t="s">
        <v>3379</v>
      </c>
      <c r="L1523" s="144">
        <v>40529</v>
      </c>
      <c r="M1523" s="138"/>
      <c r="N1523" s="15"/>
      <c r="O1523" s="15">
        <v>0</v>
      </c>
      <c r="P1523" s="39">
        <v>1</v>
      </c>
      <c r="Q1523" s="91" t="s">
        <v>3110</v>
      </c>
      <c r="R1523" s="14"/>
      <c r="T1523" s="123"/>
      <c r="U1523" s="338"/>
      <c r="V1523" s="92"/>
      <c r="W1523" s="92"/>
    </row>
    <row r="1524" spans="1:24" x14ac:dyDescent="0.2">
      <c r="A1524" s="11">
        <f t="shared" si="24"/>
        <v>1522</v>
      </c>
      <c r="B1524" s="98">
        <v>4421</v>
      </c>
      <c r="C1524" s="12" t="s">
        <v>1697</v>
      </c>
      <c r="D1524" s="14" t="s">
        <v>894</v>
      </c>
      <c r="E1524" s="13" t="s">
        <v>2119</v>
      </c>
      <c r="F1524" s="43" t="s">
        <v>3098</v>
      </c>
      <c r="G1524" s="12" t="s">
        <v>2120</v>
      </c>
      <c r="H1524" s="12" t="s">
        <v>2121</v>
      </c>
      <c r="I1524" s="18" t="s">
        <v>3360</v>
      </c>
      <c r="J1524" s="43" t="s">
        <v>3379</v>
      </c>
      <c r="K1524" s="43" t="s">
        <v>3379</v>
      </c>
      <c r="L1524" s="144">
        <v>40630</v>
      </c>
      <c r="M1524" s="138"/>
      <c r="N1524" s="15"/>
      <c r="O1524" s="15">
        <v>0</v>
      </c>
      <c r="P1524" s="39">
        <v>1</v>
      </c>
      <c r="Q1524" s="91" t="s">
        <v>3110</v>
      </c>
      <c r="R1524" s="14"/>
      <c r="T1524" s="123"/>
      <c r="U1524" s="338"/>
      <c r="V1524" s="92"/>
      <c r="W1524" s="92"/>
    </row>
    <row r="1525" spans="1:24" x14ac:dyDescent="0.2">
      <c r="A1525" s="11">
        <f t="shared" si="24"/>
        <v>1523</v>
      </c>
      <c r="B1525" s="98">
        <v>4422</v>
      </c>
      <c r="C1525" s="12" t="s">
        <v>1697</v>
      </c>
      <c r="D1525" s="14" t="s">
        <v>895</v>
      </c>
      <c r="E1525" s="13" t="s">
        <v>2119</v>
      </c>
      <c r="F1525" s="43" t="s">
        <v>3098</v>
      </c>
      <c r="G1525" s="12" t="s">
        <v>2120</v>
      </c>
      <c r="H1525" s="12" t="s">
        <v>2121</v>
      </c>
      <c r="I1525" s="221" t="s">
        <v>3360</v>
      </c>
      <c r="J1525" s="43" t="s">
        <v>3379</v>
      </c>
      <c r="K1525" s="43" t="s">
        <v>3379</v>
      </c>
      <c r="L1525" s="144">
        <v>40868</v>
      </c>
      <c r="M1525" s="138"/>
      <c r="N1525" s="15"/>
      <c r="O1525" s="15">
        <v>1</v>
      </c>
      <c r="P1525" s="39">
        <v>1</v>
      </c>
      <c r="Q1525" s="91" t="s">
        <v>3110</v>
      </c>
      <c r="R1525" s="14"/>
      <c r="T1525" s="123"/>
      <c r="U1525" s="338"/>
      <c r="V1525" s="92"/>
      <c r="W1525" s="92"/>
    </row>
    <row r="1526" spans="1:24" ht="12.75" customHeight="1" x14ac:dyDescent="0.2">
      <c r="A1526" s="11">
        <f t="shared" si="24"/>
        <v>1524</v>
      </c>
      <c r="B1526" s="98">
        <v>4423</v>
      </c>
      <c r="C1526" s="12" t="s">
        <v>1697</v>
      </c>
      <c r="D1526" s="14" t="s">
        <v>896</v>
      </c>
      <c r="E1526" s="13" t="s">
        <v>2119</v>
      </c>
      <c r="F1526" s="43" t="s">
        <v>3098</v>
      </c>
      <c r="G1526" s="12" t="s">
        <v>2120</v>
      </c>
      <c r="H1526" s="12"/>
      <c r="I1526" s="12"/>
      <c r="J1526" s="43" t="s">
        <v>3379</v>
      </c>
      <c r="K1526" s="13"/>
      <c r="L1526" s="13"/>
      <c r="M1526" s="138"/>
      <c r="N1526" s="15"/>
      <c r="O1526" s="15">
        <v>1</v>
      </c>
      <c r="P1526" s="39">
        <v>1</v>
      </c>
      <c r="Q1526" s="91" t="s">
        <v>3107</v>
      </c>
      <c r="R1526" s="14"/>
      <c r="T1526" s="123"/>
      <c r="U1526" s="338"/>
      <c r="V1526" s="92"/>
      <c r="W1526" s="92"/>
    </row>
    <row r="1527" spans="1:24" x14ac:dyDescent="0.2">
      <c r="A1527" s="11">
        <f t="shared" si="24"/>
        <v>1525</v>
      </c>
      <c r="B1527" s="98">
        <v>4425</v>
      </c>
      <c r="C1527" s="12" t="s">
        <v>1697</v>
      </c>
      <c r="D1527" s="14" t="s">
        <v>897</v>
      </c>
      <c r="E1527" s="13" t="s">
        <v>2119</v>
      </c>
      <c r="F1527" s="43" t="s">
        <v>3098</v>
      </c>
      <c r="G1527" s="12" t="s">
        <v>2120</v>
      </c>
      <c r="H1527" s="12" t="s">
        <v>2121</v>
      </c>
      <c r="I1527" s="226" t="s">
        <v>3360</v>
      </c>
      <c r="J1527" s="43" t="s">
        <v>3379</v>
      </c>
      <c r="K1527" s="43" t="s">
        <v>3379</v>
      </c>
      <c r="L1527" s="144">
        <v>40904</v>
      </c>
      <c r="M1527" s="138"/>
      <c r="N1527" s="15"/>
      <c r="O1527" s="15">
        <v>0</v>
      </c>
      <c r="P1527" s="39">
        <v>1</v>
      </c>
      <c r="Q1527" s="91" t="s">
        <v>3110</v>
      </c>
      <c r="R1527" s="14"/>
      <c r="T1527" s="123"/>
      <c r="U1527" s="338"/>
      <c r="V1527" s="92"/>
      <c r="W1527" s="92"/>
    </row>
    <row r="1528" spans="1:24" ht="12.75" customHeight="1" x14ac:dyDescent="0.2">
      <c r="A1528" s="11">
        <f t="shared" si="24"/>
        <v>1526</v>
      </c>
      <c r="B1528" s="98">
        <v>4426</v>
      </c>
      <c r="C1528" s="12" t="s">
        <v>1697</v>
      </c>
      <c r="D1528" s="14" t="s">
        <v>898</v>
      </c>
      <c r="E1528" s="13" t="s">
        <v>2119</v>
      </c>
      <c r="F1528" s="43" t="s">
        <v>3098</v>
      </c>
      <c r="G1528" s="12" t="s">
        <v>2120</v>
      </c>
      <c r="H1528" s="12"/>
      <c r="I1528" s="12"/>
      <c r="J1528" s="43" t="s">
        <v>3379</v>
      </c>
      <c r="K1528" s="13"/>
      <c r="L1528" s="13"/>
      <c r="M1528" s="138"/>
      <c r="N1528" s="15"/>
      <c r="O1528" s="15">
        <v>1</v>
      </c>
      <c r="P1528" s="39">
        <v>1</v>
      </c>
      <c r="Q1528" s="91" t="s">
        <v>3107</v>
      </c>
      <c r="R1528" s="14"/>
      <c r="T1528" s="123"/>
      <c r="U1528" s="338"/>
      <c r="V1528" s="92"/>
      <c r="W1528" s="92"/>
    </row>
    <row r="1529" spans="1:24" ht="12.75" customHeight="1" x14ac:dyDescent="0.2">
      <c r="A1529" s="11">
        <f t="shared" si="24"/>
        <v>1527</v>
      </c>
      <c r="B1529" s="98">
        <v>4427</v>
      </c>
      <c r="C1529" s="12" t="s">
        <v>1697</v>
      </c>
      <c r="D1529" s="14" t="s">
        <v>1555</v>
      </c>
      <c r="E1529" s="13" t="s">
        <v>2119</v>
      </c>
      <c r="F1529" s="43" t="s">
        <v>3098</v>
      </c>
      <c r="G1529" s="12" t="s">
        <v>2120</v>
      </c>
      <c r="H1529" s="12"/>
      <c r="I1529" s="225" t="s">
        <v>3360</v>
      </c>
      <c r="J1529" s="43" t="s">
        <v>3379</v>
      </c>
      <c r="K1529" s="13"/>
      <c r="L1529" s="144">
        <v>40904</v>
      </c>
      <c r="M1529" s="138"/>
      <c r="N1529" s="15"/>
      <c r="O1529" s="15">
        <v>1</v>
      </c>
      <c r="P1529" s="39">
        <v>1</v>
      </c>
      <c r="Q1529" s="91" t="s">
        <v>3110</v>
      </c>
      <c r="R1529" s="14"/>
      <c r="T1529" s="123"/>
      <c r="U1529" s="338"/>
      <c r="V1529" s="92"/>
      <c r="W1529" s="92"/>
    </row>
    <row r="1530" spans="1:24" ht="12.75" customHeight="1" x14ac:dyDescent="0.2">
      <c r="A1530" s="11">
        <f t="shared" si="24"/>
        <v>1528</v>
      </c>
      <c r="B1530" s="98">
        <v>4428</v>
      </c>
      <c r="C1530" s="12" t="s">
        <v>1697</v>
      </c>
      <c r="D1530" s="14" t="s">
        <v>1556</v>
      </c>
      <c r="E1530" s="13" t="s">
        <v>2119</v>
      </c>
      <c r="F1530" s="43" t="s">
        <v>3098</v>
      </c>
      <c r="G1530" s="12" t="s">
        <v>2120</v>
      </c>
      <c r="H1530" s="12"/>
      <c r="I1530" s="221" t="s">
        <v>3360</v>
      </c>
      <c r="J1530" s="43" t="s">
        <v>3379</v>
      </c>
      <c r="K1530" s="13"/>
      <c r="L1530" s="144">
        <v>41869</v>
      </c>
      <c r="M1530" s="138"/>
      <c r="N1530" s="15"/>
      <c r="O1530" s="15">
        <v>1</v>
      </c>
      <c r="P1530" s="39">
        <v>1</v>
      </c>
      <c r="Q1530" s="91" t="s">
        <v>3110</v>
      </c>
      <c r="R1530" s="14"/>
      <c r="T1530" s="123"/>
      <c r="U1530" s="338"/>
      <c r="V1530" s="92">
        <v>41865</v>
      </c>
      <c r="W1530" s="92">
        <v>41865</v>
      </c>
      <c r="X1530" s="17" t="s">
        <v>3168</v>
      </c>
    </row>
    <row r="1531" spans="1:24" ht="12.75" customHeight="1" x14ac:dyDescent="0.2">
      <c r="A1531" s="11">
        <f t="shared" si="24"/>
        <v>1529</v>
      </c>
      <c r="B1531" s="98">
        <v>4430</v>
      </c>
      <c r="C1531" s="12" t="s">
        <v>1697</v>
      </c>
      <c r="D1531" s="14" t="s">
        <v>1557</v>
      </c>
      <c r="E1531" s="13" t="s">
        <v>2119</v>
      </c>
      <c r="F1531" s="43" t="s">
        <v>3098</v>
      </c>
      <c r="G1531" s="12" t="s">
        <v>2120</v>
      </c>
      <c r="H1531" s="12" t="s">
        <v>2121</v>
      </c>
      <c r="I1531" s="12"/>
      <c r="J1531" s="43" t="s">
        <v>3379</v>
      </c>
      <c r="K1531" s="43" t="s">
        <v>3379</v>
      </c>
      <c r="L1531" s="43"/>
      <c r="M1531" s="138"/>
      <c r="N1531" s="15"/>
      <c r="O1531" s="15">
        <v>0</v>
      </c>
      <c r="P1531" s="39">
        <v>1</v>
      </c>
      <c r="Q1531" s="91" t="s">
        <v>3107</v>
      </c>
      <c r="R1531" s="14"/>
      <c r="T1531" s="123"/>
      <c r="U1531" s="338"/>
      <c r="V1531" s="92"/>
      <c r="W1531" s="92"/>
    </row>
    <row r="1532" spans="1:24" ht="12.75" customHeight="1" x14ac:dyDescent="0.2">
      <c r="A1532" s="11">
        <f t="shared" si="24"/>
        <v>1530</v>
      </c>
      <c r="B1532" s="98">
        <v>4431</v>
      </c>
      <c r="C1532" s="12" t="s">
        <v>1697</v>
      </c>
      <c r="D1532" s="14" t="s">
        <v>1558</v>
      </c>
      <c r="E1532" s="13" t="s">
        <v>2119</v>
      </c>
      <c r="F1532" s="43" t="s">
        <v>3098</v>
      </c>
      <c r="G1532" s="12" t="s">
        <v>2120</v>
      </c>
      <c r="H1532" s="12"/>
      <c r="I1532" s="12"/>
      <c r="J1532" s="43" t="s">
        <v>3379</v>
      </c>
      <c r="K1532" s="13"/>
      <c r="L1532" s="13"/>
      <c r="M1532" s="168"/>
      <c r="N1532" s="75"/>
      <c r="O1532" s="75">
        <v>0</v>
      </c>
      <c r="P1532" s="65">
        <v>1</v>
      </c>
      <c r="Q1532" s="91" t="s">
        <v>3107</v>
      </c>
      <c r="R1532" s="14"/>
      <c r="T1532" s="123"/>
      <c r="U1532" s="338"/>
      <c r="V1532" s="92"/>
      <c r="W1532" s="92"/>
    </row>
    <row r="1533" spans="1:24" x14ac:dyDescent="0.2">
      <c r="A1533" s="11">
        <f t="shared" si="24"/>
        <v>1531</v>
      </c>
      <c r="B1533" s="98">
        <v>4432</v>
      </c>
      <c r="C1533" s="12" t="s">
        <v>1697</v>
      </c>
      <c r="D1533" s="19" t="s">
        <v>1559</v>
      </c>
      <c r="E1533" s="13" t="s">
        <v>2119</v>
      </c>
      <c r="F1533" s="43" t="s">
        <v>3098</v>
      </c>
      <c r="G1533" s="12" t="s">
        <v>2120</v>
      </c>
      <c r="H1533" s="12" t="s">
        <v>2121</v>
      </c>
      <c r="I1533" s="226" t="s">
        <v>3360</v>
      </c>
      <c r="J1533" s="43" t="s">
        <v>3379</v>
      </c>
      <c r="K1533" s="43" t="s">
        <v>3379</v>
      </c>
      <c r="L1533" s="144">
        <v>41820</v>
      </c>
      <c r="M1533" s="138"/>
      <c r="N1533" s="15"/>
      <c r="O1533" s="15">
        <v>0</v>
      </c>
      <c r="P1533" s="39">
        <v>1</v>
      </c>
      <c r="Q1533" s="91" t="s">
        <v>3110</v>
      </c>
      <c r="R1533" s="14"/>
      <c r="T1533" s="123"/>
      <c r="U1533" s="338"/>
      <c r="V1533" s="92">
        <v>41814</v>
      </c>
      <c r="W1533" s="92">
        <v>41820</v>
      </c>
    </row>
    <row r="1534" spans="1:24" ht="12.75" customHeight="1" x14ac:dyDescent="0.2">
      <c r="A1534" s="11">
        <f t="shared" si="24"/>
        <v>1532</v>
      </c>
      <c r="B1534" s="98">
        <v>4433</v>
      </c>
      <c r="C1534" s="12" t="s">
        <v>1697</v>
      </c>
      <c r="D1534" s="14" t="s">
        <v>1560</v>
      </c>
      <c r="E1534" s="13" t="s">
        <v>2119</v>
      </c>
      <c r="F1534" s="43" t="s">
        <v>3098</v>
      </c>
      <c r="G1534" s="12" t="s">
        <v>2120</v>
      </c>
      <c r="H1534" s="12" t="s">
        <v>2121</v>
      </c>
      <c r="I1534" s="12"/>
      <c r="J1534" s="43" t="s">
        <v>3379</v>
      </c>
      <c r="K1534" s="43" t="s">
        <v>3379</v>
      </c>
      <c r="L1534" s="43"/>
      <c r="M1534" s="138"/>
      <c r="N1534" s="15"/>
      <c r="O1534" s="15">
        <v>1</v>
      </c>
      <c r="P1534" s="39">
        <v>1</v>
      </c>
      <c r="Q1534" s="91" t="s">
        <v>3107</v>
      </c>
      <c r="R1534" s="14"/>
      <c r="T1534" s="123"/>
      <c r="U1534" s="338"/>
      <c r="V1534" s="92"/>
      <c r="W1534" s="92"/>
    </row>
    <row r="1535" spans="1:24" x14ac:dyDescent="0.2">
      <c r="A1535" s="11">
        <f t="shared" si="24"/>
        <v>1533</v>
      </c>
      <c r="B1535" s="98">
        <v>4434</v>
      </c>
      <c r="C1535" s="12" t="s">
        <v>1697</v>
      </c>
      <c r="D1535" s="14" t="s">
        <v>1561</v>
      </c>
      <c r="E1535" s="13" t="s">
        <v>2119</v>
      </c>
      <c r="F1535" s="43" t="s">
        <v>3098</v>
      </c>
      <c r="G1535" s="12" t="s">
        <v>2120</v>
      </c>
      <c r="H1535" s="12" t="s">
        <v>2121</v>
      </c>
      <c r="I1535" s="225" t="s">
        <v>3360</v>
      </c>
      <c r="J1535" s="43" t="s">
        <v>3379</v>
      </c>
      <c r="K1535" s="43" t="s">
        <v>3379</v>
      </c>
      <c r="L1535" s="144">
        <v>40849</v>
      </c>
      <c r="M1535" s="138"/>
      <c r="N1535" s="15"/>
      <c r="O1535" s="15">
        <v>0</v>
      </c>
      <c r="P1535" s="39">
        <v>1</v>
      </c>
      <c r="Q1535" s="91" t="s">
        <v>3110</v>
      </c>
      <c r="R1535" s="14"/>
      <c r="T1535" s="135">
        <v>41425</v>
      </c>
      <c r="U1535" s="338"/>
      <c r="V1535" s="92"/>
      <c r="W1535" s="92"/>
    </row>
    <row r="1536" spans="1:24" x14ac:dyDescent="0.2">
      <c r="A1536" s="11">
        <f t="shared" si="24"/>
        <v>1534</v>
      </c>
      <c r="B1536" s="98">
        <v>4435</v>
      </c>
      <c r="C1536" s="12" t="s">
        <v>1697</v>
      </c>
      <c r="D1536" s="14" t="s">
        <v>1562</v>
      </c>
      <c r="E1536" s="13" t="s">
        <v>2119</v>
      </c>
      <c r="F1536" s="43" t="s">
        <v>3098</v>
      </c>
      <c r="G1536" s="12" t="s">
        <v>2120</v>
      </c>
      <c r="H1536" s="12" t="s">
        <v>2121</v>
      </c>
      <c r="I1536" s="18" t="s">
        <v>3360</v>
      </c>
      <c r="J1536" s="43" t="s">
        <v>3379</v>
      </c>
      <c r="K1536" s="43" t="s">
        <v>3379</v>
      </c>
      <c r="L1536" s="144">
        <v>40786</v>
      </c>
      <c r="M1536" s="138"/>
      <c r="N1536" s="15"/>
      <c r="O1536" s="15">
        <v>0</v>
      </c>
      <c r="P1536" s="39">
        <v>1</v>
      </c>
      <c r="Q1536" s="91" t="s">
        <v>3110</v>
      </c>
      <c r="R1536" s="14"/>
      <c r="T1536" s="135">
        <v>41432</v>
      </c>
      <c r="U1536" s="338"/>
      <c r="V1536" s="92"/>
      <c r="W1536" s="92"/>
    </row>
    <row r="1537" spans="1:23" x14ac:dyDescent="0.2">
      <c r="A1537" s="11">
        <f t="shared" si="24"/>
        <v>1535</v>
      </c>
      <c r="B1537" s="98">
        <v>4436</v>
      </c>
      <c r="C1537" s="12" t="s">
        <v>1697</v>
      </c>
      <c r="D1537" s="14" t="s">
        <v>1563</v>
      </c>
      <c r="E1537" s="13" t="s">
        <v>2119</v>
      </c>
      <c r="F1537" s="43" t="s">
        <v>3098</v>
      </c>
      <c r="G1537" s="12" t="s">
        <v>2120</v>
      </c>
      <c r="H1537" s="12" t="s">
        <v>2121</v>
      </c>
      <c r="I1537" s="221" t="s">
        <v>3360</v>
      </c>
      <c r="J1537" s="43" t="s">
        <v>3379</v>
      </c>
      <c r="K1537" s="43" t="s">
        <v>3379</v>
      </c>
      <c r="L1537" s="144">
        <v>40783</v>
      </c>
      <c r="M1537" s="138"/>
      <c r="N1537" s="15"/>
      <c r="O1537" s="15">
        <v>0</v>
      </c>
      <c r="P1537" s="39">
        <v>1</v>
      </c>
      <c r="Q1537" s="91" t="s">
        <v>3110</v>
      </c>
      <c r="R1537" s="14"/>
      <c r="T1537" s="123"/>
      <c r="U1537" s="338"/>
      <c r="V1537" s="92"/>
      <c r="W1537" s="92"/>
    </row>
    <row r="1538" spans="1:23" ht="12.75" customHeight="1" x14ac:dyDescent="0.2">
      <c r="A1538" s="11">
        <f t="shared" si="24"/>
        <v>1536</v>
      </c>
      <c r="B1538" s="98">
        <v>4437</v>
      </c>
      <c r="C1538" s="12" t="s">
        <v>1697</v>
      </c>
      <c r="D1538" s="14" t="s">
        <v>1564</v>
      </c>
      <c r="E1538" s="13" t="s">
        <v>957</v>
      </c>
      <c r="F1538" s="43" t="s">
        <v>3096</v>
      </c>
      <c r="G1538" s="12" t="s">
        <v>2120</v>
      </c>
      <c r="H1538" s="12" t="s">
        <v>2121</v>
      </c>
      <c r="I1538" s="12"/>
      <c r="J1538" s="43" t="s">
        <v>3379</v>
      </c>
      <c r="K1538" s="43" t="s">
        <v>3379</v>
      </c>
      <c r="L1538" s="43"/>
      <c r="M1538" s="168"/>
      <c r="N1538" s="75"/>
      <c r="O1538" s="75">
        <v>0</v>
      </c>
      <c r="P1538" s="65">
        <v>1</v>
      </c>
      <c r="Q1538" s="91" t="s">
        <v>3107</v>
      </c>
      <c r="R1538" s="14"/>
      <c r="T1538" s="123"/>
      <c r="U1538" s="338"/>
      <c r="V1538" s="92"/>
      <c r="W1538" s="92"/>
    </row>
    <row r="1539" spans="1:23" ht="12.75" customHeight="1" x14ac:dyDescent="0.2">
      <c r="A1539" s="11">
        <f t="shared" si="24"/>
        <v>1537</v>
      </c>
      <c r="B1539" s="98">
        <v>4438</v>
      </c>
      <c r="C1539" s="12" t="s">
        <v>1697</v>
      </c>
      <c r="D1539" s="19" t="s">
        <v>1565</v>
      </c>
      <c r="E1539" s="13" t="s">
        <v>957</v>
      </c>
      <c r="F1539" s="43" t="s">
        <v>3096</v>
      </c>
      <c r="G1539" s="12" t="s">
        <v>2120</v>
      </c>
      <c r="H1539" s="12"/>
      <c r="I1539" s="18" t="s">
        <v>3360</v>
      </c>
      <c r="J1539" s="43" t="s">
        <v>3379</v>
      </c>
      <c r="K1539" s="13"/>
      <c r="L1539" s="44">
        <v>42094</v>
      </c>
      <c r="M1539" s="168"/>
      <c r="N1539" s="75"/>
      <c r="O1539" s="75">
        <v>0</v>
      </c>
      <c r="P1539" s="65">
        <v>1</v>
      </c>
      <c r="Q1539" s="91" t="s">
        <v>3110</v>
      </c>
      <c r="R1539" s="14"/>
      <c r="T1539" s="123"/>
      <c r="U1539" s="338"/>
      <c r="V1539" s="92">
        <v>42093</v>
      </c>
      <c r="W1539" s="92">
        <v>42094</v>
      </c>
    </row>
    <row r="1540" spans="1:23" ht="12.75" customHeight="1" x14ac:dyDescent="0.2">
      <c r="A1540" s="11">
        <f t="shared" ref="A1540:A1603" si="25">A1539+1</f>
        <v>1538</v>
      </c>
      <c r="B1540" s="98">
        <v>4439</v>
      </c>
      <c r="C1540" s="12" t="s">
        <v>1697</v>
      </c>
      <c r="D1540" s="14" t="s">
        <v>2071</v>
      </c>
      <c r="E1540" s="13" t="s">
        <v>934</v>
      </c>
      <c r="F1540" s="43" t="s">
        <v>3099</v>
      </c>
      <c r="G1540" s="12" t="s">
        <v>2120</v>
      </c>
      <c r="H1540" s="12" t="s">
        <v>2121</v>
      </c>
      <c r="I1540" s="226" t="s">
        <v>3360</v>
      </c>
      <c r="J1540" s="43" t="s">
        <v>3379</v>
      </c>
      <c r="K1540" s="43" t="s">
        <v>3379</v>
      </c>
      <c r="L1540" s="144">
        <v>41265</v>
      </c>
      <c r="M1540" s="168"/>
      <c r="N1540" s="75"/>
      <c r="O1540" s="75">
        <v>0</v>
      </c>
      <c r="P1540" s="65">
        <v>1</v>
      </c>
      <c r="Q1540" s="91" t="s">
        <v>3110</v>
      </c>
      <c r="R1540" s="14"/>
      <c r="T1540" s="123"/>
      <c r="U1540" s="338"/>
      <c r="V1540" s="92"/>
      <c r="W1540" s="92"/>
    </row>
    <row r="1541" spans="1:23" ht="12.75" customHeight="1" x14ac:dyDescent="0.2">
      <c r="A1541" s="11">
        <f t="shared" si="25"/>
        <v>1539</v>
      </c>
      <c r="B1541" s="98">
        <v>4440</v>
      </c>
      <c r="C1541" s="12" t="s">
        <v>1697</v>
      </c>
      <c r="D1541" s="14" t="s">
        <v>2072</v>
      </c>
      <c r="E1541" s="13" t="s">
        <v>934</v>
      </c>
      <c r="F1541" s="43" t="s">
        <v>3099</v>
      </c>
      <c r="G1541" s="12" t="s">
        <v>2120</v>
      </c>
      <c r="H1541" s="12"/>
      <c r="I1541" s="12"/>
      <c r="J1541" s="43" t="s">
        <v>3379</v>
      </c>
      <c r="K1541" s="13"/>
      <c r="L1541" s="13"/>
      <c r="M1541" s="138"/>
      <c r="N1541" s="15"/>
      <c r="O1541" s="15">
        <v>1</v>
      </c>
      <c r="P1541" s="39">
        <v>1</v>
      </c>
      <c r="Q1541" s="91" t="s">
        <v>3107</v>
      </c>
      <c r="R1541" s="14"/>
      <c r="T1541" s="123"/>
      <c r="U1541" s="338"/>
      <c r="V1541" s="92"/>
      <c r="W1541" s="92"/>
    </row>
    <row r="1542" spans="1:23" ht="12.75" customHeight="1" x14ac:dyDescent="0.2">
      <c r="A1542" s="11">
        <f t="shared" si="25"/>
        <v>1540</v>
      </c>
      <c r="B1542" s="98">
        <v>4441</v>
      </c>
      <c r="C1542" s="12" t="s">
        <v>1697</v>
      </c>
      <c r="D1542" s="14" t="s">
        <v>2073</v>
      </c>
      <c r="E1542" s="13" t="s">
        <v>2119</v>
      </c>
      <c r="F1542" s="43" t="s">
        <v>3098</v>
      </c>
      <c r="G1542" s="12" t="s">
        <v>2120</v>
      </c>
      <c r="H1542" s="12"/>
      <c r="I1542" s="12"/>
      <c r="J1542" s="43" t="s">
        <v>3379</v>
      </c>
      <c r="K1542" s="13"/>
      <c r="L1542" s="13"/>
      <c r="M1542" s="168"/>
      <c r="N1542" s="75"/>
      <c r="O1542" s="75">
        <v>0</v>
      </c>
      <c r="P1542" s="65">
        <v>1</v>
      </c>
      <c r="Q1542" s="91" t="s">
        <v>3107</v>
      </c>
      <c r="R1542" s="14"/>
      <c r="T1542" s="123"/>
      <c r="U1542" s="338"/>
      <c r="V1542" s="92"/>
      <c r="W1542" s="92"/>
    </row>
    <row r="1543" spans="1:23" ht="12.75" customHeight="1" x14ac:dyDescent="0.2">
      <c r="A1543" s="11">
        <f t="shared" si="25"/>
        <v>1541</v>
      </c>
      <c r="B1543" s="98">
        <v>4442</v>
      </c>
      <c r="C1543" s="12" t="s">
        <v>1697</v>
      </c>
      <c r="D1543" s="14" t="s">
        <v>2074</v>
      </c>
      <c r="E1543" s="13" t="s">
        <v>2119</v>
      </c>
      <c r="F1543" s="43" t="s">
        <v>3098</v>
      </c>
      <c r="G1543" s="12" t="s">
        <v>2120</v>
      </c>
      <c r="H1543" s="12" t="s">
        <v>2121</v>
      </c>
      <c r="I1543" s="12"/>
      <c r="J1543" s="43" t="s">
        <v>3379</v>
      </c>
      <c r="K1543" s="43" t="s">
        <v>3379</v>
      </c>
      <c r="L1543" s="43"/>
      <c r="M1543" s="138"/>
      <c r="N1543" s="15"/>
      <c r="O1543" s="15">
        <v>0</v>
      </c>
      <c r="P1543" s="39">
        <v>1</v>
      </c>
      <c r="Q1543" s="91" t="s">
        <v>3107</v>
      </c>
      <c r="R1543" s="14"/>
      <c r="T1543" s="123"/>
      <c r="U1543" s="338"/>
      <c r="V1543" s="92"/>
      <c r="W1543" s="92"/>
    </row>
    <row r="1544" spans="1:23" x14ac:dyDescent="0.2">
      <c r="A1544" s="11">
        <f t="shared" si="25"/>
        <v>1542</v>
      </c>
      <c r="B1544" s="98">
        <v>4443</v>
      </c>
      <c r="C1544" s="12" t="s">
        <v>1697</v>
      </c>
      <c r="D1544" s="14" t="s">
        <v>2075</v>
      </c>
      <c r="E1544" s="13" t="s">
        <v>2119</v>
      </c>
      <c r="F1544" s="43" t="s">
        <v>3098</v>
      </c>
      <c r="G1544" s="12" t="s">
        <v>2120</v>
      </c>
      <c r="H1544" s="12" t="s">
        <v>2121</v>
      </c>
      <c r="I1544" s="226" t="s">
        <v>3360</v>
      </c>
      <c r="J1544" s="43" t="s">
        <v>3379</v>
      </c>
      <c r="K1544" s="43" t="s">
        <v>3379</v>
      </c>
      <c r="L1544" s="144">
        <v>40778</v>
      </c>
      <c r="M1544" s="138"/>
      <c r="N1544" s="15"/>
      <c r="O1544" s="15">
        <v>0</v>
      </c>
      <c r="P1544" s="39">
        <v>1</v>
      </c>
      <c r="Q1544" s="91" t="s">
        <v>3110</v>
      </c>
      <c r="R1544" s="14"/>
      <c r="T1544" s="123"/>
      <c r="U1544" s="338"/>
      <c r="V1544" s="92"/>
      <c r="W1544" s="92"/>
    </row>
    <row r="1545" spans="1:23" ht="12.75" customHeight="1" x14ac:dyDescent="0.2">
      <c r="A1545" s="11">
        <f t="shared" si="25"/>
        <v>1543</v>
      </c>
      <c r="B1545" s="98">
        <v>4444</v>
      </c>
      <c r="C1545" s="12" t="s">
        <v>1697</v>
      </c>
      <c r="D1545" s="14" t="s">
        <v>2076</v>
      </c>
      <c r="E1545" s="13" t="s">
        <v>2119</v>
      </c>
      <c r="F1545" s="43" t="s">
        <v>3098</v>
      </c>
      <c r="G1545" s="12" t="s">
        <v>2120</v>
      </c>
      <c r="H1545" s="12" t="s">
        <v>2121</v>
      </c>
      <c r="I1545" s="12"/>
      <c r="J1545" s="43" t="s">
        <v>3379</v>
      </c>
      <c r="K1545" s="43" t="s">
        <v>3379</v>
      </c>
      <c r="L1545" s="43"/>
      <c r="M1545" s="138"/>
      <c r="N1545" s="15"/>
      <c r="O1545" s="15">
        <v>0</v>
      </c>
      <c r="P1545" s="39">
        <v>1</v>
      </c>
      <c r="Q1545" s="91" t="s">
        <v>3107</v>
      </c>
      <c r="R1545" s="14"/>
      <c r="T1545" s="123"/>
      <c r="U1545" s="338"/>
      <c r="V1545" s="92"/>
      <c r="W1545" s="92"/>
    </row>
    <row r="1546" spans="1:23" ht="12.75" customHeight="1" x14ac:dyDescent="0.2">
      <c r="A1546" s="11">
        <f t="shared" si="25"/>
        <v>1544</v>
      </c>
      <c r="B1546" s="98">
        <v>4445</v>
      </c>
      <c r="C1546" s="12" t="s">
        <v>1697</v>
      </c>
      <c r="D1546" s="14" t="s">
        <v>2077</v>
      </c>
      <c r="E1546" s="13" t="s">
        <v>2119</v>
      </c>
      <c r="F1546" s="43" t="s">
        <v>3098</v>
      </c>
      <c r="G1546" s="12" t="s">
        <v>2120</v>
      </c>
      <c r="H1546" s="12"/>
      <c r="I1546" s="12"/>
      <c r="J1546" s="43" t="s">
        <v>3379</v>
      </c>
      <c r="K1546" s="13"/>
      <c r="L1546" s="13"/>
      <c r="M1546" s="138"/>
      <c r="N1546" s="15"/>
      <c r="O1546" s="15">
        <v>1</v>
      </c>
      <c r="P1546" s="39">
        <v>1</v>
      </c>
      <c r="Q1546" s="91" t="s">
        <v>3107</v>
      </c>
      <c r="R1546" s="14"/>
      <c r="T1546" s="123"/>
      <c r="U1546" s="338"/>
      <c r="V1546" s="92"/>
      <c r="W1546" s="92"/>
    </row>
    <row r="1547" spans="1:23" ht="12.75" customHeight="1" x14ac:dyDescent="0.2">
      <c r="A1547" s="11">
        <f t="shared" si="25"/>
        <v>1545</v>
      </c>
      <c r="B1547" s="98">
        <v>4446</v>
      </c>
      <c r="C1547" s="12" t="s">
        <v>1697</v>
      </c>
      <c r="D1547" s="14" t="s">
        <v>2078</v>
      </c>
      <c r="E1547" s="13" t="s">
        <v>2119</v>
      </c>
      <c r="F1547" s="43" t="s">
        <v>3098</v>
      </c>
      <c r="G1547" s="12" t="s">
        <v>2120</v>
      </c>
      <c r="H1547" s="12"/>
      <c r="I1547" s="12"/>
      <c r="J1547" s="43" t="s">
        <v>3379</v>
      </c>
      <c r="K1547" s="13"/>
      <c r="L1547" s="13"/>
      <c r="M1547" s="138"/>
      <c r="N1547" s="15"/>
      <c r="O1547" s="15">
        <v>1</v>
      </c>
      <c r="P1547" s="39">
        <v>1</v>
      </c>
      <c r="Q1547" s="91" t="s">
        <v>3107</v>
      </c>
      <c r="R1547" s="14"/>
      <c r="T1547" s="123"/>
      <c r="U1547" s="338"/>
      <c r="V1547" s="92"/>
      <c r="W1547" s="92"/>
    </row>
    <row r="1548" spans="1:23" ht="12.75" customHeight="1" x14ac:dyDescent="0.2">
      <c r="A1548" s="11">
        <f t="shared" si="25"/>
        <v>1546</v>
      </c>
      <c r="B1548" s="98">
        <v>4447</v>
      </c>
      <c r="C1548" s="12" t="s">
        <v>1697</v>
      </c>
      <c r="D1548" s="19" t="s">
        <v>2079</v>
      </c>
      <c r="E1548" s="13" t="s">
        <v>2119</v>
      </c>
      <c r="F1548" s="43" t="s">
        <v>3098</v>
      </c>
      <c r="G1548" s="12" t="s">
        <v>2120</v>
      </c>
      <c r="H1548" s="12"/>
      <c r="I1548" s="226" t="s">
        <v>3360</v>
      </c>
      <c r="J1548" s="43" t="s">
        <v>3379</v>
      </c>
      <c r="K1548" s="13"/>
      <c r="L1548" s="144">
        <v>41820</v>
      </c>
      <c r="M1548" s="138"/>
      <c r="N1548" s="15"/>
      <c r="O1548" s="15">
        <v>1</v>
      </c>
      <c r="P1548" s="39">
        <v>1</v>
      </c>
      <c r="Q1548" s="91" t="s">
        <v>3110</v>
      </c>
      <c r="R1548" s="14"/>
      <c r="T1548" s="123"/>
      <c r="U1548" s="338"/>
      <c r="V1548" s="92">
        <v>41814</v>
      </c>
      <c r="W1548" s="92">
        <v>41820</v>
      </c>
    </row>
    <row r="1549" spans="1:23" ht="12.75" customHeight="1" x14ac:dyDescent="0.2">
      <c r="A1549" s="11">
        <f t="shared" si="25"/>
        <v>1547</v>
      </c>
      <c r="B1549" s="98">
        <v>4448</v>
      </c>
      <c r="C1549" s="12" t="s">
        <v>1697</v>
      </c>
      <c r="D1549" s="14" t="s">
        <v>2080</v>
      </c>
      <c r="E1549" s="13" t="s">
        <v>934</v>
      </c>
      <c r="F1549" s="43" t="s">
        <v>3099</v>
      </c>
      <c r="G1549" s="12" t="s">
        <v>2120</v>
      </c>
      <c r="H1549" s="12"/>
      <c r="I1549" s="12"/>
      <c r="J1549" s="43" t="s">
        <v>3379</v>
      </c>
      <c r="K1549" s="13"/>
      <c r="L1549" s="13"/>
      <c r="M1549" s="138"/>
      <c r="N1549" s="15"/>
      <c r="O1549" s="15">
        <v>1</v>
      </c>
      <c r="P1549" s="39">
        <v>1</v>
      </c>
      <c r="Q1549" s="91" t="s">
        <v>3107</v>
      </c>
      <c r="R1549" s="14"/>
      <c r="T1549" s="123"/>
      <c r="U1549" s="338"/>
      <c r="V1549" s="92"/>
      <c r="W1549" s="92"/>
    </row>
    <row r="1550" spans="1:23" ht="12.75" customHeight="1" x14ac:dyDescent="0.2">
      <c r="A1550" s="11">
        <f t="shared" si="25"/>
        <v>1548</v>
      </c>
      <c r="B1550" s="98">
        <v>4449</v>
      </c>
      <c r="C1550" s="12" t="s">
        <v>1697</v>
      </c>
      <c r="D1550" s="14" t="s">
        <v>2081</v>
      </c>
      <c r="E1550" s="13" t="s">
        <v>2119</v>
      </c>
      <c r="F1550" s="43" t="s">
        <v>3098</v>
      </c>
      <c r="G1550" s="12" t="s">
        <v>2120</v>
      </c>
      <c r="H1550" s="12"/>
      <c r="I1550" s="12"/>
      <c r="J1550" s="43" t="s">
        <v>3379</v>
      </c>
      <c r="K1550" s="13"/>
      <c r="L1550" s="13"/>
      <c r="M1550" s="168"/>
      <c r="N1550" s="75"/>
      <c r="O1550" s="75">
        <v>0</v>
      </c>
      <c r="P1550" s="65">
        <v>1</v>
      </c>
      <c r="Q1550" s="91" t="s">
        <v>3107</v>
      </c>
      <c r="R1550" s="14"/>
      <c r="T1550" s="123"/>
      <c r="U1550" s="338"/>
      <c r="V1550" s="92"/>
      <c r="W1550" s="92"/>
    </row>
    <row r="1551" spans="1:23" ht="12.75" customHeight="1" x14ac:dyDescent="0.2">
      <c r="A1551" s="11">
        <f t="shared" si="25"/>
        <v>1549</v>
      </c>
      <c r="B1551" s="98">
        <v>4451</v>
      </c>
      <c r="C1551" s="12" t="s">
        <v>1697</v>
      </c>
      <c r="D1551" s="14" t="s">
        <v>2082</v>
      </c>
      <c r="E1551" s="13" t="s">
        <v>934</v>
      </c>
      <c r="F1551" s="43" t="s">
        <v>3099</v>
      </c>
      <c r="G1551" s="12" t="s">
        <v>2120</v>
      </c>
      <c r="H1551" s="12" t="s">
        <v>2121</v>
      </c>
      <c r="I1551" s="225" t="s">
        <v>3360</v>
      </c>
      <c r="J1551" s="43" t="s">
        <v>3379</v>
      </c>
      <c r="K1551" s="43" t="s">
        <v>3379</v>
      </c>
      <c r="L1551" s="144">
        <v>40766</v>
      </c>
      <c r="M1551" s="168"/>
      <c r="N1551" s="75"/>
      <c r="O1551" s="75">
        <v>0</v>
      </c>
      <c r="P1551" s="65">
        <v>1</v>
      </c>
      <c r="Q1551" s="91" t="s">
        <v>3110</v>
      </c>
      <c r="R1551" s="14"/>
      <c r="T1551" s="123"/>
      <c r="U1551" s="338"/>
      <c r="V1551" s="92"/>
      <c r="W1551" s="92"/>
    </row>
    <row r="1552" spans="1:23" ht="12.75" customHeight="1" x14ac:dyDescent="0.2">
      <c r="A1552" s="11">
        <f t="shared" si="25"/>
        <v>1550</v>
      </c>
      <c r="B1552" s="98">
        <v>4454</v>
      </c>
      <c r="C1552" s="12" t="s">
        <v>1697</v>
      </c>
      <c r="D1552" s="14" t="s">
        <v>1596</v>
      </c>
      <c r="E1552" s="13" t="s">
        <v>934</v>
      </c>
      <c r="F1552" s="43" t="s">
        <v>3099</v>
      </c>
      <c r="G1552" s="12" t="s">
        <v>2120</v>
      </c>
      <c r="H1552" s="12" t="s">
        <v>2121</v>
      </c>
      <c r="I1552" s="18" t="s">
        <v>3360</v>
      </c>
      <c r="J1552" s="43" t="s">
        <v>3379</v>
      </c>
      <c r="K1552" s="43" t="s">
        <v>3379</v>
      </c>
      <c r="L1552" s="144">
        <v>40709</v>
      </c>
      <c r="M1552" s="168"/>
      <c r="N1552" s="75"/>
      <c r="O1552" s="75">
        <v>0</v>
      </c>
      <c r="P1552" s="65">
        <v>1</v>
      </c>
      <c r="Q1552" s="91" t="s">
        <v>3110</v>
      </c>
      <c r="R1552" s="14"/>
      <c r="T1552" s="123"/>
      <c r="U1552" s="338"/>
      <c r="V1552" s="92"/>
      <c r="W1552" s="92"/>
    </row>
    <row r="1553" spans="1:24" ht="12.75" customHeight="1" x14ac:dyDescent="0.2">
      <c r="A1553" s="11">
        <f t="shared" si="25"/>
        <v>1551</v>
      </c>
      <c r="B1553" s="98">
        <v>4455</v>
      </c>
      <c r="C1553" s="12" t="s">
        <v>1697</v>
      </c>
      <c r="D1553" s="19" t="s">
        <v>1597</v>
      </c>
      <c r="E1553" s="13" t="s">
        <v>934</v>
      </c>
      <c r="F1553" s="43" t="s">
        <v>3099</v>
      </c>
      <c r="G1553" s="12" t="s">
        <v>2120</v>
      </c>
      <c r="H1553" s="18" t="s">
        <v>2121</v>
      </c>
      <c r="I1553" s="221" t="s">
        <v>3360</v>
      </c>
      <c r="J1553" s="43" t="s">
        <v>3379</v>
      </c>
      <c r="K1553" s="44">
        <v>41912</v>
      </c>
      <c r="L1553" s="144">
        <v>41265</v>
      </c>
      <c r="M1553" s="168"/>
      <c r="N1553" s="75"/>
      <c r="O1553" s="75">
        <v>0</v>
      </c>
      <c r="P1553" s="65">
        <v>1</v>
      </c>
      <c r="Q1553" s="91" t="s">
        <v>3110</v>
      </c>
      <c r="R1553" s="14"/>
      <c r="T1553" s="123">
        <v>41912</v>
      </c>
      <c r="U1553" s="338">
        <v>41912</v>
      </c>
      <c r="V1553" s="92"/>
      <c r="W1553" s="92"/>
      <c r="X1553" s="208" t="s">
        <v>3198</v>
      </c>
    </row>
    <row r="1554" spans="1:24" ht="12.75" customHeight="1" x14ac:dyDescent="0.2">
      <c r="A1554" s="11">
        <f t="shared" si="25"/>
        <v>1552</v>
      </c>
      <c r="B1554" s="98">
        <v>4456</v>
      </c>
      <c r="C1554" s="12" t="s">
        <v>1697</v>
      </c>
      <c r="D1554" s="14" t="s">
        <v>1598</v>
      </c>
      <c r="E1554" s="13" t="s">
        <v>957</v>
      </c>
      <c r="F1554" s="43" t="s">
        <v>3096</v>
      </c>
      <c r="G1554" s="12" t="s">
        <v>2120</v>
      </c>
      <c r="H1554" s="12"/>
      <c r="I1554" s="12"/>
      <c r="J1554" s="43" t="s">
        <v>3379</v>
      </c>
      <c r="K1554" s="13"/>
      <c r="L1554" s="13"/>
      <c r="M1554" s="138"/>
      <c r="N1554" s="15"/>
      <c r="O1554" s="15">
        <v>1</v>
      </c>
      <c r="P1554" s="39">
        <v>1</v>
      </c>
      <c r="Q1554" s="91" t="s">
        <v>3107</v>
      </c>
      <c r="R1554" s="14"/>
      <c r="T1554" s="123"/>
      <c r="U1554" s="338"/>
      <c r="V1554" s="92"/>
      <c r="W1554" s="92"/>
    </row>
    <row r="1555" spans="1:24" ht="12.75" customHeight="1" x14ac:dyDescent="0.2">
      <c r="A1555" s="11">
        <f t="shared" si="25"/>
        <v>1553</v>
      </c>
      <c r="B1555" s="98">
        <v>4457</v>
      </c>
      <c r="C1555" s="12" t="s">
        <v>1697</v>
      </c>
      <c r="D1555" s="14" t="s">
        <v>1599</v>
      </c>
      <c r="E1555" s="13" t="s">
        <v>2119</v>
      </c>
      <c r="F1555" s="43" t="s">
        <v>3098</v>
      </c>
      <c r="G1555" s="12" t="s">
        <v>2120</v>
      </c>
      <c r="H1555" s="12"/>
      <c r="I1555" s="12"/>
      <c r="J1555" s="43" t="s">
        <v>3379</v>
      </c>
      <c r="K1555" s="13"/>
      <c r="L1555" s="13"/>
      <c r="M1555" s="138"/>
      <c r="N1555" s="15"/>
      <c r="O1555" s="15">
        <v>1</v>
      </c>
      <c r="P1555" s="39">
        <v>1</v>
      </c>
      <c r="Q1555" s="91" t="s">
        <v>3107</v>
      </c>
      <c r="R1555" s="14"/>
      <c r="T1555" s="123"/>
      <c r="U1555" s="338"/>
      <c r="V1555" s="92"/>
      <c r="W1555" s="92"/>
    </row>
    <row r="1556" spans="1:24" ht="12.75" customHeight="1" x14ac:dyDescent="0.2">
      <c r="A1556" s="11">
        <f t="shared" si="25"/>
        <v>1554</v>
      </c>
      <c r="B1556" s="98">
        <v>4458</v>
      </c>
      <c r="C1556" s="12" t="s">
        <v>1697</v>
      </c>
      <c r="D1556" s="14" t="s">
        <v>1600</v>
      </c>
      <c r="E1556" s="13" t="s">
        <v>934</v>
      </c>
      <c r="F1556" s="43" t="s">
        <v>3099</v>
      </c>
      <c r="G1556" s="12" t="s">
        <v>2120</v>
      </c>
      <c r="H1556" s="12"/>
      <c r="I1556" s="12"/>
      <c r="J1556" s="43" t="s">
        <v>3379</v>
      </c>
      <c r="K1556" s="13"/>
      <c r="L1556" s="13"/>
      <c r="M1556" s="138"/>
      <c r="N1556" s="15"/>
      <c r="O1556" s="15">
        <v>1</v>
      </c>
      <c r="P1556" s="39">
        <v>1</v>
      </c>
      <c r="Q1556" s="91" t="s">
        <v>3107</v>
      </c>
      <c r="R1556" s="14"/>
      <c r="T1556" s="123"/>
      <c r="U1556" s="338"/>
      <c r="V1556" s="92"/>
      <c r="W1556" s="92"/>
    </row>
    <row r="1557" spans="1:24" ht="12.75" customHeight="1" x14ac:dyDescent="0.2">
      <c r="A1557" s="11">
        <f t="shared" si="25"/>
        <v>1555</v>
      </c>
      <c r="B1557" s="98">
        <v>4459</v>
      </c>
      <c r="C1557" s="12" t="s">
        <v>1697</v>
      </c>
      <c r="D1557" s="14" t="s">
        <v>2778</v>
      </c>
      <c r="E1557" s="13" t="s">
        <v>934</v>
      </c>
      <c r="F1557" s="43" t="s">
        <v>3099</v>
      </c>
      <c r="G1557" s="12" t="s">
        <v>2120</v>
      </c>
      <c r="H1557" s="12" t="s">
        <v>2121</v>
      </c>
      <c r="I1557" s="225" t="s">
        <v>3360</v>
      </c>
      <c r="J1557" s="43" t="s">
        <v>3379</v>
      </c>
      <c r="K1557" s="43" t="s">
        <v>3379</v>
      </c>
      <c r="L1557" s="144">
        <v>40444</v>
      </c>
      <c r="M1557" s="168"/>
      <c r="N1557" s="75"/>
      <c r="O1557" s="75">
        <v>0</v>
      </c>
      <c r="P1557" s="65">
        <v>1</v>
      </c>
      <c r="Q1557" s="91" t="s">
        <v>3110</v>
      </c>
      <c r="R1557" s="14"/>
      <c r="T1557" s="135">
        <v>41344</v>
      </c>
      <c r="U1557" s="338"/>
      <c r="V1557" s="92"/>
      <c r="W1557" s="92"/>
    </row>
    <row r="1558" spans="1:24" ht="12.75" customHeight="1" x14ac:dyDescent="0.2">
      <c r="A1558" s="11">
        <f t="shared" si="25"/>
        <v>1556</v>
      </c>
      <c r="B1558" s="98">
        <v>4460</v>
      </c>
      <c r="C1558" s="12" t="s">
        <v>1697</v>
      </c>
      <c r="D1558" s="14" t="s">
        <v>2434</v>
      </c>
      <c r="E1558" s="13" t="s">
        <v>957</v>
      </c>
      <c r="F1558" s="43" t="s">
        <v>3096</v>
      </c>
      <c r="G1558" s="12" t="s">
        <v>2120</v>
      </c>
      <c r="H1558" s="12" t="s">
        <v>2121</v>
      </c>
      <c r="I1558" s="18" t="s">
        <v>3360</v>
      </c>
      <c r="J1558" s="43" t="s">
        <v>3379</v>
      </c>
      <c r="K1558" s="43" t="s">
        <v>3379</v>
      </c>
      <c r="L1558" s="144">
        <v>40606</v>
      </c>
      <c r="M1558" s="168"/>
      <c r="N1558" s="75"/>
      <c r="O1558" s="75">
        <v>0</v>
      </c>
      <c r="P1558" s="65">
        <v>1</v>
      </c>
      <c r="Q1558" s="91" t="s">
        <v>3110</v>
      </c>
      <c r="R1558" s="14"/>
      <c r="T1558" s="135">
        <v>41355</v>
      </c>
      <c r="U1558" s="338"/>
      <c r="V1558" s="92"/>
      <c r="W1558" s="92"/>
    </row>
    <row r="1559" spans="1:24" x14ac:dyDescent="0.2">
      <c r="A1559" s="11">
        <f t="shared" si="25"/>
        <v>1557</v>
      </c>
      <c r="B1559" s="98">
        <v>4461</v>
      </c>
      <c r="C1559" s="12" t="s">
        <v>1697</v>
      </c>
      <c r="D1559" s="14" t="s">
        <v>2435</v>
      </c>
      <c r="E1559" s="13" t="s">
        <v>2119</v>
      </c>
      <c r="F1559" s="43" t="s">
        <v>3098</v>
      </c>
      <c r="G1559" s="12" t="s">
        <v>2120</v>
      </c>
      <c r="H1559" s="12" t="s">
        <v>2121</v>
      </c>
      <c r="I1559" s="18" t="s">
        <v>3360</v>
      </c>
      <c r="J1559" s="43" t="s">
        <v>3379</v>
      </c>
      <c r="K1559" s="43" t="s">
        <v>3379</v>
      </c>
      <c r="L1559" s="144">
        <v>41233</v>
      </c>
      <c r="M1559" s="138"/>
      <c r="N1559" s="15"/>
      <c r="O1559" s="15">
        <v>0</v>
      </c>
      <c r="P1559" s="39">
        <v>1</v>
      </c>
      <c r="Q1559" s="91" t="s">
        <v>3110</v>
      </c>
      <c r="R1559" s="14"/>
      <c r="T1559" s="123"/>
      <c r="U1559" s="338"/>
      <c r="V1559" s="92"/>
      <c r="W1559" s="92"/>
    </row>
    <row r="1560" spans="1:24" ht="12.75" customHeight="1" x14ac:dyDescent="0.2">
      <c r="A1560" s="11">
        <f t="shared" si="25"/>
        <v>1558</v>
      </c>
      <c r="B1560" s="98">
        <v>4463</v>
      </c>
      <c r="C1560" s="12" t="s">
        <v>1697</v>
      </c>
      <c r="D1560" s="14" t="s">
        <v>2436</v>
      </c>
      <c r="E1560" s="13" t="s">
        <v>957</v>
      </c>
      <c r="F1560" s="43" t="s">
        <v>3096</v>
      </c>
      <c r="G1560" s="12" t="s">
        <v>2120</v>
      </c>
      <c r="H1560" s="12" t="s">
        <v>2121</v>
      </c>
      <c r="I1560" s="18" t="s">
        <v>3360</v>
      </c>
      <c r="J1560" s="43" t="s">
        <v>3379</v>
      </c>
      <c r="K1560" s="43" t="s">
        <v>3379</v>
      </c>
      <c r="L1560" s="144" t="s">
        <v>20806</v>
      </c>
      <c r="M1560" s="168"/>
      <c r="N1560" s="75"/>
      <c r="O1560" s="75">
        <v>0</v>
      </c>
      <c r="P1560" s="65">
        <v>1</v>
      </c>
      <c r="Q1560" s="91" t="s">
        <v>3110</v>
      </c>
      <c r="R1560" s="14"/>
      <c r="T1560" s="123"/>
      <c r="U1560" s="338"/>
      <c r="V1560" s="92"/>
      <c r="W1560" s="92"/>
    </row>
    <row r="1561" spans="1:24" ht="12.75" customHeight="1" x14ac:dyDescent="0.2">
      <c r="A1561" s="11">
        <f t="shared" si="25"/>
        <v>1559</v>
      </c>
      <c r="B1561" s="98">
        <v>4465</v>
      </c>
      <c r="C1561" s="12" t="s">
        <v>1697</v>
      </c>
      <c r="D1561" s="14" t="s">
        <v>2059</v>
      </c>
      <c r="E1561" s="13" t="s">
        <v>957</v>
      </c>
      <c r="F1561" s="43" t="s">
        <v>3096</v>
      </c>
      <c r="G1561" s="12" t="s">
        <v>2120</v>
      </c>
      <c r="H1561" s="12" t="s">
        <v>2121</v>
      </c>
      <c r="I1561" s="18" t="s">
        <v>3360</v>
      </c>
      <c r="J1561" s="43" t="s">
        <v>3379</v>
      </c>
      <c r="K1561" s="43" t="s">
        <v>3379</v>
      </c>
      <c r="L1561" s="144">
        <v>40694</v>
      </c>
      <c r="M1561" s="168"/>
      <c r="N1561" s="75"/>
      <c r="O1561" s="75">
        <v>0</v>
      </c>
      <c r="P1561" s="65">
        <v>1</v>
      </c>
      <c r="Q1561" s="91" t="s">
        <v>3110</v>
      </c>
      <c r="R1561" s="14"/>
      <c r="T1561" s="123"/>
      <c r="U1561" s="338"/>
      <c r="V1561" s="92"/>
      <c r="W1561" s="92"/>
    </row>
    <row r="1562" spans="1:24" ht="12.75" customHeight="1" x14ac:dyDescent="0.2">
      <c r="A1562" s="11">
        <f t="shared" si="25"/>
        <v>1560</v>
      </c>
      <c r="B1562" s="98">
        <v>4466</v>
      </c>
      <c r="C1562" s="12" t="s">
        <v>1697</v>
      </c>
      <c r="D1562" s="14" t="s">
        <v>2437</v>
      </c>
      <c r="E1562" s="13" t="s">
        <v>957</v>
      </c>
      <c r="F1562" s="43" t="s">
        <v>3096</v>
      </c>
      <c r="G1562" s="12" t="s">
        <v>2120</v>
      </c>
      <c r="H1562" s="18" t="s">
        <v>2121</v>
      </c>
      <c r="I1562" s="18" t="s">
        <v>3360</v>
      </c>
      <c r="J1562" s="43" t="s">
        <v>3379</v>
      </c>
      <c r="K1562" s="44">
        <v>41633</v>
      </c>
      <c r="L1562" s="144">
        <v>41634</v>
      </c>
      <c r="M1562" s="168"/>
      <c r="N1562" s="75"/>
      <c r="O1562" s="75">
        <v>0</v>
      </c>
      <c r="P1562" s="65">
        <v>1</v>
      </c>
      <c r="Q1562" s="91" t="s">
        <v>3110</v>
      </c>
      <c r="R1562" s="14"/>
      <c r="T1562" s="123">
        <v>41698</v>
      </c>
      <c r="U1562" s="338"/>
      <c r="V1562" s="92">
        <v>41698</v>
      </c>
      <c r="W1562" s="92"/>
    </row>
    <row r="1563" spans="1:24" ht="12.75" customHeight="1" x14ac:dyDescent="0.2">
      <c r="A1563" s="11">
        <f t="shared" si="25"/>
        <v>1561</v>
      </c>
      <c r="B1563" s="98">
        <v>4468</v>
      </c>
      <c r="C1563" s="12" t="s">
        <v>1697</v>
      </c>
      <c r="D1563" s="14" t="s">
        <v>1492</v>
      </c>
      <c r="E1563" s="13" t="s">
        <v>957</v>
      </c>
      <c r="F1563" s="43" t="s">
        <v>3096</v>
      </c>
      <c r="G1563" s="12" t="s">
        <v>2120</v>
      </c>
      <c r="H1563" s="12" t="s">
        <v>2121</v>
      </c>
      <c r="I1563" s="18" t="s">
        <v>3360</v>
      </c>
      <c r="J1563" s="43" t="s">
        <v>3379</v>
      </c>
      <c r="K1563" s="43" t="s">
        <v>3379</v>
      </c>
      <c r="L1563" s="144">
        <v>40658</v>
      </c>
      <c r="M1563" s="168"/>
      <c r="N1563" s="75"/>
      <c r="O1563" s="75">
        <v>0</v>
      </c>
      <c r="P1563" s="65">
        <v>1</v>
      </c>
      <c r="Q1563" s="91" t="s">
        <v>3110</v>
      </c>
      <c r="R1563" s="14"/>
      <c r="T1563" s="123"/>
      <c r="U1563" s="338"/>
      <c r="V1563" s="92"/>
      <c r="W1563" s="92"/>
    </row>
    <row r="1564" spans="1:24" ht="12.75" customHeight="1" x14ac:dyDescent="0.2">
      <c r="A1564" s="11">
        <f t="shared" si="25"/>
        <v>1562</v>
      </c>
      <c r="B1564" s="98">
        <v>4470</v>
      </c>
      <c r="C1564" s="12" t="s">
        <v>1697</v>
      </c>
      <c r="D1564" s="14" t="s">
        <v>1493</v>
      </c>
      <c r="E1564" s="13" t="s">
        <v>957</v>
      </c>
      <c r="F1564" s="43" t="s">
        <v>3053</v>
      </c>
      <c r="G1564" s="12" t="s">
        <v>2120</v>
      </c>
      <c r="H1564" s="12" t="s">
        <v>2121</v>
      </c>
      <c r="I1564" s="18" t="s">
        <v>3360</v>
      </c>
      <c r="J1564" s="43" t="s">
        <v>3379</v>
      </c>
      <c r="K1564" s="43" t="s">
        <v>3379</v>
      </c>
      <c r="L1564" s="144">
        <v>40388</v>
      </c>
      <c r="M1564" s="168"/>
      <c r="N1564" s="75"/>
      <c r="O1564" s="75">
        <v>0</v>
      </c>
      <c r="P1564" s="65">
        <v>1</v>
      </c>
      <c r="Q1564" s="91" t="s">
        <v>3110</v>
      </c>
      <c r="R1564" s="14"/>
      <c r="T1564" s="123"/>
      <c r="U1564" s="338"/>
      <c r="V1564" s="92"/>
      <c r="W1564" s="92"/>
    </row>
    <row r="1565" spans="1:24" ht="12.75" customHeight="1" x14ac:dyDescent="0.2">
      <c r="A1565" s="11">
        <f t="shared" si="25"/>
        <v>1563</v>
      </c>
      <c r="B1565" s="98">
        <v>4471</v>
      </c>
      <c r="C1565" s="12" t="s">
        <v>1697</v>
      </c>
      <c r="D1565" s="14" t="s">
        <v>1494</v>
      </c>
      <c r="E1565" s="13" t="s">
        <v>957</v>
      </c>
      <c r="F1565" s="43" t="s">
        <v>3053</v>
      </c>
      <c r="G1565" s="12" t="s">
        <v>2120</v>
      </c>
      <c r="H1565" s="12" t="s">
        <v>2121</v>
      </c>
      <c r="I1565" s="18" t="s">
        <v>3360</v>
      </c>
      <c r="J1565" s="43" t="s">
        <v>3379</v>
      </c>
      <c r="K1565" s="43" t="s">
        <v>3379</v>
      </c>
      <c r="L1565" s="144">
        <v>40398</v>
      </c>
      <c r="M1565" s="168"/>
      <c r="N1565" s="75"/>
      <c r="O1565" s="75">
        <v>0</v>
      </c>
      <c r="P1565" s="65">
        <v>1</v>
      </c>
      <c r="Q1565" s="91" t="s">
        <v>3110</v>
      </c>
      <c r="R1565" s="14"/>
      <c r="T1565" s="123"/>
      <c r="U1565" s="338"/>
      <c r="V1565" s="92"/>
      <c r="W1565" s="92"/>
    </row>
    <row r="1566" spans="1:24" ht="12.75" customHeight="1" x14ac:dyDescent="0.2">
      <c r="A1566" s="11">
        <f t="shared" si="25"/>
        <v>1564</v>
      </c>
      <c r="B1566" s="98">
        <v>4473</v>
      </c>
      <c r="C1566" s="12" t="s">
        <v>1697</v>
      </c>
      <c r="D1566" s="14" t="s">
        <v>1495</v>
      </c>
      <c r="E1566" s="13" t="s">
        <v>957</v>
      </c>
      <c r="F1566" s="43" t="s">
        <v>3053</v>
      </c>
      <c r="G1566" s="12" t="s">
        <v>2120</v>
      </c>
      <c r="H1566" s="12" t="s">
        <v>2121</v>
      </c>
      <c r="I1566" s="221" t="s">
        <v>3360</v>
      </c>
      <c r="J1566" s="43" t="s">
        <v>3379</v>
      </c>
      <c r="K1566" s="43" t="s">
        <v>3379</v>
      </c>
      <c r="L1566" s="144">
        <v>40765</v>
      </c>
      <c r="M1566" s="168"/>
      <c r="N1566" s="75"/>
      <c r="O1566" s="75">
        <v>0</v>
      </c>
      <c r="P1566" s="65">
        <v>1</v>
      </c>
      <c r="Q1566" s="91" t="s">
        <v>3110</v>
      </c>
      <c r="R1566" s="14"/>
      <c r="T1566" s="135">
        <v>41355</v>
      </c>
      <c r="U1566" s="338"/>
      <c r="V1566" s="92"/>
      <c r="W1566" s="92"/>
    </row>
    <row r="1567" spans="1:24" ht="12.75" customHeight="1" x14ac:dyDescent="0.2">
      <c r="A1567" s="11">
        <f t="shared" si="25"/>
        <v>1565</v>
      </c>
      <c r="B1567" s="98">
        <v>4474</v>
      </c>
      <c r="C1567" s="12" t="s">
        <v>1697</v>
      </c>
      <c r="D1567" s="14" t="s">
        <v>1496</v>
      </c>
      <c r="E1567" s="13" t="s">
        <v>957</v>
      </c>
      <c r="F1567" s="43" t="s">
        <v>3096</v>
      </c>
      <c r="G1567" s="12" t="s">
        <v>2120</v>
      </c>
      <c r="H1567" s="12"/>
      <c r="I1567" s="12"/>
      <c r="J1567" s="43" t="s">
        <v>3379</v>
      </c>
      <c r="K1567" s="13"/>
      <c r="L1567" s="13"/>
      <c r="M1567" s="168"/>
      <c r="N1567" s="75"/>
      <c r="O1567" s="75">
        <v>0</v>
      </c>
      <c r="P1567" s="65">
        <v>1</v>
      </c>
      <c r="Q1567" s="91" t="s">
        <v>3107</v>
      </c>
      <c r="R1567" s="14"/>
      <c r="T1567" s="123"/>
      <c r="U1567" s="338"/>
      <c r="V1567" s="92"/>
      <c r="W1567" s="92"/>
    </row>
    <row r="1568" spans="1:24" ht="12.75" customHeight="1" x14ac:dyDescent="0.2">
      <c r="A1568" s="11">
        <f t="shared" si="25"/>
        <v>1566</v>
      </c>
      <c r="B1568" s="98">
        <v>4475</v>
      </c>
      <c r="C1568" s="12" t="s">
        <v>1697</v>
      </c>
      <c r="D1568" s="14" t="s">
        <v>1497</v>
      </c>
      <c r="E1568" s="13" t="s">
        <v>934</v>
      </c>
      <c r="F1568" s="43" t="s">
        <v>3099</v>
      </c>
      <c r="G1568" s="12" t="s">
        <v>2120</v>
      </c>
      <c r="H1568" s="12" t="s">
        <v>2121</v>
      </c>
      <c r="I1568" s="226" t="s">
        <v>3360</v>
      </c>
      <c r="J1568" s="43" t="s">
        <v>3379</v>
      </c>
      <c r="K1568" s="43" t="s">
        <v>3379</v>
      </c>
      <c r="L1568" s="144">
        <v>40508</v>
      </c>
      <c r="M1568" s="168"/>
      <c r="N1568" s="75"/>
      <c r="O1568" s="75">
        <v>0</v>
      </c>
      <c r="P1568" s="65">
        <v>1</v>
      </c>
      <c r="Q1568" s="91" t="s">
        <v>3110</v>
      </c>
      <c r="R1568" s="14"/>
      <c r="T1568" s="123"/>
      <c r="U1568" s="338"/>
      <c r="V1568" s="92"/>
      <c r="W1568" s="92"/>
    </row>
    <row r="1569" spans="1:23" ht="12.75" customHeight="1" x14ac:dyDescent="0.2">
      <c r="A1569" s="11">
        <f t="shared" si="25"/>
        <v>1567</v>
      </c>
      <c r="B1569" s="98">
        <v>4476</v>
      </c>
      <c r="C1569" s="12" t="s">
        <v>1697</v>
      </c>
      <c r="D1569" s="14" t="s">
        <v>407</v>
      </c>
      <c r="E1569" s="13" t="s">
        <v>957</v>
      </c>
      <c r="F1569" s="43" t="s">
        <v>3096</v>
      </c>
      <c r="G1569" s="12" t="s">
        <v>2120</v>
      </c>
      <c r="H1569" s="12"/>
      <c r="I1569" s="12"/>
      <c r="J1569" s="43" t="s">
        <v>3379</v>
      </c>
      <c r="K1569" s="13"/>
      <c r="L1569" s="13"/>
      <c r="M1569" s="168"/>
      <c r="N1569" s="75"/>
      <c r="O1569" s="75">
        <v>0</v>
      </c>
      <c r="P1569" s="65">
        <v>1</v>
      </c>
      <c r="Q1569" s="91" t="s">
        <v>3107</v>
      </c>
      <c r="R1569" s="14"/>
      <c r="T1569" s="135">
        <v>41355</v>
      </c>
      <c r="U1569" s="338"/>
      <c r="V1569" s="92"/>
      <c r="W1569" s="92"/>
    </row>
    <row r="1570" spans="1:23" ht="12.75" customHeight="1" x14ac:dyDescent="0.2">
      <c r="A1570" s="11">
        <f t="shared" si="25"/>
        <v>1568</v>
      </c>
      <c r="B1570" s="98">
        <v>4479</v>
      </c>
      <c r="C1570" s="12" t="s">
        <v>1697</v>
      </c>
      <c r="D1570" s="14" t="s">
        <v>408</v>
      </c>
      <c r="E1570" s="13" t="s">
        <v>957</v>
      </c>
      <c r="F1570" s="43" t="s">
        <v>3053</v>
      </c>
      <c r="G1570" s="12" t="s">
        <v>2120</v>
      </c>
      <c r="H1570" s="12" t="s">
        <v>2121</v>
      </c>
      <c r="I1570" s="226" t="s">
        <v>3360</v>
      </c>
      <c r="J1570" s="43" t="s">
        <v>3379</v>
      </c>
      <c r="K1570" s="43" t="s">
        <v>3379</v>
      </c>
      <c r="L1570" s="144">
        <v>40778</v>
      </c>
      <c r="M1570" s="168"/>
      <c r="N1570" s="75"/>
      <c r="O1570" s="75">
        <v>0</v>
      </c>
      <c r="P1570" s="65">
        <v>1</v>
      </c>
      <c r="Q1570" s="91" t="s">
        <v>3110</v>
      </c>
      <c r="R1570" s="14"/>
      <c r="T1570" s="123"/>
      <c r="U1570" s="338"/>
      <c r="V1570" s="92"/>
      <c r="W1570" s="92"/>
    </row>
    <row r="1571" spans="1:23" ht="12.75" customHeight="1" x14ac:dyDescent="0.2">
      <c r="A1571" s="11">
        <f t="shared" si="25"/>
        <v>1569</v>
      </c>
      <c r="B1571" s="98">
        <v>4480</v>
      </c>
      <c r="C1571" s="12" t="s">
        <v>1697</v>
      </c>
      <c r="D1571" s="14" t="s">
        <v>409</v>
      </c>
      <c r="E1571" s="13" t="s">
        <v>957</v>
      </c>
      <c r="F1571" s="43" t="s">
        <v>3096</v>
      </c>
      <c r="G1571" s="12" t="s">
        <v>2120</v>
      </c>
      <c r="H1571" s="12"/>
      <c r="I1571" s="12"/>
      <c r="J1571" s="43" t="s">
        <v>3379</v>
      </c>
      <c r="K1571" s="13"/>
      <c r="L1571" s="13"/>
      <c r="M1571" s="168"/>
      <c r="N1571" s="75"/>
      <c r="O1571" s="75">
        <v>0</v>
      </c>
      <c r="P1571" s="65">
        <v>1</v>
      </c>
      <c r="Q1571" s="91" t="s">
        <v>3107</v>
      </c>
      <c r="R1571" s="14"/>
      <c r="T1571" s="123"/>
      <c r="U1571" s="338"/>
      <c r="V1571" s="92"/>
      <c r="W1571" s="92"/>
    </row>
    <row r="1572" spans="1:23" ht="12.75" customHeight="1" x14ac:dyDescent="0.2">
      <c r="A1572" s="11">
        <f t="shared" si="25"/>
        <v>1570</v>
      </c>
      <c r="B1572" s="98">
        <v>4481</v>
      </c>
      <c r="C1572" s="12" t="s">
        <v>1697</v>
      </c>
      <c r="D1572" s="14" t="s">
        <v>410</v>
      </c>
      <c r="E1572" s="13" t="s">
        <v>957</v>
      </c>
      <c r="F1572" s="43" t="s">
        <v>3096</v>
      </c>
      <c r="G1572" s="12" t="s">
        <v>2120</v>
      </c>
      <c r="H1572" s="12" t="s">
        <v>2121</v>
      </c>
      <c r="I1572" s="225" t="s">
        <v>3360</v>
      </c>
      <c r="J1572" s="43" t="s">
        <v>3379</v>
      </c>
      <c r="K1572" s="43" t="s">
        <v>3379</v>
      </c>
      <c r="L1572" s="144">
        <v>41269</v>
      </c>
      <c r="M1572" s="168"/>
      <c r="N1572" s="75"/>
      <c r="O1572" s="75">
        <v>0</v>
      </c>
      <c r="P1572" s="65">
        <v>1</v>
      </c>
      <c r="Q1572" s="91" t="s">
        <v>3110</v>
      </c>
      <c r="R1572" s="14"/>
      <c r="T1572" s="123"/>
      <c r="U1572" s="338"/>
      <c r="V1572" s="92"/>
      <c r="W1572" s="92"/>
    </row>
    <row r="1573" spans="1:23" ht="12.75" customHeight="1" x14ac:dyDescent="0.2">
      <c r="A1573" s="11">
        <f t="shared" si="25"/>
        <v>1571</v>
      </c>
      <c r="B1573" s="98">
        <v>4482</v>
      </c>
      <c r="C1573" s="12" t="s">
        <v>1697</v>
      </c>
      <c r="D1573" s="14" t="s">
        <v>411</v>
      </c>
      <c r="E1573" s="13" t="s">
        <v>934</v>
      </c>
      <c r="F1573" s="43" t="s">
        <v>3099</v>
      </c>
      <c r="G1573" s="12" t="s">
        <v>2120</v>
      </c>
      <c r="H1573" s="12" t="s">
        <v>2121</v>
      </c>
      <c r="I1573" s="18" t="s">
        <v>3360</v>
      </c>
      <c r="J1573" s="43" t="s">
        <v>3379</v>
      </c>
      <c r="K1573" s="43" t="s">
        <v>3379</v>
      </c>
      <c r="L1573" s="144">
        <v>40508</v>
      </c>
      <c r="M1573" s="168"/>
      <c r="N1573" s="75"/>
      <c r="O1573" s="75">
        <v>0</v>
      </c>
      <c r="P1573" s="65">
        <v>1</v>
      </c>
      <c r="Q1573" s="91" t="s">
        <v>3110</v>
      </c>
      <c r="R1573" s="14"/>
      <c r="T1573" s="135">
        <v>41432</v>
      </c>
      <c r="U1573" s="338"/>
      <c r="V1573" s="92"/>
      <c r="W1573" s="92"/>
    </row>
    <row r="1574" spans="1:23" ht="12.75" customHeight="1" x14ac:dyDescent="0.2">
      <c r="A1574" s="11">
        <f t="shared" si="25"/>
        <v>1572</v>
      </c>
      <c r="B1574" s="98">
        <v>4483</v>
      </c>
      <c r="C1574" s="12" t="s">
        <v>1697</v>
      </c>
      <c r="D1574" s="14" t="s">
        <v>412</v>
      </c>
      <c r="E1574" s="13" t="s">
        <v>957</v>
      </c>
      <c r="F1574" s="43" t="s">
        <v>3053</v>
      </c>
      <c r="G1574" s="12" t="s">
        <v>2120</v>
      </c>
      <c r="H1574" s="12" t="s">
        <v>2121</v>
      </c>
      <c r="I1574" s="18" t="s">
        <v>3360</v>
      </c>
      <c r="J1574" s="43" t="s">
        <v>3379</v>
      </c>
      <c r="K1574" s="43" t="s">
        <v>3379</v>
      </c>
      <c r="L1574" s="144">
        <v>40760</v>
      </c>
      <c r="M1574" s="168"/>
      <c r="N1574" s="75"/>
      <c r="O1574" s="75">
        <v>0</v>
      </c>
      <c r="P1574" s="65">
        <v>1</v>
      </c>
      <c r="Q1574" s="91" t="s">
        <v>3110</v>
      </c>
      <c r="R1574" s="14"/>
      <c r="T1574" s="123"/>
      <c r="U1574" s="338"/>
      <c r="V1574" s="92"/>
      <c r="W1574" s="92"/>
    </row>
    <row r="1575" spans="1:23" ht="12.75" customHeight="1" x14ac:dyDescent="0.2">
      <c r="A1575" s="11">
        <f t="shared" si="25"/>
        <v>1573</v>
      </c>
      <c r="B1575" s="137">
        <v>4484</v>
      </c>
      <c r="C1575" s="12" t="s">
        <v>1697</v>
      </c>
      <c r="D1575" s="14" t="s">
        <v>413</v>
      </c>
      <c r="E1575" s="13" t="s">
        <v>957</v>
      </c>
      <c r="F1575" s="43" t="s">
        <v>3053</v>
      </c>
      <c r="G1575" s="12" t="s">
        <v>2120</v>
      </c>
      <c r="H1575" s="12" t="s">
        <v>2121</v>
      </c>
      <c r="I1575" s="221" t="s">
        <v>3360</v>
      </c>
      <c r="J1575" s="43" t="s">
        <v>3379</v>
      </c>
      <c r="K1575" s="43" t="s">
        <v>3379</v>
      </c>
      <c r="L1575" s="144" t="s">
        <v>20807</v>
      </c>
      <c r="M1575" s="168"/>
      <c r="N1575" s="75"/>
      <c r="O1575" s="75">
        <v>0</v>
      </c>
      <c r="P1575" s="65">
        <v>1</v>
      </c>
      <c r="Q1575" s="91" t="s">
        <v>3110</v>
      </c>
      <c r="R1575" s="14"/>
      <c r="T1575" s="123"/>
      <c r="U1575" s="338"/>
      <c r="V1575" s="92"/>
      <c r="W1575" s="92"/>
    </row>
    <row r="1576" spans="1:23" ht="12.75" customHeight="1" x14ac:dyDescent="0.2">
      <c r="A1576" s="11">
        <f t="shared" si="25"/>
        <v>1574</v>
      </c>
      <c r="B1576" s="98">
        <v>4485</v>
      </c>
      <c r="C1576" s="12" t="s">
        <v>1697</v>
      </c>
      <c r="D1576" s="14" t="s">
        <v>414</v>
      </c>
      <c r="E1576" s="13" t="s">
        <v>2119</v>
      </c>
      <c r="F1576" s="43" t="s">
        <v>3098</v>
      </c>
      <c r="G1576" s="12" t="s">
        <v>2120</v>
      </c>
      <c r="H1576" s="12"/>
      <c r="I1576" s="12"/>
      <c r="J1576" s="43" t="s">
        <v>3379</v>
      </c>
      <c r="K1576" s="13"/>
      <c r="L1576" s="13"/>
      <c r="M1576" s="168"/>
      <c r="N1576" s="75"/>
      <c r="O1576" s="75">
        <v>0</v>
      </c>
      <c r="P1576" s="65">
        <v>1</v>
      </c>
      <c r="Q1576" s="91" t="s">
        <v>3107</v>
      </c>
      <c r="R1576" s="14"/>
      <c r="T1576" s="123"/>
      <c r="U1576" s="338"/>
      <c r="V1576" s="92"/>
      <c r="W1576" s="92"/>
    </row>
    <row r="1577" spans="1:23" ht="12.75" customHeight="1" x14ac:dyDescent="0.2">
      <c r="A1577" s="11">
        <f t="shared" si="25"/>
        <v>1575</v>
      </c>
      <c r="B1577" s="98">
        <v>4486</v>
      </c>
      <c r="C1577" s="12" t="s">
        <v>1697</v>
      </c>
      <c r="D1577" s="14" t="s">
        <v>415</v>
      </c>
      <c r="E1577" s="13" t="s">
        <v>934</v>
      </c>
      <c r="F1577" s="43" t="s">
        <v>3099</v>
      </c>
      <c r="G1577" s="12" t="s">
        <v>2120</v>
      </c>
      <c r="H1577" s="12" t="s">
        <v>2121</v>
      </c>
      <c r="I1577" s="225" t="s">
        <v>3360</v>
      </c>
      <c r="J1577" s="43" t="s">
        <v>3379</v>
      </c>
      <c r="K1577" s="43" t="s">
        <v>3379</v>
      </c>
      <c r="L1577" s="144">
        <v>41265</v>
      </c>
      <c r="M1577" s="168"/>
      <c r="N1577" s="75"/>
      <c r="O1577" s="75">
        <v>0</v>
      </c>
      <c r="P1577" s="65">
        <v>1</v>
      </c>
      <c r="Q1577" s="91" t="s">
        <v>3110</v>
      </c>
      <c r="R1577" s="14"/>
      <c r="T1577" s="135">
        <v>41355</v>
      </c>
      <c r="U1577" s="338"/>
      <c r="V1577" s="92"/>
      <c r="W1577" s="92"/>
    </row>
    <row r="1578" spans="1:23" ht="12.75" customHeight="1" x14ac:dyDescent="0.2">
      <c r="A1578" s="11">
        <f t="shared" si="25"/>
        <v>1576</v>
      </c>
      <c r="B1578" s="98">
        <v>4487</v>
      </c>
      <c r="C1578" s="12" t="s">
        <v>1697</v>
      </c>
      <c r="D1578" s="14" t="s">
        <v>416</v>
      </c>
      <c r="E1578" s="13" t="s">
        <v>957</v>
      </c>
      <c r="F1578" s="43" t="s">
        <v>3053</v>
      </c>
      <c r="G1578" s="12" t="s">
        <v>2120</v>
      </c>
      <c r="H1578" s="12" t="s">
        <v>2121</v>
      </c>
      <c r="I1578" s="18" t="s">
        <v>3360</v>
      </c>
      <c r="J1578" s="43" t="s">
        <v>3379</v>
      </c>
      <c r="K1578" s="43" t="s">
        <v>3379</v>
      </c>
      <c r="L1578" s="144">
        <v>40760</v>
      </c>
      <c r="M1578" s="168"/>
      <c r="N1578" s="75"/>
      <c r="O1578" s="75">
        <v>0</v>
      </c>
      <c r="P1578" s="65">
        <v>1</v>
      </c>
      <c r="Q1578" s="91" t="s">
        <v>3110</v>
      </c>
      <c r="R1578" s="14"/>
      <c r="T1578" s="123"/>
      <c r="U1578" s="338"/>
      <c r="V1578" s="92"/>
      <c r="W1578" s="92"/>
    </row>
    <row r="1579" spans="1:23" ht="12.75" customHeight="1" x14ac:dyDescent="0.2">
      <c r="A1579" s="11">
        <f t="shared" si="25"/>
        <v>1577</v>
      </c>
      <c r="B1579" s="98">
        <v>4490</v>
      </c>
      <c r="C1579" s="12" t="s">
        <v>1697</v>
      </c>
      <c r="D1579" s="14" t="s">
        <v>417</v>
      </c>
      <c r="E1579" s="13" t="s">
        <v>957</v>
      </c>
      <c r="F1579" s="43" t="s">
        <v>3096</v>
      </c>
      <c r="G1579" s="12" t="s">
        <v>2120</v>
      </c>
      <c r="H1579" s="12" t="s">
        <v>2121</v>
      </c>
      <c r="I1579" s="18" t="s">
        <v>3360</v>
      </c>
      <c r="J1579" s="43" t="s">
        <v>3379</v>
      </c>
      <c r="K1579" s="43" t="s">
        <v>3379</v>
      </c>
      <c r="L1579" s="144">
        <v>40714</v>
      </c>
      <c r="M1579" s="168"/>
      <c r="N1579" s="75"/>
      <c r="O1579" s="75">
        <v>0</v>
      </c>
      <c r="P1579" s="65">
        <v>1</v>
      </c>
      <c r="Q1579" s="91" t="s">
        <v>3110</v>
      </c>
      <c r="R1579" s="14"/>
      <c r="T1579" s="135">
        <v>41355</v>
      </c>
      <c r="U1579" s="338"/>
      <c r="V1579" s="92"/>
      <c r="W1579" s="92"/>
    </row>
    <row r="1580" spans="1:23" ht="12.75" customHeight="1" x14ac:dyDescent="0.2">
      <c r="A1580" s="11">
        <f t="shared" si="25"/>
        <v>1578</v>
      </c>
      <c r="B1580" s="98">
        <v>4494</v>
      </c>
      <c r="C1580" s="12" t="s">
        <v>1697</v>
      </c>
      <c r="D1580" s="14" t="s">
        <v>418</v>
      </c>
      <c r="E1580" s="13" t="s">
        <v>957</v>
      </c>
      <c r="F1580" s="43" t="s">
        <v>3053</v>
      </c>
      <c r="G1580" s="12" t="s">
        <v>2120</v>
      </c>
      <c r="H1580" s="12" t="s">
        <v>2121</v>
      </c>
      <c r="I1580" s="221" t="s">
        <v>3360</v>
      </c>
      <c r="J1580" s="43" t="s">
        <v>3379</v>
      </c>
      <c r="K1580" s="43" t="s">
        <v>3379</v>
      </c>
      <c r="L1580" s="144">
        <v>40391</v>
      </c>
      <c r="M1580" s="168"/>
      <c r="N1580" s="75"/>
      <c r="O1580" s="75">
        <v>0</v>
      </c>
      <c r="P1580" s="65">
        <v>1</v>
      </c>
      <c r="Q1580" s="91" t="s">
        <v>3110</v>
      </c>
      <c r="R1580" s="14"/>
      <c r="T1580" s="123"/>
      <c r="U1580" s="338"/>
      <c r="V1580" s="92"/>
      <c r="W1580" s="92"/>
    </row>
    <row r="1581" spans="1:23" ht="12.75" customHeight="1" x14ac:dyDescent="0.2">
      <c r="A1581" s="11">
        <f t="shared" si="25"/>
        <v>1579</v>
      </c>
      <c r="B1581" s="98">
        <v>4501</v>
      </c>
      <c r="C1581" s="12" t="s">
        <v>1697</v>
      </c>
      <c r="D1581" s="14" t="s">
        <v>419</v>
      </c>
      <c r="E1581" s="13" t="s">
        <v>2646</v>
      </c>
      <c r="F1581" s="43" t="s">
        <v>3095</v>
      </c>
      <c r="G1581" s="12" t="s">
        <v>2120</v>
      </c>
      <c r="H1581" s="12"/>
      <c r="I1581" s="12"/>
      <c r="J1581" s="43" t="s">
        <v>3379</v>
      </c>
      <c r="K1581" s="13"/>
      <c r="L1581" s="13"/>
      <c r="M1581" s="168"/>
      <c r="N1581" s="75"/>
      <c r="O1581" s="75">
        <v>0</v>
      </c>
      <c r="P1581" s="65">
        <v>1</v>
      </c>
      <c r="Q1581" s="91" t="s">
        <v>3107</v>
      </c>
      <c r="R1581" s="14"/>
      <c r="T1581" s="135">
        <v>41355</v>
      </c>
      <c r="U1581" s="338"/>
      <c r="V1581" s="92"/>
      <c r="W1581" s="92"/>
    </row>
    <row r="1582" spans="1:23" ht="12.75" customHeight="1" x14ac:dyDescent="0.2">
      <c r="A1582" s="11">
        <f t="shared" si="25"/>
        <v>1580</v>
      </c>
      <c r="B1582" s="98">
        <v>4502</v>
      </c>
      <c r="C1582" s="12" t="s">
        <v>1697</v>
      </c>
      <c r="D1582" s="14" t="s">
        <v>420</v>
      </c>
      <c r="E1582" s="13" t="s">
        <v>2119</v>
      </c>
      <c r="F1582" s="43" t="s">
        <v>3098</v>
      </c>
      <c r="G1582" s="12" t="s">
        <v>2120</v>
      </c>
      <c r="H1582" s="12"/>
      <c r="I1582" s="226" t="s">
        <v>3360</v>
      </c>
      <c r="J1582" s="43" t="s">
        <v>3379</v>
      </c>
      <c r="K1582" s="13"/>
      <c r="L1582" s="144">
        <v>40408</v>
      </c>
      <c r="M1582" s="168"/>
      <c r="N1582" s="75"/>
      <c r="O1582" s="75">
        <v>0</v>
      </c>
      <c r="P1582" s="65">
        <v>1</v>
      </c>
      <c r="Q1582" s="91" t="s">
        <v>3110</v>
      </c>
      <c r="R1582" s="14"/>
      <c r="T1582" s="123"/>
      <c r="U1582" s="338"/>
      <c r="V1582" s="92"/>
      <c r="W1582" s="92"/>
    </row>
    <row r="1583" spans="1:23" ht="12.75" customHeight="1" x14ac:dyDescent="0.2">
      <c r="A1583" s="11">
        <f t="shared" si="25"/>
        <v>1581</v>
      </c>
      <c r="B1583" s="98">
        <v>4504</v>
      </c>
      <c r="C1583" s="12" t="s">
        <v>1697</v>
      </c>
      <c r="D1583" s="14" t="s">
        <v>421</v>
      </c>
      <c r="E1583" s="13" t="s">
        <v>2119</v>
      </c>
      <c r="F1583" s="43" t="s">
        <v>3098</v>
      </c>
      <c r="G1583" s="12" t="s">
        <v>2120</v>
      </c>
      <c r="H1583" s="12"/>
      <c r="I1583" s="12"/>
      <c r="J1583" s="43" t="s">
        <v>3379</v>
      </c>
      <c r="K1583" s="13"/>
      <c r="L1583" s="13"/>
      <c r="M1583" s="168"/>
      <c r="N1583" s="75"/>
      <c r="O1583" s="75">
        <v>0</v>
      </c>
      <c r="P1583" s="65">
        <v>1</v>
      </c>
      <c r="Q1583" s="91" t="s">
        <v>3107</v>
      </c>
      <c r="R1583" s="14"/>
      <c r="T1583" s="123"/>
      <c r="U1583" s="338"/>
      <c r="V1583" s="92"/>
      <c r="W1583" s="92"/>
    </row>
    <row r="1584" spans="1:23" ht="12.75" customHeight="1" x14ac:dyDescent="0.2">
      <c r="A1584" s="11">
        <f t="shared" si="25"/>
        <v>1582</v>
      </c>
      <c r="B1584" s="98">
        <v>4505</v>
      </c>
      <c r="C1584" s="12" t="s">
        <v>1697</v>
      </c>
      <c r="D1584" s="14" t="s">
        <v>422</v>
      </c>
      <c r="E1584" s="13" t="s">
        <v>2646</v>
      </c>
      <c r="F1584" s="43" t="s">
        <v>3095</v>
      </c>
      <c r="G1584" s="12" t="s">
        <v>2120</v>
      </c>
      <c r="H1584" s="12"/>
      <c r="I1584" s="12"/>
      <c r="J1584" s="43" t="s">
        <v>3379</v>
      </c>
      <c r="K1584" s="13"/>
      <c r="L1584" s="13"/>
      <c r="M1584" s="168"/>
      <c r="N1584" s="75"/>
      <c r="O1584" s="75">
        <v>0</v>
      </c>
      <c r="P1584" s="65">
        <v>1</v>
      </c>
      <c r="Q1584" s="91" t="s">
        <v>3107</v>
      </c>
      <c r="R1584" s="14"/>
      <c r="T1584" s="123"/>
      <c r="U1584" s="338"/>
      <c r="V1584" s="92"/>
      <c r="W1584" s="92"/>
    </row>
    <row r="1585" spans="1:23" ht="12.75" customHeight="1" x14ac:dyDescent="0.2">
      <c r="A1585" s="11">
        <f t="shared" si="25"/>
        <v>1583</v>
      </c>
      <c r="B1585" s="98">
        <v>4506</v>
      </c>
      <c r="C1585" s="12" t="s">
        <v>1697</v>
      </c>
      <c r="D1585" s="14" t="s">
        <v>423</v>
      </c>
      <c r="E1585" s="13" t="s">
        <v>2646</v>
      </c>
      <c r="F1585" s="43" t="s">
        <v>3095</v>
      </c>
      <c r="G1585" s="12" t="s">
        <v>2120</v>
      </c>
      <c r="H1585" s="12"/>
      <c r="I1585" s="12"/>
      <c r="J1585" s="43" t="s">
        <v>3379</v>
      </c>
      <c r="K1585" s="13"/>
      <c r="L1585" s="13"/>
      <c r="M1585" s="168"/>
      <c r="N1585" s="75"/>
      <c r="O1585" s="75">
        <v>0</v>
      </c>
      <c r="P1585" s="65">
        <v>1</v>
      </c>
      <c r="Q1585" s="91" t="s">
        <v>3107</v>
      </c>
      <c r="R1585" s="14"/>
      <c r="T1585" s="123"/>
      <c r="U1585" s="338"/>
      <c r="V1585" s="92"/>
      <c r="W1585" s="92"/>
    </row>
    <row r="1586" spans="1:23" x14ac:dyDescent="0.2">
      <c r="A1586" s="11">
        <f t="shared" si="25"/>
        <v>1584</v>
      </c>
      <c r="B1586" s="98">
        <v>4507</v>
      </c>
      <c r="C1586" s="12" t="s">
        <v>1697</v>
      </c>
      <c r="D1586" s="14" t="s">
        <v>1398</v>
      </c>
      <c r="E1586" s="13" t="s">
        <v>2119</v>
      </c>
      <c r="F1586" s="43" t="s">
        <v>3098</v>
      </c>
      <c r="G1586" s="12" t="s">
        <v>2120</v>
      </c>
      <c r="H1586" s="12" t="s">
        <v>2121</v>
      </c>
      <c r="I1586" s="225" t="s">
        <v>3360</v>
      </c>
      <c r="J1586" s="43" t="s">
        <v>3379</v>
      </c>
      <c r="K1586" s="43" t="s">
        <v>3379</v>
      </c>
      <c r="L1586" s="144">
        <v>40661</v>
      </c>
      <c r="M1586" s="138"/>
      <c r="N1586" s="15"/>
      <c r="O1586" s="15">
        <v>0</v>
      </c>
      <c r="P1586" s="39">
        <v>1</v>
      </c>
      <c r="Q1586" s="91" t="s">
        <v>3110</v>
      </c>
      <c r="R1586" s="14"/>
      <c r="T1586" s="135">
        <v>41355</v>
      </c>
      <c r="U1586" s="338"/>
      <c r="V1586" s="92"/>
      <c r="W1586" s="92"/>
    </row>
    <row r="1587" spans="1:23" x14ac:dyDescent="0.2">
      <c r="A1587" s="11">
        <f t="shared" si="25"/>
        <v>1585</v>
      </c>
      <c r="B1587" s="98">
        <v>4508</v>
      </c>
      <c r="C1587" s="12" t="s">
        <v>1697</v>
      </c>
      <c r="D1587" s="14" t="s">
        <v>1419</v>
      </c>
      <c r="E1587" s="13" t="s">
        <v>2119</v>
      </c>
      <c r="F1587" s="43" t="s">
        <v>3098</v>
      </c>
      <c r="G1587" s="12" t="s">
        <v>2120</v>
      </c>
      <c r="H1587" s="12" t="s">
        <v>2121</v>
      </c>
      <c r="I1587" s="18" t="s">
        <v>3360</v>
      </c>
      <c r="J1587" s="43" t="s">
        <v>3379</v>
      </c>
      <c r="K1587" s="43" t="s">
        <v>3379</v>
      </c>
      <c r="L1587" s="144">
        <v>40508</v>
      </c>
      <c r="M1587" s="138"/>
      <c r="N1587" s="15"/>
      <c r="O1587" s="15">
        <v>0</v>
      </c>
      <c r="P1587" s="39">
        <v>1</v>
      </c>
      <c r="Q1587" s="91" t="s">
        <v>3110</v>
      </c>
      <c r="R1587" s="14"/>
      <c r="T1587" s="135">
        <v>41355</v>
      </c>
      <c r="U1587" s="338"/>
      <c r="V1587" s="92"/>
      <c r="W1587" s="92"/>
    </row>
    <row r="1588" spans="1:23" x14ac:dyDescent="0.2">
      <c r="A1588" s="11">
        <f t="shared" si="25"/>
        <v>1586</v>
      </c>
      <c r="B1588" s="98">
        <v>4509</v>
      </c>
      <c r="C1588" s="12" t="s">
        <v>1697</v>
      </c>
      <c r="D1588" s="14" t="s">
        <v>1420</v>
      </c>
      <c r="E1588" s="13" t="s">
        <v>2119</v>
      </c>
      <c r="F1588" s="43" t="s">
        <v>3098</v>
      </c>
      <c r="G1588" s="12" t="s">
        <v>2120</v>
      </c>
      <c r="H1588" s="12" t="s">
        <v>2121</v>
      </c>
      <c r="I1588" s="18" t="s">
        <v>3360</v>
      </c>
      <c r="J1588" s="43" t="s">
        <v>3379</v>
      </c>
      <c r="K1588" s="43" t="s">
        <v>3379</v>
      </c>
      <c r="L1588" s="144">
        <v>40520</v>
      </c>
      <c r="M1588" s="138"/>
      <c r="N1588" s="15"/>
      <c r="O1588" s="15">
        <v>0</v>
      </c>
      <c r="P1588" s="39">
        <v>1</v>
      </c>
      <c r="Q1588" s="91" t="s">
        <v>3110</v>
      </c>
      <c r="R1588" s="14"/>
      <c r="T1588" s="123"/>
      <c r="U1588" s="338"/>
      <c r="V1588" s="92"/>
      <c r="W1588" s="92"/>
    </row>
    <row r="1589" spans="1:23" x14ac:dyDescent="0.2">
      <c r="A1589" s="11">
        <f t="shared" si="25"/>
        <v>1587</v>
      </c>
      <c r="B1589" s="98">
        <v>4510</v>
      </c>
      <c r="C1589" s="12" t="s">
        <v>1697</v>
      </c>
      <c r="D1589" s="14" t="s">
        <v>2780</v>
      </c>
      <c r="E1589" s="13" t="s">
        <v>2119</v>
      </c>
      <c r="F1589" s="43" t="s">
        <v>3098</v>
      </c>
      <c r="G1589" s="12" t="s">
        <v>2120</v>
      </c>
      <c r="H1589" s="12" t="s">
        <v>2121</v>
      </c>
      <c r="I1589" s="18" t="s">
        <v>3360</v>
      </c>
      <c r="J1589" s="43" t="s">
        <v>3379</v>
      </c>
      <c r="K1589" s="43" t="s">
        <v>3379</v>
      </c>
      <c r="L1589" s="144">
        <v>40506</v>
      </c>
      <c r="M1589" s="138"/>
      <c r="N1589" s="15"/>
      <c r="O1589" s="15">
        <v>0</v>
      </c>
      <c r="P1589" s="39">
        <v>1</v>
      </c>
      <c r="Q1589" s="91" t="s">
        <v>3110</v>
      </c>
      <c r="R1589" s="14"/>
      <c r="T1589" s="123"/>
      <c r="U1589" s="338"/>
      <c r="V1589" s="92"/>
      <c r="W1589" s="92"/>
    </row>
    <row r="1590" spans="1:23" x14ac:dyDescent="0.2">
      <c r="A1590" s="11">
        <f t="shared" si="25"/>
        <v>1588</v>
      </c>
      <c r="B1590" s="98">
        <v>4511</v>
      </c>
      <c r="C1590" s="12" t="s">
        <v>1697</v>
      </c>
      <c r="D1590" s="14" t="s">
        <v>2781</v>
      </c>
      <c r="E1590" s="13" t="s">
        <v>2119</v>
      </c>
      <c r="F1590" s="43" t="s">
        <v>3098</v>
      </c>
      <c r="G1590" s="12" t="s">
        <v>2120</v>
      </c>
      <c r="H1590" s="12" t="s">
        <v>2121</v>
      </c>
      <c r="I1590" s="18" t="s">
        <v>3360</v>
      </c>
      <c r="J1590" s="43" t="s">
        <v>3379</v>
      </c>
      <c r="K1590" s="43" t="s">
        <v>3379</v>
      </c>
      <c r="L1590" s="144">
        <v>40814</v>
      </c>
      <c r="M1590" s="138"/>
      <c r="N1590" s="15"/>
      <c r="O1590" s="15">
        <v>0</v>
      </c>
      <c r="P1590" s="39">
        <v>1</v>
      </c>
      <c r="Q1590" s="91" t="s">
        <v>3110</v>
      </c>
      <c r="R1590" s="14"/>
      <c r="T1590" s="123"/>
      <c r="U1590" s="338"/>
      <c r="V1590" s="92"/>
      <c r="W1590" s="92"/>
    </row>
    <row r="1591" spans="1:23" x14ac:dyDescent="0.2">
      <c r="A1591" s="11">
        <f t="shared" si="25"/>
        <v>1589</v>
      </c>
      <c r="B1591" s="98">
        <v>4512</v>
      </c>
      <c r="C1591" s="12" t="s">
        <v>1697</v>
      </c>
      <c r="D1591" s="14" t="s">
        <v>2782</v>
      </c>
      <c r="E1591" s="13" t="s">
        <v>2119</v>
      </c>
      <c r="F1591" s="43" t="s">
        <v>3098</v>
      </c>
      <c r="G1591" s="12" t="s">
        <v>2120</v>
      </c>
      <c r="H1591" s="12" t="s">
        <v>2121</v>
      </c>
      <c r="I1591" s="18" t="s">
        <v>3360</v>
      </c>
      <c r="J1591" s="43" t="s">
        <v>3379</v>
      </c>
      <c r="K1591" s="43" t="s">
        <v>3379</v>
      </c>
      <c r="L1591" s="144">
        <v>40786</v>
      </c>
      <c r="M1591" s="138"/>
      <c r="N1591" s="15"/>
      <c r="O1591" s="15">
        <v>0</v>
      </c>
      <c r="P1591" s="39">
        <v>1</v>
      </c>
      <c r="Q1591" s="91" t="s">
        <v>3110</v>
      </c>
      <c r="R1591" s="14"/>
      <c r="T1591" s="123"/>
      <c r="U1591" s="338"/>
      <c r="V1591" s="92"/>
      <c r="W1591" s="92"/>
    </row>
    <row r="1592" spans="1:23" x14ac:dyDescent="0.2">
      <c r="A1592" s="11">
        <f t="shared" si="25"/>
        <v>1590</v>
      </c>
      <c r="B1592" s="98">
        <v>4513</v>
      </c>
      <c r="C1592" s="12" t="s">
        <v>1697</v>
      </c>
      <c r="D1592" s="14" t="s">
        <v>2783</v>
      </c>
      <c r="E1592" s="13" t="s">
        <v>2119</v>
      </c>
      <c r="F1592" s="43" t="s">
        <v>3098</v>
      </c>
      <c r="G1592" s="12" t="s">
        <v>2120</v>
      </c>
      <c r="H1592" s="12" t="s">
        <v>2121</v>
      </c>
      <c r="I1592" s="18" t="s">
        <v>3360</v>
      </c>
      <c r="J1592" s="43" t="s">
        <v>3379</v>
      </c>
      <c r="K1592" s="43" t="s">
        <v>3379</v>
      </c>
      <c r="L1592" s="144">
        <v>40508</v>
      </c>
      <c r="M1592" s="138"/>
      <c r="N1592" s="15"/>
      <c r="O1592" s="15">
        <v>0</v>
      </c>
      <c r="P1592" s="39">
        <v>1</v>
      </c>
      <c r="Q1592" s="91" t="s">
        <v>3110</v>
      </c>
      <c r="R1592" s="14"/>
      <c r="T1592" s="135">
        <v>41333</v>
      </c>
      <c r="U1592" s="338"/>
      <c r="V1592" s="92"/>
      <c r="W1592" s="92"/>
    </row>
    <row r="1593" spans="1:23" x14ac:dyDescent="0.2">
      <c r="A1593" s="11">
        <f t="shared" si="25"/>
        <v>1591</v>
      </c>
      <c r="B1593" s="98">
        <v>4514</v>
      </c>
      <c r="C1593" s="12" t="s">
        <v>1697</v>
      </c>
      <c r="D1593" s="14" t="s">
        <v>2784</v>
      </c>
      <c r="E1593" s="13" t="s">
        <v>2119</v>
      </c>
      <c r="F1593" s="43" t="s">
        <v>3098</v>
      </c>
      <c r="G1593" s="12" t="s">
        <v>2120</v>
      </c>
      <c r="H1593" s="12" t="s">
        <v>2121</v>
      </c>
      <c r="I1593" s="18" t="s">
        <v>3360</v>
      </c>
      <c r="J1593" s="43" t="s">
        <v>3379</v>
      </c>
      <c r="K1593" s="43" t="s">
        <v>3379</v>
      </c>
      <c r="L1593" s="144">
        <v>40512</v>
      </c>
      <c r="M1593" s="138"/>
      <c r="N1593" s="15"/>
      <c r="O1593" s="15">
        <v>0</v>
      </c>
      <c r="P1593" s="39">
        <v>1</v>
      </c>
      <c r="Q1593" s="91" t="s">
        <v>3110</v>
      </c>
      <c r="R1593" s="14"/>
      <c r="T1593" s="123"/>
      <c r="U1593" s="338"/>
      <c r="V1593" s="92"/>
      <c r="W1593" s="92"/>
    </row>
    <row r="1594" spans="1:23" ht="12.75" customHeight="1" x14ac:dyDescent="0.2">
      <c r="A1594" s="11">
        <f t="shared" si="25"/>
        <v>1592</v>
      </c>
      <c r="B1594" s="98">
        <v>4515</v>
      </c>
      <c r="C1594" s="12" t="s">
        <v>1697</v>
      </c>
      <c r="D1594" s="14" t="s">
        <v>2785</v>
      </c>
      <c r="E1594" s="13" t="s">
        <v>2646</v>
      </c>
      <c r="F1594" s="43" t="s">
        <v>3095</v>
      </c>
      <c r="G1594" s="12" t="s">
        <v>2120</v>
      </c>
      <c r="H1594" s="12" t="s">
        <v>2121</v>
      </c>
      <c r="I1594" s="18" t="s">
        <v>3360</v>
      </c>
      <c r="J1594" s="43" t="s">
        <v>3379</v>
      </c>
      <c r="K1594" s="43" t="s">
        <v>3379</v>
      </c>
      <c r="L1594" s="144">
        <v>40515</v>
      </c>
      <c r="M1594" s="168"/>
      <c r="N1594" s="75"/>
      <c r="O1594" s="75">
        <v>0</v>
      </c>
      <c r="P1594" s="65">
        <v>1</v>
      </c>
      <c r="Q1594" s="91" t="s">
        <v>3110</v>
      </c>
      <c r="R1594" s="14"/>
      <c r="T1594" s="123"/>
      <c r="U1594" s="338"/>
      <c r="V1594" s="92"/>
      <c r="W1594" s="92"/>
    </row>
    <row r="1595" spans="1:23" ht="12.75" customHeight="1" x14ac:dyDescent="0.2">
      <c r="A1595" s="11">
        <f t="shared" si="25"/>
        <v>1593</v>
      </c>
      <c r="B1595" s="98">
        <v>4516</v>
      </c>
      <c r="C1595" s="12" t="s">
        <v>1697</v>
      </c>
      <c r="D1595" s="14" t="s">
        <v>2786</v>
      </c>
      <c r="E1595" s="13" t="s">
        <v>2646</v>
      </c>
      <c r="F1595" s="43" t="s">
        <v>3095</v>
      </c>
      <c r="G1595" s="12" t="s">
        <v>2120</v>
      </c>
      <c r="H1595" s="12" t="s">
        <v>2121</v>
      </c>
      <c r="I1595" s="18" t="s">
        <v>3360</v>
      </c>
      <c r="J1595" s="43" t="s">
        <v>3379</v>
      </c>
      <c r="K1595" s="43" t="s">
        <v>3379</v>
      </c>
      <c r="L1595" s="144">
        <v>40778</v>
      </c>
      <c r="M1595" s="168"/>
      <c r="N1595" s="75"/>
      <c r="O1595" s="75">
        <v>0</v>
      </c>
      <c r="P1595" s="65">
        <v>1</v>
      </c>
      <c r="Q1595" s="91" t="s">
        <v>3110</v>
      </c>
      <c r="R1595" s="14"/>
      <c r="T1595" s="123"/>
      <c r="U1595" s="338"/>
      <c r="V1595" s="92"/>
      <c r="W1595" s="92"/>
    </row>
    <row r="1596" spans="1:23" ht="12.75" customHeight="1" x14ac:dyDescent="0.2">
      <c r="A1596" s="11">
        <f t="shared" si="25"/>
        <v>1594</v>
      </c>
      <c r="B1596" s="98">
        <v>4517</v>
      </c>
      <c r="C1596" s="12" t="s">
        <v>1697</v>
      </c>
      <c r="D1596" s="14" t="s">
        <v>2787</v>
      </c>
      <c r="E1596" s="13" t="s">
        <v>2646</v>
      </c>
      <c r="F1596" s="43" t="s">
        <v>3095</v>
      </c>
      <c r="G1596" s="12" t="s">
        <v>2120</v>
      </c>
      <c r="H1596" s="12" t="s">
        <v>2121</v>
      </c>
      <c r="I1596" s="18" t="s">
        <v>3360</v>
      </c>
      <c r="J1596" s="43" t="s">
        <v>3379</v>
      </c>
      <c r="K1596" s="43" t="s">
        <v>3379</v>
      </c>
      <c r="L1596" s="144">
        <v>40690</v>
      </c>
      <c r="M1596" s="168"/>
      <c r="N1596" s="75"/>
      <c r="O1596" s="75">
        <v>0</v>
      </c>
      <c r="P1596" s="65">
        <v>1</v>
      </c>
      <c r="Q1596" s="91" t="s">
        <v>3110</v>
      </c>
      <c r="R1596" s="14"/>
      <c r="T1596" s="135">
        <v>41425</v>
      </c>
      <c r="U1596" s="338"/>
      <c r="V1596" s="92"/>
      <c r="W1596" s="92"/>
    </row>
    <row r="1597" spans="1:23" ht="12.75" customHeight="1" x14ac:dyDescent="0.2">
      <c r="A1597" s="11">
        <f t="shared" si="25"/>
        <v>1595</v>
      </c>
      <c r="B1597" s="98">
        <v>4518</v>
      </c>
      <c r="C1597" s="12" t="s">
        <v>1697</v>
      </c>
      <c r="D1597" s="14" t="s">
        <v>2788</v>
      </c>
      <c r="E1597" s="13" t="s">
        <v>2646</v>
      </c>
      <c r="F1597" s="43" t="s">
        <v>3095</v>
      </c>
      <c r="G1597" s="12" t="s">
        <v>2120</v>
      </c>
      <c r="H1597" s="12" t="s">
        <v>2121</v>
      </c>
      <c r="I1597" s="221" t="s">
        <v>3360</v>
      </c>
      <c r="J1597" s="43" t="s">
        <v>3379</v>
      </c>
      <c r="K1597" s="43" t="s">
        <v>3379</v>
      </c>
      <c r="L1597" s="144">
        <v>40780</v>
      </c>
      <c r="M1597" s="168"/>
      <c r="N1597" s="75"/>
      <c r="O1597" s="75">
        <v>0</v>
      </c>
      <c r="P1597" s="65">
        <v>1</v>
      </c>
      <c r="Q1597" s="91" t="s">
        <v>3110</v>
      </c>
      <c r="R1597" s="14"/>
      <c r="T1597" s="123"/>
      <c r="U1597" s="338"/>
      <c r="V1597" s="92"/>
      <c r="W1597" s="92"/>
    </row>
    <row r="1598" spans="1:23" ht="12.75" customHeight="1" x14ac:dyDescent="0.2">
      <c r="A1598" s="11">
        <f t="shared" si="25"/>
        <v>1596</v>
      </c>
      <c r="B1598" s="98">
        <v>4519</v>
      </c>
      <c r="C1598" s="12" t="s">
        <v>1697</v>
      </c>
      <c r="D1598" s="14" t="s">
        <v>2789</v>
      </c>
      <c r="E1598" s="13" t="s">
        <v>2646</v>
      </c>
      <c r="F1598" s="43" t="s">
        <v>3095</v>
      </c>
      <c r="G1598" s="12" t="s">
        <v>2120</v>
      </c>
      <c r="H1598" s="12"/>
      <c r="I1598" s="12"/>
      <c r="J1598" s="43" t="s">
        <v>3379</v>
      </c>
      <c r="K1598" s="13"/>
      <c r="L1598" s="13"/>
      <c r="M1598" s="138"/>
      <c r="N1598" s="15"/>
      <c r="O1598" s="15">
        <v>1</v>
      </c>
      <c r="P1598" s="39">
        <v>1</v>
      </c>
      <c r="Q1598" s="91" t="s">
        <v>3107</v>
      </c>
      <c r="R1598" s="14"/>
      <c r="T1598" s="123"/>
      <c r="U1598" s="338"/>
      <c r="V1598" s="92"/>
      <c r="W1598" s="92"/>
    </row>
    <row r="1599" spans="1:23" ht="12.75" customHeight="1" x14ac:dyDescent="0.2">
      <c r="A1599" s="11">
        <f t="shared" si="25"/>
        <v>1597</v>
      </c>
      <c r="B1599" s="98">
        <v>4520</v>
      </c>
      <c r="C1599" s="12" t="s">
        <v>1697</v>
      </c>
      <c r="D1599" s="14" t="s">
        <v>732</v>
      </c>
      <c r="E1599" s="13" t="s">
        <v>2646</v>
      </c>
      <c r="F1599" s="43" t="s">
        <v>3095</v>
      </c>
      <c r="G1599" s="12" t="s">
        <v>2120</v>
      </c>
      <c r="H1599" s="12" t="s">
        <v>2121</v>
      </c>
      <c r="I1599" s="225" t="s">
        <v>3360</v>
      </c>
      <c r="J1599" s="43" t="s">
        <v>3379</v>
      </c>
      <c r="K1599" s="43" t="s">
        <v>3379</v>
      </c>
      <c r="L1599" s="144">
        <v>40696</v>
      </c>
      <c r="M1599" s="168"/>
      <c r="N1599" s="75"/>
      <c r="O1599" s="75">
        <v>0</v>
      </c>
      <c r="P1599" s="65">
        <v>1</v>
      </c>
      <c r="Q1599" s="91" t="s">
        <v>3110</v>
      </c>
      <c r="R1599" s="14"/>
      <c r="T1599" s="123"/>
      <c r="U1599" s="338"/>
      <c r="V1599" s="92"/>
      <c r="W1599" s="92"/>
    </row>
    <row r="1600" spans="1:23" ht="12.75" customHeight="1" x14ac:dyDescent="0.2">
      <c r="A1600" s="11">
        <f t="shared" si="25"/>
        <v>1598</v>
      </c>
      <c r="B1600" s="98">
        <v>4521</v>
      </c>
      <c r="C1600" s="12" t="s">
        <v>1697</v>
      </c>
      <c r="D1600" s="14" t="s">
        <v>733</v>
      </c>
      <c r="E1600" s="13" t="s">
        <v>2646</v>
      </c>
      <c r="F1600" s="43" t="s">
        <v>3095</v>
      </c>
      <c r="G1600" s="12" t="s">
        <v>2120</v>
      </c>
      <c r="H1600" s="12" t="s">
        <v>2121</v>
      </c>
      <c r="I1600" s="18" t="s">
        <v>3360</v>
      </c>
      <c r="J1600" s="43" t="s">
        <v>3379</v>
      </c>
      <c r="K1600" s="43" t="s">
        <v>3379</v>
      </c>
      <c r="L1600" s="144">
        <v>40724</v>
      </c>
      <c r="M1600" s="168"/>
      <c r="N1600" s="75"/>
      <c r="O1600" s="75">
        <v>0</v>
      </c>
      <c r="P1600" s="65">
        <v>1</v>
      </c>
      <c r="Q1600" s="91" t="s">
        <v>3110</v>
      </c>
      <c r="R1600" s="14"/>
      <c r="T1600" s="135">
        <v>41425</v>
      </c>
      <c r="U1600" s="338"/>
      <c r="V1600" s="92"/>
      <c r="W1600" s="92"/>
    </row>
    <row r="1601" spans="1:23" ht="12.75" customHeight="1" x14ac:dyDescent="0.2">
      <c r="A1601" s="11">
        <f t="shared" si="25"/>
        <v>1599</v>
      </c>
      <c r="B1601" s="98">
        <v>4522</v>
      </c>
      <c r="C1601" s="12" t="s">
        <v>1697</v>
      </c>
      <c r="D1601" s="14" t="s">
        <v>734</v>
      </c>
      <c r="E1601" s="13" t="s">
        <v>2646</v>
      </c>
      <c r="F1601" s="43" t="s">
        <v>3095</v>
      </c>
      <c r="G1601" s="12" t="s">
        <v>2120</v>
      </c>
      <c r="H1601" s="12" t="s">
        <v>2121</v>
      </c>
      <c r="I1601" s="18" t="s">
        <v>3360</v>
      </c>
      <c r="J1601" s="43" t="s">
        <v>3379</v>
      </c>
      <c r="K1601" s="43" t="s">
        <v>3379</v>
      </c>
      <c r="L1601" s="144">
        <v>40715</v>
      </c>
      <c r="M1601" s="138"/>
      <c r="N1601" s="15"/>
      <c r="O1601" s="15">
        <v>1</v>
      </c>
      <c r="P1601" s="39">
        <v>1</v>
      </c>
      <c r="Q1601" s="91" t="s">
        <v>3110</v>
      </c>
      <c r="R1601" s="14"/>
      <c r="T1601" s="135">
        <v>41355</v>
      </c>
      <c r="U1601" s="338"/>
      <c r="V1601" s="92"/>
      <c r="W1601" s="92"/>
    </row>
    <row r="1602" spans="1:23" ht="12.75" customHeight="1" x14ac:dyDescent="0.2">
      <c r="A1602" s="11">
        <f t="shared" si="25"/>
        <v>1600</v>
      </c>
      <c r="B1602" s="98">
        <v>4524</v>
      </c>
      <c r="C1602" s="12" t="s">
        <v>1697</v>
      </c>
      <c r="D1602" s="14" t="s">
        <v>735</v>
      </c>
      <c r="E1602" s="13" t="s">
        <v>2646</v>
      </c>
      <c r="F1602" s="43" t="s">
        <v>3095</v>
      </c>
      <c r="G1602" s="12" t="s">
        <v>2120</v>
      </c>
      <c r="H1602" s="12" t="s">
        <v>2121</v>
      </c>
      <c r="I1602" s="18" t="s">
        <v>3360</v>
      </c>
      <c r="J1602" s="43" t="s">
        <v>3379</v>
      </c>
      <c r="K1602" s="43" t="s">
        <v>3379</v>
      </c>
      <c r="L1602" s="144">
        <v>40780</v>
      </c>
      <c r="M1602" s="168"/>
      <c r="N1602" s="75"/>
      <c r="O1602" s="75">
        <v>0</v>
      </c>
      <c r="P1602" s="65">
        <v>1</v>
      </c>
      <c r="Q1602" s="91" t="s">
        <v>3110</v>
      </c>
      <c r="R1602" s="14"/>
      <c r="T1602" s="123"/>
      <c r="U1602" s="338"/>
      <c r="V1602" s="92"/>
      <c r="W1602" s="92"/>
    </row>
    <row r="1603" spans="1:23" ht="12.75" customHeight="1" x14ac:dyDescent="0.2">
      <c r="A1603" s="11">
        <f t="shared" si="25"/>
        <v>1601</v>
      </c>
      <c r="B1603" s="98">
        <v>4525</v>
      </c>
      <c r="C1603" s="12" t="s">
        <v>1697</v>
      </c>
      <c r="D1603" s="14" t="s">
        <v>736</v>
      </c>
      <c r="E1603" s="13" t="s">
        <v>2646</v>
      </c>
      <c r="F1603" s="43" t="s">
        <v>3095</v>
      </c>
      <c r="G1603" s="12" t="s">
        <v>2120</v>
      </c>
      <c r="H1603" s="12" t="s">
        <v>2121</v>
      </c>
      <c r="I1603" s="18" t="s">
        <v>3360</v>
      </c>
      <c r="J1603" s="43" t="s">
        <v>3379</v>
      </c>
      <c r="K1603" s="43" t="s">
        <v>3379</v>
      </c>
      <c r="L1603" s="144">
        <v>40779</v>
      </c>
      <c r="M1603" s="168"/>
      <c r="N1603" s="75"/>
      <c r="O1603" s="75">
        <v>0</v>
      </c>
      <c r="P1603" s="65">
        <v>1</v>
      </c>
      <c r="Q1603" s="91" t="s">
        <v>3110</v>
      </c>
      <c r="R1603" s="14"/>
      <c r="T1603" s="123"/>
      <c r="U1603" s="338"/>
      <c r="V1603" s="92"/>
      <c r="W1603" s="92"/>
    </row>
    <row r="1604" spans="1:23" ht="12.75" customHeight="1" x14ac:dyDescent="0.2">
      <c r="A1604" s="11">
        <f t="shared" ref="A1604:A1667" si="26">A1603+1</f>
        <v>1602</v>
      </c>
      <c r="B1604" s="98">
        <v>4526</v>
      </c>
      <c r="C1604" s="12" t="s">
        <v>1697</v>
      </c>
      <c r="D1604" s="14" t="s">
        <v>737</v>
      </c>
      <c r="E1604" s="13" t="s">
        <v>2646</v>
      </c>
      <c r="F1604" s="43" t="s">
        <v>3095</v>
      </c>
      <c r="G1604" s="12" t="s">
        <v>2120</v>
      </c>
      <c r="H1604" s="12" t="s">
        <v>2121</v>
      </c>
      <c r="I1604" s="18" t="s">
        <v>3360</v>
      </c>
      <c r="J1604" s="43" t="s">
        <v>3379</v>
      </c>
      <c r="K1604" s="43" t="s">
        <v>3379</v>
      </c>
      <c r="L1604" s="144">
        <v>40697</v>
      </c>
      <c r="M1604" s="168"/>
      <c r="N1604" s="75"/>
      <c r="O1604" s="75">
        <v>0</v>
      </c>
      <c r="P1604" s="65">
        <v>1</v>
      </c>
      <c r="Q1604" s="91" t="s">
        <v>3110</v>
      </c>
      <c r="R1604" s="14"/>
      <c r="T1604" s="123"/>
      <c r="U1604" s="338"/>
      <c r="V1604" s="92"/>
      <c r="W1604" s="92"/>
    </row>
    <row r="1605" spans="1:23" ht="12.75" customHeight="1" x14ac:dyDescent="0.2">
      <c r="A1605" s="11">
        <f t="shared" si="26"/>
        <v>1603</v>
      </c>
      <c r="B1605" s="98">
        <v>4527</v>
      </c>
      <c r="C1605" s="12" t="s">
        <v>1697</v>
      </c>
      <c r="D1605" s="14" t="s">
        <v>738</v>
      </c>
      <c r="E1605" s="13" t="s">
        <v>2646</v>
      </c>
      <c r="F1605" s="43" t="s">
        <v>3095</v>
      </c>
      <c r="G1605" s="12" t="s">
        <v>2120</v>
      </c>
      <c r="H1605" s="12"/>
      <c r="I1605" s="18" t="s">
        <v>3360</v>
      </c>
      <c r="J1605" s="43" t="s">
        <v>3379</v>
      </c>
      <c r="K1605" s="13"/>
      <c r="L1605" s="144">
        <v>41882</v>
      </c>
      <c r="M1605" s="138"/>
      <c r="N1605" s="15"/>
      <c r="O1605" s="15">
        <v>1</v>
      </c>
      <c r="P1605" s="39">
        <v>1</v>
      </c>
      <c r="Q1605" s="91" t="s">
        <v>3110</v>
      </c>
      <c r="R1605" s="14"/>
      <c r="T1605" s="123"/>
      <c r="U1605" s="338"/>
      <c r="V1605" s="92">
        <v>41865</v>
      </c>
      <c r="W1605" s="92">
        <v>41880</v>
      </c>
    </row>
    <row r="1606" spans="1:23" ht="12.75" customHeight="1" x14ac:dyDescent="0.2">
      <c r="A1606" s="11">
        <f t="shared" si="26"/>
        <v>1604</v>
      </c>
      <c r="B1606" s="98">
        <v>4528</v>
      </c>
      <c r="C1606" s="12" t="s">
        <v>1697</v>
      </c>
      <c r="D1606" s="14" t="s">
        <v>739</v>
      </c>
      <c r="E1606" s="13" t="s">
        <v>2646</v>
      </c>
      <c r="F1606" s="43" t="s">
        <v>3095</v>
      </c>
      <c r="G1606" s="12" t="s">
        <v>2120</v>
      </c>
      <c r="H1606" s="12"/>
      <c r="I1606" s="18" t="s">
        <v>3360</v>
      </c>
      <c r="J1606" s="43" t="s">
        <v>3379</v>
      </c>
      <c r="K1606" s="13"/>
      <c r="L1606" s="144">
        <v>41882</v>
      </c>
      <c r="M1606" s="138"/>
      <c r="N1606" s="15"/>
      <c r="O1606" s="15">
        <v>1</v>
      </c>
      <c r="P1606" s="39">
        <v>1</v>
      </c>
      <c r="Q1606" s="91" t="s">
        <v>3110</v>
      </c>
      <c r="R1606" s="14"/>
      <c r="T1606" s="123"/>
      <c r="U1606" s="338"/>
      <c r="V1606" s="92">
        <v>41878</v>
      </c>
      <c r="W1606" s="92">
        <v>41880</v>
      </c>
    </row>
    <row r="1607" spans="1:23" ht="12.75" customHeight="1" x14ac:dyDescent="0.2">
      <c r="A1607" s="11">
        <f t="shared" si="26"/>
        <v>1605</v>
      </c>
      <c r="B1607" s="98">
        <v>4529</v>
      </c>
      <c r="C1607" s="12" t="s">
        <v>1697</v>
      </c>
      <c r="D1607" s="14" t="s">
        <v>740</v>
      </c>
      <c r="E1607" s="13" t="s">
        <v>2646</v>
      </c>
      <c r="F1607" s="43" t="s">
        <v>3095</v>
      </c>
      <c r="G1607" s="12" t="s">
        <v>2120</v>
      </c>
      <c r="H1607" s="12" t="s">
        <v>2121</v>
      </c>
      <c r="I1607" s="221" t="s">
        <v>3360</v>
      </c>
      <c r="J1607" s="43" t="s">
        <v>3379</v>
      </c>
      <c r="K1607" s="43" t="s">
        <v>3379</v>
      </c>
      <c r="L1607" s="144">
        <v>40780</v>
      </c>
      <c r="M1607" s="168"/>
      <c r="N1607" s="75"/>
      <c r="O1607" s="75">
        <v>0</v>
      </c>
      <c r="P1607" s="65">
        <v>1</v>
      </c>
      <c r="Q1607" s="91" t="s">
        <v>3110</v>
      </c>
      <c r="R1607" s="14"/>
      <c r="T1607" s="123"/>
      <c r="U1607" s="338"/>
      <c r="V1607" s="92"/>
      <c r="W1607" s="92"/>
    </row>
    <row r="1608" spans="1:23" ht="12.75" customHeight="1" x14ac:dyDescent="0.2">
      <c r="A1608" s="11">
        <f t="shared" si="26"/>
        <v>1606</v>
      </c>
      <c r="B1608" s="98">
        <v>4530</v>
      </c>
      <c r="C1608" s="12" t="s">
        <v>1697</v>
      </c>
      <c r="D1608" s="14" t="s">
        <v>741</v>
      </c>
      <c r="E1608" s="13" t="s">
        <v>2646</v>
      </c>
      <c r="F1608" s="43" t="s">
        <v>3095</v>
      </c>
      <c r="G1608" s="12" t="s">
        <v>2120</v>
      </c>
      <c r="H1608" s="12"/>
      <c r="I1608" s="12"/>
      <c r="J1608" s="43" t="s">
        <v>3379</v>
      </c>
      <c r="K1608" s="13"/>
      <c r="L1608" s="13"/>
      <c r="M1608" s="168"/>
      <c r="N1608" s="75"/>
      <c r="O1608" s="75">
        <v>0</v>
      </c>
      <c r="P1608" s="65">
        <v>1</v>
      </c>
      <c r="Q1608" s="91" t="s">
        <v>3107</v>
      </c>
      <c r="R1608" s="14"/>
      <c r="T1608" s="123"/>
      <c r="U1608" s="338"/>
      <c r="V1608" s="92"/>
      <c r="W1608" s="92"/>
    </row>
    <row r="1609" spans="1:23" ht="12.75" customHeight="1" x14ac:dyDescent="0.2">
      <c r="A1609" s="11">
        <f t="shared" si="26"/>
        <v>1607</v>
      </c>
      <c r="B1609" s="98">
        <v>4531</v>
      </c>
      <c r="C1609" s="12" t="s">
        <v>1697</v>
      </c>
      <c r="D1609" s="14" t="s">
        <v>742</v>
      </c>
      <c r="E1609" s="13" t="s">
        <v>2646</v>
      </c>
      <c r="F1609" s="43" t="s">
        <v>3095</v>
      </c>
      <c r="G1609" s="12" t="s">
        <v>2120</v>
      </c>
      <c r="H1609" s="12"/>
      <c r="I1609" s="12"/>
      <c r="J1609" s="43" t="s">
        <v>3379</v>
      </c>
      <c r="K1609" s="13"/>
      <c r="L1609" s="13"/>
      <c r="M1609" s="168"/>
      <c r="N1609" s="75"/>
      <c r="O1609" s="75">
        <v>0</v>
      </c>
      <c r="P1609" s="65">
        <v>1</v>
      </c>
      <c r="Q1609" s="91" t="s">
        <v>3107</v>
      </c>
      <c r="R1609" s="14"/>
      <c r="T1609" s="123"/>
      <c r="U1609" s="338"/>
      <c r="V1609" s="92"/>
      <c r="W1609" s="92"/>
    </row>
    <row r="1610" spans="1:23" ht="12.75" customHeight="1" x14ac:dyDescent="0.2">
      <c r="A1610" s="11">
        <f t="shared" si="26"/>
        <v>1608</v>
      </c>
      <c r="B1610" s="98">
        <v>4532</v>
      </c>
      <c r="C1610" s="12" t="s">
        <v>1697</v>
      </c>
      <c r="D1610" s="14" t="s">
        <v>743</v>
      </c>
      <c r="E1610" s="13" t="s">
        <v>2646</v>
      </c>
      <c r="F1610" s="43" t="s">
        <v>3095</v>
      </c>
      <c r="G1610" s="12" t="s">
        <v>2120</v>
      </c>
      <c r="H1610" s="12" t="s">
        <v>2121</v>
      </c>
      <c r="I1610" s="226" t="s">
        <v>3360</v>
      </c>
      <c r="J1610" s="43" t="s">
        <v>3379</v>
      </c>
      <c r="K1610" s="43" t="s">
        <v>3379</v>
      </c>
      <c r="L1610" s="144">
        <v>40714</v>
      </c>
      <c r="M1610" s="168"/>
      <c r="N1610" s="75"/>
      <c r="O1610" s="75">
        <v>0</v>
      </c>
      <c r="P1610" s="65">
        <v>1</v>
      </c>
      <c r="Q1610" s="91" t="s">
        <v>3110</v>
      </c>
      <c r="R1610" s="14"/>
      <c r="T1610" s="135">
        <v>41432</v>
      </c>
      <c r="U1610" s="338"/>
      <c r="V1610" s="92"/>
      <c r="W1610" s="92"/>
    </row>
    <row r="1611" spans="1:23" ht="12.75" customHeight="1" x14ac:dyDescent="0.2">
      <c r="A1611" s="11">
        <f t="shared" si="26"/>
        <v>1609</v>
      </c>
      <c r="B1611" s="98">
        <v>4533</v>
      </c>
      <c r="C1611" s="12" t="s">
        <v>1697</v>
      </c>
      <c r="D1611" s="14" t="s">
        <v>82</v>
      </c>
      <c r="E1611" s="13" t="s">
        <v>2646</v>
      </c>
      <c r="F1611" s="43" t="s">
        <v>3095</v>
      </c>
      <c r="G1611" s="12" t="s">
        <v>2120</v>
      </c>
      <c r="H1611" s="12"/>
      <c r="I1611" s="12"/>
      <c r="J1611" s="43" t="s">
        <v>3379</v>
      </c>
      <c r="K1611" s="13"/>
      <c r="L1611" s="13"/>
      <c r="M1611" s="138"/>
      <c r="N1611" s="15"/>
      <c r="O1611" s="15">
        <v>1</v>
      </c>
      <c r="P1611" s="39">
        <v>1</v>
      </c>
      <c r="Q1611" s="91" t="s">
        <v>3107</v>
      </c>
      <c r="R1611" s="14"/>
      <c r="T1611" s="123"/>
      <c r="U1611" s="338"/>
      <c r="V1611" s="92"/>
      <c r="W1611" s="92"/>
    </row>
    <row r="1612" spans="1:23" ht="12.75" customHeight="1" x14ac:dyDescent="0.2">
      <c r="A1612" s="11">
        <f t="shared" si="26"/>
        <v>1610</v>
      </c>
      <c r="B1612" s="98">
        <v>4534</v>
      </c>
      <c r="C1612" s="12" t="s">
        <v>1697</v>
      </c>
      <c r="D1612" s="14" t="s">
        <v>83</v>
      </c>
      <c r="E1612" s="13" t="s">
        <v>2646</v>
      </c>
      <c r="F1612" s="43" t="s">
        <v>3095</v>
      </c>
      <c r="G1612" s="12" t="s">
        <v>2120</v>
      </c>
      <c r="H1612" s="12"/>
      <c r="I1612" s="225" t="s">
        <v>3360</v>
      </c>
      <c r="J1612" s="43" t="s">
        <v>3379</v>
      </c>
      <c r="K1612" s="13"/>
      <c r="L1612" s="144">
        <v>40648</v>
      </c>
      <c r="M1612" s="168"/>
      <c r="N1612" s="75"/>
      <c r="O1612" s="75">
        <v>0</v>
      </c>
      <c r="P1612" s="65">
        <v>1</v>
      </c>
      <c r="Q1612" s="91" t="s">
        <v>3110</v>
      </c>
      <c r="R1612" s="14"/>
      <c r="T1612" s="123"/>
      <c r="U1612" s="338"/>
      <c r="V1612" s="92"/>
      <c r="W1612" s="92"/>
    </row>
    <row r="1613" spans="1:23" ht="12.75" customHeight="1" x14ac:dyDescent="0.2">
      <c r="A1613" s="11">
        <f t="shared" si="26"/>
        <v>1611</v>
      </c>
      <c r="B1613" s="98">
        <v>4535</v>
      </c>
      <c r="C1613" s="12" t="s">
        <v>1697</v>
      </c>
      <c r="D1613" s="14" t="s">
        <v>2128</v>
      </c>
      <c r="E1613" s="13" t="s">
        <v>2646</v>
      </c>
      <c r="F1613" s="43" t="s">
        <v>3095</v>
      </c>
      <c r="G1613" s="12" t="s">
        <v>2120</v>
      </c>
      <c r="H1613" s="12" t="s">
        <v>2121</v>
      </c>
      <c r="I1613" s="221" t="s">
        <v>3360</v>
      </c>
      <c r="J1613" s="43" t="s">
        <v>3379</v>
      </c>
      <c r="K1613" s="43" t="s">
        <v>3379</v>
      </c>
      <c r="L1613" s="144">
        <v>40662</v>
      </c>
      <c r="M1613" s="168"/>
      <c r="N1613" s="75"/>
      <c r="O1613" s="75">
        <v>0</v>
      </c>
      <c r="P1613" s="65">
        <v>1</v>
      </c>
      <c r="Q1613" s="91" t="s">
        <v>3110</v>
      </c>
      <c r="R1613" s="14"/>
      <c r="T1613" s="123"/>
      <c r="U1613" s="338"/>
      <c r="V1613" s="92"/>
      <c r="W1613" s="92"/>
    </row>
    <row r="1614" spans="1:23" ht="12.75" customHeight="1" x14ac:dyDescent="0.2">
      <c r="A1614" s="11">
        <f t="shared" si="26"/>
        <v>1612</v>
      </c>
      <c r="B1614" s="98">
        <v>4536</v>
      </c>
      <c r="C1614" s="12" t="s">
        <v>1697</v>
      </c>
      <c r="D1614" s="14" t="s">
        <v>2421</v>
      </c>
      <c r="E1614" s="13" t="s">
        <v>2646</v>
      </c>
      <c r="F1614" s="43" t="s">
        <v>3095</v>
      </c>
      <c r="G1614" s="12" t="s">
        <v>2120</v>
      </c>
      <c r="H1614" s="12"/>
      <c r="I1614" s="12"/>
      <c r="J1614" s="43" t="s">
        <v>3379</v>
      </c>
      <c r="K1614" s="13"/>
      <c r="L1614" s="13"/>
      <c r="M1614" s="168"/>
      <c r="N1614" s="75"/>
      <c r="O1614" s="75">
        <v>0</v>
      </c>
      <c r="P1614" s="65">
        <v>1</v>
      </c>
      <c r="Q1614" s="91" t="s">
        <v>3107</v>
      </c>
      <c r="R1614" s="14"/>
      <c r="T1614" s="123"/>
      <c r="U1614" s="338"/>
      <c r="V1614" s="92"/>
      <c r="W1614" s="92"/>
    </row>
    <row r="1615" spans="1:23" ht="12.75" customHeight="1" x14ac:dyDescent="0.2">
      <c r="A1615" s="11">
        <f t="shared" si="26"/>
        <v>1613</v>
      </c>
      <c r="B1615" s="98">
        <v>4537</v>
      </c>
      <c r="C1615" s="12" t="s">
        <v>1697</v>
      </c>
      <c r="D1615" s="14" t="s">
        <v>2422</v>
      </c>
      <c r="E1615" s="13" t="s">
        <v>2646</v>
      </c>
      <c r="F1615" s="43" t="s">
        <v>3095</v>
      </c>
      <c r="G1615" s="12" t="s">
        <v>2120</v>
      </c>
      <c r="H1615" s="12"/>
      <c r="I1615" s="12"/>
      <c r="J1615" s="43" t="s">
        <v>3379</v>
      </c>
      <c r="K1615" s="13"/>
      <c r="L1615" s="13"/>
      <c r="M1615" s="168"/>
      <c r="N1615" s="75"/>
      <c r="O1615" s="75">
        <v>0</v>
      </c>
      <c r="P1615" s="65">
        <v>1</v>
      </c>
      <c r="Q1615" s="91" t="s">
        <v>3107</v>
      </c>
      <c r="R1615" s="14"/>
      <c r="T1615" s="123"/>
      <c r="U1615" s="338"/>
      <c r="V1615" s="92"/>
      <c r="W1615" s="92"/>
    </row>
    <row r="1616" spans="1:23" ht="12.75" customHeight="1" x14ac:dyDescent="0.2">
      <c r="A1616" s="11">
        <f t="shared" si="26"/>
        <v>1614</v>
      </c>
      <c r="B1616" s="98">
        <v>4538</v>
      </c>
      <c r="C1616" s="12" t="s">
        <v>1697</v>
      </c>
      <c r="D1616" s="14" t="s">
        <v>2423</v>
      </c>
      <c r="E1616" s="13" t="s">
        <v>2646</v>
      </c>
      <c r="F1616" s="43" t="s">
        <v>3095</v>
      </c>
      <c r="G1616" s="12" t="s">
        <v>2120</v>
      </c>
      <c r="H1616" s="12"/>
      <c r="I1616" s="12"/>
      <c r="J1616" s="43" t="s">
        <v>3379</v>
      </c>
      <c r="K1616" s="13"/>
      <c r="L1616" s="13"/>
      <c r="M1616" s="138"/>
      <c r="N1616" s="15"/>
      <c r="O1616" s="15">
        <v>1</v>
      </c>
      <c r="P1616" s="39">
        <v>1</v>
      </c>
      <c r="Q1616" s="91" t="s">
        <v>3107</v>
      </c>
      <c r="R1616" s="14"/>
      <c r="T1616" s="123"/>
      <c r="U1616" s="338"/>
      <c r="V1616" s="92"/>
      <c r="W1616" s="92"/>
    </row>
    <row r="1617" spans="1:23" ht="12.75" customHeight="1" x14ac:dyDescent="0.2">
      <c r="A1617" s="11">
        <f t="shared" si="26"/>
        <v>1615</v>
      </c>
      <c r="B1617" s="98">
        <v>4539</v>
      </c>
      <c r="C1617" s="12" t="s">
        <v>1697</v>
      </c>
      <c r="D1617" s="14" t="s">
        <v>2424</v>
      </c>
      <c r="E1617" s="13" t="s">
        <v>2646</v>
      </c>
      <c r="F1617" s="43" t="s">
        <v>3095</v>
      </c>
      <c r="G1617" s="12" t="s">
        <v>2120</v>
      </c>
      <c r="H1617" s="12"/>
      <c r="I1617" s="12"/>
      <c r="J1617" s="43" t="s">
        <v>3379</v>
      </c>
      <c r="K1617" s="13"/>
      <c r="L1617" s="13"/>
      <c r="M1617" s="168"/>
      <c r="N1617" s="75"/>
      <c r="O1617" s="75">
        <v>0</v>
      </c>
      <c r="P1617" s="65">
        <v>1</v>
      </c>
      <c r="Q1617" s="91" t="s">
        <v>3107</v>
      </c>
      <c r="R1617" s="14"/>
      <c r="T1617" s="123"/>
      <c r="U1617" s="338"/>
      <c r="V1617" s="92"/>
      <c r="W1617" s="92"/>
    </row>
    <row r="1618" spans="1:23" ht="12.75" customHeight="1" x14ac:dyDescent="0.2">
      <c r="A1618" s="11">
        <f t="shared" si="26"/>
        <v>1616</v>
      </c>
      <c r="B1618" s="98">
        <v>4540</v>
      </c>
      <c r="C1618" s="12" t="s">
        <v>1697</v>
      </c>
      <c r="D1618" s="14" t="s">
        <v>2868</v>
      </c>
      <c r="E1618" s="13" t="s">
        <v>2646</v>
      </c>
      <c r="F1618" s="43" t="s">
        <v>3095</v>
      </c>
      <c r="G1618" s="12" t="s">
        <v>2120</v>
      </c>
      <c r="H1618" s="12" t="s">
        <v>2121</v>
      </c>
      <c r="I1618" s="12"/>
      <c r="J1618" s="43" t="s">
        <v>3379</v>
      </c>
      <c r="K1618" s="43" t="s">
        <v>3379</v>
      </c>
      <c r="L1618" s="43"/>
      <c r="M1618" s="138"/>
      <c r="N1618" s="15"/>
      <c r="O1618" s="15">
        <v>1</v>
      </c>
      <c r="P1618" s="39">
        <v>1</v>
      </c>
      <c r="Q1618" s="91" t="s">
        <v>3107</v>
      </c>
      <c r="R1618" s="14"/>
      <c r="T1618" s="123"/>
      <c r="U1618" s="338"/>
      <c r="V1618" s="92"/>
      <c r="W1618" s="92"/>
    </row>
    <row r="1619" spans="1:23" ht="12.75" customHeight="1" x14ac:dyDescent="0.2">
      <c r="A1619" s="11">
        <f t="shared" si="26"/>
        <v>1617</v>
      </c>
      <c r="B1619" s="98">
        <v>4541</v>
      </c>
      <c r="C1619" s="12" t="s">
        <v>1697</v>
      </c>
      <c r="D1619" s="14" t="s">
        <v>719</v>
      </c>
      <c r="E1619" s="13" t="s">
        <v>2646</v>
      </c>
      <c r="F1619" s="43" t="s">
        <v>3095</v>
      </c>
      <c r="G1619" s="12" t="s">
        <v>2120</v>
      </c>
      <c r="H1619" s="12" t="s">
        <v>2121</v>
      </c>
      <c r="I1619" s="226" t="s">
        <v>3360</v>
      </c>
      <c r="J1619" s="43" t="s">
        <v>3379</v>
      </c>
      <c r="K1619" s="43" t="s">
        <v>3379</v>
      </c>
      <c r="L1619" s="144">
        <v>40687</v>
      </c>
      <c r="M1619" s="168"/>
      <c r="N1619" s="75"/>
      <c r="O1619" s="75">
        <v>0</v>
      </c>
      <c r="P1619" s="65">
        <v>1</v>
      </c>
      <c r="Q1619" s="91" t="s">
        <v>3110</v>
      </c>
      <c r="R1619" s="14"/>
      <c r="T1619" s="123"/>
      <c r="U1619" s="338"/>
      <c r="V1619" s="92"/>
      <c r="W1619" s="92"/>
    </row>
    <row r="1620" spans="1:23" ht="12.75" customHeight="1" x14ac:dyDescent="0.2">
      <c r="A1620" s="11">
        <f t="shared" si="26"/>
        <v>1618</v>
      </c>
      <c r="B1620" s="98">
        <v>4542</v>
      </c>
      <c r="C1620" s="12" t="s">
        <v>1697</v>
      </c>
      <c r="D1620" s="14" t="s">
        <v>720</v>
      </c>
      <c r="E1620" s="13" t="s">
        <v>2646</v>
      </c>
      <c r="F1620" s="43" t="s">
        <v>3095</v>
      </c>
      <c r="G1620" s="12" t="s">
        <v>2120</v>
      </c>
      <c r="H1620" s="12"/>
      <c r="I1620" s="12"/>
      <c r="J1620" s="43" t="s">
        <v>3379</v>
      </c>
      <c r="K1620" s="13"/>
      <c r="L1620" s="13"/>
      <c r="M1620" s="168"/>
      <c r="N1620" s="75"/>
      <c r="O1620" s="75">
        <v>0</v>
      </c>
      <c r="P1620" s="65">
        <v>1</v>
      </c>
      <c r="Q1620" s="91" t="s">
        <v>3107</v>
      </c>
      <c r="R1620" s="14"/>
      <c r="T1620" s="123"/>
      <c r="U1620" s="338"/>
      <c r="V1620" s="92"/>
      <c r="W1620" s="92"/>
    </row>
    <row r="1621" spans="1:23" ht="12.75" customHeight="1" x14ac:dyDescent="0.2">
      <c r="A1621" s="11">
        <f t="shared" si="26"/>
        <v>1619</v>
      </c>
      <c r="B1621" s="98">
        <v>4543</v>
      </c>
      <c r="C1621" s="12" t="s">
        <v>1697</v>
      </c>
      <c r="D1621" s="14" t="s">
        <v>721</v>
      </c>
      <c r="E1621" s="13" t="s">
        <v>2646</v>
      </c>
      <c r="F1621" s="43" t="s">
        <v>3095</v>
      </c>
      <c r="G1621" s="12" t="s">
        <v>2120</v>
      </c>
      <c r="H1621" s="12" t="s">
        <v>2121</v>
      </c>
      <c r="I1621" s="226" t="s">
        <v>3360</v>
      </c>
      <c r="J1621" s="43" t="s">
        <v>3379</v>
      </c>
      <c r="K1621" s="43" t="s">
        <v>3379</v>
      </c>
      <c r="L1621" s="144">
        <v>40779</v>
      </c>
      <c r="M1621" s="168"/>
      <c r="N1621" s="75"/>
      <c r="O1621" s="75">
        <v>0</v>
      </c>
      <c r="P1621" s="65">
        <v>1</v>
      </c>
      <c r="Q1621" s="91" t="s">
        <v>3110</v>
      </c>
      <c r="R1621" s="14"/>
      <c r="T1621" s="123"/>
      <c r="U1621" s="338"/>
      <c r="V1621" s="92"/>
      <c r="W1621" s="92"/>
    </row>
    <row r="1622" spans="1:23" ht="12.75" customHeight="1" x14ac:dyDescent="0.2">
      <c r="A1622" s="11">
        <f t="shared" si="26"/>
        <v>1620</v>
      </c>
      <c r="B1622" s="98">
        <v>4544</v>
      </c>
      <c r="C1622" s="12" t="s">
        <v>1697</v>
      </c>
      <c r="D1622" s="14" t="s">
        <v>722</v>
      </c>
      <c r="E1622" s="13" t="s">
        <v>2646</v>
      </c>
      <c r="F1622" s="43" t="s">
        <v>3095</v>
      </c>
      <c r="G1622" s="12" t="s">
        <v>2120</v>
      </c>
      <c r="H1622" s="12"/>
      <c r="I1622" s="12"/>
      <c r="J1622" s="43" t="s">
        <v>3379</v>
      </c>
      <c r="K1622" s="13"/>
      <c r="L1622" s="13"/>
      <c r="M1622" s="138"/>
      <c r="N1622" s="15"/>
      <c r="O1622" s="15">
        <v>1</v>
      </c>
      <c r="P1622" s="39">
        <v>1</v>
      </c>
      <c r="Q1622" s="91" t="s">
        <v>3107</v>
      </c>
      <c r="R1622" s="14"/>
      <c r="T1622" s="123"/>
      <c r="U1622" s="338"/>
      <c r="V1622" s="92"/>
      <c r="W1622" s="92"/>
    </row>
    <row r="1623" spans="1:23" ht="12.75" customHeight="1" x14ac:dyDescent="0.2">
      <c r="A1623" s="11">
        <f t="shared" si="26"/>
        <v>1621</v>
      </c>
      <c r="B1623" s="98">
        <v>4545</v>
      </c>
      <c r="C1623" s="12" t="s">
        <v>1697</v>
      </c>
      <c r="D1623" s="14" t="s">
        <v>2911</v>
      </c>
      <c r="E1623" s="13" t="s">
        <v>2646</v>
      </c>
      <c r="F1623" s="43" t="s">
        <v>3095</v>
      </c>
      <c r="G1623" s="12" t="s">
        <v>2120</v>
      </c>
      <c r="H1623" s="12"/>
      <c r="I1623" s="225" t="s">
        <v>3360</v>
      </c>
      <c r="J1623" s="43" t="s">
        <v>3379</v>
      </c>
      <c r="K1623" s="13"/>
      <c r="L1623" s="144">
        <v>41542</v>
      </c>
      <c r="M1623" s="168"/>
      <c r="N1623" s="75"/>
      <c r="O1623" s="75">
        <v>0</v>
      </c>
      <c r="P1623" s="65">
        <v>1</v>
      </c>
      <c r="Q1623" s="91" t="s">
        <v>3110</v>
      </c>
      <c r="R1623" s="14"/>
      <c r="T1623" s="123"/>
      <c r="U1623" s="338"/>
      <c r="V1623" s="92">
        <v>41669</v>
      </c>
      <c r="W1623" s="92"/>
    </row>
    <row r="1624" spans="1:23" ht="12.75" customHeight="1" x14ac:dyDescent="0.2">
      <c r="A1624" s="228">
        <f t="shared" si="26"/>
        <v>1622</v>
      </c>
      <c r="B1624" s="229">
        <v>4546</v>
      </c>
      <c r="C1624" s="230" t="s">
        <v>1697</v>
      </c>
      <c r="D1624" s="231" t="s">
        <v>2912</v>
      </c>
      <c r="E1624" s="228" t="s">
        <v>2646</v>
      </c>
      <c r="F1624" s="24" t="s">
        <v>3095</v>
      </c>
      <c r="G1624" s="25"/>
      <c r="H1624" s="25"/>
      <c r="I1624" s="25"/>
      <c r="J1624" s="24"/>
      <c r="K1624" s="24"/>
      <c r="L1624" s="24"/>
      <c r="M1624" s="513" t="s">
        <v>3381</v>
      </c>
      <c r="N1624" s="243">
        <v>41526</v>
      </c>
      <c r="O1624" s="241">
        <v>0</v>
      </c>
      <c r="P1624" s="232"/>
      <c r="Q1624" s="242"/>
      <c r="R1624" s="233"/>
      <c r="T1624" s="123"/>
      <c r="U1624" s="338"/>
      <c r="V1624" s="92"/>
      <c r="W1624" s="92"/>
    </row>
    <row r="1625" spans="1:23" ht="12.75" customHeight="1" x14ac:dyDescent="0.2">
      <c r="A1625" s="228">
        <f t="shared" si="26"/>
        <v>1623</v>
      </c>
      <c r="B1625" s="229">
        <v>4547</v>
      </c>
      <c r="C1625" s="25" t="s">
        <v>1697</v>
      </c>
      <c r="D1625" s="23" t="s">
        <v>2913</v>
      </c>
      <c r="E1625" s="24" t="s">
        <v>2646</v>
      </c>
      <c r="F1625" s="24" t="s">
        <v>3095</v>
      </c>
      <c r="G1625" s="25"/>
      <c r="H1625" s="25"/>
      <c r="I1625" s="25"/>
      <c r="J1625" s="24"/>
      <c r="K1625" s="24"/>
      <c r="L1625" s="24"/>
      <c r="M1625" s="513" t="s">
        <v>3115</v>
      </c>
      <c r="N1625" s="243">
        <v>41400</v>
      </c>
      <c r="O1625" s="241">
        <v>0</v>
      </c>
      <c r="P1625" s="232"/>
      <c r="Q1625" s="242"/>
      <c r="R1625" s="233"/>
      <c r="T1625" s="123"/>
      <c r="U1625" s="338"/>
      <c r="V1625" s="92"/>
      <c r="W1625" s="92"/>
    </row>
    <row r="1626" spans="1:23" ht="12.75" customHeight="1" x14ac:dyDescent="0.2">
      <c r="A1626" s="11">
        <f t="shared" si="26"/>
        <v>1624</v>
      </c>
      <c r="B1626" s="98">
        <v>4548</v>
      </c>
      <c r="C1626" s="12" t="s">
        <v>1697</v>
      </c>
      <c r="D1626" s="14" t="s">
        <v>2914</v>
      </c>
      <c r="E1626" s="13" t="s">
        <v>2646</v>
      </c>
      <c r="F1626" s="43" t="s">
        <v>3095</v>
      </c>
      <c r="G1626" s="12" t="s">
        <v>2120</v>
      </c>
      <c r="H1626" s="12" t="s">
        <v>2121</v>
      </c>
      <c r="I1626" s="221" t="s">
        <v>3360</v>
      </c>
      <c r="J1626" s="43" t="s">
        <v>3379</v>
      </c>
      <c r="K1626" s="43" t="s">
        <v>3379</v>
      </c>
      <c r="L1626" s="144">
        <v>40753</v>
      </c>
      <c r="M1626" s="168"/>
      <c r="N1626" s="75"/>
      <c r="O1626" s="75">
        <v>0</v>
      </c>
      <c r="P1626" s="65">
        <v>1</v>
      </c>
      <c r="Q1626" s="91" t="s">
        <v>3110</v>
      </c>
      <c r="R1626" s="14"/>
      <c r="T1626" s="123"/>
      <c r="U1626" s="338"/>
      <c r="V1626" s="92"/>
      <c r="W1626" s="92"/>
    </row>
    <row r="1627" spans="1:23" ht="12.75" customHeight="1" x14ac:dyDescent="0.2">
      <c r="A1627" s="11">
        <f t="shared" si="26"/>
        <v>1625</v>
      </c>
      <c r="B1627" s="98">
        <v>4549</v>
      </c>
      <c r="C1627" s="12" t="s">
        <v>1697</v>
      </c>
      <c r="D1627" s="14" t="s">
        <v>2915</v>
      </c>
      <c r="E1627" s="13" t="s">
        <v>2646</v>
      </c>
      <c r="F1627" s="43" t="s">
        <v>3095</v>
      </c>
      <c r="G1627" s="12" t="s">
        <v>2120</v>
      </c>
      <c r="H1627" s="12"/>
      <c r="I1627" s="12"/>
      <c r="J1627" s="43" t="s">
        <v>3379</v>
      </c>
      <c r="K1627" s="13"/>
      <c r="L1627" s="13"/>
      <c r="M1627" s="168"/>
      <c r="N1627" s="75"/>
      <c r="O1627" s="75">
        <v>0</v>
      </c>
      <c r="P1627" s="65">
        <v>1</v>
      </c>
      <c r="Q1627" s="91" t="s">
        <v>3107</v>
      </c>
      <c r="R1627" s="14"/>
      <c r="T1627" s="123"/>
      <c r="U1627" s="338"/>
      <c r="V1627" s="92"/>
      <c r="W1627" s="92"/>
    </row>
    <row r="1628" spans="1:23" ht="12.75" customHeight="1" x14ac:dyDescent="0.2">
      <c r="A1628" s="11">
        <f t="shared" si="26"/>
        <v>1626</v>
      </c>
      <c r="B1628" s="98">
        <v>4550</v>
      </c>
      <c r="C1628" s="12" t="s">
        <v>1697</v>
      </c>
      <c r="D1628" s="14" t="s">
        <v>2916</v>
      </c>
      <c r="E1628" s="13" t="s">
        <v>2646</v>
      </c>
      <c r="F1628" s="43" t="s">
        <v>3095</v>
      </c>
      <c r="G1628" s="12" t="s">
        <v>2120</v>
      </c>
      <c r="H1628" s="12"/>
      <c r="I1628" s="12"/>
      <c r="J1628" s="43" t="s">
        <v>3379</v>
      </c>
      <c r="K1628" s="13"/>
      <c r="L1628" s="13"/>
      <c r="M1628" s="168"/>
      <c r="N1628" s="75"/>
      <c r="O1628" s="75">
        <v>0</v>
      </c>
      <c r="P1628" s="65">
        <v>1</v>
      </c>
      <c r="Q1628" s="91" t="s">
        <v>3107</v>
      </c>
      <c r="R1628" s="14"/>
      <c r="T1628" s="123"/>
      <c r="U1628" s="338"/>
      <c r="V1628" s="92"/>
      <c r="W1628" s="92"/>
    </row>
    <row r="1629" spans="1:23" ht="12.75" customHeight="1" x14ac:dyDescent="0.2">
      <c r="A1629" s="11">
        <f t="shared" si="26"/>
        <v>1627</v>
      </c>
      <c r="B1629" s="98">
        <v>4551</v>
      </c>
      <c r="C1629" s="12" t="s">
        <v>1697</v>
      </c>
      <c r="D1629" s="14" t="s">
        <v>2917</v>
      </c>
      <c r="E1629" s="13" t="s">
        <v>2646</v>
      </c>
      <c r="F1629" s="43" t="s">
        <v>3052</v>
      </c>
      <c r="G1629" s="12" t="s">
        <v>2120</v>
      </c>
      <c r="H1629" s="12" t="s">
        <v>2121</v>
      </c>
      <c r="I1629" s="225" t="s">
        <v>3360</v>
      </c>
      <c r="J1629" s="43" t="s">
        <v>3379</v>
      </c>
      <c r="K1629" s="43" t="s">
        <v>3379</v>
      </c>
      <c r="L1629" s="144">
        <v>40406</v>
      </c>
      <c r="M1629" s="168"/>
      <c r="N1629" s="75"/>
      <c r="O1629" s="75">
        <v>0</v>
      </c>
      <c r="P1629" s="65">
        <v>1</v>
      </c>
      <c r="Q1629" s="91" t="s">
        <v>3110</v>
      </c>
      <c r="R1629" s="14"/>
      <c r="T1629" s="123"/>
      <c r="U1629" s="338"/>
      <c r="V1629" s="92"/>
      <c r="W1629" s="92"/>
    </row>
    <row r="1630" spans="1:23" ht="12.75" customHeight="1" x14ac:dyDescent="0.2">
      <c r="A1630" s="11">
        <f t="shared" si="26"/>
        <v>1628</v>
      </c>
      <c r="B1630" s="98">
        <v>4552</v>
      </c>
      <c r="C1630" s="12" t="s">
        <v>1697</v>
      </c>
      <c r="D1630" s="14" t="s">
        <v>2918</v>
      </c>
      <c r="E1630" s="13" t="s">
        <v>2646</v>
      </c>
      <c r="F1630" s="43" t="s">
        <v>3052</v>
      </c>
      <c r="G1630" s="12" t="s">
        <v>2120</v>
      </c>
      <c r="H1630" s="12" t="s">
        <v>2121</v>
      </c>
      <c r="I1630" s="18" t="s">
        <v>3360</v>
      </c>
      <c r="J1630" s="43" t="s">
        <v>3379</v>
      </c>
      <c r="K1630" s="43" t="s">
        <v>3379</v>
      </c>
      <c r="L1630" s="144">
        <v>40476</v>
      </c>
      <c r="M1630" s="168"/>
      <c r="N1630" s="75"/>
      <c r="O1630" s="75">
        <v>0</v>
      </c>
      <c r="P1630" s="65">
        <v>1</v>
      </c>
      <c r="Q1630" s="91" t="s">
        <v>3110</v>
      </c>
      <c r="R1630" s="14"/>
      <c r="T1630" s="123"/>
      <c r="U1630" s="338"/>
      <c r="V1630" s="92"/>
      <c r="W1630" s="92"/>
    </row>
    <row r="1631" spans="1:23" ht="12.75" customHeight="1" x14ac:dyDescent="0.2">
      <c r="A1631" s="11">
        <f t="shared" si="26"/>
        <v>1629</v>
      </c>
      <c r="B1631" s="98">
        <v>4553</v>
      </c>
      <c r="C1631" s="12" t="s">
        <v>1697</v>
      </c>
      <c r="D1631" s="14" t="s">
        <v>2919</v>
      </c>
      <c r="E1631" s="13" t="s">
        <v>2646</v>
      </c>
      <c r="F1631" s="43" t="s">
        <v>3052</v>
      </c>
      <c r="G1631" s="12" t="s">
        <v>2120</v>
      </c>
      <c r="H1631" s="12" t="s">
        <v>2121</v>
      </c>
      <c r="I1631" s="18" t="s">
        <v>3360</v>
      </c>
      <c r="J1631" s="43" t="s">
        <v>3379</v>
      </c>
      <c r="K1631" s="43" t="s">
        <v>3379</v>
      </c>
      <c r="L1631" s="144">
        <v>40759</v>
      </c>
      <c r="M1631" s="168"/>
      <c r="N1631" s="75"/>
      <c r="O1631" s="75">
        <v>0</v>
      </c>
      <c r="P1631" s="65">
        <v>1</v>
      </c>
      <c r="Q1631" s="91" t="s">
        <v>3110</v>
      </c>
      <c r="R1631" s="14"/>
      <c r="T1631" s="123"/>
      <c r="U1631" s="338"/>
      <c r="V1631" s="92"/>
      <c r="W1631" s="92"/>
    </row>
    <row r="1632" spans="1:23" ht="12.75" customHeight="1" x14ac:dyDescent="0.2">
      <c r="A1632" s="11">
        <f t="shared" si="26"/>
        <v>1630</v>
      </c>
      <c r="B1632" s="98">
        <v>4554</v>
      </c>
      <c r="C1632" s="12" t="s">
        <v>1697</v>
      </c>
      <c r="D1632" s="14" t="s">
        <v>2920</v>
      </c>
      <c r="E1632" s="13" t="s">
        <v>2646</v>
      </c>
      <c r="F1632" s="43" t="s">
        <v>3052</v>
      </c>
      <c r="G1632" s="12" t="s">
        <v>2120</v>
      </c>
      <c r="H1632" s="12" t="s">
        <v>2121</v>
      </c>
      <c r="I1632" s="18" t="s">
        <v>3360</v>
      </c>
      <c r="J1632" s="43" t="s">
        <v>3379</v>
      </c>
      <c r="K1632" s="43" t="s">
        <v>3379</v>
      </c>
      <c r="L1632" s="144">
        <v>40476</v>
      </c>
      <c r="M1632" s="168"/>
      <c r="N1632" s="75"/>
      <c r="O1632" s="75">
        <v>0</v>
      </c>
      <c r="P1632" s="65">
        <v>1</v>
      </c>
      <c r="Q1632" s="91" t="s">
        <v>3110</v>
      </c>
      <c r="R1632" s="14"/>
      <c r="T1632" s="123"/>
      <c r="U1632" s="338"/>
      <c r="V1632" s="92"/>
      <c r="W1632" s="92"/>
    </row>
    <row r="1633" spans="1:23" ht="12.75" customHeight="1" x14ac:dyDescent="0.2">
      <c r="A1633" s="11">
        <f t="shared" si="26"/>
        <v>1631</v>
      </c>
      <c r="B1633" s="98">
        <v>4555</v>
      </c>
      <c r="C1633" s="12" t="s">
        <v>1697</v>
      </c>
      <c r="D1633" s="14" t="s">
        <v>2921</v>
      </c>
      <c r="E1633" s="13" t="s">
        <v>2646</v>
      </c>
      <c r="F1633" s="43" t="s">
        <v>3052</v>
      </c>
      <c r="G1633" s="12" t="s">
        <v>2120</v>
      </c>
      <c r="H1633" s="12" t="s">
        <v>2121</v>
      </c>
      <c r="I1633" s="18" t="s">
        <v>3360</v>
      </c>
      <c r="J1633" s="43" t="s">
        <v>3379</v>
      </c>
      <c r="K1633" s="43" t="s">
        <v>3379</v>
      </c>
      <c r="L1633" s="144">
        <v>40476</v>
      </c>
      <c r="M1633" s="168"/>
      <c r="N1633" s="75"/>
      <c r="O1633" s="75">
        <v>0</v>
      </c>
      <c r="P1633" s="65">
        <v>1</v>
      </c>
      <c r="Q1633" s="91" t="s">
        <v>3110</v>
      </c>
      <c r="R1633" s="14"/>
      <c r="T1633" s="123"/>
      <c r="U1633" s="338"/>
      <c r="V1633" s="92"/>
      <c r="W1633" s="92"/>
    </row>
    <row r="1634" spans="1:23" ht="12.75" customHeight="1" x14ac:dyDescent="0.2">
      <c r="A1634" s="11">
        <f t="shared" si="26"/>
        <v>1632</v>
      </c>
      <c r="B1634" s="98">
        <v>4556</v>
      </c>
      <c r="C1634" s="12" t="s">
        <v>1697</v>
      </c>
      <c r="D1634" s="14" t="s">
        <v>2922</v>
      </c>
      <c r="E1634" s="13" t="s">
        <v>2646</v>
      </c>
      <c r="F1634" s="43" t="s">
        <v>3052</v>
      </c>
      <c r="G1634" s="12" t="s">
        <v>2120</v>
      </c>
      <c r="H1634" s="12" t="s">
        <v>2121</v>
      </c>
      <c r="I1634" s="18" t="s">
        <v>3360</v>
      </c>
      <c r="J1634" s="43" t="s">
        <v>3379</v>
      </c>
      <c r="K1634" s="43" t="s">
        <v>3379</v>
      </c>
      <c r="L1634" s="144">
        <v>40476</v>
      </c>
      <c r="M1634" s="168"/>
      <c r="N1634" s="75"/>
      <c r="O1634" s="75">
        <v>0</v>
      </c>
      <c r="P1634" s="65">
        <v>1</v>
      </c>
      <c r="Q1634" s="91" t="s">
        <v>3110</v>
      </c>
      <c r="R1634" s="14"/>
      <c r="T1634" s="123"/>
      <c r="U1634" s="338"/>
      <c r="V1634" s="92"/>
      <c r="W1634" s="92"/>
    </row>
    <row r="1635" spans="1:23" ht="12.75" customHeight="1" x14ac:dyDescent="0.2">
      <c r="A1635" s="11">
        <f t="shared" si="26"/>
        <v>1633</v>
      </c>
      <c r="B1635" s="98">
        <v>4557</v>
      </c>
      <c r="C1635" s="12" t="s">
        <v>1697</v>
      </c>
      <c r="D1635" s="14" t="s">
        <v>2923</v>
      </c>
      <c r="E1635" s="13" t="s">
        <v>2646</v>
      </c>
      <c r="F1635" s="43" t="s">
        <v>3052</v>
      </c>
      <c r="G1635" s="12" t="s">
        <v>2120</v>
      </c>
      <c r="H1635" s="12" t="s">
        <v>2121</v>
      </c>
      <c r="I1635" s="18" t="s">
        <v>3360</v>
      </c>
      <c r="J1635" s="43" t="s">
        <v>3379</v>
      </c>
      <c r="K1635" s="43" t="s">
        <v>3379</v>
      </c>
      <c r="L1635" s="144">
        <v>40476</v>
      </c>
      <c r="M1635" s="168"/>
      <c r="N1635" s="75"/>
      <c r="O1635" s="75">
        <v>0</v>
      </c>
      <c r="P1635" s="65">
        <v>1</v>
      </c>
      <c r="Q1635" s="91" t="s">
        <v>3110</v>
      </c>
      <c r="R1635" s="14"/>
      <c r="T1635" s="123"/>
      <c r="U1635" s="338"/>
      <c r="V1635" s="92"/>
      <c r="W1635" s="92"/>
    </row>
    <row r="1636" spans="1:23" ht="12.75" customHeight="1" x14ac:dyDescent="0.2">
      <c r="A1636" s="11">
        <f t="shared" si="26"/>
        <v>1634</v>
      </c>
      <c r="B1636" s="98">
        <v>4558</v>
      </c>
      <c r="C1636" s="12" t="s">
        <v>1697</v>
      </c>
      <c r="D1636" s="14" t="s">
        <v>2924</v>
      </c>
      <c r="E1636" s="13" t="s">
        <v>2646</v>
      </c>
      <c r="F1636" s="43" t="s">
        <v>3052</v>
      </c>
      <c r="G1636" s="12" t="s">
        <v>2120</v>
      </c>
      <c r="H1636" s="12" t="s">
        <v>2121</v>
      </c>
      <c r="I1636" s="18" t="s">
        <v>3360</v>
      </c>
      <c r="J1636" s="43" t="s">
        <v>3379</v>
      </c>
      <c r="K1636" s="43" t="s">
        <v>3379</v>
      </c>
      <c r="L1636" s="144">
        <v>40714</v>
      </c>
      <c r="M1636" s="168"/>
      <c r="N1636" s="75"/>
      <c r="O1636" s="75">
        <v>0</v>
      </c>
      <c r="P1636" s="65">
        <v>1</v>
      </c>
      <c r="Q1636" s="91" t="s">
        <v>3110</v>
      </c>
      <c r="R1636" s="14"/>
      <c r="T1636" s="123"/>
      <c r="U1636" s="338"/>
      <c r="V1636" s="92"/>
      <c r="W1636" s="92"/>
    </row>
    <row r="1637" spans="1:23" ht="12.75" customHeight="1" x14ac:dyDescent="0.2">
      <c r="A1637" s="11">
        <f t="shared" si="26"/>
        <v>1635</v>
      </c>
      <c r="B1637" s="98">
        <v>4559</v>
      </c>
      <c r="C1637" s="12" t="s">
        <v>1697</v>
      </c>
      <c r="D1637" s="14" t="s">
        <v>1672</v>
      </c>
      <c r="E1637" s="13" t="s">
        <v>2646</v>
      </c>
      <c r="F1637" s="43" t="s">
        <v>3052</v>
      </c>
      <c r="G1637" s="12" t="s">
        <v>2120</v>
      </c>
      <c r="H1637" s="12" t="s">
        <v>2121</v>
      </c>
      <c r="I1637" s="18" t="s">
        <v>3360</v>
      </c>
      <c r="J1637" s="43" t="s">
        <v>3379</v>
      </c>
      <c r="K1637" s="43" t="s">
        <v>3379</v>
      </c>
      <c r="L1637" s="144">
        <v>40406</v>
      </c>
      <c r="M1637" s="168"/>
      <c r="N1637" s="75"/>
      <c r="O1637" s="75">
        <v>0</v>
      </c>
      <c r="P1637" s="65">
        <v>1</v>
      </c>
      <c r="Q1637" s="91" t="s">
        <v>3110</v>
      </c>
      <c r="R1637" s="14"/>
      <c r="T1637" s="135">
        <v>41425</v>
      </c>
      <c r="U1637" s="338"/>
      <c r="V1637" s="92"/>
      <c r="W1637" s="92"/>
    </row>
    <row r="1638" spans="1:23" ht="12.75" customHeight="1" x14ac:dyDescent="0.2">
      <c r="A1638" s="11">
        <f t="shared" si="26"/>
        <v>1636</v>
      </c>
      <c r="B1638" s="98">
        <v>4562</v>
      </c>
      <c r="C1638" s="12" t="s">
        <v>1697</v>
      </c>
      <c r="D1638" s="14" t="s">
        <v>1673</v>
      </c>
      <c r="E1638" s="13" t="s">
        <v>2646</v>
      </c>
      <c r="F1638" s="43" t="s">
        <v>3052</v>
      </c>
      <c r="G1638" s="12" t="s">
        <v>2120</v>
      </c>
      <c r="H1638" s="12" t="s">
        <v>2121</v>
      </c>
      <c r="I1638" s="221" t="s">
        <v>3360</v>
      </c>
      <c r="J1638" s="43" t="s">
        <v>3379</v>
      </c>
      <c r="K1638" s="43" t="s">
        <v>3379</v>
      </c>
      <c r="L1638" s="144">
        <v>40759</v>
      </c>
      <c r="M1638" s="168"/>
      <c r="N1638" s="75"/>
      <c r="O1638" s="75">
        <v>0</v>
      </c>
      <c r="P1638" s="65">
        <v>1</v>
      </c>
      <c r="Q1638" s="91" t="s">
        <v>3110</v>
      </c>
      <c r="R1638" s="14"/>
      <c r="T1638" s="123"/>
      <c r="U1638" s="338"/>
      <c r="V1638" s="92"/>
      <c r="W1638" s="92"/>
    </row>
    <row r="1639" spans="1:23" ht="12.75" customHeight="1" x14ac:dyDescent="0.2">
      <c r="A1639" s="11">
        <f t="shared" si="26"/>
        <v>1637</v>
      </c>
      <c r="B1639" s="98">
        <v>4563</v>
      </c>
      <c r="C1639" s="12" t="s">
        <v>1697</v>
      </c>
      <c r="D1639" s="14" t="s">
        <v>1674</v>
      </c>
      <c r="E1639" s="13" t="s">
        <v>2646</v>
      </c>
      <c r="F1639" s="43" t="s">
        <v>3095</v>
      </c>
      <c r="G1639" s="12" t="s">
        <v>2120</v>
      </c>
      <c r="H1639" s="12"/>
      <c r="I1639" s="18" t="s">
        <v>3360</v>
      </c>
      <c r="J1639" s="43" t="s">
        <v>3379</v>
      </c>
      <c r="K1639" s="13"/>
      <c r="L1639" s="44">
        <v>42185</v>
      </c>
      <c r="M1639" s="138"/>
      <c r="N1639" s="15"/>
      <c r="O1639" s="15">
        <v>1</v>
      </c>
      <c r="P1639" s="39">
        <v>1</v>
      </c>
      <c r="Q1639" s="91" t="s">
        <v>3110</v>
      </c>
      <c r="R1639" s="14"/>
      <c r="S1639" s="115" t="s">
        <v>3360</v>
      </c>
      <c r="T1639" s="123"/>
      <c r="U1639" s="338"/>
      <c r="V1639" s="92">
        <v>42185</v>
      </c>
      <c r="W1639" s="92">
        <v>42185</v>
      </c>
    </row>
    <row r="1640" spans="1:23" ht="12.75" customHeight="1" x14ac:dyDescent="0.2">
      <c r="A1640" s="11">
        <f t="shared" si="26"/>
        <v>1638</v>
      </c>
      <c r="B1640" s="98">
        <v>4564</v>
      </c>
      <c r="C1640" s="12" t="s">
        <v>1697</v>
      </c>
      <c r="D1640" s="14" t="s">
        <v>1675</v>
      </c>
      <c r="E1640" s="13" t="s">
        <v>2646</v>
      </c>
      <c r="F1640" s="43" t="s">
        <v>3095</v>
      </c>
      <c r="G1640" s="12" t="s">
        <v>2120</v>
      </c>
      <c r="H1640" s="12"/>
      <c r="I1640" s="225" t="s">
        <v>3360</v>
      </c>
      <c r="J1640" s="43" t="s">
        <v>3379</v>
      </c>
      <c r="K1640" s="13"/>
      <c r="L1640" s="144">
        <v>41058</v>
      </c>
      <c r="M1640" s="138"/>
      <c r="N1640" s="15"/>
      <c r="O1640" s="15">
        <v>1</v>
      </c>
      <c r="P1640" s="39">
        <v>1</v>
      </c>
      <c r="Q1640" s="91" t="s">
        <v>3110</v>
      </c>
      <c r="R1640" s="14"/>
      <c r="T1640" s="123"/>
      <c r="U1640" s="338"/>
      <c r="V1640" s="92"/>
      <c r="W1640" s="92"/>
    </row>
    <row r="1641" spans="1:23" ht="12.75" customHeight="1" x14ac:dyDescent="0.2">
      <c r="A1641" s="11">
        <f t="shared" si="26"/>
        <v>1639</v>
      </c>
      <c r="B1641" s="98">
        <v>4565</v>
      </c>
      <c r="C1641" s="12" t="s">
        <v>1697</v>
      </c>
      <c r="D1641" s="14" t="s">
        <v>1676</v>
      </c>
      <c r="E1641" s="13" t="s">
        <v>2646</v>
      </c>
      <c r="F1641" s="43" t="s">
        <v>3095</v>
      </c>
      <c r="G1641" s="12" t="s">
        <v>2120</v>
      </c>
      <c r="H1641" s="12"/>
      <c r="I1641" s="221" t="s">
        <v>3360</v>
      </c>
      <c r="J1641" s="43" t="s">
        <v>3379</v>
      </c>
      <c r="K1641" s="13"/>
      <c r="L1641" s="144">
        <v>41882</v>
      </c>
      <c r="M1641" s="138"/>
      <c r="N1641" s="15"/>
      <c r="O1641" s="15">
        <v>1</v>
      </c>
      <c r="P1641" s="39">
        <v>1</v>
      </c>
      <c r="Q1641" s="91" t="s">
        <v>3110</v>
      </c>
      <c r="R1641" s="14"/>
      <c r="T1641" s="123"/>
      <c r="U1641" s="338"/>
      <c r="V1641" s="92">
        <v>41878</v>
      </c>
      <c r="W1641" s="92">
        <v>41880</v>
      </c>
    </row>
    <row r="1642" spans="1:23" ht="12.75" customHeight="1" x14ac:dyDescent="0.2">
      <c r="A1642" s="11">
        <f t="shared" si="26"/>
        <v>1640</v>
      </c>
      <c r="B1642" s="98">
        <v>4566</v>
      </c>
      <c r="C1642" s="12" t="s">
        <v>1697</v>
      </c>
      <c r="D1642" s="14" t="s">
        <v>1369</v>
      </c>
      <c r="E1642" s="13" t="s">
        <v>2646</v>
      </c>
      <c r="F1642" s="43" t="s">
        <v>3095</v>
      </c>
      <c r="G1642" s="12" t="s">
        <v>2120</v>
      </c>
      <c r="H1642" s="12"/>
      <c r="I1642" s="12"/>
      <c r="J1642" s="43" t="s">
        <v>3379</v>
      </c>
      <c r="K1642" s="13"/>
      <c r="L1642" s="13"/>
      <c r="M1642" s="138"/>
      <c r="N1642" s="15"/>
      <c r="O1642" s="15">
        <v>1</v>
      </c>
      <c r="P1642" s="39">
        <v>1</v>
      </c>
      <c r="Q1642" s="91" t="s">
        <v>3107</v>
      </c>
      <c r="R1642" s="14"/>
      <c r="T1642" s="123"/>
      <c r="U1642" s="338"/>
      <c r="V1642" s="92"/>
      <c r="W1642" s="92"/>
    </row>
    <row r="1643" spans="1:23" ht="12.75" customHeight="1" x14ac:dyDescent="0.2">
      <c r="A1643" s="11">
        <f t="shared" si="26"/>
        <v>1641</v>
      </c>
      <c r="B1643" s="98">
        <v>4567</v>
      </c>
      <c r="C1643" s="12" t="s">
        <v>1697</v>
      </c>
      <c r="D1643" s="14" t="s">
        <v>1677</v>
      </c>
      <c r="E1643" s="13" t="s">
        <v>934</v>
      </c>
      <c r="F1643" s="43" t="s">
        <v>3099</v>
      </c>
      <c r="G1643" s="12" t="s">
        <v>2120</v>
      </c>
      <c r="H1643" s="12"/>
      <c r="I1643" s="12"/>
      <c r="J1643" s="43" t="s">
        <v>3379</v>
      </c>
      <c r="K1643" s="13"/>
      <c r="L1643" s="13"/>
      <c r="M1643" s="168"/>
      <c r="N1643" s="75"/>
      <c r="O1643" s="75">
        <v>0</v>
      </c>
      <c r="P1643" s="65">
        <v>1</v>
      </c>
      <c r="Q1643" s="91" t="s">
        <v>3107</v>
      </c>
      <c r="R1643" s="14"/>
      <c r="T1643" s="123"/>
      <c r="U1643" s="338"/>
      <c r="V1643" s="92"/>
      <c r="W1643" s="92"/>
    </row>
    <row r="1644" spans="1:23" ht="12.75" customHeight="1" x14ac:dyDescent="0.2">
      <c r="A1644" s="11">
        <f t="shared" si="26"/>
        <v>1642</v>
      </c>
      <c r="B1644" s="98">
        <v>4568</v>
      </c>
      <c r="C1644" s="12" t="s">
        <v>1697</v>
      </c>
      <c r="D1644" s="14" t="s">
        <v>2215</v>
      </c>
      <c r="E1644" s="13" t="s">
        <v>2646</v>
      </c>
      <c r="F1644" s="43" t="s">
        <v>3052</v>
      </c>
      <c r="G1644" s="12" t="s">
        <v>2120</v>
      </c>
      <c r="H1644" s="12" t="s">
        <v>2121</v>
      </c>
      <c r="I1644" s="225" t="s">
        <v>3360</v>
      </c>
      <c r="J1644" s="43" t="s">
        <v>3379</v>
      </c>
      <c r="K1644" s="43" t="s">
        <v>3379</v>
      </c>
      <c r="L1644" s="144">
        <v>40759</v>
      </c>
      <c r="M1644" s="168"/>
      <c r="N1644" s="75"/>
      <c r="O1644" s="75">
        <v>0</v>
      </c>
      <c r="P1644" s="65">
        <v>1</v>
      </c>
      <c r="Q1644" s="91" t="s">
        <v>3110</v>
      </c>
      <c r="R1644" s="14"/>
      <c r="T1644" s="123"/>
      <c r="U1644" s="338"/>
      <c r="V1644" s="92"/>
      <c r="W1644" s="92"/>
    </row>
    <row r="1645" spans="1:23" ht="12.75" customHeight="1" x14ac:dyDescent="0.2">
      <c r="A1645" s="11">
        <f t="shared" si="26"/>
        <v>1643</v>
      </c>
      <c r="B1645" s="98">
        <v>4569</v>
      </c>
      <c r="C1645" s="12" t="s">
        <v>1697</v>
      </c>
      <c r="D1645" s="14" t="s">
        <v>2216</v>
      </c>
      <c r="E1645" s="13" t="s">
        <v>2646</v>
      </c>
      <c r="F1645" s="43" t="s">
        <v>3052</v>
      </c>
      <c r="G1645" s="12" t="s">
        <v>2120</v>
      </c>
      <c r="H1645" s="12" t="s">
        <v>2121</v>
      </c>
      <c r="I1645" s="18" t="s">
        <v>3360</v>
      </c>
      <c r="J1645" s="43" t="s">
        <v>3379</v>
      </c>
      <c r="K1645" s="43" t="s">
        <v>3379</v>
      </c>
      <c r="L1645" s="144">
        <v>40406</v>
      </c>
      <c r="M1645" s="168"/>
      <c r="N1645" s="75"/>
      <c r="O1645" s="75">
        <v>0</v>
      </c>
      <c r="P1645" s="65">
        <v>1</v>
      </c>
      <c r="Q1645" s="91" t="s">
        <v>3110</v>
      </c>
      <c r="R1645" s="14"/>
      <c r="T1645" s="123"/>
      <c r="U1645" s="338"/>
      <c r="V1645" s="92"/>
      <c r="W1645" s="92"/>
    </row>
    <row r="1646" spans="1:23" ht="12.75" customHeight="1" x14ac:dyDescent="0.2">
      <c r="A1646" s="11">
        <f t="shared" si="26"/>
        <v>1644</v>
      </c>
      <c r="B1646" s="98">
        <v>4570</v>
      </c>
      <c r="C1646" s="12" t="s">
        <v>1697</v>
      </c>
      <c r="D1646" s="14" t="s">
        <v>1007</v>
      </c>
      <c r="E1646" s="13" t="s">
        <v>2646</v>
      </c>
      <c r="F1646" s="43" t="s">
        <v>3052</v>
      </c>
      <c r="G1646" s="12" t="s">
        <v>2120</v>
      </c>
      <c r="H1646" s="12" t="s">
        <v>2121</v>
      </c>
      <c r="I1646" s="18" t="s">
        <v>3360</v>
      </c>
      <c r="J1646" s="43" t="s">
        <v>3379</v>
      </c>
      <c r="K1646" s="43" t="s">
        <v>3379</v>
      </c>
      <c r="L1646" s="144">
        <v>40760</v>
      </c>
      <c r="M1646" s="168"/>
      <c r="N1646" s="75"/>
      <c r="O1646" s="75">
        <v>0</v>
      </c>
      <c r="P1646" s="65">
        <v>1</v>
      </c>
      <c r="Q1646" s="91" t="s">
        <v>3110</v>
      </c>
      <c r="R1646" s="14"/>
      <c r="T1646" s="123"/>
      <c r="U1646" s="338"/>
      <c r="V1646" s="92"/>
      <c r="W1646" s="92"/>
    </row>
    <row r="1647" spans="1:23" ht="12.75" customHeight="1" x14ac:dyDescent="0.2">
      <c r="A1647" s="11">
        <f t="shared" si="26"/>
        <v>1645</v>
      </c>
      <c r="B1647" s="98">
        <v>4571</v>
      </c>
      <c r="C1647" s="12" t="s">
        <v>1697</v>
      </c>
      <c r="D1647" s="14" t="s">
        <v>1008</v>
      </c>
      <c r="E1647" s="13" t="s">
        <v>2646</v>
      </c>
      <c r="F1647" s="43" t="s">
        <v>3052</v>
      </c>
      <c r="G1647" s="12" t="s">
        <v>2120</v>
      </c>
      <c r="H1647" s="12" t="s">
        <v>2121</v>
      </c>
      <c r="I1647" s="18" t="s">
        <v>3360</v>
      </c>
      <c r="J1647" s="43" t="s">
        <v>3379</v>
      </c>
      <c r="K1647" s="43" t="s">
        <v>3379</v>
      </c>
      <c r="L1647" s="144">
        <v>40476</v>
      </c>
      <c r="M1647" s="168"/>
      <c r="N1647" s="75"/>
      <c r="O1647" s="75">
        <v>0</v>
      </c>
      <c r="P1647" s="65">
        <v>1</v>
      </c>
      <c r="Q1647" s="91" t="s">
        <v>3110</v>
      </c>
      <c r="R1647" s="14"/>
      <c r="T1647" s="123"/>
      <c r="U1647" s="338"/>
      <c r="V1647" s="92"/>
      <c r="W1647" s="92"/>
    </row>
    <row r="1648" spans="1:23" ht="12.75" customHeight="1" x14ac:dyDescent="0.2">
      <c r="A1648" s="11">
        <f t="shared" si="26"/>
        <v>1646</v>
      </c>
      <c r="B1648" s="98">
        <v>4572</v>
      </c>
      <c r="C1648" s="12" t="s">
        <v>1697</v>
      </c>
      <c r="D1648" s="14" t="s">
        <v>1009</v>
      </c>
      <c r="E1648" s="13" t="s">
        <v>2646</v>
      </c>
      <c r="F1648" s="43" t="s">
        <v>3052</v>
      </c>
      <c r="G1648" s="12" t="s">
        <v>2120</v>
      </c>
      <c r="H1648" s="12" t="s">
        <v>2121</v>
      </c>
      <c r="I1648" s="18" t="s">
        <v>3360</v>
      </c>
      <c r="J1648" s="43" t="s">
        <v>3379</v>
      </c>
      <c r="K1648" s="43" t="s">
        <v>3379</v>
      </c>
      <c r="L1648" s="144">
        <v>40753</v>
      </c>
      <c r="M1648" s="168"/>
      <c r="N1648" s="75"/>
      <c r="O1648" s="75">
        <v>0</v>
      </c>
      <c r="P1648" s="65">
        <v>1</v>
      </c>
      <c r="Q1648" s="91" t="s">
        <v>3110</v>
      </c>
      <c r="R1648" s="14"/>
      <c r="T1648" s="123"/>
      <c r="U1648" s="338"/>
      <c r="V1648" s="92"/>
      <c r="W1648" s="92"/>
    </row>
    <row r="1649" spans="1:24" ht="12.75" customHeight="1" x14ac:dyDescent="0.2">
      <c r="A1649" s="11">
        <f t="shared" si="26"/>
        <v>1647</v>
      </c>
      <c r="B1649" s="98">
        <v>4573</v>
      </c>
      <c r="C1649" s="12" t="s">
        <v>1697</v>
      </c>
      <c r="D1649" s="14" t="s">
        <v>1010</v>
      </c>
      <c r="E1649" s="13" t="s">
        <v>2646</v>
      </c>
      <c r="F1649" s="43" t="s">
        <v>3052</v>
      </c>
      <c r="G1649" s="12" t="s">
        <v>2120</v>
      </c>
      <c r="H1649" s="12" t="s">
        <v>2121</v>
      </c>
      <c r="I1649" s="18" t="s">
        <v>3360</v>
      </c>
      <c r="J1649" s="43" t="s">
        <v>3379</v>
      </c>
      <c r="K1649" s="43" t="s">
        <v>3379</v>
      </c>
      <c r="L1649" s="144">
        <v>40476</v>
      </c>
      <c r="M1649" s="168"/>
      <c r="N1649" s="75"/>
      <c r="O1649" s="75">
        <v>0</v>
      </c>
      <c r="P1649" s="65">
        <v>1</v>
      </c>
      <c r="Q1649" s="91" t="s">
        <v>3110</v>
      </c>
      <c r="R1649" s="14"/>
      <c r="T1649" s="123"/>
      <c r="U1649" s="338"/>
      <c r="V1649" s="92"/>
      <c r="W1649" s="92"/>
    </row>
    <row r="1650" spans="1:24" ht="12.75" customHeight="1" x14ac:dyDescent="0.2">
      <c r="A1650" s="11">
        <f t="shared" si="26"/>
        <v>1648</v>
      </c>
      <c r="B1650" s="98">
        <v>4574</v>
      </c>
      <c r="C1650" s="12" t="s">
        <v>1697</v>
      </c>
      <c r="D1650" s="14" t="s">
        <v>1011</v>
      </c>
      <c r="E1650" s="13" t="s">
        <v>2646</v>
      </c>
      <c r="F1650" s="43" t="s">
        <v>3052</v>
      </c>
      <c r="G1650" s="12" t="s">
        <v>2120</v>
      </c>
      <c r="H1650" s="12" t="s">
        <v>2121</v>
      </c>
      <c r="I1650" s="18" t="s">
        <v>3360</v>
      </c>
      <c r="J1650" s="43" t="s">
        <v>3379</v>
      </c>
      <c r="K1650" s="43" t="s">
        <v>3379</v>
      </c>
      <c r="L1650" s="144">
        <v>40406</v>
      </c>
      <c r="M1650" s="168"/>
      <c r="N1650" s="75"/>
      <c r="O1650" s="75">
        <v>0</v>
      </c>
      <c r="P1650" s="65">
        <v>1</v>
      </c>
      <c r="Q1650" s="91" t="s">
        <v>3110</v>
      </c>
      <c r="R1650" s="14"/>
      <c r="T1650" s="123"/>
      <c r="U1650" s="338"/>
      <c r="V1650" s="92"/>
      <c r="W1650" s="92"/>
    </row>
    <row r="1651" spans="1:24" ht="12.75" customHeight="1" x14ac:dyDescent="0.2">
      <c r="A1651" s="11">
        <f t="shared" si="26"/>
        <v>1649</v>
      </c>
      <c r="B1651" s="98">
        <v>4575</v>
      </c>
      <c r="C1651" s="12" t="s">
        <v>1697</v>
      </c>
      <c r="D1651" s="14" t="s">
        <v>1012</v>
      </c>
      <c r="E1651" s="13" t="s">
        <v>2646</v>
      </c>
      <c r="F1651" s="43" t="s">
        <v>3095</v>
      </c>
      <c r="G1651" s="12" t="s">
        <v>2120</v>
      </c>
      <c r="H1651" s="12" t="s">
        <v>2121</v>
      </c>
      <c r="I1651" s="221" t="s">
        <v>3360</v>
      </c>
      <c r="J1651" s="43" t="s">
        <v>3379</v>
      </c>
      <c r="K1651" s="43" t="s">
        <v>3379</v>
      </c>
      <c r="L1651" s="144">
        <v>40515</v>
      </c>
      <c r="M1651" s="168"/>
      <c r="N1651" s="75"/>
      <c r="O1651" s="75">
        <v>0</v>
      </c>
      <c r="P1651" s="65">
        <v>1</v>
      </c>
      <c r="Q1651" s="91" t="s">
        <v>3110</v>
      </c>
      <c r="R1651" s="14"/>
      <c r="T1651" s="123"/>
      <c r="U1651" s="338"/>
      <c r="V1651" s="92"/>
      <c r="W1651" s="92"/>
    </row>
    <row r="1652" spans="1:24" ht="12.75" customHeight="1" x14ac:dyDescent="0.2">
      <c r="A1652" s="11">
        <f t="shared" si="26"/>
        <v>1650</v>
      </c>
      <c r="B1652" s="98">
        <v>4576</v>
      </c>
      <c r="C1652" s="12" t="s">
        <v>1697</v>
      </c>
      <c r="D1652" s="14" t="s">
        <v>1013</v>
      </c>
      <c r="E1652" s="13" t="s">
        <v>2646</v>
      </c>
      <c r="F1652" s="43" t="s">
        <v>3095</v>
      </c>
      <c r="G1652" s="12" t="s">
        <v>2120</v>
      </c>
      <c r="H1652" s="12"/>
      <c r="I1652" s="12"/>
      <c r="J1652" s="43" t="s">
        <v>3379</v>
      </c>
      <c r="K1652" s="13"/>
      <c r="L1652" s="13"/>
      <c r="M1652" s="168"/>
      <c r="N1652" s="75"/>
      <c r="O1652" s="75">
        <v>0</v>
      </c>
      <c r="P1652" s="65">
        <v>1</v>
      </c>
      <c r="Q1652" s="91" t="s">
        <v>3107</v>
      </c>
      <c r="R1652" s="14"/>
      <c r="T1652" s="123"/>
      <c r="U1652" s="338"/>
      <c r="V1652" s="92"/>
      <c r="W1652" s="92"/>
    </row>
    <row r="1653" spans="1:24" ht="12.75" customHeight="1" x14ac:dyDescent="0.2">
      <c r="A1653" s="11">
        <f t="shared" si="26"/>
        <v>1651</v>
      </c>
      <c r="B1653" s="98">
        <v>4577</v>
      </c>
      <c r="C1653" s="12" t="s">
        <v>1697</v>
      </c>
      <c r="D1653" s="14" t="s">
        <v>1014</v>
      </c>
      <c r="E1653" s="13" t="s">
        <v>2646</v>
      </c>
      <c r="F1653" s="43" t="s">
        <v>3095</v>
      </c>
      <c r="G1653" s="12" t="s">
        <v>2120</v>
      </c>
      <c r="H1653" s="18" t="s">
        <v>2121</v>
      </c>
      <c r="I1653" s="226" t="s">
        <v>3360</v>
      </c>
      <c r="J1653" s="43" t="s">
        <v>3379</v>
      </c>
      <c r="K1653" s="44">
        <v>41912</v>
      </c>
      <c r="L1653" s="144">
        <v>41912</v>
      </c>
      <c r="M1653" s="138"/>
      <c r="N1653" s="15"/>
      <c r="O1653" s="15">
        <v>1</v>
      </c>
      <c r="P1653" s="39">
        <v>1</v>
      </c>
      <c r="Q1653" s="91" t="s">
        <v>3110</v>
      </c>
      <c r="R1653" s="14"/>
      <c r="T1653" s="123">
        <v>41912</v>
      </c>
      <c r="U1653" s="338">
        <v>41912</v>
      </c>
      <c r="V1653" s="92">
        <v>41912</v>
      </c>
      <c r="W1653" s="92">
        <v>41912</v>
      </c>
      <c r="X1653" s="208" t="s">
        <v>3197</v>
      </c>
    </row>
    <row r="1654" spans="1:24" ht="12.75" customHeight="1" x14ac:dyDescent="0.2">
      <c r="A1654" s="11">
        <f t="shared" si="26"/>
        <v>1652</v>
      </c>
      <c r="B1654" s="98">
        <v>4578</v>
      </c>
      <c r="C1654" s="12" t="s">
        <v>1697</v>
      </c>
      <c r="D1654" s="14" t="s">
        <v>257</v>
      </c>
      <c r="E1654" s="13" t="s">
        <v>2646</v>
      </c>
      <c r="F1654" s="43" t="s">
        <v>3095</v>
      </c>
      <c r="G1654" s="12" t="s">
        <v>2120</v>
      </c>
      <c r="H1654" s="12"/>
      <c r="I1654" s="12"/>
      <c r="J1654" s="43" t="s">
        <v>3379</v>
      </c>
      <c r="K1654" s="13"/>
      <c r="L1654" s="13"/>
      <c r="M1654" s="138"/>
      <c r="N1654" s="15"/>
      <c r="O1654" s="15">
        <v>1</v>
      </c>
      <c r="P1654" s="39">
        <v>1</v>
      </c>
      <c r="Q1654" s="91" t="s">
        <v>3107</v>
      </c>
      <c r="R1654" s="14"/>
      <c r="T1654" s="123"/>
      <c r="U1654" s="338"/>
      <c r="V1654" s="92"/>
      <c r="W1654" s="92"/>
    </row>
    <row r="1655" spans="1:24" ht="12.75" customHeight="1" x14ac:dyDescent="0.2">
      <c r="A1655" s="11">
        <f t="shared" si="26"/>
        <v>1653</v>
      </c>
      <c r="B1655" s="98">
        <v>4579</v>
      </c>
      <c r="C1655" s="12" t="s">
        <v>1697</v>
      </c>
      <c r="D1655" s="14" t="s">
        <v>258</v>
      </c>
      <c r="E1655" s="13" t="s">
        <v>2646</v>
      </c>
      <c r="F1655" s="43" t="s">
        <v>3095</v>
      </c>
      <c r="G1655" s="12" t="s">
        <v>2120</v>
      </c>
      <c r="H1655" s="12"/>
      <c r="I1655" s="12"/>
      <c r="J1655" s="43" t="s">
        <v>3379</v>
      </c>
      <c r="K1655" s="13"/>
      <c r="L1655" s="13"/>
      <c r="M1655" s="138"/>
      <c r="N1655" s="15"/>
      <c r="O1655" s="15">
        <v>1</v>
      </c>
      <c r="P1655" s="39">
        <v>1</v>
      </c>
      <c r="Q1655" s="91" t="s">
        <v>3107</v>
      </c>
      <c r="R1655" s="14"/>
      <c r="T1655" s="123"/>
      <c r="U1655" s="338"/>
      <c r="V1655" s="92"/>
      <c r="W1655" s="92"/>
    </row>
    <row r="1656" spans="1:24" ht="12.75" customHeight="1" x14ac:dyDescent="0.2">
      <c r="A1656" s="11">
        <f t="shared" si="26"/>
        <v>1654</v>
      </c>
      <c r="B1656" s="98">
        <v>4580</v>
      </c>
      <c r="C1656" s="12" t="s">
        <v>1697</v>
      </c>
      <c r="D1656" s="14" t="s">
        <v>259</v>
      </c>
      <c r="E1656" s="13" t="s">
        <v>2646</v>
      </c>
      <c r="F1656" s="43" t="s">
        <v>3095</v>
      </c>
      <c r="G1656" s="12" t="s">
        <v>2120</v>
      </c>
      <c r="H1656" s="12" t="s">
        <v>2121</v>
      </c>
      <c r="I1656" s="225" t="s">
        <v>3360</v>
      </c>
      <c r="J1656" s="43" t="s">
        <v>3379</v>
      </c>
      <c r="K1656" s="43" t="s">
        <v>3379</v>
      </c>
      <c r="L1656" s="144">
        <v>40695</v>
      </c>
      <c r="M1656" s="168"/>
      <c r="N1656" s="75"/>
      <c r="O1656" s="75">
        <v>0</v>
      </c>
      <c r="P1656" s="65">
        <v>1</v>
      </c>
      <c r="Q1656" s="91" t="s">
        <v>3110</v>
      </c>
      <c r="R1656" s="14"/>
      <c r="T1656" s="123"/>
      <c r="U1656" s="338"/>
      <c r="V1656" s="92"/>
      <c r="W1656" s="92"/>
    </row>
    <row r="1657" spans="1:24" ht="12.75" customHeight="1" x14ac:dyDescent="0.2">
      <c r="A1657" s="11">
        <f t="shared" si="26"/>
        <v>1655</v>
      </c>
      <c r="B1657" s="98">
        <v>4581</v>
      </c>
      <c r="C1657" s="12" t="s">
        <v>1697</v>
      </c>
      <c r="D1657" s="14" t="s">
        <v>260</v>
      </c>
      <c r="E1657" s="13" t="s">
        <v>2646</v>
      </c>
      <c r="F1657" s="43" t="s">
        <v>3095</v>
      </c>
      <c r="G1657" s="12" t="s">
        <v>2120</v>
      </c>
      <c r="H1657" s="12"/>
      <c r="I1657" s="18" t="s">
        <v>3360</v>
      </c>
      <c r="J1657" s="43" t="s">
        <v>3379</v>
      </c>
      <c r="K1657" s="13"/>
      <c r="L1657" s="144">
        <v>41882</v>
      </c>
      <c r="M1657" s="138"/>
      <c r="N1657" s="15"/>
      <c r="O1657" s="15">
        <v>1</v>
      </c>
      <c r="P1657" s="39">
        <v>1</v>
      </c>
      <c r="Q1657" s="91" t="s">
        <v>3110</v>
      </c>
      <c r="R1657" s="14"/>
      <c r="T1657" s="135">
        <v>41425</v>
      </c>
      <c r="U1657" s="338"/>
      <c r="V1657" s="92">
        <v>41865</v>
      </c>
      <c r="W1657" s="92">
        <v>41880</v>
      </c>
    </row>
    <row r="1658" spans="1:24" ht="12.75" customHeight="1" x14ac:dyDescent="0.2">
      <c r="A1658" s="11">
        <f t="shared" si="26"/>
        <v>1656</v>
      </c>
      <c r="B1658" s="98">
        <v>4582</v>
      </c>
      <c r="C1658" s="12" t="s">
        <v>1697</v>
      </c>
      <c r="D1658" s="14" t="s">
        <v>2083</v>
      </c>
      <c r="E1658" s="13" t="s">
        <v>2646</v>
      </c>
      <c r="F1658" s="43" t="s">
        <v>3095</v>
      </c>
      <c r="G1658" s="12" t="s">
        <v>2120</v>
      </c>
      <c r="H1658" s="12"/>
      <c r="I1658" s="221" t="s">
        <v>3360</v>
      </c>
      <c r="J1658" s="43" t="s">
        <v>3379</v>
      </c>
      <c r="K1658" s="13"/>
      <c r="L1658" s="144">
        <v>40777</v>
      </c>
      <c r="M1658" s="168"/>
      <c r="N1658" s="75"/>
      <c r="O1658" s="75">
        <v>0</v>
      </c>
      <c r="P1658" s="65">
        <v>1</v>
      </c>
      <c r="Q1658" s="91" t="s">
        <v>3110</v>
      </c>
      <c r="R1658" s="14"/>
      <c r="T1658" s="123"/>
      <c r="U1658" s="338"/>
      <c r="V1658" s="92"/>
      <c r="W1658" s="92"/>
    </row>
    <row r="1659" spans="1:24" ht="12.75" customHeight="1" x14ac:dyDescent="0.2">
      <c r="A1659" s="11">
        <f t="shared" si="26"/>
        <v>1657</v>
      </c>
      <c r="B1659" s="98">
        <v>4583</v>
      </c>
      <c r="C1659" s="12" t="s">
        <v>1697</v>
      </c>
      <c r="D1659" s="14" t="s">
        <v>2084</v>
      </c>
      <c r="E1659" s="13" t="s">
        <v>2646</v>
      </c>
      <c r="F1659" s="43" t="s">
        <v>3095</v>
      </c>
      <c r="G1659" s="12" t="s">
        <v>2120</v>
      </c>
      <c r="H1659" s="12"/>
      <c r="I1659" s="12"/>
      <c r="J1659" s="43" t="s">
        <v>3379</v>
      </c>
      <c r="K1659" s="13"/>
      <c r="L1659" s="13"/>
      <c r="M1659" s="168"/>
      <c r="N1659" s="75"/>
      <c r="O1659" s="75">
        <v>0</v>
      </c>
      <c r="P1659" s="65">
        <v>1</v>
      </c>
      <c r="Q1659" s="91" t="s">
        <v>3107</v>
      </c>
      <c r="R1659" s="14"/>
      <c r="T1659" s="123"/>
      <c r="U1659" s="338"/>
      <c r="V1659" s="92"/>
      <c r="W1659" s="92"/>
    </row>
    <row r="1660" spans="1:24" ht="12.75" customHeight="1" x14ac:dyDescent="0.2">
      <c r="A1660" s="11">
        <f t="shared" si="26"/>
        <v>1658</v>
      </c>
      <c r="B1660" s="98">
        <v>4585</v>
      </c>
      <c r="C1660" s="12" t="s">
        <v>1697</v>
      </c>
      <c r="D1660" s="14" t="s">
        <v>2085</v>
      </c>
      <c r="E1660" s="13" t="s">
        <v>2646</v>
      </c>
      <c r="F1660" s="43" t="s">
        <v>3095</v>
      </c>
      <c r="G1660" s="12" t="s">
        <v>2120</v>
      </c>
      <c r="H1660" s="18" t="s">
        <v>2121</v>
      </c>
      <c r="I1660" s="18" t="s">
        <v>3360</v>
      </c>
      <c r="J1660" s="43" t="s">
        <v>3379</v>
      </c>
      <c r="K1660" s="44">
        <v>42155</v>
      </c>
      <c r="L1660" s="44">
        <v>42004</v>
      </c>
      <c r="M1660" s="138"/>
      <c r="N1660" s="15"/>
      <c r="O1660" s="15">
        <v>1</v>
      </c>
      <c r="P1660" s="39">
        <v>1</v>
      </c>
      <c r="Q1660" s="91" t="s">
        <v>3110</v>
      </c>
      <c r="R1660" s="14"/>
      <c r="T1660" s="123">
        <v>42061</v>
      </c>
      <c r="U1660" s="338">
        <v>42153</v>
      </c>
      <c r="V1660" s="92">
        <v>41997</v>
      </c>
      <c r="W1660" s="126">
        <v>42004</v>
      </c>
    </row>
    <row r="1661" spans="1:24" ht="12.75" customHeight="1" x14ac:dyDescent="0.2">
      <c r="A1661" s="11">
        <f t="shared" si="26"/>
        <v>1659</v>
      </c>
      <c r="B1661" s="98">
        <v>4586</v>
      </c>
      <c r="C1661" s="12" t="s">
        <v>1697</v>
      </c>
      <c r="D1661" s="14" t="s">
        <v>2086</v>
      </c>
      <c r="E1661" s="13" t="s">
        <v>2646</v>
      </c>
      <c r="F1661" s="43" t="s">
        <v>3095</v>
      </c>
      <c r="G1661" s="12" t="s">
        <v>2120</v>
      </c>
      <c r="H1661" s="12"/>
      <c r="I1661" s="18" t="s">
        <v>3360</v>
      </c>
      <c r="J1661" s="43" t="s">
        <v>3379</v>
      </c>
      <c r="K1661" s="13"/>
      <c r="L1661" s="44">
        <v>42004</v>
      </c>
      <c r="M1661" s="168"/>
      <c r="N1661" s="75"/>
      <c r="O1661" s="75">
        <v>0</v>
      </c>
      <c r="P1661" s="65">
        <v>1</v>
      </c>
      <c r="Q1661" s="91" t="s">
        <v>3110</v>
      </c>
      <c r="R1661" s="14"/>
      <c r="S1661" s="118" t="s">
        <v>3360</v>
      </c>
      <c r="T1661" s="123"/>
      <c r="U1661" s="338"/>
      <c r="V1661" s="92">
        <v>41997</v>
      </c>
      <c r="W1661" s="126">
        <v>42004</v>
      </c>
    </row>
    <row r="1662" spans="1:24" ht="12.75" customHeight="1" x14ac:dyDescent="0.2">
      <c r="A1662" s="11">
        <f t="shared" si="26"/>
        <v>1660</v>
      </c>
      <c r="B1662" s="98">
        <v>4587</v>
      </c>
      <c r="C1662" s="12" t="s">
        <v>1697</v>
      </c>
      <c r="D1662" s="14" t="s">
        <v>2087</v>
      </c>
      <c r="E1662" s="13" t="s">
        <v>2646</v>
      </c>
      <c r="F1662" s="43" t="s">
        <v>3095</v>
      </c>
      <c r="G1662" s="12" t="s">
        <v>2120</v>
      </c>
      <c r="H1662" s="12" t="s">
        <v>2121</v>
      </c>
      <c r="I1662" s="226" t="s">
        <v>3360</v>
      </c>
      <c r="J1662" s="43" t="s">
        <v>3379</v>
      </c>
      <c r="K1662" s="43" t="s">
        <v>3379</v>
      </c>
      <c r="L1662" s="144">
        <v>40724</v>
      </c>
      <c r="M1662" s="168"/>
      <c r="N1662" s="75"/>
      <c r="O1662" s="75">
        <v>0</v>
      </c>
      <c r="P1662" s="65">
        <v>1</v>
      </c>
      <c r="Q1662" s="91" t="s">
        <v>3110</v>
      </c>
      <c r="R1662" s="14"/>
      <c r="T1662" s="135">
        <v>41355</v>
      </c>
      <c r="U1662" s="338"/>
      <c r="V1662" s="92"/>
      <c r="W1662" s="92"/>
    </row>
    <row r="1663" spans="1:24" ht="12.75" customHeight="1" x14ac:dyDescent="0.2">
      <c r="A1663" s="11">
        <f t="shared" si="26"/>
        <v>1661</v>
      </c>
      <c r="B1663" s="98">
        <v>4589</v>
      </c>
      <c r="C1663" s="12" t="s">
        <v>1697</v>
      </c>
      <c r="D1663" s="14" t="s">
        <v>2088</v>
      </c>
      <c r="E1663" s="13" t="s">
        <v>2646</v>
      </c>
      <c r="F1663" s="43" t="s">
        <v>3095</v>
      </c>
      <c r="G1663" s="12" t="s">
        <v>2120</v>
      </c>
      <c r="H1663" s="12"/>
      <c r="I1663" s="12"/>
      <c r="J1663" s="43" t="s">
        <v>3379</v>
      </c>
      <c r="K1663" s="13"/>
      <c r="L1663" s="13"/>
      <c r="M1663" s="168"/>
      <c r="N1663" s="75"/>
      <c r="O1663" s="75">
        <v>0</v>
      </c>
      <c r="P1663" s="65">
        <v>1</v>
      </c>
      <c r="Q1663" s="91" t="s">
        <v>3107</v>
      </c>
      <c r="R1663" s="14"/>
      <c r="T1663" s="123"/>
      <c r="U1663" s="338"/>
      <c r="V1663" s="92"/>
      <c r="W1663" s="92"/>
    </row>
    <row r="1664" spans="1:24" ht="12.75" customHeight="1" x14ac:dyDescent="0.2">
      <c r="A1664" s="11">
        <f t="shared" si="26"/>
        <v>1662</v>
      </c>
      <c r="B1664" s="98">
        <v>4590</v>
      </c>
      <c r="C1664" s="12" t="s">
        <v>1697</v>
      </c>
      <c r="D1664" s="14" t="s">
        <v>2089</v>
      </c>
      <c r="E1664" s="13" t="s">
        <v>2646</v>
      </c>
      <c r="F1664" s="43" t="s">
        <v>3095</v>
      </c>
      <c r="G1664" s="12" t="s">
        <v>2120</v>
      </c>
      <c r="H1664" s="12"/>
      <c r="I1664" s="12"/>
      <c r="J1664" s="43" t="s">
        <v>3379</v>
      </c>
      <c r="K1664" s="13"/>
      <c r="L1664" s="13"/>
      <c r="M1664" s="138"/>
      <c r="N1664" s="15"/>
      <c r="O1664" s="15">
        <v>1</v>
      </c>
      <c r="P1664" s="39">
        <v>1</v>
      </c>
      <c r="Q1664" s="91" t="s">
        <v>3107</v>
      </c>
      <c r="R1664" s="14"/>
      <c r="T1664" s="123"/>
      <c r="U1664" s="338"/>
      <c r="V1664" s="92"/>
      <c r="W1664" s="92"/>
    </row>
    <row r="1665" spans="1:23" ht="12.75" customHeight="1" x14ac:dyDescent="0.2">
      <c r="A1665" s="11">
        <f t="shared" si="26"/>
        <v>1663</v>
      </c>
      <c r="B1665" s="98">
        <v>4591</v>
      </c>
      <c r="C1665" s="12" t="s">
        <v>1697</v>
      </c>
      <c r="D1665" s="14" t="s">
        <v>2090</v>
      </c>
      <c r="E1665" s="13" t="s">
        <v>2646</v>
      </c>
      <c r="F1665" s="43" t="s">
        <v>3095</v>
      </c>
      <c r="G1665" s="12" t="s">
        <v>2120</v>
      </c>
      <c r="H1665" s="12"/>
      <c r="I1665" s="226" t="s">
        <v>3360</v>
      </c>
      <c r="J1665" s="43" t="s">
        <v>3379</v>
      </c>
      <c r="K1665" s="13"/>
      <c r="L1665" s="144">
        <v>41882</v>
      </c>
      <c r="M1665" s="138"/>
      <c r="N1665" s="15"/>
      <c r="O1665" s="15">
        <v>1</v>
      </c>
      <c r="P1665" s="39">
        <v>1</v>
      </c>
      <c r="Q1665" s="91" t="s">
        <v>3110</v>
      </c>
      <c r="R1665" s="14"/>
      <c r="T1665" s="123"/>
      <c r="U1665" s="338"/>
      <c r="V1665" s="92">
        <v>41865</v>
      </c>
      <c r="W1665" s="92">
        <v>41880</v>
      </c>
    </row>
    <row r="1666" spans="1:23" ht="12.75" customHeight="1" x14ac:dyDescent="0.2">
      <c r="A1666" s="11">
        <f t="shared" si="26"/>
        <v>1664</v>
      </c>
      <c r="B1666" s="98">
        <v>4592</v>
      </c>
      <c r="C1666" s="12" t="s">
        <v>1697</v>
      </c>
      <c r="D1666" s="14" t="s">
        <v>2091</v>
      </c>
      <c r="E1666" s="13" t="s">
        <v>2646</v>
      </c>
      <c r="F1666" s="43" t="s">
        <v>3095</v>
      </c>
      <c r="G1666" s="12" t="s">
        <v>2120</v>
      </c>
      <c r="H1666" s="12"/>
      <c r="I1666" s="12"/>
      <c r="J1666" s="43" t="s">
        <v>3379</v>
      </c>
      <c r="K1666" s="13"/>
      <c r="L1666" s="13"/>
      <c r="M1666" s="138"/>
      <c r="N1666" s="15"/>
      <c r="O1666" s="15">
        <v>1</v>
      </c>
      <c r="P1666" s="39">
        <v>1</v>
      </c>
      <c r="Q1666" s="91" t="s">
        <v>3107</v>
      </c>
      <c r="R1666" s="14"/>
      <c r="T1666" s="123"/>
      <c r="U1666" s="338"/>
      <c r="V1666" s="92"/>
      <c r="W1666" s="92"/>
    </row>
    <row r="1667" spans="1:23" ht="12.75" customHeight="1" x14ac:dyDescent="0.2">
      <c r="A1667" s="11">
        <f t="shared" si="26"/>
        <v>1665</v>
      </c>
      <c r="B1667" s="98">
        <v>4593</v>
      </c>
      <c r="C1667" s="12" t="s">
        <v>1697</v>
      </c>
      <c r="D1667" s="14" t="s">
        <v>2092</v>
      </c>
      <c r="E1667" s="13" t="s">
        <v>2646</v>
      </c>
      <c r="F1667" s="43" t="s">
        <v>3095</v>
      </c>
      <c r="G1667" s="12" t="s">
        <v>2120</v>
      </c>
      <c r="H1667" s="12"/>
      <c r="I1667" s="12"/>
      <c r="J1667" s="43" t="s">
        <v>3379</v>
      </c>
      <c r="K1667" s="13"/>
      <c r="L1667" s="13"/>
      <c r="M1667" s="138"/>
      <c r="N1667" s="15"/>
      <c r="O1667" s="15">
        <v>1</v>
      </c>
      <c r="P1667" s="39">
        <v>1</v>
      </c>
      <c r="Q1667" s="91" t="s">
        <v>3107</v>
      </c>
      <c r="R1667" s="14"/>
      <c r="T1667" s="123"/>
      <c r="U1667" s="338"/>
      <c r="V1667" s="92"/>
      <c r="W1667" s="92"/>
    </row>
    <row r="1668" spans="1:23" ht="12.75" customHeight="1" x14ac:dyDescent="0.2">
      <c r="A1668" s="11">
        <f t="shared" ref="A1668:A1731" si="27">A1667+1</f>
        <v>1666</v>
      </c>
      <c r="B1668" s="98">
        <v>4596</v>
      </c>
      <c r="C1668" s="12" t="s">
        <v>1697</v>
      </c>
      <c r="D1668" s="14" t="s">
        <v>2093</v>
      </c>
      <c r="E1668" s="13" t="s">
        <v>2646</v>
      </c>
      <c r="F1668" s="43" t="s">
        <v>3095</v>
      </c>
      <c r="G1668" s="12" t="s">
        <v>2120</v>
      </c>
      <c r="H1668" s="69" t="s">
        <v>2121</v>
      </c>
      <c r="I1668" s="69"/>
      <c r="J1668" s="43" t="s">
        <v>3379</v>
      </c>
      <c r="K1668" s="44">
        <v>41820</v>
      </c>
      <c r="L1668" s="44"/>
      <c r="M1668" s="138"/>
      <c r="N1668" s="15"/>
      <c r="O1668" s="15">
        <v>1</v>
      </c>
      <c r="P1668" s="39">
        <v>1</v>
      </c>
      <c r="Q1668" s="91" t="s">
        <v>3107</v>
      </c>
      <c r="R1668" s="14"/>
      <c r="T1668" s="126">
        <v>41669</v>
      </c>
      <c r="U1668" s="410">
        <v>41789</v>
      </c>
      <c r="V1668" s="92"/>
      <c r="W1668" s="92"/>
    </row>
    <row r="1669" spans="1:23" ht="12.75" customHeight="1" x14ac:dyDescent="0.2">
      <c r="A1669" s="11">
        <f t="shared" si="27"/>
        <v>1667</v>
      </c>
      <c r="B1669" s="98">
        <v>4597</v>
      </c>
      <c r="C1669" s="12" t="s">
        <v>1697</v>
      </c>
      <c r="D1669" s="14" t="s">
        <v>2094</v>
      </c>
      <c r="E1669" s="13" t="s">
        <v>2646</v>
      </c>
      <c r="F1669" s="43" t="s">
        <v>3095</v>
      </c>
      <c r="G1669" s="12" t="s">
        <v>2120</v>
      </c>
      <c r="H1669" s="12"/>
      <c r="I1669" s="18" t="s">
        <v>3360</v>
      </c>
      <c r="J1669" s="43" t="s">
        <v>3379</v>
      </c>
      <c r="K1669" s="13"/>
      <c r="L1669" s="44">
        <v>42094</v>
      </c>
      <c r="M1669" s="168"/>
      <c r="N1669" s="75"/>
      <c r="O1669" s="75">
        <v>0</v>
      </c>
      <c r="P1669" s="65">
        <v>1</v>
      </c>
      <c r="Q1669" s="91" t="s">
        <v>3110</v>
      </c>
      <c r="R1669" s="14"/>
      <c r="T1669" s="123"/>
      <c r="U1669" s="338"/>
      <c r="V1669" s="92">
        <v>42093</v>
      </c>
      <c r="W1669" s="92">
        <v>42094</v>
      </c>
    </row>
    <row r="1670" spans="1:23" ht="12.75" customHeight="1" x14ac:dyDescent="0.2">
      <c r="A1670" s="11">
        <f t="shared" si="27"/>
        <v>1668</v>
      </c>
      <c r="B1670" s="98">
        <v>4598</v>
      </c>
      <c r="C1670" s="12" t="s">
        <v>1697</v>
      </c>
      <c r="D1670" s="14" t="s">
        <v>2095</v>
      </c>
      <c r="E1670" s="13" t="s">
        <v>2646</v>
      </c>
      <c r="F1670" s="43" t="s">
        <v>3095</v>
      </c>
      <c r="G1670" s="12" t="s">
        <v>2120</v>
      </c>
      <c r="H1670" s="18" t="s">
        <v>2121</v>
      </c>
      <c r="I1670" s="226" t="s">
        <v>3360</v>
      </c>
      <c r="J1670" s="43" t="s">
        <v>3379</v>
      </c>
      <c r="K1670" s="44">
        <v>41912</v>
      </c>
      <c r="L1670" s="144">
        <v>41912</v>
      </c>
      <c r="M1670" s="138"/>
      <c r="N1670" s="15"/>
      <c r="O1670" s="15">
        <v>1</v>
      </c>
      <c r="P1670" s="39">
        <v>1</v>
      </c>
      <c r="Q1670" s="91" t="s">
        <v>3110</v>
      </c>
      <c r="R1670" s="14"/>
      <c r="T1670" s="123">
        <v>41912</v>
      </c>
      <c r="U1670" s="338">
        <v>41912</v>
      </c>
      <c r="V1670" s="92">
        <v>41865</v>
      </c>
      <c r="W1670" s="92">
        <v>41912</v>
      </c>
    </row>
    <row r="1671" spans="1:23" ht="12.75" customHeight="1" x14ac:dyDescent="0.2">
      <c r="A1671" s="11">
        <f t="shared" si="27"/>
        <v>1669</v>
      </c>
      <c r="B1671" s="98">
        <v>4599</v>
      </c>
      <c r="C1671" s="12" t="s">
        <v>1697</v>
      </c>
      <c r="D1671" s="14" t="s">
        <v>2096</v>
      </c>
      <c r="E1671" s="13" t="s">
        <v>2646</v>
      </c>
      <c r="F1671" s="43" t="s">
        <v>3095</v>
      </c>
      <c r="G1671" s="12" t="s">
        <v>2120</v>
      </c>
      <c r="H1671" s="12"/>
      <c r="I1671" s="18" t="s">
        <v>3360</v>
      </c>
      <c r="J1671" s="43" t="s">
        <v>3379</v>
      </c>
      <c r="K1671" s="13"/>
      <c r="L1671" s="44">
        <v>42094</v>
      </c>
      <c r="M1671" s="168"/>
      <c r="N1671" s="75"/>
      <c r="O1671" s="75">
        <v>0</v>
      </c>
      <c r="P1671" s="65">
        <v>1</v>
      </c>
      <c r="Q1671" s="91" t="s">
        <v>3110</v>
      </c>
      <c r="R1671" s="14"/>
      <c r="T1671" s="123"/>
      <c r="U1671" s="338"/>
      <c r="V1671" s="92">
        <v>42093</v>
      </c>
      <c r="W1671" s="92">
        <v>42094</v>
      </c>
    </row>
    <row r="1672" spans="1:23" ht="12.75" customHeight="1" x14ac:dyDescent="0.2">
      <c r="A1672" s="11">
        <f t="shared" si="27"/>
        <v>1670</v>
      </c>
      <c r="B1672" s="98">
        <v>4600</v>
      </c>
      <c r="C1672" s="12" t="s">
        <v>1697</v>
      </c>
      <c r="D1672" s="14" t="s">
        <v>2097</v>
      </c>
      <c r="E1672" s="13" t="s">
        <v>2646</v>
      </c>
      <c r="F1672" s="43" t="s">
        <v>3095</v>
      </c>
      <c r="G1672" s="12" t="s">
        <v>2120</v>
      </c>
      <c r="H1672" s="12" t="s">
        <v>2121</v>
      </c>
      <c r="I1672" s="226" t="s">
        <v>3360</v>
      </c>
      <c r="J1672" s="43" t="s">
        <v>3379</v>
      </c>
      <c r="K1672" s="43" t="s">
        <v>3379</v>
      </c>
      <c r="L1672" s="144">
        <v>40753</v>
      </c>
      <c r="M1672" s="168"/>
      <c r="N1672" s="75"/>
      <c r="O1672" s="75">
        <v>0</v>
      </c>
      <c r="P1672" s="65">
        <v>1</v>
      </c>
      <c r="Q1672" s="91" t="s">
        <v>3110</v>
      </c>
      <c r="R1672" s="14"/>
      <c r="T1672" s="135">
        <v>41425</v>
      </c>
      <c r="U1672" s="338"/>
      <c r="V1672" s="92"/>
      <c r="W1672" s="92"/>
    </row>
    <row r="1673" spans="1:23" ht="12.75" customHeight="1" x14ac:dyDescent="0.2">
      <c r="A1673" s="11">
        <f t="shared" si="27"/>
        <v>1671</v>
      </c>
      <c r="B1673" s="98">
        <v>4601</v>
      </c>
      <c r="C1673" s="12" t="s">
        <v>1697</v>
      </c>
      <c r="D1673" s="14" t="s">
        <v>2098</v>
      </c>
      <c r="E1673" s="13" t="s">
        <v>2119</v>
      </c>
      <c r="F1673" s="43" t="s">
        <v>3098</v>
      </c>
      <c r="G1673" s="12" t="s">
        <v>2120</v>
      </c>
      <c r="H1673" s="12"/>
      <c r="I1673" s="12"/>
      <c r="J1673" s="43" t="s">
        <v>3379</v>
      </c>
      <c r="K1673" s="13"/>
      <c r="L1673" s="13"/>
      <c r="M1673" s="138"/>
      <c r="N1673" s="15"/>
      <c r="O1673" s="15">
        <v>1</v>
      </c>
      <c r="P1673" s="39">
        <v>1</v>
      </c>
      <c r="Q1673" s="91" t="s">
        <v>3107</v>
      </c>
      <c r="R1673" s="14"/>
      <c r="T1673" s="123"/>
      <c r="U1673" s="338"/>
      <c r="V1673" s="92"/>
      <c r="W1673" s="92"/>
    </row>
    <row r="1674" spans="1:23" x14ac:dyDescent="0.2">
      <c r="A1674" s="11">
        <f t="shared" si="27"/>
        <v>1672</v>
      </c>
      <c r="B1674" s="98">
        <v>4602</v>
      </c>
      <c r="C1674" s="12" t="s">
        <v>1697</v>
      </c>
      <c r="D1674" s="14" t="s">
        <v>2099</v>
      </c>
      <c r="E1674" s="13" t="s">
        <v>2119</v>
      </c>
      <c r="F1674" s="43" t="s">
        <v>3098</v>
      </c>
      <c r="G1674" s="12" t="s">
        <v>2120</v>
      </c>
      <c r="H1674" s="12" t="s">
        <v>2121</v>
      </c>
      <c r="I1674" s="226" t="s">
        <v>3360</v>
      </c>
      <c r="J1674" s="43" t="s">
        <v>3379</v>
      </c>
      <c r="K1674" s="43" t="s">
        <v>3379</v>
      </c>
      <c r="L1674" s="144">
        <v>40724</v>
      </c>
      <c r="M1674" s="138"/>
      <c r="N1674" s="15"/>
      <c r="O1674" s="15">
        <v>0</v>
      </c>
      <c r="P1674" s="39">
        <v>1</v>
      </c>
      <c r="Q1674" s="91" t="s">
        <v>3110</v>
      </c>
      <c r="R1674" s="14"/>
      <c r="T1674" s="135">
        <v>41425</v>
      </c>
      <c r="U1674" s="338"/>
      <c r="V1674" s="92"/>
      <c r="W1674" s="92"/>
    </row>
    <row r="1675" spans="1:23" ht="12.75" customHeight="1" x14ac:dyDescent="0.2">
      <c r="A1675" s="11">
        <f t="shared" si="27"/>
        <v>1673</v>
      </c>
      <c r="B1675" s="98">
        <v>4603</v>
      </c>
      <c r="C1675" s="12" t="s">
        <v>1697</v>
      </c>
      <c r="D1675" s="14" t="s">
        <v>2100</v>
      </c>
      <c r="E1675" s="13" t="s">
        <v>2119</v>
      </c>
      <c r="F1675" s="43" t="s">
        <v>3098</v>
      </c>
      <c r="G1675" s="12" t="s">
        <v>2120</v>
      </c>
      <c r="H1675" s="12"/>
      <c r="I1675" s="12"/>
      <c r="J1675" s="43" t="s">
        <v>3379</v>
      </c>
      <c r="K1675" s="13"/>
      <c r="L1675" s="13"/>
      <c r="M1675" s="168"/>
      <c r="N1675" s="75"/>
      <c r="O1675" s="75">
        <v>0</v>
      </c>
      <c r="P1675" s="65">
        <v>1</v>
      </c>
      <c r="Q1675" s="91" t="s">
        <v>3107</v>
      </c>
      <c r="R1675" s="14"/>
      <c r="T1675" s="123"/>
      <c r="U1675" s="338"/>
      <c r="V1675" s="92"/>
      <c r="W1675" s="92"/>
    </row>
    <row r="1676" spans="1:23" ht="12.75" customHeight="1" x14ac:dyDescent="0.2">
      <c r="A1676" s="11">
        <f t="shared" si="27"/>
        <v>1674</v>
      </c>
      <c r="B1676" s="98">
        <v>4604</v>
      </c>
      <c r="C1676" s="12" t="s">
        <v>1697</v>
      </c>
      <c r="D1676" s="14" t="s">
        <v>2101</v>
      </c>
      <c r="E1676" s="13" t="s">
        <v>2646</v>
      </c>
      <c r="F1676" s="43" t="s">
        <v>3095</v>
      </c>
      <c r="G1676" s="12" t="s">
        <v>2120</v>
      </c>
      <c r="H1676" s="12"/>
      <c r="I1676" s="12"/>
      <c r="J1676" s="43" t="s">
        <v>3379</v>
      </c>
      <c r="K1676" s="13"/>
      <c r="L1676" s="13"/>
      <c r="M1676" s="168"/>
      <c r="N1676" s="75"/>
      <c r="O1676" s="75">
        <v>0</v>
      </c>
      <c r="P1676" s="65">
        <v>1</v>
      </c>
      <c r="Q1676" s="91" t="s">
        <v>3107</v>
      </c>
      <c r="R1676" s="14"/>
      <c r="T1676" s="123"/>
      <c r="U1676" s="338"/>
      <c r="V1676" s="92"/>
      <c r="W1676" s="92"/>
    </row>
    <row r="1677" spans="1:23" ht="12.75" customHeight="1" x14ac:dyDescent="0.2">
      <c r="A1677" s="11">
        <f t="shared" si="27"/>
        <v>1675</v>
      </c>
      <c r="B1677" s="98">
        <v>4605</v>
      </c>
      <c r="C1677" s="12" t="s">
        <v>1697</v>
      </c>
      <c r="D1677" s="14" t="s">
        <v>2102</v>
      </c>
      <c r="E1677" s="13" t="s">
        <v>2646</v>
      </c>
      <c r="F1677" s="43" t="s">
        <v>3095</v>
      </c>
      <c r="G1677" s="12" t="s">
        <v>2120</v>
      </c>
      <c r="H1677" s="12" t="s">
        <v>2121</v>
      </c>
      <c r="I1677" s="12"/>
      <c r="J1677" s="43" t="s">
        <v>3379</v>
      </c>
      <c r="K1677" s="43" t="s">
        <v>3379</v>
      </c>
      <c r="L1677" s="43"/>
      <c r="M1677" s="138"/>
      <c r="N1677" s="15"/>
      <c r="O1677" s="15">
        <v>1</v>
      </c>
      <c r="P1677" s="39">
        <v>1</v>
      </c>
      <c r="Q1677" s="91" t="s">
        <v>3107</v>
      </c>
      <c r="R1677" s="14"/>
      <c r="T1677" s="123"/>
      <c r="U1677" s="338"/>
      <c r="V1677" s="92"/>
      <c r="W1677" s="92"/>
    </row>
    <row r="1678" spans="1:23" ht="12.75" customHeight="1" x14ac:dyDescent="0.2">
      <c r="A1678" s="11">
        <f t="shared" si="27"/>
        <v>1676</v>
      </c>
      <c r="B1678" s="98">
        <v>4606</v>
      </c>
      <c r="C1678" s="12" t="s">
        <v>1697</v>
      </c>
      <c r="D1678" s="14" t="s">
        <v>2103</v>
      </c>
      <c r="E1678" s="13" t="s">
        <v>2646</v>
      </c>
      <c r="F1678" s="43" t="s">
        <v>3095</v>
      </c>
      <c r="G1678" s="12" t="s">
        <v>2120</v>
      </c>
      <c r="H1678" s="12"/>
      <c r="I1678" s="12"/>
      <c r="J1678" s="43" t="s">
        <v>3379</v>
      </c>
      <c r="K1678" s="13"/>
      <c r="L1678" s="13"/>
      <c r="M1678" s="138"/>
      <c r="N1678" s="15"/>
      <c r="O1678" s="15">
        <v>1</v>
      </c>
      <c r="P1678" s="39">
        <v>1</v>
      </c>
      <c r="Q1678" s="91" t="s">
        <v>3107</v>
      </c>
      <c r="R1678" s="14"/>
      <c r="T1678" s="123"/>
      <c r="U1678" s="338"/>
      <c r="V1678" s="92"/>
      <c r="W1678" s="92"/>
    </row>
    <row r="1679" spans="1:23" ht="12.75" customHeight="1" x14ac:dyDescent="0.2">
      <c r="A1679" s="11">
        <f t="shared" si="27"/>
        <v>1677</v>
      </c>
      <c r="B1679" s="98">
        <v>4607</v>
      </c>
      <c r="C1679" s="12" t="s">
        <v>1697</v>
      </c>
      <c r="D1679" s="14" t="s">
        <v>2104</v>
      </c>
      <c r="E1679" s="13" t="s">
        <v>2646</v>
      </c>
      <c r="F1679" s="43" t="s">
        <v>3095</v>
      </c>
      <c r="G1679" s="12" t="s">
        <v>2120</v>
      </c>
      <c r="H1679" s="12"/>
      <c r="I1679" s="12"/>
      <c r="J1679" s="43" t="s">
        <v>3379</v>
      </c>
      <c r="K1679" s="13"/>
      <c r="L1679" s="13"/>
      <c r="M1679" s="138"/>
      <c r="N1679" s="15"/>
      <c r="O1679" s="15">
        <v>1</v>
      </c>
      <c r="P1679" s="39">
        <v>1</v>
      </c>
      <c r="Q1679" s="91" t="s">
        <v>3107</v>
      </c>
      <c r="R1679" s="14"/>
      <c r="T1679" s="123"/>
      <c r="U1679" s="338"/>
      <c r="V1679" s="92"/>
      <c r="W1679" s="92"/>
    </row>
    <row r="1680" spans="1:23" ht="12.75" customHeight="1" x14ac:dyDescent="0.2">
      <c r="A1680" s="11">
        <f t="shared" si="27"/>
        <v>1678</v>
      </c>
      <c r="B1680" s="98">
        <v>4608</v>
      </c>
      <c r="C1680" s="12" t="s">
        <v>1697</v>
      </c>
      <c r="D1680" s="14" t="s">
        <v>2305</v>
      </c>
      <c r="E1680" s="13" t="s">
        <v>2646</v>
      </c>
      <c r="F1680" s="43" t="s">
        <v>3095</v>
      </c>
      <c r="G1680" s="12" t="s">
        <v>2120</v>
      </c>
      <c r="H1680" s="12"/>
      <c r="I1680" s="12"/>
      <c r="J1680" s="43" t="s">
        <v>3379</v>
      </c>
      <c r="K1680" s="13"/>
      <c r="L1680" s="13"/>
      <c r="M1680" s="138"/>
      <c r="N1680" s="15"/>
      <c r="O1680" s="15">
        <v>1</v>
      </c>
      <c r="P1680" s="39">
        <v>1</v>
      </c>
      <c r="Q1680" s="91" t="s">
        <v>3107</v>
      </c>
      <c r="R1680" s="14"/>
      <c r="T1680" s="123"/>
      <c r="U1680" s="338"/>
      <c r="V1680" s="92"/>
      <c r="W1680" s="92"/>
    </row>
    <row r="1681" spans="1:23" ht="12.75" customHeight="1" x14ac:dyDescent="0.2">
      <c r="A1681" s="11">
        <f t="shared" si="27"/>
        <v>1679</v>
      </c>
      <c r="B1681" s="98">
        <v>4609</v>
      </c>
      <c r="C1681" s="12" t="s">
        <v>1697</v>
      </c>
      <c r="D1681" s="14" t="s">
        <v>2306</v>
      </c>
      <c r="E1681" s="13" t="s">
        <v>2646</v>
      </c>
      <c r="F1681" s="43" t="s">
        <v>3095</v>
      </c>
      <c r="G1681" s="12" t="s">
        <v>2120</v>
      </c>
      <c r="H1681" s="12"/>
      <c r="I1681" s="12"/>
      <c r="J1681" s="43" t="s">
        <v>3379</v>
      </c>
      <c r="K1681" s="13"/>
      <c r="L1681" s="13"/>
      <c r="M1681" s="138"/>
      <c r="N1681" s="15"/>
      <c r="O1681" s="15">
        <v>1</v>
      </c>
      <c r="P1681" s="39">
        <v>1</v>
      </c>
      <c r="Q1681" s="91" t="s">
        <v>3107</v>
      </c>
      <c r="R1681" s="14"/>
      <c r="T1681" s="123"/>
      <c r="U1681" s="338"/>
      <c r="V1681" s="92"/>
      <c r="W1681" s="92"/>
    </row>
    <row r="1682" spans="1:23" ht="12.75" customHeight="1" x14ac:dyDescent="0.2">
      <c r="A1682" s="11">
        <f t="shared" si="27"/>
        <v>1680</v>
      </c>
      <c r="B1682" s="98">
        <v>4610</v>
      </c>
      <c r="C1682" s="12" t="s">
        <v>1697</v>
      </c>
      <c r="D1682" s="14" t="s">
        <v>2307</v>
      </c>
      <c r="E1682" s="13" t="s">
        <v>2646</v>
      </c>
      <c r="F1682" s="43" t="s">
        <v>3095</v>
      </c>
      <c r="G1682" s="12" t="s">
        <v>2120</v>
      </c>
      <c r="H1682" s="12"/>
      <c r="I1682" s="225" t="s">
        <v>3360</v>
      </c>
      <c r="J1682" s="43" t="s">
        <v>3379</v>
      </c>
      <c r="K1682" s="13"/>
      <c r="L1682" s="144">
        <v>41542</v>
      </c>
      <c r="M1682" s="138"/>
      <c r="N1682" s="15"/>
      <c r="O1682" s="15">
        <v>1</v>
      </c>
      <c r="P1682" s="39">
        <v>1</v>
      </c>
      <c r="Q1682" s="91" t="s">
        <v>3110</v>
      </c>
      <c r="R1682" s="14"/>
      <c r="T1682" s="123"/>
      <c r="U1682" s="338"/>
      <c r="V1682" s="92" t="s">
        <v>20851</v>
      </c>
      <c r="W1682" s="92"/>
    </row>
    <row r="1683" spans="1:23" ht="12.75" customHeight="1" x14ac:dyDescent="0.2">
      <c r="A1683" s="11">
        <f t="shared" si="27"/>
        <v>1681</v>
      </c>
      <c r="B1683" s="98">
        <v>4611</v>
      </c>
      <c r="C1683" s="12" t="s">
        <v>1697</v>
      </c>
      <c r="D1683" s="14" t="s">
        <v>2308</v>
      </c>
      <c r="E1683" s="13" t="s">
        <v>2646</v>
      </c>
      <c r="F1683" s="43" t="s">
        <v>3095</v>
      </c>
      <c r="G1683" s="12" t="s">
        <v>2120</v>
      </c>
      <c r="H1683" s="12"/>
      <c r="I1683" s="221" t="s">
        <v>3360</v>
      </c>
      <c r="J1683" s="43" t="s">
        <v>3379</v>
      </c>
      <c r="K1683" s="13"/>
      <c r="L1683" s="144">
        <v>40760</v>
      </c>
      <c r="M1683" s="168"/>
      <c r="N1683" s="75"/>
      <c r="O1683" s="75">
        <v>0</v>
      </c>
      <c r="P1683" s="65">
        <v>1</v>
      </c>
      <c r="Q1683" s="91" t="s">
        <v>3110</v>
      </c>
      <c r="R1683" s="14"/>
      <c r="T1683" s="123"/>
      <c r="U1683" s="338"/>
      <c r="V1683" s="92"/>
      <c r="W1683" s="92"/>
    </row>
    <row r="1684" spans="1:23" ht="12.75" customHeight="1" x14ac:dyDescent="0.2">
      <c r="A1684" s="11">
        <f t="shared" si="27"/>
        <v>1682</v>
      </c>
      <c r="B1684" s="98">
        <v>4612</v>
      </c>
      <c r="C1684" s="12" t="s">
        <v>1697</v>
      </c>
      <c r="D1684" s="14" t="s">
        <v>2309</v>
      </c>
      <c r="E1684" s="13" t="s">
        <v>2646</v>
      </c>
      <c r="F1684" s="43" t="s">
        <v>3095</v>
      </c>
      <c r="G1684" s="12" t="s">
        <v>2120</v>
      </c>
      <c r="H1684" s="12"/>
      <c r="I1684" s="12"/>
      <c r="J1684" s="43" t="s">
        <v>3379</v>
      </c>
      <c r="K1684" s="13"/>
      <c r="L1684" s="13"/>
      <c r="M1684" s="138"/>
      <c r="N1684" s="15"/>
      <c r="O1684" s="15">
        <v>1</v>
      </c>
      <c r="P1684" s="39">
        <v>1</v>
      </c>
      <c r="Q1684" s="91" t="s">
        <v>3107</v>
      </c>
      <c r="R1684" s="14"/>
      <c r="T1684" s="123"/>
      <c r="U1684" s="338"/>
      <c r="V1684" s="92"/>
      <c r="W1684" s="92"/>
    </row>
    <row r="1685" spans="1:23" ht="12.75" customHeight="1" x14ac:dyDescent="0.2">
      <c r="A1685" s="11">
        <f t="shared" si="27"/>
        <v>1683</v>
      </c>
      <c r="B1685" s="98">
        <v>4613</v>
      </c>
      <c r="C1685" s="12" t="s">
        <v>1697</v>
      </c>
      <c r="D1685" s="14" t="s">
        <v>2310</v>
      </c>
      <c r="E1685" s="13" t="s">
        <v>2646</v>
      </c>
      <c r="F1685" s="43" t="s">
        <v>3095</v>
      </c>
      <c r="G1685" s="12" t="s">
        <v>2120</v>
      </c>
      <c r="H1685" s="12"/>
      <c r="I1685" s="226" t="s">
        <v>3360</v>
      </c>
      <c r="J1685" s="43" t="s">
        <v>3379</v>
      </c>
      <c r="K1685" s="13"/>
      <c r="L1685" s="144">
        <v>41882</v>
      </c>
      <c r="M1685" s="138"/>
      <c r="N1685" s="15"/>
      <c r="O1685" s="15">
        <v>1</v>
      </c>
      <c r="P1685" s="39">
        <v>1</v>
      </c>
      <c r="Q1685" s="91" t="s">
        <v>3110</v>
      </c>
      <c r="R1685" s="14"/>
      <c r="T1685" s="123"/>
      <c r="U1685" s="338"/>
      <c r="V1685" s="92">
        <v>41878</v>
      </c>
      <c r="W1685" s="92">
        <v>41880</v>
      </c>
    </row>
    <row r="1686" spans="1:23" ht="12.75" customHeight="1" x14ac:dyDescent="0.2">
      <c r="A1686" s="11">
        <f t="shared" si="27"/>
        <v>1684</v>
      </c>
      <c r="B1686" s="98">
        <v>4614</v>
      </c>
      <c r="C1686" s="12" t="s">
        <v>1697</v>
      </c>
      <c r="D1686" s="14" t="s">
        <v>2311</v>
      </c>
      <c r="E1686" s="13" t="s">
        <v>2646</v>
      </c>
      <c r="F1686" s="43" t="s">
        <v>3095</v>
      </c>
      <c r="G1686" s="12" t="s">
        <v>2120</v>
      </c>
      <c r="H1686" s="12"/>
      <c r="I1686" s="12"/>
      <c r="J1686" s="43" t="s">
        <v>3379</v>
      </c>
      <c r="K1686" s="13"/>
      <c r="L1686" s="13"/>
      <c r="M1686" s="168"/>
      <c r="N1686" s="75"/>
      <c r="O1686" s="75">
        <v>0</v>
      </c>
      <c r="P1686" s="65">
        <v>1</v>
      </c>
      <c r="Q1686" s="91" t="s">
        <v>3107</v>
      </c>
      <c r="R1686" s="14"/>
      <c r="T1686" s="123"/>
      <c r="U1686" s="338"/>
      <c r="V1686" s="92"/>
      <c r="W1686" s="92"/>
    </row>
    <row r="1687" spans="1:23" ht="12.75" customHeight="1" x14ac:dyDescent="0.2">
      <c r="A1687" s="11">
        <f t="shared" si="27"/>
        <v>1685</v>
      </c>
      <c r="B1687" s="98">
        <v>4616</v>
      </c>
      <c r="C1687" s="12" t="s">
        <v>1697</v>
      </c>
      <c r="D1687" s="14" t="s">
        <v>2578</v>
      </c>
      <c r="E1687" s="13" t="s">
        <v>2646</v>
      </c>
      <c r="F1687" s="43" t="s">
        <v>3095</v>
      </c>
      <c r="G1687" s="12" t="s">
        <v>2120</v>
      </c>
      <c r="H1687" s="12"/>
      <c r="I1687" s="12"/>
      <c r="J1687" s="43" t="s">
        <v>3379</v>
      </c>
      <c r="K1687" s="13"/>
      <c r="L1687" s="13"/>
      <c r="M1687" s="168"/>
      <c r="N1687" s="75"/>
      <c r="O1687" s="75">
        <v>0</v>
      </c>
      <c r="P1687" s="65">
        <v>1</v>
      </c>
      <c r="Q1687" s="91" t="s">
        <v>3107</v>
      </c>
      <c r="R1687" s="14"/>
      <c r="T1687" s="123"/>
      <c r="U1687" s="338"/>
      <c r="V1687" s="92"/>
      <c r="W1687" s="92"/>
    </row>
    <row r="1688" spans="1:23" ht="12.75" customHeight="1" x14ac:dyDescent="0.2">
      <c r="A1688" s="11">
        <f t="shared" si="27"/>
        <v>1686</v>
      </c>
      <c r="B1688" s="98">
        <v>4617</v>
      </c>
      <c r="C1688" s="12" t="s">
        <v>1697</v>
      </c>
      <c r="D1688" s="14" t="s">
        <v>2579</v>
      </c>
      <c r="E1688" s="13" t="s">
        <v>2646</v>
      </c>
      <c r="F1688" s="43" t="s">
        <v>3095</v>
      </c>
      <c r="G1688" s="12" t="s">
        <v>2120</v>
      </c>
      <c r="H1688" s="12"/>
      <c r="I1688" s="12"/>
      <c r="J1688" s="43" t="s">
        <v>3379</v>
      </c>
      <c r="K1688" s="13"/>
      <c r="L1688" s="13"/>
      <c r="M1688" s="138"/>
      <c r="N1688" s="15"/>
      <c r="O1688" s="15">
        <v>1</v>
      </c>
      <c r="P1688" s="39">
        <v>1</v>
      </c>
      <c r="Q1688" s="91" t="s">
        <v>3107</v>
      </c>
      <c r="R1688" s="14"/>
      <c r="T1688" s="123"/>
      <c r="U1688" s="338"/>
      <c r="V1688" s="92"/>
      <c r="W1688" s="92"/>
    </row>
    <row r="1689" spans="1:23" ht="12.75" customHeight="1" x14ac:dyDescent="0.2">
      <c r="A1689" s="11">
        <f t="shared" si="27"/>
        <v>1687</v>
      </c>
      <c r="B1689" s="98">
        <v>4618</v>
      </c>
      <c r="C1689" s="12" t="s">
        <v>1697</v>
      </c>
      <c r="D1689" s="14" t="s">
        <v>2580</v>
      </c>
      <c r="E1689" s="13" t="s">
        <v>2646</v>
      </c>
      <c r="F1689" s="43" t="s">
        <v>3095</v>
      </c>
      <c r="G1689" s="12" t="s">
        <v>2120</v>
      </c>
      <c r="H1689" s="12" t="s">
        <v>2121</v>
      </c>
      <c r="I1689" s="225" t="s">
        <v>3360</v>
      </c>
      <c r="J1689" s="43" t="s">
        <v>3379</v>
      </c>
      <c r="K1689" s="43" t="s">
        <v>3379</v>
      </c>
      <c r="L1689" s="144">
        <v>40687</v>
      </c>
      <c r="M1689" s="168"/>
      <c r="N1689" s="75"/>
      <c r="O1689" s="75">
        <v>0</v>
      </c>
      <c r="P1689" s="65">
        <v>1</v>
      </c>
      <c r="Q1689" s="91" t="s">
        <v>3110</v>
      </c>
      <c r="R1689" s="14"/>
      <c r="T1689" s="135">
        <v>41432</v>
      </c>
      <c r="U1689" s="338"/>
      <c r="V1689" s="92"/>
      <c r="W1689" s="92"/>
    </row>
    <row r="1690" spans="1:23" ht="12.75" customHeight="1" x14ac:dyDescent="0.2">
      <c r="A1690" s="11">
        <f t="shared" si="27"/>
        <v>1688</v>
      </c>
      <c r="B1690" s="98">
        <v>4619</v>
      </c>
      <c r="C1690" s="12" t="s">
        <v>1697</v>
      </c>
      <c r="D1690" s="14" t="s">
        <v>2581</v>
      </c>
      <c r="E1690" s="13" t="s">
        <v>2646</v>
      </c>
      <c r="F1690" s="43" t="s">
        <v>3095</v>
      </c>
      <c r="G1690" s="12" t="s">
        <v>2120</v>
      </c>
      <c r="H1690" s="12" t="s">
        <v>2121</v>
      </c>
      <c r="I1690" s="18" t="s">
        <v>3360</v>
      </c>
      <c r="J1690" s="43" t="s">
        <v>3379</v>
      </c>
      <c r="K1690" s="43" t="s">
        <v>3379</v>
      </c>
      <c r="L1690" s="144">
        <v>40717</v>
      </c>
      <c r="M1690" s="168"/>
      <c r="N1690" s="75"/>
      <c r="O1690" s="75">
        <v>0</v>
      </c>
      <c r="P1690" s="65">
        <v>1</v>
      </c>
      <c r="Q1690" s="91" t="s">
        <v>3110</v>
      </c>
      <c r="R1690" s="14"/>
      <c r="T1690" s="123"/>
      <c r="U1690" s="338"/>
      <c r="V1690" s="92"/>
      <c r="W1690" s="92"/>
    </row>
    <row r="1691" spans="1:23" ht="12.75" customHeight="1" x14ac:dyDescent="0.2">
      <c r="A1691" s="11">
        <f t="shared" si="27"/>
        <v>1689</v>
      </c>
      <c r="B1691" s="98">
        <v>4620</v>
      </c>
      <c r="C1691" s="12" t="s">
        <v>1697</v>
      </c>
      <c r="D1691" s="14" t="s">
        <v>1415</v>
      </c>
      <c r="E1691" s="13" t="s">
        <v>2646</v>
      </c>
      <c r="F1691" s="43" t="s">
        <v>3095</v>
      </c>
      <c r="G1691" s="12" t="s">
        <v>2120</v>
      </c>
      <c r="H1691" s="12" t="s">
        <v>2121</v>
      </c>
      <c r="I1691" s="18" t="s">
        <v>3360</v>
      </c>
      <c r="J1691" s="43" t="s">
        <v>3379</v>
      </c>
      <c r="K1691" s="43" t="s">
        <v>3379</v>
      </c>
      <c r="L1691" s="144">
        <v>40662</v>
      </c>
      <c r="M1691" s="168"/>
      <c r="N1691" s="75"/>
      <c r="O1691" s="75">
        <v>0</v>
      </c>
      <c r="P1691" s="65">
        <v>1</v>
      </c>
      <c r="Q1691" s="91" t="s">
        <v>3110</v>
      </c>
      <c r="R1691" s="14"/>
      <c r="T1691" s="123"/>
      <c r="U1691" s="338"/>
      <c r="V1691" s="92"/>
      <c r="W1691" s="92"/>
    </row>
    <row r="1692" spans="1:23" ht="12.75" customHeight="1" x14ac:dyDescent="0.2">
      <c r="A1692" s="11">
        <f t="shared" si="27"/>
        <v>1690</v>
      </c>
      <c r="B1692" s="98">
        <v>4621</v>
      </c>
      <c r="C1692" s="12" t="s">
        <v>1697</v>
      </c>
      <c r="D1692" s="14" t="s">
        <v>1416</v>
      </c>
      <c r="E1692" s="13" t="s">
        <v>2646</v>
      </c>
      <c r="F1692" s="43" t="s">
        <v>3095</v>
      </c>
      <c r="G1692" s="12" t="s">
        <v>2120</v>
      </c>
      <c r="H1692" s="12" t="s">
        <v>2121</v>
      </c>
      <c r="I1692" s="18" t="s">
        <v>3360</v>
      </c>
      <c r="J1692" s="43" t="s">
        <v>3379</v>
      </c>
      <c r="K1692" s="43" t="s">
        <v>3379</v>
      </c>
      <c r="L1692" s="144">
        <v>40689</v>
      </c>
      <c r="M1692" s="168"/>
      <c r="N1692" s="75"/>
      <c r="O1692" s="75">
        <v>0</v>
      </c>
      <c r="P1692" s="65">
        <v>1</v>
      </c>
      <c r="Q1692" s="91" t="s">
        <v>3110</v>
      </c>
      <c r="R1692" s="14"/>
      <c r="T1692" s="123"/>
      <c r="U1692" s="338"/>
      <c r="V1692" s="92"/>
      <c r="W1692" s="92"/>
    </row>
    <row r="1693" spans="1:23" ht="12.75" customHeight="1" x14ac:dyDescent="0.2">
      <c r="A1693" s="11">
        <f t="shared" si="27"/>
        <v>1691</v>
      </c>
      <c r="B1693" s="98">
        <v>4622</v>
      </c>
      <c r="C1693" s="12" t="s">
        <v>1697</v>
      </c>
      <c r="D1693" s="14" t="s">
        <v>1417</v>
      </c>
      <c r="E1693" s="13" t="s">
        <v>2646</v>
      </c>
      <c r="F1693" s="43" t="s">
        <v>3095</v>
      </c>
      <c r="G1693" s="12" t="s">
        <v>2120</v>
      </c>
      <c r="H1693" s="12" t="s">
        <v>2121</v>
      </c>
      <c r="I1693" s="18" t="s">
        <v>3360</v>
      </c>
      <c r="J1693" s="43" t="s">
        <v>3379</v>
      </c>
      <c r="K1693" s="43" t="s">
        <v>3379</v>
      </c>
      <c r="L1693" s="144">
        <v>40648</v>
      </c>
      <c r="M1693" s="168"/>
      <c r="N1693" s="75"/>
      <c r="O1693" s="75">
        <v>0</v>
      </c>
      <c r="P1693" s="65">
        <v>1</v>
      </c>
      <c r="Q1693" s="91" t="s">
        <v>3110</v>
      </c>
      <c r="R1693" s="14"/>
      <c r="T1693" s="123"/>
      <c r="U1693" s="338"/>
      <c r="V1693" s="92"/>
      <c r="W1693" s="92"/>
    </row>
    <row r="1694" spans="1:23" x14ac:dyDescent="0.2">
      <c r="A1694" s="11">
        <f t="shared" si="27"/>
        <v>1692</v>
      </c>
      <c r="B1694" s="98">
        <v>4624</v>
      </c>
      <c r="C1694" s="12" t="s">
        <v>1697</v>
      </c>
      <c r="D1694" s="14" t="s">
        <v>1418</v>
      </c>
      <c r="E1694" s="13" t="s">
        <v>2119</v>
      </c>
      <c r="F1694" s="43" t="s">
        <v>3098</v>
      </c>
      <c r="G1694" s="12" t="s">
        <v>2120</v>
      </c>
      <c r="H1694" s="12" t="s">
        <v>2121</v>
      </c>
      <c r="I1694" s="18" t="s">
        <v>3360</v>
      </c>
      <c r="J1694" s="43" t="s">
        <v>3379</v>
      </c>
      <c r="K1694" s="43" t="s">
        <v>3379</v>
      </c>
      <c r="L1694" s="144">
        <v>40856</v>
      </c>
      <c r="M1694" s="138"/>
      <c r="N1694" s="15"/>
      <c r="O1694" s="15">
        <v>0</v>
      </c>
      <c r="P1694" s="39">
        <v>1</v>
      </c>
      <c r="Q1694" s="91" t="s">
        <v>3110</v>
      </c>
      <c r="R1694" s="14"/>
      <c r="T1694" s="123"/>
      <c r="U1694" s="338"/>
      <c r="V1694" s="92"/>
      <c r="W1694" s="92"/>
    </row>
    <row r="1695" spans="1:23" ht="12.75" customHeight="1" x14ac:dyDescent="0.2">
      <c r="A1695" s="11">
        <f t="shared" si="27"/>
        <v>1693</v>
      </c>
      <c r="B1695" s="98">
        <v>4625</v>
      </c>
      <c r="C1695" s="12" t="s">
        <v>1697</v>
      </c>
      <c r="D1695" s="14" t="s">
        <v>2790</v>
      </c>
      <c r="E1695" s="13" t="s">
        <v>934</v>
      </c>
      <c r="F1695" s="43" t="s">
        <v>3099</v>
      </c>
      <c r="G1695" s="12" t="s">
        <v>2120</v>
      </c>
      <c r="H1695" s="12" t="s">
        <v>2121</v>
      </c>
      <c r="I1695" s="221" t="s">
        <v>3360</v>
      </c>
      <c r="J1695" s="43" t="s">
        <v>3379</v>
      </c>
      <c r="K1695" s="43" t="s">
        <v>3379</v>
      </c>
      <c r="L1695" s="144">
        <v>40508</v>
      </c>
      <c r="M1695" s="168"/>
      <c r="N1695" s="75"/>
      <c r="O1695" s="75">
        <v>0</v>
      </c>
      <c r="P1695" s="65">
        <v>1</v>
      </c>
      <c r="Q1695" s="91" t="s">
        <v>3110</v>
      </c>
      <c r="R1695" s="14"/>
      <c r="T1695" s="123"/>
      <c r="U1695" s="338"/>
      <c r="V1695" s="92"/>
      <c r="W1695" s="92"/>
    </row>
    <row r="1696" spans="1:23" ht="12.75" customHeight="1" x14ac:dyDescent="0.2">
      <c r="A1696" s="11">
        <f t="shared" si="27"/>
        <v>1694</v>
      </c>
      <c r="B1696" s="98">
        <v>4626</v>
      </c>
      <c r="C1696" s="12" t="s">
        <v>1697</v>
      </c>
      <c r="D1696" s="14" t="s">
        <v>2791</v>
      </c>
      <c r="E1696" s="13" t="s">
        <v>2646</v>
      </c>
      <c r="F1696" s="43" t="s">
        <v>3095</v>
      </c>
      <c r="G1696" s="12" t="s">
        <v>2120</v>
      </c>
      <c r="H1696" s="12"/>
      <c r="I1696" s="12"/>
      <c r="J1696" s="43" t="s">
        <v>3379</v>
      </c>
      <c r="K1696" s="13"/>
      <c r="L1696" s="13"/>
      <c r="M1696" s="168"/>
      <c r="N1696" s="75"/>
      <c r="O1696" s="75">
        <v>0</v>
      </c>
      <c r="P1696" s="65">
        <v>1</v>
      </c>
      <c r="Q1696" s="91" t="s">
        <v>3107</v>
      </c>
      <c r="R1696" s="14"/>
      <c r="T1696" s="123"/>
      <c r="U1696" s="338"/>
      <c r="V1696" s="92"/>
      <c r="W1696" s="92"/>
    </row>
    <row r="1697" spans="1:23" ht="12.75" customHeight="1" x14ac:dyDescent="0.2">
      <c r="A1697" s="11">
        <f t="shared" si="27"/>
        <v>1695</v>
      </c>
      <c r="B1697" s="98">
        <v>4627</v>
      </c>
      <c r="C1697" s="12" t="s">
        <v>1697</v>
      </c>
      <c r="D1697" s="14" t="s">
        <v>2792</v>
      </c>
      <c r="E1697" s="13" t="s">
        <v>2646</v>
      </c>
      <c r="F1697" s="43" t="s">
        <v>3095</v>
      </c>
      <c r="G1697" s="12" t="s">
        <v>2120</v>
      </c>
      <c r="H1697" s="12"/>
      <c r="I1697" s="12"/>
      <c r="J1697" s="43" t="s">
        <v>3379</v>
      </c>
      <c r="K1697" s="13"/>
      <c r="L1697" s="13"/>
      <c r="M1697" s="168"/>
      <c r="N1697" s="75"/>
      <c r="O1697" s="75">
        <v>0</v>
      </c>
      <c r="P1697" s="65">
        <v>1</v>
      </c>
      <c r="Q1697" s="91" t="s">
        <v>3107</v>
      </c>
      <c r="R1697" s="14"/>
      <c r="T1697" s="123"/>
      <c r="U1697" s="338"/>
      <c r="V1697" s="92"/>
      <c r="W1697" s="92"/>
    </row>
    <row r="1698" spans="1:23" ht="12.75" customHeight="1" x14ac:dyDescent="0.2">
      <c r="A1698" s="11">
        <f t="shared" si="27"/>
        <v>1696</v>
      </c>
      <c r="B1698" s="98">
        <v>4628</v>
      </c>
      <c r="C1698" s="12" t="s">
        <v>1697</v>
      </c>
      <c r="D1698" s="14" t="s">
        <v>2793</v>
      </c>
      <c r="E1698" s="13" t="s">
        <v>934</v>
      </c>
      <c r="F1698" s="43" t="s">
        <v>3099</v>
      </c>
      <c r="G1698" s="12" t="s">
        <v>2120</v>
      </c>
      <c r="H1698" s="12"/>
      <c r="I1698" s="12"/>
      <c r="J1698" s="43" t="s">
        <v>3379</v>
      </c>
      <c r="K1698" s="13"/>
      <c r="L1698" s="13"/>
      <c r="M1698" s="168"/>
      <c r="N1698" s="75"/>
      <c r="O1698" s="75">
        <v>0</v>
      </c>
      <c r="P1698" s="65">
        <v>1</v>
      </c>
      <c r="Q1698" s="91" t="s">
        <v>3107</v>
      </c>
      <c r="R1698" s="14"/>
      <c r="T1698" s="123"/>
      <c r="U1698" s="338"/>
      <c r="V1698" s="92"/>
      <c r="W1698" s="92"/>
    </row>
    <row r="1699" spans="1:23" ht="12.75" customHeight="1" x14ac:dyDescent="0.2">
      <c r="A1699" s="11">
        <f t="shared" si="27"/>
        <v>1697</v>
      </c>
      <c r="B1699" s="98">
        <v>4629</v>
      </c>
      <c r="C1699" s="12" t="s">
        <v>1697</v>
      </c>
      <c r="D1699" s="14" t="s">
        <v>2794</v>
      </c>
      <c r="E1699" s="13" t="s">
        <v>934</v>
      </c>
      <c r="F1699" s="43" t="s">
        <v>3099</v>
      </c>
      <c r="G1699" s="12" t="s">
        <v>2120</v>
      </c>
      <c r="H1699" s="12"/>
      <c r="I1699" s="12"/>
      <c r="J1699" s="43" t="s">
        <v>3379</v>
      </c>
      <c r="K1699" s="13"/>
      <c r="L1699" s="13"/>
      <c r="M1699" s="168"/>
      <c r="N1699" s="75"/>
      <c r="O1699" s="75">
        <v>0</v>
      </c>
      <c r="P1699" s="65">
        <v>1</v>
      </c>
      <c r="Q1699" s="91" t="s">
        <v>3107</v>
      </c>
      <c r="R1699" s="14"/>
      <c r="T1699" s="123"/>
      <c r="U1699" s="338"/>
      <c r="V1699" s="92"/>
      <c r="W1699" s="92"/>
    </row>
    <row r="1700" spans="1:23" ht="12.75" customHeight="1" x14ac:dyDescent="0.2">
      <c r="A1700" s="11">
        <f t="shared" si="27"/>
        <v>1698</v>
      </c>
      <c r="B1700" s="98">
        <v>4630</v>
      </c>
      <c r="C1700" s="12" t="s">
        <v>1697</v>
      </c>
      <c r="D1700" s="14" t="s">
        <v>2795</v>
      </c>
      <c r="E1700" s="13" t="s">
        <v>2646</v>
      </c>
      <c r="F1700" s="43" t="s">
        <v>3095</v>
      </c>
      <c r="G1700" s="12" t="s">
        <v>2120</v>
      </c>
      <c r="H1700" s="12" t="s">
        <v>2121</v>
      </c>
      <c r="I1700" s="226" t="s">
        <v>3360</v>
      </c>
      <c r="J1700" s="43" t="s">
        <v>3379</v>
      </c>
      <c r="K1700" s="43" t="s">
        <v>3379</v>
      </c>
      <c r="L1700" s="144">
        <v>40640</v>
      </c>
      <c r="M1700" s="168"/>
      <c r="N1700" s="75"/>
      <c r="O1700" s="75">
        <v>0</v>
      </c>
      <c r="P1700" s="65">
        <v>1</v>
      </c>
      <c r="Q1700" s="91" t="s">
        <v>3110</v>
      </c>
      <c r="R1700" s="14"/>
      <c r="T1700" s="123"/>
      <c r="U1700" s="338"/>
      <c r="V1700" s="92"/>
      <c r="W1700" s="92"/>
    </row>
    <row r="1701" spans="1:23" ht="12.75" customHeight="1" x14ac:dyDescent="0.2">
      <c r="A1701" s="11">
        <f t="shared" si="27"/>
        <v>1699</v>
      </c>
      <c r="B1701" s="98">
        <v>4631</v>
      </c>
      <c r="C1701" s="12" t="s">
        <v>1697</v>
      </c>
      <c r="D1701" s="14" t="s">
        <v>2796</v>
      </c>
      <c r="E1701" s="13" t="s">
        <v>2646</v>
      </c>
      <c r="F1701" s="43" t="s">
        <v>3095</v>
      </c>
      <c r="G1701" s="12" t="s">
        <v>2120</v>
      </c>
      <c r="H1701" s="12"/>
      <c r="I1701" s="12"/>
      <c r="J1701" s="43" t="s">
        <v>3379</v>
      </c>
      <c r="K1701" s="13"/>
      <c r="L1701" s="13"/>
      <c r="M1701" s="138"/>
      <c r="N1701" s="15"/>
      <c r="O1701" s="15">
        <v>1</v>
      </c>
      <c r="P1701" s="39">
        <v>1</v>
      </c>
      <c r="Q1701" s="91" t="s">
        <v>3107</v>
      </c>
      <c r="R1701" s="14"/>
      <c r="T1701" s="135">
        <v>41425</v>
      </c>
      <c r="U1701" s="338"/>
      <c r="V1701" s="92"/>
      <c r="W1701" s="92"/>
    </row>
    <row r="1702" spans="1:23" ht="12.75" customHeight="1" x14ac:dyDescent="0.2">
      <c r="A1702" s="11">
        <f t="shared" si="27"/>
        <v>1700</v>
      </c>
      <c r="B1702" s="98">
        <v>4632</v>
      </c>
      <c r="C1702" s="12" t="s">
        <v>1697</v>
      </c>
      <c r="D1702" s="14" t="s">
        <v>2797</v>
      </c>
      <c r="E1702" s="13" t="s">
        <v>2646</v>
      </c>
      <c r="F1702" s="43" t="s">
        <v>3095</v>
      </c>
      <c r="G1702" s="12" t="s">
        <v>2120</v>
      </c>
      <c r="H1702" s="12" t="s">
        <v>2121</v>
      </c>
      <c r="I1702" s="12"/>
      <c r="J1702" s="43" t="s">
        <v>3379</v>
      </c>
      <c r="K1702" s="43" t="s">
        <v>3379</v>
      </c>
      <c r="L1702" s="43"/>
      <c r="M1702" s="138"/>
      <c r="N1702" s="15"/>
      <c r="O1702" s="15">
        <v>1</v>
      </c>
      <c r="P1702" s="39">
        <v>1</v>
      </c>
      <c r="Q1702" s="91" t="s">
        <v>3107</v>
      </c>
      <c r="R1702" s="14"/>
      <c r="T1702" s="135">
        <v>41355</v>
      </c>
      <c r="U1702" s="338"/>
      <c r="V1702" s="92"/>
      <c r="W1702" s="92"/>
    </row>
    <row r="1703" spans="1:23" ht="12.75" customHeight="1" x14ac:dyDescent="0.2">
      <c r="A1703" s="11">
        <f t="shared" si="27"/>
        <v>1701</v>
      </c>
      <c r="B1703" s="98">
        <v>4633</v>
      </c>
      <c r="C1703" s="12" t="s">
        <v>1697</v>
      </c>
      <c r="D1703" s="14" t="s">
        <v>2798</v>
      </c>
      <c r="E1703" s="13" t="s">
        <v>2646</v>
      </c>
      <c r="F1703" s="43" t="s">
        <v>3095</v>
      </c>
      <c r="G1703" s="12" t="s">
        <v>2120</v>
      </c>
      <c r="H1703" s="12" t="s">
        <v>2121</v>
      </c>
      <c r="I1703" s="225" t="s">
        <v>3360</v>
      </c>
      <c r="J1703" s="43" t="s">
        <v>3379</v>
      </c>
      <c r="K1703" s="43" t="s">
        <v>3379</v>
      </c>
      <c r="L1703" s="144">
        <v>40760</v>
      </c>
      <c r="M1703" s="168"/>
      <c r="N1703" s="75"/>
      <c r="O1703" s="75">
        <v>0</v>
      </c>
      <c r="P1703" s="65">
        <v>1</v>
      </c>
      <c r="Q1703" s="91" t="s">
        <v>3110</v>
      </c>
      <c r="R1703" s="14"/>
      <c r="T1703" s="123"/>
      <c r="U1703" s="338"/>
      <c r="V1703" s="92"/>
      <c r="W1703" s="92"/>
    </row>
    <row r="1704" spans="1:23" ht="12.75" customHeight="1" x14ac:dyDescent="0.2">
      <c r="A1704" s="11">
        <f t="shared" si="27"/>
        <v>1702</v>
      </c>
      <c r="B1704" s="98">
        <v>4634</v>
      </c>
      <c r="C1704" s="12" t="s">
        <v>1697</v>
      </c>
      <c r="D1704" s="14" t="s">
        <v>2799</v>
      </c>
      <c r="E1704" s="13" t="s">
        <v>2646</v>
      </c>
      <c r="F1704" s="43" t="s">
        <v>3095</v>
      </c>
      <c r="G1704" s="12" t="s">
        <v>2120</v>
      </c>
      <c r="H1704" s="12" t="s">
        <v>2121</v>
      </c>
      <c r="I1704" s="18" t="s">
        <v>3360</v>
      </c>
      <c r="J1704" s="43" t="s">
        <v>3379</v>
      </c>
      <c r="K1704" s="43" t="s">
        <v>3379</v>
      </c>
      <c r="L1704" s="144">
        <v>40766</v>
      </c>
      <c r="M1704" s="168"/>
      <c r="N1704" s="75"/>
      <c r="O1704" s="75">
        <v>0</v>
      </c>
      <c r="P1704" s="65">
        <v>1</v>
      </c>
      <c r="Q1704" s="91" t="s">
        <v>3110</v>
      </c>
      <c r="R1704" s="14"/>
      <c r="T1704" s="123"/>
      <c r="U1704" s="338"/>
      <c r="V1704" s="92"/>
      <c r="W1704" s="92"/>
    </row>
    <row r="1705" spans="1:23" ht="12.75" customHeight="1" x14ac:dyDescent="0.2">
      <c r="A1705" s="11">
        <f t="shared" si="27"/>
        <v>1703</v>
      </c>
      <c r="B1705" s="98">
        <v>4635</v>
      </c>
      <c r="C1705" s="12" t="s">
        <v>1697</v>
      </c>
      <c r="D1705" s="14" t="s">
        <v>2800</v>
      </c>
      <c r="E1705" s="13" t="s">
        <v>2646</v>
      </c>
      <c r="F1705" s="43" t="s">
        <v>3095</v>
      </c>
      <c r="G1705" s="12" t="s">
        <v>2120</v>
      </c>
      <c r="H1705" s="12" t="s">
        <v>2121</v>
      </c>
      <c r="I1705" s="18" t="s">
        <v>3360</v>
      </c>
      <c r="J1705" s="43" t="s">
        <v>3379</v>
      </c>
      <c r="K1705" s="43" t="s">
        <v>3379</v>
      </c>
      <c r="L1705" s="144">
        <v>40644</v>
      </c>
      <c r="M1705" s="168"/>
      <c r="N1705" s="75"/>
      <c r="O1705" s="75">
        <v>0</v>
      </c>
      <c r="P1705" s="65">
        <v>1</v>
      </c>
      <c r="Q1705" s="91" t="s">
        <v>3110</v>
      </c>
      <c r="R1705" s="14"/>
      <c r="T1705" s="135">
        <v>41425</v>
      </c>
      <c r="U1705" s="338"/>
      <c r="V1705" s="92"/>
      <c r="W1705" s="92"/>
    </row>
    <row r="1706" spans="1:23" ht="12.75" customHeight="1" x14ac:dyDescent="0.2">
      <c r="A1706" s="11">
        <f t="shared" si="27"/>
        <v>1704</v>
      </c>
      <c r="B1706" s="98">
        <v>4636</v>
      </c>
      <c r="C1706" s="12" t="s">
        <v>1697</v>
      </c>
      <c r="D1706" s="14" t="s">
        <v>79</v>
      </c>
      <c r="E1706" s="13" t="s">
        <v>2646</v>
      </c>
      <c r="F1706" s="43" t="s">
        <v>3095</v>
      </c>
      <c r="G1706" s="12" t="s">
        <v>2120</v>
      </c>
      <c r="H1706" s="12" t="s">
        <v>2121</v>
      </c>
      <c r="I1706" s="18" t="s">
        <v>3360</v>
      </c>
      <c r="J1706" s="43" t="s">
        <v>3379</v>
      </c>
      <c r="K1706" s="43" t="s">
        <v>3379</v>
      </c>
      <c r="L1706" s="144">
        <v>40753</v>
      </c>
      <c r="M1706" s="168"/>
      <c r="N1706" s="75"/>
      <c r="O1706" s="75">
        <v>0</v>
      </c>
      <c r="P1706" s="65">
        <v>1</v>
      </c>
      <c r="Q1706" s="91" t="s">
        <v>3110</v>
      </c>
      <c r="R1706" s="14"/>
      <c r="T1706" s="123"/>
      <c r="U1706" s="338"/>
      <c r="V1706" s="92"/>
      <c r="W1706" s="92"/>
    </row>
    <row r="1707" spans="1:23" ht="12.75" customHeight="1" x14ac:dyDescent="0.2">
      <c r="A1707" s="11">
        <f t="shared" si="27"/>
        <v>1705</v>
      </c>
      <c r="B1707" s="98">
        <v>4637</v>
      </c>
      <c r="C1707" s="12" t="s">
        <v>1697</v>
      </c>
      <c r="D1707" s="14" t="s">
        <v>80</v>
      </c>
      <c r="E1707" s="13" t="s">
        <v>2646</v>
      </c>
      <c r="F1707" s="43" t="s">
        <v>3095</v>
      </c>
      <c r="G1707" s="12" t="s">
        <v>2120</v>
      </c>
      <c r="H1707" s="12" t="s">
        <v>2121</v>
      </c>
      <c r="I1707" s="221" t="s">
        <v>3360</v>
      </c>
      <c r="J1707" s="43" t="s">
        <v>3379</v>
      </c>
      <c r="K1707" s="43" t="s">
        <v>3379</v>
      </c>
      <c r="L1707" s="144">
        <v>40760</v>
      </c>
      <c r="M1707" s="168"/>
      <c r="N1707" s="75"/>
      <c r="O1707" s="75">
        <v>0</v>
      </c>
      <c r="P1707" s="65">
        <v>1</v>
      </c>
      <c r="Q1707" s="91" t="s">
        <v>3110</v>
      </c>
      <c r="R1707" s="14"/>
      <c r="T1707" s="123"/>
      <c r="U1707" s="338"/>
      <c r="V1707" s="92"/>
      <c r="W1707" s="92"/>
    </row>
    <row r="1708" spans="1:23" ht="12.75" customHeight="1" x14ac:dyDescent="0.2">
      <c r="A1708" s="11">
        <f t="shared" si="27"/>
        <v>1706</v>
      </c>
      <c r="B1708" s="98">
        <v>4638</v>
      </c>
      <c r="C1708" s="12" t="s">
        <v>1697</v>
      </c>
      <c r="D1708" s="14" t="s">
        <v>81</v>
      </c>
      <c r="E1708" s="13" t="s">
        <v>2646</v>
      </c>
      <c r="F1708" s="43" t="s">
        <v>3095</v>
      </c>
      <c r="G1708" s="12" t="s">
        <v>2120</v>
      </c>
      <c r="H1708" s="12"/>
      <c r="I1708" s="12"/>
      <c r="J1708" s="43" t="s">
        <v>3379</v>
      </c>
      <c r="K1708" s="13"/>
      <c r="L1708" s="13"/>
      <c r="M1708" s="138"/>
      <c r="N1708" s="15"/>
      <c r="O1708" s="15">
        <v>1</v>
      </c>
      <c r="P1708" s="39">
        <v>1</v>
      </c>
      <c r="Q1708" s="91" t="s">
        <v>3107</v>
      </c>
      <c r="R1708" s="14"/>
      <c r="T1708" s="123"/>
      <c r="U1708" s="338"/>
      <c r="V1708" s="92"/>
      <c r="W1708" s="92"/>
    </row>
    <row r="1709" spans="1:23" ht="12.75" customHeight="1" x14ac:dyDescent="0.2">
      <c r="A1709" s="11">
        <f t="shared" si="27"/>
        <v>1707</v>
      </c>
      <c r="B1709" s="98">
        <v>4639</v>
      </c>
      <c r="C1709" s="12" t="s">
        <v>1697</v>
      </c>
      <c r="D1709" s="14" t="s">
        <v>2198</v>
      </c>
      <c r="E1709" s="13" t="s">
        <v>2646</v>
      </c>
      <c r="F1709" s="43" t="s">
        <v>3095</v>
      </c>
      <c r="G1709" s="12" t="s">
        <v>2120</v>
      </c>
      <c r="H1709" s="12" t="s">
        <v>2121</v>
      </c>
      <c r="I1709" s="226" t="s">
        <v>3360</v>
      </c>
      <c r="J1709" s="43" t="s">
        <v>3379</v>
      </c>
      <c r="K1709" s="43" t="s">
        <v>3379</v>
      </c>
      <c r="L1709" s="144">
        <v>40640</v>
      </c>
      <c r="M1709" s="168"/>
      <c r="N1709" s="75"/>
      <c r="O1709" s="75">
        <v>0</v>
      </c>
      <c r="P1709" s="65">
        <v>1</v>
      </c>
      <c r="Q1709" s="91" t="s">
        <v>3110</v>
      </c>
      <c r="R1709" s="14"/>
      <c r="T1709" s="123"/>
      <c r="U1709" s="338"/>
      <c r="V1709" s="92"/>
      <c r="W1709" s="92"/>
    </row>
    <row r="1710" spans="1:23" ht="12.75" customHeight="1" x14ac:dyDescent="0.2">
      <c r="A1710" s="11">
        <f t="shared" si="27"/>
        <v>1708</v>
      </c>
      <c r="B1710" s="98">
        <v>4640</v>
      </c>
      <c r="C1710" s="12" t="s">
        <v>1697</v>
      </c>
      <c r="D1710" s="19" t="s">
        <v>2199</v>
      </c>
      <c r="E1710" s="13" t="s">
        <v>934</v>
      </c>
      <c r="F1710" s="43" t="s">
        <v>3099</v>
      </c>
      <c r="G1710" s="12" t="s">
        <v>2120</v>
      </c>
      <c r="H1710" s="12"/>
      <c r="I1710" s="18" t="s">
        <v>3360</v>
      </c>
      <c r="J1710" s="43" t="s">
        <v>3379</v>
      </c>
      <c r="K1710" s="13"/>
      <c r="L1710" s="44">
        <v>41973</v>
      </c>
      <c r="M1710" s="168"/>
      <c r="N1710" s="75"/>
      <c r="O1710" s="75">
        <v>0</v>
      </c>
      <c r="P1710" s="65">
        <v>1</v>
      </c>
      <c r="Q1710" s="91" t="s">
        <v>3110</v>
      </c>
      <c r="R1710" s="14"/>
      <c r="T1710" s="123"/>
      <c r="U1710" s="338"/>
      <c r="V1710" s="92">
        <v>41971</v>
      </c>
      <c r="W1710" s="92">
        <v>41957</v>
      </c>
    </row>
    <row r="1711" spans="1:23" ht="12.75" customHeight="1" x14ac:dyDescent="0.2">
      <c r="A1711" s="11">
        <f t="shared" si="27"/>
        <v>1709</v>
      </c>
      <c r="B1711" s="98">
        <v>4641</v>
      </c>
      <c r="C1711" s="12" t="s">
        <v>1697</v>
      </c>
      <c r="D1711" s="14" t="s">
        <v>2200</v>
      </c>
      <c r="E1711" s="13" t="s">
        <v>2646</v>
      </c>
      <c r="F1711" s="43" t="s">
        <v>3095</v>
      </c>
      <c r="G1711" s="12" t="s">
        <v>2120</v>
      </c>
      <c r="H1711" s="12" t="s">
        <v>2121</v>
      </c>
      <c r="I1711" s="226" t="s">
        <v>3360</v>
      </c>
      <c r="J1711" s="43" t="s">
        <v>3379</v>
      </c>
      <c r="K1711" s="43" t="s">
        <v>3379</v>
      </c>
      <c r="L1711" s="144">
        <v>40606</v>
      </c>
      <c r="M1711" s="168"/>
      <c r="N1711" s="75"/>
      <c r="O1711" s="75">
        <v>0</v>
      </c>
      <c r="P1711" s="65">
        <v>1</v>
      </c>
      <c r="Q1711" s="91" t="s">
        <v>3110</v>
      </c>
      <c r="R1711" s="14"/>
      <c r="T1711" s="123"/>
      <c r="U1711" s="338"/>
      <c r="V1711" s="92"/>
      <c r="W1711" s="92"/>
    </row>
    <row r="1712" spans="1:23" ht="12.75" customHeight="1" x14ac:dyDescent="0.2">
      <c r="A1712" s="11">
        <f t="shared" si="27"/>
        <v>1710</v>
      </c>
      <c r="B1712" s="98">
        <v>4642</v>
      </c>
      <c r="C1712" s="12" t="s">
        <v>1697</v>
      </c>
      <c r="D1712" s="14" t="s">
        <v>2201</v>
      </c>
      <c r="E1712" s="13" t="s">
        <v>934</v>
      </c>
      <c r="F1712" s="43" t="s">
        <v>3099</v>
      </c>
      <c r="G1712" s="12" t="s">
        <v>2120</v>
      </c>
      <c r="H1712" s="12"/>
      <c r="I1712" s="12"/>
      <c r="J1712" s="43" t="s">
        <v>3379</v>
      </c>
      <c r="K1712" s="13"/>
      <c r="L1712" s="13"/>
      <c r="M1712" s="138"/>
      <c r="N1712" s="15"/>
      <c r="O1712" s="15">
        <v>1</v>
      </c>
      <c r="P1712" s="39">
        <v>1</v>
      </c>
      <c r="Q1712" s="91" t="s">
        <v>3107</v>
      </c>
      <c r="R1712" s="14"/>
      <c r="T1712" s="123"/>
      <c r="U1712" s="338"/>
      <c r="V1712" s="92"/>
      <c r="W1712" s="92"/>
    </row>
    <row r="1713" spans="1:23" ht="12.75" customHeight="1" x14ac:dyDescent="0.2">
      <c r="A1713" s="11">
        <f t="shared" si="27"/>
        <v>1711</v>
      </c>
      <c r="B1713" s="98">
        <v>4644</v>
      </c>
      <c r="C1713" s="12" t="s">
        <v>1697</v>
      </c>
      <c r="D1713" s="14" t="s">
        <v>2202</v>
      </c>
      <c r="E1713" s="13" t="s">
        <v>934</v>
      </c>
      <c r="F1713" s="43" t="s">
        <v>3099</v>
      </c>
      <c r="G1713" s="12" t="s">
        <v>2120</v>
      </c>
      <c r="H1713" s="12"/>
      <c r="I1713" s="12"/>
      <c r="J1713" s="43" t="s">
        <v>3379</v>
      </c>
      <c r="K1713" s="13"/>
      <c r="L1713" s="13"/>
      <c r="M1713" s="168"/>
      <c r="N1713" s="75"/>
      <c r="O1713" s="75">
        <v>0</v>
      </c>
      <c r="P1713" s="65">
        <v>1</v>
      </c>
      <c r="Q1713" s="91" t="s">
        <v>3107</v>
      </c>
      <c r="R1713" s="14"/>
      <c r="T1713" s="123"/>
      <c r="U1713" s="338"/>
      <c r="V1713" s="92"/>
      <c r="W1713" s="92"/>
    </row>
    <row r="1714" spans="1:23" ht="12.75" customHeight="1" x14ac:dyDescent="0.2">
      <c r="A1714" s="11">
        <f t="shared" si="27"/>
        <v>1712</v>
      </c>
      <c r="B1714" s="98">
        <v>4645</v>
      </c>
      <c r="C1714" s="12" t="s">
        <v>1697</v>
      </c>
      <c r="D1714" s="14" t="s">
        <v>2203</v>
      </c>
      <c r="E1714" s="13" t="s">
        <v>934</v>
      </c>
      <c r="F1714" s="43" t="s">
        <v>3099</v>
      </c>
      <c r="G1714" s="12" t="s">
        <v>2120</v>
      </c>
      <c r="H1714" s="12"/>
      <c r="I1714" s="12"/>
      <c r="J1714" s="43" t="s">
        <v>3379</v>
      </c>
      <c r="K1714" s="13"/>
      <c r="L1714" s="13"/>
      <c r="M1714" s="138"/>
      <c r="N1714" s="15"/>
      <c r="O1714" s="15">
        <v>1</v>
      </c>
      <c r="P1714" s="39">
        <v>1</v>
      </c>
      <c r="Q1714" s="91" t="s">
        <v>3107</v>
      </c>
      <c r="R1714" s="14"/>
      <c r="T1714" s="123"/>
      <c r="U1714" s="338"/>
      <c r="V1714" s="92"/>
      <c r="W1714" s="92"/>
    </row>
    <row r="1715" spans="1:23" ht="12.75" customHeight="1" x14ac:dyDescent="0.2">
      <c r="A1715" s="11">
        <f t="shared" si="27"/>
        <v>1713</v>
      </c>
      <c r="B1715" s="98">
        <v>4646</v>
      </c>
      <c r="C1715" s="12" t="s">
        <v>1697</v>
      </c>
      <c r="D1715" s="14" t="s">
        <v>2204</v>
      </c>
      <c r="E1715" s="13" t="s">
        <v>934</v>
      </c>
      <c r="F1715" s="43" t="s">
        <v>3099</v>
      </c>
      <c r="G1715" s="12" t="s">
        <v>2120</v>
      </c>
      <c r="H1715" s="12"/>
      <c r="I1715" s="12"/>
      <c r="J1715" s="43" t="s">
        <v>3379</v>
      </c>
      <c r="K1715" s="13"/>
      <c r="L1715" s="13"/>
      <c r="M1715" s="168"/>
      <c r="N1715" s="75"/>
      <c r="O1715" s="75">
        <v>0</v>
      </c>
      <c r="P1715" s="65">
        <v>1</v>
      </c>
      <c r="Q1715" s="91" t="s">
        <v>3107</v>
      </c>
      <c r="R1715" s="14"/>
      <c r="T1715" s="123"/>
      <c r="U1715" s="338"/>
      <c r="V1715" s="92"/>
      <c r="W1715" s="92"/>
    </row>
    <row r="1716" spans="1:23" ht="12.75" customHeight="1" x14ac:dyDescent="0.2">
      <c r="A1716" s="11">
        <f t="shared" si="27"/>
        <v>1714</v>
      </c>
      <c r="B1716" s="98">
        <v>4647</v>
      </c>
      <c r="C1716" s="12" t="s">
        <v>1697</v>
      </c>
      <c r="D1716" s="14" t="s">
        <v>2205</v>
      </c>
      <c r="E1716" s="13" t="s">
        <v>934</v>
      </c>
      <c r="F1716" s="43" t="s">
        <v>3099</v>
      </c>
      <c r="G1716" s="12" t="s">
        <v>2120</v>
      </c>
      <c r="H1716" s="12" t="s">
        <v>2121</v>
      </c>
      <c r="I1716" s="225" t="s">
        <v>3360</v>
      </c>
      <c r="J1716" s="43" t="s">
        <v>3379</v>
      </c>
      <c r="K1716" s="43" t="s">
        <v>3379</v>
      </c>
      <c r="L1716" s="144">
        <v>40527</v>
      </c>
      <c r="M1716" s="168"/>
      <c r="N1716" s="75"/>
      <c r="O1716" s="75">
        <v>0</v>
      </c>
      <c r="P1716" s="65">
        <v>1</v>
      </c>
      <c r="Q1716" s="91" t="s">
        <v>3110</v>
      </c>
      <c r="R1716" s="14"/>
      <c r="T1716" s="123"/>
      <c r="U1716" s="338"/>
      <c r="V1716" s="92"/>
      <c r="W1716" s="92"/>
    </row>
    <row r="1717" spans="1:23" ht="12.75" customHeight="1" x14ac:dyDescent="0.2">
      <c r="A1717" s="11">
        <f t="shared" si="27"/>
        <v>1715</v>
      </c>
      <c r="B1717" s="98">
        <v>4648</v>
      </c>
      <c r="C1717" s="12" t="s">
        <v>1697</v>
      </c>
      <c r="D1717" s="14" t="s">
        <v>2206</v>
      </c>
      <c r="E1717" s="13" t="s">
        <v>934</v>
      </c>
      <c r="F1717" s="43" t="s">
        <v>3099</v>
      </c>
      <c r="G1717" s="12" t="s">
        <v>2120</v>
      </c>
      <c r="H1717" s="12" t="s">
        <v>2121</v>
      </c>
      <c r="I1717" s="221" t="s">
        <v>3360</v>
      </c>
      <c r="J1717" s="43" t="s">
        <v>3379</v>
      </c>
      <c r="K1717" s="43" t="s">
        <v>3379</v>
      </c>
      <c r="L1717" s="144">
        <v>41882</v>
      </c>
      <c r="M1717" s="168"/>
      <c r="N1717" s="75"/>
      <c r="O1717" s="75">
        <v>0</v>
      </c>
      <c r="P1717" s="65">
        <v>1</v>
      </c>
      <c r="Q1717" s="91" t="s">
        <v>3110</v>
      </c>
      <c r="R1717" s="14"/>
      <c r="T1717" s="123"/>
      <c r="U1717" s="338"/>
      <c r="V1717" s="92">
        <v>41878</v>
      </c>
      <c r="W1717" s="92">
        <v>41880</v>
      </c>
    </row>
    <row r="1718" spans="1:23" ht="12.75" customHeight="1" x14ac:dyDescent="0.2">
      <c r="A1718" s="11">
        <f t="shared" si="27"/>
        <v>1716</v>
      </c>
      <c r="B1718" s="98">
        <v>4650</v>
      </c>
      <c r="C1718" s="12" t="s">
        <v>1697</v>
      </c>
      <c r="D1718" s="14" t="s">
        <v>2129</v>
      </c>
      <c r="E1718" s="13" t="s">
        <v>934</v>
      </c>
      <c r="F1718" s="43" t="s">
        <v>3099</v>
      </c>
      <c r="G1718" s="12" t="s">
        <v>2120</v>
      </c>
      <c r="H1718" s="12"/>
      <c r="I1718" s="12"/>
      <c r="J1718" s="43" t="s">
        <v>3379</v>
      </c>
      <c r="K1718" s="13"/>
      <c r="L1718" s="13"/>
      <c r="M1718" s="138"/>
      <c r="N1718" s="15"/>
      <c r="O1718" s="15">
        <v>1</v>
      </c>
      <c r="P1718" s="39">
        <v>1</v>
      </c>
      <c r="Q1718" s="91" t="s">
        <v>3107</v>
      </c>
      <c r="R1718" s="14"/>
      <c r="T1718" s="123"/>
      <c r="U1718" s="338"/>
      <c r="V1718" s="92"/>
      <c r="W1718" s="92"/>
    </row>
    <row r="1719" spans="1:23" ht="12.75" customHeight="1" x14ac:dyDescent="0.2">
      <c r="A1719" s="11">
        <f t="shared" si="27"/>
        <v>1717</v>
      </c>
      <c r="B1719" s="98">
        <v>4651</v>
      </c>
      <c r="C1719" s="12" t="s">
        <v>1697</v>
      </c>
      <c r="D1719" s="14" t="s">
        <v>2130</v>
      </c>
      <c r="E1719" s="13" t="s">
        <v>934</v>
      </c>
      <c r="F1719" s="43" t="s">
        <v>3055</v>
      </c>
      <c r="G1719" s="12" t="s">
        <v>2120</v>
      </c>
      <c r="H1719" s="12" t="s">
        <v>2121</v>
      </c>
      <c r="I1719" s="225" t="s">
        <v>3360</v>
      </c>
      <c r="J1719" s="43" t="s">
        <v>3379</v>
      </c>
      <c r="K1719" s="43" t="s">
        <v>3379</v>
      </c>
      <c r="L1719" s="144">
        <v>40382</v>
      </c>
      <c r="M1719" s="168"/>
      <c r="N1719" s="75"/>
      <c r="O1719" s="75">
        <v>0</v>
      </c>
      <c r="P1719" s="65">
        <v>1</v>
      </c>
      <c r="Q1719" s="91" t="s">
        <v>3110</v>
      </c>
      <c r="R1719" s="14"/>
      <c r="T1719" s="123"/>
      <c r="U1719" s="338"/>
      <c r="V1719" s="92"/>
      <c r="W1719" s="92"/>
    </row>
    <row r="1720" spans="1:23" ht="12.75" customHeight="1" x14ac:dyDescent="0.2">
      <c r="A1720" s="11">
        <f t="shared" si="27"/>
        <v>1718</v>
      </c>
      <c r="B1720" s="98">
        <v>4652</v>
      </c>
      <c r="C1720" s="12" t="s">
        <v>1697</v>
      </c>
      <c r="D1720" s="14" t="s">
        <v>2381</v>
      </c>
      <c r="E1720" s="13" t="s">
        <v>934</v>
      </c>
      <c r="F1720" s="43" t="s">
        <v>3055</v>
      </c>
      <c r="G1720" s="12" t="s">
        <v>2120</v>
      </c>
      <c r="H1720" s="12" t="s">
        <v>2121</v>
      </c>
      <c r="I1720" s="18" t="s">
        <v>3360</v>
      </c>
      <c r="J1720" s="43" t="s">
        <v>3379</v>
      </c>
      <c r="K1720" s="43" t="s">
        <v>3379</v>
      </c>
      <c r="L1720" s="144">
        <v>40399</v>
      </c>
      <c r="M1720" s="168"/>
      <c r="N1720" s="75"/>
      <c r="O1720" s="75">
        <v>0</v>
      </c>
      <c r="P1720" s="65">
        <v>1</v>
      </c>
      <c r="Q1720" s="91" t="s">
        <v>3110</v>
      </c>
      <c r="R1720" s="14"/>
      <c r="T1720" s="123"/>
      <c r="U1720" s="338"/>
      <c r="V1720" s="92"/>
      <c r="W1720" s="92"/>
    </row>
    <row r="1721" spans="1:23" ht="12.75" customHeight="1" x14ac:dyDescent="0.2">
      <c r="A1721" s="11">
        <f t="shared" si="27"/>
        <v>1719</v>
      </c>
      <c r="B1721" s="98">
        <v>4653</v>
      </c>
      <c r="C1721" s="12" t="s">
        <v>1697</v>
      </c>
      <c r="D1721" s="14" t="s">
        <v>2382</v>
      </c>
      <c r="E1721" s="13" t="s">
        <v>934</v>
      </c>
      <c r="F1721" s="43" t="s">
        <v>3055</v>
      </c>
      <c r="G1721" s="12" t="s">
        <v>2120</v>
      </c>
      <c r="H1721" s="12" t="s">
        <v>2121</v>
      </c>
      <c r="I1721" s="18" t="s">
        <v>3360</v>
      </c>
      <c r="J1721" s="43" t="s">
        <v>3379</v>
      </c>
      <c r="K1721" s="43" t="s">
        <v>3379</v>
      </c>
      <c r="L1721" s="144">
        <v>40395</v>
      </c>
      <c r="M1721" s="168"/>
      <c r="N1721" s="75"/>
      <c r="O1721" s="75">
        <v>0</v>
      </c>
      <c r="P1721" s="65">
        <v>1</v>
      </c>
      <c r="Q1721" s="91" t="s">
        <v>3110</v>
      </c>
      <c r="R1721" s="14"/>
      <c r="T1721" s="135">
        <v>41432</v>
      </c>
      <c r="U1721" s="338"/>
      <c r="V1721" s="92"/>
      <c r="W1721" s="92"/>
    </row>
    <row r="1722" spans="1:23" ht="12.75" customHeight="1" x14ac:dyDescent="0.2">
      <c r="A1722" s="11">
        <f t="shared" si="27"/>
        <v>1720</v>
      </c>
      <c r="B1722" s="98">
        <v>4654</v>
      </c>
      <c r="C1722" s="12" t="s">
        <v>1697</v>
      </c>
      <c r="D1722" s="14" t="s">
        <v>2383</v>
      </c>
      <c r="E1722" s="13" t="s">
        <v>934</v>
      </c>
      <c r="F1722" s="43" t="s">
        <v>3055</v>
      </c>
      <c r="G1722" s="12" t="s">
        <v>2120</v>
      </c>
      <c r="H1722" s="12" t="s">
        <v>2121</v>
      </c>
      <c r="I1722" s="18" t="s">
        <v>3360</v>
      </c>
      <c r="J1722" s="43" t="s">
        <v>3379</v>
      </c>
      <c r="K1722" s="43" t="s">
        <v>3379</v>
      </c>
      <c r="L1722" s="144">
        <v>40382</v>
      </c>
      <c r="M1722" s="168"/>
      <c r="N1722" s="75"/>
      <c r="O1722" s="75">
        <v>0</v>
      </c>
      <c r="P1722" s="65">
        <v>1</v>
      </c>
      <c r="Q1722" s="91" t="s">
        <v>3110</v>
      </c>
      <c r="R1722" s="14"/>
      <c r="T1722" s="123"/>
      <c r="U1722" s="338"/>
      <c r="V1722" s="92"/>
      <c r="W1722" s="92"/>
    </row>
    <row r="1723" spans="1:23" ht="12.75" customHeight="1" x14ac:dyDescent="0.2">
      <c r="A1723" s="11">
        <f t="shared" si="27"/>
        <v>1721</v>
      </c>
      <c r="B1723" s="98">
        <v>4655</v>
      </c>
      <c r="C1723" s="12" t="s">
        <v>1697</v>
      </c>
      <c r="D1723" s="14" t="s">
        <v>2384</v>
      </c>
      <c r="E1723" s="13" t="s">
        <v>934</v>
      </c>
      <c r="F1723" s="43" t="s">
        <v>3055</v>
      </c>
      <c r="G1723" s="12" t="s">
        <v>2120</v>
      </c>
      <c r="H1723" s="12" t="s">
        <v>2121</v>
      </c>
      <c r="I1723" s="18" t="s">
        <v>3360</v>
      </c>
      <c r="J1723" s="43" t="s">
        <v>3379</v>
      </c>
      <c r="K1723" s="43" t="s">
        <v>3379</v>
      </c>
      <c r="L1723" s="144">
        <v>40448</v>
      </c>
      <c r="M1723" s="168"/>
      <c r="N1723" s="75"/>
      <c r="O1723" s="75">
        <v>0</v>
      </c>
      <c r="P1723" s="65">
        <v>1</v>
      </c>
      <c r="Q1723" s="91" t="s">
        <v>3110</v>
      </c>
      <c r="R1723" s="14"/>
      <c r="T1723" s="135">
        <v>41432</v>
      </c>
      <c r="U1723" s="338"/>
      <c r="V1723" s="92"/>
      <c r="W1723" s="92"/>
    </row>
    <row r="1724" spans="1:23" ht="12.75" customHeight="1" x14ac:dyDescent="0.2">
      <c r="A1724" s="11">
        <f t="shared" si="27"/>
        <v>1722</v>
      </c>
      <c r="B1724" s="98">
        <v>4656</v>
      </c>
      <c r="C1724" s="12" t="s">
        <v>1697</v>
      </c>
      <c r="D1724" s="14" t="s">
        <v>2385</v>
      </c>
      <c r="E1724" s="13" t="s">
        <v>934</v>
      </c>
      <c r="F1724" s="43" t="s">
        <v>3055</v>
      </c>
      <c r="G1724" s="12" t="s">
        <v>2120</v>
      </c>
      <c r="H1724" s="12" t="s">
        <v>2121</v>
      </c>
      <c r="I1724" s="18" t="s">
        <v>3360</v>
      </c>
      <c r="J1724" s="43" t="s">
        <v>3379</v>
      </c>
      <c r="K1724" s="43" t="s">
        <v>3379</v>
      </c>
      <c r="L1724" s="144">
        <v>40386</v>
      </c>
      <c r="M1724" s="168"/>
      <c r="N1724" s="75"/>
      <c r="O1724" s="75">
        <v>0</v>
      </c>
      <c r="P1724" s="65">
        <v>1</v>
      </c>
      <c r="Q1724" s="91" t="s">
        <v>3110</v>
      </c>
      <c r="R1724" s="14"/>
      <c r="T1724" s="123"/>
      <c r="U1724" s="338"/>
      <c r="V1724" s="92"/>
      <c r="W1724" s="92"/>
    </row>
    <row r="1725" spans="1:23" ht="12.75" customHeight="1" x14ac:dyDescent="0.2">
      <c r="A1725" s="11">
        <f t="shared" si="27"/>
        <v>1723</v>
      </c>
      <c r="B1725" s="98">
        <v>4658</v>
      </c>
      <c r="C1725" s="12" t="s">
        <v>1697</v>
      </c>
      <c r="D1725" s="14" t="s">
        <v>2386</v>
      </c>
      <c r="E1725" s="13" t="s">
        <v>934</v>
      </c>
      <c r="F1725" s="43" t="s">
        <v>3055</v>
      </c>
      <c r="G1725" s="12" t="s">
        <v>2120</v>
      </c>
      <c r="H1725" s="12" t="s">
        <v>2121</v>
      </c>
      <c r="I1725" s="18" t="s">
        <v>3360</v>
      </c>
      <c r="J1725" s="43" t="s">
        <v>3379</v>
      </c>
      <c r="K1725" s="43" t="s">
        <v>3379</v>
      </c>
      <c r="L1725" s="144">
        <v>40462</v>
      </c>
      <c r="M1725" s="168"/>
      <c r="N1725" s="75"/>
      <c r="O1725" s="75">
        <v>0</v>
      </c>
      <c r="P1725" s="65">
        <v>1</v>
      </c>
      <c r="Q1725" s="91" t="s">
        <v>3110</v>
      </c>
      <c r="R1725" s="14"/>
      <c r="T1725" s="135">
        <v>41432</v>
      </c>
      <c r="U1725" s="338"/>
      <c r="V1725" s="92"/>
      <c r="W1725" s="92"/>
    </row>
    <row r="1726" spans="1:23" ht="12.75" customHeight="1" x14ac:dyDescent="0.2">
      <c r="A1726" s="11">
        <f t="shared" si="27"/>
        <v>1724</v>
      </c>
      <c r="B1726" s="98">
        <v>4659</v>
      </c>
      <c r="C1726" s="12" t="s">
        <v>1697</v>
      </c>
      <c r="D1726" s="14" t="s">
        <v>2387</v>
      </c>
      <c r="E1726" s="13" t="s">
        <v>934</v>
      </c>
      <c r="F1726" s="43" t="s">
        <v>3055</v>
      </c>
      <c r="G1726" s="12" t="s">
        <v>2120</v>
      </c>
      <c r="H1726" s="12" t="s">
        <v>2121</v>
      </c>
      <c r="I1726" s="221" t="s">
        <v>3360</v>
      </c>
      <c r="J1726" s="43" t="s">
        <v>3379</v>
      </c>
      <c r="K1726" s="43" t="s">
        <v>3379</v>
      </c>
      <c r="L1726" s="144">
        <v>40836</v>
      </c>
      <c r="M1726" s="168"/>
      <c r="N1726" s="75"/>
      <c r="O1726" s="75">
        <v>0</v>
      </c>
      <c r="P1726" s="65">
        <v>1</v>
      </c>
      <c r="Q1726" s="91" t="s">
        <v>3110</v>
      </c>
      <c r="R1726" s="14"/>
      <c r="T1726" s="123"/>
      <c r="U1726" s="338"/>
      <c r="V1726" s="92"/>
      <c r="W1726" s="92"/>
    </row>
    <row r="1727" spans="1:23" ht="12.75" customHeight="1" x14ac:dyDescent="0.2">
      <c r="A1727" s="11">
        <f t="shared" si="27"/>
        <v>1725</v>
      </c>
      <c r="B1727" s="98">
        <v>4660</v>
      </c>
      <c r="C1727" s="12" t="s">
        <v>1697</v>
      </c>
      <c r="D1727" s="14" t="s">
        <v>2388</v>
      </c>
      <c r="E1727" s="13" t="s">
        <v>934</v>
      </c>
      <c r="F1727" s="43" t="s">
        <v>3099</v>
      </c>
      <c r="G1727" s="12" t="s">
        <v>2120</v>
      </c>
      <c r="H1727" s="12" t="s">
        <v>2121</v>
      </c>
      <c r="I1727" s="12"/>
      <c r="J1727" s="43" t="s">
        <v>3379</v>
      </c>
      <c r="K1727" s="43" t="s">
        <v>3379</v>
      </c>
      <c r="L1727" s="43"/>
      <c r="M1727" s="168"/>
      <c r="N1727" s="75"/>
      <c r="O1727" s="75">
        <v>0</v>
      </c>
      <c r="P1727" s="65">
        <v>1</v>
      </c>
      <c r="Q1727" s="91" t="s">
        <v>3107</v>
      </c>
      <c r="R1727" s="14"/>
      <c r="T1727" s="123"/>
      <c r="U1727" s="338"/>
      <c r="V1727" s="92"/>
      <c r="W1727" s="92"/>
    </row>
    <row r="1728" spans="1:23" ht="12.75" customHeight="1" x14ac:dyDescent="0.2">
      <c r="A1728" s="11">
        <f t="shared" si="27"/>
        <v>1726</v>
      </c>
      <c r="B1728" s="98">
        <v>4662</v>
      </c>
      <c r="C1728" s="12" t="s">
        <v>1697</v>
      </c>
      <c r="D1728" s="14" t="s">
        <v>2389</v>
      </c>
      <c r="E1728" s="13" t="s">
        <v>934</v>
      </c>
      <c r="F1728" s="43" t="s">
        <v>3099</v>
      </c>
      <c r="G1728" s="12" t="s">
        <v>2120</v>
      </c>
      <c r="H1728" s="12"/>
      <c r="I1728" s="12"/>
      <c r="J1728" s="43" t="s">
        <v>3379</v>
      </c>
      <c r="K1728" s="13"/>
      <c r="L1728" s="13"/>
      <c r="M1728" s="138"/>
      <c r="N1728" s="15"/>
      <c r="O1728" s="15">
        <v>1</v>
      </c>
      <c r="P1728" s="39">
        <v>1</v>
      </c>
      <c r="Q1728" s="91" t="s">
        <v>3107</v>
      </c>
      <c r="R1728" s="14"/>
      <c r="T1728" s="123"/>
      <c r="U1728" s="338"/>
      <c r="V1728" s="92"/>
      <c r="W1728" s="92"/>
    </row>
    <row r="1729" spans="1:23" ht="12.75" customHeight="1" x14ac:dyDescent="0.2">
      <c r="A1729" s="11">
        <f t="shared" si="27"/>
        <v>1727</v>
      </c>
      <c r="B1729" s="98">
        <v>4663</v>
      </c>
      <c r="C1729" s="12" t="s">
        <v>1697</v>
      </c>
      <c r="D1729" s="14" t="s">
        <v>2390</v>
      </c>
      <c r="E1729" s="13" t="s">
        <v>934</v>
      </c>
      <c r="F1729" s="43" t="s">
        <v>3055</v>
      </c>
      <c r="G1729" s="12" t="s">
        <v>2120</v>
      </c>
      <c r="H1729" s="12" t="s">
        <v>2121</v>
      </c>
      <c r="I1729" s="226" t="s">
        <v>3360</v>
      </c>
      <c r="J1729" s="43" t="s">
        <v>3379</v>
      </c>
      <c r="K1729" s="43" t="s">
        <v>3379</v>
      </c>
      <c r="L1729" s="144">
        <v>40448</v>
      </c>
      <c r="M1729" s="168"/>
      <c r="N1729" s="75"/>
      <c r="O1729" s="75">
        <v>0</v>
      </c>
      <c r="P1729" s="65">
        <v>1</v>
      </c>
      <c r="Q1729" s="91" t="s">
        <v>3110</v>
      </c>
      <c r="R1729" s="14"/>
      <c r="T1729" s="135">
        <v>41432</v>
      </c>
      <c r="U1729" s="338"/>
      <c r="V1729" s="92"/>
      <c r="W1729" s="92"/>
    </row>
    <row r="1730" spans="1:23" ht="12.75" customHeight="1" x14ac:dyDescent="0.2">
      <c r="A1730" s="11">
        <f t="shared" si="27"/>
        <v>1728</v>
      </c>
      <c r="B1730" s="98">
        <v>4664</v>
      </c>
      <c r="C1730" s="12" t="s">
        <v>1697</v>
      </c>
      <c r="D1730" s="14" t="s">
        <v>2391</v>
      </c>
      <c r="E1730" s="13" t="s">
        <v>934</v>
      </c>
      <c r="F1730" s="43" t="s">
        <v>3099</v>
      </c>
      <c r="G1730" s="12" t="s">
        <v>2120</v>
      </c>
      <c r="H1730" s="12"/>
      <c r="I1730" s="12"/>
      <c r="J1730" s="43" t="s">
        <v>3379</v>
      </c>
      <c r="K1730" s="13"/>
      <c r="L1730" s="13"/>
      <c r="M1730" s="168"/>
      <c r="N1730" s="75"/>
      <c r="O1730" s="75">
        <v>0</v>
      </c>
      <c r="P1730" s="65">
        <v>1</v>
      </c>
      <c r="Q1730" s="91" t="s">
        <v>3107</v>
      </c>
      <c r="R1730" s="14"/>
      <c r="T1730" s="123"/>
      <c r="U1730" s="338"/>
      <c r="V1730" s="92"/>
      <c r="W1730" s="92"/>
    </row>
    <row r="1731" spans="1:23" ht="12.75" customHeight="1" x14ac:dyDescent="0.2">
      <c r="A1731" s="11">
        <f t="shared" si="27"/>
        <v>1729</v>
      </c>
      <c r="B1731" s="98">
        <v>4665</v>
      </c>
      <c r="C1731" s="12" t="s">
        <v>1697</v>
      </c>
      <c r="D1731" s="14" t="s">
        <v>2392</v>
      </c>
      <c r="E1731" s="13" t="s">
        <v>934</v>
      </c>
      <c r="F1731" s="43" t="s">
        <v>3099</v>
      </c>
      <c r="G1731" s="12" t="s">
        <v>2120</v>
      </c>
      <c r="H1731" s="12"/>
      <c r="I1731" s="12"/>
      <c r="J1731" s="43" t="s">
        <v>3379</v>
      </c>
      <c r="K1731" s="13"/>
      <c r="L1731" s="13"/>
      <c r="M1731" s="168"/>
      <c r="N1731" s="75"/>
      <c r="O1731" s="75">
        <v>0</v>
      </c>
      <c r="P1731" s="65">
        <v>1</v>
      </c>
      <c r="Q1731" s="91" t="s">
        <v>3107</v>
      </c>
      <c r="R1731" s="14"/>
      <c r="T1731" s="123"/>
      <c r="U1731" s="338"/>
      <c r="V1731" s="92"/>
      <c r="W1731" s="92"/>
    </row>
    <row r="1732" spans="1:23" ht="12.75" customHeight="1" x14ac:dyDescent="0.2">
      <c r="A1732" s="11">
        <f t="shared" ref="A1732:A1795" si="28">A1731+1</f>
        <v>1730</v>
      </c>
      <c r="B1732" s="98">
        <v>4666</v>
      </c>
      <c r="C1732" s="12" t="s">
        <v>1697</v>
      </c>
      <c r="D1732" s="14" t="s">
        <v>2393</v>
      </c>
      <c r="E1732" s="13" t="s">
        <v>934</v>
      </c>
      <c r="F1732" s="43" t="s">
        <v>3099</v>
      </c>
      <c r="G1732" s="12" t="s">
        <v>2120</v>
      </c>
      <c r="H1732" s="12"/>
      <c r="I1732" s="12"/>
      <c r="J1732" s="43" t="s">
        <v>3379</v>
      </c>
      <c r="K1732" s="13"/>
      <c r="L1732" s="13"/>
      <c r="M1732" s="168"/>
      <c r="N1732" s="75"/>
      <c r="O1732" s="75">
        <v>0</v>
      </c>
      <c r="P1732" s="65">
        <v>1</v>
      </c>
      <c r="Q1732" s="91" t="s">
        <v>3107</v>
      </c>
      <c r="R1732" s="14"/>
      <c r="T1732" s="123"/>
      <c r="U1732" s="338"/>
      <c r="V1732" s="92"/>
      <c r="W1732" s="92"/>
    </row>
    <row r="1733" spans="1:23" ht="12.75" customHeight="1" x14ac:dyDescent="0.2">
      <c r="A1733" s="11">
        <f t="shared" si="28"/>
        <v>1731</v>
      </c>
      <c r="B1733" s="98">
        <v>4667</v>
      </c>
      <c r="C1733" s="12" t="s">
        <v>1697</v>
      </c>
      <c r="D1733" s="14" t="s">
        <v>2394</v>
      </c>
      <c r="E1733" s="13" t="s">
        <v>934</v>
      </c>
      <c r="F1733" s="43" t="s">
        <v>3099</v>
      </c>
      <c r="G1733" s="12" t="s">
        <v>2120</v>
      </c>
      <c r="H1733" s="12"/>
      <c r="I1733" s="12"/>
      <c r="J1733" s="43" t="s">
        <v>3379</v>
      </c>
      <c r="K1733" s="13"/>
      <c r="L1733" s="13"/>
      <c r="M1733" s="138"/>
      <c r="N1733" s="15"/>
      <c r="O1733" s="15">
        <v>1</v>
      </c>
      <c r="P1733" s="39">
        <v>1</v>
      </c>
      <c r="Q1733" s="91" t="s">
        <v>3107</v>
      </c>
      <c r="R1733" s="14"/>
      <c r="T1733" s="123"/>
      <c r="U1733" s="338"/>
      <c r="V1733" s="92"/>
      <c r="W1733" s="92"/>
    </row>
    <row r="1734" spans="1:23" ht="12.75" customHeight="1" x14ac:dyDescent="0.2">
      <c r="A1734" s="11">
        <f t="shared" si="28"/>
        <v>1732</v>
      </c>
      <c r="B1734" s="98">
        <v>4668</v>
      </c>
      <c r="C1734" s="12" t="s">
        <v>1697</v>
      </c>
      <c r="D1734" s="14" t="s">
        <v>2395</v>
      </c>
      <c r="E1734" s="13" t="s">
        <v>934</v>
      </c>
      <c r="F1734" s="43" t="s">
        <v>3099</v>
      </c>
      <c r="G1734" s="12" t="s">
        <v>2120</v>
      </c>
      <c r="H1734" s="12"/>
      <c r="I1734" s="12"/>
      <c r="J1734" s="43" t="s">
        <v>3379</v>
      </c>
      <c r="K1734" s="13"/>
      <c r="L1734" s="13"/>
      <c r="M1734" s="138"/>
      <c r="N1734" s="15"/>
      <c r="O1734" s="15">
        <v>1</v>
      </c>
      <c r="P1734" s="39">
        <v>1</v>
      </c>
      <c r="Q1734" s="91" t="s">
        <v>3107</v>
      </c>
      <c r="R1734" s="14"/>
      <c r="T1734" s="123"/>
      <c r="U1734" s="338"/>
      <c r="V1734" s="92"/>
      <c r="W1734" s="92"/>
    </row>
    <row r="1735" spans="1:23" ht="12.75" customHeight="1" x14ac:dyDescent="0.2">
      <c r="A1735" s="11">
        <f t="shared" si="28"/>
        <v>1733</v>
      </c>
      <c r="B1735" s="98">
        <v>4669</v>
      </c>
      <c r="C1735" s="12" t="s">
        <v>1697</v>
      </c>
      <c r="D1735" s="14" t="s">
        <v>2396</v>
      </c>
      <c r="E1735" s="13" t="s">
        <v>934</v>
      </c>
      <c r="F1735" s="43" t="s">
        <v>3099</v>
      </c>
      <c r="G1735" s="12" t="s">
        <v>2120</v>
      </c>
      <c r="H1735" s="12"/>
      <c r="I1735" s="12"/>
      <c r="J1735" s="43" t="s">
        <v>3379</v>
      </c>
      <c r="K1735" s="13"/>
      <c r="L1735" s="13"/>
      <c r="M1735" s="138"/>
      <c r="N1735" s="15"/>
      <c r="O1735" s="15">
        <v>1</v>
      </c>
      <c r="P1735" s="39">
        <v>1</v>
      </c>
      <c r="Q1735" s="91" t="s">
        <v>3107</v>
      </c>
      <c r="R1735" s="14"/>
      <c r="T1735" s="123"/>
      <c r="U1735" s="338"/>
      <c r="V1735" s="92"/>
      <c r="W1735" s="92"/>
    </row>
    <row r="1736" spans="1:23" ht="12.75" customHeight="1" x14ac:dyDescent="0.2">
      <c r="A1736" s="11">
        <f t="shared" si="28"/>
        <v>1734</v>
      </c>
      <c r="B1736" s="98">
        <v>4670</v>
      </c>
      <c r="C1736" s="12" t="s">
        <v>1697</v>
      </c>
      <c r="D1736" s="14" t="s">
        <v>2397</v>
      </c>
      <c r="E1736" s="13" t="s">
        <v>934</v>
      </c>
      <c r="F1736" s="43" t="s">
        <v>3099</v>
      </c>
      <c r="G1736" s="12" t="s">
        <v>2120</v>
      </c>
      <c r="H1736" s="12"/>
      <c r="I1736" s="18" t="s">
        <v>3360</v>
      </c>
      <c r="J1736" s="43" t="s">
        <v>3379</v>
      </c>
      <c r="K1736" s="13"/>
      <c r="L1736" s="44">
        <v>42004</v>
      </c>
      <c r="M1736" s="138"/>
      <c r="N1736" s="15"/>
      <c r="O1736" s="15">
        <v>1</v>
      </c>
      <c r="P1736" s="39">
        <v>1</v>
      </c>
      <c r="Q1736" s="91" t="s">
        <v>3110</v>
      </c>
      <c r="R1736" s="14"/>
      <c r="T1736" s="123"/>
      <c r="U1736" s="338"/>
      <c r="V1736" s="92">
        <v>41997</v>
      </c>
      <c r="W1736" s="126">
        <v>42004</v>
      </c>
    </row>
    <row r="1737" spans="1:23" ht="12.75" customHeight="1" x14ac:dyDescent="0.2">
      <c r="A1737" s="11">
        <f t="shared" si="28"/>
        <v>1735</v>
      </c>
      <c r="B1737" s="98">
        <v>4671</v>
      </c>
      <c r="C1737" s="12" t="s">
        <v>1697</v>
      </c>
      <c r="D1737" s="14" t="s">
        <v>2398</v>
      </c>
      <c r="E1737" s="13" t="s">
        <v>934</v>
      </c>
      <c r="F1737" s="43" t="s">
        <v>3099</v>
      </c>
      <c r="G1737" s="12" t="s">
        <v>2120</v>
      </c>
      <c r="H1737" s="12" t="s">
        <v>2121</v>
      </c>
      <c r="I1737" s="18" t="s">
        <v>3360</v>
      </c>
      <c r="J1737" s="43" t="s">
        <v>3379</v>
      </c>
      <c r="K1737" s="43" t="s">
        <v>3379</v>
      </c>
      <c r="L1737" s="92">
        <v>41943</v>
      </c>
      <c r="M1737" s="168"/>
      <c r="N1737" s="75"/>
      <c r="O1737" s="75">
        <v>0</v>
      </c>
      <c r="P1737" s="65">
        <v>1</v>
      </c>
      <c r="Q1737" s="91" t="s">
        <v>3110</v>
      </c>
      <c r="R1737" s="14"/>
      <c r="T1737" s="123"/>
      <c r="U1737" s="338"/>
      <c r="V1737" s="92">
        <v>41943</v>
      </c>
      <c r="W1737" s="92">
        <v>41943</v>
      </c>
    </row>
    <row r="1738" spans="1:23" ht="12.75" customHeight="1" x14ac:dyDescent="0.2">
      <c r="A1738" s="11">
        <f t="shared" si="28"/>
        <v>1736</v>
      </c>
      <c r="B1738" s="98">
        <v>4672</v>
      </c>
      <c r="C1738" s="12" t="s">
        <v>1697</v>
      </c>
      <c r="D1738" s="14" t="s">
        <v>2399</v>
      </c>
      <c r="E1738" s="13" t="s">
        <v>934</v>
      </c>
      <c r="F1738" s="43" t="s">
        <v>3055</v>
      </c>
      <c r="G1738" s="12" t="s">
        <v>2120</v>
      </c>
      <c r="H1738" s="12" t="s">
        <v>2121</v>
      </c>
      <c r="I1738" s="18" t="s">
        <v>3360</v>
      </c>
      <c r="J1738" s="43" t="s">
        <v>3379</v>
      </c>
      <c r="K1738" s="43" t="s">
        <v>3379</v>
      </c>
      <c r="L1738" s="144">
        <v>40451</v>
      </c>
      <c r="M1738" s="168"/>
      <c r="N1738" s="75"/>
      <c r="O1738" s="75">
        <v>0</v>
      </c>
      <c r="P1738" s="65">
        <v>1</v>
      </c>
      <c r="Q1738" s="91" t="s">
        <v>3110</v>
      </c>
      <c r="R1738" s="14"/>
      <c r="T1738" s="123"/>
      <c r="U1738" s="338"/>
      <c r="V1738" s="92"/>
      <c r="W1738" s="92"/>
    </row>
    <row r="1739" spans="1:23" ht="12.75" customHeight="1" x14ac:dyDescent="0.2">
      <c r="A1739" s="11">
        <f t="shared" si="28"/>
        <v>1737</v>
      </c>
      <c r="B1739" s="98">
        <v>4673</v>
      </c>
      <c r="C1739" s="12" t="s">
        <v>1697</v>
      </c>
      <c r="D1739" s="19" t="s">
        <v>744</v>
      </c>
      <c r="E1739" s="13" t="s">
        <v>934</v>
      </c>
      <c r="F1739" s="43" t="s">
        <v>3099</v>
      </c>
      <c r="G1739" s="12" t="s">
        <v>2120</v>
      </c>
      <c r="H1739" s="12" t="s">
        <v>2121</v>
      </c>
      <c r="I1739" s="18" t="s">
        <v>3360</v>
      </c>
      <c r="J1739" s="43" t="s">
        <v>3379</v>
      </c>
      <c r="K1739" s="43" t="s">
        <v>3379</v>
      </c>
      <c r="L1739" s="144">
        <v>41973</v>
      </c>
      <c r="M1739" s="168"/>
      <c r="N1739" s="75"/>
      <c r="O1739" s="75">
        <v>0</v>
      </c>
      <c r="P1739" s="65">
        <v>1</v>
      </c>
      <c r="Q1739" s="91" t="s">
        <v>3110</v>
      </c>
      <c r="R1739" s="14"/>
      <c r="T1739" s="123"/>
      <c r="U1739" s="338"/>
      <c r="V1739" s="92">
        <v>41912</v>
      </c>
      <c r="W1739" s="92">
        <v>41971</v>
      </c>
    </row>
    <row r="1740" spans="1:23" ht="12.75" customHeight="1" x14ac:dyDescent="0.2">
      <c r="A1740" s="11">
        <f t="shared" si="28"/>
        <v>1738</v>
      </c>
      <c r="B1740" s="98">
        <v>4674</v>
      </c>
      <c r="C1740" s="12" t="s">
        <v>1697</v>
      </c>
      <c r="D1740" s="14" t="s">
        <v>745</v>
      </c>
      <c r="E1740" s="13" t="s">
        <v>934</v>
      </c>
      <c r="F1740" s="43" t="s">
        <v>3099</v>
      </c>
      <c r="G1740" s="12" t="s">
        <v>2120</v>
      </c>
      <c r="H1740" s="12"/>
      <c r="I1740" s="12"/>
      <c r="J1740" s="43" t="s">
        <v>3379</v>
      </c>
      <c r="K1740" s="13"/>
      <c r="L1740" s="13"/>
      <c r="M1740" s="168"/>
      <c r="N1740" s="75"/>
      <c r="O1740" s="75">
        <v>0</v>
      </c>
      <c r="P1740" s="65">
        <v>1</v>
      </c>
      <c r="Q1740" s="91" t="s">
        <v>3107</v>
      </c>
      <c r="R1740" s="14"/>
      <c r="T1740" s="123"/>
      <c r="U1740" s="338"/>
      <c r="V1740" s="92"/>
      <c r="W1740" s="92"/>
    </row>
    <row r="1741" spans="1:23" ht="12.75" customHeight="1" x14ac:dyDescent="0.2">
      <c r="A1741" s="11">
        <f t="shared" si="28"/>
        <v>1739</v>
      </c>
      <c r="B1741" s="98">
        <v>4675</v>
      </c>
      <c r="C1741" s="12" t="s">
        <v>1697</v>
      </c>
      <c r="D1741" s="14" t="s">
        <v>746</v>
      </c>
      <c r="E1741" s="13" t="s">
        <v>934</v>
      </c>
      <c r="F1741" s="43" t="s">
        <v>3099</v>
      </c>
      <c r="G1741" s="12" t="s">
        <v>2120</v>
      </c>
      <c r="H1741" s="12"/>
      <c r="I1741" s="12"/>
      <c r="J1741" s="43" t="s">
        <v>3379</v>
      </c>
      <c r="K1741" s="13"/>
      <c r="L1741" s="13"/>
      <c r="M1741" s="168"/>
      <c r="N1741" s="75"/>
      <c r="O1741" s="75">
        <v>0</v>
      </c>
      <c r="P1741" s="65">
        <v>1</v>
      </c>
      <c r="Q1741" s="91" t="s">
        <v>3107</v>
      </c>
      <c r="R1741" s="14"/>
      <c r="T1741" s="123"/>
      <c r="U1741" s="338"/>
      <c r="V1741" s="92"/>
      <c r="W1741" s="92"/>
    </row>
    <row r="1742" spans="1:23" ht="12.75" customHeight="1" x14ac:dyDescent="0.2">
      <c r="A1742" s="11">
        <f t="shared" si="28"/>
        <v>1740</v>
      </c>
      <c r="B1742" s="98">
        <v>4676</v>
      </c>
      <c r="C1742" s="12" t="s">
        <v>1697</v>
      </c>
      <c r="D1742" s="14" t="s">
        <v>2184</v>
      </c>
      <c r="E1742" s="13" t="s">
        <v>934</v>
      </c>
      <c r="F1742" s="43" t="s">
        <v>3099</v>
      </c>
      <c r="G1742" s="12" t="s">
        <v>2120</v>
      </c>
      <c r="H1742" s="12"/>
      <c r="I1742" s="12"/>
      <c r="J1742" s="43" t="s">
        <v>3379</v>
      </c>
      <c r="K1742" s="13"/>
      <c r="L1742" s="13"/>
      <c r="M1742" s="138"/>
      <c r="N1742" s="15"/>
      <c r="O1742" s="15">
        <v>1</v>
      </c>
      <c r="P1742" s="39">
        <v>1</v>
      </c>
      <c r="Q1742" s="91" t="s">
        <v>3107</v>
      </c>
      <c r="R1742" s="14"/>
      <c r="T1742" s="123"/>
      <c r="U1742" s="338"/>
      <c r="V1742" s="92"/>
      <c r="W1742" s="92"/>
    </row>
    <row r="1743" spans="1:23" ht="12.75" customHeight="1" x14ac:dyDescent="0.2">
      <c r="A1743" s="11">
        <f t="shared" si="28"/>
        <v>1741</v>
      </c>
      <c r="B1743" s="98">
        <v>4677</v>
      </c>
      <c r="C1743" s="12" t="s">
        <v>1697</v>
      </c>
      <c r="D1743" s="14" t="s">
        <v>2185</v>
      </c>
      <c r="E1743" s="13" t="s">
        <v>934</v>
      </c>
      <c r="F1743" s="43" t="s">
        <v>3099</v>
      </c>
      <c r="G1743" s="12" t="s">
        <v>2120</v>
      </c>
      <c r="H1743" s="12"/>
      <c r="I1743" s="12"/>
      <c r="J1743" s="43" t="s">
        <v>3379</v>
      </c>
      <c r="K1743" s="13"/>
      <c r="L1743" s="13"/>
      <c r="M1743" s="168"/>
      <c r="N1743" s="75"/>
      <c r="O1743" s="75">
        <v>0</v>
      </c>
      <c r="P1743" s="65">
        <v>1</v>
      </c>
      <c r="Q1743" s="91" t="s">
        <v>3107</v>
      </c>
      <c r="R1743" s="14"/>
      <c r="T1743" s="123"/>
      <c r="U1743" s="338"/>
      <c r="V1743" s="92"/>
      <c r="W1743" s="92"/>
    </row>
    <row r="1744" spans="1:23" ht="12.75" customHeight="1" x14ac:dyDescent="0.2">
      <c r="A1744" s="11">
        <f t="shared" si="28"/>
        <v>1742</v>
      </c>
      <c r="B1744" s="98">
        <v>4678</v>
      </c>
      <c r="C1744" s="12" t="s">
        <v>1697</v>
      </c>
      <c r="D1744" s="14" t="s">
        <v>2186</v>
      </c>
      <c r="E1744" s="13" t="s">
        <v>934</v>
      </c>
      <c r="F1744" s="43" t="s">
        <v>3099</v>
      </c>
      <c r="G1744" s="12" t="s">
        <v>2120</v>
      </c>
      <c r="H1744" s="12"/>
      <c r="I1744" s="12"/>
      <c r="J1744" s="43" t="s">
        <v>3379</v>
      </c>
      <c r="K1744" s="13"/>
      <c r="L1744" s="13"/>
      <c r="M1744" s="138"/>
      <c r="N1744" s="15"/>
      <c r="O1744" s="15">
        <v>1</v>
      </c>
      <c r="P1744" s="39">
        <v>1</v>
      </c>
      <c r="Q1744" s="91" t="s">
        <v>3107</v>
      </c>
      <c r="R1744" s="14"/>
      <c r="T1744" s="123"/>
      <c r="U1744" s="338"/>
      <c r="V1744" s="92"/>
      <c r="W1744" s="92"/>
    </row>
    <row r="1745" spans="1:23" ht="12.75" customHeight="1" x14ac:dyDescent="0.2">
      <c r="A1745" s="11">
        <f t="shared" si="28"/>
        <v>1743</v>
      </c>
      <c r="B1745" s="98">
        <v>4679</v>
      </c>
      <c r="C1745" s="12" t="s">
        <v>1697</v>
      </c>
      <c r="D1745" s="14" t="s">
        <v>2187</v>
      </c>
      <c r="E1745" s="13" t="s">
        <v>934</v>
      </c>
      <c r="F1745" s="43" t="s">
        <v>3099</v>
      </c>
      <c r="G1745" s="12" t="s">
        <v>2120</v>
      </c>
      <c r="H1745" s="12"/>
      <c r="I1745" s="12"/>
      <c r="J1745" s="43" t="s">
        <v>3379</v>
      </c>
      <c r="K1745" s="13"/>
      <c r="L1745" s="13"/>
      <c r="M1745" s="168"/>
      <c r="N1745" s="75"/>
      <c r="O1745" s="75">
        <v>0</v>
      </c>
      <c r="P1745" s="65">
        <v>1</v>
      </c>
      <c r="Q1745" s="91" t="s">
        <v>3107</v>
      </c>
      <c r="R1745" s="14"/>
      <c r="T1745" s="123"/>
      <c r="U1745" s="338"/>
      <c r="V1745" s="92"/>
      <c r="W1745" s="92"/>
    </row>
    <row r="1746" spans="1:23" ht="12.75" customHeight="1" x14ac:dyDescent="0.2">
      <c r="A1746" s="11">
        <f t="shared" si="28"/>
        <v>1744</v>
      </c>
      <c r="B1746" s="98">
        <v>4680</v>
      </c>
      <c r="C1746" s="12" t="s">
        <v>1697</v>
      </c>
      <c r="D1746" s="14" t="s">
        <v>2188</v>
      </c>
      <c r="E1746" s="13" t="s">
        <v>934</v>
      </c>
      <c r="F1746" s="43" t="s">
        <v>3099</v>
      </c>
      <c r="G1746" s="12" t="s">
        <v>2120</v>
      </c>
      <c r="H1746" s="12"/>
      <c r="I1746" s="12"/>
      <c r="J1746" s="43" t="s">
        <v>3379</v>
      </c>
      <c r="K1746" s="13"/>
      <c r="L1746" s="13"/>
      <c r="M1746" s="168"/>
      <c r="N1746" s="75"/>
      <c r="O1746" s="75">
        <v>0</v>
      </c>
      <c r="P1746" s="65">
        <v>1</v>
      </c>
      <c r="Q1746" s="91" t="s">
        <v>3107</v>
      </c>
      <c r="R1746" s="14"/>
      <c r="T1746" s="123"/>
      <c r="U1746" s="338"/>
      <c r="V1746" s="92"/>
      <c r="W1746" s="92"/>
    </row>
    <row r="1747" spans="1:23" ht="12.75" customHeight="1" x14ac:dyDescent="0.2">
      <c r="A1747" s="11">
        <f t="shared" si="28"/>
        <v>1745</v>
      </c>
      <c r="B1747" s="98">
        <v>4681</v>
      </c>
      <c r="C1747" s="12" t="s">
        <v>1697</v>
      </c>
      <c r="D1747" s="14" t="s">
        <v>2189</v>
      </c>
      <c r="E1747" s="13" t="s">
        <v>934</v>
      </c>
      <c r="F1747" s="43" t="s">
        <v>3099</v>
      </c>
      <c r="G1747" s="12" t="s">
        <v>2120</v>
      </c>
      <c r="H1747" s="12"/>
      <c r="I1747" s="12"/>
      <c r="J1747" s="43" t="s">
        <v>3379</v>
      </c>
      <c r="K1747" s="13"/>
      <c r="L1747" s="13"/>
      <c r="M1747" s="168"/>
      <c r="N1747" s="75"/>
      <c r="O1747" s="75">
        <v>0</v>
      </c>
      <c r="P1747" s="65">
        <v>1</v>
      </c>
      <c r="Q1747" s="91" t="s">
        <v>3107</v>
      </c>
      <c r="R1747" s="14"/>
      <c r="T1747" s="123"/>
      <c r="U1747" s="338"/>
      <c r="V1747" s="92"/>
      <c r="W1747" s="92"/>
    </row>
    <row r="1748" spans="1:23" ht="12.75" customHeight="1" x14ac:dyDescent="0.2">
      <c r="A1748" s="228">
        <f t="shared" si="28"/>
        <v>1746</v>
      </c>
      <c r="B1748" s="229">
        <v>4682</v>
      </c>
      <c r="C1748" s="230" t="s">
        <v>1697</v>
      </c>
      <c r="D1748" s="231" t="s">
        <v>1970</v>
      </c>
      <c r="E1748" s="228" t="s">
        <v>2646</v>
      </c>
      <c r="F1748" s="24" t="s">
        <v>3095</v>
      </c>
      <c r="G1748" s="25"/>
      <c r="H1748" s="25"/>
      <c r="I1748" s="25"/>
      <c r="J1748" s="24"/>
      <c r="K1748" s="24"/>
      <c r="L1748" s="24"/>
      <c r="M1748" s="513" t="s">
        <v>3381</v>
      </c>
      <c r="N1748" s="243">
        <v>41599</v>
      </c>
      <c r="O1748" s="241">
        <v>0</v>
      </c>
      <c r="P1748" s="232"/>
      <c r="Q1748" s="242"/>
      <c r="R1748" s="231"/>
      <c r="T1748" s="123"/>
      <c r="U1748" s="338"/>
      <c r="V1748" s="92"/>
      <c r="W1748" s="92"/>
    </row>
    <row r="1749" spans="1:23" ht="12.75" customHeight="1" x14ac:dyDescent="0.2">
      <c r="A1749" s="11">
        <f t="shared" si="28"/>
        <v>1747</v>
      </c>
      <c r="B1749" s="98">
        <v>4683</v>
      </c>
      <c r="C1749" s="12" t="s">
        <v>1697</v>
      </c>
      <c r="D1749" s="14" t="s">
        <v>1971</v>
      </c>
      <c r="E1749" s="13" t="s">
        <v>2646</v>
      </c>
      <c r="F1749" s="43" t="s">
        <v>3095</v>
      </c>
      <c r="G1749" s="12" t="s">
        <v>2120</v>
      </c>
      <c r="H1749" s="12" t="s">
        <v>2121</v>
      </c>
      <c r="I1749" s="221" t="s">
        <v>3360</v>
      </c>
      <c r="J1749" s="43" t="s">
        <v>3379</v>
      </c>
      <c r="K1749" s="43" t="s">
        <v>3379</v>
      </c>
      <c r="L1749" s="144">
        <v>40784</v>
      </c>
      <c r="M1749" s="168"/>
      <c r="N1749" s="75"/>
      <c r="O1749" s="75">
        <v>0</v>
      </c>
      <c r="P1749" s="65">
        <v>1</v>
      </c>
      <c r="Q1749" s="91" t="s">
        <v>3110</v>
      </c>
      <c r="R1749" s="14"/>
      <c r="T1749" s="123"/>
      <c r="U1749" s="338"/>
      <c r="V1749" s="92"/>
      <c r="W1749" s="92"/>
    </row>
    <row r="1750" spans="1:23" ht="12.75" customHeight="1" x14ac:dyDescent="0.2">
      <c r="A1750" s="11">
        <f t="shared" si="28"/>
        <v>1748</v>
      </c>
      <c r="B1750" s="98">
        <v>4684</v>
      </c>
      <c r="C1750" s="12" t="s">
        <v>1697</v>
      </c>
      <c r="D1750" s="14" t="s">
        <v>1972</v>
      </c>
      <c r="E1750" s="13" t="s">
        <v>934</v>
      </c>
      <c r="F1750" s="43" t="s">
        <v>3099</v>
      </c>
      <c r="G1750" s="12" t="s">
        <v>2120</v>
      </c>
      <c r="H1750" s="12"/>
      <c r="I1750" s="12"/>
      <c r="J1750" s="43" t="s">
        <v>3379</v>
      </c>
      <c r="K1750" s="13"/>
      <c r="L1750" s="13"/>
      <c r="M1750" s="168"/>
      <c r="N1750" s="75"/>
      <c r="O1750" s="75">
        <v>0</v>
      </c>
      <c r="P1750" s="65">
        <v>1</v>
      </c>
      <c r="Q1750" s="91" t="s">
        <v>3107</v>
      </c>
      <c r="R1750" s="14"/>
      <c r="T1750" s="123"/>
      <c r="U1750" s="338"/>
      <c r="V1750" s="92"/>
      <c r="W1750" s="92"/>
    </row>
    <row r="1751" spans="1:23" ht="12.75" customHeight="1" x14ac:dyDescent="0.2">
      <c r="A1751" s="11">
        <f t="shared" si="28"/>
        <v>1749</v>
      </c>
      <c r="B1751" s="98">
        <v>4685</v>
      </c>
      <c r="C1751" s="12" t="s">
        <v>1697</v>
      </c>
      <c r="D1751" s="14" t="s">
        <v>2261</v>
      </c>
      <c r="E1751" s="13" t="s">
        <v>934</v>
      </c>
      <c r="F1751" s="43" t="s">
        <v>3099</v>
      </c>
      <c r="G1751" s="12" t="s">
        <v>2120</v>
      </c>
      <c r="H1751" s="12"/>
      <c r="I1751" s="12"/>
      <c r="J1751" s="43" t="s">
        <v>3379</v>
      </c>
      <c r="K1751" s="13"/>
      <c r="L1751" s="13"/>
      <c r="M1751" s="168"/>
      <c r="N1751" s="75"/>
      <c r="O1751" s="75">
        <v>0</v>
      </c>
      <c r="P1751" s="65">
        <v>1</v>
      </c>
      <c r="Q1751" s="91" t="s">
        <v>3107</v>
      </c>
      <c r="R1751" s="14"/>
      <c r="T1751" s="123"/>
      <c r="U1751" s="338"/>
      <c r="V1751" s="92"/>
      <c r="W1751" s="92"/>
    </row>
    <row r="1752" spans="1:23" ht="12.75" customHeight="1" x14ac:dyDescent="0.2">
      <c r="A1752" s="11">
        <f t="shared" si="28"/>
        <v>1750</v>
      </c>
      <c r="B1752" s="98">
        <v>4686</v>
      </c>
      <c r="C1752" s="12" t="s">
        <v>1697</v>
      </c>
      <c r="D1752" s="14" t="s">
        <v>2262</v>
      </c>
      <c r="E1752" s="13" t="s">
        <v>934</v>
      </c>
      <c r="F1752" s="43" t="s">
        <v>3099</v>
      </c>
      <c r="G1752" s="12" t="s">
        <v>2120</v>
      </c>
      <c r="H1752" s="12"/>
      <c r="I1752" s="12"/>
      <c r="J1752" s="43" t="s">
        <v>3379</v>
      </c>
      <c r="K1752" s="13"/>
      <c r="L1752" s="13"/>
      <c r="M1752" s="168"/>
      <c r="N1752" s="75"/>
      <c r="O1752" s="75">
        <v>0</v>
      </c>
      <c r="P1752" s="65">
        <v>1</v>
      </c>
      <c r="Q1752" s="91" t="s">
        <v>3107</v>
      </c>
      <c r="R1752" s="14"/>
      <c r="T1752" s="123"/>
      <c r="U1752" s="338"/>
      <c r="V1752" s="92"/>
      <c r="W1752" s="92"/>
    </row>
    <row r="1753" spans="1:23" ht="12.75" customHeight="1" x14ac:dyDescent="0.2">
      <c r="A1753" s="11">
        <f t="shared" si="28"/>
        <v>1751</v>
      </c>
      <c r="B1753" s="98">
        <v>4687</v>
      </c>
      <c r="C1753" s="12" t="s">
        <v>1697</v>
      </c>
      <c r="D1753" s="14" t="s">
        <v>2263</v>
      </c>
      <c r="E1753" s="13" t="s">
        <v>934</v>
      </c>
      <c r="F1753" s="43" t="s">
        <v>3099</v>
      </c>
      <c r="G1753" s="12" t="s">
        <v>2120</v>
      </c>
      <c r="H1753" s="12"/>
      <c r="I1753" s="12"/>
      <c r="J1753" s="43" t="s">
        <v>3379</v>
      </c>
      <c r="K1753" s="13"/>
      <c r="L1753" s="13"/>
      <c r="M1753" s="168"/>
      <c r="N1753" s="75"/>
      <c r="O1753" s="75">
        <v>0</v>
      </c>
      <c r="P1753" s="65">
        <v>1</v>
      </c>
      <c r="Q1753" s="91" t="s">
        <v>3107</v>
      </c>
      <c r="R1753" s="14"/>
      <c r="T1753" s="123"/>
      <c r="U1753" s="338"/>
      <c r="V1753" s="92"/>
      <c r="W1753" s="92"/>
    </row>
    <row r="1754" spans="1:23" ht="12.75" customHeight="1" x14ac:dyDescent="0.2">
      <c r="A1754" s="11">
        <f t="shared" si="28"/>
        <v>1752</v>
      </c>
      <c r="B1754" s="98">
        <v>4688</v>
      </c>
      <c r="C1754" s="12" t="s">
        <v>1697</v>
      </c>
      <c r="D1754" s="14" t="s">
        <v>2264</v>
      </c>
      <c r="E1754" s="13" t="s">
        <v>934</v>
      </c>
      <c r="F1754" s="43" t="s">
        <v>3099</v>
      </c>
      <c r="G1754" s="12" t="s">
        <v>2120</v>
      </c>
      <c r="H1754" s="12"/>
      <c r="I1754" s="12"/>
      <c r="J1754" s="43" t="s">
        <v>3379</v>
      </c>
      <c r="K1754" s="13"/>
      <c r="L1754" s="13"/>
      <c r="M1754" s="168"/>
      <c r="N1754" s="75"/>
      <c r="O1754" s="75">
        <v>0</v>
      </c>
      <c r="P1754" s="65">
        <v>1</v>
      </c>
      <c r="Q1754" s="91" t="s">
        <v>3107</v>
      </c>
      <c r="R1754" s="14"/>
      <c r="T1754" s="123"/>
      <c r="U1754" s="338"/>
      <c r="V1754" s="92"/>
      <c r="W1754" s="92"/>
    </row>
    <row r="1755" spans="1:23" ht="12.75" customHeight="1" x14ac:dyDescent="0.2">
      <c r="A1755" s="11">
        <f t="shared" si="28"/>
        <v>1753</v>
      </c>
      <c r="B1755" s="98">
        <v>4689</v>
      </c>
      <c r="C1755" s="12" t="s">
        <v>1697</v>
      </c>
      <c r="D1755" s="14" t="s">
        <v>2265</v>
      </c>
      <c r="E1755" s="13" t="s">
        <v>934</v>
      </c>
      <c r="F1755" s="43" t="s">
        <v>3099</v>
      </c>
      <c r="G1755" s="12" t="s">
        <v>2120</v>
      </c>
      <c r="H1755" s="12"/>
      <c r="I1755" s="12"/>
      <c r="J1755" s="43" t="s">
        <v>3379</v>
      </c>
      <c r="K1755" s="13"/>
      <c r="L1755" s="13"/>
      <c r="M1755" s="168"/>
      <c r="N1755" s="75"/>
      <c r="O1755" s="75">
        <v>0</v>
      </c>
      <c r="P1755" s="65">
        <v>1</v>
      </c>
      <c r="Q1755" s="91" t="s">
        <v>3107</v>
      </c>
      <c r="R1755" s="14"/>
      <c r="T1755" s="123"/>
      <c r="U1755" s="338"/>
      <c r="V1755" s="92"/>
      <c r="W1755" s="92"/>
    </row>
    <row r="1756" spans="1:23" ht="12.75" customHeight="1" x14ac:dyDescent="0.2">
      <c r="A1756" s="11">
        <f t="shared" si="28"/>
        <v>1754</v>
      </c>
      <c r="B1756" s="98">
        <v>4690</v>
      </c>
      <c r="C1756" s="12" t="s">
        <v>1697</v>
      </c>
      <c r="D1756" s="14" t="s">
        <v>2266</v>
      </c>
      <c r="E1756" s="13" t="s">
        <v>934</v>
      </c>
      <c r="F1756" s="43" t="s">
        <v>3099</v>
      </c>
      <c r="G1756" s="12" t="s">
        <v>2120</v>
      </c>
      <c r="H1756" s="12"/>
      <c r="I1756" s="12"/>
      <c r="J1756" s="43" t="s">
        <v>3379</v>
      </c>
      <c r="K1756" s="13"/>
      <c r="L1756" s="13"/>
      <c r="M1756" s="138"/>
      <c r="N1756" s="15"/>
      <c r="O1756" s="15">
        <v>1</v>
      </c>
      <c r="P1756" s="39">
        <v>1</v>
      </c>
      <c r="Q1756" s="91" t="s">
        <v>3107</v>
      </c>
      <c r="R1756" s="14"/>
      <c r="T1756" s="123"/>
      <c r="U1756" s="338"/>
      <c r="V1756" s="92"/>
      <c r="W1756" s="92"/>
    </row>
    <row r="1757" spans="1:23" ht="12.75" customHeight="1" x14ac:dyDescent="0.2">
      <c r="A1757" s="11">
        <f t="shared" si="28"/>
        <v>1755</v>
      </c>
      <c r="B1757" s="98">
        <v>4691</v>
      </c>
      <c r="C1757" s="12" t="s">
        <v>1697</v>
      </c>
      <c r="D1757" s="14" t="s">
        <v>2267</v>
      </c>
      <c r="E1757" s="13" t="s">
        <v>934</v>
      </c>
      <c r="F1757" s="43" t="s">
        <v>3099</v>
      </c>
      <c r="G1757" s="12" t="s">
        <v>2120</v>
      </c>
      <c r="H1757" s="12"/>
      <c r="I1757" s="12"/>
      <c r="J1757" s="43" t="s">
        <v>3379</v>
      </c>
      <c r="K1757" s="13"/>
      <c r="L1757" s="13"/>
      <c r="M1757" s="138"/>
      <c r="N1757" s="15"/>
      <c r="O1757" s="15">
        <v>1</v>
      </c>
      <c r="P1757" s="39">
        <v>1</v>
      </c>
      <c r="Q1757" s="91" t="s">
        <v>3107</v>
      </c>
      <c r="R1757" s="14"/>
      <c r="T1757" s="123"/>
      <c r="U1757" s="338"/>
      <c r="V1757" s="92"/>
      <c r="W1757" s="92"/>
    </row>
    <row r="1758" spans="1:23" ht="12.75" customHeight="1" x14ac:dyDescent="0.2">
      <c r="A1758" s="11">
        <f t="shared" si="28"/>
        <v>1756</v>
      </c>
      <c r="B1758" s="98">
        <v>4692</v>
      </c>
      <c r="C1758" s="12" t="s">
        <v>1697</v>
      </c>
      <c r="D1758" s="14" t="s">
        <v>2268</v>
      </c>
      <c r="E1758" s="13" t="s">
        <v>934</v>
      </c>
      <c r="F1758" s="43" t="s">
        <v>3099</v>
      </c>
      <c r="G1758" s="12" t="s">
        <v>2120</v>
      </c>
      <c r="H1758" s="12"/>
      <c r="I1758" s="12"/>
      <c r="J1758" s="43" t="s">
        <v>3379</v>
      </c>
      <c r="K1758" s="13"/>
      <c r="L1758" s="13"/>
      <c r="M1758" s="168"/>
      <c r="N1758" s="75"/>
      <c r="O1758" s="75">
        <v>0</v>
      </c>
      <c r="P1758" s="65">
        <v>1</v>
      </c>
      <c r="Q1758" s="91" t="s">
        <v>3107</v>
      </c>
      <c r="R1758" s="14"/>
      <c r="T1758" s="123"/>
      <c r="U1758" s="338"/>
      <c r="V1758" s="92"/>
      <c r="W1758" s="92"/>
    </row>
    <row r="1759" spans="1:23" ht="12.75" customHeight="1" x14ac:dyDescent="0.2">
      <c r="A1759" s="11">
        <f t="shared" si="28"/>
        <v>1757</v>
      </c>
      <c r="B1759" s="98">
        <v>4693</v>
      </c>
      <c r="C1759" s="12" t="s">
        <v>1697</v>
      </c>
      <c r="D1759" s="14" t="s">
        <v>2269</v>
      </c>
      <c r="E1759" s="13" t="s">
        <v>934</v>
      </c>
      <c r="F1759" s="43" t="s">
        <v>3099</v>
      </c>
      <c r="G1759" s="12" t="s">
        <v>2120</v>
      </c>
      <c r="H1759" s="12"/>
      <c r="I1759" s="12"/>
      <c r="J1759" s="43" t="s">
        <v>3379</v>
      </c>
      <c r="K1759" s="13"/>
      <c r="L1759" s="13"/>
      <c r="M1759" s="138"/>
      <c r="N1759" s="15"/>
      <c r="O1759" s="15">
        <v>1</v>
      </c>
      <c r="P1759" s="39">
        <v>1</v>
      </c>
      <c r="Q1759" s="91" t="s">
        <v>3107</v>
      </c>
      <c r="R1759" s="14"/>
      <c r="T1759" s="123"/>
      <c r="U1759" s="338"/>
      <c r="V1759" s="92"/>
      <c r="W1759" s="92"/>
    </row>
    <row r="1760" spans="1:23" ht="12.75" customHeight="1" x14ac:dyDescent="0.2">
      <c r="A1760" s="11">
        <f t="shared" si="28"/>
        <v>1758</v>
      </c>
      <c r="B1760" s="98">
        <v>4695</v>
      </c>
      <c r="C1760" s="12" t="s">
        <v>1697</v>
      </c>
      <c r="D1760" s="14" t="s">
        <v>2270</v>
      </c>
      <c r="E1760" s="13" t="s">
        <v>957</v>
      </c>
      <c r="F1760" s="43" t="s">
        <v>3096</v>
      </c>
      <c r="G1760" s="12" t="s">
        <v>2120</v>
      </c>
      <c r="H1760" s="12"/>
      <c r="I1760" s="12"/>
      <c r="J1760" s="43" t="s">
        <v>3379</v>
      </c>
      <c r="K1760" s="13"/>
      <c r="L1760" s="13"/>
      <c r="M1760" s="168"/>
      <c r="N1760" s="75"/>
      <c r="O1760" s="75">
        <v>0</v>
      </c>
      <c r="P1760" s="65">
        <v>1</v>
      </c>
      <c r="Q1760" s="91" t="s">
        <v>3107</v>
      </c>
      <c r="R1760" s="14"/>
      <c r="T1760" s="123"/>
      <c r="U1760" s="338"/>
      <c r="V1760" s="92"/>
      <c r="W1760" s="92"/>
    </row>
    <row r="1761" spans="1:23" ht="12.75" customHeight="1" x14ac:dyDescent="0.2">
      <c r="A1761" s="11">
        <f t="shared" si="28"/>
        <v>1759</v>
      </c>
      <c r="B1761" s="98">
        <v>4696</v>
      </c>
      <c r="C1761" s="12" t="s">
        <v>1697</v>
      </c>
      <c r="D1761" s="14" t="s">
        <v>2271</v>
      </c>
      <c r="E1761" s="13" t="s">
        <v>934</v>
      </c>
      <c r="F1761" s="43" t="s">
        <v>3099</v>
      </c>
      <c r="G1761" s="12" t="s">
        <v>2120</v>
      </c>
      <c r="H1761" s="12"/>
      <c r="I1761" s="226" t="s">
        <v>3360</v>
      </c>
      <c r="J1761" s="43" t="s">
        <v>3379</v>
      </c>
      <c r="K1761" s="13"/>
      <c r="L1761" s="144">
        <v>41912</v>
      </c>
      <c r="M1761" s="138"/>
      <c r="N1761" s="15"/>
      <c r="O1761" s="15">
        <v>1</v>
      </c>
      <c r="P1761" s="39">
        <v>1</v>
      </c>
      <c r="Q1761" s="91" t="s">
        <v>3110</v>
      </c>
      <c r="R1761" s="14"/>
      <c r="T1761" s="123"/>
      <c r="U1761" s="338"/>
      <c r="V1761" s="92">
        <v>41912</v>
      </c>
      <c r="W1761" s="92">
        <v>41912</v>
      </c>
    </row>
    <row r="1762" spans="1:23" ht="12.75" customHeight="1" x14ac:dyDescent="0.2">
      <c r="A1762" s="11">
        <f t="shared" si="28"/>
        <v>1760</v>
      </c>
      <c r="B1762" s="98">
        <v>4697</v>
      </c>
      <c r="C1762" s="12" t="s">
        <v>1697</v>
      </c>
      <c r="D1762" s="14" t="s">
        <v>2272</v>
      </c>
      <c r="E1762" s="13" t="s">
        <v>934</v>
      </c>
      <c r="F1762" s="43" t="s">
        <v>3099</v>
      </c>
      <c r="G1762" s="12" t="s">
        <v>2120</v>
      </c>
      <c r="H1762" s="12"/>
      <c r="I1762" s="12"/>
      <c r="J1762" s="43" t="s">
        <v>3379</v>
      </c>
      <c r="K1762" s="13"/>
      <c r="L1762" s="13"/>
      <c r="M1762" s="168"/>
      <c r="N1762" s="75"/>
      <c r="O1762" s="75">
        <v>0</v>
      </c>
      <c r="P1762" s="65">
        <v>1</v>
      </c>
      <c r="Q1762" s="91" t="s">
        <v>3107</v>
      </c>
      <c r="R1762" s="14"/>
      <c r="T1762" s="123"/>
      <c r="U1762" s="338"/>
      <c r="V1762" s="92"/>
      <c r="W1762" s="92"/>
    </row>
    <row r="1763" spans="1:23" ht="12.75" customHeight="1" x14ac:dyDescent="0.2">
      <c r="A1763" s="11">
        <f t="shared" si="28"/>
        <v>1761</v>
      </c>
      <c r="B1763" s="98">
        <v>4699</v>
      </c>
      <c r="C1763" s="12" t="s">
        <v>1697</v>
      </c>
      <c r="D1763" s="14" t="s">
        <v>2273</v>
      </c>
      <c r="E1763" s="13" t="s">
        <v>957</v>
      </c>
      <c r="F1763" s="43" t="s">
        <v>3096</v>
      </c>
      <c r="G1763" s="12" t="s">
        <v>2120</v>
      </c>
      <c r="H1763" s="12"/>
      <c r="I1763" s="12"/>
      <c r="J1763" s="43" t="s">
        <v>3379</v>
      </c>
      <c r="K1763" s="13"/>
      <c r="L1763" s="13"/>
      <c r="M1763" s="168"/>
      <c r="N1763" s="75"/>
      <c r="O1763" s="75">
        <v>0</v>
      </c>
      <c r="P1763" s="65">
        <v>1</v>
      </c>
      <c r="Q1763" s="91" t="s">
        <v>3107</v>
      </c>
      <c r="R1763" s="14"/>
      <c r="T1763" s="123"/>
      <c r="U1763" s="338"/>
      <c r="V1763" s="92"/>
      <c r="W1763" s="92"/>
    </row>
    <row r="1764" spans="1:23" ht="12.75" customHeight="1" x14ac:dyDescent="0.2">
      <c r="A1764" s="11">
        <f t="shared" si="28"/>
        <v>1762</v>
      </c>
      <c r="B1764" s="98">
        <v>4700</v>
      </c>
      <c r="C1764" s="12" t="s">
        <v>1697</v>
      </c>
      <c r="D1764" s="14" t="s">
        <v>2274</v>
      </c>
      <c r="E1764" s="13" t="s">
        <v>1713</v>
      </c>
      <c r="F1764" s="43" t="s">
        <v>3094</v>
      </c>
      <c r="G1764" s="12" t="s">
        <v>2120</v>
      </c>
      <c r="H1764" s="12"/>
      <c r="I1764" s="12"/>
      <c r="J1764" s="43" t="s">
        <v>3379</v>
      </c>
      <c r="K1764" s="13"/>
      <c r="L1764" s="13"/>
      <c r="M1764" s="168"/>
      <c r="N1764" s="75"/>
      <c r="O1764" s="75">
        <v>0</v>
      </c>
      <c r="P1764" s="65">
        <v>1</v>
      </c>
      <c r="Q1764" s="91" t="s">
        <v>3107</v>
      </c>
      <c r="R1764" s="14"/>
      <c r="T1764" s="123"/>
      <c r="U1764" s="338"/>
      <c r="V1764" s="92"/>
      <c r="W1764" s="92"/>
    </row>
    <row r="1765" spans="1:23" ht="12.75" customHeight="1" x14ac:dyDescent="0.2">
      <c r="A1765" s="11">
        <f t="shared" si="28"/>
        <v>1763</v>
      </c>
      <c r="B1765" s="98">
        <v>4702</v>
      </c>
      <c r="C1765" s="12" t="s">
        <v>1697</v>
      </c>
      <c r="D1765" s="14" t="s">
        <v>2741</v>
      </c>
      <c r="E1765" s="13" t="s">
        <v>1713</v>
      </c>
      <c r="F1765" s="43" t="s">
        <v>3050</v>
      </c>
      <c r="G1765" s="12" t="s">
        <v>2120</v>
      </c>
      <c r="H1765" s="12" t="s">
        <v>2121</v>
      </c>
      <c r="I1765" s="225" t="s">
        <v>3360</v>
      </c>
      <c r="J1765" s="43" t="s">
        <v>3379</v>
      </c>
      <c r="K1765" s="43" t="s">
        <v>3379</v>
      </c>
      <c r="L1765" s="144">
        <v>40391</v>
      </c>
      <c r="M1765" s="168"/>
      <c r="N1765" s="75"/>
      <c r="O1765" s="75">
        <v>0</v>
      </c>
      <c r="P1765" s="65">
        <v>1</v>
      </c>
      <c r="Q1765" s="91" t="s">
        <v>3110</v>
      </c>
      <c r="R1765" s="14"/>
      <c r="T1765" s="123"/>
      <c r="U1765" s="338"/>
      <c r="V1765" s="92"/>
      <c r="W1765" s="92"/>
    </row>
    <row r="1766" spans="1:23" ht="12.75" customHeight="1" x14ac:dyDescent="0.2">
      <c r="A1766" s="11">
        <f t="shared" si="28"/>
        <v>1764</v>
      </c>
      <c r="B1766" s="98">
        <v>4703</v>
      </c>
      <c r="C1766" s="12" t="s">
        <v>1697</v>
      </c>
      <c r="D1766" s="14" t="s">
        <v>2742</v>
      </c>
      <c r="E1766" s="13" t="s">
        <v>1713</v>
      </c>
      <c r="F1766" s="43" t="s">
        <v>3050</v>
      </c>
      <c r="G1766" s="12" t="s">
        <v>2120</v>
      </c>
      <c r="H1766" s="12" t="s">
        <v>2121</v>
      </c>
      <c r="I1766" s="18" t="s">
        <v>3360</v>
      </c>
      <c r="J1766" s="43" t="s">
        <v>3379</v>
      </c>
      <c r="K1766" s="43" t="s">
        <v>3379</v>
      </c>
      <c r="L1766" s="144">
        <v>40739</v>
      </c>
      <c r="M1766" s="168"/>
      <c r="N1766" s="75"/>
      <c r="O1766" s="75">
        <v>0</v>
      </c>
      <c r="P1766" s="65">
        <v>1</v>
      </c>
      <c r="Q1766" s="91" t="s">
        <v>3110</v>
      </c>
      <c r="R1766" s="14"/>
      <c r="T1766" s="123"/>
      <c r="U1766" s="338"/>
      <c r="V1766" s="92"/>
      <c r="W1766" s="92"/>
    </row>
    <row r="1767" spans="1:23" ht="12.75" customHeight="1" x14ac:dyDescent="0.2">
      <c r="A1767" s="11">
        <f t="shared" si="28"/>
        <v>1765</v>
      </c>
      <c r="B1767" s="98">
        <v>4704</v>
      </c>
      <c r="C1767" s="12" t="s">
        <v>1697</v>
      </c>
      <c r="D1767" s="14" t="s">
        <v>2743</v>
      </c>
      <c r="E1767" s="13" t="s">
        <v>1713</v>
      </c>
      <c r="F1767" s="43" t="s">
        <v>3050</v>
      </c>
      <c r="G1767" s="12" t="s">
        <v>2120</v>
      </c>
      <c r="H1767" s="12" t="s">
        <v>2121</v>
      </c>
      <c r="I1767" s="18" t="s">
        <v>3360</v>
      </c>
      <c r="J1767" s="43" t="s">
        <v>3379</v>
      </c>
      <c r="K1767" s="43" t="s">
        <v>3379</v>
      </c>
      <c r="L1767" s="144">
        <v>40764</v>
      </c>
      <c r="M1767" s="168"/>
      <c r="N1767" s="75"/>
      <c r="O1767" s="75">
        <v>0</v>
      </c>
      <c r="P1767" s="65">
        <v>1</v>
      </c>
      <c r="Q1767" s="91" t="s">
        <v>3110</v>
      </c>
      <c r="R1767" s="14"/>
      <c r="T1767" s="123"/>
      <c r="U1767" s="338"/>
      <c r="V1767" s="92"/>
      <c r="W1767" s="92"/>
    </row>
    <row r="1768" spans="1:23" ht="12.75" customHeight="1" x14ac:dyDescent="0.2">
      <c r="A1768" s="11">
        <f t="shared" si="28"/>
        <v>1766</v>
      </c>
      <c r="B1768" s="98">
        <v>4705</v>
      </c>
      <c r="C1768" s="12" t="s">
        <v>1697</v>
      </c>
      <c r="D1768" s="14" t="s">
        <v>1270</v>
      </c>
      <c r="E1768" s="13" t="s">
        <v>1713</v>
      </c>
      <c r="F1768" s="43" t="s">
        <v>3050</v>
      </c>
      <c r="G1768" s="12" t="s">
        <v>2120</v>
      </c>
      <c r="H1768" s="12" t="s">
        <v>2121</v>
      </c>
      <c r="I1768" s="18" t="s">
        <v>3360</v>
      </c>
      <c r="J1768" s="43" t="s">
        <v>3379</v>
      </c>
      <c r="K1768" s="43" t="s">
        <v>3379</v>
      </c>
      <c r="L1768" s="144">
        <v>40395</v>
      </c>
      <c r="M1768" s="168"/>
      <c r="N1768" s="75"/>
      <c r="O1768" s="75">
        <v>0</v>
      </c>
      <c r="P1768" s="65">
        <v>1</v>
      </c>
      <c r="Q1768" s="91" t="s">
        <v>3110</v>
      </c>
      <c r="R1768" s="14"/>
      <c r="T1768" s="123"/>
      <c r="U1768" s="338"/>
      <c r="V1768" s="92"/>
      <c r="W1768" s="92"/>
    </row>
    <row r="1769" spans="1:23" ht="12.75" customHeight="1" x14ac:dyDescent="0.2">
      <c r="A1769" s="11">
        <f t="shared" si="28"/>
        <v>1767</v>
      </c>
      <c r="B1769" s="98">
        <v>4706</v>
      </c>
      <c r="C1769" s="12" t="s">
        <v>1697</v>
      </c>
      <c r="D1769" s="14" t="s">
        <v>1271</v>
      </c>
      <c r="E1769" s="13" t="s">
        <v>1713</v>
      </c>
      <c r="F1769" s="43" t="s">
        <v>3050</v>
      </c>
      <c r="G1769" s="12" t="s">
        <v>2120</v>
      </c>
      <c r="H1769" s="12" t="s">
        <v>2121</v>
      </c>
      <c r="I1769" s="18" t="s">
        <v>3360</v>
      </c>
      <c r="J1769" s="43" t="s">
        <v>3379</v>
      </c>
      <c r="K1769" s="43" t="s">
        <v>3379</v>
      </c>
      <c r="L1769" s="144">
        <v>40770</v>
      </c>
      <c r="M1769" s="168"/>
      <c r="N1769" s="75"/>
      <c r="O1769" s="75">
        <v>0</v>
      </c>
      <c r="P1769" s="65">
        <v>1</v>
      </c>
      <c r="Q1769" s="91" t="s">
        <v>3110</v>
      </c>
      <c r="R1769" s="14"/>
      <c r="T1769" s="123"/>
      <c r="U1769" s="338"/>
      <c r="V1769" s="92"/>
      <c r="W1769" s="92"/>
    </row>
    <row r="1770" spans="1:23" ht="12.75" customHeight="1" x14ac:dyDescent="0.2">
      <c r="A1770" s="11">
        <f t="shared" si="28"/>
        <v>1768</v>
      </c>
      <c r="B1770" s="98">
        <v>4707</v>
      </c>
      <c r="C1770" s="12" t="s">
        <v>1697</v>
      </c>
      <c r="D1770" s="14" t="s">
        <v>1272</v>
      </c>
      <c r="E1770" s="13" t="s">
        <v>1713</v>
      </c>
      <c r="F1770" s="43" t="s">
        <v>3050</v>
      </c>
      <c r="G1770" s="12" t="s">
        <v>2120</v>
      </c>
      <c r="H1770" s="12" t="s">
        <v>2121</v>
      </c>
      <c r="I1770" s="18" t="s">
        <v>3360</v>
      </c>
      <c r="J1770" s="43" t="s">
        <v>3379</v>
      </c>
      <c r="K1770" s="43" t="s">
        <v>3379</v>
      </c>
      <c r="L1770" s="144">
        <v>40394</v>
      </c>
      <c r="M1770" s="168"/>
      <c r="N1770" s="75"/>
      <c r="O1770" s="75">
        <v>0</v>
      </c>
      <c r="P1770" s="65">
        <v>1</v>
      </c>
      <c r="Q1770" s="91" t="s">
        <v>3110</v>
      </c>
      <c r="R1770" s="14"/>
      <c r="T1770" s="123"/>
      <c r="U1770" s="338"/>
      <c r="V1770" s="92"/>
      <c r="W1770" s="92"/>
    </row>
    <row r="1771" spans="1:23" ht="12.75" customHeight="1" x14ac:dyDescent="0.2">
      <c r="A1771" s="11">
        <f t="shared" si="28"/>
        <v>1769</v>
      </c>
      <c r="B1771" s="98">
        <v>4708</v>
      </c>
      <c r="C1771" s="12" t="s">
        <v>1697</v>
      </c>
      <c r="D1771" s="14" t="s">
        <v>1273</v>
      </c>
      <c r="E1771" s="13" t="s">
        <v>1713</v>
      </c>
      <c r="F1771" s="43" t="s">
        <v>3050</v>
      </c>
      <c r="G1771" s="12" t="s">
        <v>2120</v>
      </c>
      <c r="H1771" s="12" t="s">
        <v>2121</v>
      </c>
      <c r="I1771" s="18" t="s">
        <v>3360</v>
      </c>
      <c r="J1771" s="43" t="s">
        <v>3379</v>
      </c>
      <c r="K1771" s="43" t="s">
        <v>3379</v>
      </c>
      <c r="L1771" s="144">
        <v>40394</v>
      </c>
      <c r="M1771" s="168"/>
      <c r="N1771" s="75"/>
      <c r="O1771" s="75">
        <v>0</v>
      </c>
      <c r="P1771" s="65">
        <v>1</v>
      </c>
      <c r="Q1771" s="91" t="s">
        <v>3110</v>
      </c>
      <c r="R1771" s="14"/>
      <c r="T1771" s="123"/>
      <c r="U1771" s="338"/>
      <c r="V1771" s="92"/>
      <c r="W1771" s="92"/>
    </row>
    <row r="1772" spans="1:23" ht="12.75" customHeight="1" x14ac:dyDescent="0.2">
      <c r="A1772" s="11">
        <f t="shared" si="28"/>
        <v>1770</v>
      </c>
      <c r="B1772" s="98">
        <v>4709</v>
      </c>
      <c r="C1772" s="12" t="s">
        <v>1697</v>
      </c>
      <c r="D1772" s="14" t="s">
        <v>2746</v>
      </c>
      <c r="E1772" s="13" t="s">
        <v>1713</v>
      </c>
      <c r="F1772" s="43" t="s">
        <v>3050</v>
      </c>
      <c r="G1772" s="12" t="s">
        <v>2120</v>
      </c>
      <c r="H1772" s="12" t="s">
        <v>2121</v>
      </c>
      <c r="I1772" s="18" t="s">
        <v>3360</v>
      </c>
      <c r="J1772" s="43" t="s">
        <v>3379</v>
      </c>
      <c r="K1772" s="43" t="s">
        <v>3379</v>
      </c>
      <c r="L1772" s="144">
        <v>40463</v>
      </c>
      <c r="M1772" s="168"/>
      <c r="N1772" s="75"/>
      <c r="O1772" s="75">
        <v>0</v>
      </c>
      <c r="P1772" s="65">
        <v>1</v>
      </c>
      <c r="Q1772" s="91" t="s">
        <v>3110</v>
      </c>
      <c r="R1772" s="14"/>
      <c r="T1772" s="123"/>
      <c r="U1772" s="338"/>
      <c r="V1772" s="92"/>
      <c r="W1772" s="92"/>
    </row>
    <row r="1773" spans="1:23" ht="12.75" customHeight="1" x14ac:dyDescent="0.2">
      <c r="A1773" s="11">
        <f t="shared" si="28"/>
        <v>1771</v>
      </c>
      <c r="B1773" s="98">
        <v>4711</v>
      </c>
      <c r="C1773" s="12" t="s">
        <v>1697</v>
      </c>
      <c r="D1773" s="14" t="s">
        <v>133</v>
      </c>
      <c r="E1773" s="13" t="s">
        <v>1713</v>
      </c>
      <c r="F1773" s="43" t="s">
        <v>3050</v>
      </c>
      <c r="G1773" s="12" t="s">
        <v>2120</v>
      </c>
      <c r="H1773" s="12" t="s">
        <v>2121</v>
      </c>
      <c r="I1773" s="18" t="s">
        <v>3360</v>
      </c>
      <c r="J1773" s="43" t="s">
        <v>3379</v>
      </c>
      <c r="K1773" s="43" t="s">
        <v>3379</v>
      </c>
      <c r="L1773" s="144">
        <v>40760</v>
      </c>
      <c r="M1773" s="168"/>
      <c r="N1773" s="75"/>
      <c r="O1773" s="75">
        <v>0</v>
      </c>
      <c r="P1773" s="65">
        <v>1</v>
      </c>
      <c r="Q1773" s="91" t="s">
        <v>3110</v>
      </c>
      <c r="R1773" s="14"/>
      <c r="T1773" s="123"/>
      <c r="U1773" s="338"/>
      <c r="V1773" s="92"/>
      <c r="W1773" s="92"/>
    </row>
    <row r="1774" spans="1:23" ht="12.75" customHeight="1" x14ac:dyDescent="0.2">
      <c r="A1774" s="11">
        <f t="shared" si="28"/>
        <v>1772</v>
      </c>
      <c r="B1774" s="98">
        <v>4712</v>
      </c>
      <c r="C1774" s="12" t="s">
        <v>1697</v>
      </c>
      <c r="D1774" s="14" t="s">
        <v>134</v>
      </c>
      <c r="E1774" s="13" t="s">
        <v>1713</v>
      </c>
      <c r="F1774" s="43" t="s">
        <v>3050</v>
      </c>
      <c r="G1774" s="12" t="s">
        <v>2120</v>
      </c>
      <c r="H1774" s="12" t="s">
        <v>2121</v>
      </c>
      <c r="I1774" s="18" t="s">
        <v>3360</v>
      </c>
      <c r="J1774" s="43" t="s">
        <v>3379</v>
      </c>
      <c r="K1774" s="43" t="s">
        <v>3379</v>
      </c>
      <c r="L1774" s="144">
        <v>40391</v>
      </c>
      <c r="M1774" s="168"/>
      <c r="N1774" s="75"/>
      <c r="O1774" s="75">
        <v>0</v>
      </c>
      <c r="P1774" s="65">
        <v>1</v>
      </c>
      <c r="Q1774" s="91" t="s">
        <v>3110</v>
      </c>
      <c r="R1774" s="14"/>
      <c r="T1774" s="123"/>
      <c r="U1774" s="338"/>
      <c r="V1774" s="92"/>
      <c r="W1774" s="92"/>
    </row>
    <row r="1775" spans="1:23" ht="12.75" customHeight="1" x14ac:dyDescent="0.2">
      <c r="A1775" s="11">
        <f t="shared" si="28"/>
        <v>1773</v>
      </c>
      <c r="B1775" s="98">
        <v>4713</v>
      </c>
      <c r="C1775" s="12" t="s">
        <v>1697</v>
      </c>
      <c r="D1775" s="14" t="s">
        <v>135</v>
      </c>
      <c r="E1775" s="13" t="s">
        <v>1713</v>
      </c>
      <c r="F1775" s="43" t="s">
        <v>3050</v>
      </c>
      <c r="G1775" s="12" t="s">
        <v>2120</v>
      </c>
      <c r="H1775" s="12" t="s">
        <v>2121</v>
      </c>
      <c r="I1775" s="18" t="s">
        <v>3360</v>
      </c>
      <c r="J1775" s="43" t="s">
        <v>3379</v>
      </c>
      <c r="K1775" s="43" t="s">
        <v>3379</v>
      </c>
      <c r="L1775" s="144">
        <v>40597</v>
      </c>
      <c r="M1775" s="168"/>
      <c r="N1775" s="75"/>
      <c r="O1775" s="75">
        <v>0</v>
      </c>
      <c r="P1775" s="65">
        <v>1</v>
      </c>
      <c r="Q1775" s="91" t="s">
        <v>3110</v>
      </c>
      <c r="R1775" s="14"/>
      <c r="T1775" s="123"/>
      <c r="U1775" s="338"/>
      <c r="V1775" s="92"/>
      <c r="W1775" s="92"/>
    </row>
    <row r="1776" spans="1:23" ht="12.75" customHeight="1" x14ac:dyDescent="0.2">
      <c r="A1776" s="11">
        <f t="shared" si="28"/>
        <v>1774</v>
      </c>
      <c r="B1776" s="98">
        <v>4715</v>
      </c>
      <c r="C1776" s="12" t="s">
        <v>1697</v>
      </c>
      <c r="D1776" s="14" t="s">
        <v>136</v>
      </c>
      <c r="E1776" s="13" t="s">
        <v>1713</v>
      </c>
      <c r="F1776" s="43" t="s">
        <v>3050</v>
      </c>
      <c r="G1776" s="12" t="s">
        <v>2120</v>
      </c>
      <c r="H1776" s="12" t="s">
        <v>2121</v>
      </c>
      <c r="I1776" s="18" t="s">
        <v>3360</v>
      </c>
      <c r="J1776" s="43" t="s">
        <v>3379</v>
      </c>
      <c r="K1776" s="43" t="s">
        <v>3379</v>
      </c>
      <c r="L1776" s="144">
        <v>40770</v>
      </c>
      <c r="M1776" s="168"/>
      <c r="N1776" s="75"/>
      <c r="O1776" s="75">
        <v>0</v>
      </c>
      <c r="P1776" s="65">
        <v>1</v>
      </c>
      <c r="Q1776" s="91" t="s">
        <v>3110</v>
      </c>
      <c r="R1776" s="14"/>
      <c r="T1776" s="123"/>
      <c r="U1776" s="338"/>
      <c r="V1776" s="92"/>
      <c r="W1776" s="92"/>
    </row>
    <row r="1777" spans="1:23" ht="12.75" customHeight="1" x14ac:dyDescent="0.2">
      <c r="A1777" s="11">
        <f t="shared" si="28"/>
        <v>1775</v>
      </c>
      <c r="B1777" s="98">
        <v>4716</v>
      </c>
      <c r="C1777" s="12" t="s">
        <v>1697</v>
      </c>
      <c r="D1777" s="14" t="s">
        <v>137</v>
      </c>
      <c r="E1777" s="13" t="s">
        <v>1713</v>
      </c>
      <c r="F1777" s="43" t="s">
        <v>3050</v>
      </c>
      <c r="G1777" s="12" t="s">
        <v>2120</v>
      </c>
      <c r="H1777" s="12" t="s">
        <v>2121</v>
      </c>
      <c r="I1777" s="221" t="s">
        <v>3360</v>
      </c>
      <c r="J1777" s="43" t="s">
        <v>3379</v>
      </c>
      <c r="K1777" s="43" t="s">
        <v>3379</v>
      </c>
      <c r="L1777" s="144">
        <v>40513</v>
      </c>
      <c r="M1777" s="168"/>
      <c r="N1777" s="75"/>
      <c r="O1777" s="75">
        <v>0</v>
      </c>
      <c r="P1777" s="65">
        <v>1</v>
      </c>
      <c r="Q1777" s="91" t="s">
        <v>3110</v>
      </c>
      <c r="R1777" s="14"/>
      <c r="T1777" s="123"/>
      <c r="U1777" s="338"/>
      <c r="V1777" s="92"/>
      <c r="W1777" s="92"/>
    </row>
    <row r="1778" spans="1:23" ht="12.75" customHeight="1" x14ac:dyDescent="0.2">
      <c r="A1778" s="11">
        <f t="shared" si="28"/>
        <v>1776</v>
      </c>
      <c r="B1778" s="98">
        <v>4717</v>
      </c>
      <c r="C1778" s="12" t="s">
        <v>1697</v>
      </c>
      <c r="D1778" s="14" t="s">
        <v>138</v>
      </c>
      <c r="E1778" s="13" t="s">
        <v>1713</v>
      </c>
      <c r="F1778" s="43" t="s">
        <v>3094</v>
      </c>
      <c r="G1778" s="12" t="s">
        <v>2120</v>
      </c>
      <c r="H1778" s="18" t="s">
        <v>2121</v>
      </c>
      <c r="I1778" s="18"/>
      <c r="J1778" s="43" t="s">
        <v>3379</v>
      </c>
      <c r="K1778" s="44">
        <v>41729</v>
      </c>
      <c r="L1778" s="44"/>
      <c r="M1778" s="168"/>
      <c r="N1778" s="75"/>
      <c r="O1778" s="75">
        <v>0</v>
      </c>
      <c r="P1778" s="65">
        <v>1</v>
      </c>
      <c r="Q1778" s="91" t="s">
        <v>3107</v>
      </c>
      <c r="R1778" s="14"/>
      <c r="T1778" s="123">
        <v>41726</v>
      </c>
      <c r="U1778" s="338"/>
      <c r="V1778" s="92"/>
      <c r="W1778" s="92"/>
    </row>
    <row r="1779" spans="1:23" ht="12.75" customHeight="1" x14ac:dyDescent="0.2">
      <c r="A1779" s="11">
        <f t="shared" si="28"/>
        <v>1777</v>
      </c>
      <c r="B1779" s="98">
        <v>4718</v>
      </c>
      <c r="C1779" s="12" t="s">
        <v>1697</v>
      </c>
      <c r="D1779" s="14" t="s">
        <v>139</v>
      </c>
      <c r="E1779" s="13" t="s">
        <v>1713</v>
      </c>
      <c r="F1779" s="43" t="s">
        <v>3094</v>
      </c>
      <c r="G1779" s="12" t="s">
        <v>2120</v>
      </c>
      <c r="H1779" s="18" t="s">
        <v>2121</v>
      </c>
      <c r="I1779" s="18"/>
      <c r="J1779" s="43" t="s">
        <v>3379</v>
      </c>
      <c r="K1779" s="44">
        <v>41723</v>
      </c>
      <c r="L1779" s="44"/>
      <c r="M1779" s="168"/>
      <c r="N1779" s="75"/>
      <c r="O1779" s="75">
        <v>0</v>
      </c>
      <c r="P1779" s="65">
        <v>1</v>
      </c>
      <c r="Q1779" s="91" t="s">
        <v>3107</v>
      </c>
      <c r="R1779" s="14"/>
      <c r="T1779" s="125">
        <v>41698</v>
      </c>
      <c r="U1779" s="338"/>
      <c r="V1779" s="92"/>
      <c r="W1779" s="92"/>
    </row>
    <row r="1780" spans="1:23" ht="12.75" customHeight="1" x14ac:dyDescent="0.2">
      <c r="A1780" s="11">
        <f t="shared" si="28"/>
        <v>1778</v>
      </c>
      <c r="B1780" s="98">
        <v>4719</v>
      </c>
      <c r="C1780" s="12" t="s">
        <v>1697</v>
      </c>
      <c r="D1780" s="14" t="s">
        <v>140</v>
      </c>
      <c r="E1780" s="13" t="s">
        <v>1713</v>
      </c>
      <c r="F1780" s="43" t="s">
        <v>3050</v>
      </c>
      <c r="G1780" s="12" t="s">
        <v>2120</v>
      </c>
      <c r="H1780" s="12" t="s">
        <v>2121</v>
      </c>
      <c r="I1780" s="225" t="s">
        <v>3360</v>
      </c>
      <c r="J1780" s="43" t="s">
        <v>3379</v>
      </c>
      <c r="K1780" s="43" t="s">
        <v>3379</v>
      </c>
      <c r="L1780" s="144">
        <v>40391</v>
      </c>
      <c r="M1780" s="168"/>
      <c r="N1780" s="75"/>
      <c r="O1780" s="75">
        <v>0</v>
      </c>
      <c r="P1780" s="65">
        <v>1</v>
      </c>
      <c r="Q1780" s="91" t="s">
        <v>3110</v>
      </c>
      <c r="R1780" s="14"/>
      <c r="T1780" s="123"/>
      <c r="U1780" s="338"/>
      <c r="V1780" s="92"/>
      <c r="W1780" s="92"/>
    </row>
    <row r="1781" spans="1:23" ht="12.75" customHeight="1" x14ac:dyDescent="0.2">
      <c r="A1781" s="11">
        <f t="shared" si="28"/>
        <v>1779</v>
      </c>
      <c r="B1781" s="98">
        <v>4720</v>
      </c>
      <c r="C1781" s="12" t="s">
        <v>1697</v>
      </c>
      <c r="D1781" s="14" t="s">
        <v>141</v>
      </c>
      <c r="E1781" s="13" t="s">
        <v>1713</v>
      </c>
      <c r="F1781" s="43" t="s">
        <v>3094</v>
      </c>
      <c r="G1781" s="12" t="s">
        <v>2120</v>
      </c>
      <c r="H1781" s="12" t="s">
        <v>2121</v>
      </c>
      <c r="I1781" s="18" t="s">
        <v>3360</v>
      </c>
      <c r="J1781" s="43" t="s">
        <v>3379</v>
      </c>
      <c r="K1781" s="43" t="s">
        <v>3379</v>
      </c>
      <c r="L1781" s="144">
        <v>40773</v>
      </c>
      <c r="M1781" s="168"/>
      <c r="N1781" s="75"/>
      <c r="O1781" s="75">
        <v>0</v>
      </c>
      <c r="P1781" s="65">
        <v>1</v>
      </c>
      <c r="Q1781" s="91" t="s">
        <v>3110</v>
      </c>
      <c r="R1781" s="14"/>
      <c r="T1781" s="123"/>
      <c r="U1781" s="338"/>
      <c r="V1781" s="92"/>
      <c r="W1781" s="92"/>
    </row>
    <row r="1782" spans="1:23" ht="12.75" customHeight="1" x14ac:dyDescent="0.2">
      <c r="A1782" s="11">
        <f t="shared" si="28"/>
        <v>1780</v>
      </c>
      <c r="B1782" s="98">
        <v>4721</v>
      </c>
      <c r="C1782" s="12" t="s">
        <v>1697</v>
      </c>
      <c r="D1782" s="14" t="s">
        <v>1997</v>
      </c>
      <c r="E1782" s="13" t="s">
        <v>1713</v>
      </c>
      <c r="F1782" s="43" t="s">
        <v>3094</v>
      </c>
      <c r="G1782" s="12" t="s">
        <v>2120</v>
      </c>
      <c r="H1782" s="12" t="s">
        <v>2121</v>
      </c>
      <c r="I1782" s="18" t="s">
        <v>3360</v>
      </c>
      <c r="J1782" s="43" t="s">
        <v>3379</v>
      </c>
      <c r="K1782" s="43" t="s">
        <v>3379</v>
      </c>
      <c r="L1782" s="144">
        <v>40653</v>
      </c>
      <c r="M1782" s="168"/>
      <c r="N1782" s="75"/>
      <c r="O1782" s="75">
        <v>0</v>
      </c>
      <c r="P1782" s="65">
        <v>1</v>
      </c>
      <c r="Q1782" s="91" t="s">
        <v>3110</v>
      </c>
      <c r="R1782" s="14"/>
      <c r="T1782" s="123"/>
      <c r="U1782" s="338"/>
      <c r="V1782" s="92"/>
      <c r="W1782" s="92"/>
    </row>
    <row r="1783" spans="1:23" ht="12.75" customHeight="1" x14ac:dyDescent="0.2">
      <c r="A1783" s="11">
        <f t="shared" si="28"/>
        <v>1781</v>
      </c>
      <c r="B1783" s="98">
        <v>4722</v>
      </c>
      <c r="C1783" s="12" t="s">
        <v>1697</v>
      </c>
      <c r="D1783" s="14" t="s">
        <v>1998</v>
      </c>
      <c r="E1783" s="13" t="s">
        <v>1713</v>
      </c>
      <c r="F1783" s="43" t="s">
        <v>3094</v>
      </c>
      <c r="G1783" s="12" t="s">
        <v>2120</v>
      </c>
      <c r="H1783" s="18" t="s">
        <v>2121</v>
      </c>
      <c r="I1783" s="221" t="s">
        <v>3360</v>
      </c>
      <c r="J1783" s="43" t="s">
        <v>3379</v>
      </c>
      <c r="K1783" s="144">
        <v>41867</v>
      </c>
      <c r="L1783" s="144">
        <v>40683</v>
      </c>
      <c r="M1783" s="168"/>
      <c r="N1783" s="75"/>
      <c r="O1783" s="75">
        <v>0</v>
      </c>
      <c r="P1783" s="65">
        <v>1</v>
      </c>
      <c r="Q1783" s="91" t="s">
        <v>3110</v>
      </c>
      <c r="R1783" s="14"/>
      <c r="T1783" s="125">
        <v>41865</v>
      </c>
      <c r="U1783" s="410">
        <v>41820</v>
      </c>
      <c r="V1783" s="92"/>
      <c r="W1783" s="92"/>
    </row>
    <row r="1784" spans="1:23" ht="12.75" customHeight="1" x14ac:dyDescent="0.2">
      <c r="A1784" s="11">
        <f t="shared" si="28"/>
        <v>1782</v>
      </c>
      <c r="B1784" s="98">
        <v>4724</v>
      </c>
      <c r="C1784" s="12" t="s">
        <v>1697</v>
      </c>
      <c r="D1784" s="14" t="s">
        <v>1999</v>
      </c>
      <c r="E1784" s="13" t="s">
        <v>1713</v>
      </c>
      <c r="F1784" s="43" t="s">
        <v>3094</v>
      </c>
      <c r="G1784" s="12" t="s">
        <v>2120</v>
      </c>
      <c r="H1784" s="12" t="s">
        <v>2121</v>
      </c>
      <c r="I1784" s="12"/>
      <c r="J1784" s="43" t="s">
        <v>3379</v>
      </c>
      <c r="K1784" s="43" t="s">
        <v>3379</v>
      </c>
      <c r="L1784" s="43"/>
      <c r="M1784" s="168"/>
      <c r="N1784" s="75"/>
      <c r="O1784" s="75">
        <v>0</v>
      </c>
      <c r="P1784" s="65">
        <v>1</v>
      </c>
      <c r="Q1784" s="91" t="s">
        <v>3107</v>
      </c>
      <c r="R1784" s="14"/>
      <c r="T1784" s="123"/>
      <c r="U1784" s="338"/>
      <c r="V1784" s="92"/>
      <c r="W1784" s="92"/>
    </row>
    <row r="1785" spans="1:23" ht="12.75" customHeight="1" x14ac:dyDescent="0.2">
      <c r="A1785" s="11">
        <f t="shared" si="28"/>
        <v>1783</v>
      </c>
      <c r="B1785" s="98">
        <v>4725</v>
      </c>
      <c r="C1785" s="12" t="s">
        <v>1697</v>
      </c>
      <c r="D1785" s="14" t="s">
        <v>2000</v>
      </c>
      <c r="E1785" s="13" t="s">
        <v>1713</v>
      </c>
      <c r="F1785" s="43" t="s">
        <v>3094</v>
      </c>
      <c r="G1785" s="12" t="s">
        <v>2120</v>
      </c>
      <c r="H1785" s="12" t="s">
        <v>2121</v>
      </c>
      <c r="I1785" s="225" t="s">
        <v>3360</v>
      </c>
      <c r="J1785" s="43" t="s">
        <v>3379</v>
      </c>
      <c r="K1785" s="43" t="s">
        <v>3379</v>
      </c>
      <c r="L1785" s="144">
        <v>40675</v>
      </c>
      <c r="M1785" s="168"/>
      <c r="N1785" s="75"/>
      <c r="O1785" s="75">
        <v>0</v>
      </c>
      <c r="P1785" s="65">
        <v>1</v>
      </c>
      <c r="Q1785" s="91" t="s">
        <v>3110</v>
      </c>
      <c r="R1785" s="14"/>
      <c r="T1785" s="123"/>
      <c r="U1785" s="338"/>
      <c r="V1785" s="92"/>
      <c r="W1785" s="92"/>
    </row>
    <row r="1786" spans="1:23" ht="12.75" customHeight="1" x14ac:dyDescent="0.2">
      <c r="A1786" s="11">
        <f t="shared" si="28"/>
        <v>1784</v>
      </c>
      <c r="B1786" s="98">
        <v>4726</v>
      </c>
      <c r="C1786" s="12" t="s">
        <v>1697</v>
      </c>
      <c r="D1786" s="14" t="s">
        <v>2001</v>
      </c>
      <c r="E1786" s="13" t="s">
        <v>1713</v>
      </c>
      <c r="F1786" s="43" t="s">
        <v>3094</v>
      </c>
      <c r="G1786" s="12" t="s">
        <v>2120</v>
      </c>
      <c r="H1786" s="12" t="s">
        <v>2121</v>
      </c>
      <c r="I1786" s="18" t="s">
        <v>3360</v>
      </c>
      <c r="J1786" s="43" t="s">
        <v>3379</v>
      </c>
      <c r="K1786" s="43" t="s">
        <v>3379</v>
      </c>
      <c r="L1786" s="144">
        <v>40677</v>
      </c>
      <c r="M1786" s="168"/>
      <c r="N1786" s="75"/>
      <c r="O1786" s="75">
        <v>0</v>
      </c>
      <c r="P1786" s="65">
        <v>1</v>
      </c>
      <c r="Q1786" s="91" t="s">
        <v>3110</v>
      </c>
      <c r="R1786" s="14"/>
      <c r="T1786" s="123"/>
      <c r="U1786" s="338"/>
      <c r="V1786" s="92"/>
      <c r="W1786" s="92"/>
    </row>
    <row r="1787" spans="1:23" ht="12.75" customHeight="1" x14ac:dyDescent="0.2">
      <c r="A1787" s="11">
        <f t="shared" si="28"/>
        <v>1785</v>
      </c>
      <c r="B1787" s="98">
        <v>4727</v>
      </c>
      <c r="C1787" s="12" t="s">
        <v>1697</v>
      </c>
      <c r="D1787" s="14" t="s">
        <v>2002</v>
      </c>
      <c r="E1787" s="13" t="s">
        <v>1713</v>
      </c>
      <c r="F1787" s="43" t="s">
        <v>3050</v>
      </c>
      <c r="G1787" s="12" t="s">
        <v>2120</v>
      </c>
      <c r="H1787" s="12" t="s">
        <v>2121</v>
      </c>
      <c r="I1787" s="18" t="s">
        <v>3360</v>
      </c>
      <c r="J1787" s="43" t="s">
        <v>3379</v>
      </c>
      <c r="K1787" s="43" t="s">
        <v>3379</v>
      </c>
      <c r="L1787" s="144">
        <v>40648</v>
      </c>
      <c r="M1787" s="168"/>
      <c r="N1787" s="75"/>
      <c r="O1787" s="75">
        <v>0</v>
      </c>
      <c r="P1787" s="65">
        <v>1</v>
      </c>
      <c r="Q1787" s="91" t="s">
        <v>3110</v>
      </c>
      <c r="R1787" s="14"/>
      <c r="T1787" s="123"/>
      <c r="U1787" s="338"/>
      <c r="V1787" s="92"/>
      <c r="W1787" s="92"/>
    </row>
    <row r="1788" spans="1:23" ht="12.75" customHeight="1" x14ac:dyDescent="0.2">
      <c r="A1788" s="11">
        <f t="shared" si="28"/>
        <v>1786</v>
      </c>
      <c r="B1788" s="98">
        <v>4728</v>
      </c>
      <c r="C1788" s="12" t="s">
        <v>1697</v>
      </c>
      <c r="D1788" s="14" t="s">
        <v>2003</v>
      </c>
      <c r="E1788" s="13" t="s">
        <v>1713</v>
      </c>
      <c r="F1788" s="43" t="s">
        <v>3050</v>
      </c>
      <c r="G1788" s="12" t="s">
        <v>2120</v>
      </c>
      <c r="H1788" s="12" t="s">
        <v>2121</v>
      </c>
      <c r="I1788" s="18" t="s">
        <v>3360</v>
      </c>
      <c r="J1788" s="43" t="s">
        <v>3379</v>
      </c>
      <c r="K1788" s="43" t="s">
        <v>3379</v>
      </c>
      <c r="L1788" s="144">
        <v>40641</v>
      </c>
      <c r="M1788" s="168"/>
      <c r="N1788" s="75"/>
      <c r="O1788" s="75">
        <v>0</v>
      </c>
      <c r="P1788" s="65">
        <v>1</v>
      </c>
      <c r="Q1788" s="91" t="s">
        <v>3110</v>
      </c>
      <c r="R1788" s="14"/>
      <c r="T1788" s="123"/>
      <c r="U1788" s="338"/>
      <c r="V1788" s="92"/>
      <c r="W1788" s="92"/>
    </row>
    <row r="1789" spans="1:23" ht="12.75" customHeight="1" x14ac:dyDescent="0.2">
      <c r="A1789" s="11">
        <f t="shared" si="28"/>
        <v>1787</v>
      </c>
      <c r="B1789" s="98">
        <v>4729</v>
      </c>
      <c r="C1789" s="12" t="s">
        <v>1697</v>
      </c>
      <c r="D1789" s="14" t="s">
        <v>2004</v>
      </c>
      <c r="E1789" s="13" t="s">
        <v>1713</v>
      </c>
      <c r="F1789" s="43" t="s">
        <v>3050</v>
      </c>
      <c r="G1789" s="12" t="s">
        <v>2120</v>
      </c>
      <c r="H1789" s="12" t="s">
        <v>2121</v>
      </c>
      <c r="I1789" s="18" t="s">
        <v>3360</v>
      </c>
      <c r="J1789" s="43" t="s">
        <v>3379</v>
      </c>
      <c r="K1789" s="43" t="s">
        <v>3379</v>
      </c>
      <c r="L1789" s="144">
        <v>40641</v>
      </c>
      <c r="M1789" s="168"/>
      <c r="N1789" s="75"/>
      <c r="O1789" s="75">
        <v>0</v>
      </c>
      <c r="P1789" s="65">
        <v>1</v>
      </c>
      <c r="Q1789" s="91" t="s">
        <v>3110</v>
      </c>
      <c r="R1789" s="14"/>
      <c r="T1789" s="123"/>
      <c r="U1789" s="338"/>
      <c r="V1789" s="92"/>
      <c r="W1789" s="92"/>
    </row>
    <row r="1790" spans="1:23" ht="12.75" customHeight="1" x14ac:dyDescent="0.2">
      <c r="A1790" s="11">
        <f t="shared" si="28"/>
        <v>1788</v>
      </c>
      <c r="B1790" s="98">
        <v>4730</v>
      </c>
      <c r="C1790" s="12" t="s">
        <v>1697</v>
      </c>
      <c r="D1790" s="14" t="s">
        <v>2005</v>
      </c>
      <c r="E1790" s="13" t="s">
        <v>1713</v>
      </c>
      <c r="F1790" s="43" t="s">
        <v>3094</v>
      </c>
      <c r="G1790" s="12" t="s">
        <v>2120</v>
      </c>
      <c r="H1790" s="12" t="s">
        <v>2121</v>
      </c>
      <c r="I1790" s="18" t="s">
        <v>3360</v>
      </c>
      <c r="J1790" s="43" t="s">
        <v>3379</v>
      </c>
      <c r="K1790" s="43" t="s">
        <v>3379</v>
      </c>
      <c r="L1790" s="144">
        <v>40675</v>
      </c>
      <c r="M1790" s="168"/>
      <c r="N1790" s="75"/>
      <c r="O1790" s="75">
        <v>0</v>
      </c>
      <c r="P1790" s="65">
        <v>1</v>
      </c>
      <c r="Q1790" s="91" t="s">
        <v>3110</v>
      </c>
      <c r="R1790" s="14"/>
      <c r="T1790" s="123"/>
      <c r="U1790" s="338"/>
      <c r="V1790" s="92"/>
      <c r="W1790" s="92"/>
    </row>
    <row r="1791" spans="1:23" ht="12.75" customHeight="1" x14ac:dyDescent="0.2">
      <c r="A1791" s="11">
        <f t="shared" si="28"/>
        <v>1789</v>
      </c>
      <c r="B1791" s="98">
        <v>4732</v>
      </c>
      <c r="C1791" s="12" t="s">
        <v>1697</v>
      </c>
      <c r="D1791" s="14" t="s">
        <v>2006</v>
      </c>
      <c r="E1791" s="13" t="s">
        <v>1713</v>
      </c>
      <c r="F1791" s="43" t="s">
        <v>3094</v>
      </c>
      <c r="G1791" s="12" t="s">
        <v>2120</v>
      </c>
      <c r="H1791" s="12" t="s">
        <v>2121</v>
      </c>
      <c r="I1791" s="221" t="s">
        <v>3360</v>
      </c>
      <c r="J1791" s="43" t="s">
        <v>3379</v>
      </c>
      <c r="K1791" s="43" t="s">
        <v>3379</v>
      </c>
      <c r="L1791" s="144">
        <v>40515</v>
      </c>
      <c r="M1791" s="168"/>
      <c r="N1791" s="75"/>
      <c r="O1791" s="75">
        <v>0</v>
      </c>
      <c r="P1791" s="65">
        <v>1</v>
      </c>
      <c r="Q1791" s="91" t="s">
        <v>3110</v>
      </c>
      <c r="R1791" s="14"/>
      <c r="T1791" s="123"/>
      <c r="U1791" s="338"/>
      <c r="V1791" s="92"/>
      <c r="W1791" s="92"/>
    </row>
    <row r="1792" spans="1:23" ht="12.75" customHeight="1" x14ac:dyDescent="0.2">
      <c r="A1792" s="11">
        <f t="shared" si="28"/>
        <v>1790</v>
      </c>
      <c r="B1792" s="98">
        <v>4733</v>
      </c>
      <c r="C1792" s="12" t="s">
        <v>1697</v>
      </c>
      <c r="D1792" s="14" t="s">
        <v>2007</v>
      </c>
      <c r="E1792" s="13" t="s">
        <v>1713</v>
      </c>
      <c r="F1792" s="43" t="s">
        <v>3094</v>
      </c>
      <c r="G1792" s="12" t="s">
        <v>2120</v>
      </c>
      <c r="H1792" s="12"/>
      <c r="I1792" s="12"/>
      <c r="J1792" s="43" t="s">
        <v>3379</v>
      </c>
      <c r="K1792" s="13"/>
      <c r="L1792" s="13"/>
      <c r="M1792" s="168"/>
      <c r="N1792" s="75"/>
      <c r="O1792" s="75">
        <v>0</v>
      </c>
      <c r="P1792" s="65">
        <v>1</v>
      </c>
      <c r="Q1792" s="91" t="s">
        <v>3107</v>
      </c>
      <c r="R1792" s="14"/>
      <c r="T1792" s="123"/>
      <c r="U1792" s="338"/>
      <c r="V1792" s="92"/>
      <c r="W1792" s="92"/>
    </row>
    <row r="1793" spans="1:23" ht="12.75" customHeight="1" x14ac:dyDescent="0.2">
      <c r="A1793" s="11">
        <f t="shared" si="28"/>
        <v>1791</v>
      </c>
      <c r="B1793" s="98">
        <v>4734</v>
      </c>
      <c r="C1793" s="12" t="s">
        <v>1697</v>
      </c>
      <c r="D1793" s="14" t="s">
        <v>2190</v>
      </c>
      <c r="E1793" s="13" t="s">
        <v>1713</v>
      </c>
      <c r="F1793" s="43" t="s">
        <v>3094</v>
      </c>
      <c r="G1793" s="12" t="s">
        <v>2120</v>
      </c>
      <c r="H1793" s="12" t="s">
        <v>2121</v>
      </c>
      <c r="I1793" s="225" t="s">
        <v>3360</v>
      </c>
      <c r="J1793" s="43" t="s">
        <v>3379</v>
      </c>
      <c r="K1793" s="43" t="s">
        <v>3379</v>
      </c>
      <c r="L1793" s="144">
        <v>40694</v>
      </c>
      <c r="M1793" s="168"/>
      <c r="N1793" s="75"/>
      <c r="O1793" s="75">
        <v>0</v>
      </c>
      <c r="P1793" s="65">
        <v>1</v>
      </c>
      <c r="Q1793" s="91" t="s">
        <v>3110</v>
      </c>
      <c r="R1793" s="14"/>
      <c r="T1793" s="123"/>
      <c r="U1793" s="338"/>
      <c r="V1793" s="92"/>
      <c r="W1793" s="92"/>
    </row>
    <row r="1794" spans="1:23" ht="12.75" customHeight="1" x14ac:dyDescent="0.2">
      <c r="A1794" s="11">
        <f t="shared" si="28"/>
        <v>1792</v>
      </c>
      <c r="B1794" s="98">
        <v>4735</v>
      </c>
      <c r="C1794" s="12" t="s">
        <v>1697</v>
      </c>
      <c r="D1794" s="14" t="s">
        <v>2191</v>
      </c>
      <c r="E1794" s="13" t="s">
        <v>1713</v>
      </c>
      <c r="F1794" s="43" t="s">
        <v>3094</v>
      </c>
      <c r="G1794" s="12" t="s">
        <v>2120</v>
      </c>
      <c r="H1794" s="12" t="s">
        <v>2121</v>
      </c>
      <c r="I1794" s="18" t="s">
        <v>3360</v>
      </c>
      <c r="J1794" s="43" t="s">
        <v>3379</v>
      </c>
      <c r="K1794" s="43" t="s">
        <v>3379</v>
      </c>
      <c r="L1794" s="144">
        <v>40708</v>
      </c>
      <c r="M1794" s="168"/>
      <c r="N1794" s="75"/>
      <c r="O1794" s="75">
        <v>0</v>
      </c>
      <c r="P1794" s="65">
        <v>1</v>
      </c>
      <c r="Q1794" s="91" t="s">
        <v>3110</v>
      </c>
      <c r="R1794" s="14"/>
      <c r="T1794" s="123"/>
      <c r="U1794" s="338"/>
      <c r="V1794" s="92"/>
      <c r="W1794" s="92"/>
    </row>
    <row r="1795" spans="1:23" ht="12.75" customHeight="1" x14ac:dyDescent="0.2">
      <c r="A1795" s="11">
        <f t="shared" si="28"/>
        <v>1793</v>
      </c>
      <c r="B1795" s="98">
        <v>4736</v>
      </c>
      <c r="C1795" s="12" t="s">
        <v>1697</v>
      </c>
      <c r="D1795" s="14" t="s">
        <v>2192</v>
      </c>
      <c r="E1795" s="13" t="s">
        <v>1713</v>
      </c>
      <c r="F1795" s="43" t="s">
        <v>3094</v>
      </c>
      <c r="G1795" s="12" t="s">
        <v>2120</v>
      </c>
      <c r="H1795" s="12" t="s">
        <v>2121</v>
      </c>
      <c r="I1795" s="221" t="s">
        <v>3360</v>
      </c>
      <c r="J1795" s="43" t="s">
        <v>3379</v>
      </c>
      <c r="K1795" s="43" t="s">
        <v>3379</v>
      </c>
      <c r="L1795" s="144">
        <v>40690</v>
      </c>
      <c r="M1795" s="168"/>
      <c r="N1795" s="75"/>
      <c r="O1795" s="75">
        <v>0</v>
      </c>
      <c r="P1795" s="65">
        <v>1</v>
      </c>
      <c r="Q1795" s="91" t="s">
        <v>3110</v>
      </c>
      <c r="R1795" s="14"/>
      <c r="T1795" s="123"/>
      <c r="U1795" s="338"/>
      <c r="V1795" s="92"/>
      <c r="W1795" s="92"/>
    </row>
    <row r="1796" spans="1:23" ht="12.75" customHeight="1" x14ac:dyDescent="0.2">
      <c r="A1796" s="11">
        <f t="shared" ref="A1796:A1859" si="29">A1795+1</f>
        <v>1794</v>
      </c>
      <c r="B1796" s="98">
        <v>4738</v>
      </c>
      <c r="C1796" s="12" t="s">
        <v>1697</v>
      </c>
      <c r="D1796" s="14" t="s">
        <v>2193</v>
      </c>
      <c r="E1796" s="13" t="s">
        <v>1713</v>
      </c>
      <c r="F1796" s="43" t="s">
        <v>3094</v>
      </c>
      <c r="G1796" s="12" t="s">
        <v>2120</v>
      </c>
      <c r="H1796" s="12"/>
      <c r="I1796" s="12"/>
      <c r="J1796" s="43" t="s">
        <v>3379</v>
      </c>
      <c r="K1796" s="13"/>
      <c r="L1796" s="13"/>
      <c r="M1796" s="168"/>
      <c r="N1796" s="75"/>
      <c r="O1796" s="75">
        <v>0</v>
      </c>
      <c r="P1796" s="65">
        <v>1</v>
      </c>
      <c r="Q1796" s="91" t="s">
        <v>3107</v>
      </c>
      <c r="R1796" s="14"/>
      <c r="T1796" s="123"/>
      <c r="U1796" s="338"/>
      <c r="V1796" s="92"/>
      <c r="W1796" s="92"/>
    </row>
    <row r="1797" spans="1:23" ht="12.75" customHeight="1" x14ac:dyDescent="0.2">
      <c r="A1797" s="11">
        <f t="shared" si="29"/>
        <v>1795</v>
      </c>
      <c r="B1797" s="98">
        <v>4739</v>
      </c>
      <c r="C1797" s="12" t="s">
        <v>1697</v>
      </c>
      <c r="D1797" s="14" t="s">
        <v>2194</v>
      </c>
      <c r="E1797" s="13" t="s">
        <v>1713</v>
      </c>
      <c r="F1797" s="43" t="s">
        <v>3094</v>
      </c>
      <c r="G1797" s="12" t="s">
        <v>2120</v>
      </c>
      <c r="H1797" s="12" t="s">
        <v>2121</v>
      </c>
      <c r="I1797" s="12"/>
      <c r="J1797" s="43" t="s">
        <v>3379</v>
      </c>
      <c r="K1797" s="43" t="s">
        <v>3379</v>
      </c>
      <c r="L1797" s="43"/>
      <c r="M1797" s="138"/>
      <c r="N1797" s="15"/>
      <c r="O1797" s="15">
        <v>1</v>
      </c>
      <c r="P1797" s="39">
        <v>1</v>
      </c>
      <c r="Q1797" s="91" t="s">
        <v>3107</v>
      </c>
      <c r="R1797" s="14"/>
      <c r="T1797" s="123"/>
      <c r="U1797" s="338"/>
      <c r="V1797" s="92"/>
      <c r="W1797" s="92"/>
    </row>
    <row r="1798" spans="1:23" ht="12.75" customHeight="1" x14ac:dyDescent="0.2">
      <c r="A1798" s="11">
        <f t="shared" si="29"/>
        <v>1796</v>
      </c>
      <c r="B1798" s="98">
        <v>4740</v>
      </c>
      <c r="C1798" s="12" t="s">
        <v>1697</v>
      </c>
      <c r="D1798" s="14" t="s">
        <v>2195</v>
      </c>
      <c r="E1798" s="13" t="s">
        <v>1713</v>
      </c>
      <c r="F1798" s="43" t="s">
        <v>3094</v>
      </c>
      <c r="G1798" s="12" t="s">
        <v>2120</v>
      </c>
      <c r="H1798" s="12" t="s">
        <v>2121</v>
      </c>
      <c r="I1798" s="226" t="s">
        <v>3360</v>
      </c>
      <c r="J1798" s="43" t="s">
        <v>3379</v>
      </c>
      <c r="K1798" s="43" t="s">
        <v>3379</v>
      </c>
      <c r="L1798" s="144">
        <v>40668</v>
      </c>
      <c r="M1798" s="168"/>
      <c r="N1798" s="75"/>
      <c r="O1798" s="75">
        <v>0</v>
      </c>
      <c r="P1798" s="65">
        <v>1</v>
      </c>
      <c r="Q1798" s="91" t="s">
        <v>3110</v>
      </c>
      <c r="R1798" s="14"/>
      <c r="T1798" s="123"/>
      <c r="U1798" s="338"/>
      <c r="V1798" s="92"/>
      <c r="W1798" s="92"/>
    </row>
    <row r="1799" spans="1:23" ht="12.75" customHeight="1" x14ac:dyDescent="0.2">
      <c r="A1799" s="11">
        <f t="shared" si="29"/>
        <v>1797</v>
      </c>
      <c r="B1799" s="98">
        <v>4741</v>
      </c>
      <c r="C1799" s="12" t="s">
        <v>1697</v>
      </c>
      <c r="D1799" s="14" t="s">
        <v>2022</v>
      </c>
      <c r="E1799" s="13" t="s">
        <v>1713</v>
      </c>
      <c r="F1799" s="43" t="s">
        <v>3094</v>
      </c>
      <c r="G1799" s="12" t="s">
        <v>2120</v>
      </c>
      <c r="H1799" s="12"/>
      <c r="I1799" s="12"/>
      <c r="J1799" s="43" t="s">
        <v>3379</v>
      </c>
      <c r="K1799" s="13"/>
      <c r="L1799" s="13"/>
      <c r="M1799" s="168"/>
      <c r="N1799" s="75"/>
      <c r="O1799" s="75">
        <v>0</v>
      </c>
      <c r="P1799" s="65">
        <v>1</v>
      </c>
      <c r="Q1799" s="91" t="s">
        <v>3107</v>
      </c>
      <c r="R1799" s="14"/>
      <c r="T1799" s="123"/>
      <c r="U1799" s="338"/>
      <c r="V1799" s="92"/>
      <c r="W1799" s="92"/>
    </row>
    <row r="1800" spans="1:23" ht="12.75" customHeight="1" x14ac:dyDescent="0.2">
      <c r="A1800" s="11">
        <f t="shared" si="29"/>
        <v>1798</v>
      </c>
      <c r="B1800" s="98">
        <v>4742</v>
      </c>
      <c r="C1800" s="12" t="s">
        <v>1697</v>
      </c>
      <c r="D1800" s="14" t="s">
        <v>2023</v>
      </c>
      <c r="E1800" s="13" t="s">
        <v>1713</v>
      </c>
      <c r="F1800" s="43" t="s">
        <v>3094</v>
      </c>
      <c r="G1800" s="12" t="s">
        <v>2120</v>
      </c>
      <c r="H1800" s="12" t="s">
        <v>2121</v>
      </c>
      <c r="I1800" s="226" t="s">
        <v>3360</v>
      </c>
      <c r="J1800" s="43" t="s">
        <v>3379</v>
      </c>
      <c r="K1800" s="43" t="s">
        <v>3379</v>
      </c>
      <c r="L1800" s="144">
        <v>40693</v>
      </c>
      <c r="M1800" s="168"/>
      <c r="N1800" s="75"/>
      <c r="O1800" s="75">
        <v>0</v>
      </c>
      <c r="P1800" s="65">
        <v>1</v>
      </c>
      <c r="Q1800" s="91" t="s">
        <v>3110</v>
      </c>
      <c r="R1800" s="14"/>
      <c r="T1800" s="123"/>
      <c r="U1800" s="338"/>
      <c r="V1800" s="92"/>
      <c r="W1800" s="92"/>
    </row>
    <row r="1801" spans="1:23" ht="12.75" customHeight="1" x14ac:dyDescent="0.2">
      <c r="A1801" s="11">
        <f t="shared" si="29"/>
        <v>1799</v>
      </c>
      <c r="B1801" s="98">
        <v>4743</v>
      </c>
      <c r="C1801" s="12" t="s">
        <v>1697</v>
      </c>
      <c r="D1801" s="14" t="s">
        <v>2024</v>
      </c>
      <c r="E1801" s="13" t="s">
        <v>1713</v>
      </c>
      <c r="F1801" s="43" t="s">
        <v>3094</v>
      </c>
      <c r="G1801" s="12" t="s">
        <v>2120</v>
      </c>
      <c r="H1801" s="12"/>
      <c r="I1801" s="12"/>
      <c r="J1801" s="43" t="s">
        <v>3379</v>
      </c>
      <c r="K1801" s="13"/>
      <c r="L1801" s="13"/>
      <c r="M1801" s="138"/>
      <c r="N1801" s="15"/>
      <c r="O1801" s="15">
        <v>1</v>
      </c>
      <c r="P1801" s="39">
        <v>1</v>
      </c>
      <c r="Q1801" s="91" t="s">
        <v>3107</v>
      </c>
      <c r="R1801" s="14"/>
      <c r="T1801" s="123"/>
      <c r="U1801" s="338"/>
      <c r="V1801" s="92"/>
      <c r="W1801" s="92"/>
    </row>
    <row r="1802" spans="1:23" ht="12.75" customHeight="1" x14ac:dyDescent="0.2">
      <c r="A1802" s="11">
        <f t="shared" si="29"/>
        <v>1800</v>
      </c>
      <c r="B1802" s="98">
        <v>4744</v>
      </c>
      <c r="C1802" s="12" t="s">
        <v>1697</v>
      </c>
      <c r="D1802" s="14" t="s">
        <v>2025</v>
      </c>
      <c r="E1802" s="13" t="s">
        <v>1713</v>
      </c>
      <c r="F1802" s="43" t="s">
        <v>3094</v>
      </c>
      <c r="G1802" s="12" t="s">
        <v>2120</v>
      </c>
      <c r="H1802" s="12" t="s">
        <v>2121</v>
      </c>
      <c r="I1802" s="226" t="s">
        <v>3360</v>
      </c>
      <c r="J1802" s="43" t="s">
        <v>3379</v>
      </c>
      <c r="K1802" s="43" t="s">
        <v>3379</v>
      </c>
      <c r="L1802" s="144">
        <v>40641</v>
      </c>
      <c r="M1802" s="168"/>
      <c r="N1802" s="75"/>
      <c r="O1802" s="75">
        <v>0</v>
      </c>
      <c r="P1802" s="65">
        <v>1</v>
      </c>
      <c r="Q1802" s="91" t="s">
        <v>3110</v>
      </c>
      <c r="R1802" s="14"/>
      <c r="T1802" s="123"/>
      <c r="U1802" s="338"/>
      <c r="V1802" s="92"/>
      <c r="W1802" s="92"/>
    </row>
    <row r="1803" spans="1:23" ht="12.75" customHeight="1" x14ac:dyDescent="0.2">
      <c r="A1803" s="11">
        <f t="shared" si="29"/>
        <v>1801</v>
      </c>
      <c r="B1803" s="98">
        <v>4745</v>
      </c>
      <c r="C1803" s="12" t="s">
        <v>1697</v>
      </c>
      <c r="D1803" s="14" t="s">
        <v>2026</v>
      </c>
      <c r="E1803" s="13" t="s">
        <v>1713</v>
      </c>
      <c r="F1803" s="43" t="s">
        <v>3094</v>
      </c>
      <c r="G1803" s="12" t="s">
        <v>2120</v>
      </c>
      <c r="H1803" s="12"/>
      <c r="I1803" s="12"/>
      <c r="J1803" s="43" t="s">
        <v>3379</v>
      </c>
      <c r="K1803" s="13"/>
      <c r="L1803" s="13"/>
      <c r="M1803" s="168"/>
      <c r="N1803" s="75"/>
      <c r="O1803" s="75">
        <v>0</v>
      </c>
      <c r="P1803" s="65">
        <v>1</v>
      </c>
      <c r="Q1803" s="91" t="s">
        <v>3107</v>
      </c>
      <c r="R1803" s="14"/>
      <c r="T1803" s="123"/>
      <c r="U1803" s="338"/>
      <c r="V1803" s="92"/>
      <c r="W1803" s="92"/>
    </row>
    <row r="1804" spans="1:23" ht="12.75" customHeight="1" x14ac:dyDescent="0.2">
      <c r="A1804" s="11">
        <f t="shared" si="29"/>
        <v>1802</v>
      </c>
      <c r="B1804" s="98">
        <v>4746</v>
      </c>
      <c r="C1804" s="12" t="s">
        <v>1697</v>
      </c>
      <c r="D1804" s="14" t="s">
        <v>2027</v>
      </c>
      <c r="E1804" s="13" t="s">
        <v>1713</v>
      </c>
      <c r="F1804" s="43" t="s">
        <v>3094</v>
      </c>
      <c r="G1804" s="12" t="s">
        <v>2120</v>
      </c>
      <c r="H1804" s="12"/>
      <c r="I1804" s="225" t="s">
        <v>3360</v>
      </c>
      <c r="J1804" s="43" t="s">
        <v>3379</v>
      </c>
      <c r="K1804" s="13"/>
      <c r="L1804" s="144">
        <v>40771</v>
      </c>
      <c r="M1804" s="168"/>
      <c r="N1804" s="75"/>
      <c r="O1804" s="75">
        <v>0</v>
      </c>
      <c r="P1804" s="65">
        <v>1</v>
      </c>
      <c r="Q1804" s="91" t="s">
        <v>3110</v>
      </c>
      <c r="R1804" s="14"/>
      <c r="T1804" s="123"/>
      <c r="U1804" s="338"/>
      <c r="V1804" s="92"/>
      <c r="W1804" s="92"/>
    </row>
    <row r="1805" spans="1:23" ht="12.75" customHeight="1" x14ac:dyDescent="0.2">
      <c r="A1805" s="11">
        <f t="shared" si="29"/>
        <v>1803</v>
      </c>
      <c r="B1805" s="98">
        <v>4747</v>
      </c>
      <c r="C1805" s="12" t="s">
        <v>1697</v>
      </c>
      <c r="D1805" s="14" t="s">
        <v>2028</v>
      </c>
      <c r="E1805" s="13" t="s">
        <v>1713</v>
      </c>
      <c r="F1805" s="43" t="s">
        <v>3094</v>
      </c>
      <c r="G1805" s="12" t="s">
        <v>2120</v>
      </c>
      <c r="H1805" s="12" t="s">
        <v>2121</v>
      </c>
      <c r="I1805" s="221" t="s">
        <v>3360</v>
      </c>
      <c r="J1805" s="43" t="s">
        <v>3379</v>
      </c>
      <c r="K1805" s="43" t="s">
        <v>3379</v>
      </c>
      <c r="L1805" s="144">
        <v>40724</v>
      </c>
      <c r="M1805" s="168"/>
      <c r="N1805" s="75"/>
      <c r="O1805" s="75">
        <v>0</v>
      </c>
      <c r="P1805" s="65">
        <v>1</v>
      </c>
      <c r="Q1805" s="91" t="s">
        <v>3110</v>
      </c>
      <c r="R1805" s="14"/>
      <c r="T1805" s="123"/>
      <c r="U1805" s="338"/>
      <c r="V1805" s="92"/>
      <c r="W1805" s="92"/>
    </row>
    <row r="1806" spans="1:23" ht="12.75" customHeight="1" x14ac:dyDescent="0.2">
      <c r="A1806" s="11">
        <f t="shared" si="29"/>
        <v>1804</v>
      </c>
      <c r="B1806" s="98">
        <v>4748</v>
      </c>
      <c r="C1806" s="12" t="s">
        <v>1697</v>
      </c>
      <c r="D1806" s="14" t="s">
        <v>2029</v>
      </c>
      <c r="E1806" s="13" t="s">
        <v>1713</v>
      </c>
      <c r="F1806" s="43" t="s">
        <v>3094</v>
      </c>
      <c r="G1806" s="12" t="s">
        <v>2120</v>
      </c>
      <c r="H1806" s="12"/>
      <c r="I1806" s="12"/>
      <c r="J1806" s="43" t="s">
        <v>3379</v>
      </c>
      <c r="K1806" s="13"/>
      <c r="L1806" s="13"/>
      <c r="M1806" s="168"/>
      <c r="N1806" s="75"/>
      <c r="O1806" s="75">
        <v>0</v>
      </c>
      <c r="P1806" s="65">
        <v>1</v>
      </c>
      <c r="Q1806" s="91" t="s">
        <v>3107</v>
      </c>
      <c r="R1806" s="14"/>
      <c r="T1806" s="123"/>
      <c r="U1806" s="338"/>
      <c r="V1806" s="92"/>
      <c r="W1806" s="92"/>
    </row>
    <row r="1807" spans="1:23" ht="12.75" customHeight="1" x14ac:dyDescent="0.2">
      <c r="A1807" s="11">
        <f t="shared" si="29"/>
        <v>1805</v>
      </c>
      <c r="B1807" s="98">
        <v>4749</v>
      </c>
      <c r="C1807" s="12" t="s">
        <v>1697</v>
      </c>
      <c r="D1807" s="14" t="s">
        <v>2030</v>
      </c>
      <c r="E1807" s="13" t="s">
        <v>1713</v>
      </c>
      <c r="F1807" s="43" t="s">
        <v>3094</v>
      </c>
      <c r="G1807" s="12" t="s">
        <v>2120</v>
      </c>
      <c r="H1807" s="12"/>
      <c r="I1807" s="12"/>
      <c r="J1807" s="43" t="s">
        <v>3379</v>
      </c>
      <c r="K1807" s="13"/>
      <c r="L1807" s="13"/>
      <c r="M1807" s="168"/>
      <c r="N1807" s="75"/>
      <c r="O1807" s="75">
        <v>0</v>
      </c>
      <c r="P1807" s="65">
        <v>1</v>
      </c>
      <c r="Q1807" s="91" t="s">
        <v>3107</v>
      </c>
      <c r="R1807" s="14"/>
      <c r="T1807" s="123"/>
      <c r="U1807" s="338"/>
      <c r="V1807" s="92"/>
      <c r="W1807" s="92"/>
    </row>
    <row r="1808" spans="1:23" ht="12.75" customHeight="1" x14ac:dyDescent="0.2">
      <c r="A1808" s="11">
        <f t="shared" si="29"/>
        <v>1806</v>
      </c>
      <c r="B1808" s="98">
        <v>4750</v>
      </c>
      <c r="C1808" s="12" t="s">
        <v>1697</v>
      </c>
      <c r="D1808" s="14" t="s">
        <v>2031</v>
      </c>
      <c r="E1808" s="13" t="s">
        <v>1713</v>
      </c>
      <c r="F1808" s="43" t="s">
        <v>3094</v>
      </c>
      <c r="G1808" s="12" t="s">
        <v>2120</v>
      </c>
      <c r="H1808" s="12" t="s">
        <v>2121</v>
      </c>
      <c r="I1808" s="12"/>
      <c r="J1808" s="43" t="s">
        <v>3379</v>
      </c>
      <c r="K1808" s="43" t="s">
        <v>3379</v>
      </c>
      <c r="L1808" s="43"/>
      <c r="M1808" s="138"/>
      <c r="N1808" s="15"/>
      <c r="O1808" s="15">
        <v>1</v>
      </c>
      <c r="P1808" s="39">
        <v>1</v>
      </c>
      <c r="Q1808" s="91" t="s">
        <v>3107</v>
      </c>
      <c r="R1808" s="14"/>
      <c r="T1808" s="123"/>
      <c r="U1808" s="338"/>
      <c r="V1808" s="92"/>
      <c r="W1808" s="92"/>
    </row>
    <row r="1809" spans="1:23" ht="12.75" customHeight="1" x14ac:dyDescent="0.2">
      <c r="A1809" s="11">
        <f t="shared" si="29"/>
        <v>1807</v>
      </c>
      <c r="B1809" s="98">
        <v>4751</v>
      </c>
      <c r="C1809" s="12" t="s">
        <v>1697</v>
      </c>
      <c r="D1809" s="14" t="s">
        <v>2032</v>
      </c>
      <c r="E1809" s="13" t="s">
        <v>1713</v>
      </c>
      <c r="F1809" s="43" t="s">
        <v>3094</v>
      </c>
      <c r="G1809" s="12" t="s">
        <v>2120</v>
      </c>
      <c r="H1809" s="12"/>
      <c r="I1809" s="12"/>
      <c r="J1809" s="43" t="s">
        <v>3379</v>
      </c>
      <c r="K1809" s="13"/>
      <c r="L1809" s="13"/>
      <c r="M1809" s="168"/>
      <c r="N1809" s="75"/>
      <c r="O1809" s="75">
        <v>0</v>
      </c>
      <c r="P1809" s="65">
        <v>1</v>
      </c>
      <c r="Q1809" s="91" t="s">
        <v>3107</v>
      </c>
      <c r="R1809" s="14"/>
      <c r="T1809" s="123"/>
      <c r="U1809" s="338"/>
      <c r="V1809" s="92"/>
      <c r="W1809" s="92"/>
    </row>
    <row r="1810" spans="1:23" ht="12.75" customHeight="1" x14ac:dyDescent="0.2">
      <c r="A1810" s="11">
        <f t="shared" si="29"/>
        <v>1808</v>
      </c>
      <c r="B1810" s="98">
        <v>4752</v>
      </c>
      <c r="C1810" s="12" t="s">
        <v>1697</v>
      </c>
      <c r="D1810" s="14" t="s">
        <v>2033</v>
      </c>
      <c r="E1810" s="13" t="s">
        <v>1713</v>
      </c>
      <c r="F1810" s="43" t="s">
        <v>3094</v>
      </c>
      <c r="G1810" s="12" t="s">
        <v>2120</v>
      </c>
      <c r="H1810" s="12" t="s">
        <v>2121</v>
      </c>
      <c r="I1810" s="226" t="s">
        <v>3360</v>
      </c>
      <c r="J1810" s="43" t="s">
        <v>3379</v>
      </c>
      <c r="K1810" s="43" t="s">
        <v>3379</v>
      </c>
      <c r="L1810" s="144">
        <v>40780</v>
      </c>
      <c r="M1810" s="168"/>
      <c r="N1810" s="75"/>
      <c r="O1810" s="75">
        <v>0</v>
      </c>
      <c r="P1810" s="65">
        <v>1</v>
      </c>
      <c r="Q1810" s="91" t="s">
        <v>3110</v>
      </c>
      <c r="R1810" s="14"/>
      <c r="T1810" s="123"/>
      <c r="U1810" s="338"/>
      <c r="V1810" s="92"/>
      <c r="W1810" s="92"/>
    </row>
    <row r="1811" spans="1:23" ht="12.75" customHeight="1" x14ac:dyDescent="0.2">
      <c r="A1811" s="11">
        <f t="shared" si="29"/>
        <v>1809</v>
      </c>
      <c r="B1811" s="98">
        <v>4753</v>
      </c>
      <c r="C1811" s="12" t="s">
        <v>1697</v>
      </c>
      <c r="D1811" s="14" t="s">
        <v>2034</v>
      </c>
      <c r="E1811" s="13" t="s">
        <v>1713</v>
      </c>
      <c r="F1811" s="43" t="s">
        <v>3094</v>
      </c>
      <c r="G1811" s="12" t="s">
        <v>2120</v>
      </c>
      <c r="H1811" s="18" t="s">
        <v>2121</v>
      </c>
      <c r="I1811" s="18"/>
      <c r="J1811" s="43" t="s">
        <v>3379</v>
      </c>
      <c r="K1811" s="44">
        <v>41698</v>
      </c>
      <c r="L1811" s="44"/>
      <c r="M1811" s="168"/>
      <c r="N1811" s="75"/>
      <c r="O1811" s="75">
        <v>0</v>
      </c>
      <c r="P1811" s="65">
        <v>1</v>
      </c>
      <c r="Q1811" s="91" t="s">
        <v>3107</v>
      </c>
      <c r="R1811" s="14"/>
      <c r="T1811" s="123">
        <v>41698</v>
      </c>
      <c r="U1811" s="338"/>
      <c r="V1811" s="92"/>
      <c r="W1811" s="92"/>
    </row>
    <row r="1812" spans="1:23" ht="12.75" customHeight="1" x14ac:dyDescent="0.2">
      <c r="A1812" s="11">
        <f t="shared" si="29"/>
        <v>1810</v>
      </c>
      <c r="B1812" s="98">
        <v>4754</v>
      </c>
      <c r="C1812" s="12" t="s">
        <v>1697</v>
      </c>
      <c r="D1812" s="14" t="s">
        <v>2035</v>
      </c>
      <c r="E1812" s="13" t="s">
        <v>1713</v>
      </c>
      <c r="F1812" s="43" t="s">
        <v>3094</v>
      </c>
      <c r="G1812" s="12" t="s">
        <v>2120</v>
      </c>
      <c r="H1812" s="12" t="s">
        <v>2121</v>
      </c>
      <c r="I1812" s="225" t="s">
        <v>3360</v>
      </c>
      <c r="J1812" s="43" t="s">
        <v>3379</v>
      </c>
      <c r="K1812" s="43" t="s">
        <v>3379</v>
      </c>
      <c r="L1812" s="144">
        <v>40522</v>
      </c>
      <c r="M1812" s="168"/>
      <c r="N1812" s="75"/>
      <c r="O1812" s="75">
        <v>0</v>
      </c>
      <c r="P1812" s="65">
        <v>1</v>
      </c>
      <c r="Q1812" s="91" t="s">
        <v>3110</v>
      </c>
      <c r="R1812" s="14"/>
      <c r="T1812" s="123"/>
      <c r="U1812" s="338"/>
      <c r="V1812" s="92"/>
      <c r="W1812" s="92"/>
    </row>
    <row r="1813" spans="1:23" ht="12.75" customHeight="1" x14ac:dyDescent="0.2">
      <c r="A1813" s="11">
        <f t="shared" si="29"/>
        <v>1811</v>
      </c>
      <c r="B1813" s="98">
        <v>4755</v>
      </c>
      <c r="C1813" s="12" t="s">
        <v>1697</v>
      </c>
      <c r="D1813" s="14" t="s">
        <v>1399</v>
      </c>
      <c r="E1813" s="13" t="s">
        <v>1713</v>
      </c>
      <c r="F1813" s="43" t="s">
        <v>3094</v>
      </c>
      <c r="G1813" s="12" t="s">
        <v>2120</v>
      </c>
      <c r="H1813" s="12" t="s">
        <v>2121</v>
      </c>
      <c r="I1813" s="18" t="s">
        <v>3360</v>
      </c>
      <c r="J1813" s="43" t="s">
        <v>3379</v>
      </c>
      <c r="K1813" s="43" t="s">
        <v>3379</v>
      </c>
      <c r="L1813" s="144">
        <v>40772</v>
      </c>
      <c r="M1813" s="168"/>
      <c r="N1813" s="75"/>
      <c r="O1813" s="75">
        <v>0</v>
      </c>
      <c r="P1813" s="65">
        <v>1</v>
      </c>
      <c r="Q1813" s="91" t="s">
        <v>3110</v>
      </c>
      <c r="R1813" s="14"/>
      <c r="T1813" s="123"/>
      <c r="U1813" s="338"/>
      <c r="V1813" s="92"/>
      <c r="W1813" s="92"/>
    </row>
    <row r="1814" spans="1:23" ht="12.75" customHeight="1" x14ac:dyDescent="0.2">
      <c r="A1814" s="11">
        <f t="shared" si="29"/>
        <v>1812</v>
      </c>
      <c r="B1814" s="98">
        <v>4757</v>
      </c>
      <c r="C1814" s="12" t="s">
        <v>1697</v>
      </c>
      <c r="D1814" s="14" t="s">
        <v>1400</v>
      </c>
      <c r="E1814" s="13" t="s">
        <v>1713</v>
      </c>
      <c r="F1814" s="43" t="s">
        <v>3094</v>
      </c>
      <c r="G1814" s="12" t="s">
        <v>2120</v>
      </c>
      <c r="H1814" s="12" t="s">
        <v>2121</v>
      </c>
      <c r="I1814" s="18" t="s">
        <v>3360</v>
      </c>
      <c r="J1814" s="43" t="s">
        <v>3379</v>
      </c>
      <c r="K1814" s="43" t="s">
        <v>3379</v>
      </c>
      <c r="L1814" s="144">
        <v>40526</v>
      </c>
      <c r="M1814" s="168"/>
      <c r="N1814" s="75"/>
      <c r="O1814" s="75">
        <v>0</v>
      </c>
      <c r="P1814" s="65">
        <v>1</v>
      </c>
      <c r="Q1814" s="91" t="s">
        <v>3110</v>
      </c>
      <c r="R1814" s="14"/>
      <c r="T1814" s="123"/>
      <c r="U1814" s="338"/>
      <c r="V1814" s="92"/>
      <c r="W1814" s="92"/>
    </row>
    <row r="1815" spans="1:23" ht="12.75" customHeight="1" x14ac:dyDescent="0.2">
      <c r="A1815" s="11">
        <f t="shared" si="29"/>
        <v>1813</v>
      </c>
      <c r="B1815" s="98">
        <v>4758</v>
      </c>
      <c r="C1815" s="12" t="s">
        <v>1697</v>
      </c>
      <c r="D1815" s="14" t="s">
        <v>1401</v>
      </c>
      <c r="E1815" s="13" t="s">
        <v>1713</v>
      </c>
      <c r="F1815" s="43" t="s">
        <v>3094</v>
      </c>
      <c r="G1815" s="12" t="s">
        <v>2120</v>
      </c>
      <c r="H1815" s="12" t="s">
        <v>2121</v>
      </c>
      <c r="I1815" s="18" t="s">
        <v>3360</v>
      </c>
      <c r="J1815" s="43" t="s">
        <v>3379</v>
      </c>
      <c r="K1815" s="43" t="s">
        <v>3379</v>
      </c>
      <c r="L1815" s="144">
        <v>40694</v>
      </c>
      <c r="M1815" s="168"/>
      <c r="N1815" s="75"/>
      <c r="O1815" s="75">
        <v>0</v>
      </c>
      <c r="P1815" s="65">
        <v>1</v>
      </c>
      <c r="Q1815" s="91" t="s">
        <v>3110</v>
      </c>
      <c r="R1815" s="14"/>
      <c r="T1815" s="123"/>
      <c r="U1815" s="338"/>
      <c r="V1815" s="92"/>
      <c r="W1815" s="92"/>
    </row>
    <row r="1816" spans="1:23" ht="15" customHeight="1" x14ac:dyDescent="0.2">
      <c r="A1816" s="11">
        <f t="shared" si="29"/>
        <v>1814</v>
      </c>
      <c r="B1816" s="98">
        <v>4759</v>
      </c>
      <c r="C1816" s="12" t="s">
        <v>1697</v>
      </c>
      <c r="D1816" s="14" t="s">
        <v>1402</v>
      </c>
      <c r="E1816" s="13" t="s">
        <v>1713</v>
      </c>
      <c r="F1816" s="43" t="s">
        <v>3094</v>
      </c>
      <c r="G1816" s="12" t="s">
        <v>2120</v>
      </c>
      <c r="H1816" s="12" t="s">
        <v>2121</v>
      </c>
      <c r="I1816" s="18" t="s">
        <v>3360</v>
      </c>
      <c r="J1816" s="43" t="s">
        <v>3379</v>
      </c>
      <c r="K1816" s="44">
        <v>41455</v>
      </c>
      <c r="L1816" s="144">
        <v>41620</v>
      </c>
      <c r="M1816" s="168"/>
      <c r="N1816" s="75"/>
      <c r="O1816" s="75">
        <v>0</v>
      </c>
      <c r="P1816" s="65">
        <v>1</v>
      </c>
      <c r="Q1816" s="91" t="s">
        <v>3110</v>
      </c>
      <c r="R1816" s="14"/>
      <c r="T1816" s="123"/>
      <c r="U1816" s="338"/>
      <c r="V1816" s="92">
        <v>41669</v>
      </c>
      <c r="W1816" s="92"/>
    </row>
    <row r="1817" spans="1:23" ht="12.75" customHeight="1" x14ac:dyDescent="0.2">
      <c r="A1817" s="11">
        <f t="shared" si="29"/>
        <v>1815</v>
      </c>
      <c r="B1817" s="98">
        <v>4760</v>
      </c>
      <c r="C1817" s="12" t="s">
        <v>1697</v>
      </c>
      <c r="D1817" s="14" t="s">
        <v>2557</v>
      </c>
      <c r="E1817" s="13" t="s">
        <v>1713</v>
      </c>
      <c r="F1817" s="43" t="s">
        <v>3050</v>
      </c>
      <c r="G1817" s="12" t="s">
        <v>2120</v>
      </c>
      <c r="H1817" s="12" t="s">
        <v>2121</v>
      </c>
      <c r="I1817" s="221" t="s">
        <v>3360</v>
      </c>
      <c r="J1817" s="43" t="s">
        <v>3379</v>
      </c>
      <c r="K1817" s="43" t="s">
        <v>3379</v>
      </c>
      <c r="L1817" s="144">
        <v>40463</v>
      </c>
      <c r="M1817" s="168"/>
      <c r="N1817" s="75"/>
      <c r="O1817" s="75">
        <v>0</v>
      </c>
      <c r="P1817" s="65">
        <v>1</v>
      </c>
      <c r="Q1817" s="91" t="s">
        <v>3110</v>
      </c>
      <c r="R1817" s="14"/>
      <c r="T1817" s="141"/>
      <c r="U1817" s="338"/>
      <c r="V1817" s="92"/>
      <c r="W1817" s="92"/>
    </row>
    <row r="1818" spans="1:23" ht="12.75" customHeight="1" x14ac:dyDescent="0.2">
      <c r="A1818" s="11">
        <f t="shared" si="29"/>
        <v>1816</v>
      </c>
      <c r="B1818" s="98">
        <v>4761</v>
      </c>
      <c r="C1818" s="12" t="s">
        <v>1697</v>
      </c>
      <c r="D1818" s="14" t="s">
        <v>2565</v>
      </c>
      <c r="E1818" s="13" t="s">
        <v>1713</v>
      </c>
      <c r="F1818" s="43" t="s">
        <v>3094</v>
      </c>
      <c r="G1818" s="12" t="s">
        <v>2120</v>
      </c>
      <c r="H1818" s="12"/>
      <c r="I1818" s="12"/>
      <c r="J1818" s="43" t="s">
        <v>3379</v>
      </c>
      <c r="K1818" s="13"/>
      <c r="L1818" s="13"/>
      <c r="M1818" s="168"/>
      <c r="N1818" s="75"/>
      <c r="O1818" s="75">
        <v>0</v>
      </c>
      <c r="P1818" s="65">
        <v>1</v>
      </c>
      <c r="Q1818" s="91" t="s">
        <v>3107</v>
      </c>
      <c r="R1818" s="14"/>
      <c r="T1818" s="123"/>
      <c r="U1818" s="338"/>
      <c r="V1818" s="92"/>
      <c r="W1818" s="92"/>
    </row>
    <row r="1819" spans="1:23" ht="12.75" customHeight="1" x14ac:dyDescent="0.2">
      <c r="A1819" s="11">
        <f t="shared" si="29"/>
        <v>1817</v>
      </c>
      <c r="B1819" s="98">
        <v>4762</v>
      </c>
      <c r="C1819" s="12" t="s">
        <v>1697</v>
      </c>
      <c r="D1819" s="14" t="s">
        <v>2566</v>
      </c>
      <c r="E1819" s="13" t="s">
        <v>1713</v>
      </c>
      <c r="F1819" s="43" t="s">
        <v>3094</v>
      </c>
      <c r="G1819" s="12" t="s">
        <v>2120</v>
      </c>
      <c r="H1819" s="12"/>
      <c r="I1819" s="12"/>
      <c r="J1819" s="43" t="s">
        <v>3379</v>
      </c>
      <c r="K1819" s="13"/>
      <c r="L1819" s="13"/>
      <c r="M1819" s="138"/>
      <c r="N1819" s="15"/>
      <c r="O1819" s="15">
        <v>1</v>
      </c>
      <c r="P1819" s="39">
        <v>1</v>
      </c>
      <c r="Q1819" s="91" t="s">
        <v>3107</v>
      </c>
      <c r="R1819" s="14"/>
      <c r="T1819" s="123"/>
      <c r="U1819" s="338"/>
      <c r="V1819" s="92"/>
      <c r="W1819" s="92"/>
    </row>
    <row r="1820" spans="1:23" ht="12.75" customHeight="1" x14ac:dyDescent="0.2">
      <c r="A1820" s="11">
        <f t="shared" si="29"/>
        <v>1818</v>
      </c>
      <c r="B1820" s="98">
        <v>4763</v>
      </c>
      <c r="C1820" s="12" t="s">
        <v>1697</v>
      </c>
      <c r="D1820" s="14" t="s">
        <v>2567</v>
      </c>
      <c r="E1820" s="13" t="s">
        <v>2119</v>
      </c>
      <c r="F1820" s="43" t="s">
        <v>3098</v>
      </c>
      <c r="G1820" s="12" t="s">
        <v>2120</v>
      </c>
      <c r="H1820" s="18" t="s">
        <v>2121</v>
      </c>
      <c r="I1820" s="12"/>
      <c r="J1820" s="43" t="s">
        <v>3379</v>
      </c>
      <c r="K1820" s="44">
        <v>42004</v>
      </c>
      <c r="L1820" s="13"/>
      <c r="M1820" s="168"/>
      <c r="N1820" s="75"/>
      <c r="O1820" s="75">
        <v>0</v>
      </c>
      <c r="P1820" s="65">
        <v>1</v>
      </c>
      <c r="Q1820" s="91" t="s">
        <v>3107</v>
      </c>
      <c r="R1820" s="14"/>
      <c r="T1820" s="123">
        <v>41971</v>
      </c>
      <c r="U1820" s="410">
        <v>42062</v>
      </c>
      <c r="V1820" s="92"/>
      <c r="W1820" s="92"/>
    </row>
    <row r="1821" spans="1:23" ht="12.75" customHeight="1" x14ac:dyDescent="0.2">
      <c r="A1821" s="11">
        <f t="shared" si="29"/>
        <v>1819</v>
      </c>
      <c r="B1821" s="98">
        <v>4764</v>
      </c>
      <c r="C1821" s="12" t="s">
        <v>1697</v>
      </c>
      <c r="D1821" s="14" t="s">
        <v>2568</v>
      </c>
      <c r="E1821" s="13" t="s">
        <v>1713</v>
      </c>
      <c r="F1821" s="43" t="s">
        <v>3094</v>
      </c>
      <c r="G1821" s="12" t="s">
        <v>2120</v>
      </c>
      <c r="H1821" s="12"/>
      <c r="I1821" s="12"/>
      <c r="J1821" s="43" t="s">
        <v>3379</v>
      </c>
      <c r="K1821" s="13"/>
      <c r="L1821" s="13"/>
      <c r="M1821" s="138"/>
      <c r="N1821" s="15"/>
      <c r="O1821" s="15">
        <v>1</v>
      </c>
      <c r="P1821" s="39">
        <v>1</v>
      </c>
      <c r="Q1821" s="91" t="s">
        <v>3107</v>
      </c>
      <c r="R1821" s="14"/>
      <c r="T1821" s="123"/>
      <c r="U1821" s="338"/>
      <c r="V1821" s="92"/>
      <c r="W1821" s="92"/>
    </row>
    <row r="1822" spans="1:23" ht="12.75" customHeight="1" x14ac:dyDescent="0.2">
      <c r="A1822" s="11">
        <f t="shared" si="29"/>
        <v>1820</v>
      </c>
      <c r="B1822" s="98">
        <v>4765</v>
      </c>
      <c r="C1822" s="12" t="s">
        <v>1697</v>
      </c>
      <c r="D1822" s="14" t="s">
        <v>2569</v>
      </c>
      <c r="E1822" s="13" t="s">
        <v>1713</v>
      </c>
      <c r="F1822" s="43" t="s">
        <v>3094</v>
      </c>
      <c r="G1822" s="12" t="s">
        <v>2120</v>
      </c>
      <c r="H1822" s="12"/>
      <c r="I1822" s="12"/>
      <c r="J1822" s="43" t="s">
        <v>3379</v>
      </c>
      <c r="K1822" s="13"/>
      <c r="L1822" s="13"/>
      <c r="M1822" s="168"/>
      <c r="N1822" s="75"/>
      <c r="O1822" s="75">
        <v>0</v>
      </c>
      <c r="P1822" s="65">
        <v>1</v>
      </c>
      <c r="Q1822" s="91" t="s">
        <v>3107</v>
      </c>
      <c r="R1822" s="14"/>
      <c r="T1822" s="123"/>
      <c r="U1822" s="338"/>
      <c r="V1822" s="92"/>
      <c r="W1822" s="92"/>
    </row>
    <row r="1823" spans="1:23" ht="12.75" customHeight="1" x14ac:dyDescent="0.2">
      <c r="A1823" s="11">
        <f t="shared" si="29"/>
        <v>1821</v>
      </c>
      <c r="B1823" s="98">
        <v>4766</v>
      </c>
      <c r="C1823" s="12" t="s">
        <v>1697</v>
      </c>
      <c r="D1823" s="14" t="s">
        <v>2570</v>
      </c>
      <c r="E1823" s="13" t="s">
        <v>1713</v>
      </c>
      <c r="F1823" s="43" t="s">
        <v>3094</v>
      </c>
      <c r="G1823" s="12" t="s">
        <v>2120</v>
      </c>
      <c r="H1823" s="18" t="s">
        <v>2121</v>
      </c>
      <c r="I1823" s="18"/>
      <c r="J1823" s="43" t="s">
        <v>3379</v>
      </c>
      <c r="K1823" s="44">
        <v>41627</v>
      </c>
      <c r="L1823" s="44"/>
      <c r="M1823" s="138"/>
      <c r="N1823" s="15"/>
      <c r="O1823" s="15">
        <v>1</v>
      </c>
      <c r="P1823" s="39">
        <v>1</v>
      </c>
      <c r="Q1823" s="91" t="s">
        <v>3107</v>
      </c>
      <c r="R1823" s="14"/>
      <c r="T1823" s="135">
        <v>41333</v>
      </c>
      <c r="U1823" s="338"/>
      <c r="V1823" s="92"/>
      <c r="W1823" s="92"/>
    </row>
    <row r="1824" spans="1:23" ht="12.75" customHeight="1" x14ac:dyDescent="0.2">
      <c r="A1824" s="11">
        <f t="shared" si="29"/>
        <v>1822</v>
      </c>
      <c r="B1824" s="98">
        <v>4767</v>
      </c>
      <c r="C1824" s="12" t="s">
        <v>1697</v>
      </c>
      <c r="D1824" s="14" t="s">
        <v>2571</v>
      </c>
      <c r="E1824" s="13" t="s">
        <v>1713</v>
      </c>
      <c r="F1824" s="43" t="s">
        <v>3094</v>
      </c>
      <c r="G1824" s="12" t="s">
        <v>2120</v>
      </c>
      <c r="H1824" s="12"/>
      <c r="I1824" s="12"/>
      <c r="J1824" s="43" t="s">
        <v>3379</v>
      </c>
      <c r="K1824" s="13"/>
      <c r="L1824" s="13"/>
      <c r="M1824" s="138"/>
      <c r="N1824" s="15"/>
      <c r="O1824" s="15">
        <v>1</v>
      </c>
      <c r="P1824" s="39">
        <v>1</v>
      </c>
      <c r="Q1824" s="91" t="s">
        <v>3107</v>
      </c>
      <c r="R1824" s="14"/>
      <c r="T1824" s="123"/>
      <c r="U1824" s="338"/>
      <c r="V1824" s="92"/>
      <c r="W1824" s="92"/>
    </row>
    <row r="1825" spans="1:23" ht="12.75" customHeight="1" x14ac:dyDescent="0.2">
      <c r="A1825" s="11">
        <f t="shared" si="29"/>
        <v>1823</v>
      </c>
      <c r="B1825" s="98">
        <v>4768</v>
      </c>
      <c r="C1825" s="12" t="s">
        <v>1697</v>
      </c>
      <c r="D1825" s="14" t="s">
        <v>626</v>
      </c>
      <c r="E1825" s="13" t="s">
        <v>1713</v>
      </c>
      <c r="F1825" s="43" t="s">
        <v>3094</v>
      </c>
      <c r="G1825" s="12" t="s">
        <v>2120</v>
      </c>
      <c r="H1825" s="12"/>
      <c r="I1825" s="12"/>
      <c r="J1825" s="43" t="s">
        <v>3379</v>
      </c>
      <c r="K1825" s="13"/>
      <c r="L1825" s="13"/>
      <c r="M1825" s="138"/>
      <c r="N1825" s="15"/>
      <c r="O1825" s="15">
        <v>1</v>
      </c>
      <c r="P1825" s="39">
        <v>1</v>
      </c>
      <c r="Q1825" s="91" t="s">
        <v>3107</v>
      </c>
      <c r="R1825" s="14"/>
      <c r="T1825" s="123"/>
      <c r="U1825" s="338"/>
      <c r="V1825" s="92"/>
      <c r="W1825" s="92"/>
    </row>
    <row r="1826" spans="1:23" x14ac:dyDescent="0.2">
      <c r="A1826" s="11">
        <f t="shared" si="29"/>
        <v>1824</v>
      </c>
      <c r="B1826" s="98">
        <v>4770</v>
      </c>
      <c r="C1826" s="12" t="s">
        <v>1697</v>
      </c>
      <c r="D1826" s="14" t="s">
        <v>627</v>
      </c>
      <c r="E1826" s="13" t="s">
        <v>2119</v>
      </c>
      <c r="F1826" s="43" t="s">
        <v>3098</v>
      </c>
      <c r="G1826" s="12" t="s">
        <v>2120</v>
      </c>
      <c r="H1826" s="12" t="s">
        <v>2121</v>
      </c>
      <c r="I1826" s="225" t="s">
        <v>3360</v>
      </c>
      <c r="J1826" s="43" t="s">
        <v>3379</v>
      </c>
      <c r="K1826" s="43" t="s">
        <v>3379</v>
      </c>
      <c r="L1826" s="144">
        <v>40724</v>
      </c>
      <c r="M1826" s="138"/>
      <c r="N1826" s="15"/>
      <c r="O1826" s="15">
        <v>0</v>
      </c>
      <c r="P1826" s="39">
        <v>1</v>
      </c>
      <c r="Q1826" s="91" t="s">
        <v>3110</v>
      </c>
      <c r="R1826" s="14"/>
      <c r="T1826" s="123"/>
      <c r="U1826" s="338"/>
      <c r="V1826" s="92"/>
      <c r="W1826" s="92"/>
    </row>
    <row r="1827" spans="1:23" ht="12.75" customHeight="1" x14ac:dyDescent="0.2">
      <c r="A1827" s="11">
        <f t="shared" si="29"/>
        <v>1825</v>
      </c>
      <c r="B1827" s="98">
        <v>4771</v>
      </c>
      <c r="C1827" s="12" t="s">
        <v>1697</v>
      </c>
      <c r="D1827" s="14" t="s">
        <v>628</v>
      </c>
      <c r="E1827" s="13" t="s">
        <v>1713</v>
      </c>
      <c r="F1827" s="43" t="s">
        <v>3094</v>
      </c>
      <c r="G1827" s="12" t="s">
        <v>2120</v>
      </c>
      <c r="H1827" s="12" t="s">
        <v>2121</v>
      </c>
      <c r="I1827" s="221" t="s">
        <v>3360</v>
      </c>
      <c r="J1827" s="43" t="s">
        <v>3379</v>
      </c>
      <c r="K1827" s="43" t="s">
        <v>3379</v>
      </c>
      <c r="L1827" s="144">
        <v>40779</v>
      </c>
      <c r="M1827" s="168"/>
      <c r="N1827" s="75"/>
      <c r="O1827" s="75">
        <v>0</v>
      </c>
      <c r="P1827" s="65">
        <v>1</v>
      </c>
      <c r="Q1827" s="91" t="s">
        <v>3110</v>
      </c>
      <c r="R1827" s="14"/>
      <c r="T1827" s="135">
        <v>41425</v>
      </c>
      <c r="U1827" s="338"/>
      <c r="V1827" s="92"/>
      <c r="W1827" s="92"/>
    </row>
    <row r="1828" spans="1:23" ht="12.75" customHeight="1" x14ac:dyDescent="0.2">
      <c r="A1828" s="11">
        <f t="shared" si="29"/>
        <v>1826</v>
      </c>
      <c r="B1828" s="98">
        <v>4773</v>
      </c>
      <c r="C1828" s="12" t="s">
        <v>1697</v>
      </c>
      <c r="D1828" s="14" t="s">
        <v>2582</v>
      </c>
      <c r="E1828" s="13" t="s">
        <v>1713</v>
      </c>
      <c r="F1828" s="43" t="s">
        <v>3094</v>
      </c>
      <c r="G1828" s="12" t="s">
        <v>2120</v>
      </c>
      <c r="H1828" s="12"/>
      <c r="I1828" s="12"/>
      <c r="J1828" s="43" t="s">
        <v>3379</v>
      </c>
      <c r="K1828" s="13"/>
      <c r="L1828" s="13"/>
      <c r="M1828" s="168"/>
      <c r="N1828" s="75"/>
      <c r="O1828" s="75">
        <v>0</v>
      </c>
      <c r="P1828" s="65">
        <v>1</v>
      </c>
      <c r="Q1828" s="91" t="s">
        <v>3107</v>
      </c>
      <c r="R1828" s="14"/>
      <c r="T1828" s="123"/>
      <c r="U1828" s="338"/>
      <c r="V1828" s="92"/>
      <c r="W1828" s="92"/>
    </row>
    <row r="1829" spans="1:23" ht="12.75" customHeight="1" x14ac:dyDescent="0.2">
      <c r="A1829" s="11">
        <f t="shared" si="29"/>
        <v>1827</v>
      </c>
      <c r="B1829" s="98">
        <v>4775</v>
      </c>
      <c r="C1829" s="12" t="s">
        <v>1697</v>
      </c>
      <c r="D1829" s="14" t="s">
        <v>2583</v>
      </c>
      <c r="E1829" s="13" t="s">
        <v>1713</v>
      </c>
      <c r="F1829" s="43" t="s">
        <v>3094</v>
      </c>
      <c r="G1829" s="12" t="s">
        <v>2120</v>
      </c>
      <c r="H1829" s="18" t="s">
        <v>2121</v>
      </c>
      <c r="I1829" s="12"/>
      <c r="J1829" s="43" t="s">
        <v>3379</v>
      </c>
      <c r="K1829" s="44">
        <v>42308</v>
      </c>
      <c r="L1829" s="13"/>
      <c r="M1829" s="168"/>
      <c r="N1829" s="75"/>
      <c r="O1829" s="75">
        <v>0</v>
      </c>
      <c r="P1829" s="65">
        <v>1</v>
      </c>
      <c r="Q1829" s="91" t="s">
        <v>3107</v>
      </c>
      <c r="R1829" s="14"/>
      <c r="T1829" s="123">
        <v>42263</v>
      </c>
      <c r="U1829" s="338">
        <v>42307</v>
      </c>
      <c r="V1829" s="92"/>
      <c r="W1829" s="92"/>
    </row>
    <row r="1830" spans="1:23" ht="12.75" customHeight="1" x14ac:dyDescent="0.2">
      <c r="A1830" s="11">
        <f t="shared" si="29"/>
        <v>1828</v>
      </c>
      <c r="B1830" s="98">
        <v>4776</v>
      </c>
      <c r="C1830" s="12" t="s">
        <v>1697</v>
      </c>
      <c r="D1830" s="14" t="s">
        <v>2584</v>
      </c>
      <c r="E1830" s="13" t="s">
        <v>1713</v>
      </c>
      <c r="F1830" s="43" t="s">
        <v>3050</v>
      </c>
      <c r="G1830" s="12" t="s">
        <v>2120</v>
      </c>
      <c r="H1830" s="12" t="s">
        <v>2121</v>
      </c>
      <c r="I1830" s="226" t="s">
        <v>3360</v>
      </c>
      <c r="J1830" s="43" t="s">
        <v>3379</v>
      </c>
      <c r="K1830" s="43" t="s">
        <v>3379</v>
      </c>
      <c r="L1830" s="144">
        <v>40463</v>
      </c>
      <c r="M1830" s="168"/>
      <c r="N1830" s="75"/>
      <c r="O1830" s="75">
        <v>0</v>
      </c>
      <c r="P1830" s="65">
        <v>1</v>
      </c>
      <c r="Q1830" s="91" t="s">
        <v>3110</v>
      </c>
      <c r="R1830" s="14"/>
      <c r="T1830" s="123"/>
      <c r="U1830" s="338"/>
      <c r="V1830" s="92"/>
      <c r="W1830" s="92"/>
    </row>
    <row r="1831" spans="1:23" ht="12.75" customHeight="1" x14ac:dyDescent="0.2">
      <c r="A1831" s="11">
        <f t="shared" si="29"/>
        <v>1829</v>
      </c>
      <c r="B1831" s="98">
        <v>4777</v>
      </c>
      <c r="C1831" s="12" t="s">
        <v>1697</v>
      </c>
      <c r="D1831" s="14" t="s">
        <v>1134</v>
      </c>
      <c r="E1831" s="13" t="s">
        <v>1713</v>
      </c>
      <c r="F1831" s="43" t="s">
        <v>3094</v>
      </c>
      <c r="G1831" s="12" t="s">
        <v>2120</v>
      </c>
      <c r="H1831" s="12"/>
      <c r="I1831" s="12"/>
      <c r="J1831" s="43" t="s">
        <v>3379</v>
      </c>
      <c r="K1831" s="13"/>
      <c r="L1831" s="13"/>
      <c r="M1831" s="168"/>
      <c r="N1831" s="75"/>
      <c r="O1831" s="75">
        <v>0</v>
      </c>
      <c r="P1831" s="65">
        <v>1</v>
      </c>
      <c r="Q1831" s="91" t="s">
        <v>3107</v>
      </c>
      <c r="R1831" s="14"/>
      <c r="T1831" s="123"/>
      <c r="U1831" s="338"/>
      <c r="V1831" s="92"/>
      <c r="W1831" s="92"/>
    </row>
    <row r="1832" spans="1:23" ht="12.75" customHeight="1" x14ac:dyDescent="0.2">
      <c r="A1832" s="11">
        <f t="shared" si="29"/>
        <v>1830</v>
      </c>
      <c r="B1832" s="98">
        <v>4778</v>
      </c>
      <c r="C1832" s="12" t="s">
        <v>1697</v>
      </c>
      <c r="D1832" s="14" t="s">
        <v>1135</v>
      </c>
      <c r="E1832" s="13" t="s">
        <v>1713</v>
      </c>
      <c r="F1832" s="43" t="s">
        <v>3094</v>
      </c>
      <c r="G1832" s="12" t="s">
        <v>2120</v>
      </c>
      <c r="H1832" s="18" t="s">
        <v>2121</v>
      </c>
      <c r="I1832" s="225" t="s">
        <v>3360</v>
      </c>
      <c r="J1832" s="43" t="s">
        <v>3379</v>
      </c>
      <c r="K1832" s="44">
        <v>41634</v>
      </c>
      <c r="L1832" s="144">
        <v>41547</v>
      </c>
      <c r="M1832" s="168"/>
      <c r="N1832" s="75"/>
      <c r="O1832" s="75">
        <v>0</v>
      </c>
      <c r="P1832" s="65">
        <v>1</v>
      </c>
      <c r="Q1832" s="91" t="s">
        <v>3110</v>
      </c>
      <c r="R1832" s="14"/>
      <c r="T1832" s="123"/>
      <c r="U1832" s="338"/>
      <c r="V1832" s="92">
        <v>41669</v>
      </c>
      <c r="W1832" s="92"/>
    </row>
    <row r="1833" spans="1:23" ht="12.75" customHeight="1" x14ac:dyDescent="0.2">
      <c r="A1833" s="11">
        <f t="shared" si="29"/>
        <v>1831</v>
      </c>
      <c r="B1833" s="98">
        <v>4779</v>
      </c>
      <c r="C1833" s="12" t="s">
        <v>1697</v>
      </c>
      <c r="D1833" s="14" t="s">
        <v>1136</v>
      </c>
      <c r="E1833" s="13" t="s">
        <v>1713</v>
      </c>
      <c r="F1833" s="43" t="s">
        <v>3094</v>
      </c>
      <c r="G1833" s="12" t="s">
        <v>2120</v>
      </c>
      <c r="H1833" s="12" t="s">
        <v>2121</v>
      </c>
      <c r="I1833" s="221" t="s">
        <v>3360</v>
      </c>
      <c r="J1833" s="43" t="s">
        <v>3379</v>
      </c>
      <c r="K1833" s="43" t="s">
        <v>3379</v>
      </c>
      <c r="L1833" s="144">
        <v>41265</v>
      </c>
      <c r="M1833" s="168"/>
      <c r="N1833" s="75"/>
      <c r="O1833" s="75">
        <v>0</v>
      </c>
      <c r="P1833" s="65">
        <v>1</v>
      </c>
      <c r="Q1833" s="91" t="s">
        <v>3110</v>
      </c>
      <c r="R1833" s="14"/>
      <c r="T1833" s="123"/>
      <c r="U1833" s="338"/>
      <c r="V1833" s="92"/>
      <c r="W1833" s="92"/>
    </row>
    <row r="1834" spans="1:23" ht="12.75" customHeight="1" x14ac:dyDescent="0.2">
      <c r="A1834" s="11">
        <f t="shared" si="29"/>
        <v>1832</v>
      </c>
      <c r="B1834" s="98">
        <v>4780</v>
      </c>
      <c r="C1834" s="12" t="s">
        <v>1697</v>
      </c>
      <c r="D1834" s="14" t="s">
        <v>1137</v>
      </c>
      <c r="E1834" s="13" t="s">
        <v>1713</v>
      </c>
      <c r="F1834" s="43" t="s">
        <v>3094</v>
      </c>
      <c r="G1834" s="12" t="s">
        <v>2120</v>
      </c>
      <c r="H1834" s="18" t="s">
        <v>2121</v>
      </c>
      <c r="I1834" s="18" t="s">
        <v>3360</v>
      </c>
      <c r="J1834" s="43" t="s">
        <v>3379</v>
      </c>
      <c r="K1834" s="44">
        <v>42308</v>
      </c>
      <c r="L1834" s="44">
        <v>42277</v>
      </c>
      <c r="M1834" s="168"/>
      <c r="N1834" s="75"/>
      <c r="O1834" s="75">
        <v>0</v>
      </c>
      <c r="P1834" s="65">
        <v>1</v>
      </c>
      <c r="Q1834" s="91" t="s">
        <v>3110</v>
      </c>
      <c r="R1834" s="14"/>
      <c r="T1834" s="123">
        <v>42263</v>
      </c>
      <c r="U1834" s="338">
        <v>42307</v>
      </c>
      <c r="V1834" s="92">
        <v>42277</v>
      </c>
      <c r="W1834" s="92">
        <v>42277</v>
      </c>
    </row>
    <row r="1835" spans="1:23" ht="12.75" customHeight="1" x14ac:dyDescent="0.2">
      <c r="A1835" s="11">
        <f t="shared" si="29"/>
        <v>1833</v>
      </c>
      <c r="B1835" s="98">
        <v>4781</v>
      </c>
      <c r="C1835" s="12" t="s">
        <v>1697</v>
      </c>
      <c r="D1835" s="14" t="s">
        <v>1138</v>
      </c>
      <c r="E1835" s="13" t="s">
        <v>1713</v>
      </c>
      <c r="F1835" s="43" t="s">
        <v>3094</v>
      </c>
      <c r="G1835" s="12" t="s">
        <v>2120</v>
      </c>
      <c r="H1835" s="12" t="s">
        <v>2121</v>
      </c>
      <c r="I1835" s="18" t="s">
        <v>3360</v>
      </c>
      <c r="J1835" s="43" t="s">
        <v>3379</v>
      </c>
      <c r="K1835" s="43" t="s">
        <v>3379</v>
      </c>
      <c r="L1835" s="92">
        <v>41943</v>
      </c>
      <c r="M1835" s="138"/>
      <c r="N1835" s="15"/>
      <c r="O1835" s="15">
        <v>1</v>
      </c>
      <c r="P1835" s="39">
        <v>1</v>
      </c>
      <c r="Q1835" s="91" t="s">
        <v>3110</v>
      </c>
      <c r="R1835" s="14"/>
      <c r="T1835" s="123"/>
      <c r="U1835" s="338"/>
      <c r="V1835" s="92">
        <v>41943</v>
      </c>
      <c r="W1835" s="92">
        <v>41943</v>
      </c>
    </row>
    <row r="1836" spans="1:23" ht="12.75" customHeight="1" x14ac:dyDescent="0.2">
      <c r="A1836" s="11">
        <f t="shared" si="29"/>
        <v>1834</v>
      </c>
      <c r="B1836" s="98">
        <v>4782</v>
      </c>
      <c r="C1836" s="12" t="s">
        <v>1697</v>
      </c>
      <c r="D1836" s="14" t="s">
        <v>1139</v>
      </c>
      <c r="E1836" s="13" t="s">
        <v>1713</v>
      </c>
      <c r="F1836" s="43" t="s">
        <v>3094</v>
      </c>
      <c r="G1836" s="12" t="s">
        <v>2120</v>
      </c>
      <c r="H1836" s="12"/>
      <c r="I1836" s="12"/>
      <c r="J1836" s="43" t="s">
        <v>3379</v>
      </c>
      <c r="K1836" s="13"/>
      <c r="L1836" s="13"/>
      <c r="M1836" s="168"/>
      <c r="N1836" s="75"/>
      <c r="O1836" s="75">
        <v>0</v>
      </c>
      <c r="P1836" s="65">
        <v>1</v>
      </c>
      <c r="Q1836" s="91" t="s">
        <v>3107</v>
      </c>
      <c r="R1836" s="14"/>
      <c r="T1836" s="123"/>
      <c r="U1836" s="338"/>
      <c r="V1836" s="92"/>
      <c r="W1836" s="92"/>
    </row>
    <row r="1837" spans="1:23" ht="12.75" customHeight="1" x14ac:dyDescent="0.2">
      <c r="A1837" s="11">
        <f t="shared" si="29"/>
        <v>1835</v>
      </c>
      <c r="B1837" s="98">
        <v>4783</v>
      </c>
      <c r="C1837" s="12" t="s">
        <v>1697</v>
      </c>
      <c r="D1837" s="14" t="s">
        <v>528</v>
      </c>
      <c r="E1837" s="13" t="s">
        <v>1713</v>
      </c>
      <c r="F1837" s="43" t="s">
        <v>3094</v>
      </c>
      <c r="G1837" s="12" t="s">
        <v>2120</v>
      </c>
      <c r="H1837" s="12" t="s">
        <v>2121</v>
      </c>
      <c r="I1837" s="225" t="s">
        <v>3360</v>
      </c>
      <c r="J1837" s="43" t="s">
        <v>3379</v>
      </c>
      <c r="K1837" s="43" t="s">
        <v>3379</v>
      </c>
      <c r="L1837" s="144">
        <v>40695</v>
      </c>
      <c r="M1837" s="168"/>
      <c r="N1837" s="75"/>
      <c r="O1837" s="75">
        <v>0</v>
      </c>
      <c r="P1837" s="65">
        <v>1</v>
      </c>
      <c r="Q1837" s="91" t="s">
        <v>3110</v>
      </c>
      <c r="R1837" s="14"/>
      <c r="T1837" s="123"/>
      <c r="U1837" s="338"/>
      <c r="V1837" s="92"/>
      <c r="W1837" s="92"/>
    </row>
    <row r="1838" spans="1:23" ht="12.75" customHeight="1" x14ac:dyDescent="0.2">
      <c r="A1838" s="11">
        <f t="shared" si="29"/>
        <v>1836</v>
      </c>
      <c r="B1838" s="98">
        <v>4784</v>
      </c>
      <c r="C1838" s="12" t="s">
        <v>1697</v>
      </c>
      <c r="D1838" s="14" t="s">
        <v>529</v>
      </c>
      <c r="E1838" s="13" t="s">
        <v>1713</v>
      </c>
      <c r="F1838" s="43" t="s">
        <v>3094</v>
      </c>
      <c r="G1838" s="12" t="s">
        <v>2120</v>
      </c>
      <c r="H1838" s="12" t="s">
        <v>2121</v>
      </c>
      <c r="I1838" s="18" t="s">
        <v>3360</v>
      </c>
      <c r="J1838" s="43" t="s">
        <v>3379</v>
      </c>
      <c r="K1838" s="43" t="s">
        <v>3379</v>
      </c>
      <c r="L1838" s="144">
        <v>40757</v>
      </c>
      <c r="M1838" s="168"/>
      <c r="N1838" s="75"/>
      <c r="O1838" s="75">
        <v>0</v>
      </c>
      <c r="P1838" s="65">
        <v>1</v>
      </c>
      <c r="Q1838" s="91" t="s">
        <v>3110</v>
      </c>
      <c r="R1838" s="14"/>
      <c r="T1838" s="135">
        <v>41432</v>
      </c>
      <c r="U1838" s="338"/>
      <c r="V1838" s="92"/>
      <c r="W1838" s="92"/>
    </row>
    <row r="1839" spans="1:23" ht="12.75" customHeight="1" x14ac:dyDescent="0.2">
      <c r="A1839" s="11">
        <f t="shared" si="29"/>
        <v>1837</v>
      </c>
      <c r="B1839" s="98">
        <v>4785</v>
      </c>
      <c r="C1839" s="12" t="s">
        <v>1697</v>
      </c>
      <c r="D1839" s="14" t="s">
        <v>530</v>
      </c>
      <c r="E1839" s="13" t="s">
        <v>1713</v>
      </c>
      <c r="F1839" s="43" t="s">
        <v>3094</v>
      </c>
      <c r="G1839" s="12" t="s">
        <v>2120</v>
      </c>
      <c r="H1839" s="12"/>
      <c r="I1839" s="18" t="s">
        <v>3360</v>
      </c>
      <c r="J1839" s="43" t="s">
        <v>3379</v>
      </c>
      <c r="K1839" s="13"/>
      <c r="L1839" s="144">
        <v>40757</v>
      </c>
      <c r="M1839" s="138"/>
      <c r="N1839" s="15"/>
      <c r="O1839" s="15">
        <v>1</v>
      </c>
      <c r="P1839" s="39">
        <v>1</v>
      </c>
      <c r="Q1839" s="91" t="s">
        <v>3110</v>
      </c>
      <c r="R1839" s="14"/>
      <c r="T1839" s="123"/>
      <c r="U1839" s="338"/>
      <c r="V1839" s="92"/>
      <c r="W1839" s="92"/>
    </row>
    <row r="1840" spans="1:23" ht="12.75" customHeight="1" x14ac:dyDescent="0.2">
      <c r="A1840" s="11">
        <f t="shared" si="29"/>
        <v>1838</v>
      </c>
      <c r="B1840" s="98">
        <v>4786</v>
      </c>
      <c r="C1840" s="12" t="s">
        <v>1697</v>
      </c>
      <c r="D1840" s="14" t="s">
        <v>531</v>
      </c>
      <c r="E1840" s="13" t="s">
        <v>1713</v>
      </c>
      <c r="F1840" s="43" t="s">
        <v>3094</v>
      </c>
      <c r="G1840" s="12" t="s">
        <v>2120</v>
      </c>
      <c r="H1840" s="12" t="s">
        <v>2121</v>
      </c>
      <c r="I1840" s="18" t="s">
        <v>3360</v>
      </c>
      <c r="J1840" s="43" t="s">
        <v>3379</v>
      </c>
      <c r="K1840" s="43" t="s">
        <v>3379</v>
      </c>
      <c r="L1840" s="144">
        <v>41548</v>
      </c>
      <c r="M1840" s="168"/>
      <c r="N1840" s="75"/>
      <c r="O1840" s="75">
        <v>0</v>
      </c>
      <c r="P1840" s="65">
        <v>1</v>
      </c>
      <c r="Q1840" s="91" t="s">
        <v>3110</v>
      </c>
      <c r="R1840" s="14"/>
      <c r="T1840" s="123"/>
      <c r="U1840" s="338"/>
      <c r="V1840" s="92" t="s">
        <v>20851</v>
      </c>
      <c r="W1840" s="92"/>
    </row>
    <row r="1841" spans="1:23" ht="12.75" customHeight="1" x14ac:dyDescent="0.2">
      <c r="A1841" s="11">
        <f t="shared" si="29"/>
        <v>1839</v>
      </c>
      <c r="B1841" s="98">
        <v>4787</v>
      </c>
      <c r="C1841" s="12" t="s">
        <v>1697</v>
      </c>
      <c r="D1841" s="14" t="s">
        <v>532</v>
      </c>
      <c r="E1841" s="13" t="s">
        <v>1713</v>
      </c>
      <c r="F1841" s="43" t="s">
        <v>3094</v>
      </c>
      <c r="G1841" s="12" t="s">
        <v>2120</v>
      </c>
      <c r="H1841" s="12" t="s">
        <v>2121</v>
      </c>
      <c r="I1841" s="18" t="s">
        <v>3360</v>
      </c>
      <c r="J1841" s="43" t="s">
        <v>3379</v>
      </c>
      <c r="K1841" s="43" t="s">
        <v>3379</v>
      </c>
      <c r="L1841" s="144">
        <v>41265</v>
      </c>
      <c r="M1841" s="168"/>
      <c r="N1841" s="75"/>
      <c r="O1841" s="75">
        <v>0</v>
      </c>
      <c r="P1841" s="65">
        <v>1</v>
      </c>
      <c r="Q1841" s="91" t="s">
        <v>3110</v>
      </c>
      <c r="R1841" s="14"/>
      <c r="T1841" s="123"/>
      <c r="U1841" s="338"/>
      <c r="V1841" s="92"/>
      <c r="W1841" s="92"/>
    </row>
    <row r="1842" spans="1:23" ht="12.75" customHeight="1" x14ac:dyDescent="0.2">
      <c r="A1842" s="11">
        <f t="shared" si="29"/>
        <v>1840</v>
      </c>
      <c r="B1842" s="98">
        <v>4788</v>
      </c>
      <c r="C1842" s="12" t="s">
        <v>1697</v>
      </c>
      <c r="D1842" s="14" t="s">
        <v>533</v>
      </c>
      <c r="E1842" s="13" t="s">
        <v>1713</v>
      </c>
      <c r="F1842" s="43" t="s">
        <v>3094</v>
      </c>
      <c r="G1842" s="12" t="s">
        <v>2120</v>
      </c>
      <c r="H1842" s="12" t="s">
        <v>2121</v>
      </c>
      <c r="I1842" s="18" t="s">
        <v>3360</v>
      </c>
      <c r="J1842" s="43" t="s">
        <v>3379</v>
      </c>
      <c r="K1842" s="43" t="s">
        <v>3379</v>
      </c>
      <c r="L1842" s="144">
        <v>40759</v>
      </c>
      <c r="M1842" s="168"/>
      <c r="N1842" s="75"/>
      <c r="O1842" s="75">
        <v>0</v>
      </c>
      <c r="P1842" s="65">
        <v>1</v>
      </c>
      <c r="Q1842" s="91" t="s">
        <v>3110</v>
      </c>
      <c r="R1842" s="14"/>
      <c r="T1842" s="135">
        <v>41432</v>
      </c>
      <c r="U1842" s="338"/>
      <c r="V1842" s="92"/>
      <c r="W1842" s="92"/>
    </row>
    <row r="1843" spans="1:23" ht="12.75" customHeight="1" x14ac:dyDescent="0.2">
      <c r="A1843" s="11">
        <f t="shared" si="29"/>
        <v>1841</v>
      </c>
      <c r="B1843" s="98">
        <v>4789</v>
      </c>
      <c r="C1843" s="12" t="s">
        <v>1697</v>
      </c>
      <c r="D1843" s="14" t="s">
        <v>534</v>
      </c>
      <c r="E1843" s="13" t="s">
        <v>1713</v>
      </c>
      <c r="F1843" s="43" t="s">
        <v>3094</v>
      </c>
      <c r="G1843" s="12" t="s">
        <v>2120</v>
      </c>
      <c r="H1843" s="12" t="s">
        <v>2121</v>
      </c>
      <c r="I1843" s="18" t="s">
        <v>3360</v>
      </c>
      <c r="J1843" s="43" t="s">
        <v>3379</v>
      </c>
      <c r="K1843" s="43" t="s">
        <v>3379</v>
      </c>
      <c r="L1843" s="144">
        <v>40757</v>
      </c>
      <c r="M1843" s="168"/>
      <c r="N1843" s="75"/>
      <c r="O1843" s="75">
        <v>0</v>
      </c>
      <c r="P1843" s="65">
        <v>1</v>
      </c>
      <c r="Q1843" s="91" t="s">
        <v>3110</v>
      </c>
      <c r="R1843" s="14"/>
      <c r="T1843" s="123"/>
      <c r="U1843" s="338"/>
      <c r="V1843" s="92"/>
      <c r="W1843" s="92"/>
    </row>
    <row r="1844" spans="1:23" ht="12.75" customHeight="1" x14ac:dyDescent="0.2">
      <c r="A1844" s="11">
        <f t="shared" si="29"/>
        <v>1842</v>
      </c>
      <c r="B1844" s="98">
        <v>4790</v>
      </c>
      <c r="C1844" s="12" t="s">
        <v>1697</v>
      </c>
      <c r="D1844" s="14" t="s">
        <v>535</v>
      </c>
      <c r="E1844" s="13" t="s">
        <v>1713</v>
      </c>
      <c r="F1844" s="43" t="s">
        <v>3094</v>
      </c>
      <c r="G1844" s="12" t="s">
        <v>2120</v>
      </c>
      <c r="H1844" s="12" t="s">
        <v>2121</v>
      </c>
      <c r="I1844" s="18" t="s">
        <v>3360</v>
      </c>
      <c r="J1844" s="43" t="s">
        <v>3379</v>
      </c>
      <c r="K1844" s="43" t="s">
        <v>3379</v>
      </c>
      <c r="L1844" s="144">
        <v>41604</v>
      </c>
      <c r="M1844" s="168"/>
      <c r="N1844" s="75"/>
      <c r="O1844" s="75">
        <v>0</v>
      </c>
      <c r="P1844" s="65">
        <v>1</v>
      </c>
      <c r="Q1844" s="91" t="s">
        <v>3110</v>
      </c>
      <c r="R1844" s="14"/>
      <c r="T1844" s="123"/>
      <c r="U1844" s="338"/>
      <c r="V1844" s="92">
        <v>41669</v>
      </c>
      <c r="W1844" s="92"/>
    </row>
    <row r="1845" spans="1:23" ht="12.75" customHeight="1" x14ac:dyDescent="0.2">
      <c r="A1845" s="11">
        <f t="shared" si="29"/>
        <v>1843</v>
      </c>
      <c r="B1845" s="98">
        <v>4791</v>
      </c>
      <c r="C1845" s="12" t="s">
        <v>1697</v>
      </c>
      <c r="D1845" s="14" t="s">
        <v>2378</v>
      </c>
      <c r="E1845" s="13" t="s">
        <v>1713</v>
      </c>
      <c r="F1845" s="43" t="s">
        <v>3094</v>
      </c>
      <c r="G1845" s="12" t="s">
        <v>2120</v>
      </c>
      <c r="H1845" s="12"/>
      <c r="I1845" s="18" t="s">
        <v>3360</v>
      </c>
      <c r="J1845" s="43" t="s">
        <v>3379</v>
      </c>
      <c r="K1845" s="13"/>
      <c r="L1845" s="144">
        <v>40717</v>
      </c>
      <c r="M1845" s="168"/>
      <c r="N1845" s="75"/>
      <c r="O1845" s="75">
        <v>0</v>
      </c>
      <c r="P1845" s="65">
        <v>1</v>
      </c>
      <c r="Q1845" s="91" t="s">
        <v>3110</v>
      </c>
      <c r="R1845" s="14"/>
      <c r="T1845" s="123"/>
      <c r="U1845" s="338"/>
      <c r="V1845" s="92"/>
      <c r="W1845" s="92"/>
    </row>
    <row r="1846" spans="1:23" ht="12.75" customHeight="1" x14ac:dyDescent="0.2">
      <c r="A1846" s="228">
        <f t="shared" si="29"/>
        <v>1844</v>
      </c>
      <c r="B1846" s="229">
        <v>4792</v>
      </c>
      <c r="C1846" s="230" t="s">
        <v>1697</v>
      </c>
      <c r="D1846" s="231" t="s">
        <v>2379</v>
      </c>
      <c r="E1846" s="228" t="s">
        <v>1713</v>
      </c>
      <c r="F1846" s="24" t="s">
        <v>3094</v>
      </c>
      <c r="G1846" s="25" t="s">
        <v>2120</v>
      </c>
      <c r="H1846" s="25" t="s">
        <v>2121</v>
      </c>
      <c r="I1846" s="25" t="s">
        <v>3360</v>
      </c>
      <c r="J1846" s="25"/>
      <c r="K1846" s="24"/>
      <c r="L1846" s="24"/>
      <c r="M1846" s="513" t="s">
        <v>3381</v>
      </c>
      <c r="N1846" s="243">
        <v>41729</v>
      </c>
      <c r="O1846" s="241"/>
      <c r="P1846" s="232">
        <v>-1</v>
      </c>
      <c r="Q1846" s="242" t="s">
        <v>3110</v>
      </c>
      <c r="R1846" s="231"/>
      <c r="T1846" s="135">
        <v>41432</v>
      </c>
      <c r="U1846" s="338"/>
      <c r="V1846" s="92"/>
      <c r="W1846" s="92"/>
    </row>
    <row r="1847" spans="1:23" ht="12.75" customHeight="1" x14ac:dyDescent="0.2">
      <c r="A1847" s="11">
        <f t="shared" si="29"/>
        <v>1845</v>
      </c>
      <c r="B1847" s="98">
        <v>4793</v>
      </c>
      <c r="C1847" s="12" t="s">
        <v>1697</v>
      </c>
      <c r="D1847" s="14" t="s">
        <v>2380</v>
      </c>
      <c r="E1847" s="13" t="s">
        <v>1713</v>
      </c>
      <c r="F1847" s="43" t="s">
        <v>3094</v>
      </c>
      <c r="G1847" s="12" t="s">
        <v>2120</v>
      </c>
      <c r="H1847" s="18" t="s">
        <v>2121</v>
      </c>
      <c r="I1847" s="18" t="s">
        <v>3360</v>
      </c>
      <c r="J1847" s="43" t="s">
        <v>3379</v>
      </c>
      <c r="K1847" s="44">
        <v>41973</v>
      </c>
      <c r="L1847" s="44">
        <v>42004</v>
      </c>
      <c r="M1847" s="168"/>
      <c r="N1847" s="75"/>
      <c r="O1847" s="75">
        <v>0</v>
      </c>
      <c r="P1847" s="65">
        <v>1</v>
      </c>
      <c r="Q1847" s="91" t="s">
        <v>3110</v>
      </c>
      <c r="R1847" s="14"/>
      <c r="S1847" s="115" t="s">
        <v>20872</v>
      </c>
      <c r="T1847" s="123">
        <v>41971</v>
      </c>
      <c r="U1847" s="338">
        <v>41971</v>
      </c>
      <c r="V1847" s="126">
        <v>41997</v>
      </c>
      <c r="W1847" s="126">
        <v>42004</v>
      </c>
    </row>
    <row r="1848" spans="1:23" ht="12.75" customHeight="1" x14ac:dyDescent="0.2">
      <c r="A1848" s="11">
        <f t="shared" si="29"/>
        <v>1846</v>
      </c>
      <c r="B1848" s="98">
        <v>4794</v>
      </c>
      <c r="C1848" s="12" t="s">
        <v>1697</v>
      </c>
      <c r="D1848" s="14" t="s">
        <v>221</v>
      </c>
      <c r="E1848" s="13" t="s">
        <v>1713</v>
      </c>
      <c r="F1848" s="43" t="s">
        <v>3094</v>
      </c>
      <c r="G1848" s="12" t="s">
        <v>2120</v>
      </c>
      <c r="H1848" s="12" t="s">
        <v>2121</v>
      </c>
      <c r="I1848" s="225" t="s">
        <v>3360</v>
      </c>
      <c r="J1848" s="43" t="s">
        <v>3379</v>
      </c>
      <c r="K1848" s="43" t="s">
        <v>3379</v>
      </c>
      <c r="L1848" s="144">
        <v>40780</v>
      </c>
      <c r="M1848" s="168"/>
      <c r="N1848" s="75"/>
      <c r="O1848" s="75">
        <v>0</v>
      </c>
      <c r="P1848" s="65">
        <v>1</v>
      </c>
      <c r="Q1848" s="91" t="s">
        <v>3110</v>
      </c>
      <c r="R1848" s="14"/>
      <c r="T1848" s="123"/>
      <c r="U1848" s="338"/>
      <c r="V1848" s="92"/>
      <c r="W1848" s="342"/>
    </row>
    <row r="1849" spans="1:23" ht="12.75" customHeight="1" x14ac:dyDescent="0.2">
      <c r="A1849" s="11">
        <f t="shared" si="29"/>
        <v>1847</v>
      </c>
      <c r="B1849" s="98">
        <v>4795</v>
      </c>
      <c r="C1849" s="12" t="s">
        <v>1697</v>
      </c>
      <c r="D1849" s="14" t="s">
        <v>222</v>
      </c>
      <c r="E1849" s="13" t="s">
        <v>1713</v>
      </c>
      <c r="F1849" s="43" t="s">
        <v>3094</v>
      </c>
      <c r="G1849" s="12" t="s">
        <v>2120</v>
      </c>
      <c r="H1849" s="12" t="s">
        <v>2121</v>
      </c>
      <c r="I1849" s="18" t="s">
        <v>3360</v>
      </c>
      <c r="J1849" s="43" t="s">
        <v>3379</v>
      </c>
      <c r="K1849" s="43" t="s">
        <v>3379</v>
      </c>
      <c r="L1849" s="144">
        <v>40724</v>
      </c>
      <c r="M1849" s="168"/>
      <c r="N1849" s="75"/>
      <c r="O1849" s="75">
        <v>0</v>
      </c>
      <c r="P1849" s="65">
        <v>1</v>
      </c>
      <c r="Q1849" s="91" t="s">
        <v>3110</v>
      </c>
      <c r="R1849" s="14"/>
      <c r="T1849" s="123"/>
      <c r="U1849" s="338"/>
      <c r="V1849" s="92"/>
      <c r="W1849" s="92"/>
    </row>
    <row r="1850" spans="1:23" ht="12.75" customHeight="1" x14ac:dyDescent="0.2">
      <c r="A1850" s="11">
        <f t="shared" si="29"/>
        <v>1848</v>
      </c>
      <c r="B1850" s="98">
        <v>4796</v>
      </c>
      <c r="C1850" s="12" t="s">
        <v>1697</v>
      </c>
      <c r="D1850" s="14" t="s">
        <v>223</v>
      </c>
      <c r="E1850" s="13" t="s">
        <v>1713</v>
      </c>
      <c r="F1850" s="43" t="s">
        <v>3094</v>
      </c>
      <c r="G1850" s="12" t="s">
        <v>2120</v>
      </c>
      <c r="H1850" s="12" t="s">
        <v>2121</v>
      </c>
      <c r="I1850" s="221" t="s">
        <v>3360</v>
      </c>
      <c r="J1850" s="43" t="s">
        <v>3379</v>
      </c>
      <c r="K1850" s="43" t="s">
        <v>3379</v>
      </c>
      <c r="L1850" s="144">
        <v>40682</v>
      </c>
      <c r="M1850" s="168"/>
      <c r="N1850" s="75"/>
      <c r="O1850" s="75">
        <v>0</v>
      </c>
      <c r="P1850" s="65">
        <v>1</v>
      </c>
      <c r="Q1850" s="91" t="s">
        <v>3110</v>
      </c>
      <c r="R1850" s="14"/>
      <c r="T1850" s="135">
        <v>41432</v>
      </c>
      <c r="U1850" s="338"/>
      <c r="V1850" s="92"/>
      <c r="W1850" s="92"/>
    </row>
    <row r="1851" spans="1:23" ht="12.75" customHeight="1" x14ac:dyDescent="0.2">
      <c r="A1851" s="11">
        <f t="shared" si="29"/>
        <v>1849</v>
      </c>
      <c r="B1851" s="98">
        <v>4797</v>
      </c>
      <c r="C1851" s="12" t="s">
        <v>1697</v>
      </c>
      <c r="D1851" s="14" t="s">
        <v>224</v>
      </c>
      <c r="E1851" s="13" t="s">
        <v>1713</v>
      </c>
      <c r="F1851" s="43" t="s">
        <v>3094</v>
      </c>
      <c r="G1851" s="12" t="s">
        <v>2120</v>
      </c>
      <c r="H1851" s="12"/>
      <c r="I1851" s="12"/>
      <c r="J1851" s="43" t="s">
        <v>3379</v>
      </c>
      <c r="K1851" s="13"/>
      <c r="L1851" s="13"/>
      <c r="M1851" s="138"/>
      <c r="N1851" s="15"/>
      <c r="O1851" s="15">
        <v>1</v>
      </c>
      <c r="P1851" s="39">
        <v>1</v>
      </c>
      <c r="Q1851" s="91" t="s">
        <v>3107</v>
      </c>
      <c r="R1851" s="14"/>
      <c r="T1851" s="123"/>
      <c r="U1851" s="338"/>
      <c r="V1851" s="92"/>
      <c r="W1851" s="92"/>
    </row>
    <row r="1852" spans="1:23" ht="12.75" customHeight="1" x14ac:dyDescent="0.2">
      <c r="A1852" s="11">
        <f t="shared" si="29"/>
        <v>1850</v>
      </c>
      <c r="B1852" s="98">
        <v>4798</v>
      </c>
      <c r="C1852" s="12" t="s">
        <v>1697</v>
      </c>
      <c r="D1852" s="14" t="s">
        <v>225</v>
      </c>
      <c r="E1852" s="13" t="s">
        <v>1713</v>
      </c>
      <c r="F1852" s="43" t="s">
        <v>3094</v>
      </c>
      <c r="G1852" s="12" t="s">
        <v>2120</v>
      </c>
      <c r="H1852" s="12" t="s">
        <v>2121</v>
      </c>
      <c r="I1852" s="226" t="s">
        <v>3360</v>
      </c>
      <c r="J1852" s="43" t="s">
        <v>3379</v>
      </c>
      <c r="K1852" s="43" t="s">
        <v>3379</v>
      </c>
      <c r="L1852" s="144">
        <v>41882</v>
      </c>
      <c r="M1852" s="138"/>
      <c r="N1852" s="15"/>
      <c r="O1852" s="15">
        <v>1</v>
      </c>
      <c r="P1852" s="39">
        <v>1</v>
      </c>
      <c r="Q1852" s="91" t="s">
        <v>3110</v>
      </c>
      <c r="R1852" s="14"/>
      <c r="T1852" s="123"/>
      <c r="U1852" s="338"/>
      <c r="V1852" s="92">
        <v>41865</v>
      </c>
      <c r="W1852" s="92">
        <v>41865</v>
      </c>
    </row>
    <row r="1853" spans="1:23" ht="12.75" customHeight="1" x14ac:dyDescent="0.2">
      <c r="A1853" s="11">
        <f t="shared" si="29"/>
        <v>1851</v>
      </c>
      <c r="B1853" s="98">
        <v>4799</v>
      </c>
      <c r="C1853" s="12" t="s">
        <v>1697</v>
      </c>
      <c r="D1853" s="14" t="s">
        <v>599</v>
      </c>
      <c r="E1853" s="13" t="s">
        <v>1713</v>
      </c>
      <c r="F1853" s="43" t="s">
        <v>3094</v>
      </c>
      <c r="G1853" s="12" t="s">
        <v>2120</v>
      </c>
      <c r="H1853" s="12"/>
      <c r="I1853" s="12"/>
      <c r="J1853" s="43" t="s">
        <v>3379</v>
      </c>
      <c r="K1853" s="13"/>
      <c r="L1853" s="13"/>
      <c r="M1853" s="168"/>
      <c r="N1853" s="75"/>
      <c r="O1853" s="75">
        <v>0</v>
      </c>
      <c r="P1853" s="65">
        <v>1</v>
      </c>
      <c r="Q1853" s="91" t="s">
        <v>3107</v>
      </c>
      <c r="R1853" s="14"/>
      <c r="T1853" s="135">
        <v>41425</v>
      </c>
      <c r="U1853" s="338"/>
      <c r="V1853" s="92"/>
      <c r="W1853" s="92"/>
    </row>
    <row r="1854" spans="1:23" ht="12.75" customHeight="1" x14ac:dyDescent="0.2">
      <c r="A1854" s="11">
        <f t="shared" si="29"/>
        <v>1852</v>
      </c>
      <c r="B1854" s="98">
        <v>4800</v>
      </c>
      <c r="C1854" s="12" t="s">
        <v>1697</v>
      </c>
      <c r="D1854" s="14" t="s">
        <v>600</v>
      </c>
      <c r="E1854" s="13" t="s">
        <v>646</v>
      </c>
      <c r="F1854" s="43" t="s">
        <v>3097</v>
      </c>
      <c r="G1854" s="12" t="s">
        <v>2120</v>
      </c>
      <c r="H1854" s="12"/>
      <c r="I1854" s="12"/>
      <c r="J1854" s="43" t="s">
        <v>3379</v>
      </c>
      <c r="K1854" s="13"/>
      <c r="L1854" s="13"/>
      <c r="M1854" s="168"/>
      <c r="N1854" s="75"/>
      <c r="O1854" s="75">
        <v>0</v>
      </c>
      <c r="P1854" s="65">
        <v>1</v>
      </c>
      <c r="Q1854" s="91" t="s">
        <v>3107</v>
      </c>
      <c r="R1854" s="14"/>
      <c r="T1854" s="123"/>
      <c r="U1854" s="338"/>
      <c r="V1854" s="92"/>
      <c r="W1854" s="92"/>
    </row>
    <row r="1855" spans="1:23" ht="12.75" customHeight="1" x14ac:dyDescent="0.2">
      <c r="A1855" s="11">
        <f t="shared" si="29"/>
        <v>1853</v>
      </c>
      <c r="B1855" s="98">
        <v>4801</v>
      </c>
      <c r="C1855" s="12" t="s">
        <v>1697</v>
      </c>
      <c r="D1855" s="14" t="s">
        <v>601</v>
      </c>
      <c r="E1855" s="13" t="s">
        <v>646</v>
      </c>
      <c r="F1855" s="43" t="s">
        <v>3054</v>
      </c>
      <c r="G1855" s="12" t="s">
        <v>2120</v>
      </c>
      <c r="H1855" s="12" t="s">
        <v>2121</v>
      </c>
      <c r="I1855" s="225" t="s">
        <v>3360</v>
      </c>
      <c r="J1855" s="43" t="s">
        <v>3379</v>
      </c>
      <c r="K1855" s="43" t="s">
        <v>3379</v>
      </c>
      <c r="L1855" s="144">
        <v>40786</v>
      </c>
      <c r="M1855" s="168"/>
      <c r="N1855" s="75"/>
      <c r="O1855" s="75">
        <v>0</v>
      </c>
      <c r="P1855" s="65">
        <v>1</v>
      </c>
      <c r="Q1855" s="91" t="s">
        <v>3110</v>
      </c>
      <c r="R1855" s="14"/>
      <c r="T1855" s="123"/>
      <c r="U1855" s="338"/>
      <c r="V1855" s="92"/>
      <c r="W1855" s="92"/>
    </row>
    <row r="1856" spans="1:23" ht="12.75" customHeight="1" x14ac:dyDescent="0.2">
      <c r="A1856" s="11">
        <f t="shared" si="29"/>
        <v>1854</v>
      </c>
      <c r="B1856" s="98">
        <v>4803</v>
      </c>
      <c r="C1856" s="12" t="s">
        <v>1697</v>
      </c>
      <c r="D1856" s="14" t="s">
        <v>602</v>
      </c>
      <c r="E1856" s="13" t="s">
        <v>646</v>
      </c>
      <c r="F1856" s="43" t="s">
        <v>3054</v>
      </c>
      <c r="G1856" s="12" t="s">
        <v>2120</v>
      </c>
      <c r="H1856" s="12" t="s">
        <v>2121</v>
      </c>
      <c r="I1856" s="221" t="s">
        <v>3360</v>
      </c>
      <c r="J1856" s="43" t="s">
        <v>3379</v>
      </c>
      <c r="K1856" s="43" t="s">
        <v>3379</v>
      </c>
      <c r="L1856" s="144">
        <v>40400</v>
      </c>
      <c r="M1856" s="168"/>
      <c r="N1856" s="75"/>
      <c r="O1856" s="75">
        <v>0</v>
      </c>
      <c r="P1856" s="65">
        <v>1</v>
      </c>
      <c r="Q1856" s="91" t="s">
        <v>3110</v>
      </c>
      <c r="R1856" s="14"/>
      <c r="T1856" s="123"/>
      <c r="U1856" s="338"/>
      <c r="V1856" s="92"/>
      <c r="W1856" s="92"/>
    </row>
    <row r="1857" spans="1:23" ht="12.75" customHeight="1" x14ac:dyDescent="0.2">
      <c r="A1857" s="11">
        <f t="shared" si="29"/>
        <v>1855</v>
      </c>
      <c r="B1857" s="98">
        <v>4804</v>
      </c>
      <c r="C1857" s="12" t="s">
        <v>1697</v>
      </c>
      <c r="D1857" s="14" t="s">
        <v>603</v>
      </c>
      <c r="E1857" s="13" t="s">
        <v>646</v>
      </c>
      <c r="F1857" s="43" t="s">
        <v>3097</v>
      </c>
      <c r="G1857" s="12" t="s">
        <v>2120</v>
      </c>
      <c r="H1857" s="12" t="s">
        <v>2121</v>
      </c>
      <c r="I1857" s="18" t="s">
        <v>3360</v>
      </c>
      <c r="J1857" s="43" t="s">
        <v>3379</v>
      </c>
      <c r="K1857" s="43" t="s">
        <v>3379</v>
      </c>
      <c r="L1857" s="144">
        <v>42004</v>
      </c>
      <c r="M1857" s="168"/>
      <c r="N1857" s="75"/>
      <c r="O1857" s="75">
        <v>0</v>
      </c>
      <c r="P1857" s="65">
        <v>1</v>
      </c>
      <c r="Q1857" s="91" t="s">
        <v>3110</v>
      </c>
      <c r="R1857" s="14"/>
      <c r="S1857" s="118" t="s">
        <v>3360</v>
      </c>
      <c r="T1857" s="123"/>
      <c r="U1857" s="338"/>
      <c r="V1857" s="92">
        <v>41997</v>
      </c>
      <c r="W1857" s="92">
        <v>41971</v>
      </c>
    </row>
    <row r="1858" spans="1:23" ht="12.75" customHeight="1" x14ac:dyDescent="0.2">
      <c r="A1858" s="11">
        <f t="shared" si="29"/>
        <v>1856</v>
      </c>
      <c r="B1858" s="98">
        <v>4805</v>
      </c>
      <c r="C1858" s="12" t="s">
        <v>1697</v>
      </c>
      <c r="D1858" s="14" t="s">
        <v>649</v>
      </c>
      <c r="E1858" s="13" t="s">
        <v>646</v>
      </c>
      <c r="F1858" s="43" t="s">
        <v>3054</v>
      </c>
      <c r="G1858" s="12" t="s">
        <v>2120</v>
      </c>
      <c r="H1858" s="12" t="s">
        <v>2121</v>
      </c>
      <c r="I1858" s="225" t="s">
        <v>3360</v>
      </c>
      <c r="J1858" s="43" t="s">
        <v>3379</v>
      </c>
      <c r="K1858" s="43" t="s">
        <v>3379</v>
      </c>
      <c r="L1858" s="144">
        <v>40403</v>
      </c>
      <c r="M1858" s="168"/>
      <c r="N1858" s="75"/>
      <c r="O1858" s="75">
        <v>0</v>
      </c>
      <c r="P1858" s="65">
        <v>1</v>
      </c>
      <c r="Q1858" s="91" t="s">
        <v>3110</v>
      </c>
      <c r="R1858" s="14"/>
      <c r="T1858" s="123"/>
      <c r="U1858" s="338"/>
      <c r="V1858" s="92"/>
      <c r="W1858" s="92"/>
    </row>
    <row r="1859" spans="1:23" ht="12.75" customHeight="1" x14ac:dyDescent="0.2">
      <c r="A1859" s="11">
        <f t="shared" si="29"/>
        <v>1857</v>
      </c>
      <c r="B1859" s="98">
        <v>4806</v>
      </c>
      <c r="C1859" s="12" t="s">
        <v>1697</v>
      </c>
      <c r="D1859" s="14" t="s">
        <v>650</v>
      </c>
      <c r="E1859" s="13" t="s">
        <v>646</v>
      </c>
      <c r="F1859" s="43" t="s">
        <v>3097</v>
      </c>
      <c r="G1859" s="12" t="s">
        <v>2120</v>
      </c>
      <c r="H1859" s="12" t="s">
        <v>2121</v>
      </c>
      <c r="I1859" s="18" t="s">
        <v>3360</v>
      </c>
      <c r="J1859" s="43" t="s">
        <v>3379</v>
      </c>
      <c r="K1859" s="43" t="s">
        <v>3379</v>
      </c>
      <c r="L1859" s="144">
        <v>41269</v>
      </c>
      <c r="M1859" s="168"/>
      <c r="N1859" s="75"/>
      <c r="O1859" s="75">
        <v>0</v>
      </c>
      <c r="P1859" s="65">
        <v>1</v>
      </c>
      <c r="Q1859" s="91" t="s">
        <v>3110</v>
      </c>
      <c r="R1859" s="14"/>
      <c r="T1859" s="123"/>
      <c r="U1859" s="338"/>
      <c r="V1859" s="92"/>
      <c r="W1859" s="92"/>
    </row>
    <row r="1860" spans="1:23" ht="12.75" customHeight="1" x14ac:dyDescent="0.2">
      <c r="A1860" s="11">
        <f t="shared" ref="A1860:A1923" si="30">A1859+1</f>
        <v>1858</v>
      </c>
      <c r="B1860" s="98">
        <v>4807</v>
      </c>
      <c r="C1860" s="12" t="s">
        <v>1697</v>
      </c>
      <c r="D1860" s="14" t="s">
        <v>651</v>
      </c>
      <c r="E1860" s="13" t="s">
        <v>646</v>
      </c>
      <c r="F1860" s="43" t="s">
        <v>3054</v>
      </c>
      <c r="G1860" s="12" t="s">
        <v>2120</v>
      </c>
      <c r="H1860" s="12" t="s">
        <v>2121</v>
      </c>
      <c r="I1860" s="18" t="s">
        <v>3360</v>
      </c>
      <c r="J1860" s="43" t="s">
        <v>3379</v>
      </c>
      <c r="K1860" s="43" t="s">
        <v>3379</v>
      </c>
      <c r="L1860" s="144">
        <v>40786</v>
      </c>
      <c r="M1860" s="168"/>
      <c r="N1860" s="75"/>
      <c r="O1860" s="75">
        <v>0</v>
      </c>
      <c r="P1860" s="65">
        <v>1</v>
      </c>
      <c r="Q1860" s="91" t="s">
        <v>3110</v>
      </c>
      <c r="R1860" s="14"/>
      <c r="T1860" s="123"/>
      <c r="U1860" s="338"/>
      <c r="V1860" s="92"/>
      <c r="W1860" s="92"/>
    </row>
    <row r="1861" spans="1:23" ht="12.75" customHeight="1" x14ac:dyDescent="0.2">
      <c r="A1861" s="11">
        <f t="shared" si="30"/>
        <v>1859</v>
      </c>
      <c r="B1861" s="98">
        <v>4809</v>
      </c>
      <c r="C1861" s="12" t="s">
        <v>1697</v>
      </c>
      <c r="D1861" s="14" t="s">
        <v>652</v>
      </c>
      <c r="E1861" s="13" t="s">
        <v>646</v>
      </c>
      <c r="F1861" s="43" t="s">
        <v>3054</v>
      </c>
      <c r="G1861" s="12" t="s">
        <v>2120</v>
      </c>
      <c r="H1861" s="12" t="s">
        <v>2121</v>
      </c>
      <c r="I1861" s="18" t="s">
        <v>3360</v>
      </c>
      <c r="J1861" s="43" t="s">
        <v>3379</v>
      </c>
      <c r="K1861" s="43" t="s">
        <v>3379</v>
      </c>
      <c r="L1861" s="144">
        <v>40402</v>
      </c>
      <c r="M1861" s="168"/>
      <c r="N1861" s="75"/>
      <c r="O1861" s="75">
        <v>0</v>
      </c>
      <c r="P1861" s="65">
        <v>1</v>
      </c>
      <c r="Q1861" s="91" t="s">
        <v>3110</v>
      </c>
      <c r="R1861" s="14"/>
      <c r="T1861" s="123"/>
      <c r="U1861" s="338"/>
      <c r="V1861" s="92"/>
      <c r="W1861" s="92"/>
    </row>
    <row r="1862" spans="1:23" ht="12.75" customHeight="1" x14ac:dyDescent="0.2">
      <c r="A1862" s="11">
        <f t="shared" si="30"/>
        <v>1860</v>
      </c>
      <c r="B1862" s="98">
        <v>4810</v>
      </c>
      <c r="C1862" s="12" t="s">
        <v>1697</v>
      </c>
      <c r="D1862" s="14" t="s">
        <v>653</v>
      </c>
      <c r="E1862" s="13" t="s">
        <v>646</v>
      </c>
      <c r="F1862" s="43" t="s">
        <v>3054</v>
      </c>
      <c r="G1862" s="12" t="s">
        <v>2120</v>
      </c>
      <c r="H1862" s="12" t="s">
        <v>2121</v>
      </c>
      <c r="I1862" s="18" t="s">
        <v>3360</v>
      </c>
      <c r="J1862" s="43" t="s">
        <v>3379</v>
      </c>
      <c r="K1862" s="43" t="s">
        <v>3379</v>
      </c>
      <c r="L1862" s="144">
        <v>40639</v>
      </c>
      <c r="M1862" s="168"/>
      <c r="N1862" s="75"/>
      <c r="O1862" s="75">
        <v>0</v>
      </c>
      <c r="P1862" s="65">
        <v>1</v>
      </c>
      <c r="Q1862" s="91" t="s">
        <v>3110</v>
      </c>
      <c r="R1862" s="14"/>
      <c r="T1862" s="123"/>
      <c r="U1862" s="338"/>
      <c r="V1862" s="92"/>
      <c r="W1862" s="92"/>
    </row>
    <row r="1863" spans="1:23" ht="12.75" customHeight="1" x14ac:dyDescent="0.2">
      <c r="A1863" s="11">
        <f t="shared" si="30"/>
        <v>1861</v>
      </c>
      <c r="B1863" s="98">
        <v>4811</v>
      </c>
      <c r="C1863" s="12" t="s">
        <v>1697</v>
      </c>
      <c r="D1863" s="14" t="s">
        <v>654</v>
      </c>
      <c r="E1863" s="13" t="s">
        <v>646</v>
      </c>
      <c r="F1863" s="43" t="s">
        <v>3054</v>
      </c>
      <c r="G1863" s="12" t="s">
        <v>2120</v>
      </c>
      <c r="H1863" s="12" t="s">
        <v>2121</v>
      </c>
      <c r="I1863" s="18" t="s">
        <v>3360</v>
      </c>
      <c r="J1863" s="43" t="s">
        <v>3379</v>
      </c>
      <c r="K1863" s="43" t="s">
        <v>3379</v>
      </c>
      <c r="L1863" s="144">
        <v>40479</v>
      </c>
      <c r="M1863" s="168"/>
      <c r="N1863" s="75"/>
      <c r="O1863" s="75">
        <v>0</v>
      </c>
      <c r="P1863" s="65">
        <v>1</v>
      </c>
      <c r="Q1863" s="91" t="s">
        <v>3110</v>
      </c>
      <c r="R1863" s="14"/>
      <c r="T1863" s="123"/>
      <c r="U1863" s="338"/>
      <c r="V1863" s="92"/>
      <c r="W1863" s="92"/>
    </row>
    <row r="1864" spans="1:23" ht="12.75" customHeight="1" x14ac:dyDescent="0.2">
      <c r="A1864" s="11">
        <f t="shared" si="30"/>
        <v>1862</v>
      </c>
      <c r="B1864" s="98">
        <v>4812</v>
      </c>
      <c r="C1864" s="12" t="s">
        <v>1697</v>
      </c>
      <c r="D1864" s="14" t="s">
        <v>860</v>
      </c>
      <c r="E1864" s="13" t="s">
        <v>646</v>
      </c>
      <c r="F1864" s="43" t="s">
        <v>3054</v>
      </c>
      <c r="G1864" s="12" t="s">
        <v>2120</v>
      </c>
      <c r="H1864" s="12" t="s">
        <v>2121</v>
      </c>
      <c r="I1864" s="18" t="s">
        <v>3360</v>
      </c>
      <c r="J1864" s="43" t="s">
        <v>3379</v>
      </c>
      <c r="K1864" s="43" t="s">
        <v>3379</v>
      </c>
      <c r="L1864" s="144">
        <v>40781</v>
      </c>
      <c r="M1864" s="168"/>
      <c r="N1864" s="75"/>
      <c r="O1864" s="75">
        <v>0</v>
      </c>
      <c r="P1864" s="65">
        <v>1</v>
      </c>
      <c r="Q1864" s="91" t="s">
        <v>3110</v>
      </c>
      <c r="R1864" s="14"/>
      <c r="T1864" s="123"/>
      <c r="U1864" s="338"/>
      <c r="V1864" s="92"/>
      <c r="W1864" s="92"/>
    </row>
    <row r="1865" spans="1:23" ht="12.75" customHeight="1" x14ac:dyDescent="0.2">
      <c r="A1865" s="11">
        <f t="shared" si="30"/>
        <v>1863</v>
      </c>
      <c r="B1865" s="98">
        <v>4813</v>
      </c>
      <c r="C1865" s="12" t="s">
        <v>1697</v>
      </c>
      <c r="D1865" s="14" t="s">
        <v>2867</v>
      </c>
      <c r="E1865" s="13" t="s">
        <v>646</v>
      </c>
      <c r="F1865" s="43" t="s">
        <v>3054</v>
      </c>
      <c r="G1865" s="12" t="s">
        <v>2120</v>
      </c>
      <c r="H1865" s="12" t="s">
        <v>2121</v>
      </c>
      <c r="I1865" s="18" t="s">
        <v>3360</v>
      </c>
      <c r="J1865" s="43" t="s">
        <v>3379</v>
      </c>
      <c r="K1865" s="43" t="s">
        <v>3379</v>
      </c>
      <c r="L1865" s="144">
        <v>40401</v>
      </c>
      <c r="M1865" s="168"/>
      <c r="N1865" s="75"/>
      <c r="O1865" s="75">
        <v>0</v>
      </c>
      <c r="P1865" s="65">
        <v>1</v>
      </c>
      <c r="Q1865" s="91" t="s">
        <v>3110</v>
      </c>
      <c r="R1865" s="14"/>
      <c r="T1865" s="123"/>
      <c r="U1865" s="338"/>
      <c r="V1865" s="92"/>
      <c r="W1865" s="92"/>
    </row>
    <row r="1866" spans="1:23" ht="12.75" customHeight="1" x14ac:dyDescent="0.2">
      <c r="A1866" s="11">
        <f t="shared" si="30"/>
        <v>1864</v>
      </c>
      <c r="B1866" s="98">
        <v>4814</v>
      </c>
      <c r="C1866" s="12" t="s">
        <v>1697</v>
      </c>
      <c r="D1866" s="14" t="s">
        <v>1285</v>
      </c>
      <c r="E1866" s="13" t="s">
        <v>646</v>
      </c>
      <c r="F1866" s="43" t="s">
        <v>3054</v>
      </c>
      <c r="G1866" s="12" t="s">
        <v>2120</v>
      </c>
      <c r="H1866" s="12" t="s">
        <v>2121</v>
      </c>
      <c r="I1866" s="18" t="s">
        <v>3360</v>
      </c>
      <c r="J1866" s="43" t="s">
        <v>3379</v>
      </c>
      <c r="K1866" s="43" t="s">
        <v>3379</v>
      </c>
      <c r="L1866" s="144">
        <v>40400</v>
      </c>
      <c r="M1866" s="168"/>
      <c r="N1866" s="75"/>
      <c r="O1866" s="75">
        <v>0</v>
      </c>
      <c r="P1866" s="65">
        <v>1</v>
      </c>
      <c r="Q1866" s="91" t="s">
        <v>3110</v>
      </c>
      <c r="R1866" s="14"/>
      <c r="T1866" s="123"/>
      <c r="U1866" s="338"/>
      <c r="V1866" s="92"/>
      <c r="W1866" s="92"/>
    </row>
    <row r="1867" spans="1:23" ht="12.75" customHeight="1" x14ac:dyDescent="0.2">
      <c r="A1867" s="11">
        <f t="shared" si="30"/>
        <v>1865</v>
      </c>
      <c r="B1867" s="98">
        <v>4815</v>
      </c>
      <c r="C1867" s="12" t="s">
        <v>1697</v>
      </c>
      <c r="D1867" s="14" t="s">
        <v>1286</v>
      </c>
      <c r="E1867" s="13" t="s">
        <v>646</v>
      </c>
      <c r="F1867" s="43" t="s">
        <v>3054</v>
      </c>
      <c r="G1867" s="12" t="s">
        <v>2120</v>
      </c>
      <c r="H1867" s="12" t="s">
        <v>2121</v>
      </c>
      <c r="I1867" s="18" t="s">
        <v>3360</v>
      </c>
      <c r="J1867" s="43" t="s">
        <v>3379</v>
      </c>
      <c r="K1867" s="43" t="s">
        <v>3379</v>
      </c>
      <c r="L1867" s="144">
        <v>40514</v>
      </c>
      <c r="M1867" s="168"/>
      <c r="N1867" s="75"/>
      <c r="O1867" s="75">
        <v>0</v>
      </c>
      <c r="P1867" s="65">
        <v>1</v>
      </c>
      <c r="Q1867" s="91" t="s">
        <v>3110</v>
      </c>
      <c r="R1867" s="14"/>
      <c r="T1867" s="135">
        <v>41446</v>
      </c>
      <c r="U1867" s="338"/>
      <c r="V1867" s="92"/>
      <c r="W1867" s="92"/>
    </row>
    <row r="1868" spans="1:23" ht="12.75" customHeight="1" x14ac:dyDescent="0.2">
      <c r="A1868" s="11">
        <f t="shared" si="30"/>
        <v>1866</v>
      </c>
      <c r="B1868" s="98">
        <v>4818</v>
      </c>
      <c r="C1868" s="12" t="s">
        <v>1697</v>
      </c>
      <c r="D1868" s="14" t="s">
        <v>235</v>
      </c>
      <c r="E1868" s="13" t="s">
        <v>646</v>
      </c>
      <c r="F1868" s="43" t="s">
        <v>3054</v>
      </c>
      <c r="G1868" s="12" t="s">
        <v>2120</v>
      </c>
      <c r="H1868" s="12" t="s">
        <v>2121</v>
      </c>
      <c r="I1868" s="18" t="s">
        <v>3360</v>
      </c>
      <c r="J1868" s="43" t="s">
        <v>3379</v>
      </c>
      <c r="K1868" s="43" t="s">
        <v>3379</v>
      </c>
      <c r="L1868" s="144">
        <v>40512</v>
      </c>
      <c r="M1868" s="168"/>
      <c r="N1868" s="75"/>
      <c r="O1868" s="75">
        <v>0</v>
      </c>
      <c r="P1868" s="65">
        <v>1</v>
      </c>
      <c r="Q1868" s="91" t="s">
        <v>3110</v>
      </c>
      <c r="R1868" s="14"/>
      <c r="T1868" s="123"/>
      <c r="U1868" s="338"/>
      <c r="V1868" s="92"/>
      <c r="W1868" s="92"/>
    </row>
    <row r="1869" spans="1:23" ht="12.75" customHeight="1" x14ac:dyDescent="0.2">
      <c r="A1869" s="388">
        <f t="shared" si="30"/>
        <v>1867</v>
      </c>
      <c r="B1869" s="120">
        <v>4820</v>
      </c>
      <c r="C1869" s="121" t="s">
        <v>1697</v>
      </c>
      <c r="D1869" s="114" t="s">
        <v>236</v>
      </c>
      <c r="E1869" s="388" t="s">
        <v>646</v>
      </c>
      <c r="F1869" s="122" t="s">
        <v>3054</v>
      </c>
      <c r="G1869" s="121" t="s">
        <v>2120</v>
      </c>
      <c r="H1869" s="121" t="s">
        <v>2121</v>
      </c>
      <c r="I1869" s="113" t="s">
        <v>3360</v>
      </c>
      <c r="J1869" s="122"/>
      <c r="K1869" s="122"/>
      <c r="L1869" s="390"/>
      <c r="M1869" s="514" t="s">
        <v>3381</v>
      </c>
      <c r="N1869" s="423">
        <v>42095</v>
      </c>
      <c r="O1869" s="391">
        <v>0</v>
      </c>
      <c r="P1869" s="392">
        <v>-1</v>
      </c>
      <c r="Q1869" s="393" t="s">
        <v>3110</v>
      </c>
      <c r="R1869" s="114"/>
      <c r="T1869" s="123"/>
      <c r="U1869" s="338"/>
      <c r="V1869" s="92"/>
      <c r="W1869" s="92"/>
    </row>
    <row r="1870" spans="1:23" ht="12.75" customHeight="1" x14ac:dyDescent="0.2">
      <c r="A1870" s="11">
        <f t="shared" si="30"/>
        <v>1868</v>
      </c>
      <c r="B1870" s="98">
        <v>4821</v>
      </c>
      <c r="C1870" s="12" t="s">
        <v>1697</v>
      </c>
      <c r="D1870" s="14" t="s">
        <v>237</v>
      </c>
      <c r="E1870" s="13" t="s">
        <v>646</v>
      </c>
      <c r="F1870" s="43" t="s">
        <v>3054</v>
      </c>
      <c r="G1870" s="12" t="s">
        <v>2120</v>
      </c>
      <c r="H1870" s="12" t="s">
        <v>2121</v>
      </c>
      <c r="I1870" s="18" t="s">
        <v>3360</v>
      </c>
      <c r="J1870" s="43" t="s">
        <v>3379</v>
      </c>
      <c r="K1870" s="43" t="s">
        <v>3379</v>
      </c>
      <c r="L1870" s="144">
        <v>40403</v>
      </c>
      <c r="M1870" s="168"/>
      <c r="N1870" s="75"/>
      <c r="O1870" s="75">
        <v>0</v>
      </c>
      <c r="P1870" s="65">
        <v>1</v>
      </c>
      <c r="Q1870" s="91" t="s">
        <v>3110</v>
      </c>
      <c r="R1870" s="14"/>
      <c r="T1870" s="123"/>
      <c r="U1870" s="338"/>
      <c r="V1870" s="92"/>
      <c r="W1870" s="92"/>
    </row>
    <row r="1871" spans="1:23" ht="12.75" customHeight="1" x14ac:dyDescent="0.2">
      <c r="A1871" s="11">
        <f t="shared" si="30"/>
        <v>1869</v>
      </c>
      <c r="B1871" s="98">
        <v>4822</v>
      </c>
      <c r="C1871" s="12" t="s">
        <v>1697</v>
      </c>
      <c r="D1871" s="14" t="s">
        <v>238</v>
      </c>
      <c r="E1871" s="13" t="s">
        <v>646</v>
      </c>
      <c r="F1871" s="43" t="s">
        <v>3054</v>
      </c>
      <c r="G1871" s="12" t="s">
        <v>2120</v>
      </c>
      <c r="H1871" s="12" t="s">
        <v>2121</v>
      </c>
      <c r="I1871" s="18" t="s">
        <v>3360</v>
      </c>
      <c r="J1871" s="43" t="s">
        <v>3379</v>
      </c>
      <c r="K1871" s="43" t="s">
        <v>3379</v>
      </c>
      <c r="L1871" s="144">
        <v>40401</v>
      </c>
      <c r="M1871" s="168"/>
      <c r="N1871" s="75"/>
      <c r="O1871" s="75">
        <v>0</v>
      </c>
      <c r="P1871" s="65">
        <v>1</v>
      </c>
      <c r="Q1871" s="91" t="s">
        <v>3110</v>
      </c>
      <c r="R1871" s="14"/>
      <c r="T1871" s="123"/>
      <c r="U1871" s="338"/>
      <c r="V1871" s="92"/>
      <c r="W1871" s="92"/>
    </row>
    <row r="1872" spans="1:23" ht="12.75" customHeight="1" x14ac:dyDescent="0.2">
      <c r="A1872" s="11">
        <f t="shared" si="30"/>
        <v>1870</v>
      </c>
      <c r="B1872" s="98">
        <v>4823</v>
      </c>
      <c r="C1872" s="12" t="s">
        <v>1697</v>
      </c>
      <c r="D1872" s="14" t="s">
        <v>239</v>
      </c>
      <c r="E1872" s="13" t="s">
        <v>646</v>
      </c>
      <c r="F1872" s="43" t="s">
        <v>3097</v>
      </c>
      <c r="G1872" s="12" t="s">
        <v>2120</v>
      </c>
      <c r="H1872" s="12"/>
      <c r="I1872" s="18" t="s">
        <v>3360</v>
      </c>
      <c r="J1872" s="43" t="s">
        <v>3379</v>
      </c>
      <c r="K1872" s="13"/>
      <c r="L1872" s="144">
        <v>41542</v>
      </c>
      <c r="M1872" s="138"/>
      <c r="N1872" s="15"/>
      <c r="O1872" s="15">
        <v>1</v>
      </c>
      <c r="P1872" s="39">
        <v>1</v>
      </c>
      <c r="Q1872" s="91" t="s">
        <v>3110</v>
      </c>
      <c r="R1872" s="14"/>
      <c r="T1872" s="123"/>
      <c r="U1872" s="338"/>
      <c r="V1872" s="92">
        <v>41670</v>
      </c>
      <c r="W1872" s="92"/>
    </row>
    <row r="1873" spans="1:23" ht="15" customHeight="1" x14ac:dyDescent="0.2">
      <c r="A1873" s="11">
        <f t="shared" si="30"/>
        <v>1871</v>
      </c>
      <c r="B1873" s="98">
        <v>4824</v>
      </c>
      <c r="C1873" s="12" t="s">
        <v>1697</v>
      </c>
      <c r="D1873" s="14" t="s">
        <v>240</v>
      </c>
      <c r="E1873" s="13" t="s">
        <v>646</v>
      </c>
      <c r="F1873" s="43" t="s">
        <v>3097</v>
      </c>
      <c r="G1873" s="12" t="s">
        <v>2120</v>
      </c>
      <c r="H1873" s="18" t="s">
        <v>2121</v>
      </c>
      <c r="I1873" s="18" t="s">
        <v>3360</v>
      </c>
      <c r="J1873" s="43" t="s">
        <v>3379</v>
      </c>
      <c r="K1873" s="44">
        <v>41456</v>
      </c>
      <c r="L1873" s="144">
        <v>41265</v>
      </c>
      <c r="M1873" s="138"/>
      <c r="N1873" s="15"/>
      <c r="O1873" s="15">
        <v>1</v>
      </c>
      <c r="P1873" s="39">
        <v>1</v>
      </c>
      <c r="Q1873" s="91" t="s">
        <v>3110</v>
      </c>
      <c r="R1873" s="14"/>
      <c r="T1873" s="83">
        <v>41333</v>
      </c>
      <c r="U1873" s="338"/>
      <c r="V1873" s="92"/>
      <c r="W1873" s="92"/>
    </row>
    <row r="1874" spans="1:23" ht="12.75" customHeight="1" x14ac:dyDescent="0.2">
      <c r="A1874" s="11">
        <f t="shared" si="30"/>
        <v>1872</v>
      </c>
      <c r="B1874" s="98">
        <v>4825</v>
      </c>
      <c r="C1874" s="12" t="s">
        <v>1697</v>
      </c>
      <c r="D1874" s="14" t="s">
        <v>1491</v>
      </c>
      <c r="E1874" s="13" t="s">
        <v>646</v>
      </c>
      <c r="F1874" s="43" t="s">
        <v>3097</v>
      </c>
      <c r="G1874" s="12" t="s">
        <v>2120</v>
      </c>
      <c r="H1874" s="12" t="s">
        <v>2121</v>
      </c>
      <c r="I1874" s="18" t="s">
        <v>3360</v>
      </c>
      <c r="J1874" s="43" t="s">
        <v>3379</v>
      </c>
      <c r="K1874" s="43" t="s">
        <v>3379</v>
      </c>
      <c r="L1874" s="144">
        <v>41269</v>
      </c>
      <c r="M1874" s="168"/>
      <c r="N1874" s="75"/>
      <c r="O1874" s="75">
        <v>0</v>
      </c>
      <c r="P1874" s="65">
        <v>1</v>
      </c>
      <c r="Q1874" s="91" t="s">
        <v>3110</v>
      </c>
      <c r="R1874" s="14"/>
      <c r="T1874" s="141"/>
      <c r="U1874" s="338"/>
      <c r="V1874" s="92"/>
      <c r="W1874" s="92"/>
    </row>
    <row r="1875" spans="1:23" ht="12.75" customHeight="1" x14ac:dyDescent="0.2">
      <c r="A1875" s="11">
        <f t="shared" si="30"/>
        <v>1873</v>
      </c>
      <c r="B1875" s="98">
        <v>4826</v>
      </c>
      <c r="C1875" s="12" t="s">
        <v>1697</v>
      </c>
      <c r="D1875" s="14" t="s">
        <v>241</v>
      </c>
      <c r="E1875" s="13" t="s">
        <v>646</v>
      </c>
      <c r="F1875" s="43" t="s">
        <v>3097</v>
      </c>
      <c r="G1875" s="12" t="s">
        <v>2120</v>
      </c>
      <c r="H1875" s="12" t="s">
        <v>2121</v>
      </c>
      <c r="I1875" s="221" t="s">
        <v>3360</v>
      </c>
      <c r="J1875" s="43" t="s">
        <v>3379</v>
      </c>
      <c r="K1875" s="43" t="s">
        <v>3379</v>
      </c>
      <c r="L1875" s="144">
        <v>40829</v>
      </c>
      <c r="M1875" s="168"/>
      <c r="N1875" s="75"/>
      <c r="O1875" s="75">
        <v>0</v>
      </c>
      <c r="P1875" s="65">
        <v>1</v>
      </c>
      <c r="Q1875" s="91" t="s">
        <v>3110</v>
      </c>
      <c r="R1875" s="14"/>
      <c r="T1875" s="123"/>
      <c r="U1875" s="338"/>
      <c r="V1875" s="92"/>
      <c r="W1875" s="92"/>
    </row>
    <row r="1876" spans="1:23" ht="12.75" customHeight="1" x14ac:dyDescent="0.2">
      <c r="A1876" s="11">
        <f t="shared" si="30"/>
        <v>1874</v>
      </c>
      <c r="B1876" s="98">
        <v>4827</v>
      </c>
      <c r="C1876" s="12" t="s">
        <v>1697</v>
      </c>
      <c r="D1876" s="14" t="s">
        <v>242</v>
      </c>
      <c r="E1876" s="13" t="s">
        <v>646</v>
      </c>
      <c r="F1876" s="43" t="s">
        <v>3097</v>
      </c>
      <c r="G1876" s="12" t="s">
        <v>2120</v>
      </c>
      <c r="H1876" s="12"/>
      <c r="I1876" s="12"/>
      <c r="J1876" s="43" t="s">
        <v>3379</v>
      </c>
      <c r="K1876" s="13"/>
      <c r="L1876" s="13"/>
      <c r="M1876" s="168"/>
      <c r="N1876" s="75"/>
      <c r="O1876" s="75">
        <v>0</v>
      </c>
      <c r="P1876" s="65">
        <v>1</v>
      </c>
      <c r="Q1876" s="91" t="s">
        <v>3107</v>
      </c>
      <c r="R1876" s="14"/>
      <c r="T1876" s="123"/>
      <c r="U1876" s="338"/>
      <c r="V1876" s="92"/>
      <c r="W1876" s="92"/>
    </row>
    <row r="1877" spans="1:23" ht="12.75" customHeight="1" x14ac:dyDescent="0.2">
      <c r="A1877" s="11">
        <f t="shared" si="30"/>
        <v>1875</v>
      </c>
      <c r="B1877" s="98">
        <v>4828</v>
      </c>
      <c r="C1877" s="12" t="s">
        <v>1697</v>
      </c>
      <c r="D1877" s="14" t="s">
        <v>243</v>
      </c>
      <c r="E1877" s="13" t="s">
        <v>646</v>
      </c>
      <c r="F1877" s="43" t="s">
        <v>3097</v>
      </c>
      <c r="G1877" s="12" t="s">
        <v>2120</v>
      </c>
      <c r="H1877" s="12"/>
      <c r="I1877" s="12"/>
      <c r="J1877" s="43" t="s">
        <v>3379</v>
      </c>
      <c r="K1877" s="13"/>
      <c r="L1877" s="13"/>
      <c r="M1877" s="138"/>
      <c r="N1877" s="15"/>
      <c r="O1877" s="15">
        <v>1</v>
      </c>
      <c r="P1877" s="39">
        <v>1</v>
      </c>
      <c r="Q1877" s="91" t="s">
        <v>3107</v>
      </c>
      <c r="R1877" s="14"/>
      <c r="T1877" s="123"/>
      <c r="U1877" s="338"/>
      <c r="V1877" s="92"/>
      <c r="W1877" s="92"/>
    </row>
    <row r="1878" spans="1:23" ht="12.75" customHeight="1" x14ac:dyDescent="0.2">
      <c r="A1878" s="11">
        <f t="shared" si="30"/>
        <v>1876</v>
      </c>
      <c r="B1878" s="98">
        <v>4829</v>
      </c>
      <c r="C1878" s="12" t="s">
        <v>1697</v>
      </c>
      <c r="D1878" s="14" t="s">
        <v>244</v>
      </c>
      <c r="E1878" s="13" t="s">
        <v>646</v>
      </c>
      <c r="F1878" s="43" t="s">
        <v>3097</v>
      </c>
      <c r="G1878" s="12" t="s">
        <v>2120</v>
      </c>
      <c r="H1878" s="12"/>
      <c r="I1878" s="12"/>
      <c r="J1878" s="43" t="s">
        <v>3379</v>
      </c>
      <c r="K1878" s="13"/>
      <c r="L1878" s="13"/>
      <c r="M1878" s="168"/>
      <c r="N1878" s="75"/>
      <c r="O1878" s="75">
        <v>0</v>
      </c>
      <c r="P1878" s="65">
        <v>1</v>
      </c>
      <c r="Q1878" s="91" t="s">
        <v>3107</v>
      </c>
      <c r="R1878" s="14"/>
      <c r="T1878" s="123"/>
      <c r="U1878" s="338"/>
      <c r="V1878" s="92"/>
      <c r="W1878" s="92"/>
    </row>
    <row r="1879" spans="1:23" ht="12.75" customHeight="1" x14ac:dyDescent="0.2">
      <c r="A1879" s="11">
        <f t="shared" si="30"/>
        <v>1877</v>
      </c>
      <c r="B1879" s="98">
        <v>4830</v>
      </c>
      <c r="C1879" s="12" t="s">
        <v>1697</v>
      </c>
      <c r="D1879" s="14" t="s">
        <v>245</v>
      </c>
      <c r="E1879" s="13" t="s">
        <v>646</v>
      </c>
      <c r="F1879" s="43" t="s">
        <v>3097</v>
      </c>
      <c r="G1879" s="12" t="s">
        <v>2120</v>
      </c>
      <c r="H1879" s="12" t="s">
        <v>2121</v>
      </c>
      <c r="I1879" s="12"/>
      <c r="J1879" s="43" t="s">
        <v>3379</v>
      </c>
      <c r="K1879" s="43" t="s">
        <v>3379</v>
      </c>
      <c r="L1879" s="43"/>
      <c r="M1879" s="168"/>
      <c r="N1879" s="75"/>
      <c r="O1879" s="75">
        <v>0</v>
      </c>
      <c r="P1879" s="65">
        <v>1</v>
      </c>
      <c r="Q1879" s="91" t="s">
        <v>3107</v>
      </c>
      <c r="R1879" s="14"/>
      <c r="T1879" s="135">
        <v>41446</v>
      </c>
      <c r="U1879" s="338"/>
      <c r="V1879" s="92"/>
      <c r="W1879" s="92"/>
    </row>
    <row r="1880" spans="1:23" ht="12.75" customHeight="1" x14ac:dyDescent="0.2">
      <c r="A1880" s="11">
        <f t="shared" si="30"/>
        <v>1878</v>
      </c>
      <c r="B1880" s="98">
        <v>4831</v>
      </c>
      <c r="C1880" s="12" t="s">
        <v>1697</v>
      </c>
      <c r="D1880" s="14" t="s">
        <v>246</v>
      </c>
      <c r="E1880" s="13" t="s">
        <v>646</v>
      </c>
      <c r="F1880" s="43" t="s">
        <v>3097</v>
      </c>
      <c r="G1880" s="12" t="s">
        <v>2120</v>
      </c>
      <c r="H1880" s="12"/>
      <c r="I1880" s="12"/>
      <c r="J1880" s="43" t="s">
        <v>3379</v>
      </c>
      <c r="K1880" s="13"/>
      <c r="L1880" s="13"/>
      <c r="M1880" s="168"/>
      <c r="N1880" s="75"/>
      <c r="O1880" s="75">
        <v>0</v>
      </c>
      <c r="P1880" s="65">
        <v>1</v>
      </c>
      <c r="Q1880" s="91" t="s">
        <v>3107</v>
      </c>
      <c r="R1880" s="14"/>
      <c r="T1880" s="123"/>
      <c r="U1880" s="338"/>
      <c r="V1880" s="92"/>
      <c r="W1880" s="92"/>
    </row>
    <row r="1881" spans="1:23" ht="12.75" customHeight="1" x14ac:dyDescent="0.2">
      <c r="A1881" s="11">
        <f t="shared" si="30"/>
        <v>1879</v>
      </c>
      <c r="B1881" s="98">
        <v>4832</v>
      </c>
      <c r="C1881" s="12" t="s">
        <v>1697</v>
      </c>
      <c r="D1881" s="14" t="s">
        <v>604</v>
      </c>
      <c r="E1881" s="13" t="s">
        <v>646</v>
      </c>
      <c r="F1881" s="43" t="s">
        <v>3097</v>
      </c>
      <c r="G1881" s="12" t="s">
        <v>2120</v>
      </c>
      <c r="H1881" s="12" t="s">
        <v>2121</v>
      </c>
      <c r="I1881" s="225" t="s">
        <v>3360</v>
      </c>
      <c r="J1881" s="43" t="s">
        <v>3379</v>
      </c>
      <c r="K1881" s="43" t="s">
        <v>3379</v>
      </c>
      <c r="L1881" s="144">
        <v>40785</v>
      </c>
      <c r="M1881" s="168"/>
      <c r="N1881" s="75"/>
      <c r="O1881" s="75">
        <v>0</v>
      </c>
      <c r="P1881" s="65">
        <v>1</v>
      </c>
      <c r="Q1881" s="91" t="s">
        <v>3110</v>
      </c>
      <c r="R1881" s="14"/>
      <c r="T1881" s="123"/>
      <c r="U1881" s="338"/>
      <c r="V1881" s="92"/>
      <c r="W1881" s="92"/>
    </row>
    <row r="1882" spans="1:23" ht="12.75" customHeight="1" x14ac:dyDescent="0.2">
      <c r="A1882" s="11">
        <f t="shared" si="30"/>
        <v>1880</v>
      </c>
      <c r="B1882" s="98">
        <v>4833</v>
      </c>
      <c r="C1882" s="12" t="s">
        <v>1697</v>
      </c>
      <c r="D1882" s="14" t="s">
        <v>605</v>
      </c>
      <c r="E1882" s="13" t="s">
        <v>646</v>
      </c>
      <c r="F1882" s="43" t="s">
        <v>3097</v>
      </c>
      <c r="G1882" s="12" t="s">
        <v>2120</v>
      </c>
      <c r="H1882" s="12" t="s">
        <v>2121</v>
      </c>
      <c r="I1882" s="18" t="s">
        <v>3360</v>
      </c>
      <c r="J1882" s="43" t="s">
        <v>3379</v>
      </c>
      <c r="K1882" s="43" t="s">
        <v>3379</v>
      </c>
      <c r="L1882" s="144">
        <v>40760</v>
      </c>
      <c r="M1882" s="168"/>
      <c r="N1882" s="75"/>
      <c r="O1882" s="75">
        <v>0</v>
      </c>
      <c r="P1882" s="65">
        <v>1</v>
      </c>
      <c r="Q1882" s="91" t="s">
        <v>3110</v>
      </c>
      <c r="R1882" s="14"/>
      <c r="T1882" s="123"/>
      <c r="U1882" s="338"/>
      <c r="V1882" s="92"/>
      <c r="W1882" s="92"/>
    </row>
    <row r="1883" spans="1:23" ht="12.75" customHeight="1" x14ac:dyDescent="0.2">
      <c r="A1883" s="11">
        <f t="shared" si="30"/>
        <v>1881</v>
      </c>
      <c r="B1883" s="98">
        <v>4834</v>
      </c>
      <c r="C1883" s="12" t="s">
        <v>1697</v>
      </c>
      <c r="D1883" s="14" t="s">
        <v>606</v>
      </c>
      <c r="E1883" s="13" t="s">
        <v>646</v>
      </c>
      <c r="F1883" s="43" t="s">
        <v>3097</v>
      </c>
      <c r="G1883" s="12" t="s">
        <v>2120</v>
      </c>
      <c r="H1883" s="18" t="s">
        <v>2121</v>
      </c>
      <c r="I1883" s="18" t="s">
        <v>3360</v>
      </c>
      <c r="J1883" s="43" t="s">
        <v>3379</v>
      </c>
      <c r="K1883" s="44">
        <v>41627</v>
      </c>
      <c r="L1883" s="144">
        <v>41627</v>
      </c>
      <c r="M1883" s="168"/>
      <c r="N1883" s="75"/>
      <c r="O1883" s="75">
        <v>0</v>
      </c>
      <c r="P1883" s="65">
        <v>1</v>
      </c>
      <c r="Q1883" s="91" t="s">
        <v>3110</v>
      </c>
      <c r="R1883" s="14"/>
      <c r="T1883" s="123">
        <v>41698</v>
      </c>
      <c r="U1883" s="338"/>
      <c r="V1883" s="92">
        <v>41669</v>
      </c>
      <c r="W1883" s="92"/>
    </row>
    <row r="1884" spans="1:23" ht="12.75" customHeight="1" x14ac:dyDescent="0.2">
      <c r="A1884" s="11">
        <f t="shared" si="30"/>
        <v>1882</v>
      </c>
      <c r="B1884" s="98">
        <v>4835</v>
      </c>
      <c r="C1884" s="12" t="s">
        <v>1697</v>
      </c>
      <c r="D1884" s="14" t="s">
        <v>607</v>
      </c>
      <c r="E1884" s="13" t="s">
        <v>646</v>
      </c>
      <c r="F1884" s="43" t="s">
        <v>3097</v>
      </c>
      <c r="G1884" s="12" t="s">
        <v>2120</v>
      </c>
      <c r="H1884" s="12"/>
      <c r="I1884" s="18" t="s">
        <v>3360</v>
      </c>
      <c r="J1884" s="43" t="s">
        <v>3379</v>
      </c>
      <c r="K1884" s="13"/>
      <c r="L1884" s="144">
        <v>41272</v>
      </c>
      <c r="M1884" s="168"/>
      <c r="N1884" s="75"/>
      <c r="O1884" s="75">
        <v>0</v>
      </c>
      <c r="P1884" s="65">
        <v>1</v>
      </c>
      <c r="Q1884" s="91" t="s">
        <v>3110</v>
      </c>
      <c r="R1884" s="14"/>
      <c r="T1884" s="123"/>
      <c r="U1884" s="338"/>
      <c r="V1884" s="92"/>
      <c r="W1884" s="92"/>
    </row>
    <row r="1885" spans="1:23" ht="12.75" customHeight="1" x14ac:dyDescent="0.2">
      <c r="A1885" s="11">
        <f t="shared" si="30"/>
        <v>1883</v>
      </c>
      <c r="B1885" s="98">
        <v>4836</v>
      </c>
      <c r="C1885" s="12" t="s">
        <v>1697</v>
      </c>
      <c r="D1885" s="14" t="s">
        <v>608</v>
      </c>
      <c r="E1885" s="13" t="s">
        <v>646</v>
      </c>
      <c r="F1885" s="43" t="s">
        <v>3097</v>
      </c>
      <c r="G1885" s="12" t="s">
        <v>2120</v>
      </c>
      <c r="H1885" s="12" t="s">
        <v>2121</v>
      </c>
      <c r="I1885" s="221" t="s">
        <v>3360</v>
      </c>
      <c r="J1885" s="43" t="s">
        <v>3379</v>
      </c>
      <c r="K1885" s="43" t="s">
        <v>3379</v>
      </c>
      <c r="L1885" s="144">
        <v>41269</v>
      </c>
      <c r="M1885" s="168"/>
      <c r="N1885" s="75"/>
      <c r="O1885" s="75">
        <v>0</v>
      </c>
      <c r="P1885" s="65">
        <v>1</v>
      </c>
      <c r="Q1885" s="91" t="s">
        <v>3110</v>
      </c>
      <c r="R1885" s="14"/>
      <c r="T1885" s="123"/>
      <c r="U1885" s="338"/>
      <c r="V1885" s="92"/>
      <c r="W1885" s="92"/>
    </row>
    <row r="1886" spans="1:23" ht="12.75" customHeight="1" x14ac:dyDescent="0.2">
      <c r="A1886" s="11">
        <f t="shared" si="30"/>
        <v>1884</v>
      </c>
      <c r="B1886" s="98">
        <v>4838</v>
      </c>
      <c r="C1886" s="12" t="s">
        <v>1697</v>
      </c>
      <c r="D1886" s="14" t="s">
        <v>609</v>
      </c>
      <c r="E1886" s="13" t="s">
        <v>646</v>
      </c>
      <c r="F1886" s="43" t="s">
        <v>3097</v>
      </c>
      <c r="G1886" s="12" t="s">
        <v>2120</v>
      </c>
      <c r="H1886" s="12" t="s">
        <v>2121</v>
      </c>
      <c r="I1886" s="12"/>
      <c r="J1886" s="43" t="s">
        <v>3379</v>
      </c>
      <c r="K1886" s="44">
        <v>41670</v>
      </c>
      <c r="L1886" s="44"/>
      <c r="M1886" s="168"/>
      <c r="N1886" s="75"/>
      <c r="O1886" s="75">
        <v>0</v>
      </c>
      <c r="P1886" s="65">
        <v>1</v>
      </c>
      <c r="Q1886" s="91" t="s">
        <v>3107</v>
      </c>
      <c r="R1886" s="14"/>
      <c r="T1886" s="123">
        <v>41669</v>
      </c>
      <c r="U1886" s="338">
        <v>41820</v>
      </c>
      <c r="V1886" s="92"/>
      <c r="W1886" s="92"/>
    </row>
    <row r="1887" spans="1:23" ht="12.75" customHeight="1" x14ac:dyDescent="0.2">
      <c r="A1887" s="11">
        <f t="shared" si="30"/>
        <v>1885</v>
      </c>
      <c r="B1887" s="98">
        <v>4839</v>
      </c>
      <c r="C1887" s="12" t="s">
        <v>1697</v>
      </c>
      <c r="D1887" s="14" t="s">
        <v>610</v>
      </c>
      <c r="E1887" s="13" t="s">
        <v>646</v>
      </c>
      <c r="F1887" s="43" t="s">
        <v>3097</v>
      </c>
      <c r="G1887" s="12" t="s">
        <v>2120</v>
      </c>
      <c r="H1887" s="12"/>
      <c r="I1887" s="12"/>
      <c r="J1887" s="43" t="s">
        <v>3379</v>
      </c>
      <c r="K1887" s="13"/>
      <c r="L1887" s="13"/>
      <c r="M1887" s="168"/>
      <c r="N1887" s="75"/>
      <c r="O1887" s="75">
        <v>0</v>
      </c>
      <c r="P1887" s="65">
        <v>1</v>
      </c>
      <c r="Q1887" s="91" t="s">
        <v>3107</v>
      </c>
      <c r="R1887" s="14"/>
      <c r="T1887" s="123"/>
      <c r="U1887" s="338"/>
      <c r="V1887" s="92"/>
      <c r="W1887" s="92"/>
    </row>
    <row r="1888" spans="1:23" ht="12.75" customHeight="1" x14ac:dyDescent="0.2">
      <c r="A1888" s="11">
        <f t="shared" si="30"/>
        <v>1886</v>
      </c>
      <c r="B1888" s="98">
        <v>4840</v>
      </c>
      <c r="C1888" s="12" t="s">
        <v>1697</v>
      </c>
      <c r="D1888" s="14" t="s">
        <v>209</v>
      </c>
      <c r="E1888" s="13" t="s">
        <v>646</v>
      </c>
      <c r="F1888" s="43" t="s">
        <v>3097</v>
      </c>
      <c r="G1888" s="12" t="s">
        <v>2120</v>
      </c>
      <c r="H1888" s="12" t="s">
        <v>2121</v>
      </c>
      <c r="I1888" s="226" t="s">
        <v>3360</v>
      </c>
      <c r="J1888" s="43" t="s">
        <v>3379</v>
      </c>
      <c r="K1888" s="43" t="s">
        <v>3379</v>
      </c>
      <c r="L1888" s="144">
        <v>41882</v>
      </c>
      <c r="M1888" s="168"/>
      <c r="N1888" s="75"/>
      <c r="O1888" s="75">
        <v>0</v>
      </c>
      <c r="P1888" s="65">
        <v>1</v>
      </c>
      <c r="Q1888" s="91" t="s">
        <v>3110</v>
      </c>
      <c r="R1888" s="14"/>
      <c r="T1888" s="123"/>
      <c r="U1888" s="338"/>
      <c r="V1888" s="92">
        <v>41865</v>
      </c>
      <c r="W1888" s="92">
        <v>41880</v>
      </c>
    </row>
    <row r="1889" spans="1:23" ht="12.75" customHeight="1" x14ac:dyDescent="0.2">
      <c r="A1889" s="11">
        <f t="shared" si="30"/>
        <v>1887</v>
      </c>
      <c r="B1889" s="98">
        <v>4841</v>
      </c>
      <c r="C1889" s="12" t="s">
        <v>1697</v>
      </c>
      <c r="D1889" s="14" t="s">
        <v>711</v>
      </c>
      <c r="E1889" s="13" t="s">
        <v>646</v>
      </c>
      <c r="F1889" s="43" t="s">
        <v>3097</v>
      </c>
      <c r="G1889" s="12" t="s">
        <v>2120</v>
      </c>
      <c r="H1889" s="12"/>
      <c r="I1889" s="12"/>
      <c r="J1889" s="43" t="s">
        <v>3379</v>
      </c>
      <c r="K1889" s="13"/>
      <c r="L1889" s="13"/>
      <c r="M1889" s="138"/>
      <c r="N1889" s="15"/>
      <c r="O1889" s="15">
        <v>1</v>
      </c>
      <c r="P1889" s="39">
        <v>1</v>
      </c>
      <c r="Q1889" s="91" t="s">
        <v>3107</v>
      </c>
      <c r="R1889" s="14"/>
      <c r="T1889" s="123"/>
      <c r="U1889" s="338"/>
      <c r="V1889" s="92"/>
      <c r="W1889" s="92"/>
    </row>
    <row r="1890" spans="1:23" ht="12.75" customHeight="1" x14ac:dyDescent="0.2">
      <c r="A1890" s="11">
        <f t="shared" si="30"/>
        <v>1888</v>
      </c>
      <c r="B1890" s="98">
        <v>4842</v>
      </c>
      <c r="C1890" s="12" t="s">
        <v>1697</v>
      </c>
      <c r="D1890" s="14" t="s">
        <v>712</v>
      </c>
      <c r="E1890" s="13" t="s">
        <v>646</v>
      </c>
      <c r="F1890" s="43" t="s">
        <v>3097</v>
      </c>
      <c r="G1890" s="12" t="s">
        <v>2120</v>
      </c>
      <c r="H1890" s="12"/>
      <c r="I1890" s="12"/>
      <c r="J1890" s="43" t="s">
        <v>3379</v>
      </c>
      <c r="K1890" s="13"/>
      <c r="L1890" s="13"/>
      <c r="M1890" s="168"/>
      <c r="N1890" s="75"/>
      <c r="O1890" s="75">
        <v>0</v>
      </c>
      <c r="P1890" s="65">
        <v>1</v>
      </c>
      <c r="Q1890" s="91" t="s">
        <v>3107</v>
      </c>
      <c r="R1890" s="14"/>
      <c r="T1890" s="123"/>
      <c r="U1890" s="338"/>
      <c r="V1890" s="92"/>
      <c r="W1890" s="92"/>
    </row>
    <row r="1891" spans="1:23" ht="12.75" customHeight="1" x14ac:dyDescent="0.2">
      <c r="A1891" s="11">
        <f t="shared" si="30"/>
        <v>1889</v>
      </c>
      <c r="B1891" s="98">
        <v>4843</v>
      </c>
      <c r="C1891" s="12" t="s">
        <v>1697</v>
      </c>
      <c r="D1891" s="14" t="s">
        <v>713</v>
      </c>
      <c r="E1891" s="13" t="s">
        <v>646</v>
      </c>
      <c r="F1891" s="43" t="s">
        <v>3097</v>
      </c>
      <c r="G1891" s="12" t="s">
        <v>2120</v>
      </c>
      <c r="H1891" s="18" t="s">
        <v>2121</v>
      </c>
      <c r="I1891" s="12"/>
      <c r="J1891" s="43" t="s">
        <v>3379</v>
      </c>
      <c r="K1891" s="44">
        <v>42185</v>
      </c>
      <c r="L1891" s="44"/>
      <c r="M1891" s="138"/>
      <c r="N1891" s="15"/>
      <c r="O1891" s="15">
        <v>1</v>
      </c>
      <c r="P1891" s="39">
        <v>1</v>
      </c>
      <c r="Q1891" s="91" t="s">
        <v>3107</v>
      </c>
      <c r="R1891" s="14"/>
      <c r="T1891" s="123">
        <v>42061</v>
      </c>
      <c r="U1891" s="338"/>
      <c r="V1891" s="92"/>
      <c r="W1891" s="92"/>
    </row>
    <row r="1892" spans="1:23" ht="12.75" customHeight="1" x14ac:dyDescent="0.2">
      <c r="A1892" s="11">
        <f t="shared" si="30"/>
        <v>1890</v>
      </c>
      <c r="B1892" s="98">
        <v>4844</v>
      </c>
      <c r="C1892" s="12" t="s">
        <v>1697</v>
      </c>
      <c r="D1892" s="14" t="s">
        <v>714</v>
      </c>
      <c r="E1892" s="13" t="s">
        <v>646</v>
      </c>
      <c r="F1892" s="43" t="s">
        <v>3097</v>
      </c>
      <c r="G1892" s="12" t="s">
        <v>2120</v>
      </c>
      <c r="H1892" s="18" t="s">
        <v>2121</v>
      </c>
      <c r="I1892" s="226" t="s">
        <v>3360</v>
      </c>
      <c r="J1892" s="43" t="s">
        <v>3379</v>
      </c>
      <c r="K1892" s="44">
        <v>41633</v>
      </c>
      <c r="L1892" s="144">
        <v>41629</v>
      </c>
      <c r="M1892" s="138"/>
      <c r="N1892" s="15"/>
      <c r="O1892" s="15">
        <v>1</v>
      </c>
      <c r="P1892" s="39">
        <v>1</v>
      </c>
      <c r="Q1892" s="91" t="s">
        <v>3110</v>
      </c>
      <c r="R1892" s="14"/>
      <c r="T1892" s="123">
        <v>41669</v>
      </c>
      <c r="U1892" s="338"/>
      <c r="V1892" s="92">
        <v>41669</v>
      </c>
      <c r="W1892" s="92"/>
    </row>
    <row r="1893" spans="1:23" ht="12.75" customHeight="1" x14ac:dyDescent="0.2">
      <c r="A1893" s="11">
        <f t="shared" si="30"/>
        <v>1891</v>
      </c>
      <c r="B1893" s="98">
        <v>4845</v>
      </c>
      <c r="C1893" s="12" t="s">
        <v>1697</v>
      </c>
      <c r="D1893" s="14" t="s">
        <v>715</v>
      </c>
      <c r="E1893" s="13" t="s">
        <v>646</v>
      </c>
      <c r="F1893" s="43" t="s">
        <v>3097</v>
      </c>
      <c r="G1893" s="12" t="s">
        <v>2120</v>
      </c>
      <c r="H1893" s="12"/>
      <c r="I1893" s="12"/>
      <c r="J1893" s="43" t="s">
        <v>3379</v>
      </c>
      <c r="K1893" s="13"/>
      <c r="L1893" s="13"/>
      <c r="M1893" s="138"/>
      <c r="N1893" s="15"/>
      <c r="O1893" s="15">
        <v>1</v>
      </c>
      <c r="P1893" s="39">
        <v>1</v>
      </c>
      <c r="Q1893" s="91" t="s">
        <v>3107</v>
      </c>
      <c r="R1893" s="14"/>
      <c r="T1893" s="123"/>
      <c r="U1893" s="338"/>
      <c r="V1893" s="92"/>
      <c r="W1893" s="92"/>
    </row>
    <row r="1894" spans="1:23" ht="12.75" customHeight="1" x14ac:dyDescent="0.2">
      <c r="A1894" s="11">
        <f t="shared" si="30"/>
        <v>1892</v>
      </c>
      <c r="B1894" s="98">
        <v>4846</v>
      </c>
      <c r="C1894" s="12" t="s">
        <v>1697</v>
      </c>
      <c r="D1894" s="14" t="s">
        <v>716</v>
      </c>
      <c r="E1894" s="13" t="s">
        <v>646</v>
      </c>
      <c r="F1894" s="43" t="s">
        <v>3097</v>
      </c>
      <c r="G1894" s="12" t="s">
        <v>2120</v>
      </c>
      <c r="H1894" s="12"/>
      <c r="I1894" s="12"/>
      <c r="J1894" s="43" t="s">
        <v>3379</v>
      </c>
      <c r="K1894" s="13"/>
      <c r="L1894" s="13"/>
      <c r="M1894" s="168"/>
      <c r="N1894" s="75"/>
      <c r="O1894" s="75">
        <v>0</v>
      </c>
      <c r="P1894" s="65">
        <v>1</v>
      </c>
      <c r="Q1894" s="91" t="s">
        <v>3107</v>
      </c>
      <c r="R1894" s="14"/>
      <c r="T1894" s="123"/>
      <c r="U1894" s="338"/>
      <c r="V1894" s="92"/>
      <c r="W1894" s="92"/>
    </row>
    <row r="1895" spans="1:23" ht="12.75" customHeight="1" x14ac:dyDescent="0.2">
      <c r="A1895" s="11">
        <f t="shared" si="30"/>
        <v>1893</v>
      </c>
      <c r="B1895" s="98">
        <v>4847</v>
      </c>
      <c r="C1895" s="12" t="s">
        <v>1697</v>
      </c>
      <c r="D1895" s="14" t="s">
        <v>717</v>
      </c>
      <c r="E1895" s="13" t="s">
        <v>646</v>
      </c>
      <c r="F1895" s="43" t="s">
        <v>3097</v>
      </c>
      <c r="G1895" s="12" t="s">
        <v>2120</v>
      </c>
      <c r="H1895" s="12"/>
      <c r="I1895" s="12"/>
      <c r="J1895" s="43" t="s">
        <v>3379</v>
      </c>
      <c r="K1895" s="13"/>
      <c r="L1895" s="13"/>
      <c r="M1895" s="138"/>
      <c r="N1895" s="15"/>
      <c r="O1895" s="15">
        <v>1</v>
      </c>
      <c r="P1895" s="39">
        <v>1</v>
      </c>
      <c r="Q1895" s="91" t="s">
        <v>3107</v>
      </c>
      <c r="R1895" s="14"/>
      <c r="T1895" s="123"/>
      <c r="U1895" s="338"/>
      <c r="V1895" s="92"/>
      <c r="W1895" s="92"/>
    </row>
    <row r="1896" spans="1:23" ht="12.75" customHeight="1" x14ac:dyDescent="0.2">
      <c r="A1896" s="11">
        <f t="shared" si="30"/>
        <v>1894</v>
      </c>
      <c r="B1896" s="98">
        <v>4848</v>
      </c>
      <c r="C1896" s="12" t="s">
        <v>1697</v>
      </c>
      <c r="D1896" s="14" t="s">
        <v>718</v>
      </c>
      <c r="E1896" s="13" t="s">
        <v>646</v>
      </c>
      <c r="F1896" s="43" t="s">
        <v>3097</v>
      </c>
      <c r="G1896" s="12" t="s">
        <v>2120</v>
      </c>
      <c r="H1896" s="12"/>
      <c r="I1896" s="12"/>
      <c r="J1896" s="43" t="s">
        <v>3379</v>
      </c>
      <c r="K1896" s="13"/>
      <c r="L1896" s="13"/>
      <c r="M1896" s="138"/>
      <c r="N1896" s="15"/>
      <c r="O1896" s="15">
        <v>1</v>
      </c>
      <c r="P1896" s="39">
        <v>1</v>
      </c>
      <c r="Q1896" s="91" t="s">
        <v>3107</v>
      </c>
      <c r="R1896" s="14"/>
      <c r="T1896" s="123"/>
      <c r="U1896" s="338"/>
      <c r="V1896" s="92"/>
      <c r="W1896" s="92"/>
    </row>
    <row r="1897" spans="1:23" ht="12.75" customHeight="1" x14ac:dyDescent="0.2">
      <c r="A1897" s="11">
        <f t="shared" si="30"/>
        <v>1895</v>
      </c>
      <c r="B1897" s="98">
        <v>4849</v>
      </c>
      <c r="C1897" s="12" t="s">
        <v>1697</v>
      </c>
      <c r="D1897" s="14" t="s">
        <v>2364</v>
      </c>
      <c r="E1897" s="13" t="s">
        <v>646</v>
      </c>
      <c r="F1897" s="43" t="s">
        <v>3097</v>
      </c>
      <c r="G1897" s="12" t="s">
        <v>2120</v>
      </c>
      <c r="H1897" s="12"/>
      <c r="I1897" s="12"/>
      <c r="J1897" s="43" t="s">
        <v>3379</v>
      </c>
      <c r="K1897" s="13"/>
      <c r="L1897" s="13"/>
      <c r="M1897" s="168"/>
      <c r="N1897" s="75"/>
      <c r="O1897" s="75">
        <v>0</v>
      </c>
      <c r="P1897" s="65">
        <v>1</v>
      </c>
      <c r="Q1897" s="91" t="s">
        <v>3107</v>
      </c>
      <c r="R1897" s="14"/>
      <c r="T1897" s="123"/>
      <c r="U1897" s="338"/>
      <c r="V1897" s="92"/>
      <c r="W1897" s="92"/>
    </row>
    <row r="1898" spans="1:23" ht="12.75" customHeight="1" x14ac:dyDescent="0.2">
      <c r="A1898" s="11">
        <f t="shared" si="30"/>
        <v>1896</v>
      </c>
      <c r="B1898" s="98">
        <v>4850</v>
      </c>
      <c r="C1898" s="12" t="s">
        <v>1697</v>
      </c>
      <c r="D1898" s="14" t="s">
        <v>2365</v>
      </c>
      <c r="E1898" s="13" t="s">
        <v>646</v>
      </c>
      <c r="F1898" s="43" t="s">
        <v>3097</v>
      </c>
      <c r="G1898" s="12" t="s">
        <v>2120</v>
      </c>
      <c r="H1898" s="12"/>
      <c r="I1898" s="12"/>
      <c r="J1898" s="43" t="s">
        <v>3379</v>
      </c>
      <c r="K1898" s="13"/>
      <c r="L1898" s="13"/>
      <c r="M1898" s="138"/>
      <c r="N1898" s="15"/>
      <c r="O1898" s="15">
        <v>1</v>
      </c>
      <c r="P1898" s="39">
        <v>1</v>
      </c>
      <c r="Q1898" s="91" t="s">
        <v>3107</v>
      </c>
      <c r="R1898" s="14"/>
      <c r="T1898" s="123"/>
      <c r="U1898" s="338"/>
      <c r="V1898" s="92"/>
      <c r="W1898" s="92"/>
    </row>
    <row r="1899" spans="1:23" ht="12.75" customHeight="1" x14ac:dyDescent="0.2">
      <c r="A1899" s="11">
        <f t="shared" si="30"/>
        <v>1897</v>
      </c>
      <c r="B1899" s="98">
        <v>4851</v>
      </c>
      <c r="C1899" s="12" t="s">
        <v>1697</v>
      </c>
      <c r="D1899" s="14" t="s">
        <v>2366</v>
      </c>
      <c r="E1899" s="13" t="s">
        <v>646</v>
      </c>
      <c r="F1899" s="43" t="s">
        <v>3097</v>
      </c>
      <c r="G1899" s="12" t="s">
        <v>2120</v>
      </c>
      <c r="H1899" s="12" t="s">
        <v>2121</v>
      </c>
      <c r="I1899" s="12"/>
      <c r="J1899" s="43" t="s">
        <v>3379</v>
      </c>
      <c r="K1899" s="43" t="s">
        <v>3379</v>
      </c>
      <c r="L1899" s="43"/>
      <c r="M1899" s="168"/>
      <c r="N1899" s="75"/>
      <c r="O1899" s="75">
        <v>0</v>
      </c>
      <c r="P1899" s="65">
        <v>1</v>
      </c>
      <c r="Q1899" s="91" t="s">
        <v>3107</v>
      </c>
      <c r="R1899" s="14"/>
      <c r="T1899" s="123"/>
      <c r="U1899" s="338"/>
      <c r="V1899" s="92"/>
      <c r="W1899" s="92"/>
    </row>
    <row r="1900" spans="1:23" ht="12.75" customHeight="1" x14ac:dyDescent="0.2">
      <c r="A1900" s="11">
        <f t="shared" si="30"/>
        <v>1898</v>
      </c>
      <c r="B1900" s="98">
        <v>4852</v>
      </c>
      <c r="C1900" s="12" t="s">
        <v>1697</v>
      </c>
      <c r="D1900" s="14" t="s">
        <v>2367</v>
      </c>
      <c r="E1900" s="13" t="s">
        <v>646</v>
      </c>
      <c r="F1900" s="43" t="s">
        <v>3097</v>
      </c>
      <c r="G1900" s="12" t="s">
        <v>2120</v>
      </c>
      <c r="H1900" s="12" t="s">
        <v>2121</v>
      </c>
      <c r="I1900" s="226" t="s">
        <v>3360</v>
      </c>
      <c r="J1900" s="43" t="s">
        <v>3379</v>
      </c>
      <c r="K1900" s="43" t="s">
        <v>3379</v>
      </c>
      <c r="L1900" s="144">
        <v>40883</v>
      </c>
      <c r="M1900" s="168"/>
      <c r="N1900" s="75"/>
      <c r="O1900" s="75">
        <v>0</v>
      </c>
      <c r="P1900" s="65">
        <v>1</v>
      </c>
      <c r="Q1900" s="91" t="s">
        <v>3110</v>
      </c>
      <c r="R1900" s="14"/>
      <c r="T1900" s="135">
        <v>41446</v>
      </c>
      <c r="U1900" s="338"/>
      <c r="V1900" s="92"/>
      <c r="W1900" s="92"/>
    </row>
    <row r="1901" spans="1:23" ht="12.75" customHeight="1" x14ac:dyDescent="0.2">
      <c r="A1901" s="11">
        <f t="shared" si="30"/>
        <v>1899</v>
      </c>
      <c r="B1901" s="98">
        <v>4854</v>
      </c>
      <c r="C1901" s="12" t="s">
        <v>1697</v>
      </c>
      <c r="D1901" s="14" t="s">
        <v>2368</v>
      </c>
      <c r="E1901" s="13" t="s">
        <v>646</v>
      </c>
      <c r="F1901" s="43" t="s">
        <v>3097</v>
      </c>
      <c r="G1901" s="12" t="s">
        <v>2120</v>
      </c>
      <c r="H1901" s="12"/>
      <c r="I1901" s="12"/>
      <c r="J1901" s="43" t="s">
        <v>3379</v>
      </c>
      <c r="K1901" s="13"/>
      <c r="L1901" s="13"/>
      <c r="M1901" s="168"/>
      <c r="N1901" s="75"/>
      <c r="O1901" s="75">
        <v>0</v>
      </c>
      <c r="P1901" s="65">
        <v>1</v>
      </c>
      <c r="Q1901" s="91" t="s">
        <v>3107</v>
      </c>
      <c r="R1901" s="14"/>
      <c r="T1901" s="123"/>
      <c r="U1901" s="338"/>
      <c r="V1901" s="92"/>
      <c r="W1901" s="92"/>
    </row>
    <row r="1902" spans="1:23" ht="12.75" customHeight="1" x14ac:dyDescent="0.2">
      <c r="A1902" s="11">
        <f t="shared" si="30"/>
        <v>1900</v>
      </c>
      <c r="B1902" s="98">
        <v>4855</v>
      </c>
      <c r="C1902" s="12" t="s">
        <v>1697</v>
      </c>
      <c r="D1902" s="14" t="s">
        <v>2369</v>
      </c>
      <c r="E1902" s="13" t="s">
        <v>646</v>
      </c>
      <c r="F1902" s="43" t="s">
        <v>3097</v>
      </c>
      <c r="G1902" s="12" t="s">
        <v>2120</v>
      </c>
      <c r="H1902" s="12"/>
      <c r="I1902" s="12"/>
      <c r="J1902" s="43" t="s">
        <v>3379</v>
      </c>
      <c r="K1902" s="13"/>
      <c r="L1902" s="13"/>
      <c r="M1902" s="138"/>
      <c r="N1902" s="15"/>
      <c r="O1902" s="15">
        <v>1</v>
      </c>
      <c r="P1902" s="39">
        <v>1</v>
      </c>
      <c r="Q1902" s="91" t="s">
        <v>3107</v>
      </c>
      <c r="R1902" s="14"/>
      <c r="T1902" s="123"/>
      <c r="U1902" s="338"/>
      <c r="V1902" s="92"/>
      <c r="W1902" s="92"/>
    </row>
    <row r="1903" spans="1:23" ht="12.75" customHeight="1" x14ac:dyDescent="0.2">
      <c r="A1903" s="11">
        <f t="shared" si="30"/>
        <v>1901</v>
      </c>
      <c r="B1903" s="98">
        <v>4856</v>
      </c>
      <c r="C1903" s="12" t="s">
        <v>1697</v>
      </c>
      <c r="D1903" s="14" t="s">
        <v>2370</v>
      </c>
      <c r="E1903" s="13" t="s">
        <v>646</v>
      </c>
      <c r="F1903" s="43" t="s">
        <v>3097</v>
      </c>
      <c r="G1903" s="12" t="s">
        <v>2120</v>
      </c>
      <c r="H1903" s="12"/>
      <c r="I1903" s="12"/>
      <c r="J1903" s="43" t="s">
        <v>3379</v>
      </c>
      <c r="K1903" s="13"/>
      <c r="L1903" s="13"/>
      <c r="M1903" s="138"/>
      <c r="N1903" s="15"/>
      <c r="O1903" s="15">
        <v>1</v>
      </c>
      <c r="P1903" s="39">
        <v>1</v>
      </c>
      <c r="Q1903" s="91" t="s">
        <v>3107</v>
      </c>
      <c r="R1903" s="14"/>
      <c r="T1903" s="123"/>
      <c r="U1903" s="338"/>
      <c r="V1903" s="92"/>
      <c r="W1903" s="92"/>
    </row>
    <row r="1904" spans="1:23" ht="12.75" customHeight="1" x14ac:dyDescent="0.2">
      <c r="A1904" s="11">
        <f t="shared" si="30"/>
        <v>1902</v>
      </c>
      <c r="B1904" s="98">
        <v>4857</v>
      </c>
      <c r="C1904" s="12" t="s">
        <v>1697</v>
      </c>
      <c r="D1904" s="14" t="s">
        <v>2371</v>
      </c>
      <c r="E1904" s="13" t="s">
        <v>646</v>
      </c>
      <c r="F1904" s="43" t="s">
        <v>3097</v>
      </c>
      <c r="G1904" s="12" t="s">
        <v>2120</v>
      </c>
      <c r="H1904" s="12"/>
      <c r="I1904" s="12"/>
      <c r="J1904" s="43" t="s">
        <v>3379</v>
      </c>
      <c r="K1904" s="13"/>
      <c r="L1904" s="13"/>
      <c r="M1904" s="138"/>
      <c r="N1904" s="15"/>
      <c r="O1904" s="15">
        <v>1</v>
      </c>
      <c r="P1904" s="39">
        <v>1</v>
      </c>
      <c r="Q1904" s="91" t="s">
        <v>3107</v>
      </c>
      <c r="R1904" s="14"/>
      <c r="T1904" s="123"/>
      <c r="U1904" s="338"/>
      <c r="V1904" s="92"/>
      <c r="W1904" s="92"/>
    </row>
    <row r="1905" spans="1:23" ht="12.75" customHeight="1" x14ac:dyDescent="0.2">
      <c r="A1905" s="11">
        <f t="shared" si="30"/>
        <v>1903</v>
      </c>
      <c r="B1905" s="98">
        <v>4858</v>
      </c>
      <c r="C1905" s="12" t="s">
        <v>1697</v>
      </c>
      <c r="D1905" s="14" t="s">
        <v>121</v>
      </c>
      <c r="E1905" s="13" t="s">
        <v>646</v>
      </c>
      <c r="F1905" s="43" t="s">
        <v>3097</v>
      </c>
      <c r="G1905" s="12" t="s">
        <v>2120</v>
      </c>
      <c r="H1905" s="12" t="s">
        <v>2121</v>
      </c>
      <c r="I1905" s="226" t="s">
        <v>3360</v>
      </c>
      <c r="J1905" s="43" t="s">
        <v>3379</v>
      </c>
      <c r="K1905" s="43" t="s">
        <v>3379</v>
      </c>
      <c r="L1905" s="144">
        <v>41882</v>
      </c>
      <c r="M1905" s="168"/>
      <c r="N1905" s="75"/>
      <c r="O1905" s="75">
        <v>0</v>
      </c>
      <c r="P1905" s="65">
        <v>1</v>
      </c>
      <c r="Q1905" s="91" t="s">
        <v>3110</v>
      </c>
      <c r="R1905" s="14"/>
      <c r="T1905" s="123"/>
      <c r="U1905" s="338"/>
      <c r="V1905" s="92">
        <v>41878</v>
      </c>
      <c r="W1905" s="92">
        <v>41880</v>
      </c>
    </row>
    <row r="1906" spans="1:23" ht="12.75" customHeight="1" x14ac:dyDescent="0.2">
      <c r="A1906" s="11">
        <f t="shared" si="30"/>
        <v>1904</v>
      </c>
      <c r="B1906" s="98">
        <v>4860</v>
      </c>
      <c r="C1906" s="12" t="s">
        <v>1697</v>
      </c>
      <c r="D1906" s="14" t="s">
        <v>1812</v>
      </c>
      <c r="E1906" s="13" t="s">
        <v>646</v>
      </c>
      <c r="F1906" s="43" t="s">
        <v>3097</v>
      </c>
      <c r="G1906" s="12" t="s">
        <v>2120</v>
      </c>
      <c r="H1906" s="12"/>
      <c r="I1906" s="12"/>
      <c r="J1906" s="43" t="s">
        <v>3379</v>
      </c>
      <c r="K1906" s="13"/>
      <c r="L1906" s="13"/>
      <c r="M1906" s="138"/>
      <c r="N1906" s="15"/>
      <c r="O1906" s="15">
        <v>1</v>
      </c>
      <c r="P1906" s="39">
        <v>1</v>
      </c>
      <c r="Q1906" s="91" t="s">
        <v>3107</v>
      </c>
      <c r="R1906" s="14"/>
      <c r="T1906" s="123"/>
      <c r="U1906" s="338"/>
      <c r="V1906" s="92"/>
      <c r="W1906" s="92"/>
    </row>
    <row r="1907" spans="1:23" ht="12.75" customHeight="1" x14ac:dyDescent="0.2">
      <c r="A1907" s="11">
        <f t="shared" si="30"/>
        <v>1905</v>
      </c>
      <c r="B1907" s="98">
        <v>4862</v>
      </c>
      <c r="C1907" s="12" t="s">
        <v>1697</v>
      </c>
      <c r="D1907" s="14" t="s">
        <v>456</v>
      </c>
      <c r="E1907" s="13" t="s">
        <v>646</v>
      </c>
      <c r="F1907" s="43" t="s">
        <v>3097</v>
      </c>
      <c r="G1907" s="12" t="s">
        <v>2120</v>
      </c>
      <c r="H1907" s="12" t="s">
        <v>2121</v>
      </c>
      <c r="I1907" s="225" t="s">
        <v>3360</v>
      </c>
      <c r="J1907" s="43" t="s">
        <v>3379</v>
      </c>
      <c r="K1907" s="43" t="s">
        <v>3379</v>
      </c>
      <c r="L1907" s="144">
        <v>40431</v>
      </c>
      <c r="M1907" s="168"/>
      <c r="N1907" s="75"/>
      <c r="O1907" s="75">
        <v>0</v>
      </c>
      <c r="P1907" s="65">
        <v>1</v>
      </c>
      <c r="Q1907" s="91" t="s">
        <v>3110</v>
      </c>
      <c r="R1907" s="14"/>
      <c r="T1907" s="123"/>
      <c r="U1907" s="338"/>
      <c r="V1907" s="92"/>
      <c r="W1907" s="92"/>
    </row>
    <row r="1908" spans="1:23" ht="12.75" customHeight="1" x14ac:dyDescent="0.2">
      <c r="A1908" s="11">
        <f t="shared" si="30"/>
        <v>1906</v>
      </c>
      <c r="B1908" s="98">
        <v>4863</v>
      </c>
      <c r="C1908" s="12" t="s">
        <v>1697</v>
      </c>
      <c r="D1908" s="14" t="s">
        <v>2558</v>
      </c>
      <c r="E1908" s="13" t="s">
        <v>646</v>
      </c>
      <c r="F1908" s="43" t="s">
        <v>3097</v>
      </c>
      <c r="G1908" s="12" t="s">
        <v>2120</v>
      </c>
      <c r="H1908" s="12" t="s">
        <v>2121</v>
      </c>
      <c r="I1908" s="18" t="s">
        <v>3360</v>
      </c>
      <c r="J1908" s="43" t="s">
        <v>3379</v>
      </c>
      <c r="K1908" s="43" t="s">
        <v>3379</v>
      </c>
      <c r="L1908" s="144">
        <v>40785</v>
      </c>
      <c r="M1908" s="168"/>
      <c r="N1908" s="75"/>
      <c r="O1908" s="75">
        <v>0</v>
      </c>
      <c r="P1908" s="65">
        <v>1</v>
      </c>
      <c r="Q1908" s="91" t="s">
        <v>3110</v>
      </c>
      <c r="R1908" s="14"/>
      <c r="T1908" s="123"/>
      <c r="U1908" s="338"/>
      <c r="V1908" s="92"/>
      <c r="W1908" s="92"/>
    </row>
    <row r="1909" spans="1:23" ht="12.75" customHeight="1" x14ac:dyDescent="0.2">
      <c r="A1909" s="11">
        <f t="shared" si="30"/>
        <v>1907</v>
      </c>
      <c r="B1909" s="98">
        <v>4864</v>
      </c>
      <c r="C1909" s="12" t="s">
        <v>1697</v>
      </c>
      <c r="D1909" s="14" t="s">
        <v>2559</v>
      </c>
      <c r="E1909" s="13" t="s">
        <v>646</v>
      </c>
      <c r="F1909" s="43" t="s">
        <v>3097</v>
      </c>
      <c r="G1909" s="12" t="s">
        <v>2120</v>
      </c>
      <c r="H1909" s="12" t="s">
        <v>2121</v>
      </c>
      <c r="I1909" s="221" t="s">
        <v>3360</v>
      </c>
      <c r="J1909" s="43" t="s">
        <v>3379</v>
      </c>
      <c r="K1909" s="43" t="s">
        <v>3379</v>
      </c>
      <c r="L1909" s="144">
        <v>40431</v>
      </c>
      <c r="M1909" s="168"/>
      <c r="N1909" s="75"/>
      <c r="O1909" s="75">
        <v>0</v>
      </c>
      <c r="P1909" s="65">
        <v>1</v>
      </c>
      <c r="Q1909" s="91" t="s">
        <v>3110</v>
      </c>
      <c r="R1909" s="14"/>
      <c r="T1909" s="135">
        <v>41432</v>
      </c>
      <c r="U1909" s="338"/>
      <c r="V1909" s="92"/>
      <c r="W1909" s="92"/>
    </row>
    <row r="1910" spans="1:23" ht="12.75" customHeight="1" x14ac:dyDescent="0.2">
      <c r="A1910" s="11">
        <f t="shared" si="30"/>
        <v>1908</v>
      </c>
      <c r="B1910" s="98">
        <v>4865</v>
      </c>
      <c r="C1910" s="12" t="s">
        <v>1697</v>
      </c>
      <c r="D1910" s="14" t="s">
        <v>1335</v>
      </c>
      <c r="E1910" s="13" t="s">
        <v>646</v>
      </c>
      <c r="F1910" s="43" t="s">
        <v>3097</v>
      </c>
      <c r="G1910" s="12" t="s">
        <v>2120</v>
      </c>
      <c r="H1910" s="12"/>
      <c r="I1910" s="12"/>
      <c r="J1910" s="43" t="s">
        <v>3379</v>
      </c>
      <c r="K1910" s="13"/>
      <c r="L1910" s="13"/>
      <c r="M1910" s="138"/>
      <c r="N1910" s="15"/>
      <c r="O1910" s="15">
        <v>1</v>
      </c>
      <c r="P1910" s="39">
        <v>1</v>
      </c>
      <c r="Q1910" s="91" t="s">
        <v>3107</v>
      </c>
      <c r="R1910" s="14"/>
      <c r="T1910" s="123"/>
      <c r="U1910" s="338"/>
      <c r="V1910" s="92"/>
      <c r="W1910" s="92"/>
    </row>
    <row r="1911" spans="1:23" ht="12.75" customHeight="1" x14ac:dyDescent="0.2">
      <c r="A1911" s="11">
        <f t="shared" si="30"/>
        <v>1909</v>
      </c>
      <c r="B1911" s="98">
        <v>4867</v>
      </c>
      <c r="C1911" s="12" t="s">
        <v>1697</v>
      </c>
      <c r="D1911" s="14" t="s">
        <v>1336</v>
      </c>
      <c r="E1911" s="13" t="s">
        <v>646</v>
      </c>
      <c r="F1911" s="43" t="s">
        <v>3097</v>
      </c>
      <c r="G1911" s="12" t="s">
        <v>2120</v>
      </c>
      <c r="H1911" s="12" t="s">
        <v>2121</v>
      </c>
      <c r="I1911" s="225" t="s">
        <v>3360</v>
      </c>
      <c r="J1911" s="43" t="s">
        <v>3379</v>
      </c>
      <c r="K1911" s="43" t="s">
        <v>3379</v>
      </c>
      <c r="L1911" s="144">
        <v>40829</v>
      </c>
      <c r="M1911" s="168"/>
      <c r="N1911" s="75"/>
      <c r="O1911" s="75">
        <v>0</v>
      </c>
      <c r="P1911" s="65">
        <v>1</v>
      </c>
      <c r="Q1911" s="91" t="s">
        <v>3110</v>
      </c>
      <c r="R1911" s="14"/>
      <c r="T1911" s="123"/>
      <c r="U1911" s="338"/>
      <c r="V1911" s="92"/>
      <c r="W1911" s="92"/>
    </row>
    <row r="1912" spans="1:23" ht="12.75" customHeight="1" x14ac:dyDescent="0.2">
      <c r="A1912" s="11">
        <f t="shared" si="30"/>
        <v>1910</v>
      </c>
      <c r="B1912" s="98">
        <v>4868</v>
      </c>
      <c r="C1912" s="12" t="s">
        <v>1697</v>
      </c>
      <c r="D1912" s="14" t="s">
        <v>1337</v>
      </c>
      <c r="E1912" s="13" t="s">
        <v>646</v>
      </c>
      <c r="F1912" s="43" t="s">
        <v>3097</v>
      </c>
      <c r="G1912" s="12" t="s">
        <v>2120</v>
      </c>
      <c r="H1912" s="12" t="s">
        <v>2121</v>
      </c>
      <c r="I1912" s="18" t="s">
        <v>3360</v>
      </c>
      <c r="J1912" s="43" t="s">
        <v>3379</v>
      </c>
      <c r="K1912" s="44">
        <v>41634</v>
      </c>
      <c r="L1912" s="144">
        <v>40882</v>
      </c>
      <c r="M1912" s="168"/>
      <c r="N1912" s="75"/>
      <c r="O1912" s="75">
        <v>0</v>
      </c>
      <c r="P1912" s="65">
        <v>1</v>
      </c>
      <c r="Q1912" s="91" t="s">
        <v>3110</v>
      </c>
      <c r="R1912" s="14"/>
      <c r="T1912" s="123">
        <v>41669</v>
      </c>
      <c r="U1912" s="338"/>
      <c r="V1912" s="92"/>
      <c r="W1912" s="92"/>
    </row>
    <row r="1913" spans="1:23" ht="12.75" customHeight="1" x14ac:dyDescent="0.2">
      <c r="A1913" s="11">
        <f t="shared" si="30"/>
        <v>1911</v>
      </c>
      <c r="B1913" s="98">
        <v>4869</v>
      </c>
      <c r="C1913" s="12" t="s">
        <v>1697</v>
      </c>
      <c r="D1913" s="14" t="s">
        <v>424</v>
      </c>
      <c r="E1913" s="13" t="s">
        <v>646</v>
      </c>
      <c r="F1913" s="43" t="s">
        <v>3097</v>
      </c>
      <c r="G1913" s="12" t="s">
        <v>2120</v>
      </c>
      <c r="H1913" s="12" t="s">
        <v>2121</v>
      </c>
      <c r="I1913" s="221" t="s">
        <v>3360</v>
      </c>
      <c r="J1913" s="43" t="s">
        <v>3379</v>
      </c>
      <c r="K1913" s="43" t="s">
        <v>3379</v>
      </c>
      <c r="L1913" s="144">
        <v>40829</v>
      </c>
      <c r="M1913" s="168"/>
      <c r="N1913" s="75"/>
      <c r="O1913" s="75">
        <v>0</v>
      </c>
      <c r="P1913" s="65">
        <v>1</v>
      </c>
      <c r="Q1913" s="91" t="s">
        <v>3110</v>
      </c>
      <c r="R1913" s="14"/>
      <c r="T1913" s="135">
        <v>41432</v>
      </c>
      <c r="U1913" s="338"/>
      <c r="V1913" s="92"/>
      <c r="W1913" s="92"/>
    </row>
    <row r="1914" spans="1:23" ht="12.75" customHeight="1" x14ac:dyDescent="0.2">
      <c r="A1914" s="11">
        <f t="shared" si="30"/>
        <v>1912</v>
      </c>
      <c r="B1914" s="98">
        <v>4870</v>
      </c>
      <c r="C1914" s="12" t="s">
        <v>1697</v>
      </c>
      <c r="D1914" s="14" t="s">
        <v>425</v>
      </c>
      <c r="E1914" s="13" t="s">
        <v>646</v>
      </c>
      <c r="F1914" s="43" t="s">
        <v>3097</v>
      </c>
      <c r="G1914" s="12" t="s">
        <v>2120</v>
      </c>
      <c r="H1914" s="12"/>
      <c r="I1914" s="12"/>
      <c r="J1914" s="43" t="s">
        <v>3379</v>
      </c>
      <c r="K1914" s="13"/>
      <c r="L1914" s="13"/>
      <c r="M1914" s="138"/>
      <c r="N1914" s="15"/>
      <c r="O1914" s="15">
        <v>1</v>
      </c>
      <c r="P1914" s="39">
        <v>1</v>
      </c>
      <c r="Q1914" s="91" t="s">
        <v>3107</v>
      </c>
      <c r="R1914" s="14"/>
      <c r="T1914" s="123"/>
      <c r="U1914" s="338"/>
      <c r="V1914" s="92"/>
      <c r="W1914" s="92"/>
    </row>
    <row r="1915" spans="1:23" ht="12.75" customHeight="1" x14ac:dyDescent="0.2">
      <c r="A1915" s="11">
        <f t="shared" si="30"/>
        <v>1913</v>
      </c>
      <c r="B1915" s="98">
        <v>4871</v>
      </c>
      <c r="C1915" s="12" t="s">
        <v>1697</v>
      </c>
      <c r="D1915" s="14" t="s">
        <v>426</v>
      </c>
      <c r="E1915" s="13" t="s">
        <v>646</v>
      </c>
      <c r="F1915" s="43" t="s">
        <v>3097</v>
      </c>
      <c r="G1915" s="12" t="s">
        <v>2120</v>
      </c>
      <c r="H1915" s="12"/>
      <c r="I1915" s="12"/>
      <c r="J1915" s="43" t="s">
        <v>3379</v>
      </c>
      <c r="K1915" s="13"/>
      <c r="L1915" s="13"/>
      <c r="M1915" s="138"/>
      <c r="N1915" s="15"/>
      <c r="O1915" s="15">
        <v>1</v>
      </c>
      <c r="P1915" s="39">
        <v>1</v>
      </c>
      <c r="Q1915" s="91" t="s">
        <v>3107</v>
      </c>
      <c r="R1915" s="14"/>
      <c r="T1915" s="123"/>
      <c r="U1915" s="338"/>
      <c r="V1915" s="92"/>
      <c r="W1915" s="92"/>
    </row>
    <row r="1916" spans="1:23" ht="12.75" customHeight="1" x14ac:dyDescent="0.2">
      <c r="A1916" s="11">
        <f t="shared" si="30"/>
        <v>1914</v>
      </c>
      <c r="B1916" s="98">
        <v>4872</v>
      </c>
      <c r="C1916" s="12" t="s">
        <v>1697</v>
      </c>
      <c r="D1916" s="14" t="s">
        <v>427</v>
      </c>
      <c r="E1916" s="13" t="s">
        <v>646</v>
      </c>
      <c r="F1916" s="43" t="s">
        <v>3097</v>
      </c>
      <c r="G1916" s="12" t="s">
        <v>2120</v>
      </c>
      <c r="H1916" s="12"/>
      <c r="I1916" s="18" t="s">
        <v>3360</v>
      </c>
      <c r="J1916" s="43" t="s">
        <v>3379</v>
      </c>
      <c r="K1916" s="13"/>
      <c r="L1916" s="44">
        <v>42277</v>
      </c>
      <c r="M1916" s="138"/>
      <c r="N1916" s="15"/>
      <c r="O1916" s="15">
        <v>1</v>
      </c>
      <c r="P1916" s="39">
        <v>1</v>
      </c>
      <c r="Q1916" s="91" t="s">
        <v>3110</v>
      </c>
      <c r="R1916" s="14"/>
      <c r="S1916" s="115" t="s">
        <v>3360</v>
      </c>
      <c r="T1916" s="123"/>
      <c r="U1916" s="338"/>
      <c r="V1916" s="92">
        <v>42277</v>
      </c>
      <c r="W1916" s="92">
        <v>42277</v>
      </c>
    </row>
    <row r="1917" spans="1:23" ht="12.75" customHeight="1" x14ac:dyDescent="0.2">
      <c r="A1917" s="11">
        <f t="shared" si="30"/>
        <v>1915</v>
      </c>
      <c r="B1917" s="98">
        <v>4873</v>
      </c>
      <c r="C1917" s="12" t="s">
        <v>1697</v>
      </c>
      <c r="D1917" s="14" t="s">
        <v>428</v>
      </c>
      <c r="E1917" s="13" t="s">
        <v>646</v>
      </c>
      <c r="F1917" s="43" t="s">
        <v>3097</v>
      </c>
      <c r="G1917" s="12" t="s">
        <v>2120</v>
      </c>
      <c r="H1917" s="12"/>
      <c r="I1917" s="12"/>
      <c r="J1917" s="43" t="s">
        <v>3379</v>
      </c>
      <c r="K1917" s="13"/>
      <c r="L1917" s="13"/>
      <c r="M1917" s="138"/>
      <c r="N1917" s="15"/>
      <c r="O1917" s="15">
        <v>1</v>
      </c>
      <c r="P1917" s="39">
        <v>1</v>
      </c>
      <c r="Q1917" s="91" t="s">
        <v>3107</v>
      </c>
      <c r="R1917" s="14"/>
      <c r="T1917" s="123"/>
      <c r="U1917" s="338"/>
      <c r="V1917" s="92"/>
      <c r="W1917" s="92"/>
    </row>
    <row r="1918" spans="1:23" ht="12.75" customHeight="1" x14ac:dyDescent="0.2">
      <c r="A1918" s="11">
        <f t="shared" si="30"/>
        <v>1916</v>
      </c>
      <c r="B1918" s="98">
        <v>4874</v>
      </c>
      <c r="C1918" s="12" t="s">
        <v>1697</v>
      </c>
      <c r="D1918" s="14" t="s">
        <v>429</v>
      </c>
      <c r="E1918" s="13" t="s">
        <v>646</v>
      </c>
      <c r="F1918" s="43" t="s">
        <v>3097</v>
      </c>
      <c r="G1918" s="12" t="s">
        <v>2120</v>
      </c>
      <c r="H1918" s="12"/>
      <c r="I1918" s="12"/>
      <c r="J1918" s="43" t="s">
        <v>3379</v>
      </c>
      <c r="K1918" s="13"/>
      <c r="L1918" s="13"/>
      <c r="M1918" s="138"/>
      <c r="N1918" s="15"/>
      <c r="O1918" s="15">
        <v>1</v>
      </c>
      <c r="P1918" s="39">
        <v>1</v>
      </c>
      <c r="Q1918" s="91" t="s">
        <v>3107</v>
      </c>
      <c r="R1918" s="14"/>
      <c r="T1918" s="123"/>
      <c r="U1918" s="338"/>
      <c r="V1918" s="92"/>
      <c r="W1918" s="92"/>
    </row>
    <row r="1919" spans="1:23" ht="12.75" customHeight="1" x14ac:dyDescent="0.2">
      <c r="A1919" s="11">
        <f t="shared" si="30"/>
        <v>1917</v>
      </c>
      <c r="B1919" s="98">
        <v>4875</v>
      </c>
      <c r="C1919" s="12" t="s">
        <v>1697</v>
      </c>
      <c r="D1919" s="14" t="s">
        <v>1477</v>
      </c>
      <c r="E1919" s="13" t="s">
        <v>646</v>
      </c>
      <c r="F1919" s="43" t="s">
        <v>3097</v>
      </c>
      <c r="G1919" s="12" t="s">
        <v>2120</v>
      </c>
      <c r="H1919" s="12"/>
      <c r="I1919" s="12"/>
      <c r="J1919" s="43" t="s">
        <v>3379</v>
      </c>
      <c r="K1919" s="13"/>
      <c r="L1919" s="13"/>
      <c r="M1919" s="168"/>
      <c r="N1919" s="75"/>
      <c r="O1919" s="75">
        <v>0</v>
      </c>
      <c r="P1919" s="65">
        <v>1</v>
      </c>
      <c r="Q1919" s="91" t="s">
        <v>3107</v>
      </c>
      <c r="R1919" s="14"/>
      <c r="T1919" s="123"/>
      <c r="U1919" s="338"/>
      <c r="V1919" s="92"/>
      <c r="W1919" s="92"/>
    </row>
    <row r="1920" spans="1:23" ht="12.75" customHeight="1" x14ac:dyDescent="0.2">
      <c r="A1920" s="11">
        <f t="shared" si="30"/>
        <v>1918</v>
      </c>
      <c r="B1920" s="98">
        <v>4876</v>
      </c>
      <c r="C1920" s="12" t="s">
        <v>1697</v>
      </c>
      <c r="D1920" s="14" t="s">
        <v>1478</v>
      </c>
      <c r="E1920" s="13" t="s">
        <v>646</v>
      </c>
      <c r="F1920" s="43" t="s">
        <v>3097</v>
      </c>
      <c r="G1920" s="12" t="s">
        <v>2120</v>
      </c>
      <c r="H1920" s="12" t="s">
        <v>2121</v>
      </c>
      <c r="I1920" s="18" t="s">
        <v>3360</v>
      </c>
      <c r="J1920" s="43" t="s">
        <v>3379</v>
      </c>
      <c r="K1920" s="43" t="s">
        <v>3379</v>
      </c>
      <c r="L1920" s="92">
        <v>41943</v>
      </c>
      <c r="M1920" s="168"/>
      <c r="N1920" s="75"/>
      <c r="O1920" s="75">
        <v>0</v>
      </c>
      <c r="P1920" s="65">
        <v>1</v>
      </c>
      <c r="Q1920" s="91" t="s">
        <v>3110</v>
      </c>
      <c r="R1920" s="14"/>
      <c r="T1920" s="123"/>
      <c r="U1920" s="338"/>
      <c r="V1920" s="92">
        <v>41943</v>
      </c>
      <c r="W1920" s="92">
        <v>41943</v>
      </c>
    </row>
    <row r="1921" spans="1:23" ht="12.75" customHeight="1" x14ac:dyDescent="0.2">
      <c r="A1921" s="11">
        <f t="shared" si="30"/>
        <v>1919</v>
      </c>
      <c r="B1921" s="98">
        <v>4878</v>
      </c>
      <c r="C1921" s="12" t="s">
        <v>1697</v>
      </c>
      <c r="D1921" s="14" t="s">
        <v>1479</v>
      </c>
      <c r="E1921" s="13" t="s">
        <v>646</v>
      </c>
      <c r="F1921" s="43" t="s">
        <v>3097</v>
      </c>
      <c r="G1921" s="12" t="s">
        <v>2120</v>
      </c>
      <c r="H1921" s="12" t="s">
        <v>2121</v>
      </c>
      <c r="I1921" s="226" t="s">
        <v>3360</v>
      </c>
      <c r="J1921" s="43" t="s">
        <v>3379</v>
      </c>
      <c r="K1921" s="43" t="s">
        <v>3379</v>
      </c>
      <c r="L1921" s="144">
        <v>40693</v>
      </c>
      <c r="M1921" s="168"/>
      <c r="N1921" s="75"/>
      <c r="O1921" s="75">
        <v>0</v>
      </c>
      <c r="P1921" s="65">
        <v>1</v>
      </c>
      <c r="Q1921" s="91" t="s">
        <v>3110</v>
      </c>
      <c r="R1921" s="14"/>
      <c r="T1921" s="123"/>
      <c r="U1921" s="338"/>
      <c r="V1921" s="92"/>
      <c r="W1921" s="92"/>
    </row>
    <row r="1922" spans="1:23" ht="12.75" customHeight="1" x14ac:dyDescent="0.2">
      <c r="A1922" s="11">
        <f t="shared" si="30"/>
        <v>1920</v>
      </c>
      <c r="B1922" s="98">
        <v>4879</v>
      </c>
      <c r="C1922" s="12" t="s">
        <v>1697</v>
      </c>
      <c r="D1922" s="14" t="s">
        <v>1480</v>
      </c>
      <c r="E1922" s="13" t="s">
        <v>646</v>
      </c>
      <c r="F1922" s="43" t="s">
        <v>3097</v>
      </c>
      <c r="G1922" s="12" t="s">
        <v>2120</v>
      </c>
      <c r="H1922" s="12"/>
      <c r="I1922" s="12"/>
      <c r="J1922" s="43" t="s">
        <v>3379</v>
      </c>
      <c r="K1922" s="13"/>
      <c r="L1922" s="13"/>
      <c r="M1922" s="138"/>
      <c r="N1922" s="15"/>
      <c r="O1922" s="15">
        <v>1</v>
      </c>
      <c r="P1922" s="39">
        <v>1</v>
      </c>
      <c r="Q1922" s="91" t="s">
        <v>3107</v>
      </c>
      <c r="R1922" s="14"/>
      <c r="T1922" s="123"/>
      <c r="U1922" s="338"/>
      <c r="V1922" s="92"/>
      <c r="W1922" s="92"/>
    </row>
    <row r="1923" spans="1:23" ht="15" customHeight="1" x14ac:dyDescent="0.2">
      <c r="A1923" s="11">
        <f t="shared" si="30"/>
        <v>1921</v>
      </c>
      <c r="B1923" s="98">
        <v>4880</v>
      </c>
      <c r="C1923" s="12" t="s">
        <v>1697</v>
      </c>
      <c r="D1923" s="14" t="s">
        <v>1481</v>
      </c>
      <c r="E1923" s="13" t="s">
        <v>646</v>
      </c>
      <c r="F1923" s="43" t="s">
        <v>3097</v>
      </c>
      <c r="G1923" s="12" t="s">
        <v>2120</v>
      </c>
      <c r="H1923" s="12" t="s">
        <v>2121</v>
      </c>
      <c r="I1923" s="225" t="s">
        <v>3360</v>
      </c>
      <c r="J1923" s="43" t="s">
        <v>3379</v>
      </c>
      <c r="K1923" s="44">
        <v>41294</v>
      </c>
      <c r="L1923" s="144">
        <v>41558</v>
      </c>
      <c r="M1923" s="168"/>
      <c r="N1923" s="75"/>
      <c r="O1923" s="75">
        <v>0</v>
      </c>
      <c r="P1923" s="65">
        <v>1</v>
      </c>
      <c r="Q1923" s="91" t="s">
        <v>3110</v>
      </c>
      <c r="R1923" s="14"/>
      <c r="T1923" s="83">
        <v>41333</v>
      </c>
      <c r="U1923" s="338"/>
      <c r="V1923" s="92">
        <v>41669</v>
      </c>
      <c r="W1923" s="92"/>
    </row>
    <row r="1924" spans="1:23" x14ac:dyDescent="0.2">
      <c r="A1924" s="11">
        <f t="shared" ref="A1924:A1987" si="31">A1923+1</f>
        <v>1922</v>
      </c>
      <c r="B1924" s="98">
        <v>4881</v>
      </c>
      <c r="C1924" s="12" t="s">
        <v>1697</v>
      </c>
      <c r="D1924" s="14" t="s">
        <v>1482</v>
      </c>
      <c r="E1924" s="13" t="s">
        <v>2119</v>
      </c>
      <c r="F1924" s="43" t="s">
        <v>3098</v>
      </c>
      <c r="G1924" s="12" t="s">
        <v>2120</v>
      </c>
      <c r="H1924" s="12" t="s">
        <v>2121</v>
      </c>
      <c r="I1924" s="18" t="s">
        <v>3360</v>
      </c>
      <c r="J1924" s="43" t="s">
        <v>3379</v>
      </c>
      <c r="K1924" s="43" t="s">
        <v>3379</v>
      </c>
      <c r="L1924" s="144">
        <v>40529</v>
      </c>
      <c r="M1924" s="138"/>
      <c r="N1924" s="15"/>
      <c r="O1924" s="15">
        <v>0</v>
      </c>
      <c r="P1924" s="39">
        <v>1</v>
      </c>
      <c r="Q1924" s="91" t="s">
        <v>3110</v>
      </c>
      <c r="R1924" s="14"/>
      <c r="T1924" s="141"/>
      <c r="U1924" s="338"/>
      <c r="V1924" s="92"/>
      <c r="W1924" s="92"/>
    </row>
    <row r="1925" spans="1:23" x14ac:dyDescent="0.2">
      <c r="A1925" s="11">
        <f t="shared" si="31"/>
        <v>1923</v>
      </c>
      <c r="B1925" s="98">
        <v>4882</v>
      </c>
      <c r="C1925" s="12" t="s">
        <v>1697</v>
      </c>
      <c r="D1925" s="14" t="s">
        <v>1483</v>
      </c>
      <c r="E1925" s="13" t="s">
        <v>2119</v>
      </c>
      <c r="F1925" s="43" t="s">
        <v>3098</v>
      </c>
      <c r="G1925" s="12" t="s">
        <v>2120</v>
      </c>
      <c r="H1925" s="12" t="s">
        <v>2121</v>
      </c>
      <c r="I1925" s="18" t="s">
        <v>3360</v>
      </c>
      <c r="J1925" s="43" t="s">
        <v>3379</v>
      </c>
      <c r="K1925" s="43" t="s">
        <v>3379</v>
      </c>
      <c r="L1925" s="144">
        <v>40450</v>
      </c>
      <c r="M1925" s="138"/>
      <c r="N1925" s="15"/>
      <c r="O1925" s="15">
        <v>0</v>
      </c>
      <c r="P1925" s="39">
        <v>1</v>
      </c>
      <c r="Q1925" s="91" t="s">
        <v>3110</v>
      </c>
      <c r="R1925" s="14"/>
      <c r="T1925" s="135">
        <v>41432</v>
      </c>
      <c r="U1925" s="338"/>
      <c r="V1925" s="92"/>
      <c r="W1925" s="92"/>
    </row>
    <row r="1926" spans="1:23" x14ac:dyDescent="0.2">
      <c r="A1926" s="11">
        <f t="shared" si="31"/>
        <v>1924</v>
      </c>
      <c r="B1926" s="98">
        <v>4883</v>
      </c>
      <c r="C1926" s="12" t="s">
        <v>1697</v>
      </c>
      <c r="D1926" s="14" t="s">
        <v>1484</v>
      </c>
      <c r="E1926" s="13" t="s">
        <v>2119</v>
      </c>
      <c r="F1926" s="43" t="s">
        <v>3098</v>
      </c>
      <c r="G1926" s="12" t="s">
        <v>2120</v>
      </c>
      <c r="H1926" s="12" t="s">
        <v>2121</v>
      </c>
      <c r="I1926" s="221" t="s">
        <v>3360</v>
      </c>
      <c r="J1926" s="43" t="s">
        <v>3379</v>
      </c>
      <c r="K1926" s="43" t="s">
        <v>3379</v>
      </c>
      <c r="L1926" s="144">
        <v>40805</v>
      </c>
      <c r="M1926" s="138"/>
      <c r="N1926" s="15"/>
      <c r="O1926" s="15">
        <v>0</v>
      </c>
      <c r="P1926" s="39">
        <v>1</v>
      </c>
      <c r="Q1926" s="91" t="s">
        <v>3110</v>
      </c>
      <c r="R1926" s="14"/>
      <c r="T1926" s="123"/>
      <c r="U1926" s="338"/>
      <c r="V1926" s="92"/>
      <c r="W1926" s="92"/>
    </row>
    <row r="1927" spans="1:23" ht="12.75" customHeight="1" x14ac:dyDescent="0.2">
      <c r="A1927" s="11">
        <f t="shared" si="31"/>
        <v>1925</v>
      </c>
      <c r="B1927" s="98">
        <v>4884</v>
      </c>
      <c r="C1927" s="12" t="s">
        <v>1697</v>
      </c>
      <c r="D1927" s="14" t="s">
        <v>1485</v>
      </c>
      <c r="E1927" s="13" t="s">
        <v>646</v>
      </c>
      <c r="F1927" s="43" t="s">
        <v>3097</v>
      </c>
      <c r="G1927" s="12" t="s">
        <v>2120</v>
      </c>
      <c r="H1927" s="12"/>
      <c r="I1927" s="12"/>
      <c r="J1927" s="43" t="s">
        <v>3379</v>
      </c>
      <c r="K1927" s="13"/>
      <c r="L1927" s="13"/>
      <c r="M1927" s="168"/>
      <c r="N1927" s="75"/>
      <c r="O1927" s="75">
        <v>0</v>
      </c>
      <c r="P1927" s="65">
        <v>1</v>
      </c>
      <c r="Q1927" s="91" t="s">
        <v>3107</v>
      </c>
      <c r="R1927" s="14"/>
      <c r="T1927" s="123"/>
      <c r="U1927" s="338"/>
      <c r="V1927" s="92"/>
      <c r="W1927" s="92"/>
    </row>
    <row r="1928" spans="1:23" ht="12.75" customHeight="1" x14ac:dyDescent="0.2">
      <c r="A1928" s="11">
        <f t="shared" si="31"/>
        <v>1926</v>
      </c>
      <c r="B1928" s="98">
        <v>4885</v>
      </c>
      <c r="C1928" s="12" t="s">
        <v>1697</v>
      </c>
      <c r="D1928" s="14" t="s">
        <v>1486</v>
      </c>
      <c r="E1928" s="13" t="s">
        <v>646</v>
      </c>
      <c r="F1928" s="43" t="s">
        <v>3097</v>
      </c>
      <c r="G1928" s="12" t="s">
        <v>2120</v>
      </c>
      <c r="H1928" s="12" t="s">
        <v>2121</v>
      </c>
      <c r="I1928" s="226" t="s">
        <v>3360</v>
      </c>
      <c r="J1928" s="43" t="s">
        <v>3379</v>
      </c>
      <c r="K1928" s="43" t="s">
        <v>3379</v>
      </c>
      <c r="L1928" s="144">
        <v>40786</v>
      </c>
      <c r="M1928" s="168"/>
      <c r="N1928" s="75"/>
      <c r="O1928" s="75">
        <v>0</v>
      </c>
      <c r="P1928" s="65">
        <v>1</v>
      </c>
      <c r="Q1928" s="91" t="s">
        <v>3110</v>
      </c>
      <c r="R1928" s="14"/>
      <c r="T1928" s="123"/>
      <c r="U1928" s="338"/>
      <c r="V1928" s="92"/>
      <c r="W1928" s="92"/>
    </row>
    <row r="1929" spans="1:23" ht="12.75" customHeight="1" x14ac:dyDescent="0.2">
      <c r="A1929" s="11">
        <f t="shared" si="31"/>
        <v>1927</v>
      </c>
      <c r="B1929" s="98">
        <v>4886</v>
      </c>
      <c r="C1929" s="12" t="s">
        <v>1697</v>
      </c>
      <c r="D1929" s="14" t="s">
        <v>1487</v>
      </c>
      <c r="E1929" s="13" t="s">
        <v>646</v>
      </c>
      <c r="F1929" s="43" t="s">
        <v>3097</v>
      </c>
      <c r="G1929" s="12" t="s">
        <v>2120</v>
      </c>
      <c r="H1929" s="12"/>
      <c r="I1929" s="12"/>
      <c r="J1929" s="43" t="s">
        <v>3379</v>
      </c>
      <c r="K1929" s="13"/>
      <c r="L1929" s="13"/>
      <c r="M1929" s="168"/>
      <c r="N1929" s="75"/>
      <c r="O1929" s="75">
        <v>0</v>
      </c>
      <c r="P1929" s="65">
        <v>1</v>
      </c>
      <c r="Q1929" s="91" t="s">
        <v>3107</v>
      </c>
      <c r="R1929" s="14"/>
      <c r="T1929" s="123"/>
      <c r="U1929" s="338"/>
      <c r="V1929" s="92"/>
      <c r="W1929" s="92"/>
    </row>
    <row r="1930" spans="1:23" ht="12.75" customHeight="1" x14ac:dyDescent="0.2">
      <c r="A1930" s="11">
        <f t="shared" si="31"/>
        <v>1928</v>
      </c>
      <c r="B1930" s="98">
        <v>4888</v>
      </c>
      <c r="C1930" s="12" t="s">
        <v>1697</v>
      </c>
      <c r="D1930" s="14" t="s">
        <v>1488</v>
      </c>
      <c r="E1930" s="13" t="s">
        <v>646</v>
      </c>
      <c r="F1930" s="43" t="s">
        <v>3097</v>
      </c>
      <c r="G1930" s="12" t="s">
        <v>2120</v>
      </c>
      <c r="H1930" s="12" t="s">
        <v>2121</v>
      </c>
      <c r="I1930" s="12"/>
      <c r="J1930" s="43" t="s">
        <v>3379</v>
      </c>
      <c r="K1930" s="43" t="s">
        <v>3379</v>
      </c>
      <c r="L1930" s="43"/>
      <c r="M1930" s="168"/>
      <c r="N1930" s="75"/>
      <c r="O1930" s="75">
        <v>0</v>
      </c>
      <c r="P1930" s="65">
        <v>1</v>
      </c>
      <c r="Q1930" s="91" t="s">
        <v>3107</v>
      </c>
      <c r="R1930" s="14"/>
      <c r="T1930" s="123"/>
      <c r="U1930" s="338"/>
      <c r="V1930" s="92"/>
      <c r="W1930" s="92"/>
    </row>
    <row r="1931" spans="1:23" ht="12.75" customHeight="1" x14ac:dyDescent="0.2">
      <c r="A1931" s="11">
        <f t="shared" si="31"/>
        <v>1929</v>
      </c>
      <c r="B1931" s="98">
        <v>4889</v>
      </c>
      <c r="C1931" s="12" t="s">
        <v>1697</v>
      </c>
      <c r="D1931" s="14" t="s">
        <v>1489</v>
      </c>
      <c r="E1931" s="13" t="s">
        <v>646</v>
      </c>
      <c r="F1931" s="43" t="s">
        <v>3097</v>
      </c>
      <c r="G1931" s="12" t="s">
        <v>2120</v>
      </c>
      <c r="H1931" s="12"/>
      <c r="I1931" s="12"/>
      <c r="J1931" s="43" t="s">
        <v>3379</v>
      </c>
      <c r="K1931" s="13"/>
      <c r="L1931" s="13"/>
      <c r="M1931" s="138"/>
      <c r="N1931" s="15"/>
      <c r="O1931" s="15">
        <v>1</v>
      </c>
      <c r="P1931" s="39">
        <v>1</v>
      </c>
      <c r="Q1931" s="91" t="s">
        <v>3107</v>
      </c>
      <c r="R1931" s="14"/>
      <c r="T1931" s="123"/>
      <c r="U1931" s="338"/>
      <c r="V1931" s="92"/>
      <c r="W1931" s="92"/>
    </row>
    <row r="1932" spans="1:23" ht="12.75" customHeight="1" x14ac:dyDescent="0.2">
      <c r="A1932" s="11">
        <f t="shared" si="31"/>
        <v>1930</v>
      </c>
      <c r="B1932" s="98">
        <v>4890</v>
      </c>
      <c r="C1932" s="12" t="s">
        <v>1697</v>
      </c>
      <c r="D1932" s="14" t="s">
        <v>1490</v>
      </c>
      <c r="E1932" s="13" t="s">
        <v>646</v>
      </c>
      <c r="F1932" s="43" t="s">
        <v>3097</v>
      </c>
      <c r="G1932" s="12" t="s">
        <v>2120</v>
      </c>
      <c r="H1932" s="12" t="s">
        <v>2121</v>
      </c>
      <c r="I1932" s="225" t="s">
        <v>3360</v>
      </c>
      <c r="J1932" s="43" t="s">
        <v>3379</v>
      </c>
      <c r="K1932" s="43" t="s">
        <v>3379</v>
      </c>
      <c r="L1932" s="144">
        <v>40847</v>
      </c>
      <c r="M1932" s="168"/>
      <c r="N1932" s="75"/>
      <c r="O1932" s="75">
        <v>0</v>
      </c>
      <c r="P1932" s="65">
        <v>1</v>
      </c>
      <c r="Q1932" s="91" t="s">
        <v>3110</v>
      </c>
      <c r="R1932" s="14"/>
      <c r="T1932" s="123"/>
      <c r="U1932" s="338"/>
      <c r="V1932" s="92"/>
      <c r="W1932" s="92"/>
    </row>
    <row r="1933" spans="1:23" ht="12.75" customHeight="1" x14ac:dyDescent="0.2">
      <c r="A1933" s="11">
        <f t="shared" si="31"/>
        <v>1931</v>
      </c>
      <c r="B1933" s="98">
        <v>4891</v>
      </c>
      <c r="C1933" s="12" t="s">
        <v>1697</v>
      </c>
      <c r="D1933" s="14" t="s">
        <v>1813</v>
      </c>
      <c r="E1933" s="13" t="s">
        <v>646</v>
      </c>
      <c r="F1933" s="43" t="s">
        <v>3054</v>
      </c>
      <c r="G1933" s="12" t="s">
        <v>2120</v>
      </c>
      <c r="H1933" s="12" t="s">
        <v>2121</v>
      </c>
      <c r="I1933" s="18" t="s">
        <v>3360</v>
      </c>
      <c r="J1933" s="43" t="s">
        <v>3379</v>
      </c>
      <c r="K1933" s="43" t="s">
        <v>3379</v>
      </c>
      <c r="L1933" s="144">
        <v>40778</v>
      </c>
      <c r="M1933" s="168"/>
      <c r="N1933" s="75"/>
      <c r="O1933" s="75">
        <v>0</v>
      </c>
      <c r="P1933" s="65">
        <v>1</v>
      </c>
      <c r="Q1933" s="91" t="s">
        <v>3110</v>
      </c>
      <c r="R1933" s="14"/>
      <c r="T1933" s="123"/>
      <c r="U1933" s="338"/>
      <c r="V1933" s="92"/>
      <c r="W1933" s="92"/>
    </row>
    <row r="1934" spans="1:23" ht="12.75" customHeight="1" x14ac:dyDescent="0.2">
      <c r="A1934" s="11">
        <f t="shared" si="31"/>
        <v>1932</v>
      </c>
      <c r="B1934" s="98">
        <v>4892</v>
      </c>
      <c r="C1934" s="12" t="s">
        <v>1697</v>
      </c>
      <c r="D1934" s="14" t="s">
        <v>1814</v>
      </c>
      <c r="E1934" s="13" t="s">
        <v>646</v>
      </c>
      <c r="F1934" s="43" t="s">
        <v>3054</v>
      </c>
      <c r="G1934" s="12" t="s">
        <v>2120</v>
      </c>
      <c r="H1934" s="12" t="s">
        <v>2121</v>
      </c>
      <c r="I1934" s="221" t="s">
        <v>3360</v>
      </c>
      <c r="J1934" s="43" t="s">
        <v>3379</v>
      </c>
      <c r="K1934" s="43" t="s">
        <v>3379</v>
      </c>
      <c r="L1934" s="144">
        <v>40407</v>
      </c>
      <c r="M1934" s="168"/>
      <c r="N1934" s="75"/>
      <c r="O1934" s="75">
        <v>0</v>
      </c>
      <c r="P1934" s="65">
        <v>1</v>
      </c>
      <c r="Q1934" s="91" t="s">
        <v>3110</v>
      </c>
      <c r="R1934" s="14"/>
      <c r="T1934" s="135">
        <v>41446</v>
      </c>
      <c r="U1934" s="338"/>
      <c r="V1934" s="92"/>
      <c r="W1934" s="92"/>
    </row>
    <row r="1935" spans="1:23" ht="12.75" customHeight="1" x14ac:dyDescent="0.2">
      <c r="A1935" s="11">
        <f t="shared" si="31"/>
        <v>1933</v>
      </c>
      <c r="B1935" s="98">
        <v>4893</v>
      </c>
      <c r="C1935" s="12" t="s">
        <v>1697</v>
      </c>
      <c r="D1935" s="14" t="s">
        <v>1815</v>
      </c>
      <c r="E1935" s="13" t="s">
        <v>646</v>
      </c>
      <c r="F1935" s="43" t="s">
        <v>3097</v>
      </c>
      <c r="G1935" s="12" t="s">
        <v>2120</v>
      </c>
      <c r="H1935" s="12"/>
      <c r="I1935" s="12"/>
      <c r="J1935" s="43" t="s">
        <v>3379</v>
      </c>
      <c r="K1935" s="13"/>
      <c r="L1935" s="13"/>
      <c r="M1935" s="138"/>
      <c r="N1935" s="15"/>
      <c r="O1935" s="15">
        <v>1</v>
      </c>
      <c r="P1935" s="39">
        <v>1</v>
      </c>
      <c r="Q1935" s="91" t="s">
        <v>3107</v>
      </c>
      <c r="R1935" s="14"/>
      <c r="T1935" s="123"/>
      <c r="U1935" s="338"/>
      <c r="V1935" s="92"/>
      <c r="W1935" s="92"/>
    </row>
    <row r="1936" spans="1:23" ht="12.75" customHeight="1" x14ac:dyDescent="0.2">
      <c r="A1936" s="11">
        <f t="shared" si="31"/>
        <v>1934</v>
      </c>
      <c r="B1936" s="98">
        <v>4894</v>
      </c>
      <c r="C1936" s="12" t="s">
        <v>1697</v>
      </c>
      <c r="D1936" s="14" t="s">
        <v>1816</v>
      </c>
      <c r="E1936" s="13" t="s">
        <v>646</v>
      </c>
      <c r="F1936" s="43" t="s">
        <v>3097</v>
      </c>
      <c r="G1936" s="12" t="s">
        <v>2120</v>
      </c>
      <c r="H1936" s="12"/>
      <c r="I1936" s="12"/>
      <c r="J1936" s="43" t="s">
        <v>3379</v>
      </c>
      <c r="K1936" s="13"/>
      <c r="L1936" s="13"/>
      <c r="M1936" s="138"/>
      <c r="N1936" s="15"/>
      <c r="O1936" s="15">
        <v>1</v>
      </c>
      <c r="P1936" s="39">
        <v>1</v>
      </c>
      <c r="Q1936" s="91" t="s">
        <v>3107</v>
      </c>
      <c r="R1936" s="14"/>
      <c r="T1936" s="123"/>
      <c r="U1936" s="338"/>
      <c r="V1936" s="92"/>
      <c r="W1936" s="92"/>
    </row>
    <row r="1937" spans="1:23" ht="12.75" customHeight="1" x14ac:dyDescent="0.2">
      <c r="A1937" s="11">
        <f t="shared" si="31"/>
        <v>1935</v>
      </c>
      <c r="B1937" s="98">
        <v>4895</v>
      </c>
      <c r="C1937" s="12" t="s">
        <v>1697</v>
      </c>
      <c r="D1937" s="14" t="s">
        <v>1817</v>
      </c>
      <c r="E1937" s="13" t="s">
        <v>646</v>
      </c>
      <c r="F1937" s="43" t="s">
        <v>3097</v>
      </c>
      <c r="G1937" s="12" t="s">
        <v>2120</v>
      </c>
      <c r="H1937" s="12"/>
      <c r="I1937" s="12"/>
      <c r="J1937" s="43" t="s">
        <v>3379</v>
      </c>
      <c r="K1937" s="13"/>
      <c r="L1937" s="13"/>
      <c r="M1937" s="138"/>
      <c r="N1937" s="15"/>
      <c r="O1937" s="15">
        <v>1</v>
      </c>
      <c r="P1937" s="39">
        <v>1</v>
      </c>
      <c r="Q1937" s="91" t="s">
        <v>3107</v>
      </c>
      <c r="R1937" s="14"/>
      <c r="T1937" s="123"/>
      <c r="U1937" s="338"/>
      <c r="V1937" s="92"/>
      <c r="W1937" s="92"/>
    </row>
    <row r="1938" spans="1:23" ht="12.75" customHeight="1" x14ac:dyDescent="0.2">
      <c r="A1938" s="11">
        <f t="shared" si="31"/>
        <v>1936</v>
      </c>
      <c r="B1938" s="98">
        <v>4896</v>
      </c>
      <c r="C1938" s="12" t="s">
        <v>1697</v>
      </c>
      <c r="D1938" s="14" t="s">
        <v>1818</v>
      </c>
      <c r="E1938" s="13" t="s">
        <v>646</v>
      </c>
      <c r="F1938" s="43" t="s">
        <v>3097</v>
      </c>
      <c r="G1938" s="12" t="s">
        <v>2120</v>
      </c>
      <c r="H1938" s="12"/>
      <c r="I1938" s="12"/>
      <c r="J1938" s="43" t="s">
        <v>3379</v>
      </c>
      <c r="K1938" s="13"/>
      <c r="L1938" s="13"/>
      <c r="M1938" s="138"/>
      <c r="N1938" s="15"/>
      <c r="O1938" s="15">
        <v>1</v>
      </c>
      <c r="P1938" s="39">
        <v>1</v>
      </c>
      <c r="Q1938" s="91" t="s">
        <v>3107</v>
      </c>
      <c r="R1938" s="14"/>
      <c r="T1938" s="123"/>
      <c r="U1938" s="338"/>
      <c r="V1938" s="92"/>
      <c r="W1938" s="92"/>
    </row>
    <row r="1939" spans="1:23" ht="12.75" customHeight="1" x14ac:dyDescent="0.2">
      <c r="A1939" s="11">
        <f t="shared" si="31"/>
        <v>1937</v>
      </c>
      <c r="B1939" s="98">
        <v>4897</v>
      </c>
      <c r="C1939" s="12" t="s">
        <v>1697</v>
      </c>
      <c r="D1939" s="14" t="s">
        <v>1144</v>
      </c>
      <c r="E1939" s="13" t="s">
        <v>646</v>
      </c>
      <c r="F1939" s="43" t="s">
        <v>3097</v>
      </c>
      <c r="G1939" s="12" t="s">
        <v>2120</v>
      </c>
      <c r="H1939" s="12"/>
      <c r="I1939" s="226" t="s">
        <v>3360</v>
      </c>
      <c r="J1939" s="43" t="s">
        <v>3379</v>
      </c>
      <c r="K1939" s="13"/>
      <c r="L1939" s="144">
        <v>41912</v>
      </c>
      <c r="M1939" s="138"/>
      <c r="N1939" s="15"/>
      <c r="O1939" s="15">
        <v>1</v>
      </c>
      <c r="P1939" s="39">
        <v>1</v>
      </c>
      <c r="Q1939" s="91" t="s">
        <v>3110</v>
      </c>
      <c r="R1939" s="14"/>
      <c r="T1939" s="123"/>
      <c r="U1939" s="338"/>
      <c r="V1939" s="92">
        <v>41912</v>
      </c>
      <c r="W1939" s="92">
        <v>41912</v>
      </c>
    </row>
    <row r="1940" spans="1:23" ht="12.75" customHeight="1" x14ac:dyDescent="0.2">
      <c r="A1940" s="11">
        <f t="shared" si="31"/>
        <v>1938</v>
      </c>
      <c r="B1940" s="98">
        <v>4898</v>
      </c>
      <c r="C1940" s="12" t="s">
        <v>1697</v>
      </c>
      <c r="D1940" s="14" t="s">
        <v>1145</v>
      </c>
      <c r="E1940" s="13" t="s">
        <v>646</v>
      </c>
      <c r="F1940" s="43" t="s">
        <v>3097</v>
      </c>
      <c r="G1940" s="12" t="s">
        <v>2120</v>
      </c>
      <c r="H1940" s="12" t="s">
        <v>2121</v>
      </c>
      <c r="I1940" s="18" t="s">
        <v>3360</v>
      </c>
      <c r="J1940" s="43" t="s">
        <v>3379</v>
      </c>
      <c r="K1940" s="43" t="s">
        <v>3379</v>
      </c>
      <c r="L1940" s="144">
        <v>41973</v>
      </c>
      <c r="M1940" s="138"/>
      <c r="N1940" s="15"/>
      <c r="O1940" s="15">
        <v>1</v>
      </c>
      <c r="P1940" s="39">
        <v>1</v>
      </c>
      <c r="Q1940" s="91" t="s">
        <v>3110</v>
      </c>
      <c r="R1940" s="14"/>
      <c r="T1940" s="123"/>
      <c r="U1940" s="338"/>
      <c r="V1940" s="92">
        <v>41973</v>
      </c>
      <c r="W1940" s="92">
        <v>41973</v>
      </c>
    </row>
    <row r="1941" spans="1:23" ht="12.75" customHeight="1" x14ac:dyDescent="0.2">
      <c r="A1941" s="11">
        <f t="shared" si="31"/>
        <v>1939</v>
      </c>
      <c r="B1941" s="98">
        <v>4899</v>
      </c>
      <c r="C1941" s="12" t="s">
        <v>1697</v>
      </c>
      <c r="D1941" s="14" t="s">
        <v>1146</v>
      </c>
      <c r="E1941" s="13" t="s">
        <v>646</v>
      </c>
      <c r="F1941" s="43" t="s">
        <v>3054</v>
      </c>
      <c r="G1941" s="12" t="s">
        <v>2120</v>
      </c>
      <c r="H1941" s="12" t="s">
        <v>2121</v>
      </c>
      <c r="I1941" s="225" t="s">
        <v>3360</v>
      </c>
      <c r="J1941" s="43" t="s">
        <v>3379</v>
      </c>
      <c r="K1941" s="43" t="s">
        <v>3379</v>
      </c>
      <c r="L1941" s="144">
        <v>40512</v>
      </c>
      <c r="M1941" s="168"/>
      <c r="N1941" s="75"/>
      <c r="O1941" s="75">
        <v>0</v>
      </c>
      <c r="P1941" s="65">
        <v>1</v>
      </c>
      <c r="Q1941" s="91" t="s">
        <v>3110</v>
      </c>
      <c r="R1941" s="14"/>
      <c r="T1941" s="123"/>
      <c r="U1941" s="338"/>
      <c r="V1941" s="92"/>
      <c r="W1941" s="92"/>
    </row>
    <row r="1942" spans="1:23" ht="12.75" customHeight="1" x14ac:dyDescent="0.2">
      <c r="A1942" s="11">
        <f t="shared" si="31"/>
        <v>1940</v>
      </c>
      <c r="B1942" s="98">
        <v>4901</v>
      </c>
      <c r="C1942" s="12" t="s">
        <v>1697</v>
      </c>
      <c r="D1942" s="14" t="s">
        <v>1147</v>
      </c>
      <c r="E1942" s="13" t="s">
        <v>957</v>
      </c>
      <c r="F1942" s="43" t="s">
        <v>3096</v>
      </c>
      <c r="G1942" s="12" t="s">
        <v>2120</v>
      </c>
      <c r="H1942" s="12" t="s">
        <v>2121</v>
      </c>
      <c r="I1942" s="18" t="s">
        <v>3360</v>
      </c>
      <c r="J1942" s="43" t="s">
        <v>3379</v>
      </c>
      <c r="K1942" s="43" t="s">
        <v>3379</v>
      </c>
      <c r="L1942" s="144">
        <v>40738</v>
      </c>
      <c r="M1942" s="168"/>
      <c r="N1942" s="75"/>
      <c r="O1942" s="75">
        <v>0</v>
      </c>
      <c r="P1942" s="65">
        <v>1</v>
      </c>
      <c r="Q1942" s="91" t="s">
        <v>3110</v>
      </c>
      <c r="R1942" s="14"/>
      <c r="T1942" s="135">
        <v>41425</v>
      </c>
      <c r="U1942" s="338"/>
      <c r="V1942" s="92"/>
      <c r="W1942" s="92"/>
    </row>
    <row r="1943" spans="1:23" ht="12.75" customHeight="1" x14ac:dyDescent="0.2">
      <c r="A1943" s="11">
        <f t="shared" si="31"/>
        <v>1941</v>
      </c>
      <c r="B1943" s="98">
        <v>4902</v>
      </c>
      <c r="C1943" s="12" t="s">
        <v>1697</v>
      </c>
      <c r="D1943" s="14" t="s">
        <v>1148</v>
      </c>
      <c r="E1943" s="13" t="s">
        <v>957</v>
      </c>
      <c r="F1943" s="43" t="s">
        <v>3096</v>
      </c>
      <c r="G1943" s="12" t="s">
        <v>2120</v>
      </c>
      <c r="H1943" s="12" t="s">
        <v>2121</v>
      </c>
      <c r="I1943" s="18" t="s">
        <v>3360</v>
      </c>
      <c r="J1943" s="43" t="s">
        <v>3379</v>
      </c>
      <c r="K1943" s="43" t="s">
        <v>3379</v>
      </c>
      <c r="L1943" s="144">
        <v>40658</v>
      </c>
      <c r="M1943" s="168"/>
      <c r="N1943" s="75"/>
      <c r="O1943" s="75">
        <v>0</v>
      </c>
      <c r="P1943" s="65">
        <v>1</v>
      </c>
      <c r="Q1943" s="91" t="s">
        <v>3110</v>
      </c>
      <c r="R1943" s="14"/>
      <c r="T1943" s="123"/>
      <c r="U1943" s="338"/>
      <c r="V1943" s="92"/>
      <c r="W1943" s="92"/>
    </row>
    <row r="1944" spans="1:23" ht="12.75" customHeight="1" x14ac:dyDescent="0.2">
      <c r="A1944" s="11">
        <f t="shared" si="31"/>
        <v>1942</v>
      </c>
      <c r="B1944" s="98">
        <v>4903</v>
      </c>
      <c r="C1944" s="12" t="s">
        <v>1697</v>
      </c>
      <c r="D1944" s="14" t="s">
        <v>1150</v>
      </c>
      <c r="E1944" s="13" t="s">
        <v>957</v>
      </c>
      <c r="F1944" s="43" t="s">
        <v>3096</v>
      </c>
      <c r="G1944" s="12" t="s">
        <v>2120</v>
      </c>
      <c r="H1944" s="12" t="s">
        <v>2121</v>
      </c>
      <c r="I1944" s="18" t="s">
        <v>3360</v>
      </c>
      <c r="J1944" s="43" t="s">
        <v>3379</v>
      </c>
      <c r="K1944" s="43" t="s">
        <v>3379</v>
      </c>
      <c r="L1944" s="144">
        <v>40532</v>
      </c>
      <c r="M1944" s="168"/>
      <c r="N1944" s="75"/>
      <c r="O1944" s="75">
        <v>0</v>
      </c>
      <c r="P1944" s="65">
        <v>1</v>
      </c>
      <c r="Q1944" s="91" t="s">
        <v>3110</v>
      </c>
      <c r="R1944" s="14"/>
      <c r="T1944" s="123"/>
      <c r="U1944" s="338"/>
      <c r="V1944" s="92"/>
      <c r="W1944" s="92"/>
    </row>
    <row r="1945" spans="1:23" ht="12.75" customHeight="1" x14ac:dyDescent="0.2">
      <c r="A1945" s="11">
        <f t="shared" si="31"/>
        <v>1943</v>
      </c>
      <c r="B1945" s="98">
        <v>4904</v>
      </c>
      <c r="C1945" s="12" t="s">
        <v>1697</v>
      </c>
      <c r="D1945" s="14" t="s">
        <v>1151</v>
      </c>
      <c r="E1945" s="13" t="s">
        <v>957</v>
      </c>
      <c r="F1945" s="43" t="s">
        <v>3096</v>
      </c>
      <c r="G1945" s="12" t="s">
        <v>2120</v>
      </c>
      <c r="H1945" s="12" t="s">
        <v>2121</v>
      </c>
      <c r="I1945" s="18" t="s">
        <v>3360</v>
      </c>
      <c r="J1945" s="43" t="s">
        <v>3379</v>
      </c>
      <c r="K1945" s="43" t="s">
        <v>3379</v>
      </c>
      <c r="L1945" s="144">
        <v>40532</v>
      </c>
      <c r="M1945" s="168"/>
      <c r="N1945" s="75"/>
      <c r="O1945" s="75">
        <v>0</v>
      </c>
      <c r="P1945" s="65">
        <v>1</v>
      </c>
      <c r="Q1945" s="91" t="s">
        <v>3110</v>
      </c>
      <c r="R1945" s="14"/>
      <c r="T1945" s="123"/>
      <c r="U1945" s="338"/>
      <c r="V1945" s="92"/>
      <c r="W1945" s="92"/>
    </row>
    <row r="1946" spans="1:23" ht="12.75" customHeight="1" x14ac:dyDescent="0.2">
      <c r="A1946" s="11">
        <f t="shared" si="31"/>
        <v>1944</v>
      </c>
      <c r="B1946" s="98">
        <v>4905</v>
      </c>
      <c r="C1946" s="12" t="s">
        <v>1697</v>
      </c>
      <c r="D1946" s="14" t="s">
        <v>1152</v>
      </c>
      <c r="E1946" s="13" t="s">
        <v>957</v>
      </c>
      <c r="F1946" s="43" t="s">
        <v>3096</v>
      </c>
      <c r="G1946" s="12" t="s">
        <v>2120</v>
      </c>
      <c r="H1946" s="12" t="s">
        <v>2121</v>
      </c>
      <c r="I1946" s="18" t="s">
        <v>3360</v>
      </c>
      <c r="J1946" s="43" t="s">
        <v>3379</v>
      </c>
      <c r="K1946" s="43" t="s">
        <v>3379</v>
      </c>
      <c r="L1946" s="144">
        <v>40533</v>
      </c>
      <c r="M1946" s="168"/>
      <c r="N1946" s="75"/>
      <c r="O1946" s="75">
        <v>0</v>
      </c>
      <c r="P1946" s="65">
        <v>1</v>
      </c>
      <c r="Q1946" s="91" t="s">
        <v>3110</v>
      </c>
      <c r="R1946" s="14"/>
      <c r="T1946" s="135">
        <v>41432</v>
      </c>
      <c r="U1946" s="338"/>
      <c r="V1946" s="92"/>
      <c r="W1946" s="92"/>
    </row>
    <row r="1947" spans="1:23" ht="12.75" customHeight="1" x14ac:dyDescent="0.2">
      <c r="A1947" s="11">
        <f t="shared" si="31"/>
        <v>1945</v>
      </c>
      <c r="B1947" s="98">
        <v>4906</v>
      </c>
      <c r="C1947" s="12" t="s">
        <v>1697</v>
      </c>
      <c r="D1947" s="14" t="s">
        <v>1153</v>
      </c>
      <c r="E1947" s="13" t="s">
        <v>957</v>
      </c>
      <c r="F1947" s="43" t="s">
        <v>3096</v>
      </c>
      <c r="G1947" s="12" t="s">
        <v>2120</v>
      </c>
      <c r="H1947" s="12" t="s">
        <v>2121</v>
      </c>
      <c r="I1947" s="18" t="s">
        <v>3360</v>
      </c>
      <c r="J1947" s="43" t="s">
        <v>3379</v>
      </c>
      <c r="K1947" s="43" t="s">
        <v>3379</v>
      </c>
      <c r="L1947" s="144">
        <v>40693</v>
      </c>
      <c r="M1947" s="138"/>
      <c r="N1947" s="15"/>
      <c r="O1947" s="15">
        <v>1</v>
      </c>
      <c r="P1947" s="39">
        <v>1</v>
      </c>
      <c r="Q1947" s="91" t="s">
        <v>3110</v>
      </c>
      <c r="R1947" s="14"/>
      <c r="T1947" s="135">
        <v>41425</v>
      </c>
      <c r="U1947" s="338"/>
      <c r="V1947" s="92"/>
      <c r="W1947" s="92"/>
    </row>
    <row r="1948" spans="1:23" ht="12.75" customHeight="1" x14ac:dyDescent="0.2">
      <c r="A1948" s="11">
        <f t="shared" si="31"/>
        <v>1946</v>
      </c>
      <c r="B1948" s="98">
        <v>4919</v>
      </c>
      <c r="C1948" s="12" t="s">
        <v>1697</v>
      </c>
      <c r="D1948" s="14" t="s">
        <v>1819</v>
      </c>
      <c r="E1948" s="13" t="s">
        <v>957</v>
      </c>
      <c r="F1948" s="43" t="s">
        <v>3096</v>
      </c>
      <c r="G1948" s="12" t="s">
        <v>2120</v>
      </c>
      <c r="H1948" s="12" t="s">
        <v>2121</v>
      </c>
      <c r="I1948" s="221" t="s">
        <v>3360</v>
      </c>
      <c r="J1948" s="43" t="s">
        <v>3379</v>
      </c>
      <c r="K1948" s="43" t="s">
        <v>3379</v>
      </c>
      <c r="L1948" s="144">
        <v>40661</v>
      </c>
      <c r="M1948" s="168"/>
      <c r="N1948" s="75"/>
      <c r="O1948" s="75">
        <v>0</v>
      </c>
      <c r="P1948" s="65">
        <v>1</v>
      </c>
      <c r="Q1948" s="91" t="s">
        <v>3110</v>
      </c>
      <c r="R1948" s="14"/>
      <c r="T1948" s="123"/>
      <c r="U1948" s="338"/>
      <c r="V1948" s="92"/>
      <c r="W1948" s="92"/>
    </row>
    <row r="1949" spans="1:23" ht="12.75" customHeight="1" x14ac:dyDescent="0.2">
      <c r="A1949" s="11">
        <f t="shared" si="31"/>
        <v>1947</v>
      </c>
      <c r="B1949" s="98">
        <v>4923</v>
      </c>
      <c r="C1949" s="12" t="s">
        <v>1697</v>
      </c>
      <c r="D1949" s="14" t="s">
        <v>1820</v>
      </c>
      <c r="E1949" s="13" t="s">
        <v>957</v>
      </c>
      <c r="F1949" s="43" t="s">
        <v>3096</v>
      </c>
      <c r="G1949" s="12" t="s">
        <v>2120</v>
      </c>
      <c r="H1949" s="12"/>
      <c r="I1949" s="12"/>
      <c r="J1949" s="43" t="s">
        <v>3379</v>
      </c>
      <c r="K1949" s="13"/>
      <c r="L1949" s="13"/>
      <c r="M1949" s="168"/>
      <c r="N1949" s="75"/>
      <c r="O1949" s="75">
        <v>0</v>
      </c>
      <c r="P1949" s="65">
        <v>1</v>
      </c>
      <c r="Q1949" s="91" t="s">
        <v>3107</v>
      </c>
      <c r="R1949" s="14"/>
      <c r="T1949" s="123"/>
      <c r="U1949" s="338"/>
      <c r="V1949" s="92"/>
      <c r="W1949" s="92"/>
    </row>
    <row r="1950" spans="1:23" ht="12.75" customHeight="1" x14ac:dyDescent="0.2">
      <c r="A1950" s="11">
        <f t="shared" si="31"/>
        <v>1948</v>
      </c>
      <c r="B1950" s="98">
        <v>4939</v>
      </c>
      <c r="C1950" s="12" t="s">
        <v>1697</v>
      </c>
      <c r="D1950" s="14" t="s">
        <v>1821</v>
      </c>
      <c r="E1950" s="13" t="s">
        <v>957</v>
      </c>
      <c r="F1950" s="43" t="s">
        <v>3096</v>
      </c>
      <c r="G1950" s="12" t="s">
        <v>2120</v>
      </c>
      <c r="H1950" s="12"/>
      <c r="I1950" s="12"/>
      <c r="J1950" s="43" t="s">
        <v>3379</v>
      </c>
      <c r="K1950" s="13"/>
      <c r="L1950" s="13"/>
      <c r="M1950" s="138"/>
      <c r="N1950" s="15"/>
      <c r="O1950" s="15">
        <v>1</v>
      </c>
      <c r="P1950" s="39">
        <v>1</v>
      </c>
      <c r="Q1950" s="91" t="s">
        <v>3107</v>
      </c>
      <c r="R1950" s="14"/>
      <c r="T1950" s="123"/>
      <c r="U1950" s="338"/>
      <c r="V1950" s="92"/>
      <c r="W1950" s="92"/>
    </row>
    <row r="1951" spans="1:23" ht="12.75" customHeight="1" x14ac:dyDescent="0.2">
      <c r="A1951" s="11">
        <f t="shared" si="31"/>
        <v>1949</v>
      </c>
      <c r="B1951" s="98">
        <v>4950</v>
      </c>
      <c r="C1951" s="12" t="s">
        <v>1697</v>
      </c>
      <c r="D1951" s="14" t="s">
        <v>1717</v>
      </c>
      <c r="E1951" s="13" t="s">
        <v>957</v>
      </c>
      <c r="F1951" s="43" t="s">
        <v>3096</v>
      </c>
      <c r="G1951" s="12" t="s">
        <v>2120</v>
      </c>
      <c r="H1951" s="12" t="s">
        <v>2121</v>
      </c>
      <c r="I1951" s="225" t="s">
        <v>3360</v>
      </c>
      <c r="J1951" s="43" t="s">
        <v>3379</v>
      </c>
      <c r="K1951" s="43" t="s">
        <v>3379</v>
      </c>
      <c r="L1951" s="144">
        <v>40778</v>
      </c>
      <c r="M1951" s="168"/>
      <c r="N1951" s="75"/>
      <c r="O1951" s="75">
        <v>0</v>
      </c>
      <c r="P1951" s="65">
        <v>1</v>
      </c>
      <c r="Q1951" s="91" t="s">
        <v>3110</v>
      </c>
      <c r="R1951" s="14"/>
      <c r="T1951" s="123"/>
      <c r="U1951" s="338"/>
      <c r="V1951" s="92"/>
      <c r="W1951" s="92"/>
    </row>
    <row r="1952" spans="1:23" ht="12.75" customHeight="1" x14ac:dyDescent="0.2">
      <c r="A1952" s="11">
        <f t="shared" si="31"/>
        <v>1950</v>
      </c>
      <c r="B1952" s="137">
        <v>4966</v>
      </c>
      <c r="C1952" s="12" t="s">
        <v>1697</v>
      </c>
      <c r="D1952" s="14" t="s">
        <v>1718</v>
      </c>
      <c r="E1952" s="13" t="s">
        <v>957</v>
      </c>
      <c r="F1952" s="43" t="s">
        <v>3096</v>
      </c>
      <c r="G1952" s="12" t="s">
        <v>2120</v>
      </c>
      <c r="H1952" s="12" t="s">
        <v>2121</v>
      </c>
      <c r="I1952" s="221" t="s">
        <v>3360</v>
      </c>
      <c r="J1952" s="43" t="s">
        <v>3379</v>
      </c>
      <c r="K1952" s="43" t="s">
        <v>3379</v>
      </c>
      <c r="L1952" s="144">
        <v>40683</v>
      </c>
      <c r="M1952" s="168"/>
      <c r="N1952" s="75"/>
      <c r="O1952" s="75">
        <v>0</v>
      </c>
      <c r="P1952" s="65">
        <v>1</v>
      </c>
      <c r="Q1952" s="91" t="s">
        <v>3110</v>
      </c>
      <c r="R1952" s="14"/>
      <c r="T1952" s="123"/>
      <c r="U1952" s="338"/>
      <c r="V1952" s="92"/>
      <c r="W1952" s="92"/>
    </row>
    <row r="1953" spans="1:23" ht="12.75" customHeight="1" x14ac:dyDescent="0.2">
      <c r="A1953" s="11">
        <f t="shared" si="31"/>
        <v>1951</v>
      </c>
      <c r="B1953" s="98">
        <v>4967</v>
      </c>
      <c r="C1953" s="12" t="s">
        <v>1697</v>
      </c>
      <c r="D1953" s="19" t="s">
        <v>1719</v>
      </c>
      <c r="E1953" s="13" t="s">
        <v>957</v>
      </c>
      <c r="F1953" s="43" t="s">
        <v>3096</v>
      </c>
      <c r="G1953" s="12" t="s">
        <v>2120</v>
      </c>
      <c r="H1953" s="12"/>
      <c r="I1953" s="18" t="s">
        <v>3360</v>
      </c>
      <c r="J1953" s="43" t="s">
        <v>3379</v>
      </c>
      <c r="K1953" s="13"/>
      <c r="L1953" s="44">
        <v>42004</v>
      </c>
      <c r="M1953" s="168"/>
      <c r="N1953" s="75"/>
      <c r="O1953" s="75">
        <v>0</v>
      </c>
      <c r="P1953" s="65">
        <v>1</v>
      </c>
      <c r="Q1953" s="91" t="s">
        <v>3110</v>
      </c>
      <c r="R1953" s="14"/>
      <c r="S1953" s="118" t="s">
        <v>3360</v>
      </c>
      <c r="T1953" s="123"/>
      <c r="U1953" s="338"/>
      <c r="V1953" s="92">
        <v>41997</v>
      </c>
      <c r="W1953" s="126">
        <v>42004</v>
      </c>
    </row>
    <row r="1954" spans="1:23" ht="12.75" customHeight="1" x14ac:dyDescent="0.2">
      <c r="A1954" s="11">
        <f t="shared" si="31"/>
        <v>1952</v>
      </c>
      <c r="B1954" s="98">
        <v>4972</v>
      </c>
      <c r="C1954" s="12" t="s">
        <v>1697</v>
      </c>
      <c r="D1954" s="14" t="s">
        <v>1720</v>
      </c>
      <c r="E1954" s="13" t="s">
        <v>957</v>
      </c>
      <c r="F1954" s="43" t="s">
        <v>3096</v>
      </c>
      <c r="G1954" s="12" t="s">
        <v>2120</v>
      </c>
      <c r="H1954" s="12"/>
      <c r="I1954" s="12"/>
      <c r="J1954" s="43" t="s">
        <v>3379</v>
      </c>
      <c r="K1954" s="13"/>
      <c r="L1954" s="13"/>
      <c r="M1954" s="168"/>
      <c r="N1954" s="75"/>
      <c r="O1954" s="75">
        <v>0</v>
      </c>
      <c r="P1954" s="65">
        <v>1</v>
      </c>
      <c r="Q1954" s="91" t="s">
        <v>3107</v>
      </c>
      <c r="R1954" s="14"/>
      <c r="T1954" s="123"/>
      <c r="U1954" s="338"/>
      <c r="V1954" s="92"/>
      <c r="W1954" s="92"/>
    </row>
    <row r="1955" spans="1:23" ht="12.75" customHeight="1" x14ac:dyDescent="0.2">
      <c r="A1955" s="11">
        <f t="shared" si="31"/>
        <v>1953</v>
      </c>
      <c r="B1955" s="98">
        <v>4977</v>
      </c>
      <c r="C1955" s="12" t="s">
        <v>1697</v>
      </c>
      <c r="D1955" s="14" t="s">
        <v>1721</v>
      </c>
      <c r="E1955" s="13" t="s">
        <v>957</v>
      </c>
      <c r="F1955" s="43" t="s">
        <v>3096</v>
      </c>
      <c r="G1955" s="12" t="s">
        <v>2120</v>
      </c>
      <c r="H1955" s="12"/>
      <c r="I1955" s="12"/>
      <c r="J1955" s="43" t="s">
        <v>3379</v>
      </c>
      <c r="K1955" s="13"/>
      <c r="L1955" s="13"/>
      <c r="M1955" s="168"/>
      <c r="N1955" s="75"/>
      <c r="O1955" s="75">
        <v>0</v>
      </c>
      <c r="P1955" s="65">
        <v>1</v>
      </c>
      <c r="Q1955" s="91" t="s">
        <v>3107</v>
      </c>
      <c r="R1955" s="14"/>
      <c r="T1955" s="123"/>
      <c r="U1955" s="338"/>
      <c r="V1955" s="92"/>
      <c r="W1955" s="92"/>
    </row>
    <row r="1956" spans="1:23" ht="12.75" customHeight="1" x14ac:dyDescent="0.2">
      <c r="A1956" s="11">
        <f t="shared" si="31"/>
        <v>1954</v>
      </c>
      <c r="B1956" s="98">
        <v>4978</v>
      </c>
      <c r="C1956" s="12" t="s">
        <v>1697</v>
      </c>
      <c r="D1956" s="14" t="s">
        <v>1722</v>
      </c>
      <c r="E1956" s="13" t="s">
        <v>957</v>
      </c>
      <c r="F1956" s="43" t="s">
        <v>3096</v>
      </c>
      <c r="G1956" s="12" t="s">
        <v>2120</v>
      </c>
      <c r="H1956" s="12"/>
      <c r="I1956" s="12"/>
      <c r="J1956" s="43" t="s">
        <v>3379</v>
      </c>
      <c r="K1956" s="13"/>
      <c r="L1956" s="13"/>
      <c r="M1956" s="168"/>
      <c r="N1956" s="75"/>
      <c r="O1956" s="75">
        <v>0</v>
      </c>
      <c r="P1956" s="65">
        <v>1</v>
      </c>
      <c r="Q1956" s="91" t="s">
        <v>3107</v>
      </c>
      <c r="R1956" s="14"/>
      <c r="T1956" s="123"/>
      <c r="U1956" s="338"/>
      <c r="V1956" s="92"/>
      <c r="W1956" s="92"/>
    </row>
    <row r="1957" spans="1:23" ht="12.75" customHeight="1" x14ac:dyDescent="0.2">
      <c r="A1957" s="11">
        <f t="shared" si="31"/>
        <v>1955</v>
      </c>
      <c r="B1957" s="98">
        <v>4979</v>
      </c>
      <c r="C1957" s="12" t="s">
        <v>1697</v>
      </c>
      <c r="D1957" s="14" t="s">
        <v>1834</v>
      </c>
      <c r="E1957" s="13" t="s">
        <v>957</v>
      </c>
      <c r="F1957" s="43" t="s">
        <v>3096</v>
      </c>
      <c r="G1957" s="12" t="s">
        <v>2120</v>
      </c>
      <c r="H1957" s="12"/>
      <c r="I1957" s="12"/>
      <c r="J1957" s="43" t="s">
        <v>3379</v>
      </c>
      <c r="K1957" s="13"/>
      <c r="L1957" s="13"/>
      <c r="M1957" s="168"/>
      <c r="N1957" s="75"/>
      <c r="O1957" s="75">
        <v>0</v>
      </c>
      <c r="P1957" s="65">
        <v>1</v>
      </c>
      <c r="Q1957" s="91" t="s">
        <v>3107</v>
      </c>
      <c r="R1957" s="14"/>
      <c r="T1957" s="123"/>
      <c r="U1957" s="338"/>
      <c r="V1957" s="92"/>
      <c r="W1957" s="92"/>
    </row>
    <row r="1958" spans="1:23" ht="12.75" customHeight="1" x14ac:dyDescent="0.2">
      <c r="A1958" s="11">
        <f t="shared" si="31"/>
        <v>1956</v>
      </c>
      <c r="B1958" s="98">
        <v>4982</v>
      </c>
      <c r="C1958" s="12" t="s">
        <v>1697</v>
      </c>
      <c r="D1958" s="14" t="s">
        <v>1835</v>
      </c>
      <c r="E1958" s="13" t="s">
        <v>957</v>
      </c>
      <c r="F1958" s="43" t="s">
        <v>3096</v>
      </c>
      <c r="G1958" s="12" t="s">
        <v>2120</v>
      </c>
      <c r="H1958" s="12" t="s">
        <v>2121</v>
      </c>
      <c r="I1958" s="225" t="s">
        <v>3360</v>
      </c>
      <c r="J1958" s="43" t="s">
        <v>3379</v>
      </c>
      <c r="K1958" s="43" t="s">
        <v>3379</v>
      </c>
      <c r="L1958" s="144">
        <v>40724</v>
      </c>
      <c r="M1958" s="168"/>
      <c r="N1958" s="75"/>
      <c r="O1958" s="75">
        <v>0</v>
      </c>
      <c r="P1958" s="65">
        <v>1</v>
      </c>
      <c r="Q1958" s="91" t="s">
        <v>3110</v>
      </c>
      <c r="R1958" s="14"/>
      <c r="T1958" s="123"/>
      <c r="U1958" s="338"/>
      <c r="V1958" s="92"/>
      <c r="W1958" s="92"/>
    </row>
    <row r="1959" spans="1:23" ht="12.75" customHeight="1" x14ac:dyDescent="0.2">
      <c r="A1959" s="11">
        <f t="shared" si="31"/>
        <v>1957</v>
      </c>
      <c r="B1959" s="98">
        <v>4992</v>
      </c>
      <c r="C1959" s="12" t="s">
        <v>1697</v>
      </c>
      <c r="D1959" s="14" t="s">
        <v>1836</v>
      </c>
      <c r="E1959" s="13" t="s">
        <v>957</v>
      </c>
      <c r="F1959" s="43" t="s">
        <v>3096</v>
      </c>
      <c r="G1959" s="12" t="s">
        <v>2120</v>
      </c>
      <c r="H1959" s="12"/>
      <c r="I1959" s="221" t="s">
        <v>3360</v>
      </c>
      <c r="J1959" s="43" t="s">
        <v>3379</v>
      </c>
      <c r="K1959" s="13"/>
      <c r="L1959" s="144">
        <v>40847</v>
      </c>
      <c r="M1959" s="138"/>
      <c r="N1959" s="15"/>
      <c r="O1959" s="15">
        <v>1</v>
      </c>
      <c r="P1959" s="39">
        <v>1</v>
      </c>
      <c r="Q1959" s="91" t="s">
        <v>3110</v>
      </c>
      <c r="R1959" s="14"/>
      <c r="T1959" s="123"/>
      <c r="U1959" s="338"/>
      <c r="V1959" s="92"/>
      <c r="W1959" s="92"/>
    </row>
    <row r="1960" spans="1:23" ht="12.75" customHeight="1" x14ac:dyDescent="0.2">
      <c r="A1960" s="11">
        <f t="shared" si="31"/>
        <v>1958</v>
      </c>
      <c r="B1960" s="98">
        <v>4993</v>
      </c>
      <c r="C1960" s="12" t="s">
        <v>1697</v>
      </c>
      <c r="D1960" s="14" t="s">
        <v>1837</v>
      </c>
      <c r="E1960" s="13" t="s">
        <v>957</v>
      </c>
      <c r="F1960" s="43" t="s">
        <v>3096</v>
      </c>
      <c r="G1960" s="12" t="s">
        <v>2120</v>
      </c>
      <c r="H1960" s="12"/>
      <c r="I1960" s="12"/>
      <c r="J1960" s="43" t="s">
        <v>3379</v>
      </c>
      <c r="K1960" s="13"/>
      <c r="L1960" s="13"/>
      <c r="M1960" s="138"/>
      <c r="N1960" s="15"/>
      <c r="O1960" s="15">
        <v>1</v>
      </c>
      <c r="P1960" s="39">
        <v>1</v>
      </c>
      <c r="Q1960" s="91" t="s">
        <v>3107</v>
      </c>
      <c r="R1960" s="14"/>
      <c r="T1960" s="135">
        <v>41355</v>
      </c>
      <c r="U1960" s="338"/>
      <c r="V1960" s="92"/>
      <c r="W1960" s="92"/>
    </row>
    <row r="1961" spans="1:23" ht="12.75" customHeight="1" x14ac:dyDescent="0.2">
      <c r="A1961" s="11">
        <f t="shared" si="31"/>
        <v>1959</v>
      </c>
      <c r="B1961" s="98">
        <v>4994</v>
      </c>
      <c r="C1961" s="12" t="s">
        <v>1697</v>
      </c>
      <c r="D1961" s="14" t="s">
        <v>1838</v>
      </c>
      <c r="E1961" s="13" t="s">
        <v>957</v>
      </c>
      <c r="F1961" s="43" t="s">
        <v>3096</v>
      </c>
      <c r="G1961" s="12" t="s">
        <v>2120</v>
      </c>
      <c r="H1961" s="12"/>
      <c r="I1961" s="12"/>
      <c r="J1961" s="43" t="s">
        <v>3379</v>
      </c>
      <c r="K1961" s="13"/>
      <c r="L1961" s="13"/>
      <c r="M1961" s="168"/>
      <c r="N1961" s="75"/>
      <c r="O1961" s="75">
        <v>0</v>
      </c>
      <c r="P1961" s="65">
        <v>1</v>
      </c>
      <c r="Q1961" s="91" t="s">
        <v>3107</v>
      </c>
      <c r="R1961" s="14"/>
      <c r="T1961" s="123"/>
      <c r="U1961" s="338"/>
      <c r="V1961" s="92"/>
      <c r="W1961" s="92"/>
    </row>
    <row r="1962" spans="1:23" ht="12.75" customHeight="1" x14ac:dyDescent="0.2">
      <c r="A1962" s="11">
        <f t="shared" si="31"/>
        <v>1960</v>
      </c>
      <c r="B1962" s="98">
        <v>4995</v>
      </c>
      <c r="C1962" s="12" t="s">
        <v>1697</v>
      </c>
      <c r="D1962" s="14" t="s">
        <v>1839</v>
      </c>
      <c r="E1962" s="13" t="s">
        <v>957</v>
      </c>
      <c r="F1962" s="43" t="s">
        <v>3096</v>
      </c>
      <c r="G1962" s="12" t="s">
        <v>2120</v>
      </c>
      <c r="H1962" s="12" t="s">
        <v>2121</v>
      </c>
      <c r="I1962" s="12"/>
      <c r="J1962" s="43" t="s">
        <v>3379</v>
      </c>
      <c r="K1962" s="43" t="s">
        <v>3379</v>
      </c>
      <c r="L1962" s="43"/>
      <c r="M1962" s="168"/>
      <c r="N1962" s="75"/>
      <c r="O1962" s="75">
        <v>0</v>
      </c>
      <c r="P1962" s="65">
        <v>1</v>
      </c>
      <c r="Q1962" s="91" t="s">
        <v>3107</v>
      </c>
      <c r="R1962" s="14"/>
      <c r="T1962" s="123"/>
      <c r="U1962" s="338"/>
      <c r="V1962" s="92"/>
      <c r="W1962" s="92"/>
    </row>
    <row r="1963" spans="1:23" ht="12.75" customHeight="1" x14ac:dyDescent="0.2">
      <c r="A1963" s="11">
        <f t="shared" si="31"/>
        <v>1961</v>
      </c>
      <c r="B1963" s="98">
        <v>4996</v>
      </c>
      <c r="C1963" s="12" t="s">
        <v>1697</v>
      </c>
      <c r="D1963" s="14" t="s">
        <v>1840</v>
      </c>
      <c r="E1963" s="13" t="s">
        <v>957</v>
      </c>
      <c r="F1963" s="43" t="s">
        <v>3096</v>
      </c>
      <c r="G1963" s="12" t="s">
        <v>2120</v>
      </c>
      <c r="H1963" s="12"/>
      <c r="I1963" s="226" t="s">
        <v>3360</v>
      </c>
      <c r="J1963" s="43" t="s">
        <v>3379</v>
      </c>
      <c r="K1963" s="13"/>
      <c r="L1963" s="144">
        <v>40606</v>
      </c>
      <c r="M1963" s="168"/>
      <c r="N1963" s="75"/>
      <c r="O1963" s="75">
        <v>0</v>
      </c>
      <c r="P1963" s="65">
        <v>1</v>
      </c>
      <c r="Q1963" s="91" t="s">
        <v>3110</v>
      </c>
      <c r="R1963" s="14"/>
      <c r="T1963" s="123"/>
      <c r="U1963" s="338"/>
      <c r="V1963" s="92"/>
      <c r="W1963" s="92"/>
    </row>
    <row r="1964" spans="1:23" ht="12.75" customHeight="1" x14ac:dyDescent="0.2">
      <c r="A1964" s="11">
        <f t="shared" si="31"/>
        <v>1962</v>
      </c>
      <c r="B1964" s="98">
        <v>5100</v>
      </c>
      <c r="C1964" s="12" t="s">
        <v>1697</v>
      </c>
      <c r="D1964" s="14" t="s">
        <v>1841</v>
      </c>
      <c r="E1964" s="13" t="s">
        <v>1713</v>
      </c>
      <c r="F1964" s="43" t="s">
        <v>3094</v>
      </c>
      <c r="G1964" s="12" t="s">
        <v>2120</v>
      </c>
      <c r="H1964" s="12"/>
      <c r="I1964" s="12"/>
      <c r="J1964" s="43" t="s">
        <v>3379</v>
      </c>
      <c r="K1964" s="13"/>
      <c r="L1964" s="13"/>
      <c r="M1964" s="168"/>
      <c r="N1964" s="75"/>
      <c r="O1964" s="75">
        <v>0</v>
      </c>
      <c r="P1964" s="65">
        <v>1</v>
      </c>
      <c r="Q1964" s="91" t="s">
        <v>3107</v>
      </c>
      <c r="R1964" s="14"/>
      <c r="T1964" s="123"/>
      <c r="U1964" s="338"/>
      <c r="V1964" s="92"/>
      <c r="W1964" s="92"/>
    </row>
    <row r="1965" spans="1:23" ht="12.75" customHeight="1" x14ac:dyDescent="0.2">
      <c r="A1965" s="11">
        <f t="shared" si="31"/>
        <v>1963</v>
      </c>
      <c r="B1965" s="137">
        <v>5106</v>
      </c>
      <c r="C1965" s="12" t="s">
        <v>1697</v>
      </c>
      <c r="D1965" s="14" t="s">
        <v>1842</v>
      </c>
      <c r="E1965" s="13" t="s">
        <v>1713</v>
      </c>
      <c r="F1965" s="43" t="s">
        <v>3094</v>
      </c>
      <c r="G1965" s="12" t="s">
        <v>2120</v>
      </c>
      <c r="H1965" s="12" t="s">
        <v>2121</v>
      </c>
      <c r="I1965" s="225" t="s">
        <v>3360</v>
      </c>
      <c r="J1965" s="43" t="s">
        <v>3379</v>
      </c>
      <c r="K1965" s="43" t="s">
        <v>3379</v>
      </c>
      <c r="L1965" s="144">
        <v>40690</v>
      </c>
      <c r="M1965" s="168"/>
      <c r="N1965" s="75"/>
      <c r="O1965" s="75">
        <v>0</v>
      </c>
      <c r="P1965" s="65">
        <v>1</v>
      </c>
      <c r="Q1965" s="91" t="s">
        <v>3110</v>
      </c>
      <c r="R1965" s="14"/>
      <c r="T1965" s="135">
        <v>41432</v>
      </c>
      <c r="U1965" s="338"/>
      <c r="V1965" s="92"/>
      <c r="W1965" s="92"/>
    </row>
    <row r="1966" spans="1:23" ht="12.75" customHeight="1" x14ac:dyDescent="0.2">
      <c r="A1966" s="11">
        <f t="shared" si="31"/>
        <v>1964</v>
      </c>
      <c r="B1966" s="98">
        <v>5107</v>
      </c>
      <c r="C1966" s="12" t="s">
        <v>1697</v>
      </c>
      <c r="D1966" s="14" t="s">
        <v>1843</v>
      </c>
      <c r="E1966" s="13" t="s">
        <v>1713</v>
      </c>
      <c r="F1966" s="43" t="s">
        <v>3094</v>
      </c>
      <c r="G1966" s="12" t="s">
        <v>2120</v>
      </c>
      <c r="H1966" s="12" t="s">
        <v>2121</v>
      </c>
      <c r="I1966" s="18" t="s">
        <v>3360</v>
      </c>
      <c r="J1966" s="43" t="s">
        <v>3379</v>
      </c>
      <c r="K1966" s="43" t="s">
        <v>3379</v>
      </c>
      <c r="L1966" s="144">
        <v>40675</v>
      </c>
      <c r="M1966" s="168"/>
      <c r="N1966" s="75"/>
      <c r="O1966" s="75">
        <v>0</v>
      </c>
      <c r="P1966" s="65">
        <v>1</v>
      </c>
      <c r="Q1966" s="91" t="s">
        <v>3110</v>
      </c>
      <c r="R1966" s="14"/>
      <c r="T1966" s="123"/>
      <c r="U1966" s="338"/>
      <c r="V1966" s="92"/>
      <c r="W1966" s="92"/>
    </row>
    <row r="1967" spans="1:23" ht="12.75" customHeight="1" x14ac:dyDescent="0.2">
      <c r="A1967" s="11">
        <f t="shared" si="31"/>
        <v>1965</v>
      </c>
      <c r="B1967" s="98">
        <v>5116</v>
      </c>
      <c r="C1967" s="12" t="s">
        <v>1697</v>
      </c>
      <c r="D1967" s="14" t="s">
        <v>1844</v>
      </c>
      <c r="E1967" s="13" t="s">
        <v>1713</v>
      </c>
      <c r="F1967" s="43" t="s">
        <v>3050</v>
      </c>
      <c r="G1967" s="12" t="s">
        <v>2120</v>
      </c>
      <c r="H1967" s="12" t="s">
        <v>2121</v>
      </c>
      <c r="I1967" s="18" t="s">
        <v>3360</v>
      </c>
      <c r="J1967" s="43" t="s">
        <v>3379</v>
      </c>
      <c r="K1967" s="43" t="s">
        <v>3379</v>
      </c>
      <c r="L1967" s="144">
        <v>40391</v>
      </c>
      <c r="M1967" s="168"/>
      <c r="N1967" s="75"/>
      <c r="O1967" s="75">
        <v>0</v>
      </c>
      <c r="P1967" s="65">
        <v>1</v>
      </c>
      <c r="Q1967" s="91" t="s">
        <v>3110</v>
      </c>
      <c r="R1967" s="14"/>
      <c r="T1967" s="123"/>
      <c r="U1967" s="338"/>
      <c r="V1967" s="92"/>
      <c r="W1967" s="92"/>
    </row>
    <row r="1968" spans="1:23" ht="12.75" customHeight="1" x14ac:dyDescent="0.2">
      <c r="A1968" s="11">
        <f t="shared" si="31"/>
        <v>1966</v>
      </c>
      <c r="B1968" s="98">
        <v>5117</v>
      </c>
      <c r="C1968" s="12" t="s">
        <v>1697</v>
      </c>
      <c r="D1968" s="14" t="s">
        <v>1845</v>
      </c>
      <c r="E1968" s="13" t="s">
        <v>1713</v>
      </c>
      <c r="F1968" s="43" t="s">
        <v>3050</v>
      </c>
      <c r="G1968" s="12" t="s">
        <v>2120</v>
      </c>
      <c r="H1968" s="12" t="s">
        <v>2121</v>
      </c>
      <c r="I1968" s="18" t="s">
        <v>3360</v>
      </c>
      <c r="J1968" s="43" t="s">
        <v>3379</v>
      </c>
      <c r="K1968" s="43" t="s">
        <v>3379</v>
      </c>
      <c r="L1968" s="144">
        <v>40463</v>
      </c>
      <c r="M1968" s="168"/>
      <c r="N1968" s="75"/>
      <c r="O1968" s="75">
        <v>0</v>
      </c>
      <c r="P1968" s="65">
        <v>1</v>
      </c>
      <c r="Q1968" s="91" t="s">
        <v>3110</v>
      </c>
      <c r="R1968" s="14"/>
      <c r="T1968" s="123"/>
      <c r="U1968" s="338"/>
      <c r="V1968" s="92"/>
      <c r="W1968" s="92"/>
    </row>
    <row r="1969" spans="1:23" ht="12.75" customHeight="1" x14ac:dyDescent="0.2">
      <c r="A1969" s="11">
        <f t="shared" si="31"/>
        <v>1967</v>
      </c>
      <c r="B1969" s="98">
        <v>5118</v>
      </c>
      <c r="C1969" s="12" t="s">
        <v>1697</v>
      </c>
      <c r="D1969" s="14" t="s">
        <v>1846</v>
      </c>
      <c r="E1969" s="13" t="s">
        <v>1713</v>
      </c>
      <c r="F1969" s="43" t="s">
        <v>3050</v>
      </c>
      <c r="G1969" s="12" t="s">
        <v>2120</v>
      </c>
      <c r="H1969" s="12" t="s">
        <v>2121</v>
      </c>
      <c r="I1969" s="18" t="s">
        <v>3360</v>
      </c>
      <c r="J1969" s="43" t="s">
        <v>3379</v>
      </c>
      <c r="K1969" s="43" t="s">
        <v>3379</v>
      </c>
      <c r="L1969" s="144">
        <v>40760</v>
      </c>
      <c r="M1969" s="168"/>
      <c r="N1969" s="75"/>
      <c r="O1969" s="75">
        <v>0</v>
      </c>
      <c r="P1969" s="65">
        <v>1</v>
      </c>
      <c r="Q1969" s="91" t="s">
        <v>3110</v>
      </c>
      <c r="R1969" s="14"/>
      <c r="T1969" s="123"/>
      <c r="U1969" s="338"/>
      <c r="V1969" s="92"/>
      <c r="W1969" s="92"/>
    </row>
    <row r="1970" spans="1:23" ht="12.75" customHeight="1" x14ac:dyDescent="0.2">
      <c r="A1970" s="11">
        <f t="shared" si="31"/>
        <v>1968</v>
      </c>
      <c r="B1970" s="98">
        <v>5131</v>
      </c>
      <c r="C1970" s="12" t="s">
        <v>1697</v>
      </c>
      <c r="D1970" s="14" t="s">
        <v>1847</v>
      </c>
      <c r="E1970" s="13" t="s">
        <v>1713</v>
      </c>
      <c r="F1970" s="43" t="s">
        <v>3094</v>
      </c>
      <c r="G1970" s="12" t="s">
        <v>2120</v>
      </c>
      <c r="H1970" s="12" t="s">
        <v>2121</v>
      </c>
      <c r="I1970" s="18" t="s">
        <v>3360</v>
      </c>
      <c r="J1970" s="43" t="s">
        <v>3379</v>
      </c>
      <c r="K1970" s="43" t="s">
        <v>3379</v>
      </c>
      <c r="L1970" s="144">
        <v>40757</v>
      </c>
      <c r="M1970" s="168"/>
      <c r="N1970" s="75"/>
      <c r="O1970" s="75">
        <v>0</v>
      </c>
      <c r="P1970" s="65">
        <v>1</v>
      </c>
      <c r="Q1970" s="91" t="s">
        <v>3110</v>
      </c>
      <c r="R1970" s="14"/>
      <c r="T1970" s="135">
        <v>41425</v>
      </c>
      <c r="U1970" s="338"/>
      <c r="V1970" s="92"/>
      <c r="W1970" s="92"/>
    </row>
    <row r="1971" spans="1:23" ht="12.75" customHeight="1" x14ac:dyDescent="0.2">
      <c r="A1971" s="11">
        <f t="shared" si="31"/>
        <v>1969</v>
      </c>
      <c r="B1971" s="98">
        <v>5135</v>
      </c>
      <c r="C1971" s="12" t="s">
        <v>1697</v>
      </c>
      <c r="D1971" s="14" t="s">
        <v>2707</v>
      </c>
      <c r="E1971" s="13" t="s">
        <v>1713</v>
      </c>
      <c r="F1971" s="43" t="s">
        <v>3050</v>
      </c>
      <c r="G1971" s="12" t="s">
        <v>2120</v>
      </c>
      <c r="H1971" s="12" t="s">
        <v>2121</v>
      </c>
      <c r="I1971" s="221" t="s">
        <v>3360</v>
      </c>
      <c r="J1971" s="43" t="s">
        <v>3379</v>
      </c>
      <c r="K1971" s="43" t="s">
        <v>3379</v>
      </c>
      <c r="L1971" s="144">
        <v>40393</v>
      </c>
      <c r="M1971" s="168"/>
      <c r="N1971" s="75"/>
      <c r="O1971" s="75">
        <v>0</v>
      </c>
      <c r="P1971" s="65">
        <v>1</v>
      </c>
      <c r="Q1971" s="91" t="s">
        <v>3110</v>
      </c>
      <c r="R1971" s="14"/>
      <c r="T1971" s="123"/>
      <c r="U1971" s="338"/>
      <c r="V1971" s="92"/>
      <c r="W1971" s="92"/>
    </row>
    <row r="1972" spans="1:23" ht="12.75" customHeight="1" x14ac:dyDescent="0.2">
      <c r="A1972" s="11">
        <f t="shared" si="31"/>
        <v>1970</v>
      </c>
      <c r="B1972" s="98">
        <v>5138</v>
      </c>
      <c r="C1972" s="12" t="s">
        <v>1697</v>
      </c>
      <c r="D1972" s="14" t="s">
        <v>2708</v>
      </c>
      <c r="E1972" s="13" t="s">
        <v>1713</v>
      </c>
      <c r="F1972" s="43" t="s">
        <v>3094</v>
      </c>
      <c r="G1972" s="12" t="s">
        <v>2120</v>
      </c>
      <c r="H1972" s="12"/>
      <c r="I1972" s="12"/>
      <c r="J1972" s="43" t="s">
        <v>3379</v>
      </c>
      <c r="K1972" s="13"/>
      <c r="L1972" s="13"/>
      <c r="M1972" s="168"/>
      <c r="N1972" s="75"/>
      <c r="O1972" s="75">
        <v>0</v>
      </c>
      <c r="P1972" s="65">
        <v>1</v>
      </c>
      <c r="Q1972" s="91" t="s">
        <v>3107</v>
      </c>
      <c r="R1972" s="14"/>
      <c r="T1972" s="123"/>
      <c r="U1972" s="338"/>
      <c r="V1972" s="92"/>
      <c r="W1972" s="92"/>
    </row>
    <row r="1973" spans="1:23" ht="12.75" customHeight="1" x14ac:dyDescent="0.2">
      <c r="A1973" s="11">
        <f t="shared" si="31"/>
        <v>1971</v>
      </c>
      <c r="B1973" s="98">
        <v>5141</v>
      </c>
      <c r="C1973" s="12" t="s">
        <v>1697</v>
      </c>
      <c r="D1973" s="14" t="s">
        <v>2709</v>
      </c>
      <c r="E1973" s="13" t="s">
        <v>1713</v>
      </c>
      <c r="F1973" s="43" t="s">
        <v>3094</v>
      </c>
      <c r="G1973" s="12" t="s">
        <v>2120</v>
      </c>
      <c r="H1973" s="12" t="s">
        <v>2121</v>
      </c>
      <c r="I1973" s="225" t="s">
        <v>3360</v>
      </c>
      <c r="J1973" s="43" t="s">
        <v>3379</v>
      </c>
      <c r="K1973" s="43" t="s">
        <v>3379</v>
      </c>
      <c r="L1973" s="144">
        <v>40690</v>
      </c>
      <c r="M1973" s="168"/>
      <c r="N1973" s="75"/>
      <c r="O1973" s="75">
        <v>0</v>
      </c>
      <c r="P1973" s="65">
        <v>1</v>
      </c>
      <c r="Q1973" s="91" t="s">
        <v>3110</v>
      </c>
      <c r="R1973" s="14"/>
      <c r="T1973" s="123"/>
      <c r="U1973" s="338"/>
      <c r="V1973" s="92"/>
      <c r="W1973" s="92"/>
    </row>
    <row r="1974" spans="1:23" ht="12.75" customHeight="1" x14ac:dyDescent="0.2">
      <c r="A1974" s="11">
        <f t="shared" si="31"/>
        <v>1972</v>
      </c>
      <c r="B1974" s="98">
        <v>5143</v>
      </c>
      <c r="C1974" s="12" t="s">
        <v>1697</v>
      </c>
      <c r="D1974" s="14" t="s">
        <v>2710</v>
      </c>
      <c r="E1974" s="13" t="s">
        <v>1713</v>
      </c>
      <c r="F1974" s="43" t="s">
        <v>3094</v>
      </c>
      <c r="G1974" s="12" t="s">
        <v>2120</v>
      </c>
      <c r="H1974" s="12" t="s">
        <v>2121</v>
      </c>
      <c r="I1974" s="18" t="s">
        <v>3360</v>
      </c>
      <c r="J1974" s="43" t="s">
        <v>3379</v>
      </c>
      <c r="K1974" s="43" t="s">
        <v>3379</v>
      </c>
      <c r="L1974" s="144">
        <v>40694</v>
      </c>
      <c r="M1974" s="168"/>
      <c r="N1974" s="75"/>
      <c r="O1974" s="75">
        <v>0</v>
      </c>
      <c r="P1974" s="65">
        <v>1</v>
      </c>
      <c r="Q1974" s="91" t="s">
        <v>3110</v>
      </c>
      <c r="R1974" s="14"/>
      <c r="T1974" s="123"/>
      <c r="U1974" s="338"/>
      <c r="V1974" s="92"/>
      <c r="W1974" s="92"/>
    </row>
    <row r="1975" spans="1:23" ht="12.75" customHeight="1" x14ac:dyDescent="0.2">
      <c r="A1975" s="11">
        <f t="shared" si="31"/>
        <v>1973</v>
      </c>
      <c r="B1975" s="98">
        <v>5150</v>
      </c>
      <c r="C1975" s="12" t="s">
        <v>1697</v>
      </c>
      <c r="D1975" s="14" t="s">
        <v>2711</v>
      </c>
      <c r="E1975" s="13" t="s">
        <v>1713</v>
      </c>
      <c r="F1975" s="43" t="s">
        <v>3094</v>
      </c>
      <c r="G1975" s="12" t="s">
        <v>2120</v>
      </c>
      <c r="H1975" s="12" t="s">
        <v>2121</v>
      </c>
      <c r="I1975" s="18" t="s">
        <v>3360</v>
      </c>
      <c r="J1975" s="43" t="s">
        <v>3379</v>
      </c>
      <c r="K1975" s="43" t="s">
        <v>3379</v>
      </c>
      <c r="L1975" s="144">
        <v>40694</v>
      </c>
      <c r="M1975" s="168"/>
      <c r="N1975" s="75"/>
      <c r="O1975" s="75">
        <v>0</v>
      </c>
      <c r="P1975" s="65">
        <v>1</v>
      </c>
      <c r="Q1975" s="91" t="s">
        <v>3110</v>
      </c>
      <c r="R1975" s="14"/>
      <c r="T1975" s="135">
        <v>41432</v>
      </c>
      <c r="U1975" s="338"/>
      <c r="V1975" s="92"/>
      <c r="W1975" s="92"/>
    </row>
    <row r="1976" spans="1:23" ht="12.75" customHeight="1" x14ac:dyDescent="0.2">
      <c r="A1976" s="11">
        <f t="shared" si="31"/>
        <v>1974</v>
      </c>
      <c r="B1976" s="137">
        <v>5152</v>
      </c>
      <c r="C1976" s="12" t="s">
        <v>1697</v>
      </c>
      <c r="D1976" s="14" t="s">
        <v>611</v>
      </c>
      <c r="E1976" s="13" t="s">
        <v>1713</v>
      </c>
      <c r="F1976" s="43" t="s">
        <v>3094</v>
      </c>
      <c r="G1976" s="12" t="s">
        <v>2120</v>
      </c>
      <c r="H1976" s="12" t="s">
        <v>2121</v>
      </c>
      <c r="I1976" s="221" t="s">
        <v>3360</v>
      </c>
      <c r="J1976" s="43" t="s">
        <v>3379</v>
      </c>
      <c r="K1976" s="43" t="s">
        <v>3379</v>
      </c>
      <c r="L1976" s="144">
        <v>40780</v>
      </c>
      <c r="M1976" s="168"/>
      <c r="N1976" s="75"/>
      <c r="O1976" s="75">
        <v>0</v>
      </c>
      <c r="P1976" s="65">
        <v>1</v>
      </c>
      <c r="Q1976" s="91" t="s">
        <v>3110</v>
      </c>
      <c r="R1976" s="14"/>
      <c r="T1976" s="135">
        <v>41432</v>
      </c>
      <c r="U1976" s="338"/>
      <c r="V1976" s="92"/>
      <c r="W1976" s="92"/>
    </row>
    <row r="1977" spans="1:23" ht="12.75" customHeight="1" x14ac:dyDescent="0.2">
      <c r="A1977" s="11">
        <f t="shared" si="31"/>
        <v>1975</v>
      </c>
      <c r="B1977" s="98">
        <v>5186</v>
      </c>
      <c r="C1977" s="12" t="s">
        <v>1697</v>
      </c>
      <c r="D1977" s="14" t="s">
        <v>2217</v>
      </c>
      <c r="E1977" s="13" t="s">
        <v>1713</v>
      </c>
      <c r="F1977" s="43" t="s">
        <v>3094</v>
      </c>
      <c r="G1977" s="12" t="s">
        <v>2120</v>
      </c>
      <c r="H1977" s="12"/>
      <c r="I1977" s="12"/>
      <c r="J1977" s="43" t="s">
        <v>3379</v>
      </c>
      <c r="K1977" s="13"/>
      <c r="L1977" s="13"/>
      <c r="M1977" s="168"/>
      <c r="N1977" s="75"/>
      <c r="O1977" s="75">
        <v>0</v>
      </c>
      <c r="P1977" s="65">
        <v>1</v>
      </c>
      <c r="Q1977" s="91" t="s">
        <v>3107</v>
      </c>
      <c r="R1977" s="14"/>
      <c r="T1977" s="123"/>
      <c r="U1977" s="338"/>
      <c r="V1977" s="92"/>
      <c r="W1977" s="92"/>
    </row>
    <row r="1978" spans="1:23" ht="12.75" customHeight="1" x14ac:dyDescent="0.2">
      <c r="A1978" s="11">
        <f t="shared" si="31"/>
        <v>1976</v>
      </c>
      <c r="B1978" s="98">
        <v>5220</v>
      </c>
      <c r="C1978" s="12" t="s">
        <v>1697</v>
      </c>
      <c r="D1978" s="14" t="s">
        <v>2218</v>
      </c>
      <c r="E1978" s="13" t="s">
        <v>2646</v>
      </c>
      <c r="F1978" s="43" t="s">
        <v>3095</v>
      </c>
      <c r="G1978" s="12" t="s">
        <v>2120</v>
      </c>
      <c r="H1978" s="12" t="s">
        <v>2121</v>
      </c>
      <c r="I1978" s="225" t="s">
        <v>3360</v>
      </c>
      <c r="J1978" s="43" t="s">
        <v>3379</v>
      </c>
      <c r="K1978" s="43" t="s">
        <v>3379</v>
      </c>
      <c r="L1978" s="144">
        <v>40714</v>
      </c>
      <c r="M1978" s="168"/>
      <c r="N1978" s="75"/>
      <c r="O1978" s="75">
        <v>0</v>
      </c>
      <c r="P1978" s="65">
        <v>1</v>
      </c>
      <c r="Q1978" s="91" t="s">
        <v>3110</v>
      </c>
      <c r="R1978" s="14"/>
      <c r="T1978" s="123"/>
      <c r="U1978" s="338"/>
      <c r="V1978" s="92"/>
      <c r="W1978" s="92"/>
    </row>
    <row r="1979" spans="1:23" ht="12.75" customHeight="1" x14ac:dyDescent="0.2">
      <c r="A1979" s="11">
        <f t="shared" si="31"/>
        <v>1977</v>
      </c>
      <c r="B1979" s="137">
        <v>5223</v>
      </c>
      <c r="C1979" s="12" t="s">
        <v>1697</v>
      </c>
      <c r="D1979" s="14" t="s">
        <v>2219</v>
      </c>
      <c r="E1979" s="13" t="s">
        <v>2646</v>
      </c>
      <c r="F1979" s="43" t="s">
        <v>3052</v>
      </c>
      <c r="G1979" s="12" t="s">
        <v>2120</v>
      </c>
      <c r="H1979" s="12" t="s">
        <v>2121</v>
      </c>
      <c r="I1979" s="18" t="s">
        <v>3360</v>
      </c>
      <c r="J1979" s="43" t="s">
        <v>3379</v>
      </c>
      <c r="K1979" s="43" t="s">
        <v>3379</v>
      </c>
      <c r="L1979" s="144">
        <v>40476</v>
      </c>
      <c r="M1979" s="168"/>
      <c r="N1979" s="75"/>
      <c r="O1979" s="75">
        <v>0</v>
      </c>
      <c r="P1979" s="65">
        <v>1</v>
      </c>
      <c r="Q1979" s="91" t="s">
        <v>3110</v>
      </c>
      <c r="R1979" s="14"/>
      <c r="T1979" s="123"/>
      <c r="U1979" s="338"/>
      <c r="V1979" s="92"/>
      <c r="W1979" s="92"/>
    </row>
    <row r="1980" spans="1:23" ht="12.75" customHeight="1" x14ac:dyDescent="0.2">
      <c r="A1980" s="11">
        <f t="shared" si="31"/>
        <v>1978</v>
      </c>
      <c r="B1980" s="98">
        <v>5224</v>
      </c>
      <c r="C1980" s="12" t="s">
        <v>1697</v>
      </c>
      <c r="D1980" s="14" t="s">
        <v>2220</v>
      </c>
      <c r="E1980" s="13" t="s">
        <v>2646</v>
      </c>
      <c r="F1980" s="43" t="s">
        <v>3095</v>
      </c>
      <c r="G1980" s="12" t="s">
        <v>2120</v>
      </c>
      <c r="H1980" s="12" t="s">
        <v>2121</v>
      </c>
      <c r="I1980" s="18" t="s">
        <v>3360</v>
      </c>
      <c r="J1980" s="43" t="s">
        <v>3379</v>
      </c>
      <c r="K1980" s="43" t="s">
        <v>3379</v>
      </c>
      <c r="L1980" s="144">
        <v>40780</v>
      </c>
      <c r="M1980" s="168"/>
      <c r="N1980" s="75"/>
      <c r="O1980" s="75">
        <v>0</v>
      </c>
      <c r="P1980" s="65">
        <v>1</v>
      </c>
      <c r="Q1980" s="91" t="s">
        <v>3110</v>
      </c>
      <c r="R1980" s="14"/>
      <c r="T1980" s="135">
        <v>41425</v>
      </c>
      <c r="U1980" s="338"/>
      <c r="V1980" s="92"/>
      <c r="W1980" s="92"/>
    </row>
    <row r="1981" spans="1:23" ht="12.75" customHeight="1" x14ac:dyDescent="0.2">
      <c r="A1981" s="11">
        <f t="shared" si="31"/>
        <v>1979</v>
      </c>
      <c r="B1981" s="137">
        <v>5229</v>
      </c>
      <c r="C1981" s="12" t="s">
        <v>1697</v>
      </c>
      <c r="D1981" s="14" t="s">
        <v>1805</v>
      </c>
      <c r="E1981" s="13" t="s">
        <v>2646</v>
      </c>
      <c r="F1981" s="43" t="s">
        <v>3095</v>
      </c>
      <c r="G1981" s="12" t="s">
        <v>2120</v>
      </c>
      <c r="H1981" s="12" t="s">
        <v>2121</v>
      </c>
      <c r="I1981" s="18" t="s">
        <v>3360</v>
      </c>
      <c r="J1981" s="43" t="s">
        <v>3379</v>
      </c>
      <c r="K1981" s="43" t="s">
        <v>3379</v>
      </c>
      <c r="L1981" s="144">
        <v>40778</v>
      </c>
      <c r="M1981" s="168"/>
      <c r="N1981" s="75"/>
      <c r="O1981" s="75">
        <v>0</v>
      </c>
      <c r="P1981" s="65">
        <v>1</v>
      </c>
      <c r="Q1981" s="91" t="s">
        <v>3110</v>
      </c>
      <c r="R1981" s="14"/>
      <c r="T1981" s="135">
        <v>41355</v>
      </c>
      <c r="U1981" s="338"/>
      <c r="V1981" s="92"/>
      <c r="W1981" s="92"/>
    </row>
    <row r="1982" spans="1:23" ht="12.75" customHeight="1" x14ac:dyDescent="0.2">
      <c r="A1982" s="11">
        <f t="shared" si="31"/>
        <v>1980</v>
      </c>
      <c r="B1982" s="137">
        <v>5283</v>
      </c>
      <c r="C1982" s="12" t="s">
        <v>1697</v>
      </c>
      <c r="D1982" s="14" t="s">
        <v>1806</v>
      </c>
      <c r="E1982" s="13" t="s">
        <v>2646</v>
      </c>
      <c r="F1982" s="43" t="s">
        <v>3095</v>
      </c>
      <c r="G1982" s="12" t="s">
        <v>2120</v>
      </c>
      <c r="H1982" s="12" t="s">
        <v>2121</v>
      </c>
      <c r="I1982" s="18" t="s">
        <v>3360</v>
      </c>
      <c r="J1982" s="43" t="s">
        <v>3379</v>
      </c>
      <c r="K1982" s="43" t="s">
        <v>3379</v>
      </c>
      <c r="L1982" s="144">
        <v>40760</v>
      </c>
      <c r="M1982" s="168"/>
      <c r="N1982" s="75"/>
      <c r="O1982" s="75">
        <v>0</v>
      </c>
      <c r="P1982" s="65">
        <v>1</v>
      </c>
      <c r="Q1982" s="91" t="s">
        <v>3110</v>
      </c>
      <c r="R1982" s="14"/>
      <c r="T1982" s="123"/>
      <c r="U1982" s="338"/>
      <c r="V1982" s="92"/>
      <c r="W1982" s="92"/>
    </row>
    <row r="1983" spans="1:23" ht="12.75" customHeight="1" x14ac:dyDescent="0.2">
      <c r="A1983" s="11">
        <f t="shared" si="31"/>
        <v>1981</v>
      </c>
      <c r="B1983" s="98">
        <v>5287</v>
      </c>
      <c r="C1983" s="12" t="s">
        <v>1697</v>
      </c>
      <c r="D1983" s="14" t="s">
        <v>1807</v>
      </c>
      <c r="E1983" s="13" t="s">
        <v>2646</v>
      </c>
      <c r="F1983" s="43" t="s">
        <v>3095</v>
      </c>
      <c r="G1983" s="12" t="s">
        <v>2120</v>
      </c>
      <c r="H1983" s="12" t="s">
        <v>2121</v>
      </c>
      <c r="I1983" s="18" t="s">
        <v>3360</v>
      </c>
      <c r="J1983" s="43" t="s">
        <v>3379</v>
      </c>
      <c r="K1983" s="43" t="s">
        <v>3379</v>
      </c>
      <c r="L1983" s="144">
        <v>40724</v>
      </c>
      <c r="M1983" s="168"/>
      <c r="N1983" s="75"/>
      <c r="O1983" s="75">
        <v>0</v>
      </c>
      <c r="P1983" s="65">
        <v>1</v>
      </c>
      <c r="Q1983" s="91" t="s">
        <v>3110</v>
      </c>
      <c r="R1983" s="14"/>
      <c r="T1983" s="135">
        <v>41355</v>
      </c>
      <c r="U1983" s="338"/>
      <c r="V1983" s="92"/>
      <c r="W1983" s="92"/>
    </row>
    <row r="1984" spans="1:23" ht="12.75" customHeight="1" x14ac:dyDescent="0.2">
      <c r="A1984" s="11">
        <f t="shared" si="31"/>
        <v>1982</v>
      </c>
      <c r="B1984" s="137">
        <v>5300</v>
      </c>
      <c r="C1984" s="12" t="s">
        <v>1697</v>
      </c>
      <c r="D1984" s="14" t="s">
        <v>1647</v>
      </c>
      <c r="E1984" s="13" t="s">
        <v>2646</v>
      </c>
      <c r="F1984" s="43" t="s">
        <v>3095</v>
      </c>
      <c r="G1984" s="12" t="s">
        <v>2120</v>
      </c>
      <c r="H1984" s="12" t="s">
        <v>2121</v>
      </c>
      <c r="I1984" s="221" t="s">
        <v>3360</v>
      </c>
      <c r="J1984" s="43" t="s">
        <v>3379</v>
      </c>
      <c r="K1984" s="43" t="s">
        <v>3379</v>
      </c>
      <c r="L1984" s="144">
        <v>40687</v>
      </c>
      <c r="M1984" s="168"/>
      <c r="N1984" s="75"/>
      <c r="O1984" s="75">
        <v>0</v>
      </c>
      <c r="P1984" s="65">
        <v>1</v>
      </c>
      <c r="Q1984" s="91" t="s">
        <v>3110</v>
      </c>
      <c r="R1984" s="14"/>
      <c r="T1984" s="135">
        <v>41425</v>
      </c>
      <c r="U1984" s="338"/>
      <c r="V1984" s="92"/>
      <c r="W1984" s="92"/>
    </row>
    <row r="1985" spans="1:23" ht="12.75" customHeight="1" x14ac:dyDescent="0.2">
      <c r="A1985" s="11">
        <f t="shared" si="31"/>
        <v>1983</v>
      </c>
      <c r="B1985" s="98">
        <v>5302</v>
      </c>
      <c r="C1985" s="12" t="s">
        <v>1697</v>
      </c>
      <c r="D1985" s="14" t="s">
        <v>1808</v>
      </c>
      <c r="E1985" s="13" t="s">
        <v>646</v>
      </c>
      <c r="F1985" s="43" t="s">
        <v>3097</v>
      </c>
      <c r="G1985" s="12" t="s">
        <v>2120</v>
      </c>
      <c r="H1985" s="12" t="s">
        <v>2121</v>
      </c>
      <c r="I1985" s="12"/>
      <c r="J1985" s="43" t="s">
        <v>3379</v>
      </c>
      <c r="K1985" s="43" t="s">
        <v>3379</v>
      </c>
      <c r="L1985" s="43"/>
      <c r="M1985" s="168"/>
      <c r="N1985" s="75"/>
      <c r="O1985" s="75">
        <v>0</v>
      </c>
      <c r="P1985" s="65">
        <v>1</v>
      </c>
      <c r="Q1985" s="91" t="s">
        <v>3107</v>
      </c>
      <c r="R1985" s="14"/>
      <c r="T1985" s="123"/>
      <c r="U1985" s="338"/>
      <c r="V1985" s="92"/>
      <c r="W1985" s="92"/>
    </row>
    <row r="1986" spans="1:23" ht="12.75" customHeight="1" x14ac:dyDescent="0.2">
      <c r="A1986" s="11">
        <f t="shared" si="31"/>
        <v>1984</v>
      </c>
      <c r="B1986" s="98">
        <v>5328</v>
      </c>
      <c r="C1986" s="12" t="s">
        <v>1697</v>
      </c>
      <c r="D1986" s="14" t="s">
        <v>344</v>
      </c>
      <c r="E1986" s="13" t="s">
        <v>646</v>
      </c>
      <c r="F1986" s="43" t="s">
        <v>3054</v>
      </c>
      <c r="G1986" s="12" t="s">
        <v>2120</v>
      </c>
      <c r="H1986" s="12" t="s">
        <v>2121</v>
      </c>
      <c r="I1986" s="225" t="s">
        <v>3360</v>
      </c>
      <c r="J1986" s="43" t="s">
        <v>3379</v>
      </c>
      <c r="K1986" s="43" t="s">
        <v>3379</v>
      </c>
      <c r="L1986" s="144">
        <v>40403</v>
      </c>
      <c r="M1986" s="168"/>
      <c r="N1986" s="75"/>
      <c r="O1986" s="75">
        <v>0</v>
      </c>
      <c r="P1986" s="65">
        <v>1</v>
      </c>
      <c r="Q1986" s="91" t="s">
        <v>3110</v>
      </c>
      <c r="R1986" s="14"/>
      <c r="T1986" s="123"/>
      <c r="U1986" s="338"/>
      <c r="V1986" s="92"/>
      <c r="W1986" s="92"/>
    </row>
    <row r="1987" spans="1:23" ht="12.75" customHeight="1" x14ac:dyDescent="0.2">
      <c r="A1987" s="11">
        <f t="shared" si="31"/>
        <v>1985</v>
      </c>
      <c r="B1987" s="98">
        <v>5329</v>
      </c>
      <c r="C1987" s="12" t="s">
        <v>1697</v>
      </c>
      <c r="D1987" s="14" t="s">
        <v>345</v>
      </c>
      <c r="E1987" s="13" t="s">
        <v>646</v>
      </c>
      <c r="F1987" s="43" t="s">
        <v>3054</v>
      </c>
      <c r="G1987" s="12" t="s">
        <v>2120</v>
      </c>
      <c r="H1987" s="12" t="s">
        <v>2121</v>
      </c>
      <c r="I1987" s="221" t="s">
        <v>3360</v>
      </c>
      <c r="J1987" s="43" t="s">
        <v>3379</v>
      </c>
      <c r="K1987" s="43" t="s">
        <v>3379</v>
      </c>
      <c r="L1987" s="144">
        <v>40400</v>
      </c>
      <c r="M1987" s="168"/>
      <c r="N1987" s="75"/>
      <c r="O1987" s="75">
        <v>0</v>
      </c>
      <c r="P1987" s="65">
        <v>1</v>
      </c>
      <c r="Q1987" s="91" t="s">
        <v>3110</v>
      </c>
      <c r="R1987" s="14"/>
      <c r="T1987" s="123"/>
      <c r="U1987" s="338"/>
      <c r="V1987" s="92"/>
      <c r="W1987" s="92"/>
    </row>
    <row r="1988" spans="1:23" ht="12.75" customHeight="1" x14ac:dyDescent="0.2">
      <c r="A1988" s="11">
        <f t="shared" ref="A1988:A2051" si="32">A1987+1</f>
        <v>1986</v>
      </c>
      <c r="B1988" s="137">
        <v>5360</v>
      </c>
      <c r="C1988" s="12" t="s">
        <v>1697</v>
      </c>
      <c r="D1988" s="14" t="s">
        <v>346</v>
      </c>
      <c r="E1988" s="13" t="s">
        <v>646</v>
      </c>
      <c r="F1988" s="43" t="s">
        <v>3097</v>
      </c>
      <c r="G1988" s="12" t="s">
        <v>2120</v>
      </c>
      <c r="H1988" s="12"/>
      <c r="I1988" s="12"/>
      <c r="J1988" s="43" t="s">
        <v>3379</v>
      </c>
      <c r="K1988" s="13"/>
      <c r="L1988" s="13"/>
      <c r="M1988" s="168"/>
      <c r="N1988" s="75"/>
      <c r="O1988" s="75">
        <v>0</v>
      </c>
      <c r="P1988" s="65">
        <v>1</v>
      </c>
      <c r="Q1988" s="91" t="s">
        <v>3107</v>
      </c>
      <c r="R1988" s="14"/>
      <c r="T1988" s="135">
        <v>41425</v>
      </c>
      <c r="U1988" s="338"/>
      <c r="V1988" s="92"/>
      <c r="W1988" s="92"/>
    </row>
    <row r="1989" spans="1:23" ht="12.75" customHeight="1" x14ac:dyDescent="0.2">
      <c r="A1989" s="11">
        <f t="shared" si="32"/>
        <v>1987</v>
      </c>
      <c r="B1989" s="98">
        <v>5401</v>
      </c>
      <c r="C1989" s="12" t="s">
        <v>1697</v>
      </c>
      <c r="D1989" s="14" t="s">
        <v>347</v>
      </c>
      <c r="E1989" s="13" t="s">
        <v>957</v>
      </c>
      <c r="F1989" s="43" t="s">
        <v>3096</v>
      </c>
      <c r="G1989" s="12" t="s">
        <v>2120</v>
      </c>
      <c r="H1989" s="12" t="s">
        <v>2121</v>
      </c>
      <c r="I1989" s="226" t="s">
        <v>3360</v>
      </c>
      <c r="J1989" s="43" t="s">
        <v>3379</v>
      </c>
      <c r="K1989" s="43" t="s">
        <v>3379</v>
      </c>
      <c r="L1989" s="144">
        <v>40773</v>
      </c>
      <c r="M1989" s="168"/>
      <c r="N1989" s="75"/>
      <c r="O1989" s="75">
        <v>0</v>
      </c>
      <c r="P1989" s="65">
        <v>1</v>
      </c>
      <c r="Q1989" s="91" t="s">
        <v>3110</v>
      </c>
      <c r="R1989" s="14"/>
      <c r="T1989" s="135">
        <v>41355</v>
      </c>
      <c r="U1989" s="338"/>
      <c r="V1989" s="92"/>
      <c r="W1989" s="92"/>
    </row>
    <row r="1990" spans="1:23" ht="12.75" customHeight="1" x14ac:dyDescent="0.2">
      <c r="A1990" s="11">
        <f t="shared" si="32"/>
        <v>1988</v>
      </c>
      <c r="B1990" s="98">
        <v>5404</v>
      </c>
      <c r="C1990" s="12" t="s">
        <v>1697</v>
      </c>
      <c r="D1990" s="14" t="s">
        <v>348</v>
      </c>
      <c r="E1990" s="13" t="s">
        <v>934</v>
      </c>
      <c r="F1990" s="43" t="s">
        <v>3099</v>
      </c>
      <c r="G1990" s="12" t="s">
        <v>2120</v>
      </c>
      <c r="H1990" s="12"/>
      <c r="I1990" s="12"/>
      <c r="J1990" s="43" t="s">
        <v>3379</v>
      </c>
      <c r="K1990" s="13"/>
      <c r="L1990" s="13"/>
      <c r="M1990" s="138"/>
      <c r="N1990" s="15"/>
      <c r="O1990" s="15">
        <v>1</v>
      </c>
      <c r="P1990" s="39">
        <v>1</v>
      </c>
      <c r="Q1990" s="91" t="s">
        <v>3107</v>
      </c>
      <c r="R1990" s="14"/>
      <c r="T1990" s="123"/>
      <c r="U1990" s="338"/>
      <c r="V1990" s="92"/>
      <c r="W1990" s="92"/>
    </row>
    <row r="1991" spans="1:23" ht="12.75" customHeight="1" x14ac:dyDescent="0.2">
      <c r="A1991" s="11">
        <f t="shared" si="32"/>
        <v>1989</v>
      </c>
      <c r="B1991" s="98">
        <v>5405</v>
      </c>
      <c r="C1991" s="12" t="s">
        <v>1697</v>
      </c>
      <c r="D1991" s="14" t="s">
        <v>349</v>
      </c>
      <c r="E1991" s="13" t="s">
        <v>934</v>
      </c>
      <c r="F1991" s="43" t="s">
        <v>3099</v>
      </c>
      <c r="G1991" s="12" t="s">
        <v>2120</v>
      </c>
      <c r="H1991" s="12"/>
      <c r="I1991" s="12"/>
      <c r="J1991" s="43" t="s">
        <v>3379</v>
      </c>
      <c r="K1991" s="13"/>
      <c r="L1991" s="13"/>
      <c r="M1991" s="138"/>
      <c r="N1991" s="15"/>
      <c r="O1991" s="15">
        <v>1</v>
      </c>
      <c r="P1991" s="39">
        <v>1</v>
      </c>
      <c r="Q1991" s="91" t="s">
        <v>3107</v>
      </c>
      <c r="R1991" s="14"/>
      <c r="T1991" s="123"/>
      <c r="U1991" s="338"/>
      <c r="V1991" s="92"/>
      <c r="W1991" s="92"/>
    </row>
    <row r="1992" spans="1:23" ht="12.75" customHeight="1" x14ac:dyDescent="0.2">
      <c r="A1992" s="11">
        <f t="shared" si="32"/>
        <v>1990</v>
      </c>
      <c r="B1992" s="98">
        <v>5408</v>
      </c>
      <c r="C1992" s="12" t="s">
        <v>1697</v>
      </c>
      <c r="D1992" s="14" t="s">
        <v>938</v>
      </c>
      <c r="E1992" s="13" t="s">
        <v>934</v>
      </c>
      <c r="F1992" s="43" t="s">
        <v>3099</v>
      </c>
      <c r="G1992" s="12" t="s">
        <v>2120</v>
      </c>
      <c r="H1992" s="12" t="s">
        <v>2121</v>
      </c>
      <c r="I1992" s="225" t="s">
        <v>3360</v>
      </c>
      <c r="J1992" s="43" t="s">
        <v>3379</v>
      </c>
      <c r="K1992" s="43" t="s">
        <v>3379</v>
      </c>
      <c r="L1992" s="144">
        <v>40829</v>
      </c>
      <c r="M1992" s="168"/>
      <c r="N1992" s="75"/>
      <c r="O1992" s="75">
        <v>0</v>
      </c>
      <c r="P1992" s="65">
        <v>1</v>
      </c>
      <c r="Q1992" s="91" t="s">
        <v>3110</v>
      </c>
      <c r="R1992" s="14"/>
      <c r="T1992" s="123"/>
      <c r="U1992" s="338"/>
      <c r="V1992" s="92"/>
      <c r="W1992" s="92"/>
    </row>
    <row r="1993" spans="1:23" ht="12.75" customHeight="1" x14ac:dyDescent="0.2">
      <c r="A1993" s="11">
        <f t="shared" si="32"/>
        <v>1991</v>
      </c>
      <c r="B1993" s="98">
        <v>5422</v>
      </c>
      <c r="C1993" s="12" t="s">
        <v>1697</v>
      </c>
      <c r="D1993" s="14" t="s">
        <v>350</v>
      </c>
      <c r="E1993" s="13" t="s">
        <v>934</v>
      </c>
      <c r="F1993" s="43" t="s">
        <v>3099</v>
      </c>
      <c r="G1993" s="12" t="s">
        <v>2120</v>
      </c>
      <c r="H1993" s="12" t="s">
        <v>2121</v>
      </c>
      <c r="I1993" s="221" t="s">
        <v>3360</v>
      </c>
      <c r="J1993" s="43" t="s">
        <v>3379</v>
      </c>
      <c r="K1993" s="43" t="s">
        <v>3379</v>
      </c>
      <c r="L1993" s="144">
        <v>41058</v>
      </c>
      <c r="M1993" s="168"/>
      <c r="N1993" s="75"/>
      <c r="O1993" s="75">
        <v>0</v>
      </c>
      <c r="P1993" s="65">
        <v>1</v>
      </c>
      <c r="Q1993" s="91" t="s">
        <v>3110</v>
      </c>
      <c r="R1993" s="14"/>
      <c r="T1993" s="123"/>
      <c r="U1993" s="338"/>
      <c r="V1993" s="92"/>
      <c r="W1993" s="92"/>
    </row>
    <row r="1994" spans="1:23" ht="12.75" customHeight="1" x14ac:dyDescent="0.2">
      <c r="A1994" s="11">
        <f t="shared" si="32"/>
        <v>1992</v>
      </c>
      <c r="B1994" s="98">
        <v>5503</v>
      </c>
      <c r="C1994" s="12" t="s">
        <v>1697</v>
      </c>
      <c r="D1994" s="14" t="s">
        <v>351</v>
      </c>
      <c r="E1994" s="13" t="s">
        <v>2646</v>
      </c>
      <c r="F1994" s="43" t="s">
        <v>3095</v>
      </c>
      <c r="G1994" s="12" t="s">
        <v>2120</v>
      </c>
      <c r="H1994" s="12"/>
      <c r="I1994" s="18" t="s">
        <v>3360</v>
      </c>
      <c r="J1994" s="43" t="s">
        <v>3379</v>
      </c>
      <c r="K1994" s="13"/>
      <c r="L1994" s="44">
        <v>42094</v>
      </c>
      <c r="M1994" s="168"/>
      <c r="N1994" s="75"/>
      <c r="O1994" s="75">
        <v>0</v>
      </c>
      <c r="P1994" s="65">
        <v>1</v>
      </c>
      <c r="Q1994" s="91" t="s">
        <v>3110</v>
      </c>
      <c r="R1994" s="14"/>
      <c r="T1994" s="123"/>
      <c r="U1994" s="338"/>
      <c r="V1994" s="92">
        <v>42093</v>
      </c>
      <c r="W1994" s="92">
        <v>42094</v>
      </c>
    </row>
    <row r="1995" spans="1:23" ht="12.75" customHeight="1" x14ac:dyDescent="0.2">
      <c r="A1995" s="11">
        <f t="shared" si="32"/>
        <v>1993</v>
      </c>
      <c r="B1995" s="98">
        <v>5504</v>
      </c>
      <c r="C1995" s="12" t="s">
        <v>1697</v>
      </c>
      <c r="D1995" s="14" t="s">
        <v>352</v>
      </c>
      <c r="E1995" s="13" t="s">
        <v>2646</v>
      </c>
      <c r="F1995" s="43" t="s">
        <v>3095</v>
      </c>
      <c r="G1995" s="12" t="s">
        <v>2120</v>
      </c>
      <c r="H1995" s="12"/>
      <c r="I1995" s="12"/>
      <c r="J1995" s="43" t="s">
        <v>3379</v>
      </c>
      <c r="K1995" s="13"/>
      <c r="L1995" s="13"/>
      <c r="M1995" s="168"/>
      <c r="N1995" s="75"/>
      <c r="O1995" s="75">
        <v>0</v>
      </c>
      <c r="P1995" s="65">
        <v>1</v>
      </c>
      <c r="Q1995" s="91" t="s">
        <v>3107</v>
      </c>
      <c r="R1995" s="14"/>
      <c r="T1995" s="123"/>
      <c r="U1995" s="338"/>
      <c r="V1995" s="92"/>
      <c r="W1995" s="92"/>
    </row>
    <row r="1996" spans="1:23" x14ac:dyDescent="0.2">
      <c r="A1996" s="11">
        <f t="shared" si="32"/>
        <v>1994</v>
      </c>
      <c r="B1996" s="98">
        <v>5505</v>
      </c>
      <c r="C1996" s="12" t="s">
        <v>1697</v>
      </c>
      <c r="D1996" s="14" t="s">
        <v>353</v>
      </c>
      <c r="E1996" s="13" t="s">
        <v>2119</v>
      </c>
      <c r="F1996" s="43" t="s">
        <v>3098</v>
      </c>
      <c r="G1996" s="12" t="s">
        <v>2120</v>
      </c>
      <c r="H1996" s="12" t="s">
        <v>2121</v>
      </c>
      <c r="I1996" s="225" t="s">
        <v>3360</v>
      </c>
      <c r="J1996" s="43" t="s">
        <v>3379</v>
      </c>
      <c r="K1996" s="43" t="s">
        <v>3379</v>
      </c>
      <c r="L1996" s="144">
        <v>40786</v>
      </c>
      <c r="M1996" s="138"/>
      <c r="N1996" s="15"/>
      <c r="O1996" s="15">
        <v>0</v>
      </c>
      <c r="P1996" s="39">
        <v>1</v>
      </c>
      <c r="Q1996" s="91" t="s">
        <v>3110</v>
      </c>
      <c r="R1996" s="14"/>
      <c r="T1996" s="135">
        <v>41355</v>
      </c>
      <c r="U1996" s="338"/>
      <c r="V1996" s="92"/>
      <c r="W1996" s="92"/>
    </row>
    <row r="1997" spans="1:23" ht="12.75" customHeight="1" x14ac:dyDescent="0.2">
      <c r="A1997" s="228">
        <f t="shared" si="32"/>
        <v>1995</v>
      </c>
      <c r="B1997" s="229">
        <v>5509</v>
      </c>
      <c r="C1997" s="230" t="s">
        <v>1697</v>
      </c>
      <c r="D1997" s="231" t="s">
        <v>354</v>
      </c>
      <c r="E1997" s="228" t="s">
        <v>2646</v>
      </c>
      <c r="F1997" s="24" t="s">
        <v>3052</v>
      </c>
      <c r="G1997" s="25" t="s">
        <v>2120</v>
      </c>
      <c r="H1997" s="25" t="s">
        <v>2121</v>
      </c>
      <c r="I1997" s="25" t="s">
        <v>3360</v>
      </c>
      <c r="J1997" s="25"/>
      <c r="K1997" s="24"/>
      <c r="L1997" s="24"/>
      <c r="M1997" s="513" t="s">
        <v>3381</v>
      </c>
      <c r="N1997" s="243">
        <v>41754</v>
      </c>
      <c r="O1997" s="241"/>
      <c r="P1997" s="232">
        <v>-1</v>
      </c>
      <c r="Q1997" s="242" t="s">
        <v>3110</v>
      </c>
      <c r="R1997" s="231"/>
      <c r="T1997" s="123"/>
      <c r="U1997" s="338"/>
      <c r="V1997" s="92"/>
      <c r="W1997" s="92"/>
    </row>
    <row r="1998" spans="1:23" x14ac:dyDescent="0.2">
      <c r="A1998" s="11">
        <f t="shared" si="32"/>
        <v>1996</v>
      </c>
      <c r="B1998" s="98">
        <v>5510</v>
      </c>
      <c r="C1998" s="12" t="s">
        <v>1697</v>
      </c>
      <c r="D1998" s="14" t="s">
        <v>355</v>
      </c>
      <c r="E1998" s="13" t="s">
        <v>2119</v>
      </c>
      <c r="F1998" s="43" t="s">
        <v>3098</v>
      </c>
      <c r="G1998" s="12" t="s">
        <v>2120</v>
      </c>
      <c r="H1998" s="12" t="s">
        <v>2121</v>
      </c>
      <c r="I1998" s="18" t="s">
        <v>3360</v>
      </c>
      <c r="J1998" s="43" t="s">
        <v>3379</v>
      </c>
      <c r="K1998" s="43" t="s">
        <v>3379</v>
      </c>
      <c r="L1998" s="144">
        <v>40785</v>
      </c>
      <c r="M1998" s="138"/>
      <c r="N1998" s="15"/>
      <c r="O1998" s="15">
        <v>0</v>
      </c>
      <c r="P1998" s="39">
        <v>1</v>
      </c>
      <c r="Q1998" s="91" t="s">
        <v>3110</v>
      </c>
      <c r="R1998" s="14"/>
      <c r="T1998" s="123"/>
      <c r="U1998" s="338"/>
      <c r="V1998" s="92"/>
      <c r="W1998" s="92"/>
    </row>
    <row r="1999" spans="1:23" x14ac:dyDescent="0.2">
      <c r="A1999" s="11">
        <f t="shared" si="32"/>
        <v>1997</v>
      </c>
      <c r="B1999" s="98">
        <v>5512</v>
      </c>
      <c r="C1999" s="12" t="s">
        <v>1697</v>
      </c>
      <c r="D1999" s="14" t="s">
        <v>356</v>
      </c>
      <c r="E1999" s="13" t="s">
        <v>2119</v>
      </c>
      <c r="F1999" s="43" t="s">
        <v>3098</v>
      </c>
      <c r="G1999" s="12" t="s">
        <v>2120</v>
      </c>
      <c r="H1999" s="12" t="s">
        <v>2121</v>
      </c>
      <c r="I1999" s="18" t="s">
        <v>3360</v>
      </c>
      <c r="J1999" s="43" t="s">
        <v>3379</v>
      </c>
      <c r="K1999" s="43" t="s">
        <v>3379</v>
      </c>
      <c r="L1999" s="144">
        <v>40848</v>
      </c>
      <c r="M1999" s="138"/>
      <c r="N1999" s="15"/>
      <c r="O1999" s="15">
        <v>0</v>
      </c>
      <c r="P1999" s="39">
        <v>1</v>
      </c>
      <c r="Q1999" s="91" t="s">
        <v>3110</v>
      </c>
      <c r="R1999" s="14"/>
      <c r="T1999" s="123"/>
      <c r="U1999" s="338"/>
      <c r="V1999" s="92"/>
      <c r="W1999" s="92"/>
    </row>
    <row r="2000" spans="1:23" x14ac:dyDescent="0.2">
      <c r="A2000" s="11">
        <f t="shared" si="32"/>
        <v>1998</v>
      </c>
      <c r="B2000" s="98">
        <v>5513</v>
      </c>
      <c r="C2000" s="12" t="s">
        <v>1697</v>
      </c>
      <c r="D2000" s="14" t="s">
        <v>1732</v>
      </c>
      <c r="E2000" s="13" t="s">
        <v>2119</v>
      </c>
      <c r="F2000" s="43" t="s">
        <v>3098</v>
      </c>
      <c r="G2000" s="12" t="s">
        <v>2120</v>
      </c>
      <c r="H2000" s="12" t="s">
        <v>2121</v>
      </c>
      <c r="I2000" s="18" t="s">
        <v>3360</v>
      </c>
      <c r="J2000" s="43" t="s">
        <v>3379</v>
      </c>
      <c r="K2000" s="43" t="s">
        <v>3379</v>
      </c>
      <c r="L2000" s="144">
        <v>40904</v>
      </c>
      <c r="M2000" s="138"/>
      <c r="N2000" s="15"/>
      <c r="O2000" s="15">
        <v>0</v>
      </c>
      <c r="P2000" s="39">
        <v>1</v>
      </c>
      <c r="Q2000" s="91" t="s">
        <v>3110</v>
      </c>
      <c r="R2000" s="14"/>
      <c r="T2000" s="123"/>
      <c r="U2000" s="338"/>
      <c r="V2000" s="92"/>
      <c r="W2000" s="92"/>
    </row>
    <row r="2001" spans="1:23" x14ac:dyDescent="0.2">
      <c r="A2001" s="11">
        <f t="shared" si="32"/>
        <v>1999</v>
      </c>
      <c r="B2001" s="98">
        <v>5514</v>
      </c>
      <c r="C2001" s="12" t="s">
        <v>1697</v>
      </c>
      <c r="D2001" s="14" t="s">
        <v>1733</v>
      </c>
      <c r="E2001" s="13" t="s">
        <v>2119</v>
      </c>
      <c r="F2001" s="43" t="s">
        <v>3098</v>
      </c>
      <c r="G2001" s="12" t="s">
        <v>2120</v>
      </c>
      <c r="H2001" s="12" t="s">
        <v>2121</v>
      </c>
      <c r="I2001" s="18" t="s">
        <v>3360</v>
      </c>
      <c r="J2001" s="43" t="s">
        <v>3379</v>
      </c>
      <c r="K2001" s="43" t="s">
        <v>3379</v>
      </c>
      <c r="L2001" s="144">
        <v>40786</v>
      </c>
      <c r="M2001" s="138"/>
      <c r="N2001" s="15"/>
      <c r="O2001" s="15">
        <v>0</v>
      </c>
      <c r="P2001" s="39">
        <v>1</v>
      </c>
      <c r="Q2001" s="91" t="s">
        <v>3110</v>
      </c>
      <c r="R2001" s="14"/>
      <c r="T2001" s="123"/>
      <c r="U2001" s="338"/>
      <c r="V2001" s="92"/>
      <c r="W2001" s="92"/>
    </row>
    <row r="2002" spans="1:23" ht="12.75" customHeight="1" x14ac:dyDescent="0.2">
      <c r="A2002" s="11">
        <f t="shared" si="32"/>
        <v>2000</v>
      </c>
      <c r="B2002" s="98">
        <v>5515</v>
      </c>
      <c r="C2002" s="12" t="s">
        <v>1697</v>
      </c>
      <c r="D2002" s="14" t="s">
        <v>1734</v>
      </c>
      <c r="E2002" s="13" t="s">
        <v>2646</v>
      </c>
      <c r="F2002" s="43" t="s">
        <v>3052</v>
      </c>
      <c r="G2002" s="12" t="s">
        <v>2120</v>
      </c>
      <c r="H2002" s="12" t="s">
        <v>2121</v>
      </c>
      <c r="I2002" s="221" t="s">
        <v>3360</v>
      </c>
      <c r="J2002" s="43" t="s">
        <v>3379</v>
      </c>
      <c r="K2002" s="43" t="s">
        <v>3379</v>
      </c>
      <c r="L2002" s="144">
        <v>40476</v>
      </c>
      <c r="M2002" s="168"/>
      <c r="N2002" s="75"/>
      <c r="O2002" s="75">
        <v>0</v>
      </c>
      <c r="P2002" s="65">
        <v>1</v>
      </c>
      <c r="Q2002" s="91" t="s">
        <v>3110</v>
      </c>
      <c r="R2002" s="14"/>
      <c r="T2002" s="123"/>
      <c r="U2002" s="338"/>
      <c r="V2002" s="92"/>
      <c r="W2002" s="92"/>
    </row>
    <row r="2003" spans="1:23" ht="12.75" customHeight="1" x14ac:dyDescent="0.2">
      <c r="A2003" s="11">
        <f t="shared" si="32"/>
        <v>2001</v>
      </c>
      <c r="B2003" s="98">
        <v>5516</v>
      </c>
      <c r="C2003" s="12" t="s">
        <v>1697</v>
      </c>
      <c r="D2003" s="14" t="s">
        <v>1735</v>
      </c>
      <c r="E2003" s="13" t="s">
        <v>2646</v>
      </c>
      <c r="F2003" s="43" t="s">
        <v>3095</v>
      </c>
      <c r="G2003" s="12" t="s">
        <v>2120</v>
      </c>
      <c r="H2003" s="12"/>
      <c r="I2003" s="12"/>
      <c r="J2003" s="43" t="s">
        <v>3379</v>
      </c>
      <c r="K2003" s="13"/>
      <c r="L2003" s="13"/>
      <c r="M2003" s="168"/>
      <c r="N2003" s="75"/>
      <c r="O2003" s="75">
        <v>0</v>
      </c>
      <c r="P2003" s="65">
        <v>1</v>
      </c>
      <c r="Q2003" s="91" t="s">
        <v>3107</v>
      </c>
      <c r="R2003" s="14"/>
      <c r="T2003" s="123"/>
      <c r="U2003" s="338"/>
      <c r="V2003" s="92"/>
      <c r="W2003" s="92"/>
    </row>
    <row r="2004" spans="1:23" ht="12.75" customHeight="1" x14ac:dyDescent="0.2">
      <c r="A2004" s="11">
        <f t="shared" si="32"/>
        <v>2002</v>
      </c>
      <c r="B2004" s="98">
        <v>5518</v>
      </c>
      <c r="C2004" s="12" t="s">
        <v>1697</v>
      </c>
      <c r="D2004" s="14" t="s">
        <v>1736</v>
      </c>
      <c r="E2004" s="13" t="s">
        <v>2646</v>
      </c>
      <c r="F2004" s="43" t="s">
        <v>3095</v>
      </c>
      <c r="G2004" s="12" t="s">
        <v>2120</v>
      </c>
      <c r="H2004" s="18" t="s">
        <v>2121</v>
      </c>
      <c r="I2004" s="18"/>
      <c r="J2004" s="43" t="s">
        <v>3379</v>
      </c>
      <c r="K2004" s="44">
        <v>41635</v>
      </c>
      <c r="L2004" s="44"/>
      <c r="M2004" s="168"/>
      <c r="N2004" s="75"/>
      <c r="O2004" s="75">
        <v>0</v>
      </c>
      <c r="P2004" s="65">
        <v>1</v>
      </c>
      <c r="Q2004" s="91" t="s">
        <v>3107</v>
      </c>
      <c r="R2004" s="14"/>
      <c r="T2004" s="123">
        <v>41669</v>
      </c>
      <c r="U2004" s="338"/>
      <c r="V2004" s="92"/>
      <c r="W2004" s="92"/>
    </row>
    <row r="2005" spans="1:23" ht="12.75" customHeight="1" x14ac:dyDescent="0.2">
      <c r="A2005" s="11">
        <f t="shared" si="32"/>
        <v>2003</v>
      </c>
      <c r="B2005" s="98">
        <v>5519</v>
      </c>
      <c r="C2005" s="12" t="s">
        <v>1697</v>
      </c>
      <c r="D2005" s="19" t="s">
        <v>1737</v>
      </c>
      <c r="E2005" s="13" t="s">
        <v>2646</v>
      </c>
      <c r="F2005" s="43" t="s">
        <v>3095</v>
      </c>
      <c r="G2005" s="12" t="s">
        <v>2120</v>
      </c>
      <c r="H2005" s="18" t="s">
        <v>2121</v>
      </c>
      <c r="I2005" s="18"/>
      <c r="J2005" s="43" t="s">
        <v>3379</v>
      </c>
      <c r="K2005" s="44">
        <v>41912</v>
      </c>
      <c r="L2005" s="44"/>
      <c r="M2005" s="168"/>
      <c r="N2005" s="75"/>
      <c r="O2005" s="75">
        <v>0</v>
      </c>
      <c r="P2005" s="65">
        <v>1</v>
      </c>
      <c r="Q2005" s="91" t="s">
        <v>3107</v>
      </c>
      <c r="R2005" s="14"/>
      <c r="T2005" s="123">
        <v>41865</v>
      </c>
      <c r="U2005" s="338">
        <v>41912</v>
      </c>
      <c r="V2005" s="92"/>
      <c r="W2005" s="92"/>
    </row>
    <row r="2006" spans="1:23" ht="12.75" customHeight="1" x14ac:dyDescent="0.2">
      <c r="A2006" s="11">
        <f t="shared" si="32"/>
        <v>2004</v>
      </c>
      <c r="B2006" s="137">
        <v>5520</v>
      </c>
      <c r="C2006" s="12" t="s">
        <v>1697</v>
      </c>
      <c r="D2006" s="14" t="s">
        <v>1738</v>
      </c>
      <c r="E2006" s="13" t="s">
        <v>2646</v>
      </c>
      <c r="F2006" s="43" t="s">
        <v>3052</v>
      </c>
      <c r="G2006" s="12" t="s">
        <v>2120</v>
      </c>
      <c r="H2006" s="12" t="s">
        <v>2121</v>
      </c>
      <c r="I2006" s="225" t="s">
        <v>3360</v>
      </c>
      <c r="J2006" s="43" t="s">
        <v>3379</v>
      </c>
      <c r="K2006" s="43" t="s">
        <v>3379</v>
      </c>
      <c r="L2006" s="144">
        <v>40476</v>
      </c>
      <c r="M2006" s="168"/>
      <c r="N2006" s="75"/>
      <c r="O2006" s="75">
        <v>0</v>
      </c>
      <c r="P2006" s="65">
        <v>1</v>
      </c>
      <c r="Q2006" s="91" t="s">
        <v>3110</v>
      </c>
      <c r="R2006" s="14"/>
      <c r="T2006" s="123"/>
      <c r="U2006" s="338"/>
      <c r="V2006" s="92"/>
      <c r="W2006" s="92"/>
    </row>
    <row r="2007" spans="1:23" ht="12.75" customHeight="1" x14ac:dyDescent="0.2">
      <c r="A2007" s="11">
        <f t="shared" si="32"/>
        <v>2005</v>
      </c>
      <c r="B2007" s="98">
        <v>5521</v>
      </c>
      <c r="C2007" s="12" t="s">
        <v>1697</v>
      </c>
      <c r="D2007" s="14" t="s">
        <v>1739</v>
      </c>
      <c r="E2007" s="13" t="s">
        <v>2646</v>
      </c>
      <c r="F2007" s="43" t="s">
        <v>3095</v>
      </c>
      <c r="G2007" s="12" t="s">
        <v>2120</v>
      </c>
      <c r="H2007" s="12" t="s">
        <v>2121</v>
      </c>
      <c r="I2007" s="18" t="s">
        <v>3360</v>
      </c>
      <c r="J2007" s="43" t="s">
        <v>3379</v>
      </c>
      <c r="K2007" s="43" t="s">
        <v>3379</v>
      </c>
      <c r="L2007" s="144">
        <v>40724</v>
      </c>
      <c r="M2007" s="168"/>
      <c r="N2007" s="75"/>
      <c r="O2007" s="75">
        <v>0</v>
      </c>
      <c r="P2007" s="65">
        <v>1</v>
      </c>
      <c r="Q2007" s="91" t="s">
        <v>3110</v>
      </c>
      <c r="R2007" s="14"/>
      <c r="T2007" s="135">
        <v>41446</v>
      </c>
      <c r="U2007" s="338"/>
      <c r="V2007" s="92"/>
      <c r="W2007" s="92"/>
    </row>
    <row r="2008" spans="1:23" ht="12.75" customHeight="1" x14ac:dyDescent="0.2">
      <c r="A2008" s="11">
        <f t="shared" si="32"/>
        <v>2006</v>
      </c>
      <c r="B2008" s="98">
        <v>5522</v>
      </c>
      <c r="C2008" s="12" t="s">
        <v>1697</v>
      </c>
      <c r="D2008" s="14" t="s">
        <v>1740</v>
      </c>
      <c r="E2008" s="13" t="s">
        <v>2646</v>
      </c>
      <c r="F2008" s="43" t="s">
        <v>3095</v>
      </c>
      <c r="G2008" s="12" t="s">
        <v>2120</v>
      </c>
      <c r="H2008" s="12" t="s">
        <v>2121</v>
      </c>
      <c r="I2008" s="18" t="s">
        <v>3360</v>
      </c>
      <c r="J2008" s="43" t="s">
        <v>3379</v>
      </c>
      <c r="K2008" s="43" t="s">
        <v>3379</v>
      </c>
      <c r="L2008" s="144">
        <v>40644</v>
      </c>
      <c r="M2008" s="168"/>
      <c r="N2008" s="75"/>
      <c r="O2008" s="75">
        <v>0</v>
      </c>
      <c r="P2008" s="65">
        <v>1</v>
      </c>
      <c r="Q2008" s="91" t="s">
        <v>3110</v>
      </c>
      <c r="R2008" s="14"/>
      <c r="T2008" s="123"/>
      <c r="U2008" s="338"/>
      <c r="V2008" s="92"/>
      <c r="W2008" s="92"/>
    </row>
    <row r="2009" spans="1:23" ht="12.75" customHeight="1" x14ac:dyDescent="0.2">
      <c r="A2009" s="11">
        <f t="shared" si="32"/>
        <v>2007</v>
      </c>
      <c r="B2009" s="98">
        <v>5523</v>
      </c>
      <c r="C2009" s="12" t="s">
        <v>1697</v>
      </c>
      <c r="D2009" s="14" t="s">
        <v>1741</v>
      </c>
      <c r="E2009" s="13" t="s">
        <v>2646</v>
      </c>
      <c r="F2009" s="43" t="s">
        <v>3095</v>
      </c>
      <c r="G2009" s="12" t="s">
        <v>2120</v>
      </c>
      <c r="H2009" s="12" t="s">
        <v>2121</v>
      </c>
      <c r="I2009" s="18" t="s">
        <v>3360</v>
      </c>
      <c r="J2009" s="43" t="s">
        <v>3379</v>
      </c>
      <c r="K2009" s="43" t="s">
        <v>3379</v>
      </c>
      <c r="L2009" s="144">
        <v>40780</v>
      </c>
      <c r="M2009" s="168"/>
      <c r="N2009" s="75"/>
      <c r="O2009" s="75">
        <v>0</v>
      </c>
      <c r="P2009" s="65">
        <v>1</v>
      </c>
      <c r="Q2009" s="91" t="s">
        <v>3110</v>
      </c>
      <c r="R2009" s="14"/>
      <c r="T2009" s="123"/>
      <c r="U2009" s="338"/>
      <c r="V2009" s="92"/>
      <c r="W2009" s="92"/>
    </row>
    <row r="2010" spans="1:23" ht="12.75" customHeight="1" x14ac:dyDescent="0.2">
      <c r="A2010" s="11">
        <f t="shared" si="32"/>
        <v>2008</v>
      </c>
      <c r="B2010" s="98">
        <v>5524</v>
      </c>
      <c r="C2010" s="12" t="s">
        <v>1697</v>
      </c>
      <c r="D2010" s="14" t="s">
        <v>1742</v>
      </c>
      <c r="E2010" s="13" t="s">
        <v>2646</v>
      </c>
      <c r="F2010" s="43" t="s">
        <v>3095</v>
      </c>
      <c r="G2010" s="12" t="s">
        <v>2120</v>
      </c>
      <c r="H2010" s="12" t="s">
        <v>2121</v>
      </c>
      <c r="I2010" s="18" t="s">
        <v>3360</v>
      </c>
      <c r="J2010" s="43" t="s">
        <v>3379</v>
      </c>
      <c r="K2010" s="43" t="s">
        <v>3379</v>
      </c>
      <c r="L2010" s="144">
        <v>40652</v>
      </c>
      <c r="M2010" s="168"/>
      <c r="N2010" s="75"/>
      <c r="O2010" s="75">
        <v>0</v>
      </c>
      <c r="P2010" s="65">
        <v>1</v>
      </c>
      <c r="Q2010" s="91" t="s">
        <v>3110</v>
      </c>
      <c r="R2010" s="14"/>
      <c r="T2010" s="135">
        <v>41355</v>
      </c>
      <c r="U2010" s="338"/>
      <c r="V2010" s="92"/>
      <c r="W2010" s="92"/>
    </row>
    <row r="2011" spans="1:23" ht="12.75" customHeight="1" x14ac:dyDescent="0.2">
      <c r="A2011" s="11">
        <f t="shared" si="32"/>
        <v>2009</v>
      </c>
      <c r="B2011" s="98">
        <v>5525</v>
      </c>
      <c r="C2011" s="12" t="s">
        <v>1697</v>
      </c>
      <c r="D2011" s="14" t="s">
        <v>1743</v>
      </c>
      <c r="E2011" s="13" t="s">
        <v>2646</v>
      </c>
      <c r="F2011" s="43" t="s">
        <v>3095</v>
      </c>
      <c r="G2011" s="12" t="s">
        <v>2120</v>
      </c>
      <c r="H2011" s="12" t="s">
        <v>2121</v>
      </c>
      <c r="I2011" s="18" t="s">
        <v>3360</v>
      </c>
      <c r="J2011" s="43" t="s">
        <v>3379</v>
      </c>
      <c r="K2011" s="43" t="s">
        <v>3379</v>
      </c>
      <c r="L2011" s="144">
        <v>40780</v>
      </c>
      <c r="M2011" s="168"/>
      <c r="N2011" s="75"/>
      <c r="O2011" s="75">
        <v>0</v>
      </c>
      <c r="P2011" s="65">
        <v>1</v>
      </c>
      <c r="Q2011" s="91" t="s">
        <v>3110</v>
      </c>
      <c r="R2011" s="14"/>
      <c r="T2011" s="135">
        <v>41355</v>
      </c>
      <c r="U2011" s="338"/>
      <c r="V2011" s="92"/>
      <c r="W2011" s="92"/>
    </row>
    <row r="2012" spans="1:23" ht="12.75" customHeight="1" x14ac:dyDescent="0.2">
      <c r="A2012" s="11">
        <f t="shared" si="32"/>
        <v>2010</v>
      </c>
      <c r="B2012" s="98">
        <v>5526</v>
      </c>
      <c r="C2012" s="12" t="s">
        <v>1697</v>
      </c>
      <c r="D2012" s="14" t="s">
        <v>1634</v>
      </c>
      <c r="E2012" s="13" t="s">
        <v>2646</v>
      </c>
      <c r="F2012" s="43" t="s">
        <v>3095</v>
      </c>
      <c r="G2012" s="12" t="s">
        <v>2120</v>
      </c>
      <c r="H2012" s="12" t="s">
        <v>2121</v>
      </c>
      <c r="I2012" s="18" t="s">
        <v>3360</v>
      </c>
      <c r="J2012" s="43" t="s">
        <v>3379</v>
      </c>
      <c r="K2012" s="43" t="s">
        <v>3379</v>
      </c>
      <c r="L2012" s="144">
        <v>40765</v>
      </c>
      <c r="M2012" s="168"/>
      <c r="N2012" s="75"/>
      <c r="O2012" s="75">
        <v>0</v>
      </c>
      <c r="P2012" s="65">
        <v>1</v>
      </c>
      <c r="Q2012" s="91" t="s">
        <v>3110</v>
      </c>
      <c r="R2012" s="14"/>
      <c r="T2012" s="135">
        <v>41446</v>
      </c>
      <c r="U2012" s="338"/>
      <c r="V2012" s="92"/>
      <c r="W2012" s="92"/>
    </row>
    <row r="2013" spans="1:23" ht="12.75" customHeight="1" x14ac:dyDescent="0.2">
      <c r="A2013" s="11">
        <f t="shared" si="32"/>
        <v>2011</v>
      </c>
      <c r="B2013" s="98">
        <v>5527</v>
      </c>
      <c r="C2013" s="12" t="s">
        <v>1697</v>
      </c>
      <c r="D2013" s="14" t="s">
        <v>1744</v>
      </c>
      <c r="E2013" s="13" t="s">
        <v>2646</v>
      </c>
      <c r="F2013" s="43" t="s">
        <v>3095</v>
      </c>
      <c r="G2013" s="12" t="s">
        <v>2120</v>
      </c>
      <c r="H2013" s="12" t="s">
        <v>2121</v>
      </c>
      <c r="I2013" s="18" t="s">
        <v>3360</v>
      </c>
      <c r="J2013" s="43" t="s">
        <v>3379</v>
      </c>
      <c r="K2013" s="43" t="s">
        <v>3379</v>
      </c>
      <c r="L2013" s="144">
        <v>40778</v>
      </c>
      <c r="M2013" s="168"/>
      <c r="N2013" s="75"/>
      <c r="O2013" s="75">
        <v>0</v>
      </c>
      <c r="P2013" s="65">
        <v>1</v>
      </c>
      <c r="Q2013" s="91" t="s">
        <v>3110</v>
      </c>
      <c r="R2013" s="14"/>
      <c r="T2013" s="135">
        <v>41355</v>
      </c>
      <c r="U2013" s="338"/>
      <c r="V2013" s="92"/>
      <c r="W2013" s="92"/>
    </row>
    <row r="2014" spans="1:23" ht="12.75" customHeight="1" x14ac:dyDescent="0.2">
      <c r="A2014" s="11">
        <f t="shared" si="32"/>
        <v>2012</v>
      </c>
      <c r="B2014" s="98">
        <v>5528</v>
      </c>
      <c r="C2014" s="12" t="s">
        <v>1697</v>
      </c>
      <c r="D2014" s="14" t="s">
        <v>2503</v>
      </c>
      <c r="E2014" s="13" t="s">
        <v>2646</v>
      </c>
      <c r="F2014" s="43" t="s">
        <v>3095</v>
      </c>
      <c r="G2014" s="12" t="s">
        <v>2120</v>
      </c>
      <c r="H2014" s="12" t="s">
        <v>2121</v>
      </c>
      <c r="I2014" s="18" t="s">
        <v>3360</v>
      </c>
      <c r="J2014" s="43" t="s">
        <v>3379</v>
      </c>
      <c r="K2014" s="43" t="s">
        <v>3379</v>
      </c>
      <c r="L2014" s="144">
        <v>40513</v>
      </c>
      <c r="M2014" s="168"/>
      <c r="N2014" s="75"/>
      <c r="O2014" s="75">
        <v>0</v>
      </c>
      <c r="P2014" s="65">
        <v>1</v>
      </c>
      <c r="Q2014" s="91" t="s">
        <v>3110</v>
      </c>
      <c r="R2014" s="14"/>
      <c r="T2014" s="135">
        <v>41355</v>
      </c>
      <c r="U2014" s="338"/>
      <c r="V2014" s="92"/>
      <c r="W2014" s="92"/>
    </row>
    <row r="2015" spans="1:23" ht="12.75" customHeight="1" x14ac:dyDescent="0.2">
      <c r="A2015" s="11">
        <f t="shared" si="32"/>
        <v>2013</v>
      </c>
      <c r="B2015" s="98">
        <v>5529</v>
      </c>
      <c r="C2015" s="12" t="s">
        <v>1697</v>
      </c>
      <c r="D2015" s="14" t="s">
        <v>2504</v>
      </c>
      <c r="E2015" s="13" t="s">
        <v>2646</v>
      </c>
      <c r="F2015" s="43" t="s">
        <v>3095</v>
      </c>
      <c r="G2015" s="12" t="s">
        <v>2120</v>
      </c>
      <c r="H2015" s="12" t="s">
        <v>2121</v>
      </c>
      <c r="I2015" s="221" t="s">
        <v>3360</v>
      </c>
      <c r="J2015" s="43" t="s">
        <v>3379</v>
      </c>
      <c r="K2015" s="43" t="s">
        <v>3379</v>
      </c>
      <c r="L2015" s="144">
        <v>40652</v>
      </c>
      <c r="M2015" s="168"/>
      <c r="N2015" s="75"/>
      <c r="O2015" s="75">
        <v>0</v>
      </c>
      <c r="P2015" s="65">
        <v>1</v>
      </c>
      <c r="Q2015" s="91" t="s">
        <v>3110</v>
      </c>
      <c r="R2015" s="14"/>
      <c r="T2015" s="135">
        <v>41446</v>
      </c>
      <c r="U2015" s="338"/>
      <c r="V2015" s="92"/>
      <c r="W2015" s="92"/>
    </row>
    <row r="2016" spans="1:23" ht="12.75" customHeight="1" x14ac:dyDescent="0.2">
      <c r="A2016" s="11">
        <f t="shared" si="32"/>
        <v>2014</v>
      </c>
      <c r="B2016" s="98">
        <v>5530</v>
      </c>
      <c r="C2016" s="12" t="s">
        <v>1697</v>
      </c>
      <c r="D2016" s="14" t="s">
        <v>2505</v>
      </c>
      <c r="E2016" s="13" t="s">
        <v>2646</v>
      </c>
      <c r="F2016" s="43" t="s">
        <v>3095</v>
      </c>
      <c r="G2016" s="12" t="s">
        <v>2120</v>
      </c>
      <c r="H2016" s="12"/>
      <c r="I2016" s="12"/>
      <c r="J2016" s="43" t="s">
        <v>3379</v>
      </c>
      <c r="K2016" s="13"/>
      <c r="L2016" s="13"/>
      <c r="M2016" s="168"/>
      <c r="N2016" s="75"/>
      <c r="O2016" s="75">
        <v>0</v>
      </c>
      <c r="P2016" s="65">
        <v>1</v>
      </c>
      <c r="Q2016" s="91" t="s">
        <v>3107</v>
      </c>
      <c r="R2016" s="14"/>
      <c r="T2016" s="123"/>
      <c r="U2016" s="338"/>
      <c r="V2016" s="92"/>
      <c r="W2016" s="92"/>
    </row>
    <row r="2017" spans="1:23" ht="12.75" customHeight="1" x14ac:dyDescent="0.2">
      <c r="A2017" s="11">
        <f t="shared" si="32"/>
        <v>2015</v>
      </c>
      <c r="B2017" s="98">
        <v>5531</v>
      </c>
      <c r="C2017" s="12" t="s">
        <v>1697</v>
      </c>
      <c r="D2017" s="14" t="s">
        <v>2506</v>
      </c>
      <c r="E2017" s="13" t="s">
        <v>2646</v>
      </c>
      <c r="F2017" s="43" t="s">
        <v>3095</v>
      </c>
      <c r="G2017" s="12" t="s">
        <v>2120</v>
      </c>
      <c r="H2017" s="12" t="s">
        <v>2121</v>
      </c>
      <c r="I2017" s="225" t="s">
        <v>3360</v>
      </c>
      <c r="J2017" s="43" t="s">
        <v>3379</v>
      </c>
      <c r="K2017" s="43" t="s">
        <v>3379</v>
      </c>
      <c r="L2017" s="144">
        <v>40773</v>
      </c>
      <c r="M2017" s="168"/>
      <c r="N2017" s="75"/>
      <c r="O2017" s="75">
        <v>0</v>
      </c>
      <c r="P2017" s="65">
        <v>1</v>
      </c>
      <c r="Q2017" s="91" t="s">
        <v>3110</v>
      </c>
      <c r="R2017" s="14"/>
      <c r="T2017" s="123"/>
      <c r="U2017" s="338"/>
      <c r="V2017" s="92"/>
      <c r="W2017" s="92"/>
    </row>
    <row r="2018" spans="1:23" ht="12.75" customHeight="1" x14ac:dyDescent="0.2">
      <c r="A2018" s="11">
        <f t="shared" si="32"/>
        <v>2016</v>
      </c>
      <c r="B2018" s="98">
        <v>5532</v>
      </c>
      <c r="C2018" s="12" t="s">
        <v>1697</v>
      </c>
      <c r="D2018" s="14" t="s">
        <v>2712</v>
      </c>
      <c r="E2018" s="13" t="s">
        <v>2646</v>
      </c>
      <c r="F2018" s="43" t="s">
        <v>3095</v>
      </c>
      <c r="G2018" s="12" t="s">
        <v>2120</v>
      </c>
      <c r="H2018" s="12" t="s">
        <v>2121</v>
      </c>
      <c r="I2018" s="221" t="s">
        <v>3360</v>
      </c>
      <c r="J2018" s="43" t="s">
        <v>3379</v>
      </c>
      <c r="K2018" s="43" t="s">
        <v>3379</v>
      </c>
      <c r="L2018" s="144">
        <v>40687</v>
      </c>
      <c r="M2018" s="168"/>
      <c r="N2018" s="75"/>
      <c r="O2018" s="75">
        <v>0</v>
      </c>
      <c r="P2018" s="65">
        <v>1</v>
      </c>
      <c r="Q2018" s="91" t="s">
        <v>3110</v>
      </c>
      <c r="R2018" s="14"/>
      <c r="T2018" s="123"/>
      <c r="U2018" s="338"/>
      <c r="V2018" s="92"/>
      <c r="W2018" s="92"/>
    </row>
    <row r="2019" spans="1:23" ht="12.75" customHeight="1" x14ac:dyDescent="0.2">
      <c r="A2019" s="11">
        <f t="shared" si="32"/>
        <v>2017</v>
      </c>
      <c r="B2019" s="98">
        <v>5533</v>
      </c>
      <c r="C2019" s="12" t="s">
        <v>1697</v>
      </c>
      <c r="D2019" s="14" t="s">
        <v>2713</v>
      </c>
      <c r="E2019" s="13" t="s">
        <v>2646</v>
      </c>
      <c r="F2019" s="43" t="s">
        <v>3095</v>
      </c>
      <c r="G2019" s="12" t="s">
        <v>2120</v>
      </c>
      <c r="H2019" s="12"/>
      <c r="I2019" s="12"/>
      <c r="J2019" s="43" t="s">
        <v>3379</v>
      </c>
      <c r="K2019" s="13"/>
      <c r="L2019" s="13"/>
      <c r="M2019" s="138"/>
      <c r="N2019" s="15"/>
      <c r="O2019" s="15">
        <v>1</v>
      </c>
      <c r="P2019" s="39">
        <v>1</v>
      </c>
      <c r="Q2019" s="91" t="s">
        <v>3107</v>
      </c>
      <c r="R2019" s="14"/>
      <c r="T2019" s="123"/>
      <c r="U2019" s="338"/>
      <c r="V2019" s="92"/>
      <c r="W2019" s="92"/>
    </row>
    <row r="2020" spans="1:23" ht="12.75" customHeight="1" x14ac:dyDescent="0.2">
      <c r="A2020" s="11">
        <f t="shared" si="32"/>
        <v>2018</v>
      </c>
      <c r="B2020" s="98">
        <v>5534</v>
      </c>
      <c r="C2020" s="12" t="s">
        <v>1697</v>
      </c>
      <c r="D2020" s="14" t="s">
        <v>2714</v>
      </c>
      <c r="E2020" s="13" t="s">
        <v>2646</v>
      </c>
      <c r="F2020" s="43" t="s">
        <v>3095</v>
      </c>
      <c r="G2020" s="12" t="s">
        <v>2120</v>
      </c>
      <c r="H2020" s="12"/>
      <c r="I2020" s="12"/>
      <c r="J2020" s="43" t="s">
        <v>3379</v>
      </c>
      <c r="K2020" s="13"/>
      <c r="L2020" s="13"/>
      <c r="M2020" s="138"/>
      <c r="N2020" s="15"/>
      <c r="O2020" s="15">
        <v>1</v>
      </c>
      <c r="P2020" s="39">
        <v>1</v>
      </c>
      <c r="Q2020" s="91" t="s">
        <v>3107</v>
      </c>
      <c r="R2020" s="14"/>
      <c r="T2020" s="123"/>
      <c r="U2020" s="338"/>
      <c r="V2020" s="92"/>
      <c r="W2020" s="92"/>
    </row>
    <row r="2021" spans="1:23" ht="12.75" customHeight="1" x14ac:dyDescent="0.2">
      <c r="A2021" s="11">
        <f t="shared" si="32"/>
        <v>2019</v>
      </c>
      <c r="B2021" s="98">
        <v>5535</v>
      </c>
      <c r="C2021" s="12" t="s">
        <v>1697</v>
      </c>
      <c r="D2021" s="14" t="s">
        <v>2715</v>
      </c>
      <c r="E2021" s="13" t="s">
        <v>2646</v>
      </c>
      <c r="F2021" s="43" t="s">
        <v>3095</v>
      </c>
      <c r="G2021" s="12" t="s">
        <v>2120</v>
      </c>
      <c r="H2021" s="12"/>
      <c r="I2021" s="12"/>
      <c r="J2021" s="43" t="s">
        <v>3379</v>
      </c>
      <c r="K2021" s="13"/>
      <c r="L2021" s="13"/>
      <c r="M2021" s="138"/>
      <c r="N2021" s="15"/>
      <c r="O2021" s="15">
        <v>1</v>
      </c>
      <c r="P2021" s="39">
        <v>1</v>
      </c>
      <c r="Q2021" s="91" t="s">
        <v>3107</v>
      </c>
      <c r="R2021" s="14"/>
      <c r="T2021" s="135">
        <v>41425</v>
      </c>
      <c r="U2021" s="338"/>
      <c r="V2021" s="92"/>
      <c r="W2021" s="92"/>
    </row>
    <row r="2022" spans="1:23" ht="12.75" customHeight="1" x14ac:dyDescent="0.2">
      <c r="A2022" s="11">
        <f t="shared" si="32"/>
        <v>2020</v>
      </c>
      <c r="B2022" s="98">
        <v>5536</v>
      </c>
      <c r="C2022" s="12" t="s">
        <v>1697</v>
      </c>
      <c r="D2022" s="14" t="s">
        <v>2716</v>
      </c>
      <c r="E2022" s="13" t="s">
        <v>2646</v>
      </c>
      <c r="F2022" s="43" t="s">
        <v>3095</v>
      </c>
      <c r="G2022" s="12" t="s">
        <v>2120</v>
      </c>
      <c r="H2022" s="18" t="s">
        <v>2121</v>
      </c>
      <c r="I2022" s="18"/>
      <c r="J2022" s="43" t="s">
        <v>3379</v>
      </c>
      <c r="K2022" s="44">
        <v>41631</v>
      </c>
      <c r="L2022" s="44"/>
      <c r="M2022" s="138"/>
      <c r="N2022" s="15"/>
      <c r="O2022" s="15">
        <v>1</v>
      </c>
      <c r="P2022" s="39">
        <v>1</v>
      </c>
      <c r="Q2022" s="91" t="s">
        <v>3107</v>
      </c>
      <c r="R2022" s="14"/>
      <c r="T2022" s="338">
        <v>41670</v>
      </c>
      <c r="U2022" s="338"/>
      <c r="V2022" s="92"/>
      <c r="W2022" s="92"/>
    </row>
    <row r="2023" spans="1:23" ht="12.75" customHeight="1" x14ac:dyDescent="0.2">
      <c r="A2023" s="11">
        <f t="shared" si="32"/>
        <v>2021</v>
      </c>
      <c r="B2023" s="98">
        <v>5537</v>
      </c>
      <c r="C2023" s="12" t="s">
        <v>1697</v>
      </c>
      <c r="D2023" s="14" t="s">
        <v>2717</v>
      </c>
      <c r="E2023" s="13" t="s">
        <v>2646</v>
      </c>
      <c r="F2023" s="43" t="s">
        <v>3095</v>
      </c>
      <c r="G2023" s="12" t="s">
        <v>2120</v>
      </c>
      <c r="H2023" s="12"/>
      <c r="I2023" s="12"/>
      <c r="J2023" s="43" t="s">
        <v>3379</v>
      </c>
      <c r="K2023" s="13"/>
      <c r="L2023" s="13"/>
      <c r="M2023" s="138"/>
      <c r="N2023" s="15"/>
      <c r="O2023" s="15">
        <v>1</v>
      </c>
      <c r="P2023" s="39">
        <v>1</v>
      </c>
      <c r="Q2023" s="91" t="s">
        <v>3107</v>
      </c>
      <c r="R2023" s="14"/>
      <c r="T2023" s="123"/>
      <c r="U2023" s="338"/>
      <c r="V2023" s="92"/>
      <c r="W2023" s="92"/>
    </row>
    <row r="2024" spans="1:23" ht="12.75" customHeight="1" x14ac:dyDescent="0.2">
      <c r="A2024" s="11">
        <f t="shared" si="32"/>
        <v>2022</v>
      </c>
      <c r="B2024" s="98">
        <v>5538</v>
      </c>
      <c r="C2024" s="12" t="s">
        <v>1697</v>
      </c>
      <c r="D2024" s="14" t="s">
        <v>2718</v>
      </c>
      <c r="E2024" s="13" t="s">
        <v>2646</v>
      </c>
      <c r="F2024" s="43" t="s">
        <v>3095</v>
      </c>
      <c r="G2024" s="12" t="s">
        <v>2120</v>
      </c>
      <c r="H2024" s="12"/>
      <c r="I2024" s="12"/>
      <c r="J2024" s="43" t="s">
        <v>3379</v>
      </c>
      <c r="K2024" s="13"/>
      <c r="L2024" s="13"/>
      <c r="M2024" s="168"/>
      <c r="N2024" s="75"/>
      <c r="O2024" s="75">
        <v>0</v>
      </c>
      <c r="P2024" s="65">
        <v>1</v>
      </c>
      <c r="Q2024" s="91" t="s">
        <v>3107</v>
      </c>
      <c r="R2024" s="14"/>
      <c r="T2024" s="123"/>
      <c r="U2024" s="338"/>
      <c r="V2024" s="92"/>
      <c r="W2024" s="92"/>
    </row>
    <row r="2025" spans="1:23" ht="12.75" customHeight="1" x14ac:dyDescent="0.2">
      <c r="A2025" s="11">
        <f t="shared" si="32"/>
        <v>2023</v>
      </c>
      <c r="B2025" s="98">
        <v>5539</v>
      </c>
      <c r="C2025" s="12" t="s">
        <v>1697</v>
      </c>
      <c r="D2025" s="14" t="s">
        <v>2719</v>
      </c>
      <c r="E2025" s="13" t="s">
        <v>2646</v>
      </c>
      <c r="F2025" s="43" t="s">
        <v>3095</v>
      </c>
      <c r="G2025" s="12" t="s">
        <v>2120</v>
      </c>
      <c r="H2025" s="12"/>
      <c r="I2025" s="12"/>
      <c r="J2025" s="43" t="s">
        <v>3379</v>
      </c>
      <c r="K2025" s="13"/>
      <c r="L2025" s="13"/>
      <c r="M2025" s="138"/>
      <c r="N2025" s="15"/>
      <c r="O2025" s="15">
        <v>1</v>
      </c>
      <c r="P2025" s="39">
        <v>1</v>
      </c>
      <c r="Q2025" s="91" t="s">
        <v>3107</v>
      </c>
      <c r="R2025" s="14"/>
      <c r="T2025" s="123"/>
      <c r="U2025" s="338"/>
      <c r="V2025" s="92"/>
      <c r="W2025" s="92"/>
    </row>
    <row r="2026" spans="1:23" ht="12.75" customHeight="1" x14ac:dyDescent="0.2">
      <c r="A2026" s="11">
        <f t="shared" si="32"/>
        <v>2024</v>
      </c>
      <c r="B2026" s="98">
        <v>5540</v>
      </c>
      <c r="C2026" s="12" t="s">
        <v>1697</v>
      </c>
      <c r="D2026" s="14" t="s">
        <v>1947</v>
      </c>
      <c r="E2026" s="13" t="s">
        <v>2646</v>
      </c>
      <c r="F2026" s="43" t="s">
        <v>3095</v>
      </c>
      <c r="G2026" s="12" t="s">
        <v>2120</v>
      </c>
      <c r="H2026" s="12" t="s">
        <v>2121</v>
      </c>
      <c r="I2026" s="226" t="s">
        <v>3360</v>
      </c>
      <c r="J2026" s="43" t="s">
        <v>3379</v>
      </c>
      <c r="K2026" s="43" t="s">
        <v>3379</v>
      </c>
      <c r="L2026" s="144">
        <v>40724</v>
      </c>
      <c r="M2026" s="168"/>
      <c r="N2026" s="75"/>
      <c r="O2026" s="75">
        <v>0</v>
      </c>
      <c r="P2026" s="65">
        <v>1</v>
      </c>
      <c r="Q2026" s="91" t="s">
        <v>3110</v>
      </c>
      <c r="R2026" s="14"/>
      <c r="T2026" s="135">
        <v>41355</v>
      </c>
      <c r="U2026" s="338"/>
      <c r="V2026" s="92"/>
      <c r="W2026" s="92"/>
    </row>
    <row r="2027" spans="1:23" ht="12.75" customHeight="1" x14ac:dyDescent="0.2">
      <c r="A2027" s="11">
        <f t="shared" si="32"/>
        <v>2025</v>
      </c>
      <c r="B2027" s="98">
        <v>5541</v>
      </c>
      <c r="C2027" s="12" t="s">
        <v>1697</v>
      </c>
      <c r="D2027" s="14" t="s">
        <v>1948</v>
      </c>
      <c r="E2027" s="13" t="s">
        <v>2646</v>
      </c>
      <c r="F2027" s="43" t="s">
        <v>3095</v>
      </c>
      <c r="G2027" s="12" t="s">
        <v>2120</v>
      </c>
      <c r="H2027" s="12"/>
      <c r="I2027" s="18" t="s">
        <v>3360</v>
      </c>
      <c r="J2027" s="43" t="s">
        <v>3379</v>
      </c>
      <c r="K2027" s="13"/>
      <c r="L2027" s="44">
        <v>42185</v>
      </c>
      <c r="M2027" s="138"/>
      <c r="N2027" s="15"/>
      <c r="O2027" s="15">
        <v>1</v>
      </c>
      <c r="P2027" s="39">
        <v>1</v>
      </c>
      <c r="Q2027" s="91" t="s">
        <v>3110</v>
      </c>
      <c r="R2027" s="14"/>
      <c r="S2027" s="115" t="s">
        <v>3360</v>
      </c>
      <c r="T2027" s="123"/>
      <c r="U2027" s="338"/>
      <c r="V2027" s="92">
        <v>42185</v>
      </c>
      <c r="W2027" s="92">
        <v>42185</v>
      </c>
    </row>
    <row r="2028" spans="1:23" ht="12.75" customHeight="1" x14ac:dyDescent="0.2">
      <c r="A2028" s="11">
        <f t="shared" si="32"/>
        <v>2026</v>
      </c>
      <c r="B2028" s="98">
        <v>5542</v>
      </c>
      <c r="C2028" s="12" t="s">
        <v>1697</v>
      </c>
      <c r="D2028" s="14" t="s">
        <v>1949</v>
      </c>
      <c r="E2028" s="13" t="s">
        <v>2646</v>
      </c>
      <c r="F2028" s="43" t="s">
        <v>3095</v>
      </c>
      <c r="G2028" s="12" t="s">
        <v>2120</v>
      </c>
      <c r="H2028" s="12"/>
      <c r="I2028" s="12"/>
      <c r="J2028" s="43" t="s">
        <v>3379</v>
      </c>
      <c r="K2028" s="13"/>
      <c r="L2028" s="13"/>
      <c r="M2028" s="138"/>
      <c r="N2028" s="15"/>
      <c r="O2028" s="15">
        <v>1</v>
      </c>
      <c r="P2028" s="39">
        <v>1</v>
      </c>
      <c r="Q2028" s="91" t="s">
        <v>3107</v>
      </c>
      <c r="R2028" s="14"/>
      <c r="T2028" s="123"/>
      <c r="U2028" s="338"/>
      <c r="V2028" s="92"/>
      <c r="W2028" s="92"/>
    </row>
    <row r="2029" spans="1:23" ht="12.75" customHeight="1" x14ac:dyDescent="0.2">
      <c r="A2029" s="11">
        <f t="shared" si="32"/>
        <v>2027</v>
      </c>
      <c r="B2029" s="98">
        <v>5543</v>
      </c>
      <c r="C2029" s="12" t="s">
        <v>1697</v>
      </c>
      <c r="D2029" s="14" t="s">
        <v>1950</v>
      </c>
      <c r="E2029" s="13" t="s">
        <v>2646</v>
      </c>
      <c r="F2029" s="43" t="s">
        <v>3095</v>
      </c>
      <c r="G2029" s="12" t="s">
        <v>2120</v>
      </c>
      <c r="H2029" s="12"/>
      <c r="I2029" s="12"/>
      <c r="J2029" s="43" t="s">
        <v>3379</v>
      </c>
      <c r="K2029" s="13"/>
      <c r="L2029" s="13"/>
      <c r="M2029" s="138"/>
      <c r="N2029" s="15"/>
      <c r="O2029" s="15">
        <v>1</v>
      </c>
      <c r="P2029" s="39">
        <v>1</v>
      </c>
      <c r="Q2029" s="91" t="s">
        <v>3107</v>
      </c>
      <c r="R2029" s="14"/>
      <c r="T2029" s="123"/>
      <c r="U2029" s="338"/>
      <c r="V2029" s="92"/>
      <c r="W2029" s="92"/>
    </row>
    <row r="2030" spans="1:23" ht="12.75" customHeight="1" x14ac:dyDescent="0.2">
      <c r="A2030" s="11">
        <f t="shared" si="32"/>
        <v>2028</v>
      </c>
      <c r="B2030" s="98">
        <v>5544</v>
      </c>
      <c r="C2030" s="12" t="s">
        <v>1697</v>
      </c>
      <c r="D2030" s="14" t="s">
        <v>1288</v>
      </c>
      <c r="E2030" s="13" t="s">
        <v>2646</v>
      </c>
      <c r="F2030" s="43" t="s">
        <v>3095</v>
      </c>
      <c r="G2030" s="12" t="s">
        <v>2120</v>
      </c>
      <c r="H2030" s="12"/>
      <c r="I2030" s="12"/>
      <c r="J2030" s="43" t="s">
        <v>3379</v>
      </c>
      <c r="K2030" s="13"/>
      <c r="L2030" s="13"/>
      <c r="M2030" s="138"/>
      <c r="N2030" s="15"/>
      <c r="O2030" s="15">
        <v>1</v>
      </c>
      <c r="P2030" s="39">
        <v>1</v>
      </c>
      <c r="Q2030" s="91" t="s">
        <v>3107</v>
      </c>
      <c r="R2030" s="14"/>
      <c r="T2030" s="123"/>
      <c r="U2030" s="338"/>
      <c r="V2030" s="92"/>
      <c r="W2030" s="92"/>
    </row>
    <row r="2031" spans="1:23" ht="12.75" customHeight="1" x14ac:dyDescent="0.2">
      <c r="A2031" s="11">
        <f t="shared" si="32"/>
        <v>2029</v>
      </c>
      <c r="B2031" s="98">
        <v>5545</v>
      </c>
      <c r="C2031" s="12" t="s">
        <v>1697</v>
      </c>
      <c r="D2031" s="14" t="s">
        <v>1289</v>
      </c>
      <c r="E2031" s="13" t="s">
        <v>2646</v>
      </c>
      <c r="F2031" s="43" t="s">
        <v>3095</v>
      </c>
      <c r="G2031" s="12" t="s">
        <v>2120</v>
      </c>
      <c r="H2031" s="12" t="s">
        <v>2121</v>
      </c>
      <c r="I2031" s="226" t="s">
        <v>3360</v>
      </c>
      <c r="J2031" s="43" t="s">
        <v>3379</v>
      </c>
      <c r="K2031" s="43" t="s">
        <v>3379</v>
      </c>
      <c r="L2031" s="144">
        <v>40662</v>
      </c>
      <c r="M2031" s="168"/>
      <c r="N2031" s="75"/>
      <c r="O2031" s="75">
        <v>0</v>
      </c>
      <c r="P2031" s="65">
        <v>1</v>
      </c>
      <c r="Q2031" s="91" t="s">
        <v>3110</v>
      </c>
      <c r="R2031" s="14"/>
      <c r="T2031" s="135">
        <v>41432</v>
      </c>
      <c r="U2031" s="338"/>
      <c r="V2031" s="92"/>
      <c r="W2031" s="92"/>
    </row>
    <row r="2032" spans="1:23" ht="12.75" customHeight="1" x14ac:dyDescent="0.2">
      <c r="A2032" s="11">
        <f t="shared" si="32"/>
        <v>2030</v>
      </c>
      <c r="B2032" s="98">
        <v>5546</v>
      </c>
      <c r="C2032" s="12" t="s">
        <v>1697</v>
      </c>
      <c r="D2032" s="14" t="s">
        <v>1290</v>
      </c>
      <c r="E2032" s="13" t="s">
        <v>2646</v>
      </c>
      <c r="F2032" s="43" t="s">
        <v>3095</v>
      </c>
      <c r="G2032" s="12" t="s">
        <v>2120</v>
      </c>
      <c r="H2032" s="12"/>
      <c r="I2032" s="18" t="s">
        <v>3360</v>
      </c>
      <c r="J2032" s="43" t="s">
        <v>3379</v>
      </c>
      <c r="K2032" s="13"/>
      <c r="L2032" s="44">
        <v>42004</v>
      </c>
      <c r="M2032" s="168"/>
      <c r="N2032" s="75"/>
      <c r="O2032" s="75">
        <v>0</v>
      </c>
      <c r="P2032" s="65">
        <v>1</v>
      </c>
      <c r="Q2032" s="91" t="s">
        <v>3110</v>
      </c>
      <c r="R2032" s="14"/>
      <c r="T2032" s="123"/>
      <c r="U2032" s="338"/>
      <c r="V2032" s="92">
        <v>41997</v>
      </c>
      <c r="W2032" s="126">
        <v>42004</v>
      </c>
    </row>
    <row r="2033" spans="1:23" ht="12.75" customHeight="1" x14ac:dyDescent="0.2">
      <c r="A2033" s="11">
        <f t="shared" si="32"/>
        <v>2031</v>
      </c>
      <c r="B2033" s="98">
        <v>5547</v>
      </c>
      <c r="C2033" s="12" t="s">
        <v>1697</v>
      </c>
      <c r="D2033" s="14" t="s">
        <v>1291</v>
      </c>
      <c r="E2033" s="13" t="s">
        <v>2646</v>
      </c>
      <c r="F2033" s="43" t="s">
        <v>3095</v>
      </c>
      <c r="G2033" s="12" t="s">
        <v>2120</v>
      </c>
      <c r="H2033" s="12" t="s">
        <v>2121</v>
      </c>
      <c r="I2033" s="225" t="s">
        <v>3360</v>
      </c>
      <c r="J2033" s="43" t="s">
        <v>3379</v>
      </c>
      <c r="K2033" s="43" t="s">
        <v>3379</v>
      </c>
      <c r="L2033" s="144">
        <v>40717</v>
      </c>
      <c r="M2033" s="168"/>
      <c r="N2033" s="75"/>
      <c r="O2033" s="75">
        <v>0</v>
      </c>
      <c r="P2033" s="65">
        <v>1</v>
      </c>
      <c r="Q2033" s="91" t="s">
        <v>3110</v>
      </c>
      <c r="R2033" s="14"/>
      <c r="T2033" s="123"/>
      <c r="U2033" s="338"/>
      <c r="V2033" s="92"/>
      <c r="W2033" s="92"/>
    </row>
    <row r="2034" spans="1:23" ht="12.75" customHeight="1" x14ac:dyDescent="0.2">
      <c r="A2034" s="11">
        <f t="shared" si="32"/>
        <v>2032</v>
      </c>
      <c r="B2034" s="98">
        <v>5548</v>
      </c>
      <c r="C2034" s="12" t="s">
        <v>1697</v>
      </c>
      <c r="D2034" s="14" t="s">
        <v>1292</v>
      </c>
      <c r="E2034" s="13" t="s">
        <v>2646</v>
      </c>
      <c r="F2034" s="43" t="s">
        <v>3095</v>
      </c>
      <c r="G2034" s="12" t="s">
        <v>2120</v>
      </c>
      <c r="H2034" s="12" t="s">
        <v>2121</v>
      </c>
      <c r="I2034" s="18" t="s">
        <v>3360</v>
      </c>
      <c r="J2034" s="43" t="s">
        <v>3379</v>
      </c>
      <c r="K2034" s="43" t="s">
        <v>3379</v>
      </c>
      <c r="L2034" s="144">
        <v>40773</v>
      </c>
      <c r="M2034" s="168"/>
      <c r="N2034" s="75"/>
      <c r="O2034" s="75">
        <v>0</v>
      </c>
      <c r="P2034" s="65">
        <v>1</v>
      </c>
      <c r="Q2034" s="91" t="s">
        <v>3110</v>
      </c>
      <c r="R2034" s="14"/>
      <c r="T2034" s="123"/>
      <c r="U2034" s="338"/>
      <c r="V2034" s="92"/>
      <c r="W2034" s="92"/>
    </row>
    <row r="2035" spans="1:23" ht="12.75" customHeight="1" x14ac:dyDescent="0.2">
      <c r="A2035" s="11">
        <f t="shared" si="32"/>
        <v>2033</v>
      </c>
      <c r="B2035" s="98">
        <v>5550</v>
      </c>
      <c r="C2035" s="12" t="s">
        <v>1697</v>
      </c>
      <c r="D2035" s="14" t="s">
        <v>1295</v>
      </c>
      <c r="E2035" s="13" t="s">
        <v>2646</v>
      </c>
      <c r="F2035" s="43" t="s">
        <v>3052</v>
      </c>
      <c r="G2035" s="12" t="s">
        <v>2120</v>
      </c>
      <c r="H2035" s="12" t="s">
        <v>2121</v>
      </c>
      <c r="I2035" s="18" t="s">
        <v>3360</v>
      </c>
      <c r="J2035" s="43" t="s">
        <v>3379</v>
      </c>
      <c r="K2035" s="43" t="s">
        <v>3379</v>
      </c>
      <c r="L2035" s="144">
        <v>40700</v>
      </c>
      <c r="M2035" s="168"/>
      <c r="N2035" s="75"/>
      <c r="O2035" s="75">
        <v>0</v>
      </c>
      <c r="P2035" s="65">
        <v>1</v>
      </c>
      <c r="Q2035" s="91" t="s">
        <v>3110</v>
      </c>
      <c r="R2035" s="14"/>
      <c r="T2035" s="123"/>
      <c r="U2035" s="338"/>
      <c r="V2035" s="92"/>
      <c r="W2035" s="92"/>
    </row>
    <row r="2036" spans="1:23" ht="12.75" customHeight="1" x14ac:dyDescent="0.2">
      <c r="A2036" s="11">
        <f t="shared" si="32"/>
        <v>2034</v>
      </c>
      <c r="B2036" s="98">
        <v>5551</v>
      </c>
      <c r="C2036" s="12" t="s">
        <v>1697</v>
      </c>
      <c r="D2036" s="14" t="s">
        <v>1296</v>
      </c>
      <c r="E2036" s="13" t="s">
        <v>2646</v>
      </c>
      <c r="F2036" s="43" t="s">
        <v>3052</v>
      </c>
      <c r="G2036" s="12" t="s">
        <v>2120</v>
      </c>
      <c r="H2036" s="12" t="s">
        <v>2121</v>
      </c>
      <c r="I2036" s="18" t="s">
        <v>3360</v>
      </c>
      <c r="J2036" s="43" t="s">
        <v>3379</v>
      </c>
      <c r="K2036" s="43" t="s">
        <v>3379</v>
      </c>
      <c r="L2036" s="144">
        <v>40700</v>
      </c>
      <c r="M2036" s="168"/>
      <c r="N2036" s="75"/>
      <c r="O2036" s="75">
        <v>0</v>
      </c>
      <c r="P2036" s="65">
        <v>1</v>
      </c>
      <c r="Q2036" s="91" t="s">
        <v>3110</v>
      </c>
      <c r="R2036" s="14"/>
      <c r="T2036" s="123"/>
      <c r="U2036" s="338"/>
      <c r="V2036" s="92"/>
      <c r="W2036" s="92"/>
    </row>
    <row r="2037" spans="1:23" ht="12.75" customHeight="1" x14ac:dyDescent="0.2">
      <c r="A2037" s="11">
        <f t="shared" si="32"/>
        <v>2035</v>
      </c>
      <c r="B2037" s="98">
        <v>5552</v>
      </c>
      <c r="C2037" s="12" t="s">
        <v>1697</v>
      </c>
      <c r="D2037" s="14" t="s">
        <v>1297</v>
      </c>
      <c r="E2037" s="13" t="s">
        <v>2646</v>
      </c>
      <c r="F2037" s="43" t="s">
        <v>3052</v>
      </c>
      <c r="G2037" s="12" t="s">
        <v>2120</v>
      </c>
      <c r="H2037" s="12" t="s">
        <v>2121</v>
      </c>
      <c r="I2037" s="18" t="s">
        <v>3360</v>
      </c>
      <c r="J2037" s="43" t="s">
        <v>3379</v>
      </c>
      <c r="K2037" s="43" t="s">
        <v>3379</v>
      </c>
      <c r="L2037" s="144">
        <v>40406</v>
      </c>
      <c r="M2037" s="168"/>
      <c r="N2037" s="75"/>
      <c r="O2037" s="75">
        <v>0</v>
      </c>
      <c r="P2037" s="65">
        <v>1</v>
      </c>
      <c r="Q2037" s="91" t="s">
        <v>3110</v>
      </c>
      <c r="R2037" s="14"/>
      <c r="T2037" s="123"/>
      <c r="U2037" s="338"/>
      <c r="V2037" s="92"/>
      <c r="W2037" s="92"/>
    </row>
    <row r="2038" spans="1:23" ht="12.75" customHeight="1" x14ac:dyDescent="0.2">
      <c r="A2038" s="11">
        <f t="shared" si="32"/>
        <v>2036</v>
      </c>
      <c r="B2038" s="98">
        <v>5553</v>
      </c>
      <c r="C2038" s="12" t="s">
        <v>1697</v>
      </c>
      <c r="D2038" s="14" t="s">
        <v>1298</v>
      </c>
      <c r="E2038" s="13" t="s">
        <v>2646</v>
      </c>
      <c r="F2038" s="43" t="s">
        <v>3052</v>
      </c>
      <c r="G2038" s="12" t="s">
        <v>2120</v>
      </c>
      <c r="H2038" s="12" t="s">
        <v>2121</v>
      </c>
      <c r="I2038" s="18" t="s">
        <v>3360</v>
      </c>
      <c r="J2038" s="43" t="s">
        <v>3379</v>
      </c>
      <c r="K2038" s="43" t="s">
        <v>3379</v>
      </c>
      <c r="L2038" s="144">
        <v>40753</v>
      </c>
      <c r="M2038" s="168"/>
      <c r="N2038" s="75"/>
      <c r="O2038" s="75">
        <v>0</v>
      </c>
      <c r="P2038" s="65">
        <v>1</v>
      </c>
      <c r="Q2038" s="91" t="s">
        <v>3110</v>
      </c>
      <c r="R2038" s="14"/>
      <c r="T2038" s="123"/>
      <c r="U2038" s="338"/>
      <c r="V2038" s="92"/>
      <c r="W2038" s="92"/>
    </row>
    <row r="2039" spans="1:23" ht="12.75" customHeight="1" x14ac:dyDescent="0.2">
      <c r="A2039" s="11">
        <f t="shared" si="32"/>
        <v>2037</v>
      </c>
      <c r="B2039" s="98">
        <v>5554</v>
      </c>
      <c r="C2039" s="12" t="s">
        <v>1697</v>
      </c>
      <c r="D2039" s="14" t="s">
        <v>1299</v>
      </c>
      <c r="E2039" s="13" t="s">
        <v>2646</v>
      </c>
      <c r="F2039" s="43" t="s">
        <v>3052</v>
      </c>
      <c r="G2039" s="12" t="s">
        <v>2120</v>
      </c>
      <c r="H2039" s="12" t="s">
        <v>2121</v>
      </c>
      <c r="I2039" s="18" t="s">
        <v>3360</v>
      </c>
      <c r="J2039" s="43" t="s">
        <v>3379</v>
      </c>
      <c r="K2039" s="43" t="s">
        <v>3379</v>
      </c>
      <c r="L2039" s="144">
        <v>40476</v>
      </c>
      <c r="M2039" s="168"/>
      <c r="N2039" s="75"/>
      <c r="O2039" s="75">
        <v>0</v>
      </c>
      <c r="P2039" s="65">
        <v>1</v>
      </c>
      <c r="Q2039" s="91" t="s">
        <v>3110</v>
      </c>
      <c r="R2039" s="14"/>
      <c r="T2039" s="135">
        <v>41446</v>
      </c>
      <c r="U2039" s="338"/>
      <c r="V2039" s="92"/>
      <c r="W2039" s="92"/>
    </row>
    <row r="2040" spans="1:23" ht="12.75" customHeight="1" x14ac:dyDescent="0.2">
      <c r="A2040" s="11">
        <f t="shared" si="32"/>
        <v>2038</v>
      </c>
      <c r="B2040" s="98">
        <v>5556</v>
      </c>
      <c r="C2040" s="12" t="s">
        <v>1697</v>
      </c>
      <c r="D2040" s="14" t="s">
        <v>1300</v>
      </c>
      <c r="E2040" s="13" t="s">
        <v>2646</v>
      </c>
      <c r="F2040" s="43" t="s">
        <v>3052</v>
      </c>
      <c r="G2040" s="12" t="s">
        <v>2120</v>
      </c>
      <c r="H2040" s="12" t="s">
        <v>2121</v>
      </c>
      <c r="I2040" s="18" t="s">
        <v>3360</v>
      </c>
      <c r="J2040" s="43" t="s">
        <v>3379</v>
      </c>
      <c r="K2040" s="43" t="s">
        <v>3379</v>
      </c>
      <c r="L2040" s="144">
        <v>40753</v>
      </c>
      <c r="M2040" s="168"/>
      <c r="N2040" s="75"/>
      <c r="O2040" s="75">
        <v>0</v>
      </c>
      <c r="P2040" s="65">
        <v>1</v>
      </c>
      <c r="Q2040" s="91" t="s">
        <v>3110</v>
      </c>
      <c r="R2040" s="14"/>
      <c r="T2040" s="123"/>
      <c r="U2040" s="338"/>
      <c r="V2040" s="92"/>
      <c r="W2040" s="92"/>
    </row>
    <row r="2041" spans="1:23" ht="12.75" customHeight="1" x14ac:dyDescent="0.2">
      <c r="A2041" s="11">
        <f t="shared" si="32"/>
        <v>2039</v>
      </c>
      <c r="B2041" s="98">
        <v>5558</v>
      </c>
      <c r="C2041" s="12" t="s">
        <v>1697</v>
      </c>
      <c r="D2041" s="14" t="s">
        <v>1301</v>
      </c>
      <c r="E2041" s="13" t="s">
        <v>2646</v>
      </c>
      <c r="F2041" s="43" t="s">
        <v>3052</v>
      </c>
      <c r="G2041" s="12" t="s">
        <v>2120</v>
      </c>
      <c r="H2041" s="12" t="s">
        <v>2121</v>
      </c>
      <c r="I2041" s="18" t="s">
        <v>3360</v>
      </c>
      <c r="J2041" s="43" t="s">
        <v>3379</v>
      </c>
      <c r="K2041" s="43" t="s">
        <v>3379</v>
      </c>
      <c r="L2041" s="144">
        <v>40406</v>
      </c>
      <c r="M2041" s="168"/>
      <c r="N2041" s="75"/>
      <c r="O2041" s="75">
        <v>0</v>
      </c>
      <c r="P2041" s="65">
        <v>1</v>
      </c>
      <c r="Q2041" s="91" t="s">
        <v>3110</v>
      </c>
      <c r="R2041" s="14"/>
      <c r="T2041" s="123"/>
      <c r="U2041" s="338"/>
      <c r="V2041" s="92"/>
      <c r="W2041" s="92"/>
    </row>
    <row r="2042" spans="1:23" ht="12.75" customHeight="1" x14ac:dyDescent="0.2">
      <c r="A2042" s="11">
        <f t="shared" si="32"/>
        <v>2040</v>
      </c>
      <c r="B2042" s="98">
        <v>5559</v>
      </c>
      <c r="C2042" s="12" t="s">
        <v>1697</v>
      </c>
      <c r="D2042" s="14" t="s">
        <v>1302</v>
      </c>
      <c r="E2042" s="13" t="s">
        <v>2646</v>
      </c>
      <c r="F2042" s="43" t="s">
        <v>3052</v>
      </c>
      <c r="G2042" s="12" t="s">
        <v>2120</v>
      </c>
      <c r="H2042" s="12" t="s">
        <v>2121</v>
      </c>
      <c r="I2042" s="18" t="s">
        <v>3360</v>
      </c>
      <c r="J2042" s="43" t="s">
        <v>3379</v>
      </c>
      <c r="K2042" s="43" t="s">
        <v>3379</v>
      </c>
      <c r="L2042" s="144">
        <v>40753</v>
      </c>
      <c r="M2042" s="168"/>
      <c r="N2042" s="75"/>
      <c r="O2042" s="75">
        <v>0</v>
      </c>
      <c r="P2042" s="65">
        <v>1</v>
      </c>
      <c r="Q2042" s="91" t="s">
        <v>3110</v>
      </c>
      <c r="R2042" s="14"/>
      <c r="T2042" s="123"/>
      <c r="U2042" s="338"/>
      <c r="V2042" s="92"/>
      <c r="W2042" s="92"/>
    </row>
    <row r="2043" spans="1:23" ht="12.75" customHeight="1" x14ac:dyDescent="0.2">
      <c r="A2043" s="11">
        <f t="shared" si="32"/>
        <v>2041</v>
      </c>
      <c r="B2043" s="98">
        <v>5560</v>
      </c>
      <c r="C2043" s="12" t="s">
        <v>1697</v>
      </c>
      <c r="D2043" s="14" t="s">
        <v>1889</v>
      </c>
      <c r="E2043" s="13" t="s">
        <v>2646</v>
      </c>
      <c r="F2043" s="43" t="s">
        <v>3052</v>
      </c>
      <c r="G2043" s="12" t="s">
        <v>2120</v>
      </c>
      <c r="H2043" s="12" t="s">
        <v>2121</v>
      </c>
      <c r="I2043" s="18" t="s">
        <v>3360</v>
      </c>
      <c r="J2043" s="43" t="s">
        <v>3379</v>
      </c>
      <c r="K2043" s="43" t="s">
        <v>3379</v>
      </c>
      <c r="L2043" s="144">
        <v>40753</v>
      </c>
      <c r="M2043" s="168"/>
      <c r="N2043" s="75"/>
      <c r="O2043" s="75">
        <v>0</v>
      </c>
      <c r="P2043" s="65">
        <v>1</v>
      </c>
      <c r="Q2043" s="91" t="s">
        <v>3110</v>
      </c>
      <c r="R2043" s="14"/>
      <c r="T2043" s="123"/>
      <c r="U2043" s="338"/>
      <c r="V2043" s="92"/>
      <c r="W2043" s="92"/>
    </row>
    <row r="2044" spans="1:23" ht="12.75" customHeight="1" x14ac:dyDescent="0.2">
      <c r="A2044" s="11">
        <f t="shared" si="32"/>
        <v>2042</v>
      </c>
      <c r="B2044" s="98">
        <v>5561</v>
      </c>
      <c r="C2044" s="12" t="s">
        <v>1697</v>
      </c>
      <c r="D2044" s="14" t="s">
        <v>1890</v>
      </c>
      <c r="E2044" s="13" t="s">
        <v>2646</v>
      </c>
      <c r="F2044" s="43" t="s">
        <v>3052</v>
      </c>
      <c r="G2044" s="12" t="s">
        <v>2120</v>
      </c>
      <c r="H2044" s="12" t="s">
        <v>2121</v>
      </c>
      <c r="I2044" s="221" t="s">
        <v>3360</v>
      </c>
      <c r="J2044" s="43" t="s">
        <v>3379</v>
      </c>
      <c r="K2044" s="43" t="s">
        <v>3379</v>
      </c>
      <c r="L2044" s="144">
        <v>40760</v>
      </c>
      <c r="M2044" s="168"/>
      <c r="N2044" s="75"/>
      <c r="O2044" s="75">
        <v>0</v>
      </c>
      <c r="P2044" s="65">
        <v>1</v>
      </c>
      <c r="Q2044" s="91" t="s">
        <v>3110</v>
      </c>
      <c r="R2044" s="14"/>
      <c r="T2044" s="123"/>
      <c r="U2044" s="338"/>
      <c r="V2044" s="92"/>
      <c r="W2044" s="92"/>
    </row>
    <row r="2045" spans="1:23" ht="12.75" customHeight="1" x14ac:dyDescent="0.2">
      <c r="A2045" s="11">
        <f t="shared" si="32"/>
        <v>2043</v>
      </c>
      <c r="B2045" s="98">
        <v>5562</v>
      </c>
      <c r="C2045" s="12" t="s">
        <v>1697</v>
      </c>
      <c r="D2045" s="14" t="s">
        <v>1891</v>
      </c>
      <c r="E2045" s="13" t="s">
        <v>2646</v>
      </c>
      <c r="F2045" s="43" t="s">
        <v>3095</v>
      </c>
      <c r="G2045" s="12" t="s">
        <v>2120</v>
      </c>
      <c r="H2045" s="12" t="s">
        <v>2121</v>
      </c>
      <c r="I2045" s="12"/>
      <c r="J2045" s="43" t="s">
        <v>3379</v>
      </c>
      <c r="K2045" s="43" t="s">
        <v>3379</v>
      </c>
      <c r="L2045" s="43"/>
      <c r="M2045" s="168"/>
      <c r="N2045" s="75"/>
      <c r="O2045" s="75">
        <v>0</v>
      </c>
      <c r="P2045" s="65">
        <v>1</v>
      </c>
      <c r="Q2045" s="91" t="s">
        <v>3107</v>
      </c>
      <c r="R2045" s="14"/>
      <c r="T2045" s="123"/>
      <c r="U2045" s="338"/>
      <c r="V2045" s="92"/>
      <c r="W2045" s="92"/>
    </row>
    <row r="2046" spans="1:23" ht="12.75" customHeight="1" x14ac:dyDescent="0.2">
      <c r="A2046" s="11">
        <f t="shared" si="32"/>
        <v>2044</v>
      </c>
      <c r="B2046" s="98">
        <v>5563</v>
      </c>
      <c r="C2046" s="12" t="s">
        <v>1697</v>
      </c>
      <c r="D2046" s="14" t="s">
        <v>1892</v>
      </c>
      <c r="E2046" s="13" t="s">
        <v>2646</v>
      </c>
      <c r="F2046" s="43" t="s">
        <v>3052</v>
      </c>
      <c r="G2046" s="12" t="s">
        <v>2120</v>
      </c>
      <c r="H2046" s="12" t="s">
        <v>2121</v>
      </c>
      <c r="I2046" s="226" t="s">
        <v>3360</v>
      </c>
      <c r="J2046" s="43" t="s">
        <v>3379</v>
      </c>
      <c r="K2046" s="43" t="s">
        <v>3379</v>
      </c>
      <c r="L2046" s="144">
        <v>40406</v>
      </c>
      <c r="M2046" s="168"/>
      <c r="N2046" s="75"/>
      <c r="O2046" s="75">
        <v>0</v>
      </c>
      <c r="P2046" s="65">
        <v>1</v>
      </c>
      <c r="Q2046" s="91" t="s">
        <v>3110</v>
      </c>
      <c r="R2046" s="14"/>
      <c r="T2046" s="123"/>
      <c r="U2046" s="338"/>
      <c r="V2046" s="92"/>
      <c r="W2046" s="92"/>
    </row>
    <row r="2047" spans="1:23" ht="12.75" customHeight="1" x14ac:dyDescent="0.2">
      <c r="A2047" s="11">
        <f t="shared" si="32"/>
        <v>2045</v>
      </c>
      <c r="B2047" s="98">
        <v>5564</v>
      </c>
      <c r="C2047" s="12" t="s">
        <v>1697</v>
      </c>
      <c r="D2047" s="14" t="s">
        <v>1893</v>
      </c>
      <c r="E2047" s="13" t="s">
        <v>2646</v>
      </c>
      <c r="F2047" s="43" t="s">
        <v>3095</v>
      </c>
      <c r="G2047" s="12" t="s">
        <v>2120</v>
      </c>
      <c r="H2047" s="12" t="s">
        <v>2121</v>
      </c>
      <c r="I2047" s="12"/>
      <c r="J2047" s="43" t="s">
        <v>3379</v>
      </c>
      <c r="K2047" s="43" t="s">
        <v>3379</v>
      </c>
      <c r="L2047" s="43"/>
      <c r="M2047" s="168"/>
      <c r="N2047" s="75"/>
      <c r="O2047" s="75">
        <v>0</v>
      </c>
      <c r="P2047" s="65">
        <v>1</v>
      </c>
      <c r="Q2047" s="91" t="s">
        <v>3107</v>
      </c>
      <c r="R2047" s="14"/>
      <c r="T2047" s="135">
        <v>41446</v>
      </c>
      <c r="U2047" s="338"/>
      <c r="V2047" s="92"/>
      <c r="W2047" s="92"/>
    </row>
    <row r="2048" spans="1:23" ht="12.75" customHeight="1" x14ac:dyDescent="0.2">
      <c r="A2048" s="11">
        <f t="shared" si="32"/>
        <v>2046</v>
      </c>
      <c r="B2048" s="98">
        <v>5565</v>
      </c>
      <c r="C2048" s="12" t="s">
        <v>1697</v>
      </c>
      <c r="D2048" s="14" t="s">
        <v>1894</v>
      </c>
      <c r="E2048" s="13" t="s">
        <v>2646</v>
      </c>
      <c r="F2048" s="43" t="s">
        <v>3052</v>
      </c>
      <c r="G2048" s="12" t="s">
        <v>2120</v>
      </c>
      <c r="H2048" s="12" t="s">
        <v>2121</v>
      </c>
      <c r="I2048" s="226" t="s">
        <v>3360</v>
      </c>
      <c r="J2048" s="43" t="s">
        <v>3379</v>
      </c>
      <c r="K2048" s="43" t="s">
        <v>3379</v>
      </c>
      <c r="L2048" s="144">
        <v>40760</v>
      </c>
      <c r="M2048" s="168"/>
      <c r="N2048" s="75"/>
      <c r="O2048" s="75">
        <v>0</v>
      </c>
      <c r="P2048" s="65">
        <v>1</v>
      </c>
      <c r="Q2048" s="91" t="s">
        <v>3110</v>
      </c>
      <c r="R2048" s="14"/>
      <c r="T2048" s="123"/>
      <c r="U2048" s="338"/>
      <c r="V2048" s="92"/>
      <c r="W2048" s="92"/>
    </row>
    <row r="2049" spans="1:23" ht="12.75" customHeight="1" x14ac:dyDescent="0.2">
      <c r="A2049" s="11">
        <f t="shared" si="32"/>
        <v>2047</v>
      </c>
      <c r="B2049" s="98">
        <v>5566</v>
      </c>
      <c r="C2049" s="12" t="s">
        <v>1697</v>
      </c>
      <c r="D2049" s="14" t="s">
        <v>1895</v>
      </c>
      <c r="E2049" s="13" t="s">
        <v>2646</v>
      </c>
      <c r="F2049" s="43" t="s">
        <v>3095</v>
      </c>
      <c r="G2049" s="12" t="s">
        <v>2120</v>
      </c>
      <c r="H2049" s="12" t="s">
        <v>2121</v>
      </c>
      <c r="I2049" s="18" t="s">
        <v>3360</v>
      </c>
      <c r="J2049" s="43" t="s">
        <v>3379</v>
      </c>
      <c r="K2049" s="43" t="s">
        <v>3379</v>
      </c>
      <c r="L2049" s="144">
        <v>42004</v>
      </c>
      <c r="M2049" s="168"/>
      <c r="N2049" s="75"/>
      <c r="O2049" s="75">
        <v>0</v>
      </c>
      <c r="P2049" s="65">
        <v>1</v>
      </c>
      <c r="Q2049" s="91" t="s">
        <v>3110</v>
      </c>
      <c r="R2049" s="14"/>
      <c r="S2049" s="115" t="s">
        <v>3360</v>
      </c>
      <c r="T2049" s="135">
        <v>41446</v>
      </c>
      <c r="U2049" s="338"/>
      <c r="V2049" s="92">
        <v>41997</v>
      </c>
      <c r="W2049" s="126">
        <v>42004</v>
      </c>
    </row>
    <row r="2050" spans="1:23" ht="12.75" customHeight="1" x14ac:dyDescent="0.2">
      <c r="A2050" s="11">
        <f t="shared" si="32"/>
        <v>2048</v>
      </c>
      <c r="B2050" s="98">
        <v>5567</v>
      </c>
      <c r="C2050" s="12" t="s">
        <v>1697</v>
      </c>
      <c r="D2050" s="14" t="s">
        <v>1896</v>
      </c>
      <c r="E2050" s="13" t="s">
        <v>2646</v>
      </c>
      <c r="F2050" s="43" t="s">
        <v>3095</v>
      </c>
      <c r="G2050" s="12" t="s">
        <v>2120</v>
      </c>
      <c r="H2050" s="12"/>
      <c r="I2050" s="12"/>
      <c r="J2050" s="43" t="s">
        <v>3379</v>
      </c>
      <c r="K2050" s="13"/>
      <c r="L2050" s="13"/>
      <c r="M2050" s="138"/>
      <c r="N2050" s="15"/>
      <c r="O2050" s="15">
        <v>1</v>
      </c>
      <c r="P2050" s="39">
        <v>1</v>
      </c>
      <c r="Q2050" s="91" t="s">
        <v>3107</v>
      </c>
      <c r="R2050" s="14"/>
      <c r="T2050" s="123"/>
      <c r="U2050" s="338"/>
      <c r="V2050" s="92"/>
      <c r="W2050" s="92"/>
    </row>
    <row r="2051" spans="1:23" ht="12.75" customHeight="1" x14ac:dyDescent="0.2">
      <c r="A2051" s="11">
        <f t="shared" si="32"/>
        <v>2049</v>
      </c>
      <c r="B2051" s="98">
        <v>5568</v>
      </c>
      <c r="C2051" s="12" t="s">
        <v>1697</v>
      </c>
      <c r="D2051" s="14" t="s">
        <v>1897</v>
      </c>
      <c r="E2051" s="13" t="s">
        <v>2646</v>
      </c>
      <c r="F2051" s="43" t="s">
        <v>3095</v>
      </c>
      <c r="G2051" s="12" t="s">
        <v>2120</v>
      </c>
      <c r="H2051" s="12"/>
      <c r="I2051" s="12"/>
      <c r="J2051" s="43" t="s">
        <v>3379</v>
      </c>
      <c r="K2051" s="13"/>
      <c r="L2051" s="13"/>
      <c r="M2051" s="168"/>
      <c r="N2051" s="75"/>
      <c r="O2051" s="75">
        <v>0</v>
      </c>
      <c r="P2051" s="65">
        <v>1</v>
      </c>
      <c r="Q2051" s="91" t="s">
        <v>3107</v>
      </c>
      <c r="R2051" s="14"/>
      <c r="T2051" s="123"/>
      <c r="U2051" s="338"/>
      <c r="V2051" s="92"/>
      <c r="W2051" s="92"/>
    </row>
    <row r="2052" spans="1:23" ht="12.75" customHeight="1" x14ac:dyDescent="0.2">
      <c r="A2052" s="11">
        <f t="shared" ref="A2052:A2115" si="33">A2051+1</f>
        <v>2050</v>
      </c>
      <c r="B2052" s="98">
        <v>5569</v>
      </c>
      <c r="C2052" s="12" t="s">
        <v>1697</v>
      </c>
      <c r="D2052" s="14" t="s">
        <v>1898</v>
      </c>
      <c r="E2052" s="13" t="s">
        <v>2646</v>
      </c>
      <c r="F2052" s="43" t="s">
        <v>3095</v>
      </c>
      <c r="G2052" s="12" t="s">
        <v>2120</v>
      </c>
      <c r="H2052" s="12"/>
      <c r="I2052" s="12"/>
      <c r="J2052" s="43" t="s">
        <v>3379</v>
      </c>
      <c r="K2052" s="13"/>
      <c r="L2052" s="13"/>
      <c r="M2052" s="138"/>
      <c r="N2052" s="15"/>
      <c r="O2052" s="15">
        <v>1</v>
      </c>
      <c r="P2052" s="39">
        <v>1</v>
      </c>
      <c r="Q2052" s="91" t="s">
        <v>3107</v>
      </c>
      <c r="R2052" s="14"/>
      <c r="T2052" s="123"/>
      <c r="U2052" s="338"/>
      <c r="V2052" s="92"/>
      <c r="W2052" s="92"/>
    </row>
    <row r="2053" spans="1:23" ht="12.75" customHeight="1" x14ac:dyDescent="0.2">
      <c r="A2053" s="11">
        <f t="shared" si="33"/>
        <v>2051</v>
      </c>
      <c r="B2053" s="98">
        <v>5570</v>
      </c>
      <c r="C2053" s="12" t="s">
        <v>1697</v>
      </c>
      <c r="D2053" s="14" t="s">
        <v>1899</v>
      </c>
      <c r="E2053" s="13" t="s">
        <v>2646</v>
      </c>
      <c r="F2053" s="43" t="s">
        <v>3095</v>
      </c>
      <c r="G2053" s="12" t="s">
        <v>2120</v>
      </c>
      <c r="H2053" s="12"/>
      <c r="I2053" s="12"/>
      <c r="J2053" s="43" t="s">
        <v>3379</v>
      </c>
      <c r="K2053" s="13"/>
      <c r="L2053" s="13"/>
      <c r="M2053" s="138"/>
      <c r="N2053" s="15"/>
      <c r="O2053" s="15">
        <v>1</v>
      </c>
      <c r="P2053" s="39">
        <v>1</v>
      </c>
      <c r="Q2053" s="91" t="s">
        <v>3107</v>
      </c>
      <c r="R2053" s="14"/>
      <c r="T2053" s="123"/>
      <c r="U2053" s="338"/>
      <c r="V2053" s="92"/>
      <c r="W2053" s="92"/>
    </row>
    <row r="2054" spans="1:23" ht="12.75" customHeight="1" x14ac:dyDescent="0.2">
      <c r="A2054" s="11">
        <f t="shared" si="33"/>
        <v>2052</v>
      </c>
      <c r="B2054" s="98">
        <v>5571</v>
      </c>
      <c r="C2054" s="12" t="s">
        <v>1697</v>
      </c>
      <c r="D2054" s="14" t="s">
        <v>908</v>
      </c>
      <c r="E2054" s="13" t="s">
        <v>2646</v>
      </c>
      <c r="F2054" s="43" t="s">
        <v>3095</v>
      </c>
      <c r="G2054" s="12" t="s">
        <v>2120</v>
      </c>
      <c r="H2054" s="12" t="s">
        <v>2121</v>
      </c>
      <c r="I2054" s="12"/>
      <c r="J2054" s="43" t="s">
        <v>3379</v>
      </c>
      <c r="K2054" s="43" t="s">
        <v>3379</v>
      </c>
      <c r="L2054" s="43"/>
      <c r="M2054" s="138"/>
      <c r="N2054" s="15"/>
      <c r="O2054" s="15">
        <v>1</v>
      </c>
      <c r="P2054" s="39">
        <v>1</v>
      </c>
      <c r="Q2054" s="91" t="s">
        <v>3107</v>
      </c>
      <c r="R2054" s="14"/>
      <c r="T2054" s="135">
        <v>41355</v>
      </c>
      <c r="U2054" s="338"/>
      <c r="V2054" s="92"/>
      <c r="W2054" s="92"/>
    </row>
    <row r="2055" spans="1:23" ht="12.75" customHeight="1" x14ac:dyDescent="0.2">
      <c r="A2055" s="11">
        <f t="shared" si="33"/>
        <v>2053</v>
      </c>
      <c r="B2055" s="98">
        <v>5572</v>
      </c>
      <c r="C2055" s="12" t="s">
        <v>1697</v>
      </c>
      <c r="D2055" s="14" t="s">
        <v>909</v>
      </c>
      <c r="E2055" s="13" t="s">
        <v>2646</v>
      </c>
      <c r="F2055" s="43" t="s">
        <v>3095</v>
      </c>
      <c r="G2055" s="12" t="s">
        <v>2120</v>
      </c>
      <c r="H2055" s="12"/>
      <c r="I2055" s="12"/>
      <c r="J2055" s="43" t="s">
        <v>3379</v>
      </c>
      <c r="K2055" s="13"/>
      <c r="L2055" s="13"/>
      <c r="M2055" s="138"/>
      <c r="N2055" s="15"/>
      <c r="O2055" s="15">
        <v>1</v>
      </c>
      <c r="P2055" s="39">
        <v>1</v>
      </c>
      <c r="Q2055" s="91" t="s">
        <v>3107</v>
      </c>
      <c r="R2055" s="14"/>
      <c r="T2055" s="123"/>
      <c r="U2055" s="338"/>
      <c r="V2055" s="92"/>
      <c r="W2055" s="92"/>
    </row>
    <row r="2056" spans="1:23" ht="12.75" customHeight="1" x14ac:dyDescent="0.2">
      <c r="A2056" s="11">
        <f t="shared" si="33"/>
        <v>2054</v>
      </c>
      <c r="B2056" s="98">
        <v>5573</v>
      </c>
      <c r="C2056" s="12" t="s">
        <v>1697</v>
      </c>
      <c r="D2056" s="14" t="s">
        <v>910</v>
      </c>
      <c r="E2056" s="13" t="s">
        <v>2646</v>
      </c>
      <c r="F2056" s="43" t="s">
        <v>3095</v>
      </c>
      <c r="G2056" s="12" t="s">
        <v>2120</v>
      </c>
      <c r="H2056" s="12" t="s">
        <v>2121</v>
      </c>
      <c r="I2056" s="225" t="s">
        <v>3360</v>
      </c>
      <c r="J2056" s="43" t="s">
        <v>3379</v>
      </c>
      <c r="K2056" s="43" t="s">
        <v>3379</v>
      </c>
      <c r="L2056" s="144">
        <v>40695</v>
      </c>
      <c r="M2056" s="168"/>
      <c r="N2056" s="75"/>
      <c r="O2056" s="75">
        <v>0</v>
      </c>
      <c r="P2056" s="65">
        <v>1</v>
      </c>
      <c r="Q2056" s="91" t="s">
        <v>3110</v>
      </c>
      <c r="R2056" s="14"/>
      <c r="T2056" s="123"/>
      <c r="U2056" s="338"/>
      <c r="V2056" s="92"/>
      <c r="W2056" s="92"/>
    </row>
    <row r="2057" spans="1:23" ht="12.75" customHeight="1" x14ac:dyDescent="0.2">
      <c r="A2057" s="11">
        <f t="shared" si="33"/>
        <v>2055</v>
      </c>
      <c r="B2057" s="98">
        <v>5574</v>
      </c>
      <c r="C2057" s="12" t="s">
        <v>1697</v>
      </c>
      <c r="D2057" s="14" t="s">
        <v>911</v>
      </c>
      <c r="E2057" s="13" t="s">
        <v>2646</v>
      </c>
      <c r="F2057" s="43" t="s">
        <v>3095</v>
      </c>
      <c r="G2057" s="12" t="s">
        <v>2120</v>
      </c>
      <c r="H2057" s="12" t="s">
        <v>2121</v>
      </c>
      <c r="I2057" s="221" t="s">
        <v>3360</v>
      </c>
      <c r="J2057" s="43" t="s">
        <v>3379</v>
      </c>
      <c r="K2057" s="43" t="s">
        <v>3379</v>
      </c>
      <c r="L2057" s="144">
        <v>40777</v>
      </c>
      <c r="M2057" s="168"/>
      <c r="N2057" s="75"/>
      <c r="O2057" s="75">
        <v>0</v>
      </c>
      <c r="P2057" s="65">
        <v>1</v>
      </c>
      <c r="Q2057" s="91" t="s">
        <v>3110</v>
      </c>
      <c r="R2057" s="14"/>
      <c r="T2057" s="123"/>
      <c r="U2057" s="338"/>
      <c r="V2057" s="92"/>
      <c r="W2057" s="92"/>
    </row>
    <row r="2058" spans="1:23" ht="12.75" customHeight="1" x14ac:dyDescent="0.2">
      <c r="A2058" s="11">
        <f t="shared" si="33"/>
        <v>2056</v>
      </c>
      <c r="B2058" s="98">
        <v>5575</v>
      </c>
      <c r="C2058" s="12" t="s">
        <v>1697</v>
      </c>
      <c r="D2058" s="14" t="s">
        <v>912</v>
      </c>
      <c r="E2058" s="13" t="s">
        <v>2646</v>
      </c>
      <c r="F2058" s="43" t="s">
        <v>3095</v>
      </c>
      <c r="G2058" s="12" t="s">
        <v>2120</v>
      </c>
      <c r="H2058" s="12" t="s">
        <v>2121</v>
      </c>
      <c r="I2058" s="12"/>
      <c r="J2058" s="43" t="s">
        <v>3379</v>
      </c>
      <c r="K2058" s="43" t="s">
        <v>3379</v>
      </c>
      <c r="L2058" s="43"/>
      <c r="M2058" s="168"/>
      <c r="N2058" s="75"/>
      <c r="O2058" s="75">
        <v>0</v>
      </c>
      <c r="P2058" s="65">
        <v>1</v>
      </c>
      <c r="Q2058" s="91" t="s">
        <v>3107</v>
      </c>
      <c r="R2058" s="14"/>
      <c r="T2058" s="135">
        <v>41425</v>
      </c>
      <c r="U2058" s="338"/>
      <c r="V2058" s="92"/>
      <c r="W2058" s="92"/>
    </row>
    <row r="2059" spans="1:23" ht="12.75" customHeight="1" x14ac:dyDescent="0.2">
      <c r="A2059" s="11">
        <f t="shared" si="33"/>
        <v>2057</v>
      </c>
      <c r="B2059" s="98">
        <v>5576</v>
      </c>
      <c r="C2059" s="12" t="s">
        <v>1697</v>
      </c>
      <c r="D2059" s="14" t="s">
        <v>913</v>
      </c>
      <c r="E2059" s="13" t="s">
        <v>2646</v>
      </c>
      <c r="F2059" s="43" t="s">
        <v>3052</v>
      </c>
      <c r="G2059" s="12" t="s">
        <v>2120</v>
      </c>
      <c r="H2059" s="12" t="s">
        <v>2121</v>
      </c>
      <c r="I2059" s="226" t="s">
        <v>3360</v>
      </c>
      <c r="J2059" s="43" t="s">
        <v>3379</v>
      </c>
      <c r="K2059" s="43" t="s">
        <v>3379</v>
      </c>
      <c r="L2059" s="144">
        <v>40406</v>
      </c>
      <c r="M2059" s="168"/>
      <c r="N2059" s="75"/>
      <c r="O2059" s="75">
        <v>0</v>
      </c>
      <c r="P2059" s="65">
        <v>1</v>
      </c>
      <c r="Q2059" s="91" t="s">
        <v>3110</v>
      </c>
      <c r="R2059" s="14"/>
      <c r="T2059" s="123"/>
      <c r="U2059" s="338"/>
      <c r="V2059" s="92"/>
      <c r="W2059" s="92"/>
    </row>
    <row r="2060" spans="1:23" ht="12.75" customHeight="1" x14ac:dyDescent="0.2">
      <c r="A2060" s="11">
        <f t="shared" si="33"/>
        <v>2058</v>
      </c>
      <c r="B2060" s="98">
        <v>5577</v>
      </c>
      <c r="C2060" s="12" t="s">
        <v>1697</v>
      </c>
      <c r="D2060" s="14" t="s">
        <v>914</v>
      </c>
      <c r="E2060" s="13" t="s">
        <v>2646</v>
      </c>
      <c r="F2060" s="43" t="s">
        <v>3095</v>
      </c>
      <c r="G2060" s="146" t="s">
        <v>2120</v>
      </c>
      <c r="H2060" s="12"/>
      <c r="I2060" s="12"/>
      <c r="J2060" s="43" t="s">
        <v>3379</v>
      </c>
      <c r="K2060" s="13"/>
      <c r="L2060" s="13"/>
      <c r="M2060" s="138"/>
      <c r="N2060" s="15"/>
      <c r="O2060" s="15">
        <v>1</v>
      </c>
      <c r="P2060" s="39">
        <v>1</v>
      </c>
      <c r="Q2060" s="91" t="s">
        <v>3107</v>
      </c>
      <c r="R2060" s="14"/>
      <c r="T2060" s="123"/>
      <c r="U2060" s="338"/>
      <c r="V2060" s="92"/>
      <c r="W2060" s="92"/>
    </row>
    <row r="2061" spans="1:23" ht="12.75" customHeight="1" x14ac:dyDescent="0.2">
      <c r="A2061" s="11">
        <f t="shared" si="33"/>
        <v>2059</v>
      </c>
      <c r="B2061" s="98">
        <v>5578</v>
      </c>
      <c r="C2061" s="12" t="s">
        <v>1697</v>
      </c>
      <c r="D2061" s="14" t="s">
        <v>915</v>
      </c>
      <c r="E2061" s="13" t="s">
        <v>2646</v>
      </c>
      <c r="F2061" s="43" t="s">
        <v>3095</v>
      </c>
      <c r="G2061" s="12" t="s">
        <v>2120</v>
      </c>
      <c r="H2061" s="12"/>
      <c r="I2061" s="12"/>
      <c r="J2061" s="43" t="s">
        <v>3379</v>
      </c>
      <c r="K2061" s="13"/>
      <c r="L2061" s="13"/>
      <c r="M2061" s="138"/>
      <c r="N2061" s="15"/>
      <c r="O2061" s="15">
        <v>1</v>
      </c>
      <c r="P2061" s="39">
        <v>1</v>
      </c>
      <c r="Q2061" s="91" t="s">
        <v>3107</v>
      </c>
      <c r="R2061" s="14"/>
      <c r="T2061" s="135">
        <v>41355</v>
      </c>
      <c r="U2061" s="338"/>
      <c r="V2061" s="92"/>
      <c r="W2061" s="92"/>
    </row>
    <row r="2062" spans="1:23" ht="12.75" customHeight="1" x14ac:dyDescent="0.2">
      <c r="A2062" s="11">
        <f t="shared" si="33"/>
        <v>2060</v>
      </c>
      <c r="B2062" s="98">
        <v>5579</v>
      </c>
      <c r="C2062" s="12" t="s">
        <v>1697</v>
      </c>
      <c r="D2062" s="14" t="s">
        <v>916</v>
      </c>
      <c r="E2062" s="13" t="s">
        <v>2646</v>
      </c>
      <c r="F2062" s="43" t="s">
        <v>3095</v>
      </c>
      <c r="G2062" s="12" t="s">
        <v>2120</v>
      </c>
      <c r="H2062" s="12"/>
      <c r="I2062" s="12"/>
      <c r="J2062" s="43" t="s">
        <v>3379</v>
      </c>
      <c r="K2062" s="13"/>
      <c r="L2062" s="13"/>
      <c r="M2062" s="138"/>
      <c r="N2062" s="15"/>
      <c r="O2062" s="15">
        <v>1</v>
      </c>
      <c r="P2062" s="39">
        <v>1</v>
      </c>
      <c r="Q2062" s="91" t="s">
        <v>3107</v>
      </c>
      <c r="R2062" s="14"/>
      <c r="T2062" s="123"/>
      <c r="U2062" s="338"/>
      <c r="V2062" s="92"/>
      <c r="W2062" s="92"/>
    </row>
    <row r="2063" spans="1:23" ht="12.75" customHeight="1" x14ac:dyDescent="0.2">
      <c r="A2063" s="11">
        <f t="shared" si="33"/>
        <v>2061</v>
      </c>
      <c r="B2063" s="98">
        <v>5580</v>
      </c>
      <c r="C2063" s="12" t="s">
        <v>1697</v>
      </c>
      <c r="D2063" s="14" t="s">
        <v>917</v>
      </c>
      <c r="E2063" s="13" t="s">
        <v>2646</v>
      </c>
      <c r="F2063" s="43" t="s">
        <v>3095</v>
      </c>
      <c r="G2063" s="12" t="s">
        <v>2120</v>
      </c>
      <c r="H2063" s="12"/>
      <c r="I2063" s="12"/>
      <c r="J2063" s="43" t="s">
        <v>3379</v>
      </c>
      <c r="K2063" s="13"/>
      <c r="L2063" s="13"/>
      <c r="M2063" s="138"/>
      <c r="N2063" s="15"/>
      <c r="O2063" s="15">
        <v>1</v>
      </c>
      <c r="P2063" s="39">
        <v>1</v>
      </c>
      <c r="Q2063" s="91" t="s">
        <v>3107</v>
      </c>
      <c r="R2063" s="14"/>
      <c r="T2063" s="123"/>
      <c r="U2063" s="338"/>
      <c r="V2063" s="92"/>
      <c r="W2063" s="92"/>
    </row>
    <row r="2064" spans="1:23" ht="12.75" customHeight="1" x14ac:dyDescent="0.2">
      <c r="A2064" s="11">
        <f t="shared" si="33"/>
        <v>2062</v>
      </c>
      <c r="B2064" s="98">
        <v>5581</v>
      </c>
      <c r="C2064" s="12" t="s">
        <v>1697</v>
      </c>
      <c r="D2064" s="14" t="s">
        <v>918</v>
      </c>
      <c r="E2064" s="13" t="s">
        <v>2646</v>
      </c>
      <c r="F2064" s="43" t="s">
        <v>3095</v>
      </c>
      <c r="G2064" s="146" t="s">
        <v>2120</v>
      </c>
      <c r="H2064" s="12"/>
      <c r="I2064" s="12"/>
      <c r="J2064" s="43" t="s">
        <v>3379</v>
      </c>
      <c r="K2064" s="13"/>
      <c r="L2064" s="13"/>
      <c r="M2064" s="138"/>
      <c r="N2064" s="15"/>
      <c r="O2064" s="15">
        <v>1</v>
      </c>
      <c r="P2064" s="39">
        <v>1</v>
      </c>
      <c r="Q2064" s="91" t="s">
        <v>3107</v>
      </c>
      <c r="R2064" s="14"/>
      <c r="T2064" s="123"/>
      <c r="U2064" s="338"/>
      <c r="V2064" s="92"/>
      <c r="W2064" s="92"/>
    </row>
    <row r="2065" spans="1:23" ht="12.75" customHeight="1" x14ac:dyDescent="0.2">
      <c r="A2065" s="11">
        <f t="shared" si="33"/>
        <v>2063</v>
      </c>
      <c r="B2065" s="98">
        <v>5582</v>
      </c>
      <c r="C2065" s="12" t="s">
        <v>1697</v>
      </c>
      <c r="D2065" s="14" t="s">
        <v>919</v>
      </c>
      <c r="E2065" s="13" t="s">
        <v>2646</v>
      </c>
      <c r="F2065" s="43" t="s">
        <v>3095</v>
      </c>
      <c r="G2065" s="12" t="s">
        <v>2120</v>
      </c>
      <c r="H2065" s="12" t="s">
        <v>2121</v>
      </c>
      <c r="I2065" s="226" t="s">
        <v>3360</v>
      </c>
      <c r="J2065" s="43" t="s">
        <v>3379</v>
      </c>
      <c r="K2065" s="43" t="s">
        <v>3379</v>
      </c>
      <c r="L2065" s="144">
        <v>41058</v>
      </c>
      <c r="M2065" s="168"/>
      <c r="N2065" s="75"/>
      <c r="O2065" s="75">
        <v>0</v>
      </c>
      <c r="P2065" s="65">
        <v>1</v>
      </c>
      <c r="Q2065" s="91" t="s">
        <v>3110</v>
      </c>
      <c r="R2065" s="14"/>
      <c r="T2065" s="123"/>
      <c r="U2065" s="338"/>
      <c r="V2065" s="92"/>
      <c r="W2065" s="92"/>
    </row>
    <row r="2066" spans="1:23" ht="12.75" customHeight="1" x14ac:dyDescent="0.2">
      <c r="A2066" s="11">
        <f t="shared" si="33"/>
        <v>2064</v>
      </c>
      <c r="B2066" s="98">
        <v>5583</v>
      </c>
      <c r="C2066" s="12" t="s">
        <v>1697</v>
      </c>
      <c r="D2066" s="14" t="s">
        <v>920</v>
      </c>
      <c r="E2066" s="13" t="s">
        <v>2646</v>
      </c>
      <c r="F2066" s="43" t="s">
        <v>3095</v>
      </c>
      <c r="G2066" s="12" t="s">
        <v>2120</v>
      </c>
      <c r="H2066" s="12"/>
      <c r="I2066" s="12"/>
      <c r="J2066" s="43" t="s">
        <v>3379</v>
      </c>
      <c r="K2066" s="13"/>
      <c r="L2066" s="13"/>
      <c r="M2066" s="138"/>
      <c r="N2066" s="15"/>
      <c r="O2066" s="15">
        <v>1</v>
      </c>
      <c r="P2066" s="39">
        <v>1</v>
      </c>
      <c r="Q2066" s="91" t="s">
        <v>3107</v>
      </c>
      <c r="R2066" s="14"/>
      <c r="T2066" s="123"/>
      <c r="U2066" s="338"/>
      <c r="V2066" s="92"/>
      <c r="W2066" s="92"/>
    </row>
    <row r="2067" spans="1:23" ht="12.75" customHeight="1" x14ac:dyDescent="0.2">
      <c r="A2067" s="11">
        <f t="shared" si="33"/>
        <v>2065</v>
      </c>
      <c r="B2067" s="98">
        <v>5584</v>
      </c>
      <c r="C2067" s="12" t="s">
        <v>1697</v>
      </c>
      <c r="D2067" s="14" t="s">
        <v>921</v>
      </c>
      <c r="E2067" s="13" t="s">
        <v>2646</v>
      </c>
      <c r="F2067" s="43" t="s">
        <v>3095</v>
      </c>
      <c r="G2067" s="12" t="s">
        <v>2120</v>
      </c>
      <c r="H2067" s="12" t="s">
        <v>2121</v>
      </c>
      <c r="I2067" s="226" t="s">
        <v>3360</v>
      </c>
      <c r="J2067" s="43" t="s">
        <v>3379</v>
      </c>
      <c r="K2067" s="43" t="s">
        <v>3379</v>
      </c>
      <c r="L2067" s="144">
        <v>40724</v>
      </c>
      <c r="M2067" s="168"/>
      <c r="N2067" s="75"/>
      <c r="O2067" s="75">
        <v>0</v>
      </c>
      <c r="P2067" s="65">
        <v>1</v>
      </c>
      <c r="Q2067" s="91" t="s">
        <v>3110</v>
      </c>
      <c r="R2067" s="14"/>
      <c r="T2067" s="123"/>
      <c r="U2067" s="338"/>
      <c r="V2067" s="92"/>
      <c r="W2067" s="92"/>
    </row>
    <row r="2068" spans="1:23" ht="12.75" customHeight="1" x14ac:dyDescent="0.2">
      <c r="A2068" s="11">
        <f t="shared" si="33"/>
        <v>2066</v>
      </c>
      <c r="B2068" s="98">
        <v>5585</v>
      </c>
      <c r="C2068" s="12" t="s">
        <v>1697</v>
      </c>
      <c r="D2068" s="14" t="s">
        <v>922</v>
      </c>
      <c r="E2068" s="13" t="s">
        <v>2646</v>
      </c>
      <c r="F2068" s="43" t="s">
        <v>3095</v>
      </c>
      <c r="G2068" s="12" t="s">
        <v>2120</v>
      </c>
      <c r="H2068" s="12"/>
      <c r="I2068" s="12"/>
      <c r="J2068" s="43" t="s">
        <v>3379</v>
      </c>
      <c r="K2068" s="13"/>
      <c r="L2068" s="13"/>
      <c r="M2068" s="168"/>
      <c r="N2068" s="75"/>
      <c r="O2068" s="75">
        <v>0</v>
      </c>
      <c r="P2068" s="65">
        <v>1</v>
      </c>
      <c r="Q2068" s="91" t="s">
        <v>3107</v>
      </c>
      <c r="R2068" s="14"/>
      <c r="T2068" s="123"/>
      <c r="U2068" s="338"/>
      <c r="V2068" s="92"/>
      <c r="W2068" s="92"/>
    </row>
    <row r="2069" spans="1:23" ht="12.75" customHeight="1" x14ac:dyDescent="0.2">
      <c r="A2069" s="11">
        <f t="shared" si="33"/>
        <v>2067</v>
      </c>
      <c r="B2069" s="98">
        <v>5586</v>
      </c>
      <c r="C2069" s="12" t="s">
        <v>1697</v>
      </c>
      <c r="D2069" s="14" t="s">
        <v>923</v>
      </c>
      <c r="E2069" s="13" t="s">
        <v>2646</v>
      </c>
      <c r="F2069" s="43" t="s">
        <v>3095</v>
      </c>
      <c r="G2069" s="12" t="s">
        <v>2120</v>
      </c>
      <c r="H2069" s="12" t="s">
        <v>2121</v>
      </c>
      <c r="I2069" s="226" t="s">
        <v>3360</v>
      </c>
      <c r="J2069" s="43" t="s">
        <v>3379</v>
      </c>
      <c r="K2069" s="43" t="s">
        <v>3379</v>
      </c>
      <c r="L2069" s="144">
        <v>40687</v>
      </c>
      <c r="M2069" s="168"/>
      <c r="N2069" s="75"/>
      <c r="O2069" s="75">
        <v>0</v>
      </c>
      <c r="P2069" s="65">
        <v>1</v>
      </c>
      <c r="Q2069" s="91" t="s">
        <v>3110</v>
      </c>
      <c r="R2069" s="14"/>
      <c r="T2069" s="135">
        <v>41355</v>
      </c>
      <c r="U2069" s="338"/>
      <c r="V2069" s="92"/>
      <c r="W2069" s="92"/>
    </row>
    <row r="2070" spans="1:23" ht="12.75" customHeight="1" x14ac:dyDescent="0.2">
      <c r="A2070" s="11">
        <f t="shared" si="33"/>
        <v>2068</v>
      </c>
      <c r="B2070" s="98">
        <v>5587</v>
      </c>
      <c r="C2070" s="12" t="s">
        <v>1697</v>
      </c>
      <c r="D2070" s="14" t="s">
        <v>924</v>
      </c>
      <c r="E2070" s="13" t="s">
        <v>2646</v>
      </c>
      <c r="F2070" s="43" t="s">
        <v>3095</v>
      </c>
      <c r="G2070" s="12" t="s">
        <v>2120</v>
      </c>
      <c r="H2070" s="12"/>
      <c r="I2070" s="12"/>
      <c r="J2070" s="43" t="s">
        <v>3379</v>
      </c>
      <c r="K2070" s="13"/>
      <c r="L2070" s="13"/>
      <c r="M2070" s="138"/>
      <c r="N2070" s="15"/>
      <c r="O2070" s="15">
        <v>1</v>
      </c>
      <c r="P2070" s="39">
        <v>1</v>
      </c>
      <c r="Q2070" s="91" t="s">
        <v>3107</v>
      </c>
      <c r="R2070" s="14"/>
      <c r="T2070" s="123"/>
      <c r="U2070" s="338"/>
      <c r="V2070" s="92"/>
      <c r="W2070" s="92"/>
    </row>
    <row r="2071" spans="1:23" ht="12.75" customHeight="1" x14ac:dyDescent="0.2">
      <c r="A2071" s="11">
        <f t="shared" si="33"/>
        <v>2069</v>
      </c>
      <c r="B2071" s="98">
        <v>5589</v>
      </c>
      <c r="C2071" s="12" t="s">
        <v>1697</v>
      </c>
      <c r="D2071" s="14" t="s">
        <v>925</v>
      </c>
      <c r="E2071" s="13" t="s">
        <v>2646</v>
      </c>
      <c r="F2071" s="43" t="s">
        <v>3095</v>
      </c>
      <c r="G2071" s="12" t="s">
        <v>2120</v>
      </c>
      <c r="H2071" s="12"/>
      <c r="I2071" s="225" t="s">
        <v>3360</v>
      </c>
      <c r="J2071" s="43" t="s">
        <v>3379</v>
      </c>
      <c r="K2071" s="13"/>
      <c r="L2071" s="144">
        <v>40687</v>
      </c>
      <c r="M2071" s="168"/>
      <c r="N2071" s="75"/>
      <c r="O2071" s="75">
        <v>0</v>
      </c>
      <c r="P2071" s="65">
        <v>1</v>
      </c>
      <c r="Q2071" s="91" t="s">
        <v>3110</v>
      </c>
      <c r="R2071" s="14"/>
      <c r="T2071" s="123"/>
      <c r="U2071" s="338"/>
      <c r="V2071" s="92"/>
      <c r="W2071" s="92"/>
    </row>
    <row r="2072" spans="1:23" ht="12.75" customHeight="1" x14ac:dyDescent="0.2">
      <c r="A2072" s="11">
        <f t="shared" si="33"/>
        <v>2070</v>
      </c>
      <c r="B2072" s="98">
        <v>5590</v>
      </c>
      <c r="C2072" s="12" t="s">
        <v>1697</v>
      </c>
      <c r="D2072" s="14" t="s">
        <v>1571</v>
      </c>
      <c r="E2072" s="13" t="s">
        <v>2646</v>
      </c>
      <c r="F2072" s="43" t="s">
        <v>3095</v>
      </c>
      <c r="G2072" s="12" t="s">
        <v>2120</v>
      </c>
      <c r="H2072" s="12" t="s">
        <v>2121</v>
      </c>
      <c r="I2072" s="221" t="s">
        <v>3360</v>
      </c>
      <c r="J2072" s="43" t="s">
        <v>3379</v>
      </c>
      <c r="K2072" s="43" t="s">
        <v>3379</v>
      </c>
      <c r="L2072" s="144">
        <v>41592</v>
      </c>
      <c r="M2072" s="168"/>
      <c r="N2072" s="75"/>
      <c r="O2072" s="75">
        <v>0</v>
      </c>
      <c r="P2072" s="65">
        <v>1</v>
      </c>
      <c r="Q2072" s="91" t="s">
        <v>3110</v>
      </c>
      <c r="R2072" s="14"/>
      <c r="T2072" s="135">
        <v>41425</v>
      </c>
      <c r="U2072" s="338"/>
      <c r="V2072" s="92">
        <v>41669</v>
      </c>
      <c r="W2072" s="92"/>
    </row>
    <row r="2073" spans="1:23" ht="12.75" customHeight="1" x14ac:dyDescent="0.2">
      <c r="A2073" s="11">
        <f t="shared" si="33"/>
        <v>2071</v>
      </c>
      <c r="B2073" s="98">
        <v>5591</v>
      </c>
      <c r="C2073" s="12" t="s">
        <v>1697</v>
      </c>
      <c r="D2073" s="14" t="s">
        <v>1572</v>
      </c>
      <c r="E2073" s="13" t="s">
        <v>2646</v>
      </c>
      <c r="F2073" s="43" t="s">
        <v>3095</v>
      </c>
      <c r="G2073" s="12" t="s">
        <v>2120</v>
      </c>
      <c r="H2073" s="12"/>
      <c r="I2073" s="12"/>
      <c r="J2073" s="43" t="s">
        <v>3379</v>
      </c>
      <c r="K2073" s="13"/>
      <c r="L2073" s="13"/>
      <c r="M2073" s="168"/>
      <c r="N2073" s="75"/>
      <c r="O2073" s="75">
        <v>0</v>
      </c>
      <c r="P2073" s="65">
        <v>1</v>
      </c>
      <c r="Q2073" s="91" t="s">
        <v>3107</v>
      </c>
      <c r="R2073" s="14"/>
      <c r="T2073" s="123"/>
      <c r="U2073" s="338"/>
      <c r="V2073" s="92"/>
      <c r="W2073" s="92"/>
    </row>
    <row r="2074" spans="1:23" ht="12.75" customHeight="1" x14ac:dyDescent="0.2">
      <c r="A2074" s="11">
        <f t="shared" si="33"/>
        <v>2072</v>
      </c>
      <c r="B2074" s="98">
        <v>5592</v>
      </c>
      <c r="C2074" s="12" t="s">
        <v>1697</v>
      </c>
      <c r="D2074" s="14" t="s">
        <v>1573</v>
      </c>
      <c r="E2074" s="13" t="s">
        <v>2646</v>
      </c>
      <c r="F2074" s="43" t="s">
        <v>3095</v>
      </c>
      <c r="G2074" s="12" t="s">
        <v>2120</v>
      </c>
      <c r="H2074" s="18" t="s">
        <v>2121</v>
      </c>
      <c r="I2074" s="18"/>
      <c r="J2074" s="43" t="s">
        <v>3379</v>
      </c>
      <c r="K2074" s="44">
        <v>41630</v>
      </c>
      <c r="L2074" s="44"/>
      <c r="M2074" s="138"/>
      <c r="N2074" s="15"/>
      <c r="O2074" s="15">
        <v>1</v>
      </c>
      <c r="P2074" s="39">
        <v>1</v>
      </c>
      <c r="Q2074" s="91" t="s">
        <v>3107</v>
      </c>
      <c r="R2074" s="14"/>
      <c r="T2074" s="125">
        <v>41669</v>
      </c>
      <c r="U2074" s="338"/>
      <c r="V2074" s="92"/>
      <c r="W2074" s="92"/>
    </row>
    <row r="2075" spans="1:23" ht="12.75" customHeight="1" x14ac:dyDescent="0.2">
      <c r="A2075" s="11">
        <f t="shared" si="33"/>
        <v>2073</v>
      </c>
      <c r="B2075" s="98">
        <v>5593</v>
      </c>
      <c r="C2075" s="12" t="s">
        <v>1697</v>
      </c>
      <c r="D2075" s="14" t="s">
        <v>1574</v>
      </c>
      <c r="E2075" s="13" t="s">
        <v>2646</v>
      </c>
      <c r="F2075" s="43" t="s">
        <v>3095</v>
      </c>
      <c r="G2075" s="12" t="s">
        <v>2120</v>
      </c>
      <c r="H2075" s="12" t="s">
        <v>2121</v>
      </c>
      <c r="I2075" s="225" t="s">
        <v>3360</v>
      </c>
      <c r="J2075" s="43" t="s">
        <v>3379</v>
      </c>
      <c r="K2075" s="43" t="s">
        <v>3379</v>
      </c>
      <c r="L2075" s="144">
        <v>40687</v>
      </c>
      <c r="M2075" s="168"/>
      <c r="N2075" s="75"/>
      <c r="O2075" s="75">
        <v>0</v>
      </c>
      <c r="P2075" s="65">
        <v>1</v>
      </c>
      <c r="Q2075" s="91" t="s">
        <v>3110</v>
      </c>
      <c r="R2075" s="14"/>
      <c r="T2075" s="135">
        <v>41425</v>
      </c>
      <c r="U2075" s="338"/>
      <c r="V2075" s="92"/>
      <c r="W2075" s="92"/>
    </row>
    <row r="2076" spans="1:23" ht="12.75" customHeight="1" x14ac:dyDescent="0.2">
      <c r="A2076" s="11">
        <f t="shared" si="33"/>
        <v>2074</v>
      </c>
      <c r="B2076" s="98">
        <v>5594</v>
      </c>
      <c r="C2076" s="12" t="s">
        <v>1697</v>
      </c>
      <c r="D2076" s="14" t="s">
        <v>1575</v>
      </c>
      <c r="E2076" s="13" t="s">
        <v>2646</v>
      </c>
      <c r="F2076" s="43" t="s">
        <v>3095</v>
      </c>
      <c r="G2076" s="12" t="s">
        <v>2120</v>
      </c>
      <c r="H2076" s="12" t="s">
        <v>2121</v>
      </c>
      <c r="I2076" s="221" t="s">
        <v>3360</v>
      </c>
      <c r="J2076" s="43" t="s">
        <v>3379</v>
      </c>
      <c r="K2076" s="43" t="s">
        <v>3379</v>
      </c>
      <c r="L2076" s="144">
        <v>40515</v>
      </c>
      <c r="M2076" s="168"/>
      <c r="N2076" s="75"/>
      <c r="O2076" s="75">
        <v>0</v>
      </c>
      <c r="P2076" s="65">
        <v>1</v>
      </c>
      <c r="Q2076" s="91" t="s">
        <v>3110</v>
      </c>
      <c r="R2076" s="14"/>
      <c r="T2076" s="135">
        <v>41432</v>
      </c>
      <c r="U2076" s="338"/>
      <c r="V2076" s="92"/>
      <c r="W2076" s="92"/>
    </row>
    <row r="2077" spans="1:23" ht="12.75" customHeight="1" x14ac:dyDescent="0.2">
      <c r="A2077" s="11">
        <f t="shared" si="33"/>
        <v>2075</v>
      </c>
      <c r="B2077" s="98">
        <v>5596</v>
      </c>
      <c r="C2077" s="12" t="s">
        <v>1697</v>
      </c>
      <c r="D2077" s="14" t="s">
        <v>1576</v>
      </c>
      <c r="E2077" s="13" t="s">
        <v>2646</v>
      </c>
      <c r="F2077" s="43" t="s">
        <v>3095</v>
      </c>
      <c r="G2077" s="12" t="s">
        <v>2120</v>
      </c>
      <c r="H2077" s="12"/>
      <c r="I2077" s="12"/>
      <c r="J2077" s="43" t="s">
        <v>3379</v>
      </c>
      <c r="K2077" s="13"/>
      <c r="L2077" s="13"/>
      <c r="M2077" s="138"/>
      <c r="N2077" s="15"/>
      <c r="O2077" s="15">
        <v>1</v>
      </c>
      <c r="P2077" s="39">
        <v>1</v>
      </c>
      <c r="Q2077" s="91" t="s">
        <v>3107</v>
      </c>
      <c r="R2077" s="14"/>
      <c r="T2077" s="123"/>
      <c r="U2077" s="338"/>
      <c r="V2077" s="92"/>
      <c r="W2077" s="92"/>
    </row>
    <row r="2078" spans="1:23" ht="12.75" customHeight="1" x14ac:dyDescent="0.2">
      <c r="A2078" s="11">
        <f t="shared" si="33"/>
        <v>2076</v>
      </c>
      <c r="B2078" s="98">
        <v>5597</v>
      </c>
      <c r="C2078" s="12" t="s">
        <v>1697</v>
      </c>
      <c r="D2078" s="14" t="s">
        <v>1577</v>
      </c>
      <c r="E2078" s="13" t="s">
        <v>2646</v>
      </c>
      <c r="F2078" s="43" t="s">
        <v>3095</v>
      </c>
      <c r="G2078" s="12" t="s">
        <v>2120</v>
      </c>
      <c r="H2078" s="12" t="s">
        <v>2121</v>
      </c>
      <c r="I2078" s="12"/>
      <c r="J2078" s="43" t="s">
        <v>3379</v>
      </c>
      <c r="K2078" s="43" t="s">
        <v>3379</v>
      </c>
      <c r="L2078" s="43"/>
      <c r="M2078" s="138"/>
      <c r="N2078" s="15"/>
      <c r="O2078" s="15">
        <v>1</v>
      </c>
      <c r="P2078" s="39">
        <v>1</v>
      </c>
      <c r="Q2078" s="91" t="s">
        <v>3107</v>
      </c>
      <c r="R2078" s="14"/>
      <c r="T2078" s="123"/>
      <c r="U2078" s="338"/>
      <c r="V2078" s="92"/>
      <c r="W2078" s="92"/>
    </row>
    <row r="2079" spans="1:23" ht="12.75" customHeight="1" x14ac:dyDescent="0.2">
      <c r="A2079" s="11">
        <f t="shared" si="33"/>
        <v>2077</v>
      </c>
      <c r="B2079" s="98">
        <v>5598</v>
      </c>
      <c r="C2079" s="12" t="s">
        <v>1697</v>
      </c>
      <c r="D2079" s="14" t="s">
        <v>1578</v>
      </c>
      <c r="E2079" s="13" t="s">
        <v>2646</v>
      </c>
      <c r="F2079" s="43" t="s">
        <v>3095</v>
      </c>
      <c r="G2079" s="12" t="s">
        <v>2120</v>
      </c>
      <c r="H2079" s="12"/>
      <c r="I2079" s="12"/>
      <c r="J2079" s="43" t="s">
        <v>3379</v>
      </c>
      <c r="K2079" s="13"/>
      <c r="L2079" s="13"/>
      <c r="M2079" s="138"/>
      <c r="N2079" s="15"/>
      <c r="O2079" s="15">
        <v>1</v>
      </c>
      <c r="P2079" s="39">
        <v>1</v>
      </c>
      <c r="Q2079" s="91" t="s">
        <v>3107</v>
      </c>
      <c r="R2079" s="14"/>
      <c r="T2079" s="123"/>
      <c r="U2079" s="338"/>
      <c r="V2079" s="92"/>
      <c r="W2079" s="92"/>
    </row>
    <row r="2080" spans="1:23" ht="12.75" customHeight="1" x14ac:dyDescent="0.2">
      <c r="A2080" s="11">
        <f t="shared" si="33"/>
        <v>2078</v>
      </c>
      <c r="B2080" s="98">
        <v>5599</v>
      </c>
      <c r="C2080" s="12" t="s">
        <v>1697</v>
      </c>
      <c r="D2080" s="14" t="s">
        <v>1579</v>
      </c>
      <c r="E2080" s="13" t="s">
        <v>2646</v>
      </c>
      <c r="F2080" s="43" t="s">
        <v>3095</v>
      </c>
      <c r="G2080" s="12" t="s">
        <v>2120</v>
      </c>
      <c r="H2080" s="12"/>
      <c r="I2080" s="12"/>
      <c r="J2080" s="43" t="s">
        <v>3379</v>
      </c>
      <c r="K2080" s="13"/>
      <c r="L2080" s="13"/>
      <c r="M2080" s="138"/>
      <c r="N2080" s="15"/>
      <c r="O2080" s="15">
        <v>1</v>
      </c>
      <c r="P2080" s="39">
        <v>1</v>
      </c>
      <c r="Q2080" s="91" t="s">
        <v>3107</v>
      </c>
      <c r="R2080" s="14"/>
      <c r="T2080" s="123"/>
      <c r="U2080" s="338"/>
      <c r="V2080" s="92"/>
      <c r="W2080" s="92"/>
    </row>
    <row r="2081" spans="1:23" ht="12.75" customHeight="1" x14ac:dyDescent="0.2">
      <c r="A2081" s="11">
        <f t="shared" si="33"/>
        <v>2079</v>
      </c>
      <c r="B2081" s="98">
        <v>5601</v>
      </c>
      <c r="C2081" s="12" t="s">
        <v>1697</v>
      </c>
      <c r="D2081" s="14" t="s">
        <v>1580</v>
      </c>
      <c r="E2081" s="13" t="s">
        <v>2119</v>
      </c>
      <c r="F2081" s="43" t="s">
        <v>3098</v>
      </c>
      <c r="G2081" s="12" t="s">
        <v>2120</v>
      </c>
      <c r="H2081" s="12"/>
      <c r="I2081" s="226" t="s">
        <v>3360</v>
      </c>
      <c r="J2081" s="43" t="s">
        <v>3379</v>
      </c>
      <c r="K2081" s="13"/>
      <c r="L2081" s="144">
        <v>40868</v>
      </c>
      <c r="M2081" s="168"/>
      <c r="N2081" s="75"/>
      <c r="O2081" s="75">
        <v>0</v>
      </c>
      <c r="P2081" s="65">
        <v>1</v>
      </c>
      <c r="Q2081" s="91" t="s">
        <v>3110</v>
      </c>
      <c r="R2081" s="14"/>
      <c r="T2081" s="135">
        <v>41355</v>
      </c>
      <c r="U2081" s="338"/>
      <c r="V2081" s="92"/>
      <c r="W2081" s="92"/>
    </row>
    <row r="2082" spans="1:23" ht="12.75" customHeight="1" x14ac:dyDescent="0.2">
      <c r="A2082" s="11">
        <f t="shared" si="33"/>
        <v>2080</v>
      </c>
      <c r="B2082" s="98">
        <v>5603</v>
      </c>
      <c r="C2082" s="12" t="s">
        <v>1697</v>
      </c>
      <c r="D2082" s="14" t="s">
        <v>1581</v>
      </c>
      <c r="E2082" s="13" t="s">
        <v>2119</v>
      </c>
      <c r="F2082" s="43" t="s">
        <v>3098</v>
      </c>
      <c r="G2082" s="12" t="s">
        <v>2120</v>
      </c>
      <c r="H2082" s="12"/>
      <c r="I2082" s="12"/>
      <c r="J2082" s="43" t="s">
        <v>3379</v>
      </c>
      <c r="K2082" s="13"/>
      <c r="L2082" s="13"/>
      <c r="M2082" s="138"/>
      <c r="N2082" s="15"/>
      <c r="O2082" s="15">
        <v>1</v>
      </c>
      <c r="P2082" s="39">
        <v>1</v>
      </c>
      <c r="Q2082" s="91" t="s">
        <v>3107</v>
      </c>
      <c r="R2082" s="14"/>
      <c r="T2082" s="123"/>
      <c r="U2082" s="338"/>
      <c r="V2082" s="92"/>
      <c r="W2082" s="92"/>
    </row>
    <row r="2083" spans="1:23" ht="12.75" customHeight="1" x14ac:dyDescent="0.2">
      <c r="A2083" s="11">
        <f t="shared" si="33"/>
        <v>2081</v>
      </c>
      <c r="B2083" s="98">
        <v>5604</v>
      </c>
      <c r="C2083" s="12" t="s">
        <v>1697</v>
      </c>
      <c r="D2083" s="14" t="s">
        <v>1582</v>
      </c>
      <c r="E2083" s="13" t="s">
        <v>2119</v>
      </c>
      <c r="F2083" s="43" t="s">
        <v>3098</v>
      </c>
      <c r="G2083" s="12" t="s">
        <v>2120</v>
      </c>
      <c r="H2083" s="12"/>
      <c r="I2083" s="12"/>
      <c r="J2083" s="43" t="s">
        <v>3379</v>
      </c>
      <c r="K2083" s="13"/>
      <c r="L2083" s="13"/>
      <c r="M2083" s="138"/>
      <c r="N2083" s="15"/>
      <c r="O2083" s="15">
        <v>1</v>
      </c>
      <c r="P2083" s="39">
        <v>1</v>
      </c>
      <c r="Q2083" s="91" t="s">
        <v>3107</v>
      </c>
      <c r="R2083" s="14"/>
      <c r="T2083" s="123"/>
      <c r="U2083" s="338"/>
      <c r="V2083" s="92"/>
      <c r="W2083" s="92"/>
    </row>
    <row r="2084" spans="1:23" ht="12.75" customHeight="1" x14ac:dyDescent="0.2">
      <c r="A2084" s="11">
        <f t="shared" si="33"/>
        <v>2082</v>
      </c>
      <c r="B2084" s="98">
        <v>5605</v>
      </c>
      <c r="C2084" s="12" t="s">
        <v>1697</v>
      </c>
      <c r="D2084" s="14" t="s">
        <v>1583</v>
      </c>
      <c r="E2084" s="13" t="s">
        <v>2119</v>
      </c>
      <c r="F2084" s="43" t="s">
        <v>3098</v>
      </c>
      <c r="G2084" s="12" t="s">
        <v>2120</v>
      </c>
      <c r="H2084" s="12"/>
      <c r="I2084" s="12"/>
      <c r="J2084" s="43" t="s">
        <v>3379</v>
      </c>
      <c r="K2084" s="13"/>
      <c r="L2084" s="13"/>
      <c r="M2084" s="138"/>
      <c r="N2084" s="15"/>
      <c r="O2084" s="15">
        <v>1</v>
      </c>
      <c r="P2084" s="39">
        <v>1</v>
      </c>
      <c r="Q2084" s="91" t="s">
        <v>3107</v>
      </c>
      <c r="R2084" s="14"/>
      <c r="T2084" s="123"/>
      <c r="U2084" s="338"/>
      <c r="V2084" s="92"/>
      <c r="W2084" s="92"/>
    </row>
    <row r="2085" spans="1:23" ht="12.75" customHeight="1" x14ac:dyDescent="0.2">
      <c r="A2085" s="11">
        <f t="shared" si="33"/>
        <v>2083</v>
      </c>
      <c r="B2085" s="137">
        <v>5606</v>
      </c>
      <c r="C2085" s="12" t="s">
        <v>1697</v>
      </c>
      <c r="D2085" s="14" t="s">
        <v>1584</v>
      </c>
      <c r="E2085" s="13" t="s">
        <v>934</v>
      </c>
      <c r="F2085" s="43" t="s">
        <v>3099</v>
      </c>
      <c r="G2085" s="12" t="s">
        <v>2120</v>
      </c>
      <c r="H2085" s="12" t="s">
        <v>2121</v>
      </c>
      <c r="I2085" s="226" t="s">
        <v>3360</v>
      </c>
      <c r="J2085" s="43" t="s">
        <v>3379</v>
      </c>
      <c r="K2085" s="43" t="s">
        <v>3379</v>
      </c>
      <c r="L2085" s="144">
        <v>40515</v>
      </c>
      <c r="M2085" s="168"/>
      <c r="N2085" s="75"/>
      <c r="O2085" s="75">
        <v>0</v>
      </c>
      <c r="P2085" s="65">
        <v>1</v>
      </c>
      <c r="Q2085" s="91" t="s">
        <v>3110</v>
      </c>
      <c r="R2085" s="14"/>
      <c r="T2085" s="123"/>
      <c r="U2085" s="338"/>
      <c r="V2085" s="92"/>
      <c r="W2085" s="92"/>
    </row>
    <row r="2086" spans="1:23" ht="12.75" customHeight="1" x14ac:dyDescent="0.2">
      <c r="A2086" s="11">
        <f t="shared" si="33"/>
        <v>2084</v>
      </c>
      <c r="B2086" s="98">
        <v>5607</v>
      </c>
      <c r="C2086" s="12" t="s">
        <v>1697</v>
      </c>
      <c r="D2086" s="14" t="s">
        <v>1585</v>
      </c>
      <c r="E2086" s="13" t="s">
        <v>2646</v>
      </c>
      <c r="F2086" s="43" t="s">
        <v>3095</v>
      </c>
      <c r="G2086" s="12" t="s">
        <v>2120</v>
      </c>
      <c r="H2086" s="12"/>
      <c r="I2086" s="12"/>
      <c r="J2086" s="43" t="s">
        <v>3379</v>
      </c>
      <c r="K2086" s="13"/>
      <c r="L2086" s="13"/>
      <c r="M2086" s="168"/>
      <c r="N2086" s="75"/>
      <c r="O2086" s="75">
        <v>0</v>
      </c>
      <c r="P2086" s="65">
        <v>1</v>
      </c>
      <c r="Q2086" s="91" t="s">
        <v>3107</v>
      </c>
      <c r="R2086" s="14"/>
      <c r="T2086" s="135">
        <v>41425</v>
      </c>
      <c r="U2086" s="338"/>
      <c r="V2086" s="92"/>
      <c r="W2086" s="92"/>
    </row>
    <row r="2087" spans="1:23" ht="12.75" customHeight="1" x14ac:dyDescent="0.2">
      <c r="A2087" s="11">
        <f t="shared" si="33"/>
        <v>2085</v>
      </c>
      <c r="B2087" s="98">
        <v>5609</v>
      </c>
      <c r="C2087" s="12" t="s">
        <v>1697</v>
      </c>
      <c r="D2087" s="14" t="s">
        <v>378</v>
      </c>
      <c r="E2087" s="13" t="s">
        <v>934</v>
      </c>
      <c r="F2087" s="43" t="s">
        <v>3099</v>
      </c>
      <c r="G2087" s="12" t="s">
        <v>2120</v>
      </c>
      <c r="H2087" s="12" t="s">
        <v>2121</v>
      </c>
      <c r="I2087" s="226" t="s">
        <v>3360</v>
      </c>
      <c r="J2087" s="43" t="s">
        <v>3379</v>
      </c>
      <c r="K2087" s="43" t="s">
        <v>3379</v>
      </c>
      <c r="L2087" s="144">
        <v>40878</v>
      </c>
      <c r="M2087" s="168"/>
      <c r="N2087" s="75"/>
      <c r="O2087" s="75">
        <v>0</v>
      </c>
      <c r="P2087" s="65">
        <v>1</v>
      </c>
      <c r="Q2087" s="91" t="s">
        <v>3110</v>
      </c>
      <c r="R2087" s="14"/>
      <c r="T2087" s="123"/>
      <c r="U2087" s="338"/>
      <c r="V2087" s="92"/>
      <c r="W2087" s="92"/>
    </row>
    <row r="2088" spans="1:23" ht="12.75" customHeight="1" x14ac:dyDescent="0.2">
      <c r="A2088" s="11">
        <f t="shared" si="33"/>
        <v>2086</v>
      </c>
      <c r="B2088" s="98">
        <v>5610</v>
      </c>
      <c r="C2088" s="12" t="s">
        <v>1697</v>
      </c>
      <c r="D2088" s="14" t="s">
        <v>379</v>
      </c>
      <c r="E2088" s="13" t="s">
        <v>2646</v>
      </c>
      <c r="F2088" s="43" t="s">
        <v>3095</v>
      </c>
      <c r="G2088" s="12" t="s">
        <v>2120</v>
      </c>
      <c r="H2088" s="12"/>
      <c r="I2088" s="12"/>
      <c r="J2088" s="43" t="s">
        <v>3379</v>
      </c>
      <c r="K2088" s="13"/>
      <c r="L2088" s="13"/>
      <c r="M2088" s="168"/>
      <c r="N2088" s="75"/>
      <c r="O2088" s="75">
        <v>0</v>
      </c>
      <c r="P2088" s="65">
        <v>1</v>
      </c>
      <c r="Q2088" s="91" t="s">
        <v>3107</v>
      </c>
      <c r="R2088" s="14"/>
      <c r="T2088" s="123"/>
      <c r="U2088" s="338"/>
      <c r="V2088" s="92"/>
      <c r="W2088" s="92"/>
    </row>
    <row r="2089" spans="1:23" x14ac:dyDescent="0.2">
      <c r="A2089" s="228">
        <f t="shared" si="33"/>
        <v>2087</v>
      </c>
      <c r="B2089" s="229">
        <v>5611</v>
      </c>
      <c r="C2089" s="230" t="s">
        <v>1697</v>
      </c>
      <c r="D2089" s="231" t="s">
        <v>380</v>
      </c>
      <c r="E2089" s="228" t="s">
        <v>934</v>
      </c>
      <c r="F2089" s="24" t="s">
        <v>3099</v>
      </c>
      <c r="G2089" s="25" t="s">
        <v>2120</v>
      </c>
      <c r="H2089" s="25" t="s">
        <v>2121</v>
      </c>
      <c r="I2089" s="25" t="s">
        <v>3360</v>
      </c>
      <c r="J2089" s="25"/>
      <c r="K2089" s="24"/>
      <c r="L2089" s="24"/>
      <c r="M2089" s="513" t="s">
        <v>3381</v>
      </c>
      <c r="N2089" s="243">
        <v>41719</v>
      </c>
      <c r="O2089" s="241"/>
      <c r="P2089" s="232">
        <v>-1</v>
      </c>
      <c r="Q2089" s="242" t="s">
        <v>3110</v>
      </c>
      <c r="R2089" s="231"/>
      <c r="T2089" s="135">
        <v>41432</v>
      </c>
      <c r="U2089" s="338"/>
      <c r="V2089" s="92"/>
      <c r="W2089" s="92"/>
    </row>
    <row r="2090" spans="1:23" ht="12.75" customHeight="1" x14ac:dyDescent="0.2">
      <c r="A2090" s="11">
        <f t="shared" si="33"/>
        <v>2088</v>
      </c>
      <c r="B2090" s="98">
        <v>5612</v>
      </c>
      <c r="C2090" s="12" t="s">
        <v>1697</v>
      </c>
      <c r="D2090" s="14" t="s">
        <v>381</v>
      </c>
      <c r="E2090" s="13" t="s">
        <v>2646</v>
      </c>
      <c r="F2090" s="43" t="s">
        <v>3095</v>
      </c>
      <c r="G2090" s="146" t="s">
        <v>2120</v>
      </c>
      <c r="H2090" s="12"/>
      <c r="I2090" s="12"/>
      <c r="J2090" s="43" t="s">
        <v>3379</v>
      </c>
      <c r="K2090" s="13"/>
      <c r="L2090" s="13"/>
      <c r="M2090" s="138"/>
      <c r="N2090" s="15"/>
      <c r="O2090" s="15">
        <v>1</v>
      </c>
      <c r="P2090" s="39">
        <v>1</v>
      </c>
      <c r="Q2090" s="91" t="s">
        <v>3107</v>
      </c>
      <c r="R2090" s="14"/>
      <c r="T2090" s="123"/>
      <c r="U2090" s="338"/>
      <c r="V2090" s="92"/>
      <c r="W2090" s="92"/>
    </row>
    <row r="2091" spans="1:23" ht="12.75" customHeight="1" x14ac:dyDescent="0.2">
      <c r="A2091" s="11">
        <f t="shared" si="33"/>
        <v>2089</v>
      </c>
      <c r="B2091" s="98">
        <v>5613</v>
      </c>
      <c r="C2091" s="12" t="s">
        <v>1697</v>
      </c>
      <c r="D2091" s="14" t="s">
        <v>382</v>
      </c>
      <c r="E2091" s="13" t="s">
        <v>2646</v>
      </c>
      <c r="F2091" s="43" t="s">
        <v>3095</v>
      </c>
      <c r="G2091" s="12" t="s">
        <v>2120</v>
      </c>
      <c r="H2091" s="12" t="s">
        <v>2121</v>
      </c>
      <c r="I2091" s="12"/>
      <c r="J2091" s="43" t="s">
        <v>3379</v>
      </c>
      <c r="K2091" s="43" t="s">
        <v>3379</v>
      </c>
      <c r="L2091" s="43"/>
      <c r="M2091" s="138"/>
      <c r="N2091" s="15"/>
      <c r="O2091" s="15">
        <v>1</v>
      </c>
      <c r="P2091" s="39">
        <v>1</v>
      </c>
      <c r="Q2091" s="91" t="s">
        <v>3107</v>
      </c>
      <c r="R2091" s="14"/>
      <c r="T2091" s="135">
        <v>41446</v>
      </c>
      <c r="U2091" s="338"/>
      <c r="V2091" s="92"/>
      <c r="W2091" s="92"/>
    </row>
    <row r="2092" spans="1:23" ht="12.75" customHeight="1" x14ac:dyDescent="0.2">
      <c r="A2092" s="11">
        <f t="shared" si="33"/>
        <v>2090</v>
      </c>
      <c r="B2092" s="98">
        <v>5614</v>
      </c>
      <c r="C2092" s="12" t="s">
        <v>1697</v>
      </c>
      <c r="D2092" s="14" t="s">
        <v>383</v>
      </c>
      <c r="E2092" s="13" t="s">
        <v>934</v>
      </c>
      <c r="F2092" s="43" t="s">
        <v>3055</v>
      </c>
      <c r="G2092" s="12" t="s">
        <v>2120</v>
      </c>
      <c r="H2092" s="12" t="s">
        <v>2121</v>
      </c>
      <c r="I2092" s="225" t="s">
        <v>3360</v>
      </c>
      <c r="J2092" s="43" t="s">
        <v>3379</v>
      </c>
      <c r="K2092" s="43" t="s">
        <v>3379</v>
      </c>
      <c r="L2092" s="144">
        <v>40448</v>
      </c>
      <c r="M2092" s="168"/>
      <c r="N2092" s="75"/>
      <c r="O2092" s="75">
        <v>0</v>
      </c>
      <c r="P2092" s="65">
        <v>1</v>
      </c>
      <c r="Q2092" s="91" t="s">
        <v>3110</v>
      </c>
      <c r="R2092" s="14"/>
      <c r="T2092" s="123"/>
      <c r="U2092" s="338"/>
      <c r="V2092" s="92"/>
      <c r="W2092" s="92"/>
    </row>
    <row r="2093" spans="1:23" ht="12.75" customHeight="1" x14ac:dyDescent="0.2">
      <c r="A2093" s="11">
        <f t="shared" si="33"/>
        <v>2091</v>
      </c>
      <c r="B2093" s="98">
        <v>5615</v>
      </c>
      <c r="C2093" s="12" t="s">
        <v>1697</v>
      </c>
      <c r="D2093" s="14" t="s">
        <v>384</v>
      </c>
      <c r="E2093" s="13" t="s">
        <v>2646</v>
      </c>
      <c r="F2093" s="43" t="s">
        <v>3095</v>
      </c>
      <c r="G2093" s="12" t="s">
        <v>2120</v>
      </c>
      <c r="H2093" s="12"/>
      <c r="I2093" s="18" t="s">
        <v>3360</v>
      </c>
      <c r="J2093" s="43" t="s">
        <v>3379</v>
      </c>
      <c r="K2093" s="13"/>
      <c r="L2093" s="144">
        <v>41912</v>
      </c>
      <c r="M2093" s="168"/>
      <c r="N2093" s="75"/>
      <c r="O2093" s="75">
        <v>0</v>
      </c>
      <c r="P2093" s="65">
        <v>1</v>
      </c>
      <c r="Q2093" s="91" t="s">
        <v>3110</v>
      </c>
      <c r="R2093" s="14"/>
      <c r="T2093" s="123"/>
      <c r="U2093" s="338"/>
      <c r="V2093" s="92">
        <v>41912</v>
      </c>
      <c r="W2093" s="92">
        <v>41912</v>
      </c>
    </row>
    <row r="2094" spans="1:23" ht="12.75" customHeight="1" x14ac:dyDescent="0.2">
      <c r="A2094" s="11">
        <f t="shared" si="33"/>
        <v>2092</v>
      </c>
      <c r="B2094" s="98">
        <v>5616</v>
      </c>
      <c r="C2094" s="12" t="s">
        <v>1697</v>
      </c>
      <c r="D2094" s="14" t="s">
        <v>385</v>
      </c>
      <c r="E2094" s="13" t="s">
        <v>934</v>
      </c>
      <c r="F2094" s="43" t="s">
        <v>3055</v>
      </c>
      <c r="G2094" s="12" t="s">
        <v>2120</v>
      </c>
      <c r="H2094" s="12" t="s">
        <v>2121</v>
      </c>
      <c r="I2094" s="18" t="s">
        <v>3360</v>
      </c>
      <c r="J2094" s="43" t="s">
        <v>3379</v>
      </c>
      <c r="K2094" s="43" t="s">
        <v>3379</v>
      </c>
      <c r="L2094" s="144">
        <v>40770</v>
      </c>
      <c r="M2094" s="168"/>
      <c r="N2094" s="75"/>
      <c r="O2094" s="75">
        <v>0</v>
      </c>
      <c r="P2094" s="65">
        <v>1</v>
      </c>
      <c r="Q2094" s="91" t="s">
        <v>3110</v>
      </c>
      <c r="R2094" s="14"/>
      <c r="T2094" s="123"/>
      <c r="U2094" s="338"/>
      <c r="V2094" s="92"/>
      <c r="W2094" s="92"/>
    </row>
    <row r="2095" spans="1:23" ht="12.75" customHeight="1" x14ac:dyDescent="0.2">
      <c r="A2095" s="11">
        <f t="shared" si="33"/>
        <v>2093</v>
      </c>
      <c r="B2095" s="98">
        <v>5618</v>
      </c>
      <c r="C2095" s="12" t="s">
        <v>1697</v>
      </c>
      <c r="D2095" s="14" t="s">
        <v>386</v>
      </c>
      <c r="E2095" s="13" t="s">
        <v>934</v>
      </c>
      <c r="F2095" s="43" t="s">
        <v>3099</v>
      </c>
      <c r="G2095" s="12" t="s">
        <v>2120</v>
      </c>
      <c r="H2095" s="18" t="s">
        <v>2121</v>
      </c>
      <c r="I2095" s="221" t="s">
        <v>3360</v>
      </c>
      <c r="J2095" s="43" t="s">
        <v>3379</v>
      </c>
      <c r="K2095" s="44">
        <v>42004</v>
      </c>
      <c r="L2095" s="144">
        <v>41556</v>
      </c>
      <c r="M2095" s="168"/>
      <c r="N2095" s="75"/>
      <c r="O2095" s="75">
        <v>0</v>
      </c>
      <c r="P2095" s="65">
        <v>1</v>
      </c>
      <c r="Q2095" s="91" t="s">
        <v>3110</v>
      </c>
      <c r="R2095" s="14"/>
      <c r="T2095" s="123">
        <v>41971</v>
      </c>
      <c r="U2095" s="425">
        <v>42004</v>
      </c>
      <c r="V2095" s="92">
        <v>41669</v>
      </c>
      <c r="W2095" s="92"/>
    </row>
    <row r="2096" spans="1:23" ht="12.75" customHeight="1" x14ac:dyDescent="0.2">
      <c r="A2096" s="11">
        <f t="shared" si="33"/>
        <v>2094</v>
      </c>
      <c r="B2096" s="98">
        <v>5621</v>
      </c>
      <c r="C2096" s="12" t="s">
        <v>1697</v>
      </c>
      <c r="D2096" s="14" t="s">
        <v>387</v>
      </c>
      <c r="E2096" s="13" t="s">
        <v>2119</v>
      </c>
      <c r="F2096" s="43" t="s">
        <v>3098</v>
      </c>
      <c r="G2096" s="12" t="s">
        <v>2120</v>
      </c>
      <c r="H2096" s="12"/>
      <c r="I2096" s="12"/>
      <c r="J2096" s="43" t="s">
        <v>3379</v>
      </c>
      <c r="K2096" s="13"/>
      <c r="L2096" s="13"/>
      <c r="M2096" s="138"/>
      <c r="N2096" s="15"/>
      <c r="O2096" s="15">
        <v>1</v>
      </c>
      <c r="P2096" s="39">
        <v>1</v>
      </c>
      <c r="Q2096" s="91" t="s">
        <v>3107</v>
      </c>
      <c r="R2096" s="14"/>
      <c r="T2096" s="123"/>
      <c r="U2096" s="338"/>
      <c r="V2096" s="92"/>
      <c r="W2096" s="92"/>
    </row>
    <row r="2097" spans="1:23" ht="12.75" customHeight="1" x14ac:dyDescent="0.2">
      <c r="A2097" s="11">
        <f t="shared" si="33"/>
        <v>2095</v>
      </c>
      <c r="B2097" s="98">
        <v>5622</v>
      </c>
      <c r="C2097" s="12" t="s">
        <v>1697</v>
      </c>
      <c r="D2097" s="14" t="s">
        <v>388</v>
      </c>
      <c r="E2097" s="13" t="s">
        <v>2119</v>
      </c>
      <c r="F2097" s="43" t="s">
        <v>3098</v>
      </c>
      <c r="G2097" s="12" t="s">
        <v>2120</v>
      </c>
      <c r="H2097" s="12"/>
      <c r="I2097" s="12"/>
      <c r="J2097" s="43" t="s">
        <v>3379</v>
      </c>
      <c r="K2097" s="13"/>
      <c r="L2097" s="13"/>
      <c r="M2097" s="138"/>
      <c r="N2097" s="15"/>
      <c r="O2097" s="15">
        <v>1</v>
      </c>
      <c r="P2097" s="39">
        <v>1</v>
      </c>
      <c r="Q2097" s="91" t="s">
        <v>3107</v>
      </c>
      <c r="R2097" s="14"/>
      <c r="T2097" s="123"/>
      <c r="U2097" s="338"/>
      <c r="V2097" s="92"/>
      <c r="W2097" s="92"/>
    </row>
    <row r="2098" spans="1:23" ht="12.75" customHeight="1" x14ac:dyDescent="0.2">
      <c r="A2098" s="11">
        <f t="shared" si="33"/>
        <v>2096</v>
      </c>
      <c r="B2098" s="98">
        <v>5623</v>
      </c>
      <c r="C2098" s="12" t="s">
        <v>1697</v>
      </c>
      <c r="D2098" s="14" t="s">
        <v>389</v>
      </c>
      <c r="E2098" s="13" t="s">
        <v>2119</v>
      </c>
      <c r="F2098" s="43" t="s">
        <v>3098</v>
      </c>
      <c r="G2098" s="12" t="s">
        <v>2120</v>
      </c>
      <c r="H2098" s="12"/>
      <c r="I2098" s="12"/>
      <c r="J2098" s="43" t="s">
        <v>3379</v>
      </c>
      <c r="K2098" s="13"/>
      <c r="L2098" s="13"/>
      <c r="M2098" s="138"/>
      <c r="N2098" s="15"/>
      <c r="O2098" s="15">
        <v>1</v>
      </c>
      <c r="P2098" s="39">
        <v>1</v>
      </c>
      <c r="Q2098" s="91" t="s">
        <v>3107</v>
      </c>
      <c r="R2098" s="14"/>
      <c r="T2098" s="123"/>
      <c r="U2098" s="338"/>
      <c r="V2098" s="92"/>
      <c r="W2098" s="92"/>
    </row>
    <row r="2099" spans="1:23" ht="12.75" customHeight="1" x14ac:dyDescent="0.2">
      <c r="A2099" s="11">
        <f t="shared" si="33"/>
        <v>2097</v>
      </c>
      <c r="B2099" s="98">
        <v>5624</v>
      </c>
      <c r="C2099" s="12" t="s">
        <v>1697</v>
      </c>
      <c r="D2099" s="14" t="s">
        <v>390</v>
      </c>
      <c r="E2099" s="13" t="s">
        <v>2119</v>
      </c>
      <c r="F2099" s="43" t="s">
        <v>3098</v>
      </c>
      <c r="G2099" s="12" t="s">
        <v>2120</v>
      </c>
      <c r="H2099" s="12"/>
      <c r="I2099" s="12"/>
      <c r="J2099" s="43" t="s">
        <v>3379</v>
      </c>
      <c r="K2099" s="13"/>
      <c r="L2099" s="13"/>
      <c r="M2099" s="138"/>
      <c r="N2099" s="15"/>
      <c r="O2099" s="15">
        <v>1</v>
      </c>
      <c r="P2099" s="39">
        <v>1</v>
      </c>
      <c r="Q2099" s="91" t="s">
        <v>3107</v>
      </c>
      <c r="R2099" s="14"/>
      <c r="T2099" s="123"/>
      <c r="U2099" s="338"/>
      <c r="V2099" s="92"/>
      <c r="W2099" s="92"/>
    </row>
    <row r="2100" spans="1:23" ht="12.75" customHeight="1" x14ac:dyDescent="0.2">
      <c r="A2100" s="11">
        <f t="shared" si="33"/>
        <v>2098</v>
      </c>
      <c r="B2100" s="98">
        <v>5625</v>
      </c>
      <c r="C2100" s="12" t="s">
        <v>1697</v>
      </c>
      <c r="D2100" s="14" t="s">
        <v>391</v>
      </c>
      <c r="E2100" s="13" t="s">
        <v>2119</v>
      </c>
      <c r="F2100" s="43" t="s">
        <v>3098</v>
      </c>
      <c r="G2100" s="12" t="s">
        <v>2120</v>
      </c>
      <c r="H2100" s="12"/>
      <c r="I2100" s="12"/>
      <c r="J2100" s="43" t="s">
        <v>3379</v>
      </c>
      <c r="K2100" s="13"/>
      <c r="L2100" s="13"/>
      <c r="M2100" s="138"/>
      <c r="N2100" s="15"/>
      <c r="O2100" s="15">
        <v>1</v>
      </c>
      <c r="P2100" s="39">
        <v>1</v>
      </c>
      <c r="Q2100" s="91" t="s">
        <v>3107</v>
      </c>
      <c r="R2100" s="14"/>
      <c r="T2100" s="123"/>
      <c r="U2100" s="338"/>
      <c r="V2100" s="92"/>
      <c r="W2100" s="92"/>
    </row>
    <row r="2101" spans="1:23" ht="12.75" customHeight="1" x14ac:dyDescent="0.2">
      <c r="A2101" s="11">
        <f t="shared" si="33"/>
        <v>2099</v>
      </c>
      <c r="B2101" s="98">
        <v>5626</v>
      </c>
      <c r="C2101" s="12" t="s">
        <v>1697</v>
      </c>
      <c r="D2101" s="14" t="s">
        <v>392</v>
      </c>
      <c r="E2101" s="13" t="s">
        <v>2119</v>
      </c>
      <c r="F2101" s="43" t="s">
        <v>3098</v>
      </c>
      <c r="G2101" s="12" t="s">
        <v>2120</v>
      </c>
      <c r="H2101" s="12"/>
      <c r="I2101" s="12"/>
      <c r="J2101" s="43" t="s">
        <v>3379</v>
      </c>
      <c r="K2101" s="13"/>
      <c r="L2101" s="13"/>
      <c r="M2101" s="138"/>
      <c r="N2101" s="15"/>
      <c r="O2101" s="15">
        <v>1</v>
      </c>
      <c r="P2101" s="39">
        <v>1</v>
      </c>
      <c r="Q2101" s="91" t="s">
        <v>3107</v>
      </c>
      <c r="R2101" s="14"/>
      <c r="T2101" s="123"/>
      <c r="U2101" s="338"/>
      <c r="V2101" s="92"/>
      <c r="W2101" s="92"/>
    </row>
    <row r="2102" spans="1:23" ht="12.75" customHeight="1" x14ac:dyDescent="0.2">
      <c r="A2102" s="11">
        <f t="shared" si="33"/>
        <v>2100</v>
      </c>
      <c r="B2102" s="98">
        <v>5627</v>
      </c>
      <c r="C2102" s="12" t="s">
        <v>1697</v>
      </c>
      <c r="D2102" s="14" t="s">
        <v>393</v>
      </c>
      <c r="E2102" s="13" t="s">
        <v>934</v>
      </c>
      <c r="F2102" s="43" t="s">
        <v>3099</v>
      </c>
      <c r="G2102" s="12" t="s">
        <v>2120</v>
      </c>
      <c r="H2102" s="12" t="s">
        <v>2121</v>
      </c>
      <c r="I2102" s="12"/>
      <c r="J2102" s="43" t="s">
        <v>3379</v>
      </c>
      <c r="K2102" s="43" t="s">
        <v>3379</v>
      </c>
      <c r="L2102" s="43"/>
      <c r="M2102" s="138"/>
      <c r="N2102" s="15"/>
      <c r="O2102" s="15">
        <v>1</v>
      </c>
      <c r="P2102" s="39">
        <v>1</v>
      </c>
      <c r="Q2102" s="91" t="s">
        <v>3107</v>
      </c>
      <c r="R2102" s="14"/>
      <c r="T2102" s="123"/>
      <c r="U2102" s="338"/>
      <c r="V2102" s="92"/>
      <c r="W2102" s="92"/>
    </row>
    <row r="2103" spans="1:23" ht="12.75" customHeight="1" x14ac:dyDescent="0.2">
      <c r="A2103" s="11">
        <f t="shared" si="33"/>
        <v>2101</v>
      </c>
      <c r="B2103" s="98">
        <v>5628</v>
      </c>
      <c r="C2103" s="12" t="s">
        <v>1697</v>
      </c>
      <c r="D2103" s="14" t="s">
        <v>394</v>
      </c>
      <c r="E2103" s="13" t="s">
        <v>2119</v>
      </c>
      <c r="F2103" s="43" t="s">
        <v>3098</v>
      </c>
      <c r="G2103" s="12" t="s">
        <v>2120</v>
      </c>
      <c r="H2103" s="12"/>
      <c r="I2103" s="12"/>
      <c r="J2103" s="43" t="s">
        <v>3379</v>
      </c>
      <c r="K2103" s="13"/>
      <c r="L2103" s="13"/>
      <c r="M2103" s="138"/>
      <c r="N2103" s="15"/>
      <c r="O2103" s="15">
        <v>1</v>
      </c>
      <c r="P2103" s="39">
        <v>1</v>
      </c>
      <c r="Q2103" s="91" t="s">
        <v>3107</v>
      </c>
      <c r="R2103" s="14"/>
      <c r="T2103" s="123"/>
      <c r="U2103" s="338"/>
      <c r="V2103" s="92"/>
      <c r="W2103" s="92"/>
    </row>
    <row r="2104" spans="1:23" ht="12.75" customHeight="1" x14ac:dyDescent="0.2">
      <c r="A2104" s="11">
        <f t="shared" si="33"/>
        <v>2102</v>
      </c>
      <c r="B2104" s="98">
        <v>5632</v>
      </c>
      <c r="C2104" s="12" t="s">
        <v>1697</v>
      </c>
      <c r="D2104" s="14" t="s">
        <v>395</v>
      </c>
      <c r="E2104" s="13" t="s">
        <v>2646</v>
      </c>
      <c r="F2104" s="43" t="s">
        <v>3095</v>
      </c>
      <c r="G2104" s="12" t="s">
        <v>2120</v>
      </c>
      <c r="H2104" s="12" t="s">
        <v>2121</v>
      </c>
      <c r="I2104" s="225" t="s">
        <v>3360</v>
      </c>
      <c r="J2104" s="43" t="s">
        <v>3379</v>
      </c>
      <c r="K2104" s="43" t="s">
        <v>3379</v>
      </c>
      <c r="L2104" s="144">
        <v>40753</v>
      </c>
      <c r="M2104" s="168"/>
      <c r="N2104" s="75"/>
      <c r="O2104" s="75">
        <v>0</v>
      </c>
      <c r="P2104" s="65">
        <v>1</v>
      </c>
      <c r="Q2104" s="91" t="s">
        <v>3110</v>
      </c>
      <c r="R2104" s="14"/>
      <c r="T2104" s="123"/>
      <c r="U2104" s="338"/>
      <c r="V2104" s="92"/>
      <c r="W2104" s="92"/>
    </row>
    <row r="2105" spans="1:23" ht="12.75" customHeight="1" x14ac:dyDescent="0.2">
      <c r="A2105" s="11">
        <f t="shared" si="33"/>
        <v>2103</v>
      </c>
      <c r="B2105" s="98">
        <v>5634</v>
      </c>
      <c r="C2105" s="12" t="s">
        <v>1697</v>
      </c>
      <c r="D2105" s="14" t="s">
        <v>396</v>
      </c>
      <c r="E2105" s="13" t="s">
        <v>934</v>
      </c>
      <c r="F2105" s="43" t="s">
        <v>3099</v>
      </c>
      <c r="G2105" s="12" t="s">
        <v>2120</v>
      </c>
      <c r="H2105" s="12" t="s">
        <v>2121</v>
      </c>
      <c r="I2105" s="221" t="s">
        <v>3360</v>
      </c>
      <c r="J2105" s="43" t="s">
        <v>3379</v>
      </c>
      <c r="K2105" s="43" t="s">
        <v>3379</v>
      </c>
      <c r="L2105" s="144">
        <v>41912</v>
      </c>
      <c r="M2105" s="168"/>
      <c r="N2105" s="75"/>
      <c r="O2105" s="75">
        <v>0</v>
      </c>
      <c r="P2105" s="65">
        <v>1</v>
      </c>
      <c r="Q2105" s="91" t="s">
        <v>3110</v>
      </c>
      <c r="R2105" s="14"/>
      <c r="T2105" s="135">
        <v>41432</v>
      </c>
      <c r="U2105" s="338"/>
      <c r="V2105" s="92">
        <v>41912</v>
      </c>
      <c r="W2105" s="92">
        <v>41912</v>
      </c>
    </row>
    <row r="2106" spans="1:23" ht="12.75" customHeight="1" x14ac:dyDescent="0.2">
      <c r="A2106" s="11">
        <f t="shared" si="33"/>
        <v>2104</v>
      </c>
      <c r="B2106" s="98">
        <v>5635</v>
      </c>
      <c r="C2106" s="12" t="s">
        <v>1697</v>
      </c>
      <c r="D2106" s="14" t="s">
        <v>397</v>
      </c>
      <c r="E2106" s="13" t="s">
        <v>934</v>
      </c>
      <c r="F2106" s="43" t="s">
        <v>3099</v>
      </c>
      <c r="G2106" s="12" t="s">
        <v>2120</v>
      </c>
      <c r="H2106" s="12"/>
      <c r="I2106" s="12"/>
      <c r="J2106" s="43" t="s">
        <v>3379</v>
      </c>
      <c r="K2106" s="13"/>
      <c r="L2106" s="13"/>
      <c r="M2106" s="168"/>
      <c r="N2106" s="75"/>
      <c r="O2106" s="75">
        <v>0</v>
      </c>
      <c r="P2106" s="65">
        <v>1</v>
      </c>
      <c r="Q2106" s="91" t="s">
        <v>3107</v>
      </c>
      <c r="R2106" s="14"/>
      <c r="T2106" s="123"/>
      <c r="U2106" s="338"/>
      <c r="V2106" s="92"/>
      <c r="W2106" s="92"/>
    </row>
    <row r="2107" spans="1:23" ht="12.75" customHeight="1" x14ac:dyDescent="0.2">
      <c r="A2107" s="11">
        <f t="shared" si="33"/>
        <v>2105</v>
      </c>
      <c r="B2107" s="98">
        <v>5636</v>
      </c>
      <c r="C2107" s="12" t="s">
        <v>1697</v>
      </c>
      <c r="D2107" s="14" t="s">
        <v>398</v>
      </c>
      <c r="E2107" s="13" t="s">
        <v>2646</v>
      </c>
      <c r="F2107" s="43" t="s">
        <v>3095</v>
      </c>
      <c r="G2107" s="12" t="s">
        <v>2120</v>
      </c>
      <c r="H2107" s="12" t="s">
        <v>2121</v>
      </c>
      <c r="I2107" s="225" t="s">
        <v>3360</v>
      </c>
      <c r="J2107" s="43" t="s">
        <v>3379</v>
      </c>
      <c r="K2107" s="43" t="s">
        <v>3379</v>
      </c>
      <c r="L2107" s="144">
        <v>40753</v>
      </c>
      <c r="M2107" s="168"/>
      <c r="N2107" s="75"/>
      <c r="O2107" s="75">
        <v>0</v>
      </c>
      <c r="P2107" s="65">
        <v>1</v>
      </c>
      <c r="Q2107" s="91" t="s">
        <v>3110</v>
      </c>
      <c r="R2107" s="14"/>
      <c r="T2107" s="123"/>
      <c r="U2107" s="338"/>
      <c r="V2107" s="92"/>
      <c r="W2107" s="92"/>
    </row>
    <row r="2108" spans="1:23" ht="12.75" customHeight="1" x14ac:dyDescent="0.2">
      <c r="A2108" s="11">
        <f t="shared" si="33"/>
        <v>2106</v>
      </c>
      <c r="B2108" s="137">
        <v>5637</v>
      </c>
      <c r="C2108" s="12" t="s">
        <v>1697</v>
      </c>
      <c r="D2108" s="14" t="s">
        <v>399</v>
      </c>
      <c r="E2108" s="13" t="s">
        <v>2646</v>
      </c>
      <c r="F2108" s="43" t="s">
        <v>3052</v>
      </c>
      <c r="G2108" s="12" t="s">
        <v>2120</v>
      </c>
      <c r="H2108" s="12" t="s">
        <v>2121</v>
      </c>
      <c r="I2108" s="18" t="s">
        <v>3360</v>
      </c>
      <c r="J2108" s="43" t="s">
        <v>3379</v>
      </c>
      <c r="K2108" s="43" t="s">
        <v>3379</v>
      </c>
      <c r="L2108" s="144">
        <v>40753</v>
      </c>
      <c r="M2108" s="168"/>
      <c r="N2108" s="75"/>
      <c r="O2108" s="75">
        <v>0</v>
      </c>
      <c r="P2108" s="65">
        <v>1</v>
      </c>
      <c r="Q2108" s="91" t="s">
        <v>3110</v>
      </c>
      <c r="R2108" s="14"/>
      <c r="T2108" s="123"/>
      <c r="U2108" s="338"/>
      <c r="V2108" s="92"/>
      <c r="W2108" s="92"/>
    </row>
    <row r="2109" spans="1:23" ht="12.75" customHeight="1" x14ac:dyDescent="0.2">
      <c r="A2109" s="11">
        <f t="shared" si="33"/>
        <v>2107</v>
      </c>
      <c r="B2109" s="98">
        <v>5639</v>
      </c>
      <c r="C2109" s="12" t="s">
        <v>1697</v>
      </c>
      <c r="D2109" s="14" t="s">
        <v>400</v>
      </c>
      <c r="E2109" s="13" t="s">
        <v>2646</v>
      </c>
      <c r="F2109" s="43" t="s">
        <v>3095</v>
      </c>
      <c r="G2109" s="12" t="s">
        <v>2120</v>
      </c>
      <c r="H2109" s="12" t="s">
        <v>2121</v>
      </c>
      <c r="I2109" s="18" t="s">
        <v>3360</v>
      </c>
      <c r="J2109" s="43" t="s">
        <v>3379</v>
      </c>
      <c r="K2109" s="43" t="s">
        <v>3379</v>
      </c>
      <c r="L2109" s="144">
        <v>40753</v>
      </c>
      <c r="M2109" s="168"/>
      <c r="N2109" s="75"/>
      <c r="O2109" s="75">
        <v>0</v>
      </c>
      <c r="P2109" s="65">
        <v>1</v>
      </c>
      <c r="Q2109" s="91" t="s">
        <v>3110</v>
      </c>
      <c r="R2109" s="14"/>
      <c r="T2109" s="123"/>
      <c r="U2109" s="338"/>
      <c r="V2109" s="92"/>
      <c r="W2109" s="92"/>
    </row>
    <row r="2110" spans="1:23" ht="12.75" customHeight="1" x14ac:dyDescent="0.2">
      <c r="A2110" s="11">
        <f t="shared" si="33"/>
        <v>2108</v>
      </c>
      <c r="B2110" s="98">
        <v>5641</v>
      </c>
      <c r="C2110" s="12" t="s">
        <v>1697</v>
      </c>
      <c r="D2110" s="14" t="s">
        <v>401</v>
      </c>
      <c r="E2110" s="13" t="s">
        <v>934</v>
      </c>
      <c r="F2110" s="43" t="s">
        <v>3055</v>
      </c>
      <c r="G2110" s="12" t="s">
        <v>2120</v>
      </c>
      <c r="H2110" s="12" t="s">
        <v>2121</v>
      </c>
      <c r="I2110" s="221" t="s">
        <v>3360</v>
      </c>
      <c r="J2110" s="43" t="s">
        <v>3379</v>
      </c>
      <c r="K2110" s="43" t="s">
        <v>3379</v>
      </c>
      <c r="L2110" s="144">
        <v>40770</v>
      </c>
      <c r="M2110" s="168"/>
      <c r="N2110" s="75"/>
      <c r="O2110" s="75">
        <v>0</v>
      </c>
      <c r="P2110" s="65">
        <v>1</v>
      </c>
      <c r="Q2110" s="91" t="s">
        <v>3110</v>
      </c>
      <c r="R2110" s="14"/>
      <c r="T2110" s="135">
        <v>41432</v>
      </c>
      <c r="U2110" s="338"/>
      <c r="V2110" s="92"/>
      <c r="W2110" s="92"/>
    </row>
    <row r="2111" spans="1:23" ht="12.75" customHeight="1" x14ac:dyDescent="0.2">
      <c r="A2111" s="11">
        <f t="shared" si="33"/>
        <v>2109</v>
      </c>
      <c r="B2111" s="98">
        <v>5642</v>
      </c>
      <c r="C2111" s="12" t="s">
        <v>1697</v>
      </c>
      <c r="D2111" s="14" t="s">
        <v>402</v>
      </c>
      <c r="E2111" s="13" t="s">
        <v>934</v>
      </c>
      <c r="F2111" s="43" t="s">
        <v>3099</v>
      </c>
      <c r="G2111" s="12" t="s">
        <v>2120</v>
      </c>
      <c r="H2111" s="12"/>
      <c r="I2111" s="12"/>
      <c r="J2111" s="43" t="s">
        <v>3379</v>
      </c>
      <c r="K2111" s="13"/>
      <c r="L2111" s="13"/>
      <c r="M2111" s="168"/>
      <c r="N2111" s="75"/>
      <c r="O2111" s="75">
        <v>0</v>
      </c>
      <c r="P2111" s="65">
        <v>1</v>
      </c>
      <c r="Q2111" s="91" t="s">
        <v>3107</v>
      </c>
      <c r="R2111" s="14"/>
      <c r="T2111" s="123"/>
      <c r="U2111" s="338"/>
      <c r="V2111" s="92"/>
      <c r="W2111" s="92"/>
    </row>
    <row r="2112" spans="1:23" ht="12.75" customHeight="1" x14ac:dyDescent="0.2">
      <c r="A2112" s="11">
        <f t="shared" si="33"/>
        <v>2110</v>
      </c>
      <c r="B2112" s="98">
        <v>5643</v>
      </c>
      <c r="C2112" s="12" t="s">
        <v>1697</v>
      </c>
      <c r="D2112" s="14" t="s">
        <v>403</v>
      </c>
      <c r="E2112" s="13" t="s">
        <v>934</v>
      </c>
      <c r="F2112" s="43" t="s">
        <v>3099</v>
      </c>
      <c r="G2112" s="12" t="s">
        <v>2120</v>
      </c>
      <c r="H2112" s="12"/>
      <c r="I2112" s="12"/>
      <c r="J2112" s="43" t="s">
        <v>3379</v>
      </c>
      <c r="K2112" s="13"/>
      <c r="L2112" s="13"/>
      <c r="M2112" s="168"/>
      <c r="N2112" s="75"/>
      <c r="O2112" s="75">
        <v>0</v>
      </c>
      <c r="P2112" s="65">
        <v>1</v>
      </c>
      <c r="Q2112" s="91" t="s">
        <v>3107</v>
      </c>
      <c r="R2112" s="14"/>
      <c r="T2112" s="123"/>
      <c r="U2112" s="338"/>
      <c r="V2112" s="92"/>
      <c r="W2112" s="92"/>
    </row>
    <row r="2113" spans="1:23" ht="12.75" customHeight="1" x14ac:dyDescent="0.2">
      <c r="A2113" s="11">
        <f t="shared" si="33"/>
        <v>2111</v>
      </c>
      <c r="B2113" s="98">
        <v>5645</v>
      </c>
      <c r="C2113" s="12" t="s">
        <v>1697</v>
      </c>
      <c r="D2113" s="14" t="s">
        <v>404</v>
      </c>
      <c r="E2113" s="13" t="s">
        <v>1713</v>
      </c>
      <c r="F2113" s="43" t="s">
        <v>3094</v>
      </c>
      <c r="G2113" s="12" t="s">
        <v>2120</v>
      </c>
      <c r="H2113" s="12" t="s">
        <v>2121</v>
      </c>
      <c r="I2113" s="225" t="s">
        <v>3360</v>
      </c>
      <c r="J2113" s="43" t="s">
        <v>3379</v>
      </c>
      <c r="K2113" s="43" t="s">
        <v>3379</v>
      </c>
      <c r="L2113" s="144">
        <v>40774</v>
      </c>
      <c r="M2113" s="168"/>
      <c r="N2113" s="75"/>
      <c r="O2113" s="75">
        <v>0</v>
      </c>
      <c r="P2113" s="65">
        <v>1</v>
      </c>
      <c r="Q2113" s="91" t="s">
        <v>3110</v>
      </c>
      <c r="R2113" s="14"/>
      <c r="T2113" s="123"/>
      <c r="U2113" s="338"/>
      <c r="V2113" s="92"/>
      <c r="W2113" s="92"/>
    </row>
    <row r="2114" spans="1:23" ht="12.75" customHeight="1" x14ac:dyDescent="0.2">
      <c r="A2114" s="11">
        <f t="shared" si="33"/>
        <v>2112</v>
      </c>
      <c r="B2114" s="98">
        <v>5646</v>
      </c>
      <c r="C2114" s="12" t="s">
        <v>1697</v>
      </c>
      <c r="D2114" s="14" t="s">
        <v>405</v>
      </c>
      <c r="E2114" s="13" t="s">
        <v>1713</v>
      </c>
      <c r="F2114" s="43" t="s">
        <v>3094</v>
      </c>
      <c r="G2114" s="12" t="s">
        <v>2120</v>
      </c>
      <c r="H2114" s="12" t="s">
        <v>2121</v>
      </c>
      <c r="I2114" s="221" t="s">
        <v>3360</v>
      </c>
      <c r="J2114" s="43" t="s">
        <v>3379</v>
      </c>
      <c r="K2114" s="43" t="s">
        <v>3379</v>
      </c>
      <c r="L2114" s="144">
        <v>40522</v>
      </c>
      <c r="M2114" s="168"/>
      <c r="N2114" s="75"/>
      <c r="O2114" s="75">
        <v>0</v>
      </c>
      <c r="P2114" s="65">
        <v>1</v>
      </c>
      <c r="Q2114" s="91" t="s">
        <v>3110</v>
      </c>
      <c r="R2114" s="14"/>
      <c r="T2114" s="123"/>
      <c r="U2114" s="338"/>
      <c r="V2114" s="92"/>
      <c r="W2114" s="92"/>
    </row>
    <row r="2115" spans="1:23" ht="12.75" customHeight="1" x14ac:dyDescent="0.2">
      <c r="A2115" s="11">
        <f t="shared" si="33"/>
        <v>2113</v>
      </c>
      <c r="B2115" s="98">
        <v>5647</v>
      </c>
      <c r="C2115" s="12" t="s">
        <v>1697</v>
      </c>
      <c r="D2115" s="14" t="s">
        <v>406</v>
      </c>
      <c r="E2115" s="13" t="s">
        <v>934</v>
      </c>
      <c r="F2115" s="43" t="s">
        <v>3099</v>
      </c>
      <c r="G2115" s="12" t="s">
        <v>2120</v>
      </c>
      <c r="H2115" s="12"/>
      <c r="I2115" s="12"/>
      <c r="J2115" s="43" t="s">
        <v>3379</v>
      </c>
      <c r="K2115" s="13"/>
      <c r="L2115" s="13"/>
      <c r="M2115" s="168"/>
      <c r="N2115" s="75"/>
      <c r="O2115" s="75">
        <v>0</v>
      </c>
      <c r="P2115" s="65">
        <v>1</v>
      </c>
      <c r="Q2115" s="91" t="s">
        <v>3107</v>
      </c>
      <c r="R2115" s="14"/>
      <c r="T2115" s="123"/>
      <c r="U2115" s="338"/>
      <c r="V2115" s="92"/>
      <c r="W2115" s="92"/>
    </row>
    <row r="2116" spans="1:23" ht="12.75" customHeight="1" x14ac:dyDescent="0.2">
      <c r="A2116" s="11">
        <f t="shared" ref="A2116:A2179" si="34">A2115+1</f>
        <v>2114</v>
      </c>
      <c r="B2116" s="98">
        <v>5648</v>
      </c>
      <c r="C2116" s="12" t="s">
        <v>1697</v>
      </c>
      <c r="D2116" s="14" t="s">
        <v>696</v>
      </c>
      <c r="E2116" s="13" t="s">
        <v>957</v>
      </c>
      <c r="F2116" s="43" t="s">
        <v>3096</v>
      </c>
      <c r="G2116" s="12" t="s">
        <v>2120</v>
      </c>
      <c r="H2116" s="12"/>
      <c r="I2116" s="12"/>
      <c r="J2116" s="43" t="s">
        <v>3379</v>
      </c>
      <c r="K2116" s="13"/>
      <c r="L2116" s="13"/>
      <c r="M2116" s="138"/>
      <c r="N2116" s="15"/>
      <c r="O2116" s="15">
        <v>1</v>
      </c>
      <c r="P2116" s="39">
        <v>1</v>
      </c>
      <c r="Q2116" s="91" t="s">
        <v>3107</v>
      </c>
      <c r="R2116" s="14"/>
      <c r="T2116" s="135">
        <v>41355</v>
      </c>
      <c r="U2116" s="338"/>
      <c r="V2116" s="92"/>
      <c r="W2116" s="92"/>
    </row>
    <row r="2117" spans="1:23" ht="12.75" customHeight="1" x14ac:dyDescent="0.2">
      <c r="A2117" s="11">
        <f t="shared" si="34"/>
        <v>2115</v>
      </c>
      <c r="B2117" s="98">
        <v>5651</v>
      </c>
      <c r="C2117" s="12" t="s">
        <v>1697</v>
      </c>
      <c r="D2117" s="14" t="s">
        <v>2352</v>
      </c>
      <c r="E2117" s="13" t="s">
        <v>934</v>
      </c>
      <c r="F2117" s="43" t="s">
        <v>3055</v>
      </c>
      <c r="G2117" s="12" t="s">
        <v>2120</v>
      </c>
      <c r="H2117" s="12" t="s">
        <v>2121</v>
      </c>
      <c r="I2117" s="225" t="s">
        <v>3360</v>
      </c>
      <c r="J2117" s="43" t="s">
        <v>3379</v>
      </c>
      <c r="K2117" s="43" t="s">
        <v>3379</v>
      </c>
      <c r="L2117" s="144">
        <v>40770</v>
      </c>
      <c r="M2117" s="168"/>
      <c r="N2117" s="75"/>
      <c r="O2117" s="75">
        <v>0</v>
      </c>
      <c r="P2117" s="65">
        <v>1</v>
      </c>
      <c r="Q2117" s="91" t="s">
        <v>3110</v>
      </c>
      <c r="R2117" s="14"/>
      <c r="T2117" s="123"/>
      <c r="U2117" s="338"/>
      <c r="V2117" s="92"/>
      <c r="W2117" s="92"/>
    </row>
    <row r="2118" spans="1:23" ht="12.75" customHeight="1" x14ac:dyDescent="0.2">
      <c r="A2118" s="11">
        <f t="shared" si="34"/>
        <v>2116</v>
      </c>
      <c r="B2118" s="98">
        <v>5652</v>
      </c>
      <c r="C2118" s="12" t="s">
        <v>1697</v>
      </c>
      <c r="D2118" s="14" t="s">
        <v>2353</v>
      </c>
      <c r="E2118" s="13" t="s">
        <v>934</v>
      </c>
      <c r="F2118" s="43" t="s">
        <v>3055</v>
      </c>
      <c r="G2118" s="12" t="s">
        <v>2120</v>
      </c>
      <c r="H2118" s="12" t="s">
        <v>2121</v>
      </c>
      <c r="I2118" s="18" t="s">
        <v>3360</v>
      </c>
      <c r="J2118" s="43" t="s">
        <v>3379</v>
      </c>
      <c r="K2118" s="43" t="s">
        <v>3379</v>
      </c>
      <c r="L2118" s="144">
        <v>40382</v>
      </c>
      <c r="M2118" s="168"/>
      <c r="N2118" s="75"/>
      <c r="O2118" s="75">
        <v>0</v>
      </c>
      <c r="P2118" s="65">
        <v>1</v>
      </c>
      <c r="Q2118" s="91" t="s">
        <v>3110</v>
      </c>
      <c r="R2118" s="14"/>
      <c r="T2118" s="123"/>
      <c r="U2118" s="338"/>
      <c r="V2118" s="92"/>
      <c r="W2118" s="92"/>
    </row>
    <row r="2119" spans="1:23" ht="12.75" customHeight="1" x14ac:dyDescent="0.2">
      <c r="A2119" s="11">
        <f t="shared" si="34"/>
        <v>2117</v>
      </c>
      <c r="B2119" s="98">
        <v>5653</v>
      </c>
      <c r="C2119" s="12" t="s">
        <v>1697</v>
      </c>
      <c r="D2119" s="14" t="s">
        <v>2354</v>
      </c>
      <c r="E2119" s="13" t="s">
        <v>934</v>
      </c>
      <c r="F2119" s="43" t="s">
        <v>3055</v>
      </c>
      <c r="G2119" s="12" t="s">
        <v>2120</v>
      </c>
      <c r="H2119" s="12" t="s">
        <v>2121</v>
      </c>
      <c r="I2119" s="18" t="s">
        <v>3360</v>
      </c>
      <c r="J2119" s="43" t="s">
        <v>3379</v>
      </c>
      <c r="K2119" s="43" t="s">
        <v>3379</v>
      </c>
      <c r="L2119" s="144">
        <v>40382</v>
      </c>
      <c r="M2119" s="168"/>
      <c r="N2119" s="75"/>
      <c r="O2119" s="75">
        <v>0</v>
      </c>
      <c r="P2119" s="65">
        <v>1</v>
      </c>
      <c r="Q2119" s="91" t="s">
        <v>3110</v>
      </c>
      <c r="R2119" s="14"/>
      <c r="T2119" s="123"/>
      <c r="U2119" s="338"/>
      <c r="V2119" s="92"/>
      <c r="W2119" s="92"/>
    </row>
    <row r="2120" spans="1:23" ht="12.75" customHeight="1" x14ac:dyDescent="0.2">
      <c r="A2120" s="11">
        <f t="shared" si="34"/>
        <v>2118</v>
      </c>
      <c r="B2120" s="98">
        <v>5654</v>
      </c>
      <c r="C2120" s="12" t="s">
        <v>1697</v>
      </c>
      <c r="D2120" s="14" t="s">
        <v>2355</v>
      </c>
      <c r="E2120" s="13" t="s">
        <v>934</v>
      </c>
      <c r="F2120" s="43" t="s">
        <v>3055</v>
      </c>
      <c r="G2120" s="12" t="s">
        <v>2120</v>
      </c>
      <c r="H2120" s="12" t="s">
        <v>2121</v>
      </c>
      <c r="I2120" s="18" t="s">
        <v>3360</v>
      </c>
      <c r="J2120" s="43" t="s">
        <v>3379</v>
      </c>
      <c r="K2120" s="43" t="s">
        <v>3379</v>
      </c>
      <c r="L2120" s="144">
        <v>40396</v>
      </c>
      <c r="M2120" s="168"/>
      <c r="N2120" s="75"/>
      <c r="O2120" s="75">
        <v>0</v>
      </c>
      <c r="P2120" s="65">
        <v>1</v>
      </c>
      <c r="Q2120" s="91" t="s">
        <v>3110</v>
      </c>
      <c r="R2120" s="14"/>
      <c r="T2120" s="123"/>
      <c r="U2120" s="338"/>
      <c r="V2120" s="92"/>
      <c r="W2120" s="92"/>
    </row>
    <row r="2121" spans="1:23" ht="12.75" customHeight="1" x14ac:dyDescent="0.2">
      <c r="A2121" s="11">
        <f t="shared" si="34"/>
        <v>2119</v>
      </c>
      <c r="B2121" s="98">
        <v>5655</v>
      </c>
      <c r="C2121" s="12" t="s">
        <v>1697</v>
      </c>
      <c r="D2121" s="14" t="s">
        <v>1307</v>
      </c>
      <c r="E2121" s="13" t="s">
        <v>934</v>
      </c>
      <c r="F2121" s="43" t="s">
        <v>3055</v>
      </c>
      <c r="G2121" s="12" t="s">
        <v>2120</v>
      </c>
      <c r="H2121" s="12" t="s">
        <v>2121</v>
      </c>
      <c r="I2121" s="18" t="s">
        <v>3360</v>
      </c>
      <c r="J2121" s="43" t="s">
        <v>3379</v>
      </c>
      <c r="K2121" s="43" t="s">
        <v>3379</v>
      </c>
      <c r="L2121" s="144">
        <v>40451</v>
      </c>
      <c r="M2121" s="168"/>
      <c r="N2121" s="75"/>
      <c r="O2121" s="75">
        <v>0</v>
      </c>
      <c r="P2121" s="65">
        <v>1</v>
      </c>
      <c r="Q2121" s="91" t="s">
        <v>3110</v>
      </c>
      <c r="R2121" s="14"/>
      <c r="T2121" s="135">
        <v>41355</v>
      </c>
      <c r="U2121" s="338"/>
      <c r="V2121" s="92"/>
      <c r="W2121" s="92"/>
    </row>
    <row r="2122" spans="1:23" ht="12.75" customHeight="1" x14ac:dyDescent="0.2">
      <c r="A2122" s="11">
        <f t="shared" si="34"/>
        <v>2120</v>
      </c>
      <c r="B2122" s="98">
        <v>5656</v>
      </c>
      <c r="C2122" s="12" t="s">
        <v>1697</v>
      </c>
      <c r="D2122" s="14" t="s">
        <v>1308</v>
      </c>
      <c r="E2122" s="13" t="s">
        <v>934</v>
      </c>
      <c r="F2122" s="43" t="s">
        <v>3055</v>
      </c>
      <c r="G2122" s="12" t="s">
        <v>2120</v>
      </c>
      <c r="H2122" s="12" t="s">
        <v>2121</v>
      </c>
      <c r="I2122" s="18" t="s">
        <v>3360</v>
      </c>
      <c r="J2122" s="43" t="s">
        <v>3379</v>
      </c>
      <c r="K2122" s="43" t="s">
        <v>3379</v>
      </c>
      <c r="L2122" s="144">
        <v>40448</v>
      </c>
      <c r="M2122" s="168"/>
      <c r="N2122" s="75"/>
      <c r="O2122" s="75">
        <v>0</v>
      </c>
      <c r="P2122" s="65">
        <v>1</v>
      </c>
      <c r="Q2122" s="91" t="s">
        <v>3110</v>
      </c>
      <c r="R2122" s="14"/>
      <c r="T2122" s="123"/>
      <c r="U2122" s="338"/>
      <c r="V2122" s="92"/>
      <c r="W2122" s="92"/>
    </row>
    <row r="2123" spans="1:23" ht="12.75" customHeight="1" x14ac:dyDescent="0.2">
      <c r="A2123" s="11">
        <f t="shared" si="34"/>
        <v>2121</v>
      </c>
      <c r="B2123" s="98">
        <v>5657</v>
      </c>
      <c r="C2123" s="12" t="s">
        <v>1697</v>
      </c>
      <c r="D2123" s="14" t="s">
        <v>1309</v>
      </c>
      <c r="E2123" s="13" t="s">
        <v>934</v>
      </c>
      <c r="F2123" s="43" t="s">
        <v>3055</v>
      </c>
      <c r="G2123" s="12" t="s">
        <v>2120</v>
      </c>
      <c r="H2123" s="12" t="s">
        <v>2121</v>
      </c>
      <c r="I2123" s="18" t="s">
        <v>3360</v>
      </c>
      <c r="J2123" s="43" t="s">
        <v>3379</v>
      </c>
      <c r="K2123" s="43" t="s">
        <v>3379</v>
      </c>
      <c r="L2123" s="144">
        <v>40448</v>
      </c>
      <c r="M2123" s="168"/>
      <c r="N2123" s="75"/>
      <c r="O2123" s="75">
        <v>0</v>
      </c>
      <c r="P2123" s="65">
        <v>1</v>
      </c>
      <c r="Q2123" s="91" t="s">
        <v>3110</v>
      </c>
      <c r="R2123" s="14"/>
      <c r="T2123" s="135">
        <v>41355</v>
      </c>
      <c r="U2123" s="338"/>
      <c r="V2123" s="92"/>
      <c r="W2123" s="92"/>
    </row>
    <row r="2124" spans="1:23" ht="12.75" customHeight="1" x14ac:dyDescent="0.2">
      <c r="A2124" s="11">
        <f t="shared" si="34"/>
        <v>2122</v>
      </c>
      <c r="B2124" s="98">
        <v>5658</v>
      </c>
      <c r="C2124" s="12" t="s">
        <v>1697</v>
      </c>
      <c r="D2124" s="14" t="s">
        <v>1310</v>
      </c>
      <c r="E2124" s="13" t="s">
        <v>934</v>
      </c>
      <c r="F2124" s="43" t="s">
        <v>3099</v>
      </c>
      <c r="G2124" s="12" t="s">
        <v>2120</v>
      </c>
      <c r="H2124" s="12" t="s">
        <v>2121</v>
      </c>
      <c r="I2124" s="221" t="s">
        <v>3360</v>
      </c>
      <c r="J2124" s="43" t="s">
        <v>3379</v>
      </c>
      <c r="K2124" s="43" t="s">
        <v>3379</v>
      </c>
      <c r="L2124" s="144">
        <v>40673</v>
      </c>
      <c r="M2124" s="168"/>
      <c r="N2124" s="75"/>
      <c r="O2124" s="75">
        <v>0</v>
      </c>
      <c r="P2124" s="65">
        <v>1</v>
      </c>
      <c r="Q2124" s="91" t="s">
        <v>3110</v>
      </c>
      <c r="R2124" s="14"/>
      <c r="T2124" s="123"/>
      <c r="U2124" s="338"/>
      <c r="V2124" s="92"/>
      <c r="W2124" s="92"/>
    </row>
    <row r="2125" spans="1:23" ht="12.75" customHeight="1" x14ac:dyDescent="0.2">
      <c r="A2125" s="11">
        <f t="shared" si="34"/>
        <v>2123</v>
      </c>
      <c r="B2125" s="98">
        <v>5660</v>
      </c>
      <c r="C2125" s="12" t="s">
        <v>1697</v>
      </c>
      <c r="D2125" s="14" t="s">
        <v>1311</v>
      </c>
      <c r="E2125" s="13" t="s">
        <v>934</v>
      </c>
      <c r="F2125" s="43" t="s">
        <v>3099</v>
      </c>
      <c r="G2125" s="12" t="s">
        <v>2120</v>
      </c>
      <c r="H2125" s="12" t="s">
        <v>2121</v>
      </c>
      <c r="I2125" s="12"/>
      <c r="J2125" s="43" t="s">
        <v>3379</v>
      </c>
      <c r="K2125" s="43" t="s">
        <v>3379</v>
      </c>
      <c r="L2125" s="43"/>
      <c r="M2125" s="138"/>
      <c r="N2125" s="15"/>
      <c r="O2125" s="15">
        <v>1</v>
      </c>
      <c r="P2125" s="39">
        <v>1</v>
      </c>
      <c r="Q2125" s="91" t="s">
        <v>3107</v>
      </c>
      <c r="R2125" s="14"/>
      <c r="T2125" s="123"/>
      <c r="U2125" s="338"/>
      <c r="V2125" s="92"/>
      <c r="W2125" s="92"/>
    </row>
    <row r="2126" spans="1:23" ht="12.75" customHeight="1" x14ac:dyDescent="0.2">
      <c r="A2126" s="11">
        <f t="shared" si="34"/>
        <v>2124</v>
      </c>
      <c r="B2126" s="98">
        <v>5661</v>
      </c>
      <c r="C2126" s="12" t="s">
        <v>1697</v>
      </c>
      <c r="D2126" s="14" t="s">
        <v>1312</v>
      </c>
      <c r="E2126" s="13" t="s">
        <v>934</v>
      </c>
      <c r="F2126" s="43" t="s">
        <v>3099</v>
      </c>
      <c r="G2126" s="12" t="s">
        <v>2120</v>
      </c>
      <c r="H2126" s="12"/>
      <c r="I2126" s="12"/>
      <c r="J2126" s="43" t="s">
        <v>3379</v>
      </c>
      <c r="K2126" s="13"/>
      <c r="L2126" s="13"/>
      <c r="M2126" s="138"/>
      <c r="N2126" s="15"/>
      <c r="O2126" s="15">
        <v>1</v>
      </c>
      <c r="P2126" s="39">
        <v>1</v>
      </c>
      <c r="Q2126" s="91" t="s">
        <v>3107</v>
      </c>
      <c r="R2126" s="14"/>
      <c r="T2126" s="123"/>
      <c r="U2126" s="338"/>
      <c r="V2126" s="92"/>
      <c r="W2126" s="92"/>
    </row>
    <row r="2127" spans="1:23" ht="12.75" customHeight="1" x14ac:dyDescent="0.2">
      <c r="A2127" s="228">
        <f t="shared" si="34"/>
        <v>2125</v>
      </c>
      <c r="B2127" s="229">
        <v>5662</v>
      </c>
      <c r="C2127" s="230" t="s">
        <v>1697</v>
      </c>
      <c r="D2127" s="23" t="s">
        <v>1313</v>
      </c>
      <c r="E2127" s="228" t="s">
        <v>934</v>
      </c>
      <c r="F2127" s="24" t="s">
        <v>3055</v>
      </c>
      <c r="G2127" s="230" t="s">
        <v>2120</v>
      </c>
      <c r="H2127" s="230" t="s">
        <v>2121</v>
      </c>
      <c r="I2127" s="366" t="s">
        <v>3360</v>
      </c>
      <c r="J2127" s="24"/>
      <c r="K2127" s="24"/>
      <c r="L2127" s="367"/>
      <c r="M2127" s="513" t="s">
        <v>3381</v>
      </c>
      <c r="N2127" s="243">
        <v>41954</v>
      </c>
      <c r="O2127" s="241">
        <v>0</v>
      </c>
      <c r="P2127" s="232">
        <v>-1</v>
      </c>
      <c r="Q2127" s="242" t="s">
        <v>3110</v>
      </c>
      <c r="R2127" s="231"/>
      <c r="S2127" s="368"/>
      <c r="T2127" s="369">
        <v>41432</v>
      </c>
      <c r="U2127" s="370"/>
      <c r="V2127" s="250"/>
      <c r="W2127" s="250"/>
    </row>
    <row r="2128" spans="1:23" ht="12.75" customHeight="1" x14ac:dyDescent="0.2">
      <c r="A2128" s="11">
        <f t="shared" si="34"/>
        <v>2126</v>
      </c>
      <c r="B2128" s="98">
        <v>5663</v>
      </c>
      <c r="C2128" s="12" t="s">
        <v>1697</v>
      </c>
      <c r="D2128" s="14" t="s">
        <v>1314</v>
      </c>
      <c r="E2128" s="13" t="s">
        <v>934</v>
      </c>
      <c r="F2128" s="43" t="s">
        <v>3099</v>
      </c>
      <c r="G2128" s="12" t="s">
        <v>2120</v>
      </c>
      <c r="H2128" s="12" t="s">
        <v>2121</v>
      </c>
      <c r="I2128" s="221" t="s">
        <v>3360</v>
      </c>
      <c r="J2128" s="43" t="s">
        <v>3379</v>
      </c>
      <c r="K2128" s="43" t="s">
        <v>3379</v>
      </c>
      <c r="L2128" s="144">
        <v>40477</v>
      </c>
      <c r="M2128" s="168"/>
      <c r="N2128" s="75"/>
      <c r="O2128" s="75">
        <v>0</v>
      </c>
      <c r="P2128" s="65">
        <v>1</v>
      </c>
      <c r="Q2128" s="91" t="s">
        <v>3110</v>
      </c>
      <c r="R2128" s="14"/>
      <c r="T2128" s="135">
        <v>41355</v>
      </c>
      <c r="U2128" s="338"/>
      <c r="V2128" s="92"/>
      <c r="W2128" s="92"/>
    </row>
    <row r="2129" spans="1:23" ht="12.75" customHeight="1" x14ac:dyDescent="0.2">
      <c r="A2129" s="11">
        <f t="shared" si="34"/>
        <v>2127</v>
      </c>
      <c r="B2129" s="98">
        <v>5664</v>
      </c>
      <c r="C2129" s="12" t="s">
        <v>1697</v>
      </c>
      <c r="D2129" s="14" t="s">
        <v>1315</v>
      </c>
      <c r="E2129" s="13" t="s">
        <v>934</v>
      </c>
      <c r="F2129" s="43" t="s">
        <v>3099</v>
      </c>
      <c r="G2129" s="12" t="s">
        <v>2120</v>
      </c>
      <c r="H2129" s="12"/>
      <c r="I2129" s="12"/>
      <c r="J2129" s="43" t="s">
        <v>3379</v>
      </c>
      <c r="K2129" s="13"/>
      <c r="L2129" s="13"/>
      <c r="M2129" s="168"/>
      <c r="N2129" s="75"/>
      <c r="O2129" s="75">
        <v>0</v>
      </c>
      <c r="P2129" s="65">
        <v>1</v>
      </c>
      <c r="Q2129" s="91" t="s">
        <v>3107</v>
      </c>
      <c r="R2129" s="14"/>
      <c r="T2129" s="123"/>
      <c r="U2129" s="338"/>
      <c r="V2129" s="92"/>
      <c r="W2129" s="92"/>
    </row>
    <row r="2130" spans="1:23" ht="12.75" customHeight="1" x14ac:dyDescent="0.2">
      <c r="A2130" s="11">
        <f t="shared" si="34"/>
        <v>2128</v>
      </c>
      <c r="B2130" s="98">
        <v>5665</v>
      </c>
      <c r="C2130" s="12" t="s">
        <v>1697</v>
      </c>
      <c r="D2130" s="14" t="s">
        <v>1316</v>
      </c>
      <c r="E2130" s="13" t="s">
        <v>934</v>
      </c>
      <c r="F2130" s="43" t="s">
        <v>3099</v>
      </c>
      <c r="G2130" s="12" t="s">
        <v>2120</v>
      </c>
      <c r="H2130" s="12"/>
      <c r="I2130" s="12"/>
      <c r="J2130" s="43" t="s">
        <v>3379</v>
      </c>
      <c r="K2130" s="13"/>
      <c r="L2130" s="13"/>
      <c r="M2130" s="168"/>
      <c r="N2130" s="75"/>
      <c r="O2130" s="75">
        <v>0</v>
      </c>
      <c r="P2130" s="65">
        <v>1</v>
      </c>
      <c r="Q2130" s="91" t="s">
        <v>3107</v>
      </c>
      <c r="R2130" s="14"/>
      <c r="T2130" s="123"/>
      <c r="U2130" s="338"/>
      <c r="V2130" s="92"/>
      <c r="W2130" s="92"/>
    </row>
    <row r="2131" spans="1:23" ht="12.75" customHeight="1" x14ac:dyDescent="0.2">
      <c r="A2131" s="11">
        <f t="shared" si="34"/>
        <v>2129</v>
      </c>
      <c r="B2131" s="98">
        <v>5666</v>
      </c>
      <c r="C2131" s="12" t="s">
        <v>1697</v>
      </c>
      <c r="D2131" s="14" t="s">
        <v>1317</v>
      </c>
      <c r="E2131" s="13" t="s">
        <v>934</v>
      </c>
      <c r="F2131" s="43" t="s">
        <v>3099</v>
      </c>
      <c r="G2131" s="12" t="s">
        <v>2120</v>
      </c>
      <c r="H2131" s="12"/>
      <c r="I2131" s="12"/>
      <c r="J2131" s="43" t="s">
        <v>3379</v>
      </c>
      <c r="K2131" s="13"/>
      <c r="L2131" s="13"/>
      <c r="M2131" s="168"/>
      <c r="N2131" s="75"/>
      <c r="O2131" s="75">
        <v>0</v>
      </c>
      <c r="P2131" s="65">
        <v>1</v>
      </c>
      <c r="Q2131" s="91" t="s">
        <v>3107</v>
      </c>
      <c r="R2131" s="14"/>
      <c r="T2131" s="123"/>
      <c r="U2131" s="338"/>
      <c r="V2131" s="92"/>
      <c r="W2131" s="92"/>
    </row>
    <row r="2132" spans="1:23" ht="12.75" customHeight="1" x14ac:dyDescent="0.2">
      <c r="A2132" s="11">
        <f t="shared" si="34"/>
        <v>2130</v>
      </c>
      <c r="B2132" s="98">
        <v>5667</v>
      </c>
      <c r="C2132" s="12" t="s">
        <v>1697</v>
      </c>
      <c r="D2132" s="14" t="s">
        <v>1318</v>
      </c>
      <c r="E2132" s="13" t="s">
        <v>934</v>
      </c>
      <c r="F2132" s="43" t="s">
        <v>3099</v>
      </c>
      <c r="G2132" s="12" t="s">
        <v>2120</v>
      </c>
      <c r="H2132" s="12"/>
      <c r="I2132" s="12"/>
      <c r="J2132" s="43" t="s">
        <v>3379</v>
      </c>
      <c r="K2132" s="13"/>
      <c r="L2132" s="13"/>
      <c r="M2132" s="168"/>
      <c r="N2132" s="75"/>
      <c r="O2132" s="75">
        <v>0</v>
      </c>
      <c r="P2132" s="65">
        <v>1</v>
      </c>
      <c r="Q2132" s="91" t="s">
        <v>3107</v>
      </c>
      <c r="R2132" s="14"/>
      <c r="T2132" s="123"/>
      <c r="U2132" s="338"/>
      <c r="V2132" s="92"/>
      <c r="W2132" s="92"/>
    </row>
    <row r="2133" spans="1:23" ht="12.75" customHeight="1" x14ac:dyDescent="0.2">
      <c r="A2133" s="11">
        <f t="shared" si="34"/>
        <v>2131</v>
      </c>
      <c r="B2133" s="98">
        <v>5668</v>
      </c>
      <c r="C2133" s="12" t="s">
        <v>1697</v>
      </c>
      <c r="D2133" s="14" t="s">
        <v>1319</v>
      </c>
      <c r="E2133" s="13" t="s">
        <v>934</v>
      </c>
      <c r="F2133" s="43" t="s">
        <v>3099</v>
      </c>
      <c r="G2133" s="12" t="s">
        <v>2120</v>
      </c>
      <c r="H2133" s="12"/>
      <c r="I2133" s="12"/>
      <c r="J2133" s="43" t="s">
        <v>3379</v>
      </c>
      <c r="K2133" s="13"/>
      <c r="L2133" s="13"/>
      <c r="M2133" s="168"/>
      <c r="N2133" s="75"/>
      <c r="O2133" s="75">
        <v>0</v>
      </c>
      <c r="P2133" s="65">
        <v>1</v>
      </c>
      <c r="Q2133" s="91" t="s">
        <v>3107</v>
      </c>
      <c r="R2133" s="14"/>
      <c r="T2133" s="123"/>
      <c r="U2133" s="338"/>
      <c r="V2133" s="92"/>
      <c r="W2133" s="92"/>
    </row>
    <row r="2134" spans="1:23" ht="12.75" customHeight="1" x14ac:dyDescent="0.2">
      <c r="A2134" s="11">
        <f t="shared" si="34"/>
        <v>2132</v>
      </c>
      <c r="B2134" s="98">
        <v>5669</v>
      </c>
      <c r="C2134" s="12" t="s">
        <v>1697</v>
      </c>
      <c r="D2134" s="14" t="s">
        <v>1320</v>
      </c>
      <c r="E2134" s="13" t="s">
        <v>934</v>
      </c>
      <c r="F2134" s="43" t="s">
        <v>3099</v>
      </c>
      <c r="G2134" s="12" t="s">
        <v>2120</v>
      </c>
      <c r="H2134" s="12"/>
      <c r="I2134" s="12"/>
      <c r="J2134" s="43" t="s">
        <v>3379</v>
      </c>
      <c r="K2134" s="13"/>
      <c r="L2134" s="13"/>
      <c r="M2134" s="168"/>
      <c r="N2134" s="75"/>
      <c r="O2134" s="75">
        <v>0</v>
      </c>
      <c r="P2134" s="65">
        <v>1</v>
      </c>
      <c r="Q2134" s="91" t="s">
        <v>3107</v>
      </c>
      <c r="R2134" s="14"/>
      <c r="T2134" s="123"/>
      <c r="U2134" s="338"/>
      <c r="V2134" s="92"/>
      <c r="W2134" s="92"/>
    </row>
    <row r="2135" spans="1:23" ht="12.75" customHeight="1" x14ac:dyDescent="0.2">
      <c r="A2135" s="11">
        <f t="shared" si="34"/>
        <v>2133</v>
      </c>
      <c r="B2135" s="98">
        <v>5670</v>
      </c>
      <c r="C2135" s="12" t="s">
        <v>1697</v>
      </c>
      <c r="D2135" s="14" t="s">
        <v>1321</v>
      </c>
      <c r="E2135" s="13" t="s">
        <v>934</v>
      </c>
      <c r="F2135" s="43" t="s">
        <v>3099</v>
      </c>
      <c r="G2135" s="12" t="s">
        <v>2120</v>
      </c>
      <c r="H2135" s="12"/>
      <c r="I2135" s="12"/>
      <c r="J2135" s="43" t="s">
        <v>3379</v>
      </c>
      <c r="K2135" s="13"/>
      <c r="L2135" s="13"/>
      <c r="M2135" s="138"/>
      <c r="N2135" s="15"/>
      <c r="O2135" s="15">
        <v>1</v>
      </c>
      <c r="P2135" s="39">
        <v>1</v>
      </c>
      <c r="Q2135" s="91" t="s">
        <v>3107</v>
      </c>
      <c r="R2135" s="14"/>
      <c r="T2135" s="123"/>
      <c r="U2135" s="338"/>
      <c r="V2135" s="92"/>
      <c r="W2135" s="92"/>
    </row>
    <row r="2136" spans="1:23" ht="12.75" customHeight="1" x14ac:dyDescent="0.2">
      <c r="A2136" s="11">
        <f t="shared" si="34"/>
        <v>2134</v>
      </c>
      <c r="B2136" s="98">
        <v>5671</v>
      </c>
      <c r="C2136" s="12" t="s">
        <v>1697</v>
      </c>
      <c r="D2136" s="14" t="s">
        <v>2560</v>
      </c>
      <c r="E2136" s="13" t="s">
        <v>934</v>
      </c>
      <c r="F2136" s="43" t="s">
        <v>3099</v>
      </c>
      <c r="G2136" s="12" t="s">
        <v>2120</v>
      </c>
      <c r="H2136" s="12"/>
      <c r="I2136" s="12"/>
      <c r="J2136" s="43" t="s">
        <v>3379</v>
      </c>
      <c r="K2136" s="13"/>
      <c r="L2136" s="13"/>
      <c r="M2136" s="138"/>
      <c r="N2136" s="15"/>
      <c r="O2136" s="15">
        <v>1</v>
      </c>
      <c r="P2136" s="39">
        <v>1</v>
      </c>
      <c r="Q2136" s="91" t="s">
        <v>3107</v>
      </c>
      <c r="R2136" s="14"/>
      <c r="T2136" s="123"/>
      <c r="U2136" s="338"/>
      <c r="V2136" s="92"/>
      <c r="W2136" s="92"/>
    </row>
    <row r="2137" spans="1:23" ht="15" customHeight="1" x14ac:dyDescent="0.2">
      <c r="A2137" s="11">
        <f t="shared" si="34"/>
        <v>2135</v>
      </c>
      <c r="B2137" s="98">
        <v>5672</v>
      </c>
      <c r="C2137" s="18" t="s">
        <v>1697</v>
      </c>
      <c r="D2137" s="19" t="s">
        <v>2561</v>
      </c>
      <c r="E2137" s="13" t="s">
        <v>934</v>
      </c>
      <c r="F2137" s="43" t="s">
        <v>3099</v>
      </c>
      <c r="G2137" s="12" t="s">
        <v>2120</v>
      </c>
      <c r="H2137" s="12" t="s">
        <v>2121</v>
      </c>
      <c r="I2137" s="18" t="s">
        <v>3360</v>
      </c>
      <c r="J2137" s="43" t="s">
        <v>3379</v>
      </c>
      <c r="K2137" s="44">
        <v>41515</v>
      </c>
      <c r="L2137" s="44">
        <v>42004</v>
      </c>
      <c r="M2137" s="138"/>
      <c r="N2137" s="15"/>
      <c r="O2137" s="15">
        <v>1</v>
      </c>
      <c r="P2137" s="39">
        <v>1</v>
      </c>
      <c r="Q2137" s="91" t="s">
        <v>3110</v>
      </c>
      <c r="R2137" s="14"/>
      <c r="S2137" s="115" t="s">
        <v>3360</v>
      </c>
      <c r="T2137" s="84">
        <v>41505</v>
      </c>
      <c r="U2137" s="338"/>
      <c r="V2137" s="92">
        <v>41997</v>
      </c>
      <c r="W2137" s="126">
        <v>42004</v>
      </c>
    </row>
    <row r="2138" spans="1:23" ht="12.75" customHeight="1" x14ac:dyDescent="0.2">
      <c r="A2138" s="11">
        <f t="shared" si="34"/>
        <v>2136</v>
      </c>
      <c r="B2138" s="98">
        <v>5673</v>
      </c>
      <c r="C2138" s="12" t="s">
        <v>1697</v>
      </c>
      <c r="D2138" s="14" t="s">
        <v>2562</v>
      </c>
      <c r="E2138" s="13" t="s">
        <v>934</v>
      </c>
      <c r="F2138" s="43" t="s">
        <v>3055</v>
      </c>
      <c r="G2138" s="12" t="s">
        <v>2120</v>
      </c>
      <c r="H2138" s="12" t="s">
        <v>2121</v>
      </c>
      <c r="I2138" s="18" t="s">
        <v>3360</v>
      </c>
      <c r="J2138" s="43" t="s">
        <v>3379</v>
      </c>
      <c r="K2138" s="43" t="s">
        <v>3379</v>
      </c>
      <c r="L2138" s="144">
        <v>40448</v>
      </c>
      <c r="M2138" s="168"/>
      <c r="N2138" s="75"/>
      <c r="O2138" s="75">
        <v>0</v>
      </c>
      <c r="P2138" s="65">
        <v>1</v>
      </c>
      <c r="Q2138" s="91" t="s">
        <v>3110</v>
      </c>
      <c r="R2138" s="14"/>
      <c r="T2138" s="141"/>
      <c r="U2138" s="338"/>
      <c r="V2138" s="92"/>
      <c r="W2138" s="92"/>
    </row>
    <row r="2139" spans="1:23" ht="12.75" customHeight="1" x14ac:dyDescent="0.2">
      <c r="A2139" s="11">
        <f t="shared" si="34"/>
        <v>2137</v>
      </c>
      <c r="B2139" s="98">
        <v>5674</v>
      </c>
      <c r="C2139" s="12" t="s">
        <v>1697</v>
      </c>
      <c r="D2139" s="14" t="s">
        <v>2563</v>
      </c>
      <c r="E2139" s="13" t="s">
        <v>1713</v>
      </c>
      <c r="F2139" s="43" t="s">
        <v>3094</v>
      </c>
      <c r="G2139" s="12" t="s">
        <v>2120</v>
      </c>
      <c r="H2139" s="12" t="s">
        <v>2121</v>
      </c>
      <c r="I2139" s="18" t="s">
        <v>3360</v>
      </c>
      <c r="J2139" s="43" t="s">
        <v>3379</v>
      </c>
      <c r="K2139" s="43" t="s">
        <v>3379</v>
      </c>
      <c r="L2139" s="144">
        <v>40694</v>
      </c>
      <c r="M2139" s="168"/>
      <c r="N2139" s="75"/>
      <c r="O2139" s="75">
        <v>0</v>
      </c>
      <c r="P2139" s="65">
        <v>1</v>
      </c>
      <c r="Q2139" s="91" t="s">
        <v>3110</v>
      </c>
      <c r="R2139" s="14"/>
      <c r="T2139" s="123"/>
      <c r="U2139" s="338"/>
      <c r="V2139" s="92"/>
      <c r="W2139" s="92"/>
    </row>
    <row r="2140" spans="1:23" ht="12.75" customHeight="1" x14ac:dyDescent="0.2">
      <c r="A2140" s="11">
        <f t="shared" si="34"/>
        <v>2138</v>
      </c>
      <c r="B2140" s="98">
        <v>5675</v>
      </c>
      <c r="C2140" s="12" t="s">
        <v>1697</v>
      </c>
      <c r="D2140" s="14" t="s">
        <v>2564</v>
      </c>
      <c r="E2140" s="13" t="s">
        <v>934</v>
      </c>
      <c r="F2140" s="43" t="s">
        <v>3099</v>
      </c>
      <c r="G2140" s="12" t="s">
        <v>2120</v>
      </c>
      <c r="H2140" s="12" t="s">
        <v>2121</v>
      </c>
      <c r="I2140" s="221" t="s">
        <v>3360</v>
      </c>
      <c r="J2140" s="43" t="s">
        <v>3379</v>
      </c>
      <c r="K2140" s="43" t="s">
        <v>3379</v>
      </c>
      <c r="L2140" s="144">
        <v>40827</v>
      </c>
      <c r="M2140" s="168"/>
      <c r="N2140" s="75"/>
      <c r="O2140" s="75">
        <v>0</v>
      </c>
      <c r="P2140" s="65">
        <v>1</v>
      </c>
      <c r="Q2140" s="91" t="s">
        <v>3110</v>
      </c>
      <c r="R2140" s="14"/>
      <c r="T2140" s="135">
        <v>41355</v>
      </c>
      <c r="U2140" s="338"/>
      <c r="V2140" s="92"/>
      <c r="W2140" s="92"/>
    </row>
    <row r="2141" spans="1:23" ht="12.75" customHeight="1" x14ac:dyDescent="0.2">
      <c r="A2141" s="11">
        <f t="shared" si="34"/>
        <v>2139</v>
      </c>
      <c r="B2141" s="98">
        <v>5676</v>
      </c>
      <c r="C2141" s="12" t="s">
        <v>1697</v>
      </c>
      <c r="D2141" s="14" t="s">
        <v>2439</v>
      </c>
      <c r="E2141" s="13" t="s">
        <v>934</v>
      </c>
      <c r="F2141" s="43" t="s">
        <v>3099</v>
      </c>
      <c r="G2141" s="12" t="s">
        <v>2120</v>
      </c>
      <c r="H2141" s="12"/>
      <c r="I2141" s="12"/>
      <c r="J2141" s="43" t="s">
        <v>3379</v>
      </c>
      <c r="K2141" s="13"/>
      <c r="L2141" s="13"/>
      <c r="M2141" s="168"/>
      <c r="N2141" s="75"/>
      <c r="O2141" s="75">
        <v>0</v>
      </c>
      <c r="P2141" s="65">
        <v>1</v>
      </c>
      <c r="Q2141" s="91" t="s">
        <v>3107</v>
      </c>
      <c r="R2141" s="14"/>
      <c r="T2141" s="123"/>
      <c r="U2141" s="338"/>
      <c r="V2141" s="92"/>
      <c r="W2141" s="92"/>
    </row>
    <row r="2142" spans="1:23" ht="12.75" customHeight="1" x14ac:dyDescent="0.2">
      <c r="A2142" s="11">
        <f t="shared" si="34"/>
        <v>2140</v>
      </c>
      <c r="B2142" s="98">
        <v>5678</v>
      </c>
      <c r="C2142" s="12" t="s">
        <v>1697</v>
      </c>
      <c r="D2142" s="14" t="s">
        <v>2440</v>
      </c>
      <c r="E2142" s="13" t="s">
        <v>1713</v>
      </c>
      <c r="F2142" s="43" t="s">
        <v>3050</v>
      </c>
      <c r="G2142" s="12" t="s">
        <v>2120</v>
      </c>
      <c r="H2142" s="12" t="s">
        <v>2121</v>
      </c>
      <c r="I2142" s="225" t="s">
        <v>3360</v>
      </c>
      <c r="J2142" s="43" t="s">
        <v>3379</v>
      </c>
      <c r="K2142" s="43" t="s">
        <v>3379</v>
      </c>
      <c r="L2142" s="144">
        <v>40393</v>
      </c>
      <c r="M2142" s="168"/>
      <c r="N2142" s="75"/>
      <c r="O2142" s="75">
        <v>0</v>
      </c>
      <c r="P2142" s="65">
        <v>1</v>
      </c>
      <c r="Q2142" s="91" t="s">
        <v>3110</v>
      </c>
      <c r="R2142" s="14"/>
      <c r="T2142" s="123"/>
      <c r="U2142" s="338"/>
      <c r="V2142" s="92"/>
      <c r="W2142" s="92"/>
    </row>
    <row r="2143" spans="1:23" ht="12.75" customHeight="1" x14ac:dyDescent="0.2">
      <c r="A2143" s="11">
        <f t="shared" si="34"/>
        <v>2141</v>
      </c>
      <c r="B2143" s="98">
        <v>5679</v>
      </c>
      <c r="C2143" s="12" t="s">
        <v>1697</v>
      </c>
      <c r="D2143" s="14" t="s">
        <v>2441</v>
      </c>
      <c r="E2143" s="13" t="s">
        <v>934</v>
      </c>
      <c r="F2143" s="43" t="s">
        <v>3099</v>
      </c>
      <c r="G2143" s="12" t="s">
        <v>2120</v>
      </c>
      <c r="H2143" s="12" t="s">
        <v>2121</v>
      </c>
      <c r="I2143" s="221" t="s">
        <v>3360</v>
      </c>
      <c r="J2143" s="43" t="s">
        <v>3379</v>
      </c>
      <c r="K2143" s="43" t="s">
        <v>3379</v>
      </c>
      <c r="L2143" s="144">
        <v>40904</v>
      </c>
      <c r="M2143" s="168"/>
      <c r="N2143" s="75"/>
      <c r="O2143" s="75">
        <v>0</v>
      </c>
      <c r="P2143" s="65">
        <v>1</v>
      </c>
      <c r="Q2143" s="91" t="s">
        <v>3110</v>
      </c>
      <c r="R2143" s="14"/>
      <c r="T2143" s="123"/>
      <c r="U2143" s="338"/>
      <c r="V2143" s="92"/>
      <c r="W2143" s="92"/>
    </row>
    <row r="2144" spans="1:23" ht="12.75" customHeight="1" x14ac:dyDescent="0.2">
      <c r="A2144" s="11">
        <f t="shared" si="34"/>
        <v>2142</v>
      </c>
      <c r="B2144" s="98">
        <v>5680</v>
      </c>
      <c r="C2144" s="12" t="s">
        <v>1697</v>
      </c>
      <c r="D2144" s="14" t="s">
        <v>2442</v>
      </c>
      <c r="E2144" s="13" t="s">
        <v>1713</v>
      </c>
      <c r="F2144" s="43" t="s">
        <v>3094</v>
      </c>
      <c r="G2144" s="12" t="s">
        <v>2120</v>
      </c>
      <c r="H2144" s="18" t="s">
        <v>2121</v>
      </c>
      <c r="I2144" s="12"/>
      <c r="J2144" s="43" t="s">
        <v>3379</v>
      </c>
      <c r="K2144" s="92">
        <v>41943</v>
      </c>
      <c r="L2144" s="13"/>
      <c r="M2144" s="168"/>
      <c r="N2144" s="75"/>
      <c r="O2144" s="75">
        <v>0</v>
      </c>
      <c r="P2144" s="65">
        <v>1</v>
      </c>
      <c r="Q2144" s="91" t="s">
        <v>3107</v>
      </c>
      <c r="R2144" s="14"/>
      <c r="T2144" s="123">
        <v>41912</v>
      </c>
      <c r="U2144" s="92">
        <v>41943</v>
      </c>
      <c r="V2144" s="92"/>
      <c r="W2144" s="92"/>
    </row>
    <row r="2145" spans="1:23" ht="12.75" customHeight="1" x14ac:dyDescent="0.2">
      <c r="A2145" s="11">
        <f t="shared" si="34"/>
        <v>2143</v>
      </c>
      <c r="B2145" s="98">
        <v>5682</v>
      </c>
      <c r="C2145" s="12" t="s">
        <v>1697</v>
      </c>
      <c r="D2145" s="14" t="s">
        <v>2443</v>
      </c>
      <c r="E2145" s="13" t="s">
        <v>2646</v>
      </c>
      <c r="F2145" s="43" t="s">
        <v>3095</v>
      </c>
      <c r="G2145" s="12" t="s">
        <v>2120</v>
      </c>
      <c r="H2145" s="12"/>
      <c r="I2145" s="12"/>
      <c r="J2145" s="43" t="s">
        <v>3379</v>
      </c>
      <c r="K2145" s="13"/>
      <c r="L2145" s="13"/>
      <c r="M2145" s="168"/>
      <c r="N2145" s="75"/>
      <c r="O2145" s="75">
        <v>0</v>
      </c>
      <c r="P2145" s="65">
        <v>1</v>
      </c>
      <c r="Q2145" s="91" t="s">
        <v>3107</v>
      </c>
      <c r="R2145" s="14"/>
      <c r="T2145" s="123"/>
      <c r="U2145" s="338"/>
      <c r="V2145" s="92"/>
      <c r="W2145" s="92"/>
    </row>
    <row r="2146" spans="1:23" ht="12.75" customHeight="1" x14ac:dyDescent="0.2">
      <c r="A2146" s="11">
        <f t="shared" si="34"/>
        <v>2144</v>
      </c>
      <c r="B2146" s="98">
        <v>5685</v>
      </c>
      <c r="C2146" s="12" t="s">
        <v>1697</v>
      </c>
      <c r="D2146" s="14" t="s">
        <v>2444</v>
      </c>
      <c r="E2146" s="13" t="s">
        <v>934</v>
      </c>
      <c r="F2146" s="43" t="s">
        <v>3055</v>
      </c>
      <c r="G2146" s="12" t="s">
        <v>2120</v>
      </c>
      <c r="H2146" s="12" t="s">
        <v>2121</v>
      </c>
      <c r="I2146" s="225" t="s">
        <v>3360</v>
      </c>
      <c r="J2146" s="43" t="s">
        <v>3379</v>
      </c>
      <c r="K2146" s="43" t="s">
        <v>3379</v>
      </c>
      <c r="L2146" s="144">
        <v>40450</v>
      </c>
      <c r="M2146" s="168"/>
      <c r="N2146" s="75"/>
      <c r="O2146" s="75">
        <v>0</v>
      </c>
      <c r="P2146" s="65">
        <v>1</v>
      </c>
      <c r="Q2146" s="91" t="s">
        <v>3110</v>
      </c>
      <c r="R2146" s="14"/>
      <c r="T2146" s="123"/>
      <c r="U2146" s="338"/>
      <c r="V2146" s="92"/>
      <c r="W2146" s="92"/>
    </row>
    <row r="2147" spans="1:23" ht="12.75" customHeight="1" x14ac:dyDescent="0.2">
      <c r="A2147" s="11">
        <f t="shared" si="34"/>
        <v>2145</v>
      </c>
      <c r="B2147" s="98">
        <v>5686</v>
      </c>
      <c r="C2147" s="12" t="s">
        <v>1697</v>
      </c>
      <c r="D2147" s="14" t="s">
        <v>2445</v>
      </c>
      <c r="E2147" s="13" t="s">
        <v>934</v>
      </c>
      <c r="F2147" s="43" t="s">
        <v>3099</v>
      </c>
      <c r="G2147" s="12" t="s">
        <v>2120</v>
      </c>
      <c r="H2147" s="12" t="s">
        <v>2121</v>
      </c>
      <c r="I2147" s="18" t="s">
        <v>3360</v>
      </c>
      <c r="J2147" s="43" t="s">
        <v>3379</v>
      </c>
      <c r="K2147" s="43" t="s">
        <v>3379</v>
      </c>
      <c r="L2147" s="144">
        <v>40709</v>
      </c>
      <c r="M2147" s="168"/>
      <c r="N2147" s="75"/>
      <c r="O2147" s="75">
        <v>0</v>
      </c>
      <c r="P2147" s="65">
        <v>1</v>
      </c>
      <c r="Q2147" s="91" t="s">
        <v>3110</v>
      </c>
      <c r="R2147" s="14"/>
      <c r="T2147" s="123"/>
      <c r="U2147" s="338"/>
      <c r="V2147" s="92"/>
      <c r="W2147" s="92"/>
    </row>
    <row r="2148" spans="1:23" ht="12.75" customHeight="1" x14ac:dyDescent="0.2">
      <c r="A2148" s="11">
        <f t="shared" si="34"/>
        <v>2146</v>
      </c>
      <c r="B2148" s="98">
        <v>5687</v>
      </c>
      <c r="C2148" s="12" t="s">
        <v>1697</v>
      </c>
      <c r="D2148" s="14" t="s">
        <v>2446</v>
      </c>
      <c r="E2148" s="13" t="s">
        <v>1713</v>
      </c>
      <c r="F2148" s="43" t="s">
        <v>3094</v>
      </c>
      <c r="G2148" s="12" t="s">
        <v>2120</v>
      </c>
      <c r="H2148" s="12" t="s">
        <v>2121</v>
      </c>
      <c r="I2148" s="18" t="s">
        <v>3360</v>
      </c>
      <c r="J2148" s="43" t="s">
        <v>3379</v>
      </c>
      <c r="K2148" s="43" t="s">
        <v>3379</v>
      </c>
      <c r="L2148" s="144">
        <v>40522</v>
      </c>
      <c r="M2148" s="168"/>
      <c r="N2148" s="75"/>
      <c r="O2148" s="75">
        <v>0</v>
      </c>
      <c r="P2148" s="65">
        <v>1</v>
      </c>
      <c r="Q2148" s="91" t="s">
        <v>3110</v>
      </c>
      <c r="R2148" s="14"/>
      <c r="T2148" s="135">
        <v>41432</v>
      </c>
      <c r="U2148" s="338"/>
      <c r="V2148" s="92"/>
      <c r="W2148" s="92"/>
    </row>
    <row r="2149" spans="1:23" ht="12.75" customHeight="1" x14ac:dyDescent="0.2">
      <c r="A2149" s="11">
        <f t="shared" si="34"/>
        <v>2147</v>
      </c>
      <c r="B2149" s="98">
        <v>5689</v>
      </c>
      <c r="C2149" s="12" t="s">
        <v>1697</v>
      </c>
      <c r="D2149" s="14" t="s">
        <v>2447</v>
      </c>
      <c r="E2149" s="13" t="s">
        <v>1713</v>
      </c>
      <c r="F2149" s="43" t="s">
        <v>3094</v>
      </c>
      <c r="G2149" s="12" t="s">
        <v>2120</v>
      </c>
      <c r="H2149" s="12" t="s">
        <v>2121</v>
      </c>
      <c r="I2149" s="18" t="s">
        <v>3360</v>
      </c>
      <c r="J2149" s="43" t="s">
        <v>3379</v>
      </c>
      <c r="K2149" s="43" t="s">
        <v>3379</v>
      </c>
      <c r="L2149" s="144">
        <v>40525</v>
      </c>
      <c r="M2149" s="168"/>
      <c r="N2149" s="75"/>
      <c r="O2149" s="75">
        <v>0</v>
      </c>
      <c r="P2149" s="65">
        <v>1</v>
      </c>
      <c r="Q2149" s="91" t="s">
        <v>3110</v>
      </c>
      <c r="R2149" s="14"/>
      <c r="T2149" s="135">
        <v>41432</v>
      </c>
      <c r="U2149" s="338"/>
      <c r="V2149" s="92"/>
      <c r="W2149" s="92"/>
    </row>
    <row r="2150" spans="1:23" ht="12.75" customHeight="1" x14ac:dyDescent="0.2">
      <c r="A2150" s="11">
        <f t="shared" si="34"/>
        <v>2148</v>
      </c>
      <c r="B2150" s="98">
        <v>5690</v>
      </c>
      <c r="C2150" s="12" t="s">
        <v>1697</v>
      </c>
      <c r="D2150" s="14" t="s">
        <v>2448</v>
      </c>
      <c r="E2150" s="13" t="s">
        <v>1713</v>
      </c>
      <c r="F2150" s="43" t="s">
        <v>3050</v>
      </c>
      <c r="G2150" s="12" t="s">
        <v>2120</v>
      </c>
      <c r="H2150" s="12" t="s">
        <v>2121</v>
      </c>
      <c r="I2150" s="18" t="s">
        <v>3360</v>
      </c>
      <c r="J2150" s="43" t="s">
        <v>3379</v>
      </c>
      <c r="K2150" s="43" t="s">
        <v>3379</v>
      </c>
      <c r="L2150" s="144">
        <v>40770</v>
      </c>
      <c r="M2150" s="168"/>
      <c r="N2150" s="75"/>
      <c r="O2150" s="75">
        <v>0</v>
      </c>
      <c r="P2150" s="65">
        <v>1</v>
      </c>
      <c r="Q2150" s="91" t="s">
        <v>3110</v>
      </c>
      <c r="R2150" s="14"/>
      <c r="T2150" s="135">
        <v>41432</v>
      </c>
      <c r="U2150" s="338"/>
      <c r="V2150" s="92"/>
      <c r="W2150" s="92"/>
    </row>
    <row r="2151" spans="1:23" ht="12.75" customHeight="1" x14ac:dyDescent="0.2">
      <c r="A2151" s="11">
        <f t="shared" si="34"/>
        <v>2149</v>
      </c>
      <c r="B2151" s="98">
        <v>5691</v>
      </c>
      <c r="C2151" s="12" t="s">
        <v>1697</v>
      </c>
      <c r="D2151" s="14" t="s">
        <v>2449</v>
      </c>
      <c r="E2151" s="13" t="s">
        <v>934</v>
      </c>
      <c r="F2151" s="43" t="s">
        <v>3099</v>
      </c>
      <c r="G2151" s="12" t="s">
        <v>2120</v>
      </c>
      <c r="H2151" s="12" t="s">
        <v>2121</v>
      </c>
      <c r="I2151" s="221" t="s">
        <v>3360</v>
      </c>
      <c r="J2151" s="43" t="s">
        <v>3379</v>
      </c>
      <c r="K2151" s="43" t="s">
        <v>3379</v>
      </c>
      <c r="L2151" s="144">
        <v>40724</v>
      </c>
      <c r="M2151" s="168"/>
      <c r="N2151" s="75"/>
      <c r="O2151" s="75">
        <v>0</v>
      </c>
      <c r="P2151" s="65">
        <v>1</v>
      </c>
      <c r="Q2151" s="91" t="s">
        <v>3110</v>
      </c>
      <c r="R2151" s="14"/>
      <c r="T2151" s="123"/>
      <c r="U2151" s="338"/>
      <c r="V2151" s="92"/>
      <c r="W2151" s="92"/>
    </row>
    <row r="2152" spans="1:23" ht="12.75" customHeight="1" x14ac:dyDescent="0.2">
      <c r="A2152" s="11">
        <f t="shared" si="34"/>
        <v>2150</v>
      </c>
      <c r="B2152" s="98">
        <v>5692</v>
      </c>
      <c r="C2152" s="12" t="s">
        <v>1697</v>
      </c>
      <c r="D2152" s="14" t="s">
        <v>2450</v>
      </c>
      <c r="E2152" s="13" t="s">
        <v>1713</v>
      </c>
      <c r="F2152" s="43" t="s">
        <v>3094</v>
      </c>
      <c r="G2152" s="12" t="s">
        <v>2120</v>
      </c>
      <c r="H2152" s="18" t="s">
        <v>2121</v>
      </c>
      <c r="I2152" s="12"/>
      <c r="J2152" s="43" t="s">
        <v>3379</v>
      </c>
      <c r="K2152" s="44">
        <v>42308</v>
      </c>
      <c r="L2152" s="13"/>
      <c r="M2152" s="168"/>
      <c r="N2152" s="75"/>
      <c r="O2152" s="75">
        <v>0</v>
      </c>
      <c r="P2152" s="65">
        <v>1</v>
      </c>
      <c r="Q2152" s="91" t="s">
        <v>3107</v>
      </c>
      <c r="R2152" s="14"/>
      <c r="T2152" s="123">
        <v>42263</v>
      </c>
      <c r="U2152" s="338">
        <v>42308</v>
      </c>
      <c r="V2152" s="92"/>
      <c r="W2152" s="92"/>
    </row>
    <row r="2153" spans="1:23" ht="12.75" customHeight="1" x14ac:dyDescent="0.2">
      <c r="A2153" s="11">
        <f t="shared" si="34"/>
        <v>2151</v>
      </c>
      <c r="B2153" s="98">
        <v>5693</v>
      </c>
      <c r="C2153" s="12" t="s">
        <v>1697</v>
      </c>
      <c r="D2153" s="14" t="s">
        <v>2451</v>
      </c>
      <c r="E2153" s="13" t="s">
        <v>934</v>
      </c>
      <c r="F2153" s="43" t="s">
        <v>3099</v>
      </c>
      <c r="G2153" s="12" t="s">
        <v>2120</v>
      </c>
      <c r="H2153" s="12"/>
      <c r="I2153" s="12"/>
      <c r="J2153" s="43" t="s">
        <v>3379</v>
      </c>
      <c r="K2153" s="13"/>
      <c r="L2153" s="13"/>
      <c r="M2153" s="138"/>
      <c r="N2153" s="15"/>
      <c r="O2153" s="15">
        <v>1</v>
      </c>
      <c r="P2153" s="39">
        <v>1</v>
      </c>
      <c r="Q2153" s="91" t="s">
        <v>3107</v>
      </c>
      <c r="R2153" s="14"/>
      <c r="T2153" s="123"/>
      <c r="U2153" s="338"/>
      <c r="V2153" s="92"/>
      <c r="W2153" s="92"/>
    </row>
    <row r="2154" spans="1:23" ht="12.75" customHeight="1" x14ac:dyDescent="0.2">
      <c r="A2154" s="11">
        <f t="shared" si="34"/>
        <v>2152</v>
      </c>
      <c r="B2154" s="98">
        <v>5694</v>
      </c>
      <c r="C2154" s="12" t="s">
        <v>1697</v>
      </c>
      <c r="D2154" s="14" t="s">
        <v>2452</v>
      </c>
      <c r="E2154" s="13" t="s">
        <v>1713</v>
      </c>
      <c r="F2154" s="43" t="s">
        <v>3094</v>
      </c>
      <c r="G2154" s="12" t="s">
        <v>2120</v>
      </c>
      <c r="H2154" s="18" t="s">
        <v>2121</v>
      </c>
      <c r="I2154" s="18"/>
      <c r="J2154" s="43" t="s">
        <v>3379</v>
      </c>
      <c r="K2154" s="44">
        <v>41698</v>
      </c>
      <c r="L2154" s="44"/>
      <c r="M2154" s="168"/>
      <c r="N2154" s="75"/>
      <c r="O2154" s="75">
        <v>0</v>
      </c>
      <c r="P2154" s="65">
        <v>1</v>
      </c>
      <c r="Q2154" s="91" t="s">
        <v>3107</v>
      </c>
      <c r="R2154" s="14"/>
      <c r="T2154" s="123">
        <v>41698</v>
      </c>
      <c r="U2154" s="338"/>
      <c r="V2154" s="92"/>
      <c r="W2154" s="92"/>
    </row>
    <row r="2155" spans="1:23" ht="12.75" customHeight="1" x14ac:dyDescent="0.2">
      <c r="A2155" s="11">
        <f t="shared" si="34"/>
        <v>2153</v>
      </c>
      <c r="B2155" s="98">
        <v>5695</v>
      </c>
      <c r="C2155" s="12" t="s">
        <v>1697</v>
      </c>
      <c r="D2155" s="14" t="s">
        <v>2453</v>
      </c>
      <c r="E2155" s="13" t="s">
        <v>957</v>
      </c>
      <c r="F2155" s="43" t="s">
        <v>3096</v>
      </c>
      <c r="G2155" s="12" t="s">
        <v>2120</v>
      </c>
      <c r="H2155" s="12"/>
      <c r="I2155" s="12"/>
      <c r="J2155" s="43" t="s">
        <v>3379</v>
      </c>
      <c r="K2155" s="13"/>
      <c r="L2155" s="13"/>
      <c r="M2155" s="138"/>
      <c r="N2155" s="15"/>
      <c r="O2155" s="15">
        <v>1</v>
      </c>
      <c r="P2155" s="39">
        <v>1</v>
      </c>
      <c r="Q2155" s="91" t="s">
        <v>3107</v>
      </c>
      <c r="R2155" s="14"/>
      <c r="T2155" s="123"/>
      <c r="U2155" s="338"/>
      <c r="V2155" s="92"/>
      <c r="W2155" s="92"/>
    </row>
    <row r="2156" spans="1:23" ht="12.75" customHeight="1" x14ac:dyDescent="0.2">
      <c r="A2156" s="11">
        <f t="shared" si="34"/>
        <v>2154</v>
      </c>
      <c r="B2156" s="98">
        <v>5696</v>
      </c>
      <c r="C2156" s="12" t="s">
        <v>1697</v>
      </c>
      <c r="D2156" s="14" t="s">
        <v>2454</v>
      </c>
      <c r="E2156" s="13" t="s">
        <v>957</v>
      </c>
      <c r="F2156" s="43" t="s">
        <v>3096</v>
      </c>
      <c r="G2156" s="12" t="s">
        <v>2120</v>
      </c>
      <c r="H2156" s="12" t="s">
        <v>2121</v>
      </c>
      <c r="I2156" s="12"/>
      <c r="J2156" s="43" t="s">
        <v>3379</v>
      </c>
      <c r="K2156" s="43" t="s">
        <v>3379</v>
      </c>
      <c r="L2156" s="43"/>
      <c r="M2156" s="168"/>
      <c r="N2156" s="75"/>
      <c r="O2156" s="75">
        <v>0</v>
      </c>
      <c r="P2156" s="65">
        <v>1</v>
      </c>
      <c r="Q2156" s="91" t="s">
        <v>3107</v>
      </c>
      <c r="R2156" s="14"/>
      <c r="T2156" s="135">
        <v>41446</v>
      </c>
      <c r="U2156" s="338"/>
      <c r="V2156" s="92"/>
      <c r="W2156" s="92"/>
    </row>
    <row r="2157" spans="1:23" ht="12.75" customHeight="1" x14ac:dyDescent="0.2">
      <c r="A2157" s="11">
        <f t="shared" si="34"/>
        <v>2155</v>
      </c>
      <c r="B2157" s="137">
        <v>5697</v>
      </c>
      <c r="C2157" s="12" t="s">
        <v>1697</v>
      </c>
      <c r="D2157" s="14" t="s">
        <v>2455</v>
      </c>
      <c r="E2157" s="13" t="s">
        <v>1713</v>
      </c>
      <c r="F2157" s="43" t="s">
        <v>3094</v>
      </c>
      <c r="G2157" s="12" t="s">
        <v>2120</v>
      </c>
      <c r="H2157" s="12" t="s">
        <v>2121</v>
      </c>
      <c r="I2157" s="12"/>
      <c r="J2157" s="43" t="s">
        <v>3379</v>
      </c>
      <c r="K2157" s="43" t="s">
        <v>3379</v>
      </c>
      <c r="L2157" s="43"/>
      <c r="M2157" s="168"/>
      <c r="N2157" s="75"/>
      <c r="O2157" s="75">
        <v>0</v>
      </c>
      <c r="P2157" s="65">
        <v>1</v>
      </c>
      <c r="Q2157" s="91" t="s">
        <v>3107</v>
      </c>
      <c r="R2157" s="14"/>
      <c r="T2157" s="123"/>
      <c r="U2157" s="338"/>
      <c r="V2157" s="92"/>
      <c r="W2157" s="92"/>
    </row>
    <row r="2158" spans="1:23" ht="12.75" customHeight="1" x14ac:dyDescent="0.2">
      <c r="A2158" s="11">
        <f t="shared" si="34"/>
        <v>2156</v>
      </c>
      <c r="B2158" s="98">
        <v>5698</v>
      </c>
      <c r="C2158" s="12" t="s">
        <v>1697</v>
      </c>
      <c r="D2158" s="14" t="s">
        <v>2456</v>
      </c>
      <c r="E2158" s="13" t="s">
        <v>934</v>
      </c>
      <c r="F2158" s="43" t="s">
        <v>3099</v>
      </c>
      <c r="G2158" s="12" t="s">
        <v>2120</v>
      </c>
      <c r="H2158" s="12" t="s">
        <v>2121</v>
      </c>
      <c r="I2158" s="226" t="s">
        <v>3360</v>
      </c>
      <c r="J2158" s="43" t="s">
        <v>3379</v>
      </c>
      <c r="K2158" s="43" t="s">
        <v>3379</v>
      </c>
      <c r="L2158" s="144">
        <v>40847</v>
      </c>
      <c r="M2158" s="168"/>
      <c r="N2158" s="75"/>
      <c r="O2158" s="75">
        <v>0</v>
      </c>
      <c r="P2158" s="65">
        <v>1</v>
      </c>
      <c r="Q2158" s="91" t="s">
        <v>3110</v>
      </c>
      <c r="R2158" s="14"/>
      <c r="T2158" s="123"/>
      <c r="U2158" s="338"/>
      <c r="V2158" s="92"/>
      <c r="W2158" s="92"/>
    </row>
    <row r="2159" spans="1:23" ht="12.75" customHeight="1" x14ac:dyDescent="0.2">
      <c r="A2159" s="11">
        <f t="shared" si="34"/>
        <v>2157</v>
      </c>
      <c r="B2159" s="98">
        <v>5699</v>
      </c>
      <c r="C2159" s="12" t="s">
        <v>1697</v>
      </c>
      <c r="D2159" s="14" t="s">
        <v>2457</v>
      </c>
      <c r="E2159" s="13" t="s">
        <v>1713</v>
      </c>
      <c r="F2159" s="43" t="s">
        <v>3094</v>
      </c>
      <c r="G2159" s="12" t="s">
        <v>2120</v>
      </c>
      <c r="H2159" s="12" t="s">
        <v>2121</v>
      </c>
      <c r="I2159" s="12"/>
      <c r="J2159" s="43" t="s">
        <v>3379</v>
      </c>
      <c r="K2159" s="43" t="s">
        <v>3379</v>
      </c>
      <c r="L2159" s="43"/>
      <c r="M2159" s="168"/>
      <c r="N2159" s="75"/>
      <c r="O2159" s="75">
        <v>0</v>
      </c>
      <c r="P2159" s="65">
        <v>1</v>
      </c>
      <c r="Q2159" s="91" t="s">
        <v>3107</v>
      </c>
      <c r="R2159" s="14"/>
      <c r="T2159" s="123"/>
      <c r="U2159" s="338"/>
      <c r="V2159" s="92"/>
      <c r="W2159" s="92"/>
    </row>
    <row r="2160" spans="1:23" ht="12.75" customHeight="1" x14ac:dyDescent="0.2">
      <c r="A2160" s="11">
        <f t="shared" si="34"/>
        <v>2158</v>
      </c>
      <c r="B2160" s="98">
        <v>5700</v>
      </c>
      <c r="C2160" s="12" t="s">
        <v>1697</v>
      </c>
      <c r="D2160" s="14" t="s">
        <v>2458</v>
      </c>
      <c r="E2160" s="13" t="s">
        <v>1713</v>
      </c>
      <c r="F2160" s="43" t="s">
        <v>3050</v>
      </c>
      <c r="G2160" s="12" t="s">
        <v>2120</v>
      </c>
      <c r="H2160" s="12" t="s">
        <v>2121</v>
      </c>
      <c r="I2160" s="225" t="s">
        <v>3360</v>
      </c>
      <c r="J2160" s="43" t="s">
        <v>3379</v>
      </c>
      <c r="K2160" s="43" t="s">
        <v>3379</v>
      </c>
      <c r="L2160" s="144">
        <v>40463</v>
      </c>
      <c r="M2160" s="168"/>
      <c r="N2160" s="75"/>
      <c r="O2160" s="75">
        <v>0</v>
      </c>
      <c r="P2160" s="65">
        <v>1</v>
      </c>
      <c r="Q2160" s="91" t="s">
        <v>3110</v>
      </c>
      <c r="R2160" s="14"/>
      <c r="T2160" s="123"/>
      <c r="U2160" s="338"/>
      <c r="V2160" s="92"/>
      <c r="W2160" s="92"/>
    </row>
    <row r="2161" spans="1:23" ht="12.75" customHeight="1" x14ac:dyDescent="0.2">
      <c r="A2161" s="11">
        <f t="shared" si="34"/>
        <v>2159</v>
      </c>
      <c r="B2161" s="98">
        <v>5702</v>
      </c>
      <c r="C2161" s="12" t="s">
        <v>1697</v>
      </c>
      <c r="D2161" s="14" t="s">
        <v>2459</v>
      </c>
      <c r="E2161" s="13" t="s">
        <v>1713</v>
      </c>
      <c r="F2161" s="43" t="s">
        <v>3050</v>
      </c>
      <c r="G2161" s="12" t="s">
        <v>2120</v>
      </c>
      <c r="H2161" s="12" t="s">
        <v>2121</v>
      </c>
      <c r="I2161" s="18" t="s">
        <v>3360</v>
      </c>
      <c r="J2161" s="43" t="s">
        <v>3379</v>
      </c>
      <c r="K2161" s="43" t="s">
        <v>3379</v>
      </c>
      <c r="L2161" s="144">
        <v>40391</v>
      </c>
      <c r="M2161" s="168"/>
      <c r="N2161" s="75"/>
      <c r="O2161" s="75">
        <v>0</v>
      </c>
      <c r="P2161" s="65">
        <v>1</v>
      </c>
      <c r="Q2161" s="91" t="s">
        <v>3110</v>
      </c>
      <c r="R2161" s="14"/>
      <c r="T2161" s="123"/>
      <c r="U2161" s="338"/>
      <c r="V2161" s="92"/>
      <c r="W2161" s="92"/>
    </row>
    <row r="2162" spans="1:23" ht="12.75" customHeight="1" x14ac:dyDescent="0.2">
      <c r="A2162" s="11">
        <f t="shared" si="34"/>
        <v>2160</v>
      </c>
      <c r="B2162" s="98">
        <v>5703</v>
      </c>
      <c r="C2162" s="12" t="s">
        <v>1697</v>
      </c>
      <c r="D2162" s="14" t="s">
        <v>2460</v>
      </c>
      <c r="E2162" s="13" t="s">
        <v>1713</v>
      </c>
      <c r="F2162" s="43" t="s">
        <v>3050</v>
      </c>
      <c r="G2162" s="12" t="s">
        <v>2120</v>
      </c>
      <c r="H2162" s="12" t="s">
        <v>2121</v>
      </c>
      <c r="I2162" s="18" t="s">
        <v>3360</v>
      </c>
      <c r="J2162" s="43" t="s">
        <v>3379</v>
      </c>
      <c r="K2162" s="43" t="s">
        <v>3379</v>
      </c>
      <c r="L2162" s="144">
        <v>40739</v>
      </c>
      <c r="M2162" s="168"/>
      <c r="N2162" s="75"/>
      <c r="O2162" s="75">
        <v>0</v>
      </c>
      <c r="P2162" s="65">
        <v>1</v>
      </c>
      <c r="Q2162" s="91" t="s">
        <v>3110</v>
      </c>
      <c r="R2162" s="14"/>
      <c r="T2162" s="135">
        <v>41355</v>
      </c>
      <c r="U2162" s="338"/>
      <c r="V2162" s="92"/>
      <c r="W2162" s="92"/>
    </row>
    <row r="2163" spans="1:23" ht="12.75" customHeight="1" x14ac:dyDescent="0.2">
      <c r="A2163" s="11">
        <f t="shared" si="34"/>
        <v>2161</v>
      </c>
      <c r="B2163" s="98">
        <v>5705</v>
      </c>
      <c r="C2163" s="12" t="s">
        <v>1697</v>
      </c>
      <c r="D2163" s="14" t="s">
        <v>2500</v>
      </c>
      <c r="E2163" s="13" t="s">
        <v>1713</v>
      </c>
      <c r="F2163" s="43" t="s">
        <v>3050</v>
      </c>
      <c r="G2163" s="12" t="s">
        <v>2120</v>
      </c>
      <c r="H2163" s="12" t="s">
        <v>2121</v>
      </c>
      <c r="I2163" s="18" t="s">
        <v>3360</v>
      </c>
      <c r="J2163" s="43" t="s">
        <v>3379</v>
      </c>
      <c r="K2163" s="43" t="s">
        <v>3379</v>
      </c>
      <c r="L2163" s="144">
        <v>40747</v>
      </c>
      <c r="M2163" s="168"/>
      <c r="N2163" s="75"/>
      <c r="O2163" s="75">
        <v>0</v>
      </c>
      <c r="P2163" s="65">
        <v>1</v>
      </c>
      <c r="Q2163" s="91" t="s">
        <v>3110</v>
      </c>
      <c r="R2163" s="14"/>
      <c r="T2163" s="135">
        <v>41432</v>
      </c>
      <c r="U2163" s="338"/>
      <c r="V2163" s="92"/>
      <c r="W2163" s="92"/>
    </row>
    <row r="2164" spans="1:23" ht="12.75" customHeight="1" x14ac:dyDescent="0.2">
      <c r="A2164" s="11">
        <f t="shared" si="34"/>
        <v>2162</v>
      </c>
      <c r="B2164" s="98">
        <v>5706</v>
      </c>
      <c r="C2164" s="12" t="s">
        <v>1697</v>
      </c>
      <c r="D2164" s="14" t="s">
        <v>753</v>
      </c>
      <c r="E2164" s="13" t="s">
        <v>1713</v>
      </c>
      <c r="F2164" s="43" t="s">
        <v>3050</v>
      </c>
      <c r="G2164" s="12" t="s">
        <v>2120</v>
      </c>
      <c r="H2164" s="12" t="s">
        <v>2121</v>
      </c>
      <c r="I2164" s="18" t="s">
        <v>3360</v>
      </c>
      <c r="J2164" s="43" t="s">
        <v>3379</v>
      </c>
      <c r="K2164" s="43" t="s">
        <v>3379</v>
      </c>
      <c r="L2164" s="144">
        <v>40753</v>
      </c>
      <c r="M2164" s="168"/>
      <c r="N2164" s="75"/>
      <c r="O2164" s="75">
        <v>0</v>
      </c>
      <c r="P2164" s="65">
        <v>1</v>
      </c>
      <c r="Q2164" s="91" t="s">
        <v>3110</v>
      </c>
      <c r="R2164" s="14"/>
      <c r="T2164" s="123"/>
      <c r="U2164" s="338"/>
      <c r="V2164" s="92"/>
      <c r="W2164" s="92"/>
    </row>
    <row r="2165" spans="1:23" ht="12.75" customHeight="1" x14ac:dyDescent="0.2">
      <c r="A2165" s="11">
        <f t="shared" si="34"/>
        <v>2163</v>
      </c>
      <c r="B2165" s="98">
        <v>5707</v>
      </c>
      <c r="C2165" s="12" t="s">
        <v>1697</v>
      </c>
      <c r="D2165" s="14" t="s">
        <v>754</v>
      </c>
      <c r="E2165" s="13" t="s">
        <v>1713</v>
      </c>
      <c r="F2165" s="43" t="s">
        <v>3050</v>
      </c>
      <c r="G2165" s="12" t="s">
        <v>2120</v>
      </c>
      <c r="H2165" s="12" t="s">
        <v>2121</v>
      </c>
      <c r="I2165" s="18" t="s">
        <v>3360</v>
      </c>
      <c r="J2165" s="43" t="s">
        <v>3379</v>
      </c>
      <c r="K2165" s="43" t="s">
        <v>3379</v>
      </c>
      <c r="L2165" s="144">
        <v>40770</v>
      </c>
      <c r="M2165" s="168"/>
      <c r="N2165" s="75"/>
      <c r="O2165" s="75">
        <v>0</v>
      </c>
      <c r="P2165" s="65">
        <v>1</v>
      </c>
      <c r="Q2165" s="91" t="s">
        <v>3110</v>
      </c>
      <c r="R2165" s="14"/>
      <c r="T2165" s="123"/>
      <c r="U2165" s="338"/>
      <c r="V2165" s="92"/>
      <c r="W2165" s="92"/>
    </row>
    <row r="2166" spans="1:23" ht="12.75" customHeight="1" x14ac:dyDescent="0.2">
      <c r="A2166" s="11">
        <f t="shared" si="34"/>
        <v>2164</v>
      </c>
      <c r="B2166" s="98">
        <v>5708</v>
      </c>
      <c r="C2166" s="12" t="s">
        <v>1697</v>
      </c>
      <c r="D2166" s="14" t="s">
        <v>2808</v>
      </c>
      <c r="E2166" s="13" t="s">
        <v>1713</v>
      </c>
      <c r="F2166" s="43" t="s">
        <v>3050</v>
      </c>
      <c r="G2166" s="12" t="s">
        <v>2120</v>
      </c>
      <c r="H2166" s="12" t="s">
        <v>2121</v>
      </c>
      <c r="I2166" s="18" t="s">
        <v>3360</v>
      </c>
      <c r="J2166" s="43" t="s">
        <v>3379</v>
      </c>
      <c r="K2166" s="43" t="s">
        <v>3379</v>
      </c>
      <c r="L2166" s="144">
        <v>40463</v>
      </c>
      <c r="M2166" s="168"/>
      <c r="N2166" s="75"/>
      <c r="O2166" s="75">
        <v>0</v>
      </c>
      <c r="P2166" s="65">
        <v>1</v>
      </c>
      <c r="Q2166" s="91" t="s">
        <v>3110</v>
      </c>
      <c r="R2166" s="14"/>
      <c r="T2166" s="135">
        <v>41432</v>
      </c>
      <c r="U2166" s="338"/>
      <c r="V2166" s="92"/>
      <c r="W2166" s="92"/>
    </row>
    <row r="2167" spans="1:23" ht="12.75" customHeight="1" x14ac:dyDescent="0.2">
      <c r="A2167" s="11">
        <f t="shared" si="34"/>
        <v>2165</v>
      </c>
      <c r="B2167" s="98">
        <v>5709</v>
      </c>
      <c r="C2167" s="12" t="s">
        <v>1697</v>
      </c>
      <c r="D2167" s="14" t="s">
        <v>2809</v>
      </c>
      <c r="E2167" s="13" t="s">
        <v>1713</v>
      </c>
      <c r="F2167" s="43" t="s">
        <v>3050</v>
      </c>
      <c r="G2167" s="12" t="s">
        <v>2120</v>
      </c>
      <c r="H2167" s="12" t="s">
        <v>2121</v>
      </c>
      <c r="I2167" s="18" t="s">
        <v>3360</v>
      </c>
      <c r="J2167" s="43" t="s">
        <v>3379</v>
      </c>
      <c r="K2167" s="43" t="s">
        <v>3379</v>
      </c>
      <c r="L2167" s="144">
        <v>40463</v>
      </c>
      <c r="M2167" s="168"/>
      <c r="N2167" s="75"/>
      <c r="O2167" s="75">
        <v>0</v>
      </c>
      <c r="P2167" s="65">
        <v>1</v>
      </c>
      <c r="Q2167" s="91" t="s">
        <v>3110</v>
      </c>
      <c r="R2167" s="14"/>
      <c r="T2167" s="123"/>
      <c r="U2167" s="338"/>
      <c r="V2167" s="92"/>
      <c r="W2167" s="92"/>
    </row>
    <row r="2168" spans="1:23" ht="12.75" customHeight="1" x14ac:dyDescent="0.2">
      <c r="A2168" s="11">
        <f t="shared" si="34"/>
        <v>2166</v>
      </c>
      <c r="B2168" s="98">
        <v>5710</v>
      </c>
      <c r="C2168" s="12" t="s">
        <v>1697</v>
      </c>
      <c r="D2168" s="14" t="s">
        <v>2810</v>
      </c>
      <c r="E2168" s="13" t="s">
        <v>1713</v>
      </c>
      <c r="F2168" s="43" t="s">
        <v>3050</v>
      </c>
      <c r="G2168" s="12" t="s">
        <v>2120</v>
      </c>
      <c r="H2168" s="12" t="s">
        <v>2121</v>
      </c>
      <c r="I2168" s="18" t="s">
        <v>3360</v>
      </c>
      <c r="J2168" s="43" t="s">
        <v>3379</v>
      </c>
      <c r="K2168" s="43" t="s">
        <v>3379</v>
      </c>
      <c r="L2168" s="144">
        <v>40753</v>
      </c>
      <c r="M2168" s="168"/>
      <c r="N2168" s="75"/>
      <c r="O2168" s="75">
        <v>0</v>
      </c>
      <c r="P2168" s="65">
        <v>1</v>
      </c>
      <c r="Q2168" s="91" t="s">
        <v>3110</v>
      </c>
      <c r="R2168" s="14"/>
      <c r="T2168" s="123"/>
      <c r="U2168" s="338"/>
      <c r="V2168" s="92"/>
      <c r="W2168" s="92"/>
    </row>
    <row r="2169" spans="1:23" ht="12.75" customHeight="1" x14ac:dyDescent="0.2">
      <c r="A2169" s="11">
        <f t="shared" si="34"/>
        <v>2167</v>
      </c>
      <c r="B2169" s="98">
        <v>5711</v>
      </c>
      <c r="C2169" s="12" t="s">
        <v>1697</v>
      </c>
      <c r="D2169" s="14" t="s">
        <v>2811</v>
      </c>
      <c r="E2169" s="13" t="s">
        <v>1713</v>
      </c>
      <c r="F2169" s="43" t="s">
        <v>3050</v>
      </c>
      <c r="G2169" s="12" t="s">
        <v>2120</v>
      </c>
      <c r="H2169" s="12" t="s">
        <v>2121</v>
      </c>
      <c r="I2169" s="18" t="s">
        <v>3360</v>
      </c>
      <c r="J2169" s="43" t="s">
        <v>3379</v>
      </c>
      <c r="K2169" s="43" t="s">
        <v>3379</v>
      </c>
      <c r="L2169" s="144">
        <v>40780</v>
      </c>
      <c r="M2169" s="168"/>
      <c r="N2169" s="75"/>
      <c r="O2169" s="75">
        <v>0</v>
      </c>
      <c r="P2169" s="65">
        <v>1</v>
      </c>
      <c r="Q2169" s="91" t="s">
        <v>3110</v>
      </c>
      <c r="R2169" s="14"/>
      <c r="T2169" s="123"/>
      <c r="U2169" s="338"/>
      <c r="V2169" s="92"/>
      <c r="W2169" s="92"/>
    </row>
    <row r="2170" spans="1:23" ht="12.75" customHeight="1" x14ac:dyDescent="0.2">
      <c r="A2170" s="11">
        <f t="shared" si="34"/>
        <v>2168</v>
      </c>
      <c r="B2170" s="98">
        <v>5712</v>
      </c>
      <c r="C2170" s="12" t="s">
        <v>1697</v>
      </c>
      <c r="D2170" s="14" t="s">
        <v>2812</v>
      </c>
      <c r="E2170" s="13" t="s">
        <v>1713</v>
      </c>
      <c r="F2170" s="43" t="s">
        <v>3050</v>
      </c>
      <c r="G2170" s="12" t="s">
        <v>2120</v>
      </c>
      <c r="H2170" s="12" t="s">
        <v>2121</v>
      </c>
      <c r="I2170" s="18" t="s">
        <v>3360</v>
      </c>
      <c r="J2170" s="43" t="s">
        <v>3379</v>
      </c>
      <c r="K2170" s="43" t="s">
        <v>3379</v>
      </c>
      <c r="L2170" s="144">
        <v>40597</v>
      </c>
      <c r="M2170" s="168"/>
      <c r="N2170" s="75"/>
      <c r="O2170" s="75">
        <v>0</v>
      </c>
      <c r="P2170" s="65">
        <v>1</v>
      </c>
      <c r="Q2170" s="91" t="s">
        <v>3110</v>
      </c>
      <c r="R2170" s="14"/>
      <c r="T2170" s="123"/>
      <c r="U2170" s="338"/>
      <c r="V2170" s="92"/>
      <c r="W2170" s="92"/>
    </row>
    <row r="2171" spans="1:23" ht="12.75" customHeight="1" x14ac:dyDescent="0.2">
      <c r="A2171" s="11">
        <f t="shared" si="34"/>
        <v>2169</v>
      </c>
      <c r="B2171" s="98">
        <v>5713</v>
      </c>
      <c r="C2171" s="12" t="s">
        <v>1697</v>
      </c>
      <c r="D2171" s="14" t="s">
        <v>2813</v>
      </c>
      <c r="E2171" s="13" t="s">
        <v>1713</v>
      </c>
      <c r="F2171" s="43" t="s">
        <v>3050</v>
      </c>
      <c r="G2171" s="12" t="s">
        <v>2120</v>
      </c>
      <c r="H2171" s="12" t="s">
        <v>2121</v>
      </c>
      <c r="I2171" s="18" t="s">
        <v>3360</v>
      </c>
      <c r="J2171" s="43" t="s">
        <v>3379</v>
      </c>
      <c r="K2171" s="43" t="s">
        <v>3379</v>
      </c>
      <c r="L2171" s="144">
        <v>40463</v>
      </c>
      <c r="M2171" s="168"/>
      <c r="N2171" s="75"/>
      <c r="O2171" s="75">
        <v>0</v>
      </c>
      <c r="P2171" s="65">
        <v>1</v>
      </c>
      <c r="Q2171" s="91" t="s">
        <v>3110</v>
      </c>
      <c r="R2171" s="14"/>
      <c r="T2171" s="135">
        <v>41432</v>
      </c>
      <c r="U2171" s="338"/>
      <c r="V2171" s="92"/>
      <c r="W2171" s="92"/>
    </row>
    <row r="2172" spans="1:23" ht="12.75" customHeight="1" x14ac:dyDescent="0.2">
      <c r="A2172" s="11">
        <f t="shared" si="34"/>
        <v>2170</v>
      </c>
      <c r="B2172" s="98">
        <v>5714</v>
      </c>
      <c r="C2172" s="12" t="s">
        <v>1697</v>
      </c>
      <c r="D2172" s="14" t="s">
        <v>2461</v>
      </c>
      <c r="E2172" s="13" t="s">
        <v>1713</v>
      </c>
      <c r="F2172" s="43" t="s">
        <v>3050</v>
      </c>
      <c r="G2172" s="12" t="s">
        <v>2120</v>
      </c>
      <c r="H2172" s="12" t="s">
        <v>2121</v>
      </c>
      <c r="I2172" s="18" t="s">
        <v>3360</v>
      </c>
      <c r="J2172" s="43" t="s">
        <v>3379</v>
      </c>
      <c r="K2172" s="43" t="s">
        <v>3379</v>
      </c>
      <c r="L2172" s="144">
        <v>40394</v>
      </c>
      <c r="M2172" s="168"/>
      <c r="N2172" s="75"/>
      <c r="O2172" s="75">
        <v>0</v>
      </c>
      <c r="P2172" s="65">
        <v>1</v>
      </c>
      <c r="Q2172" s="91" t="s">
        <v>3110</v>
      </c>
      <c r="R2172" s="14"/>
      <c r="T2172" s="135">
        <v>41446</v>
      </c>
      <c r="U2172" s="338"/>
      <c r="V2172" s="92"/>
      <c r="W2172" s="92"/>
    </row>
    <row r="2173" spans="1:23" ht="12.75" customHeight="1" x14ac:dyDescent="0.2">
      <c r="A2173" s="228">
        <f t="shared" si="34"/>
        <v>2171</v>
      </c>
      <c r="B2173" s="229">
        <v>5715</v>
      </c>
      <c r="C2173" s="230" t="s">
        <v>1697</v>
      </c>
      <c r="D2173" s="23" t="s">
        <v>2462</v>
      </c>
      <c r="E2173" s="228" t="s">
        <v>1713</v>
      </c>
      <c r="F2173" s="24" t="s">
        <v>3094</v>
      </c>
      <c r="G2173" s="25" t="s">
        <v>2120</v>
      </c>
      <c r="H2173" s="25" t="s">
        <v>2121</v>
      </c>
      <c r="I2173" s="25" t="s">
        <v>3360</v>
      </c>
      <c r="J2173" s="25"/>
      <c r="K2173" s="24"/>
      <c r="L2173" s="24"/>
      <c r="M2173" s="513" t="s">
        <v>3381</v>
      </c>
      <c r="N2173" s="243">
        <v>41731</v>
      </c>
      <c r="O2173" s="241"/>
      <c r="P2173" s="232">
        <v>-1</v>
      </c>
      <c r="Q2173" s="242" t="s">
        <v>3110</v>
      </c>
      <c r="R2173" s="231"/>
      <c r="T2173" s="135">
        <v>41432</v>
      </c>
      <c r="U2173" s="338"/>
      <c r="V2173" s="92">
        <v>41731</v>
      </c>
      <c r="W2173" s="92"/>
    </row>
    <row r="2174" spans="1:23" ht="12.75" customHeight="1" x14ac:dyDescent="0.2">
      <c r="A2174" s="11">
        <f t="shared" si="34"/>
        <v>2172</v>
      </c>
      <c r="B2174" s="98">
        <v>5716</v>
      </c>
      <c r="C2174" s="12" t="s">
        <v>1697</v>
      </c>
      <c r="D2174" s="14" t="s">
        <v>2828</v>
      </c>
      <c r="E2174" s="13" t="s">
        <v>1713</v>
      </c>
      <c r="F2174" s="43" t="s">
        <v>3094</v>
      </c>
      <c r="G2174" s="12" t="s">
        <v>2120</v>
      </c>
      <c r="H2174" s="12" t="s">
        <v>2121</v>
      </c>
      <c r="I2174" s="18" t="s">
        <v>3360</v>
      </c>
      <c r="J2174" s="43" t="s">
        <v>3379</v>
      </c>
      <c r="K2174" s="43" t="s">
        <v>3379</v>
      </c>
      <c r="L2174" s="144">
        <v>40747</v>
      </c>
      <c r="M2174" s="168"/>
      <c r="N2174" s="75"/>
      <c r="O2174" s="75">
        <v>0</v>
      </c>
      <c r="P2174" s="65">
        <v>1</v>
      </c>
      <c r="Q2174" s="91" t="s">
        <v>3110</v>
      </c>
      <c r="R2174" s="14"/>
      <c r="T2174" s="135">
        <v>41432</v>
      </c>
      <c r="U2174" s="338"/>
      <c r="V2174" s="92"/>
      <c r="W2174" s="92"/>
    </row>
    <row r="2175" spans="1:23" ht="12.75" customHeight="1" x14ac:dyDescent="0.2">
      <c r="A2175" s="11">
        <f t="shared" si="34"/>
        <v>2173</v>
      </c>
      <c r="B2175" s="98">
        <v>5718</v>
      </c>
      <c r="C2175" s="12" t="s">
        <v>1697</v>
      </c>
      <c r="D2175" s="14" t="s">
        <v>2829</v>
      </c>
      <c r="E2175" s="13" t="s">
        <v>1713</v>
      </c>
      <c r="F2175" s="43" t="s">
        <v>3094</v>
      </c>
      <c r="G2175" s="12" t="s">
        <v>2120</v>
      </c>
      <c r="H2175" s="12" t="s">
        <v>2121</v>
      </c>
      <c r="I2175" s="221" t="s">
        <v>3360</v>
      </c>
      <c r="J2175" s="43" t="s">
        <v>3379</v>
      </c>
      <c r="K2175" s="43" t="s">
        <v>3379</v>
      </c>
      <c r="L2175" s="144">
        <v>40772</v>
      </c>
      <c r="M2175" s="168"/>
      <c r="N2175" s="75"/>
      <c r="O2175" s="75">
        <v>0</v>
      </c>
      <c r="P2175" s="65">
        <v>1</v>
      </c>
      <c r="Q2175" s="91" t="s">
        <v>3110</v>
      </c>
      <c r="R2175" s="14"/>
      <c r="T2175" s="123"/>
      <c r="U2175" s="338"/>
      <c r="V2175" s="92"/>
      <c r="W2175" s="92"/>
    </row>
    <row r="2176" spans="1:23" ht="12.75" customHeight="1" x14ac:dyDescent="0.2">
      <c r="A2176" s="11">
        <f t="shared" si="34"/>
        <v>2174</v>
      </c>
      <c r="B2176" s="98">
        <v>5719</v>
      </c>
      <c r="C2176" s="12" t="s">
        <v>1697</v>
      </c>
      <c r="D2176" s="14" t="s">
        <v>2830</v>
      </c>
      <c r="E2176" s="13" t="s">
        <v>1713</v>
      </c>
      <c r="F2176" s="43" t="s">
        <v>3094</v>
      </c>
      <c r="G2176" s="12" t="s">
        <v>2120</v>
      </c>
      <c r="H2176" s="12" t="s">
        <v>2121</v>
      </c>
      <c r="I2176" s="12"/>
      <c r="J2176" s="43" t="s">
        <v>3379</v>
      </c>
      <c r="K2176" s="43" t="s">
        <v>3379</v>
      </c>
      <c r="L2176" s="43"/>
      <c r="M2176" s="168"/>
      <c r="N2176" s="75"/>
      <c r="O2176" s="75">
        <v>0</v>
      </c>
      <c r="P2176" s="65">
        <v>1</v>
      </c>
      <c r="Q2176" s="91" t="s">
        <v>3107</v>
      </c>
      <c r="R2176" s="14"/>
      <c r="T2176" s="123"/>
      <c r="U2176" s="338"/>
      <c r="V2176" s="92"/>
      <c r="W2176" s="92"/>
    </row>
    <row r="2177" spans="1:23" ht="12.75" customHeight="1" x14ac:dyDescent="0.2">
      <c r="A2177" s="11">
        <f t="shared" si="34"/>
        <v>2175</v>
      </c>
      <c r="B2177" s="98">
        <v>5720</v>
      </c>
      <c r="C2177" s="12" t="s">
        <v>1697</v>
      </c>
      <c r="D2177" s="14" t="s">
        <v>2831</v>
      </c>
      <c r="E2177" s="13" t="s">
        <v>1713</v>
      </c>
      <c r="F2177" s="43" t="s">
        <v>3094</v>
      </c>
      <c r="G2177" s="12" t="s">
        <v>2120</v>
      </c>
      <c r="H2177" s="12"/>
      <c r="I2177" s="12"/>
      <c r="J2177" s="43" t="s">
        <v>3379</v>
      </c>
      <c r="K2177" s="13"/>
      <c r="L2177" s="13"/>
      <c r="M2177" s="168"/>
      <c r="N2177" s="75"/>
      <c r="O2177" s="75">
        <v>0</v>
      </c>
      <c r="P2177" s="65">
        <v>1</v>
      </c>
      <c r="Q2177" s="91" t="s">
        <v>3107</v>
      </c>
      <c r="R2177" s="14"/>
      <c r="T2177" s="135">
        <v>41355</v>
      </c>
      <c r="U2177" s="338"/>
      <c r="V2177" s="92"/>
      <c r="W2177" s="92"/>
    </row>
    <row r="2178" spans="1:23" ht="12.75" customHeight="1" x14ac:dyDescent="0.2">
      <c r="A2178" s="11">
        <f t="shared" si="34"/>
        <v>2176</v>
      </c>
      <c r="B2178" s="98">
        <v>5721</v>
      </c>
      <c r="C2178" s="12" t="s">
        <v>1697</v>
      </c>
      <c r="D2178" s="14" t="s">
        <v>2832</v>
      </c>
      <c r="E2178" s="13" t="s">
        <v>1713</v>
      </c>
      <c r="F2178" s="43" t="s">
        <v>3094</v>
      </c>
      <c r="G2178" s="12" t="s">
        <v>2120</v>
      </c>
      <c r="H2178" s="12"/>
      <c r="I2178" s="18" t="s">
        <v>3360</v>
      </c>
      <c r="J2178" s="43" t="s">
        <v>3379</v>
      </c>
      <c r="K2178" s="13"/>
      <c r="L2178" s="44">
        <v>42004</v>
      </c>
      <c r="M2178" s="168"/>
      <c r="N2178" s="75"/>
      <c r="O2178" s="75">
        <v>0</v>
      </c>
      <c r="P2178" s="65">
        <v>1</v>
      </c>
      <c r="Q2178" s="91" t="s">
        <v>3110</v>
      </c>
      <c r="R2178" s="14"/>
      <c r="S2178" s="118" t="s">
        <v>3360</v>
      </c>
      <c r="T2178" s="123"/>
      <c r="U2178" s="338"/>
      <c r="V2178" s="92">
        <v>41997</v>
      </c>
      <c r="W2178" s="126">
        <v>42004</v>
      </c>
    </row>
    <row r="2179" spans="1:23" ht="12.75" customHeight="1" x14ac:dyDescent="0.2">
      <c r="A2179" s="11">
        <f t="shared" si="34"/>
        <v>2177</v>
      </c>
      <c r="B2179" s="98">
        <v>5722</v>
      </c>
      <c r="C2179" s="12" t="s">
        <v>1697</v>
      </c>
      <c r="D2179" s="14" t="s">
        <v>2833</v>
      </c>
      <c r="E2179" s="13" t="s">
        <v>1713</v>
      </c>
      <c r="F2179" s="43" t="s">
        <v>3050</v>
      </c>
      <c r="G2179" s="12" t="s">
        <v>2120</v>
      </c>
      <c r="H2179" s="12" t="s">
        <v>2121</v>
      </c>
      <c r="I2179" s="225" t="s">
        <v>3360</v>
      </c>
      <c r="J2179" s="43" t="s">
        <v>3379</v>
      </c>
      <c r="K2179" s="43" t="s">
        <v>3379</v>
      </c>
      <c r="L2179" s="144">
        <v>40394</v>
      </c>
      <c r="M2179" s="168"/>
      <c r="N2179" s="75"/>
      <c r="O2179" s="75">
        <v>0</v>
      </c>
      <c r="P2179" s="65">
        <v>1</v>
      </c>
      <c r="Q2179" s="91" t="s">
        <v>3110</v>
      </c>
      <c r="R2179" s="14"/>
      <c r="T2179" s="135">
        <v>41432</v>
      </c>
      <c r="U2179" s="338"/>
      <c r="V2179" s="92"/>
      <c r="W2179" s="92"/>
    </row>
    <row r="2180" spans="1:23" ht="12.75" customHeight="1" x14ac:dyDescent="0.2">
      <c r="A2180" s="11">
        <f t="shared" ref="A2180:A2243" si="35">A2179+1</f>
        <v>2178</v>
      </c>
      <c r="B2180" s="98">
        <v>5723</v>
      </c>
      <c r="C2180" s="12" t="s">
        <v>1697</v>
      </c>
      <c r="D2180" s="14" t="s">
        <v>2834</v>
      </c>
      <c r="E2180" s="13" t="s">
        <v>1713</v>
      </c>
      <c r="F2180" s="43" t="s">
        <v>3050</v>
      </c>
      <c r="G2180" s="12" t="s">
        <v>2120</v>
      </c>
      <c r="H2180" s="12" t="s">
        <v>2121</v>
      </c>
      <c r="I2180" s="18" t="s">
        <v>3360</v>
      </c>
      <c r="J2180" s="43" t="s">
        <v>3379</v>
      </c>
      <c r="K2180" s="43" t="s">
        <v>3379</v>
      </c>
      <c r="L2180" s="144">
        <v>40738</v>
      </c>
      <c r="M2180" s="168"/>
      <c r="N2180" s="75"/>
      <c r="O2180" s="75">
        <v>0</v>
      </c>
      <c r="P2180" s="65">
        <v>1</v>
      </c>
      <c r="Q2180" s="91" t="s">
        <v>3110</v>
      </c>
      <c r="R2180" s="14"/>
      <c r="T2180" s="135">
        <v>41432</v>
      </c>
      <c r="U2180" s="338"/>
      <c r="V2180" s="92"/>
      <c r="W2180" s="92"/>
    </row>
    <row r="2181" spans="1:23" ht="12.75" customHeight="1" x14ac:dyDescent="0.2">
      <c r="A2181" s="11">
        <f t="shared" si="35"/>
        <v>2179</v>
      </c>
      <c r="B2181" s="98">
        <v>5725</v>
      </c>
      <c r="C2181" s="12" t="s">
        <v>1697</v>
      </c>
      <c r="D2181" s="14" t="s">
        <v>2835</v>
      </c>
      <c r="E2181" s="13" t="s">
        <v>1713</v>
      </c>
      <c r="F2181" s="43" t="s">
        <v>3050</v>
      </c>
      <c r="G2181" s="12" t="s">
        <v>2120</v>
      </c>
      <c r="H2181" s="12" t="s">
        <v>2121</v>
      </c>
      <c r="I2181" s="18" t="s">
        <v>3360</v>
      </c>
      <c r="J2181" s="43" t="s">
        <v>3379</v>
      </c>
      <c r="K2181" s="43" t="s">
        <v>3379</v>
      </c>
      <c r="L2181" s="144">
        <v>40463</v>
      </c>
      <c r="M2181" s="168"/>
      <c r="N2181" s="75"/>
      <c r="O2181" s="75">
        <v>0</v>
      </c>
      <c r="P2181" s="65">
        <v>1</v>
      </c>
      <c r="Q2181" s="91" t="s">
        <v>3110</v>
      </c>
      <c r="R2181" s="14"/>
      <c r="T2181" s="123"/>
      <c r="U2181" s="338"/>
      <c r="V2181" s="92"/>
      <c r="W2181" s="92"/>
    </row>
    <row r="2182" spans="1:23" ht="12.75" customHeight="1" x14ac:dyDescent="0.2">
      <c r="A2182" s="11">
        <f t="shared" si="35"/>
        <v>2180</v>
      </c>
      <c r="B2182" s="98">
        <v>5726</v>
      </c>
      <c r="C2182" s="12" t="s">
        <v>1697</v>
      </c>
      <c r="D2182" s="14" t="s">
        <v>2836</v>
      </c>
      <c r="E2182" s="13" t="s">
        <v>1713</v>
      </c>
      <c r="F2182" s="43" t="s">
        <v>3050</v>
      </c>
      <c r="G2182" s="12" t="s">
        <v>2120</v>
      </c>
      <c r="H2182" s="12" t="s">
        <v>2121</v>
      </c>
      <c r="I2182" s="18" t="s">
        <v>3360</v>
      </c>
      <c r="J2182" s="43" t="s">
        <v>3379</v>
      </c>
      <c r="K2182" s="43" t="s">
        <v>3379</v>
      </c>
      <c r="L2182" s="144">
        <v>40463</v>
      </c>
      <c r="M2182" s="168"/>
      <c r="N2182" s="75"/>
      <c r="O2182" s="75">
        <v>0</v>
      </c>
      <c r="P2182" s="65">
        <v>1</v>
      </c>
      <c r="Q2182" s="91" t="s">
        <v>3110</v>
      </c>
      <c r="R2182" s="14"/>
      <c r="T2182" s="135">
        <v>41432</v>
      </c>
      <c r="U2182" s="338"/>
      <c r="V2182" s="92"/>
      <c r="W2182" s="92"/>
    </row>
    <row r="2183" spans="1:23" ht="12.75" customHeight="1" x14ac:dyDescent="0.2">
      <c r="A2183" s="388">
        <f t="shared" si="35"/>
        <v>2181</v>
      </c>
      <c r="B2183" s="120">
        <v>5727</v>
      </c>
      <c r="C2183" s="121" t="s">
        <v>1697</v>
      </c>
      <c r="D2183" s="394" t="s">
        <v>2837</v>
      </c>
      <c r="E2183" s="388" t="s">
        <v>1713</v>
      </c>
      <c r="F2183" s="122" t="s">
        <v>3094</v>
      </c>
      <c r="G2183" s="121" t="s">
        <v>2120</v>
      </c>
      <c r="H2183" s="121" t="s">
        <v>2121</v>
      </c>
      <c r="I2183" s="546" t="s">
        <v>3360</v>
      </c>
      <c r="J2183" s="122"/>
      <c r="K2183" s="122"/>
      <c r="L2183" s="390"/>
      <c r="M2183" s="513" t="s">
        <v>3381</v>
      </c>
      <c r="N2183" s="467">
        <v>42334</v>
      </c>
      <c r="O2183" s="391">
        <v>0</v>
      </c>
      <c r="P2183" s="392">
        <v>-1</v>
      </c>
      <c r="Q2183" s="393" t="s">
        <v>3110</v>
      </c>
      <c r="R2183" s="114"/>
      <c r="T2183" s="123"/>
      <c r="U2183" s="338"/>
      <c r="V2183" s="92"/>
      <c r="W2183" s="92"/>
    </row>
    <row r="2184" spans="1:23" ht="12.75" customHeight="1" x14ac:dyDescent="0.2">
      <c r="A2184" s="11">
        <f t="shared" si="35"/>
        <v>2182</v>
      </c>
      <c r="B2184" s="98">
        <v>5728</v>
      </c>
      <c r="C2184" s="12" t="s">
        <v>1697</v>
      </c>
      <c r="D2184" s="14" t="s">
        <v>2838</v>
      </c>
      <c r="E2184" s="13" t="s">
        <v>1713</v>
      </c>
      <c r="F2184" s="43" t="s">
        <v>3094</v>
      </c>
      <c r="G2184" s="12" t="s">
        <v>2120</v>
      </c>
      <c r="H2184" s="12" t="s">
        <v>2121</v>
      </c>
      <c r="I2184" s="12"/>
      <c r="J2184" s="43" t="s">
        <v>3379</v>
      </c>
      <c r="K2184" s="43" t="s">
        <v>3379</v>
      </c>
      <c r="L2184" s="43"/>
      <c r="M2184" s="168"/>
      <c r="N2184" s="75"/>
      <c r="O2184" s="75">
        <v>0</v>
      </c>
      <c r="P2184" s="65">
        <v>1</v>
      </c>
      <c r="Q2184" s="91" t="s">
        <v>3107</v>
      </c>
      <c r="R2184" s="14"/>
      <c r="T2184" s="123"/>
      <c r="U2184" s="338"/>
      <c r="V2184" s="92"/>
      <c r="W2184" s="92"/>
    </row>
    <row r="2185" spans="1:23" ht="12.75" customHeight="1" x14ac:dyDescent="0.2">
      <c r="A2185" s="11">
        <f t="shared" si="35"/>
        <v>2183</v>
      </c>
      <c r="B2185" s="98">
        <v>5729</v>
      </c>
      <c r="C2185" s="12" t="s">
        <v>1697</v>
      </c>
      <c r="D2185" s="14" t="s">
        <v>2839</v>
      </c>
      <c r="E2185" s="13" t="s">
        <v>1713</v>
      </c>
      <c r="F2185" s="43" t="s">
        <v>3094</v>
      </c>
      <c r="G2185" s="12" t="s">
        <v>2120</v>
      </c>
      <c r="H2185" s="12" t="s">
        <v>2121</v>
      </c>
      <c r="I2185" s="225" t="s">
        <v>3360</v>
      </c>
      <c r="J2185" s="43" t="s">
        <v>3379</v>
      </c>
      <c r="K2185" s="43" t="s">
        <v>3379</v>
      </c>
      <c r="L2185" s="144">
        <v>40675</v>
      </c>
      <c r="M2185" s="168"/>
      <c r="N2185" s="75"/>
      <c r="O2185" s="75">
        <v>0</v>
      </c>
      <c r="P2185" s="65">
        <v>1</v>
      </c>
      <c r="Q2185" s="91" t="s">
        <v>3110</v>
      </c>
      <c r="R2185" s="14"/>
      <c r="T2185" s="135">
        <v>41432</v>
      </c>
      <c r="U2185" s="338"/>
      <c r="V2185" s="92"/>
      <c r="W2185" s="92"/>
    </row>
    <row r="2186" spans="1:23" ht="12.75" customHeight="1" x14ac:dyDescent="0.2">
      <c r="A2186" s="11">
        <f t="shared" si="35"/>
        <v>2184</v>
      </c>
      <c r="B2186" s="98">
        <v>5730</v>
      </c>
      <c r="C2186" s="12" t="s">
        <v>1697</v>
      </c>
      <c r="D2186" s="14" t="s">
        <v>2840</v>
      </c>
      <c r="E2186" s="13" t="s">
        <v>1713</v>
      </c>
      <c r="F2186" s="43" t="s">
        <v>3094</v>
      </c>
      <c r="G2186" s="12" t="s">
        <v>2120</v>
      </c>
      <c r="H2186" s="12" t="s">
        <v>2121</v>
      </c>
      <c r="I2186" s="221" t="s">
        <v>3360</v>
      </c>
      <c r="J2186" s="43" t="s">
        <v>3379</v>
      </c>
      <c r="K2186" s="43" t="s">
        <v>3379</v>
      </c>
      <c r="L2186" s="144">
        <v>40694</v>
      </c>
      <c r="M2186" s="168"/>
      <c r="N2186" s="75"/>
      <c r="O2186" s="75">
        <v>0</v>
      </c>
      <c r="P2186" s="65">
        <v>1</v>
      </c>
      <c r="Q2186" s="91" t="s">
        <v>3110</v>
      </c>
      <c r="R2186" s="14"/>
      <c r="T2186" s="135">
        <v>41432</v>
      </c>
      <c r="U2186" s="338"/>
      <c r="V2186" s="92"/>
      <c r="W2186" s="92"/>
    </row>
    <row r="2187" spans="1:23" ht="12.75" customHeight="1" x14ac:dyDescent="0.2">
      <c r="A2187" s="11">
        <f t="shared" si="35"/>
        <v>2185</v>
      </c>
      <c r="B2187" s="98">
        <v>5732</v>
      </c>
      <c r="C2187" s="12" t="s">
        <v>1697</v>
      </c>
      <c r="D2187" s="14" t="s">
        <v>2841</v>
      </c>
      <c r="E2187" s="13" t="s">
        <v>1713</v>
      </c>
      <c r="F2187" s="43" t="s">
        <v>3094</v>
      </c>
      <c r="G2187" s="12" t="s">
        <v>2120</v>
      </c>
      <c r="H2187" s="18" t="s">
        <v>2121</v>
      </c>
      <c r="I2187" s="12"/>
      <c r="J2187" s="43" t="s">
        <v>3379</v>
      </c>
      <c r="K2187" s="44">
        <v>42155</v>
      </c>
      <c r="L2187" s="13"/>
      <c r="M2187" s="138"/>
      <c r="N2187" s="15"/>
      <c r="O2187" s="15">
        <v>1</v>
      </c>
      <c r="P2187" s="39">
        <v>1</v>
      </c>
      <c r="Q2187" s="91" t="s">
        <v>3107</v>
      </c>
      <c r="R2187" s="14"/>
      <c r="T2187" s="123">
        <v>42061</v>
      </c>
      <c r="U2187" s="338">
        <v>42153</v>
      </c>
      <c r="V2187" s="92"/>
      <c r="W2187" s="92"/>
    </row>
    <row r="2188" spans="1:23" ht="12.75" customHeight="1" x14ac:dyDescent="0.2">
      <c r="A2188" s="11">
        <f t="shared" si="35"/>
        <v>2186</v>
      </c>
      <c r="B2188" s="98">
        <v>5733</v>
      </c>
      <c r="C2188" s="12" t="s">
        <v>1697</v>
      </c>
      <c r="D2188" s="14" t="s">
        <v>2842</v>
      </c>
      <c r="E2188" s="13" t="s">
        <v>1713</v>
      </c>
      <c r="F2188" s="43" t="s">
        <v>3094</v>
      </c>
      <c r="G2188" s="12" t="s">
        <v>2120</v>
      </c>
      <c r="H2188" s="12" t="s">
        <v>2121</v>
      </c>
      <c r="I2188" s="226" t="s">
        <v>3360</v>
      </c>
      <c r="J2188" s="43" t="s">
        <v>3379</v>
      </c>
      <c r="K2188" s="43" t="s">
        <v>3379</v>
      </c>
      <c r="L2188" s="144">
        <v>41878</v>
      </c>
      <c r="M2188" s="168"/>
      <c r="N2188" s="75"/>
      <c r="O2188" s="75">
        <v>0</v>
      </c>
      <c r="P2188" s="65">
        <v>1</v>
      </c>
      <c r="Q2188" s="91" t="s">
        <v>3110</v>
      </c>
      <c r="R2188" s="14"/>
      <c r="T2188" s="123"/>
      <c r="U2188" s="338"/>
      <c r="V2188" s="92">
        <v>41865</v>
      </c>
      <c r="W2188" s="92">
        <v>41865</v>
      </c>
    </row>
    <row r="2189" spans="1:23" ht="12.75" customHeight="1" x14ac:dyDescent="0.2">
      <c r="A2189" s="11">
        <f t="shared" si="35"/>
        <v>2187</v>
      </c>
      <c r="B2189" s="98">
        <v>5734</v>
      </c>
      <c r="C2189" s="12" t="s">
        <v>1697</v>
      </c>
      <c r="D2189" s="14" t="s">
        <v>2519</v>
      </c>
      <c r="E2189" s="13" t="s">
        <v>1713</v>
      </c>
      <c r="F2189" s="43" t="s">
        <v>3094</v>
      </c>
      <c r="G2189" s="146" t="s">
        <v>2120</v>
      </c>
      <c r="H2189" s="12"/>
      <c r="I2189" s="12"/>
      <c r="J2189" s="43" t="s">
        <v>3379</v>
      </c>
      <c r="K2189" s="13"/>
      <c r="L2189" s="13"/>
      <c r="M2189" s="138"/>
      <c r="N2189" s="15"/>
      <c r="O2189" s="15">
        <v>1</v>
      </c>
      <c r="P2189" s="39">
        <v>1</v>
      </c>
      <c r="Q2189" s="91" t="s">
        <v>3107</v>
      </c>
      <c r="R2189" s="14"/>
      <c r="T2189" s="123"/>
      <c r="U2189" s="338"/>
      <c r="V2189" s="92"/>
      <c r="W2189" s="92"/>
    </row>
    <row r="2190" spans="1:23" ht="12.75" customHeight="1" x14ac:dyDescent="0.2">
      <c r="A2190" s="11">
        <f t="shared" si="35"/>
        <v>2188</v>
      </c>
      <c r="B2190" s="98">
        <v>5736</v>
      </c>
      <c r="C2190" s="12" t="s">
        <v>1697</v>
      </c>
      <c r="D2190" s="14" t="s">
        <v>2520</v>
      </c>
      <c r="E2190" s="13" t="s">
        <v>646</v>
      </c>
      <c r="F2190" s="43" t="s">
        <v>3097</v>
      </c>
      <c r="G2190" s="12" t="s">
        <v>2120</v>
      </c>
      <c r="H2190" s="12" t="s">
        <v>2121</v>
      </c>
      <c r="I2190" s="225" t="s">
        <v>3360</v>
      </c>
      <c r="J2190" s="43" t="s">
        <v>3379</v>
      </c>
      <c r="K2190" s="43" t="s">
        <v>3379</v>
      </c>
      <c r="L2190" s="144">
        <v>40785</v>
      </c>
      <c r="M2190" s="168"/>
      <c r="N2190" s="75"/>
      <c r="O2190" s="75">
        <v>0</v>
      </c>
      <c r="P2190" s="65">
        <v>1</v>
      </c>
      <c r="Q2190" s="91" t="s">
        <v>3110</v>
      </c>
      <c r="R2190" s="14"/>
      <c r="T2190" s="123"/>
      <c r="U2190" s="338"/>
      <c r="V2190" s="92"/>
      <c r="W2190" s="92"/>
    </row>
    <row r="2191" spans="1:23" ht="12.75" customHeight="1" x14ac:dyDescent="0.2">
      <c r="A2191" s="11">
        <f t="shared" si="35"/>
        <v>2189</v>
      </c>
      <c r="B2191" s="98">
        <v>5737</v>
      </c>
      <c r="C2191" s="12" t="s">
        <v>1697</v>
      </c>
      <c r="D2191" s="14" t="s">
        <v>2845</v>
      </c>
      <c r="E2191" s="13" t="s">
        <v>1713</v>
      </c>
      <c r="F2191" s="43" t="s">
        <v>3094</v>
      </c>
      <c r="G2191" s="12" t="s">
        <v>2120</v>
      </c>
      <c r="H2191" s="12" t="s">
        <v>2121</v>
      </c>
      <c r="I2191" s="221" t="s">
        <v>3360</v>
      </c>
      <c r="J2191" s="43" t="s">
        <v>3379</v>
      </c>
      <c r="K2191" s="43" t="s">
        <v>3379</v>
      </c>
      <c r="L2191" s="144">
        <v>40752</v>
      </c>
      <c r="M2191" s="168"/>
      <c r="N2191" s="75"/>
      <c r="O2191" s="75">
        <v>0</v>
      </c>
      <c r="P2191" s="65">
        <v>1</v>
      </c>
      <c r="Q2191" s="91" t="s">
        <v>3110</v>
      </c>
      <c r="R2191" s="14"/>
      <c r="T2191" s="123"/>
      <c r="U2191" s="338"/>
      <c r="V2191" s="92"/>
      <c r="W2191" s="92"/>
    </row>
    <row r="2192" spans="1:23" ht="12.75" customHeight="1" x14ac:dyDescent="0.2">
      <c r="A2192" s="11">
        <f t="shared" si="35"/>
        <v>2190</v>
      </c>
      <c r="B2192" s="98">
        <v>5738</v>
      </c>
      <c r="C2192" s="12" t="s">
        <v>1697</v>
      </c>
      <c r="D2192" s="14" t="s">
        <v>2846</v>
      </c>
      <c r="E2192" s="13" t="s">
        <v>1713</v>
      </c>
      <c r="F2192" s="43" t="s">
        <v>3094</v>
      </c>
      <c r="G2192" s="12" t="s">
        <v>2120</v>
      </c>
      <c r="H2192" s="12"/>
      <c r="I2192" s="12"/>
      <c r="J2192" s="43" t="s">
        <v>3379</v>
      </c>
      <c r="K2192" s="13"/>
      <c r="L2192" s="13"/>
      <c r="M2192" s="168"/>
      <c r="N2192" s="75"/>
      <c r="O2192" s="75">
        <v>0</v>
      </c>
      <c r="P2192" s="65">
        <v>1</v>
      </c>
      <c r="Q2192" s="91" t="s">
        <v>3107</v>
      </c>
      <c r="R2192" s="14"/>
      <c r="T2192" s="123"/>
      <c r="U2192" s="338"/>
      <c r="V2192" s="92"/>
      <c r="W2192" s="92"/>
    </row>
    <row r="2193" spans="1:23" ht="12.75" customHeight="1" x14ac:dyDescent="0.2">
      <c r="A2193" s="11">
        <f t="shared" si="35"/>
        <v>2191</v>
      </c>
      <c r="B2193" s="98">
        <v>5739</v>
      </c>
      <c r="C2193" s="12" t="s">
        <v>1697</v>
      </c>
      <c r="D2193" s="14" t="s">
        <v>2847</v>
      </c>
      <c r="E2193" s="13" t="s">
        <v>1713</v>
      </c>
      <c r="F2193" s="43" t="s">
        <v>3094</v>
      </c>
      <c r="G2193" s="12" t="s">
        <v>2120</v>
      </c>
      <c r="H2193" s="12" t="s">
        <v>2121</v>
      </c>
      <c r="I2193" s="225" t="s">
        <v>3360</v>
      </c>
      <c r="J2193" s="43" t="s">
        <v>3379</v>
      </c>
      <c r="K2193" s="43" t="s">
        <v>3379</v>
      </c>
      <c r="L2193" s="144">
        <v>40606</v>
      </c>
      <c r="M2193" s="168"/>
      <c r="N2193" s="75"/>
      <c r="O2193" s="75">
        <v>0</v>
      </c>
      <c r="P2193" s="65">
        <v>1</v>
      </c>
      <c r="Q2193" s="91" t="s">
        <v>3110</v>
      </c>
      <c r="R2193" s="14"/>
      <c r="T2193" s="135">
        <v>41333</v>
      </c>
      <c r="U2193" s="338"/>
      <c r="V2193" s="92"/>
      <c r="W2193" s="92"/>
    </row>
    <row r="2194" spans="1:23" ht="12.75" customHeight="1" x14ac:dyDescent="0.2">
      <c r="A2194" s="11">
        <f t="shared" si="35"/>
        <v>2192</v>
      </c>
      <c r="B2194" s="98">
        <v>5740</v>
      </c>
      <c r="C2194" s="12" t="s">
        <v>1697</v>
      </c>
      <c r="D2194" s="14" t="s">
        <v>2848</v>
      </c>
      <c r="E2194" s="13" t="s">
        <v>1713</v>
      </c>
      <c r="F2194" s="43" t="s">
        <v>3094</v>
      </c>
      <c r="G2194" s="12" t="s">
        <v>2120</v>
      </c>
      <c r="H2194" s="12" t="s">
        <v>2121</v>
      </c>
      <c r="I2194" s="221" t="s">
        <v>3360</v>
      </c>
      <c r="J2194" s="43" t="s">
        <v>3379</v>
      </c>
      <c r="K2194" s="43" t="s">
        <v>3379</v>
      </c>
      <c r="L2194" s="144">
        <v>40668</v>
      </c>
      <c r="M2194" s="168"/>
      <c r="N2194" s="75"/>
      <c r="O2194" s="75">
        <v>0</v>
      </c>
      <c r="P2194" s="65">
        <v>1</v>
      </c>
      <c r="Q2194" s="91" t="s">
        <v>3110</v>
      </c>
      <c r="R2194" s="14"/>
      <c r="T2194" s="123"/>
      <c r="U2194" s="338"/>
      <c r="V2194" s="92"/>
      <c r="W2194" s="92"/>
    </row>
    <row r="2195" spans="1:23" ht="12.75" customHeight="1" x14ac:dyDescent="0.2">
      <c r="A2195" s="11">
        <f t="shared" si="35"/>
        <v>2193</v>
      </c>
      <c r="B2195" s="98">
        <v>5741</v>
      </c>
      <c r="C2195" s="12" t="s">
        <v>1697</v>
      </c>
      <c r="D2195" s="14" t="s">
        <v>2849</v>
      </c>
      <c r="E2195" s="13" t="s">
        <v>1713</v>
      </c>
      <c r="F2195" s="43" t="s">
        <v>3094</v>
      </c>
      <c r="G2195" s="12" t="s">
        <v>2120</v>
      </c>
      <c r="H2195" s="12" t="s">
        <v>2121</v>
      </c>
      <c r="I2195" s="12"/>
      <c r="J2195" s="43" t="s">
        <v>3379</v>
      </c>
      <c r="K2195" s="43" t="s">
        <v>3379</v>
      </c>
      <c r="L2195" s="43"/>
      <c r="M2195" s="168"/>
      <c r="N2195" s="75"/>
      <c r="O2195" s="75">
        <v>0</v>
      </c>
      <c r="P2195" s="65">
        <v>1</v>
      </c>
      <c r="Q2195" s="91" t="s">
        <v>3107</v>
      </c>
      <c r="R2195" s="14"/>
      <c r="T2195" s="123"/>
      <c r="U2195" s="338"/>
      <c r="V2195" s="92"/>
      <c r="W2195" s="92"/>
    </row>
    <row r="2196" spans="1:23" ht="12.75" customHeight="1" x14ac:dyDescent="0.2">
      <c r="A2196" s="11">
        <f t="shared" si="35"/>
        <v>2194</v>
      </c>
      <c r="B2196" s="98">
        <v>5742</v>
      </c>
      <c r="C2196" s="12" t="s">
        <v>1697</v>
      </c>
      <c r="D2196" s="14" t="s">
        <v>2850</v>
      </c>
      <c r="E2196" s="13" t="s">
        <v>1713</v>
      </c>
      <c r="F2196" s="43" t="s">
        <v>3094</v>
      </c>
      <c r="G2196" s="12" t="s">
        <v>2120</v>
      </c>
      <c r="H2196" s="12" t="s">
        <v>2121</v>
      </c>
      <c r="I2196" s="12"/>
      <c r="J2196" s="43" t="s">
        <v>3379</v>
      </c>
      <c r="K2196" s="43" t="s">
        <v>3379</v>
      </c>
      <c r="L2196" s="43"/>
      <c r="M2196" s="168"/>
      <c r="N2196" s="75"/>
      <c r="O2196" s="75">
        <v>0</v>
      </c>
      <c r="P2196" s="65">
        <v>1</v>
      </c>
      <c r="Q2196" s="91" t="s">
        <v>3107</v>
      </c>
      <c r="R2196" s="14"/>
      <c r="T2196" s="123"/>
      <c r="U2196" s="338"/>
      <c r="V2196" s="92"/>
      <c r="W2196" s="92"/>
    </row>
    <row r="2197" spans="1:23" ht="12.75" customHeight="1" x14ac:dyDescent="0.2">
      <c r="A2197" s="11">
        <f t="shared" si="35"/>
        <v>2195</v>
      </c>
      <c r="B2197" s="98">
        <v>5743</v>
      </c>
      <c r="C2197" s="12" t="s">
        <v>1697</v>
      </c>
      <c r="D2197" s="14" t="s">
        <v>2851</v>
      </c>
      <c r="E2197" s="13" t="s">
        <v>1713</v>
      </c>
      <c r="F2197" s="43" t="s">
        <v>3094</v>
      </c>
      <c r="G2197" s="12" t="s">
        <v>2120</v>
      </c>
      <c r="H2197" s="12" t="s">
        <v>2121</v>
      </c>
      <c r="I2197" s="12"/>
      <c r="J2197" s="43" t="s">
        <v>3379</v>
      </c>
      <c r="K2197" s="43" t="s">
        <v>3379</v>
      </c>
      <c r="L2197" s="43"/>
      <c r="M2197" s="138"/>
      <c r="N2197" s="15"/>
      <c r="O2197" s="15">
        <v>1</v>
      </c>
      <c r="P2197" s="39">
        <v>1</v>
      </c>
      <c r="Q2197" s="91" t="s">
        <v>3107</v>
      </c>
      <c r="R2197" s="14"/>
      <c r="T2197" s="123"/>
      <c r="U2197" s="338"/>
      <c r="V2197" s="92"/>
      <c r="W2197" s="92"/>
    </row>
    <row r="2198" spans="1:23" ht="12.75" customHeight="1" x14ac:dyDescent="0.2">
      <c r="A2198" s="11">
        <f t="shared" si="35"/>
        <v>2196</v>
      </c>
      <c r="B2198" s="98">
        <v>5744</v>
      </c>
      <c r="C2198" s="12" t="s">
        <v>1697</v>
      </c>
      <c r="D2198" s="14" t="s">
        <v>2852</v>
      </c>
      <c r="E2198" s="13" t="s">
        <v>1713</v>
      </c>
      <c r="F2198" s="43" t="s">
        <v>3094</v>
      </c>
      <c r="G2198" s="12" t="s">
        <v>2120</v>
      </c>
      <c r="H2198" s="65" t="s">
        <v>2121</v>
      </c>
      <c r="I2198" s="12"/>
      <c r="J2198" s="43" t="s">
        <v>3379</v>
      </c>
      <c r="K2198" s="92">
        <v>41943</v>
      </c>
      <c r="L2198" s="13"/>
      <c r="M2198" s="138"/>
      <c r="N2198" s="15"/>
      <c r="O2198" s="15">
        <v>1</v>
      </c>
      <c r="P2198" s="39">
        <v>1</v>
      </c>
      <c r="Q2198" s="91" t="s">
        <v>3107</v>
      </c>
      <c r="R2198" s="14"/>
      <c r="T2198" s="135">
        <v>41425</v>
      </c>
      <c r="U2198" s="92">
        <v>41943</v>
      </c>
      <c r="V2198" s="92"/>
      <c r="W2198" s="92"/>
    </row>
    <row r="2199" spans="1:23" ht="12.75" customHeight="1" x14ac:dyDescent="0.2">
      <c r="A2199" s="11">
        <f t="shared" si="35"/>
        <v>2197</v>
      </c>
      <c r="B2199" s="98">
        <v>5745</v>
      </c>
      <c r="C2199" s="12" t="s">
        <v>1697</v>
      </c>
      <c r="D2199" s="14" t="s">
        <v>2853</v>
      </c>
      <c r="E2199" s="13" t="s">
        <v>1713</v>
      </c>
      <c r="F2199" s="43" t="s">
        <v>3094</v>
      </c>
      <c r="G2199" s="12" t="s">
        <v>2120</v>
      </c>
      <c r="H2199" s="12"/>
      <c r="I2199" s="12"/>
      <c r="J2199" s="43" t="s">
        <v>3379</v>
      </c>
      <c r="K2199" s="13"/>
      <c r="L2199" s="13"/>
      <c r="M2199" s="138"/>
      <c r="N2199" s="15"/>
      <c r="O2199" s="15">
        <v>1</v>
      </c>
      <c r="P2199" s="39">
        <v>1</v>
      </c>
      <c r="Q2199" s="91" t="s">
        <v>3107</v>
      </c>
      <c r="R2199" s="14"/>
      <c r="T2199" s="123"/>
      <c r="U2199" s="338"/>
      <c r="V2199" s="92"/>
      <c r="W2199" s="92"/>
    </row>
    <row r="2200" spans="1:23" ht="12.75" customHeight="1" x14ac:dyDescent="0.2">
      <c r="A2200" s="11">
        <f t="shared" si="35"/>
        <v>2198</v>
      </c>
      <c r="B2200" s="98">
        <v>5746</v>
      </c>
      <c r="C2200" s="12" t="s">
        <v>1697</v>
      </c>
      <c r="D2200" s="14" t="s">
        <v>801</v>
      </c>
      <c r="E2200" s="13" t="s">
        <v>1713</v>
      </c>
      <c r="F2200" s="43" t="s">
        <v>3094</v>
      </c>
      <c r="G2200" s="12" t="s">
        <v>2120</v>
      </c>
      <c r="H2200" s="12"/>
      <c r="I2200" s="12"/>
      <c r="J2200" s="43" t="s">
        <v>3379</v>
      </c>
      <c r="K2200" s="13"/>
      <c r="L2200" s="13"/>
      <c r="M2200" s="168"/>
      <c r="N2200" s="75"/>
      <c r="O2200" s="75">
        <v>0</v>
      </c>
      <c r="P2200" s="65">
        <v>1</v>
      </c>
      <c r="Q2200" s="91" t="s">
        <v>3107</v>
      </c>
      <c r="R2200" s="14"/>
      <c r="T2200" s="123"/>
      <c r="U2200" s="338"/>
      <c r="V2200" s="92"/>
      <c r="W2200" s="92"/>
    </row>
    <row r="2201" spans="1:23" ht="12.75" customHeight="1" x14ac:dyDescent="0.2">
      <c r="A2201" s="11">
        <f t="shared" si="35"/>
        <v>2199</v>
      </c>
      <c r="B2201" s="98">
        <v>5747</v>
      </c>
      <c r="C2201" s="12" t="s">
        <v>1697</v>
      </c>
      <c r="D2201" s="14" t="s">
        <v>802</v>
      </c>
      <c r="E2201" s="13" t="s">
        <v>1713</v>
      </c>
      <c r="F2201" s="43" t="s">
        <v>3094</v>
      </c>
      <c r="G2201" s="12" t="s">
        <v>2120</v>
      </c>
      <c r="H2201" s="12" t="s">
        <v>2121</v>
      </c>
      <c r="I2201" s="226" t="s">
        <v>3360</v>
      </c>
      <c r="J2201" s="43" t="s">
        <v>3379</v>
      </c>
      <c r="K2201" s="43" t="s">
        <v>3379</v>
      </c>
      <c r="L2201" s="144">
        <v>40694</v>
      </c>
      <c r="M2201" s="168"/>
      <c r="N2201" s="75"/>
      <c r="O2201" s="75">
        <v>0</v>
      </c>
      <c r="P2201" s="65">
        <v>1</v>
      </c>
      <c r="Q2201" s="91" t="s">
        <v>3110</v>
      </c>
      <c r="R2201" s="14"/>
      <c r="T2201" s="135">
        <v>41446</v>
      </c>
      <c r="U2201" s="338"/>
      <c r="V2201" s="92"/>
      <c r="W2201" s="92"/>
    </row>
    <row r="2202" spans="1:23" ht="12.75" customHeight="1" x14ac:dyDescent="0.2">
      <c r="A2202" s="11">
        <f t="shared" si="35"/>
        <v>2200</v>
      </c>
      <c r="B2202" s="98">
        <v>5748</v>
      </c>
      <c r="C2202" s="12" t="s">
        <v>1697</v>
      </c>
      <c r="D2202" s="14" t="s">
        <v>803</v>
      </c>
      <c r="E2202" s="13" t="s">
        <v>1713</v>
      </c>
      <c r="F2202" s="43" t="s">
        <v>3094</v>
      </c>
      <c r="G2202" s="12" t="s">
        <v>2120</v>
      </c>
      <c r="H2202" s="12" t="s">
        <v>2121</v>
      </c>
      <c r="I2202" s="12"/>
      <c r="J2202" s="43" t="s">
        <v>3379</v>
      </c>
      <c r="K2202" s="43" t="s">
        <v>3379</v>
      </c>
      <c r="L2202" s="43"/>
      <c r="M2202" s="138"/>
      <c r="N2202" s="15"/>
      <c r="O2202" s="15">
        <v>1</v>
      </c>
      <c r="P2202" s="39">
        <v>1</v>
      </c>
      <c r="Q2202" s="91" t="s">
        <v>3107</v>
      </c>
      <c r="R2202" s="14"/>
      <c r="T2202" s="135">
        <v>41446</v>
      </c>
      <c r="U2202" s="338"/>
      <c r="V2202" s="92"/>
      <c r="W2202" s="92"/>
    </row>
    <row r="2203" spans="1:23" ht="12.75" customHeight="1" x14ac:dyDescent="0.2">
      <c r="A2203" s="11">
        <f t="shared" si="35"/>
        <v>2201</v>
      </c>
      <c r="B2203" s="98">
        <v>5749</v>
      </c>
      <c r="C2203" s="12" t="s">
        <v>1697</v>
      </c>
      <c r="D2203" s="14" t="s">
        <v>804</v>
      </c>
      <c r="E2203" s="13" t="s">
        <v>1713</v>
      </c>
      <c r="F2203" s="43" t="s">
        <v>3094</v>
      </c>
      <c r="G2203" s="12" t="s">
        <v>2120</v>
      </c>
      <c r="H2203" s="12"/>
      <c r="I2203" s="12"/>
      <c r="J2203" s="43" t="s">
        <v>3379</v>
      </c>
      <c r="K2203" s="13"/>
      <c r="L2203" s="13"/>
      <c r="M2203" s="168"/>
      <c r="N2203" s="75"/>
      <c r="O2203" s="75">
        <v>0</v>
      </c>
      <c r="P2203" s="65">
        <v>1</v>
      </c>
      <c r="Q2203" s="91" t="s">
        <v>3107</v>
      </c>
      <c r="R2203" s="14"/>
      <c r="T2203" s="135">
        <v>41355</v>
      </c>
      <c r="U2203" s="338"/>
      <c r="V2203" s="92"/>
      <c r="W2203" s="92"/>
    </row>
    <row r="2204" spans="1:23" ht="12.75" customHeight="1" x14ac:dyDescent="0.2">
      <c r="A2204" s="11">
        <f t="shared" si="35"/>
        <v>2202</v>
      </c>
      <c r="B2204" s="98">
        <v>5750</v>
      </c>
      <c r="C2204" s="12" t="s">
        <v>1697</v>
      </c>
      <c r="D2204" s="14" t="s">
        <v>805</v>
      </c>
      <c r="E2204" s="13" t="s">
        <v>1713</v>
      </c>
      <c r="F2204" s="43" t="s">
        <v>3094</v>
      </c>
      <c r="G2204" s="12" t="s">
        <v>2120</v>
      </c>
      <c r="H2204" s="12" t="s">
        <v>2121</v>
      </c>
      <c r="I2204" s="225" t="s">
        <v>3360</v>
      </c>
      <c r="J2204" s="43" t="s">
        <v>3379</v>
      </c>
      <c r="K2204" s="43" t="s">
        <v>3379</v>
      </c>
      <c r="L2204" s="144">
        <v>40694</v>
      </c>
      <c r="M2204" s="168"/>
      <c r="N2204" s="75"/>
      <c r="O2204" s="75">
        <v>0</v>
      </c>
      <c r="P2204" s="65">
        <v>1</v>
      </c>
      <c r="Q2204" s="91" t="s">
        <v>3110</v>
      </c>
      <c r="R2204" s="14"/>
      <c r="T2204" s="135">
        <v>41432</v>
      </c>
      <c r="U2204" s="338"/>
      <c r="V2204" s="92"/>
      <c r="W2204" s="92"/>
    </row>
    <row r="2205" spans="1:23" ht="12.75" customHeight="1" x14ac:dyDescent="0.2">
      <c r="A2205" s="11">
        <f t="shared" si="35"/>
        <v>2203</v>
      </c>
      <c r="B2205" s="98">
        <v>5751</v>
      </c>
      <c r="C2205" s="12" t="s">
        <v>1697</v>
      </c>
      <c r="D2205" s="14" t="s">
        <v>806</v>
      </c>
      <c r="E2205" s="13" t="s">
        <v>1713</v>
      </c>
      <c r="F2205" s="43" t="s">
        <v>3094</v>
      </c>
      <c r="G2205" s="12" t="s">
        <v>2120</v>
      </c>
      <c r="H2205" s="12" t="s">
        <v>2121</v>
      </c>
      <c r="I2205" s="18" t="s">
        <v>3360</v>
      </c>
      <c r="J2205" s="43" t="s">
        <v>3379</v>
      </c>
      <c r="K2205" s="43" t="s">
        <v>3379</v>
      </c>
      <c r="L2205" s="144">
        <v>40668</v>
      </c>
      <c r="M2205" s="168"/>
      <c r="N2205" s="75"/>
      <c r="O2205" s="75">
        <v>0</v>
      </c>
      <c r="P2205" s="65">
        <v>1</v>
      </c>
      <c r="Q2205" s="91" t="s">
        <v>3110</v>
      </c>
      <c r="R2205" s="14"/>
      <c r="T2205" s="123"/>
      <c r="U2205" s="338"/>
      <c r="V2205" s="92"/>
      <c r="W2205" s="92"/>
    </row>
    <row r="2206" spans="1:23" ht="12.75" customHeight="1" x14ac:dyDescent="0.2">
      <c r="A2206" s="11">
        <f t="shared" si="35"/>
        <v>2204</v>
      </c>
      <c r="B2206" s="98">
        <v>5753</v>
      </c>
      <c r="C2206" s="12" t="s">
        <v>1697</v>
      </c>
      <c r="D2206" s="14" t="s">
        <v>807</v>
      </c>
      <c r="E2206" s="13" t="s">
        <v>1713</v>
      </c>
      <c r="F2206" s="43" t="s">
        <v>3094</v>
      </c>
      <c r="G2206" s="12" t="s">
        <v>2120</v>
      </c>
      <c r="H2206" s="12" t="s">
        <v>2121</v>
      </c>
      <c r="I2206" s="18" t="s">
        <v>3360</v>
      </c>
      <c r="J2206" s="43" t="s">
        <v>3379</v>
      </c>
      <c r="K2206" s="43" t="s">
        <v>3379</v>
      </c>
      <c r="L2206" s="144">
        <v>41889</v>
      </c>
      <c r="M2206" s="168"/>
      <c r="N2206" s="75"/>
      <c r="O2206" s="75">
        <v>0</v>
      </c>
      <c r="P2206" s="65">
        <v>1</v>
      </c>
      <c r="Q2206" s="91" t="s">
        <v>3110</v>
      </c>
      <c r="R2206" s="14"/>
      <c r="T2206" s="123"/>
      <c r="U2206" s="338"/>
      <c r="V2206" s="92">
        <v>41878</v>
      </c>
      <c r="W2206" s="92">
        <v>41880</v>
      </c>
    </row>
    <row r="2207" spans="1:23" ht="12.75" customHeight="1" x14ac:dyDescent="0.2">
      <c r="A2207" s="11">
        <f t="shared" si="35"/>
        <v>2205</v>
      </c>
      <c r="B2207" s="98">
        <v>5754</v>
      </c>
      <c r="C2207" s="12" t="s">
        <v>1697</v>
      </c>
      <c r="D2207" s="14" t="s">
        <v>808</v>
      </c>
      <c r="E2207" s="13" t="s">
        <v>1713</v>
      </c>
      <c r="F2207" s="43" t="s">
        <v>3094</v>
      </c>
      <c r="G2207" s="12" t="s">
        <v>2120</v>
      </c>
      <c r="H2207" s="12" t="s">
        <v>2121</v>
      </c>
      <c r="I2207" s="18" t="s">
        <v>3360</v>
      </c>
      <c r="J2207" s="43" t="s">
        <v>3379</v>
      </c>
      <c r="K2207" s="43" t="s">
        <v>3379</v>
      </c>
      <c r="L2207" s="144">
        <v>40767</v>
      </c>
      <c r="M2207" s="168"/>
      <c r="N2207" s="75"/>
      <c r="O2207" s="75">
        <v>0</v>
      </c>
      <c r="P2207" s="65">
        <v>1</v>
      </c>
      <c r="Q2207" s="91" t="s">
        <v>3110</v>
      </c>
      <c r="R2207" s="14"/>
      <c r="T2207" s="135">
        <v>41425</v>
      </c>
      <c r="U2207" s="338"/>
      <c r="V2207" s="92"/>
      <c r="W2207" s="92"/>
    </row>
    <row r="2208" spans="1:23" ht="12.75" customHeight="1" x14ac:dyDescent="0.2">
      <c r="A2208" s="11">
        <f t="shared" si="35"/>
        <v>2206</v>
      </c>
      <c r="B2208" s="98">
        <v>5755</v>
      </c>
      <c r="C2208" s="12" t="s">
        <v>1697</v>
      </c>
      <c r="D2208" s="14" t="s">
        <v>809</v>
      </c>
      <c r="E2208" s="13" t="s">
        <v>1713</v>
      </c>
      <c r="F2208" s="43" t="s">
        <v>3094</v>
      </c>
      <c r="G2208" s="12" t="s">
        <v>2120</v>
      </c>
      <c r="H2208" s="12" t="s">
        <v>2121</v>
      </c>
      <c r="I2208" s="18" t="s">
        <v>3360</v>
      </c>
      <c r="J2208" s="43" t="s">
        <v>3379</v>
      </c>
      <c r="K2208" s="43" t="s">
        <v>3379</v>
      </c>
      <c r="L2208" s="144">
        <v>40774</v>
      </c>
      <c r="M2208" s="168"/>
      <c r="N2208" s="75"/>
      <c r="O2208" s="75">
        <v>0</v>
      </c>
      <c r="P2208" s="65">
        <v>1</v>
      </c>
      <c r="Q2208" s="91" t="s">
        <v>3110</v>
      </c>
      <c r="R2208" s="14"/>
      <c r="T2208" s="123"/>
      <c r="U2208" s="338"/>
      <c r="V2208" s="92"/>
      <c r="W2208" s="92"/>
    </row>
    <row r="2209" spans="1:23" ht="12.75" customHeight="1" x14ac:dyDescent="0.2">
      <c r="A2209" s="11">
        <f t="shared" si="35"/>
        <v>2207</v>
      </c>
      <c r="B2209" s="98">
        <v>5757</v>
      </c>
      <c r="C2209" s="12" t="s">
        <v>1697</v>
      </c>
      <c r="D2209" s="14" t="s">
        <v>810</v>
      </c>
      <c r="E2209" s="13" t="s">
        <v>1713</v>
      </c>
      <c r="F2209" s="43" t="s">
        <v>3094</v>
      </c>
      <c r="G2209" s="12" t="s">
        <v>2120</v>
      </c>
      <c r="H2209" s="12" t="s">
        <v>2121</v>
      </c>
      <c r="I2209" s="18" t="s">
        <v>3360</v>
      </c>
      <c r="J2209" s="43" t="s">
        <v>3379</v>
      </c>
      <c r="K2209" s="43" t="s">
        <v>3379</v>
      </c>
      <c r="L2209" s="144">
        <v>40522</v>
      </c>
      <c r="M2209" s="168"/>
      <c r="N2209" s="75"/>
      <c r="O2209" s="75">
        <v>0</v>
      </c>
      <c r="P2209" s="65">
        <v>1</v>
      </c>
      <c r="Q2209" s="91" t="s">
        <v>3110</v>
      </c>
      <c r="R2209" s="14"/>
      <c r="T2209" s="123"/>
      <c r="U2209" s="338"/>
      <c r="V2209" s="92"/>
      <c r="W2209" s="92"/>
    </row>
    <row r="2210" spans="1:23" x14ac:dyDescent="0.2">
      <c r="A2210" s="11">
        <f t="shared" si="35"/>
        <v>2208</v>
      </c>
      <c r="B2210" s="98">
        <v>5758</v>
      </c>
      <c r="C2210" s="12" t="s">
        <v>1697</v>
      </c>
      <c r="D2210" s="14" t="s">
        <v>811</v>
      </c>
      <c r="E2210" s="13" t="s">
        <v>2119</v>
      </c>
      <c r="F2210" s="43" t="s">
        <v>3098</v>
      </c>
      <c r="G2210" s="12" t="s">
        <v>2120</v>
      </c>
      <c r="H2210" s="12" t="s">
        <v>2121</v>
      </c>
      <c r="I2210" s="18" t="s">
        <v>3360</v>
      </c>
      <c r="J2210" s="43" t="s">
        <v>3379</v>
      </c>
      <c r="K2210" s="43" t="s">
        <v>3379</v>
      </c>
      <c r="L2210" s="144">
        <v>40842</v>
      </c>
      <c r="M2210" s="138"/>
      <c r="N2210" s="15"/>
      <c r="O2210" s="15">
        <v>0</v>
      </c>
      <c r="P2210" s="39">
        <v>1</v>
      </c>
      <c r="Q2210" s="91" t="s">
        <v>3110</v>
      </c>
      <c r="R2210" s="14"/>
      <c r="T2210" s="135">
        <v>41432</v>
      </c>
      <c r="U2210" s="338"/>
      <c r="V2210" s="92"/>
      <c r="W2210" s="92"/>
    </row>
    <row r="2211" spans="1:23" x14ac:dyDescent="0.2">
      <c r="A2211" s="11">
        <f t="shared" si="35"/>
        <v>2209</v>
      </c>
      <c r="B2211" s="98">
        <v>5760</v>
      </c>
      <c r="C2211" s="12" t="s">
        <v>1697</v>
      </c>
      <c r="D2211" s="14" t="s">
        <v>812</v>
      </c>
      <c r="E2211" s="13" t="s">
        <v>2119</v>
      </c>
      <c r="F2211" s="43" t="s">
        <v>3098</v>
      </c>
      <c r="G2211" s="12" t="s">
        <v>2120</v>
      </c>
      <c r="H2211" s="12" t="s">
        <v>2121</v>
      </c>
      <c r="I2211" s="18" t="s">
        <v>3360</v>
      </c>
      <c r="J2211" s="43" t="s">
        <v>3379</v>
      </c>
      <c r="K2211" s="43" t="s">
        <v>3379</v>
      </c>
      <c r="L2211" s="144">
        <v>40848</v>
      </c>
      <c r="M2211" s="138"/>
      <c r="N2211" s="15"/>
      <c r="O2211" s="15">
        <v>0</v>
      </c>
      <c r="P2211" s="39">
        <v>1</v>
      </c>
      <c r="Q2211" s="91" t="s">
        <v>3110</v>
      </c>
      <c r="R2211" s="14"/>
      <c r="T2211" s="135">
        <v>41425</v>
      </c>
      <c r="U2211" s="338"/>
      <c r="V2211" s="92"/>
      <c r="W2211" s="92"/>
    </row>
    <row r="2212" spans="1:23" ht="12.75" customHeight="1" x14ac:dyDescent="0.2">
      <c r="A2212" s="11">
        <f t="shared" si="35"/>
        <v>2210</v>
      </c>
      <c r="B2212" s="98">
        <v>5761</v>
      </c>
      <c r="C2212" s="12" t="s">
        <v>1697</v>
      </c>
      <c r="D2212" s="14" t="s">
        <v>813</v>
      </c>
      <c r="E2212" s="13" t="s">
        <v>1713</v>
      </c>
      <c r="F2212" s="43" t="s">
        <v>3050</v>
      </c>
      <c r="G2212" s="12" t="s">
        <v>2120</v>
      </c>
      <c r="H2212" s="12" t="s">
        <v>2121</v>
      </c>
      <c r="I2212" s="221" t="s">
        <v>3360</v>
      </c>
      <c r="J2212" s="43" t="s">
        <v>3379</v>
      </c>
      <c r="K2212" s="43" t="s">
        <v>3379</v>
      </c>
      <c r="L2212" s="144">
        <v>40393</v>
      </c>
      <c r="M2212" s="168"/>
      <c r="N2212" s="75"/>
      <c r="O2212" s="75">
        <v>0</v>
      </c>
      <c r="P2212" s="65">
        <v>1</v>
      </c>
      <c r="Q2212" s="91" t="s">
        <v>3110</v>
      </c>
      <c r="R2212" s="14"/>
      <c r="T2212" s="123"/>
      <c r="U2212" s="338"/>
      <c r="V2212" s="92"/>
      <c r="W2212" s="92"/>
    </row>
    <row r="2213" spans="1:23" ht="12.75" customHeight="1" x14ac:dyDescent="0.2">
      <c r="A2213" s="11">
        <f t="shared" si="35"/>
        <v>2211</v>
      </c>
      <c r="B2213" s="98">
        <v>5762</v>
      </c>
      <c r="C2213" s="12" t="s">
        <v>1697</v>
      </c>
      <c r="D2213" s="14" t="s">
        <v>814</v>
      </c>
      <c r="E2213" s="13" t="s">
        <v>1713</v>
      </c>
      <c r="F2213" s="43" t="s">
        <v>3094</v>
      </c>
      <c r="G2213" s="12" t="s">
        <v>2120</v>
      </c>
      <c r="H2213" s="12"/>
      <c r="I2213" s="12"/>
      <c r="J2213" s="43" t="s">
        <v>3379</v>
      </c>
      <c r="K2213" s="13"/>
      <c r="L2213" s="13"/>
      <c r="M2213" s="168"/>
      <c r="N2213" s="75"/>
      <c r="O2213" s="75">
        <v>0</v>
      </c>
      <c r="P2213" s="65">
        <v>1</v>
      </c>
      <c r="Q2213" s="91" t="s">
        <v>3107</v>
      </c>
      <c r="R2213" s="14"/>
      <c r="T2213" s="123"/>
      <c r="U2213" s="338"/>
      <c r="V2213" s="92"/>
      <c r="W2213" s="92"/>
    </row>
    <row r="2214" spans="1:23" ht="12.75" customHeight="1" x14ac:dyDescent="0.2">
      <c r="A2214" s="388">
        <f t="shared" si="35"/>
        <v>2212</v>
      </c>
      <c r="B2214" s="120">
        <v>5763</v>
      </c>
      <c r="C2214" s="121" t="s">
        <v>1697</v>
      </c>
      <c r="D2214" s="394" t="s">
        <v>815</v>
      </c>
      <c r="E2214" s="388" t="s">
        <v>1713</v>
      </c>
      <c r="F2214" s="122" t="s">
        <v>3094</v>
      </c>
      <c r="G2214" s="121" t="s">
        <v>2120</v>
      </c>
      <c r="H2214" s="121" t="s">
        <v>2121</v>
      </c>
      <c r="I2214" s="121"/>
      <c r="J2214" s="122"/>
      <c r="K2214" s="122"/>
      <c r="L2214" s="122"/>
      <c r="M2214" s="514" t="s">
        <v>3115</v>
      </c>
      <c r="N2214" s="467">
        <v>42258</v>
      </c>
      <c r="O2214" s="391"/>
      <c r="P2214" s="392">
        <v>-1</v>
      </c>
      <c r="Q2214" s="393" t="s">
        <v>3107</v>
      </c>
      <c r="R2214" s="114"/>
      <c r="T2214" s="123"/>
      <c r="U2214" s="338"/>
      <c r="V2214" s="92"/>
      <c r="W2214" s="92"/>
    </row>
    <row r="2215" spans="1:23" ht="12.75" customHeight="1" x14ac:dyDescent="0.2">
      <c r="A2215" s="11">
        <f t="shared" si="35"/>
        <v>2213</v>
      </c>
      <c r="B2215" s="98">
        <v>5764</v>
      </c>
      <c r="C2215" s="12" t="s">
        <v>1697</v>
      </c>
      <c r="D2215" s="14" t="s">
        <v>816</v>
      </c>
      <c r="E2215" s="13" t="s">
        <v>1713</v>
      </c>
      <c r="F2215" s="43" t="s">
        <v>3094</v>
      </c>
      <c r="G2215" s="12" t="s">
        <v>2120</v>
      </c>
      <c r="H2215" s="12" t="s">
        <v>2121</v>
      </c>
      <c r="I2215" s="225" t="s">
        <v>3360</v>
      </c>
      <c r="J2215" s="43" t="s">
        <v>3379</v>
      </c>
      <c r="K2215" s="43" t="s">
        <v>3379</v>
      </c>
      <c r="L2215" s="144">
        <v>40694</v>
      </c>
      <c r="M2215" s="168"/>
      <c r="N2215" s="75"/>
      <c r="O2215" s="75">
        <v>0</v>
      </c>
      <c r="P2215" s="65">
        <v>1</v>
      </c>
      <c r="Q2215" s="91" t="s">
        <v>3110</v>
      </c>
      <c r="R2215" s="14"/>
      <c r="T2215" s="123"/>
      <c r="U2215" s="338"/>
      <c r="V2215" s="92"/>
      <c r="W2215" s="92"/>
    </row>
    <row r="2216" spans="1:23" ht="12.75" customHeight="1" x14ac:dyDescent="0.2">
      <c r="A2216" s="11">
        <f t="shared" si="35"/>
        <v>2214</v>
      </c>
      <c r="B2216" s="98">
        <v>5766</v>
      </c>
      <c r="C2216" s="12" t="s">
        <v>1697</v>
      </c>
      <c r="D2216" s="14" t="s">
        <v>817</v>
      </c>
      <c r="E2216" s="13" t="s">
        <v>1713</v>
      </c>
      <c r="F2216" s="43" t="s">
        <v>3050</v>
      </c>
      <c r="G2216" s="12" t="s">
        <v>2120</v>
      </c>
      <c r="H2216" s="12" t="s">
        <v>2121</v>
      </c>
      <c r="I2216" s="18" t="s">
        <v>3360</v>
      </c>
      <c r="J2216" s="43" t="s">
        <v>3379</v>
      </c>
      <c r="K2216" s="43" t="s">
        <v>3379</v>
      </c>
      <c r="L2216" s="144">
        <v>40463</v>
      </c>
      <c r="M2216" s="168"/>
      <c r="N2216" s="75"/>
      <c r="O2216" s="75">
        <v>0</v>
      </c>
      <c r="P2216" s="65">
        <v>1</v>
      </c>
      <c r="Q2216" s="91" t="s">
        <v>3110</v>
      </c>
      <c r="R2216" s="14"/>
      <c r="T2216" s="135">
        <v>41432</v>
      </c>
      <c r="U2216" s="338"/>
      <c r="V2216" s="92"/>
      <c r="W2216" s="92"/>
    </row>
    <row r="2217" spans="1:23" ht="12.75" customHeight="1" x14ac:dyDescent="0.2">
      <c r="A2217" s="11">
        <f t="shared" si="35"/>
        <v>2215</v>
      </c>
      <c r="B2217" s="98">
        <v>5768</v>
      </c>
      <c r="C2217" s="12" t="s">
        <v>1697</v>
      </c>
      <c r="D2217" s="14" t="s">
        <v>818</v>
      </c>
      <c r="E2217" s="13" t="s">
        <v>1713</v>
      </c>
      <c r="F2217" s="43" t="s">
        <v>3094</v>
      </c>
      <c r="G2217" s="12" t="s">
        <v>2120</v>
      </c>
      <c r="H2217" s="12" t="s">
        <v>2121</v>
      </c>
      <c r="I2217" s="221" t="s">
        <v>3360</v>
      </c>
      <c r="J2217" s="43" t="s">
        <v>3379</v>
      </c>
      <c r="K2217" s="43" t="s">
        <v>3379</v>
      </c>
      <c r="L2217" s="144">
        <v>40606</v>
      </c>
      <c r="M2217" s="168"/>
      <c r="N2217" s="75"/>
      <c r="O2217" s="75">
        <v>0</v>
      </c>
      <c r="P2217" s="65">
        <v>1</v>
      </c>
      <c r="Q2217" s="91" t="s">
        <v>3110</v>
      </c>
      <c r="R2217" s="14"/>
      <c r="T2217" s="123"/>
      <c r="U2217" s="338"/>
      <c r="V2217" s="92"/>
      <c r="W2217" s="92"/>
    </row>
    <row r="2218" spans="1:23" ht="12.75" customHeight="1" x14ac:dyDescent="0.2">
      <c r="A2218" s="11">
        <f t="shared" si="35"/>
        <v>2216</v>
      </c>
      <c r="B2218" s="98">
        <v>5769</v>
      </c>
      <c r="C2218" s="12" t="s">
        <v>1697</v>
      </c>
      <c r="D2218" s="14" t="s">
        <v>819</v>
      </c>
      <c r="E2218" s="13" t="s">
        <v>1713</v>
      </c>
      <c r="F2218" s="43" t="s">
        <v>3094</v>
      </c>
      <c r="G2218" s="12" t="s">
        <v>2120</v>
      </c>
      <c r="H2218" s="12" t="s">
        <v>2121</v>
      </c>
      <c r="I2218" s="12"/>
      <c r="J2218" s="43" t="s">
        <v>3379</v>
      </c>
      <c r="K2218" s="43" t="s">
        <v>3379</v>
      </c>
      <c r="L2218" s="43"/>
      <c r="M2218" s="168"/>
      <c r="N2218" s="75"/>
      <c r="O2218" s="75">
        <v>0</v>
      </c>
      <c r="P2218" s="65">
        <v>1</v>
      </c>
      <c r="Q2218" s="91" t="s">
        <v>3107</v>
      </c>
      <c r="R2218" s="14"/>
      <c r="T2218" s="123"/>
      <c r="U2218" s="338"/>
      <c r="V2218" s="92"/>
      <c r="W2218" s="92"/>
    </row>
    <row r="2219" spans="1:23" ht="12.75" customHeight="1" x14ac:dyDescent="0.2">
      <c r="A2219" s="11">
        <f t="shared" si="35"/>
        <v>2217</v>
      </c>
      <c r="B2219" s="98">
        <v>5770</v>
      </c>
      <c r="C2219" s="12" t="s">
        <v>1697</v>
      </c>
      <c r="D2219" s="14" t="s">
        <v>820</v>
      </c>
      <c r="E2219" s="13" t="s">
        <v>1713</v>
      </c>
      <c r="F2219" s="43" t="s">
        <v>3094</v>
      </c>
      <c r="G2219" s="12" t="s">
        <v>2120</v>
      </c>
      <c r="H2219" s="12" t="s">
        <v>2121</v>
      </c>
      <c r="I2219" s="225" t="s">
        <v>3360</v>
      </c>
      <c r="J2219" s="43" t="s">
        <v>3379</v>
      </c>
      <c r="K2219" s="43" t="s">
        <v>3379</v>
      </c>
      <c r="L2219" s="144">
        <v>40693</v>
      </c>
      <c r="M2219" s="168"/>
      <c r="N2219" s="75"/>
      <c r="O2219" s="75">
        <v>0</v>
      </c>
      <c r="P2219" s="65">
        <v>1</v>
      </c>
      <c r="Q2219" s="91" t="s">
        <v>3110</v>
      </c>
      <c r="R2219" s="14"/>
      <c r="T2219" s="135">
        <v>41425</v>
      </c>
      <c r="U2219" s="338"/>
      <c r="V2219" s="92"/>
      <c r="W2219" s="92"/>
    </row>
    <row r="2220" spans="1:23" ht="12.75" customHeight="1" x14ac:dyDescent="0.2">
      <c r="A2220" s="11">
        <f t="shared" si="35"/>
        <v>2218</v>
      </c>
      <c r="B2220" s="98">
        <v>5771</v>
      </c>
      <c r="C2220" s="12" t="s">
        <v>1697</v>
      </c>
      <c r="D2220" s="14" t="s">
        <v>821</v>
      </c>
      <c r="E2220" s="13" t="s">
        <v>1713</v>
      </c>
      <c r="F2220" s="43" t="s">
        <v>3094</v>
      </c>
      <c r="G2220" s="12" t="s">
        <v>2120</v>
      </c>
      <c r="H2220" s="12" t="s">
        <v>2121</v>
      </c>
      <c r="I2220" s="221" t="s">
        <v>3360</v>
      </c>
      <c r="J2220" s="43" t="s">
        <v>3379</v>
      </c>
      <c r="K2220" s="43" t="s">
        <v>3379</v>
      </c>
      <c r="L2220" s="144">
        <v>40667</v>
      </c>
      <c r="M2220" s="168"/>
      <c r="N2220" s="75"/>
      <c r="O2220" s="75">
        <v>0</v>
      </c>
      <c r="P2220" s="65">
        <v>1</v>
      </c>
      <c r="Q2220" s="91" t="s">
        <v>3110</v>
      </c>
      <c r="R2220" s="14"/>
      <c r="T2220" s="123"/>
      <c r="U2220" s="338"/>
      <c r="V2220" s="92"/>
      <c r="W2220" s="92"/>
    </row>
    <row r="2221" spans="1:23" ht="12.75" customHeight="1" x14ac:dyDescent="0.2">
      <c r="A2221" s="11">
        <f t="shared" si="35"/>
        <v>2219</v>
      </c>
      <c r="B2221" s="98">
        <v>5772</v>
      </c>
      <c r="C2221" s="12" t="s">
        <v>1697</v>
      </c>
      <c r="D2221" s="14" t="s">
        <v>822</v>
      </c>
      <c r="E2221" s="13" t="s">
        <v>1713</v>
      </c>
      <c r="F2221" s="43" t="s">
        <v>3094</v>
      </c>
      <c r="G2221" s="12" t="s">
        <v>2120</v>
      </c>
      <c r="H2221" s="12"/>
      <c r="I2221" s="12"/>
      <c r="J2221" s="43" t="s">
        <v>3379</v>
      </c>
      <c r="K2221" s="13"/>
      <c r="L2221" s="13"/>
      <c r="M2221" s="168"/>
      <c r="N2221" s="75"/>
      <c r="O2221" s="75">
        <v>0</v>
      </c>
      <c r="P2221" s="65">
        <v>1</v>
      </c>
      <c r="Q2221" s="91" t="s">
        <v>3107</v>
      </c>
      <c r="R2221" s="14"/>
      <c r="T2221" s="123"/>
      <c r="U2221" s="338"/>
      <c r="V2221" s="92"/>
      <c r="W2221" s="92"/>
    </row>
    <row r="2222" spans="1:23" ht="12.75" customHeight="1" x14ac:dyDescent="0.2">
      <c r="A2222" s="11">
        <f t="shared" si="35"/>
        <v>2220</v>
      </c>
      <c r="B2222" s="98">
        <v>5773</v>
      </c>
      <c r="C2222" s="12" t="s">
        <v>1697</v>
      </c>
      <c r="D2222" s="14" t="s">
        <v>823</v>
      </c>
      <c r="E2222" s="13" t="s">
        <v>1713</v>
      </c>
      <c r="F2222" s="43" t="s">
        <v>3094</v>
      </c>
      <c r="G2222" s="12" t="s">
        <v>2120</v>
      </c>
      <c r="H2222" s="12" t="s">
        <v>2121</v>
      </c>
      <c r="I2222" s="12"/>
      <c r="J2222" s="43" t="s">
        <v>3379</v>
      </c>
      <c r="K2222" s="43" t="s">
        <v>3379</v>
      </c>
      <c r="L2222" s="43"/>
      <c r="M2222" s="168"/>
      <c r="N2222" s="75"/>
      <c r="O2222" s="75">
        <v>0</v>
      </c>
      <c r="P2222" s="65">
        <v>1</v>
      </c>
      <c r="Q2222" s="91" t="s">
        <v>3107</v>
      </c>
      <c r="R2222" s="14"/>
      <c r="T2222" s="123"/>
      <c r="U2222" s="338"/>
      <c r="V2222" s="92"/>
      <c r="W2222" s="92"/>
    </row>
    <row r="2223" spans="1:23" ht="12.75" customHeight="1" x14ac:dyDescent="0.2">
      <c r="A2223" s="11">
        <f t="shared" si="35"/>
        <v>2221</v>
      </c>
      <c r="B2223" s="98">
        <v>5774</v>
      </c>
      <c r="C2223" s="12" t="s">
        <v>1697</v>
      </c>
      <c r="D2223" s="14" t="s">
        <v>824</v>
      </c>
      <c r="E2223" s="13" t="s">
        <v>1713</v>
      </c>
      <c r="F2223" s="43" t="s">
        <v>3094</v>
      </c>
      <c r="G2223" s="12" t="s">
        <v>2120</v>
      </c>
      <c r="H2223" s="12" t="s">
        <v>2121</v>
      </c>
      <c r="I2223" s="226" t="s">
        <v>3360</v>
      </c>
      <c r="J2223" s="43" t="s">
        <v>3379</v>
      </c>
      <c r="K2223" s="43" t="s">
        <v>3379</v>
      </c>
      <c r="L2223" s="144">
        <v>40694</v>
      </c>
      <c r="M2223" s="168"/>
      <c r="N2223" s="75"/>
      <c r="O2223" s="75">
        <v>0</v>
      </c>
      <c r="P2223" s="65">
        <v>1</v>
      </c>
      <c r="Q2223" s="91" t="s">
        <v>3110</v>
      </c>
      <c r="R2223" s="14"/>
      <c r="T2223" s="135">
        <v>41425</v>
      </c>
      <c r="U2223" s="338"/>
      <c r="V2223" s="92"/>
      <c r="W2223" s="92"/>
    </row>
    <row r="2224" spans="1:23" ht="12.75" customHeight="1" x14ac:dyDescent="0.2">
      <c r="A2224" s="11">
        <f t="shared" si="35"/>
        <v>2222</v>
      </c>
      <c r="B2224" s="98">
        <v>5775</v>
      </c>
      <c r="C2224" s="12" t="s">
        <v>1697</v>
      </c>
      <c r="D2224" s="14" t="s">
        <v>825</v>
      </c>
      <c r="E2224" s="13" t="s">
        <v>1713</v>
      </c>
      <c r="F2224" s="43" t="s">
        <v>3094</v>
      </c>
      <c r="G2224" s="12" t="s">
        <v>2120</v>
      </c>
      <c r="H2224" s="12" t="s">
        <v>2121</v>
      </c>
      <c r="I2224" s="12"/>
      <c r="J2224" s="43" t="s">
        <v>3379</v>
      </c>
      <c r="K2224" s="43" t="s">
        <v>3379</v>
      </c>
      <c r="L2224" s="43"/>
      <c r="M2224" s="138"/>
      <c r="N2224" s="15"/>
      <c r="O2224" s="15">
        <v>1</v>
      </c>
      <c r="P2224" s="39">
        <v>1</v>
      </c>
      <c r="Q2224" s="91" t="s">
        <v>3107</v>
      </c>
      <c r="R2224" s="14"/>
      <c r="T2224" s="123"/>
      <c r="U2224" s="338"/>
      <c r="V2224" s="92"/>
      <c r="W2224" s="92"/>
    </row>
    <row r="2225" spans="1:23" ht="12.75" customHeight="1" x14ac:dyDescent="0.2">
      <c r="A2225" s="11">
        <f t="shared" si="35"/>
        <v>2223</v>
      </c>
      <c r="B2225" s="98">
        <v>5776</v>
      </c>
      <c r="C2225" s="12" t="s">
        <v>1697</v>
      </c>
      <c r="D2225" s="14" t="s">
        <v>826</v>
      </c>
      <c r="E2225" s="13" t="s">
        <v>1713</v>
      </c>
      <c r="F2225" s="43" t="s">
        <v>3050</v>
      </c>
      <c r="G2225" s="12" t="s">
        <v>2120</v>
      </c>
      <c r="H2225" s="12" t="s">
        <v>2121</v>
      </c>
      <c r="I2225" s="225" t="s">
        <v>3360</v>
      </c>
      <c r="J2225" s="43" t="s">
        <v>3379</v>
      </c>
      <c r="K2225" s="43" t="s">
        <v>3379</v>
      </c>
      <c r="L2225" s="144">
        <v>40463</v>
      </c>
      <c r="M2225" s="168"/>
      <c r="N2225" s="75"/>
      <c r="O2225" s="75">
        <v>0</v>
      </c>
      <c r="P2225" s="65">
        <v>1</v>
      </c>
      <c r="Q2225" s="91" t="s">
        <v>3110</v>
      </c>
      <c r="R2225" s="14"/>
      <c r="T2225" s="123"/>
      <c r="U2225" s="338"/>
      <c r="V2225" s="92"/>
      <c r="W2225" s="92"/>
    </row>
    <row r="2226" spans="1:23" ht="12.75" customHeight="1" x14ac:dyDescent="0.2">
      <c r="A2226" s="11">
        <f t="shared" si="35"/>
        <v>2224</v>
      </c>
      <c r="B2226" s="98">
        <v>5777</v>
      </c>
      <c r="C2226" s="12" t="s">
        <v>1697</v>
      </c>
      <c r="D2226" s="14" t="s">
        <v>827</v>
      </c>
      <c r="E2226" s="13" t="s">
        <v>1713</v>
      </c>
      <c r="F2226" s="43" t="s">
        <v>3050</v>
      </c>
      <c r="G2226" s="12" t="s">
        <v>2120</v>
      </c>
      <c r="H2226" s="12" t="s">
        <v>2121</v>
      </c>
      <c r="I2226" s="221" t="s">
        <v>3360</v>
      </c>
      <c r="J2226" s="43" t="s">
        <v>3379</v>
      </c>
      <c r="K2226" s="43" t="s">
        <v>3379</v>
      </c>
      <c r="L2226" s="144">
        <v>40463</v>
      </c>
      <c r="M2226" s="168"/>
      <c r="N2226" s="75"/>
      <c r="O2226" s="75">
        <v>0</v>
      </c>
      <c r="P2226" s="65">
        <v>1</v>
      </c>
      <c r="Q2226" s="91" t="s">
        <v>3110</v>
      </c>
      <c r="R2226" s="14"/>
      <c r="T2226" s="123"/>
      <c r="U2226" s="338"/>
      <c r="V2226" s="92"/>
      <c r="W2226" s="92"/>
    </row>
    <row r="2227" spans="1:23" ht="12.75" customHeight="1" x14ac:dyDescent="0.2">
      <c r="A2227" s="11">
        <f t="shared" si="35"/>
        <v>2225</v>
      </c>
      <c r="B2227" s="98">
        <v>5778</v>
      </c>
      <c r="C2227" s="12" t="s">
        <v>1697</v>
      </c>
      <c r="D2227" s="14" t="s">
        <v>1393</v>
      </c>
      <c r="E2227" s="13" t="s">
        <v>1713</v>
      </c>
      <c r="F2227" s="43" t="s">
        <v>3094</v>
      </c>
      <c r="G2227" s="12" t="s">
        <v>2120</v>
      </c>
      <c r="H2227" s="12"/>
      <c r="I2227" s="12"/>
      <c r="J2227" s="43" t="s">
        <v>3379</v>
      </c>
      <c r="K2227" s="13"/>
      <c r="L2227" s="13"/>
      <c r="M2227" s="168"/>
      <c r="N2227" s="75"/>
      <c r="O2227" s="75">
        <v>0</v>
      </c>
      <c r="P2227" s="65">
        <v>1</v>
      </c>
      <c r="Q2227" s="91" t="s">
        <v>3107</v>
      </c>
      <c r="R2227" s="14"/>
      <c r="T2227" s="123"/>
      <c r="U2227" s="338"/>
      <c r="V2227" s="92"/>
      <c r="W2227" s="92"/>
    </row>
    <row r="2228" spans="1:23" ht="12.75" customHeight="1" x14ac:dyDescent="0.2">
      <c r="A2228" s="11">
        <f t="shared" si="35"/>
        <v>2226</v>
      </c>
      <c r="B2228" s="98">
        <v>5779</v>
      </c>
      <c r="C2228" s="12" t="s">
        <v>1697</v>
      </c>
      <c r="D2228" s="14" t="s">
        <v>1394</v>
      </c>
      <c r="E2228" s="13" t="s">
        <v>1713</v>
      </c>
      <c r="F2228" s="43" t="s">
        <v>3094</v>
      </c>
      <c r="G2228" s="12" t="s">
        <v>2120</v>
      </c>
      <c r="H2228" s="12"/>
      <c r="I2228" s="12"/>
      <c r="J2228" s="43" t="s">
        <v>3379</v>
      </c>
      <c r="K2228" s="13"/>
      <c r="L2228" s="13"/>
      <c r="M2228" s="168"/>
      <c r="N2228" s="75"/>
      <c r="O2228" s="75">
        <v>0</v>
      </c>
      <c r="P2228" s="65">
        <v>1</v>
      </c>
      <c r="Q2228" s="91" t="s">
        <v>3107</v>
      </c>
      <c r="R2228" s="14"/>
      <c r="T2228" s="123"/>
      <c r="U2228" s="338"/>
      <c r="V2228" s="92"/>
      <c r="W2228" s="92"/>
    </row>
    <row r="2229" spans="1:23" ht="12.75" customHeight="1" x14ac:dyDescent="0.2">
      <c r="A2229" s="11">
        <f t="shared" si="35"/>
        <v>2227</v>
      </c>
      <c r="B2229" s="98">
        <v>5780</v>
      </c>
      <c r="C2229" s="12" t="s">
        <v>1697</v>
      </c>
      <c r="D2229" s="14" t="s">
        <v>1395</v>
      </c>
      <c r="E2229" s="13" t="s">
        <v>1713</v>
      </c>
      <c r="F2229" s="43" t="s">
        <v>3094</v>
      </c>
      <c r="G2229" s="12" t="s">
        <v>2120</v>
      </c>
      <c r="H2229" s="12" t="s">
        <v>2121</v>
      </c>
      <c r="I2229" s="12"/>
      <c r="J2229" s="43" t="s">
        <v>3379</v>
      </c>
      <c r="K2229" s="43" t="s">
        <v>3379</v>
      </c>
      <c r="L2229" s="43"/>
      <c r="M2229" s="168"/>
      <c r="N2229" s="75"/>
      <c r="O2229" s="75">
        <v>0</v>
      </c>
      <c r="P2229" s="65">
        <v>1</v>
      </c>
      <c r="Q2229" s="91" t="s">
        <v>3107</v>
      </c>
      <c r="R2229" s="14"/>
      <c r="T2229" s="123"/>
      <c r="U2229" s="338"/>
      <c r="V2229" s="92"/>
      <c r="W2229" s="92"/>
    </row>
    <row r="2230" spans="1:23" ht="12.75" customHeight="1" x14ac:dyDescent="0.2">
      <c r="A2230" s="11">
        <f t="shared" si="35"/>
        <v>2228</v>
      </c>
      <c r="B2230" s="98">
        <v>5781</v>
      </c>
      <c r="C2230" s="12" t="s">
        <v>1697</v>
      </c>
      <c r="D2230" s="14" t="s">
        <v>1396</v>
      </c>
      <c r="E2230" s="13" t="s">
        <v>1713</v>
      </c>
      <c r="F2230" s="43" t="s">
        <v>3094</v>
      </c>
      <c r="G2230" s="12" t="s">
        <v>2120</v>
      </c>
      <c r="H2230" s="12"/>
      <c r="I2230" s="12"/>
      <c r="J2230" s="43" t="s">
        <v>3379</v>
      </c>
      <c r="K2230" s="13"/>
      <c r="L2230" s="13"/>
      <c r="M2230" s="168"/>
      <c r="N2230" s="75"/>
      <c r="O2230" s="75">
        <v>0</v>
      </c>
      <c r="P2230" s="65">
        <v>1</v>
      </c>
      <c r="Q2230" s="91" t="s">
        <v>3107</v>
      </c>
      <c r="R2230" s="14"/>
      <c r="T2230" s="123"/>
      <c r="U2230" s="338"/>
      <c r="V2230" s="92"/>
      <c r="W2230" s="92"/>
    </row>
    <row r="2231" spans="1:23" ht="12.75" customHeight="1" x14ac:dyDescent="0.2">
      <c r="A2231" s="11">
        <f t="shared" si="35"/>
        <v>2229</v>
      </c>
      <c r="B2231" s="98">
        <v>5782</v>
      </c>
      <c r="C2231" s="12" t="s">
        <v>1697</v>
      </c>
      <c r="D2231" s="14" t="s">
        <v>1397</v>
      </c>
      <c r="E2231" s="13" t="s">
        <v>1713</v>
      </c>
      <c r="F2231" s="43" t="s">
        <v>3094</v>
      </c>
      <c r="G2231" s="12" t="s">
        <v>2120</v>
      </c>
      <c r="H2231" s="12" t="s">
        <v>2121</v>
      </c>
      <c r="I2231" s="226" t="s">
        <v>3360</v>
      </c>
      <c r="J2231" s="43" t="s">
        <v>3379</v>
      </c>
      <c r="K2231" s="43" t="s">
        <v>3379</v>
      </c>
      <c r="L2231" s="144">
        <v>41549</v>
      </c>
      <c r="M2231" s="168"/>
      <c r="N2231" s="75"/>
      <c r="O2231" s="75">
        <v>0</v>
      </c>
      <c r="P2231" s="65">
        <v>1</v>
      </c>
      <c r="Q2231" s="91" t="s">
        <v>3110</v>
      </c>
      <c r="R2231" s="14"/>
      <c r="T2231" s="123"/>
      <c r="U2231" s="338"/>
      <c r="V2231" s="92" t="s">
        <v>20851</v>
      </c>
      <c r="W2231" s="92"/>
    </row>
    <row r="2232" spans="1:23" ht="12.75" customHeight="1" x14ac:dyDescent="0.2">
      <c r="A2232" s="11">
        <f t="shared" si="35"/>
        <v>2230</v>
      </c>
      <c r="B2232" s="98">
        <v>5783</v>
      </c>
      <c r="C2232" s="12" t="s">
        <v>1697</v>
      </c>
      <c r="D2232" s="14" t="s">
        <v>2400</v>
      </c>
      <c r="E2232" s="13" t="s">
        <v>1713</v>
      </c>
      <c r="F2232" s="43" t="s">
        <v>3094</v>
      </c>
      <c r="G2232" s="12" t="s">
        <v>2120</v>
      </c>
      <c r="H2232" s="12" t="s">
        <v>2121</v>
      </c>
      <c r="I2232" s="12"/>
      <c r="J2232" s="43" t="s">
        <v>3379</v>
      </c>
      <c r="K2232" s="43" t="s">
        <v>3379</v>
      </c>
      <c r="L2232" s="43"/>
      <c r="M2232" s="168"/>
      <c r="N2232" s="75"/>
      <c r="O2232" s="75">
        <v>0</v>
      </c>
      <c r="P2232" s="65">
        <v>1</v>
      </c>
      <c r="Q2232" s="91" t="s">
        <v>3107</v>
      </c>
      <c r="R2232" s="14"/>
      <c r="T2232" s="123"/>
      <c r="U2232" s="338"/>
      <c r="V2232" s="92"/>
      <c r="W2232" s="92"/>
    </row>
    <row r="2233" spans="1:23" ht="12.75" customHeight="1" x14ac:dyDescent="0.2">
      <c r="A2233" s="11">
        <f t="shared" si="35"/>
        <v>2231</v>
      </c>
      <c r="B2233" s="98">
        <v>5784</v>
      </c>
      <c r="C2233" s="12" t="s">
        <v>1697</v>
      </c>
      <c r="D2233" s="14" t="s">
        <v>2401</v>
      </c>
      <c r="E2233" s="13" t="s">
        <v>1713</v>
      </c>
      <c r="F2233" s="43" t="s">
        <v>3094</v>
      </c>
      <c r="G2233" s="12" t="s">
        <v>2120</v>
      </c>
      <c r="H2233" s="12" t="s">
        <v>2121</v>
      </c>
      <c r="I2233" s="12"/>
      <c r="J2233" s="43" t="s">
        <v>3379</v>
      </c>
      <c r="K2233" s="44">
        <v>41702</v>
      </c>
      <c r="L2233" s="44"/>
      <c r="M2233" s="168"/>
      <c r="N2233" s="75"/>
      <c r="O2233" s="75">
        <v>0</v>
      </c>
      <c r="P2233" s="65">
        <v>1</v>
      </c>
      <c r="Q2233" s="91" t="s">
        <v>3107</v>
      </c>
      <c r="R2233" s="14"/>
      <c r="T2233" s="123">
        <v>41698</v>
      </c>
      <c r="U2233" s="338"/>
      <c r="V2233" s="92"/>
      <c r="W2233" s="92"/>
    </row>
    <row r="2234" spans="1:23" ht="12.75" customHeight="1" x14ac:dyDescent="0.2">
      <c r="A2234" s="11">
        <f t="shared" si="35"/>
        <v>2232</v>
      </c>
      <c r="B2234" s="98">
        <v>5786</v>
      </c>
      <c r="C2234" s="12" t="s">
        <v>1697</v>
      </c>
      <c r="D2234" s="14" t="s">
        <v>2402</v>
      </c>
      <c r="E2234" s="13" t="s">
        <v>1713</v>
      </c>
      <c r="F2234" s="43" t="s">
        <v>3094</v>
      </c>
      <c r="G2234" s="12" t="s">
        <v>2120</v>
      </c>
      <c r="H2234" s="12" t="s">
        <v>2121</v>
      </c>
      <c r="I2234" s="12"/>
      <c r="J2234" s="43" t="s">
        <v>3379</v>
      </c>
      <c r="K2234" s="43" t="s">
        <v>3379</v>
      </c>
      <c r="L2234" s="43"/>
      <c r="M2234" s="138"/>
      <c r="N2234" s="15"/>
      <c r="O2234" s="15">
        <v>1</v>
      </c>
      <c r="P2234" s="39">
        <v>1</v>
      </c>
      <c r="Q2234" s="91" t="s">
        <v>3107</v>
      </c>
      <c r="R2234" s="14"/>
      <c r="T2234" s="123"/>
      <c r="U2234" s="338"/>
      <c r="V2234" s="92"/>
      <c r="W2234" s="92"/>
    </row>
    <row r="2235" spans="1:23" ht="12.75" customHeight="1" x14ac:dyDescent="0.2">
      <c r="A2235" s="11">
        <f t="shared" si="35"/>
        <v>2233</v>
      </c>
      <c r="B2235" s="98">
        <v>5787</v>
      </c>
      <c r="C2235" s="12" t="s">
        <v>1697</v>
      </c>
      <c r="D2235" s="14" t="s">
        <v>1403</v>
      </c>
      <c r="E2235" s="13" t="s">
        <v>1713</v>
      </c>
      <c r="F2235" s="43" t="s">
        <v>3094</v>
      </c>
      <c r="G2235" s="12" t="s">
        <v>2120</v>
      </c>
      <c r="H2235" s="12"/>
      <c r="I2235" s="12"/>
      <c r="J2235" s="43" t="s">
        <v>3379</v>
      </c>
      <c r="K2235" s="13"/>
      <c r="L2235" s="13"/>
      <c r="M2235" s="138"/>
      <c r="N2235" s="15"/>
      <c r="O2235" s="15">
        <v>1</v>
      </c>
      <c r="P2235" s="39">
        <v>1</v>
      </c>
      <c r="Q2235" s="91" t="s">
        <v>3107</v>
      </c>
      <c r="R2235" s="14"/>
      <c r="T2235" s="123"/>
      <c r="U2235" s="338"/>
      <c r="V2235" s="92"/>
      <c r="W2235" s="92"/>
    </row>
    <row r="2236" spans="1:23" ht="12.75" customHeight="1" x14ac:dyDescent="0.2">
      <c r="A2236" s="11">
        <f t="shared" si="35"/>
        <v>2234</v>
      </c>
      <c r="B2236" s="98">
        <v>5788</v>
      </c>
      <c r="C2236" s="12" t="s">
        <v>1697</v>
      </c>
      <c r="D2236" s="14" t="s">
        <v>1404</v>
      </c>
      <c r="E2236" s="13" t="s">
        <v>1713</v>
      </c>
      <c r="F2236" s="43" t="s">
        <v>3094</v>
      </c>
      <c r="G2236" s="12" t="s">
        <v>2120</v>
      </c>
      <c r="H2236" s="18" t="s">
        <v>2121</v>
      </c>
      <c r="I2236" s="226" t="s">
        <v>3360</v>
      </c>
      <c r="J2236" s="43" t="s">
        <v>3379</v>
      </c>
      <c r="K2236" s="44">
        <v>41635</v>
      </c>
      <c r="L2236" s="144">
        <v>41634</v>
      </c>
      <c r="M2236" s="138"/>
      <c r="N2236" s="15"/>
      <c r="O2236" s="15">
        <v>1</v>
      </c>
      <c r="P2236" s="39">
        <v>1</v>
      </c>
      <c r="Q2236" s="91" t="s">
        <v>3110</v>
      </c>
      <c r="R2236" s="14"/>
      <c r="T2236" s="123">
        <v>41912</v>
      </c>
      <c r="U2236" s="338"/>
      <c r="V2236" s="92">
        <v>41669</v>
      </c>
      <c r="W2236" s="92"/>
    </row>
    <row r="2237" spans="1:23" ht="15" customHeight="1" x14ac:dyDescent="0.2">
      <c r="A2237" s="11">
        <f t="shared" si="35"/>
        <v>2235</v>
      </c>
      <c r="B2237" s="98">
        <v>5789</v>
      </c>
      <c r="C2237" s="18" t="s">
        <v>1697</v>
      </c>
      <c r="D2237" s="19" t="s">
        <v>1405</v>
      </c>
      <c r="E2237" s="13" t="s">
        <v>1713</v>
      </c>
      <c r="F2237" s="43" t="s">
        <v>3094</v>
      </c>
      <c r="G2237" s="12" t="s">
        <v>2120</v>
      </c>
      <c r="H2237" s="12" t="s">
        <v>2121</v>
      </c>
      <c r="I2237" s="12"/>
      <c r="J2237" s="43" t="s">
        <v>3379</v>
      </c>
      <c r="K2237" s="44">
        <v>41451</v>
      </c>
      <c r="L2237" s="44"/>
      <c r="M2237" s="138"/>
      <c r="N2237" s="15"/>
      <c r="O2237" s="15">
        <v>1</v>
      </c>
      <c r="P2237" s="39">
        <v>1</v>
      </c>
      <c r="Q2237" s="91" t="s">
        <v>3107</v>
      </c>
      <c r="R2237" s="14"/>
      <c r="T2237" s="84">
        <v>41481</v>
      </c>
      <c r="U2237" s="338"/>
      <c r="V2237" s="92"/>
      <c r="W2237" s="92"/>
    </row>
    <row r="2238" spans="1:23" ht="12.75" customHeight="1" x14ac:dyDescent="0.2">
      <c r="A2238" s="11">
        <f t="shared" si="35"/>
        <v>2236</v>
      </c>
      <c r="B2238" s="98">
        <v>5790</v>
      </c>
      <c r="C2238" s="12" t="s">
        <v>1697</v>
      </c>
      <c r="D2238" s="14" t="s">
        <v>1406</v>
      </c>
      <c r="E2238" s="13" t="s">
        <v>1713</v>
      </c>
      <c r="F2238" s="43" t="s">
        <v>3094</v>
      </c>
      <c r="G2238" s="12" t="s">
        <v>2120</v>
      </c>
      <c r="H2238" s="12" t="s">
        <v>2121</v>
      </c>
      <c r="I2238" s="225" t="s">
        <v>3360</v>
      </c>
      <c r="J2238" s="43" t="s">
        <v>3379</v>
      </c>
      <c r="K2238" s="43" t="s">
        <v>3379</v>
      </c>
      <c r="L2238" s="144">
        <v>40760</v>
      </c>
      <c r="M2238" s="168"/>
      <c r="N2238" s="75"/>
      <c r="O2238" s="75">
        <v>0</v>
      </c>
      <c r="P2238" s="65">
        <v>1</v>
      </c>
      <c r="Q2238" s="91" t="s">
        <v>3110</v>
      </c>
      <c r="R2238" s="14"/>
      <c r="T2238" s="152">
        <v>41355</v>
      </c>
      <c r="U2238" s="338"/>
      <c r="V2238" s="92"/>
      <c r="W2238" s="92"/>
    </row>
    <row r="2239" spans="1:23" ht="12.75" customHeight="1" x14ac:dyDescent="0.2">
      <c r="A2239" s="11">
        <f t="shared" si="35"/>
        <v>2237</v>
      </c>
      <c r="B2239" s="98">
        <v>5792</v>
      </c>
      <c r="C2239" s="12" t="s">
        <v>1697</v>
      </c>
      <c r="D2239" s="14" t="s">
        <v>1407</v>
      </c>
      <c r="E2239" s="13" t="s">
        <v>1713</v>
      </c>
      <c r="F2239" s="43" t="s">
        <v>3050</v>
      </c>
      <c r="G2239" s="12" t="s">
        <v>2120</v>
      </c>
      <c r="H2239" s="12" t="s">
        <v>2121</v>
      </c>
      <c r="I2239" s="18" t="s">
        <v>3360</v>
      </c>
      <c r="J2239" s="43" t="s">
        <v>3379</v>
      </c>
      <c r="K2239" s="43" t="s">
        <v>3379</v>
      </c>
      <c r="L2239" s="144">
        <v>40471</v>
      </c>
      <c r="M2239" s="168"/>
      <c r="N2239" s="75"/>
      <c r="O2239" s="75">
        <v>0</v>
      </c>
      <c r="P2239" s="65">
        <v>1</v>
      </c>
      <c r="Q2239" s="91" t="s">
        <v>3110</v>
      </c>
      <c r="R2239" s="14"/>
      <c r="T2239" s="123"/>
      <c r="U2239" s="338"/>
      <c r="V2239" s="92"/>
      <c r="W2239" s="92"/>
    </row>
    <row r="2240" spans="1:23" ht="12.75" customHeight="1" x14ac:dyDescent="0.2">
      <c r="A2240" s="11">
        <f t="shared" si="35"/>
        <v>2238</v>
      </c>
      <c r="B2240" s="98">
        <v>5793</v>
      </c>
      <c r="C2240" s="12" t="s">
        <v>1697</v>
      </c>
      <c r="D2240" s="14" t="s">
        <v>1408</v>
      </c>
      <c r="E2240" s="13" t="s">
        <v>1713</v>
      </c>
      <c r="F2240" s="43" t="s">
        <v>3094</v>
      </c>
      <c r="G2240" s="12" t="s">
        <v>2120</v>
      </c>
      <c r="H2240" s="12" t="s">
        <v>2121</v>
      </c>
      <c r="I2240" s="18" t="s">
        <v>3360</v>
      </c>
      <c r="J2240" s="43" t="s">
        <v>3379</v>
      </c>
      <c r="K2240" s="43" t="s">
        <v>3379</v>
      </c>
      <c r="L2240" s="144">
        <v>40675</v>
      </c>
      <c r="M2240" s="168"/>
      <c r="N2240" s="75"/>
      <c r="O2240" s="75">
        <v>0</v>
      </c>
      <c r="P2240" s="65">
        <v>1</v>
      </c>
      <c r="Q2240" s="91" t="s">
        <v>3110</v>
      </c>
      <c r="R2240" s="14"/>
      <c r="T2240" s="123"/>
      <c r="U2240" s="338"/>
      <c r="V2240" s="92"/>
      <c r="W2240" s="92"/>
    </row>
    <row r="2241" spans="1:23" ht="12.75" customHeight="1" x14ac:dyDescent="0.2">
      <c r="A2241" s="11">
        <f t="shared" si="35"/>
        <v>2239</v>
      </c>
      <c r="B2241" s="98">
        <v>5794</v>
      </c>
      <c r="C2241" s="12" t="s">
        <v>1697</v>
      </c>
      <c r="D2241" s="14" t="s">
        <v>1409</v>
      </c>
      <c r="E2241" s="13" t="s">
        <v>1713</v>
      </c>
      <c r="F2241" s="43" t="s">
        <v>3094</v>
      </c>
      <c r="G2241" s="12" t="s">
        <v>2120</v>
      </c>
      <c r="H2241" s="12" t="s">
        <v>2121</v>
      </c>
      <c r="I2241" s="18" t="s">
        <v>3360</v>
      </c>
      <c r="J2241" s="43" t="s">
        <v>3379</v>
      </c>
      <c r="K2241" s="43" t="s">
        <v>3379</v>
      </c>
      <c r="L2241" s="144">
        <v>40675</v>
      </c>
      <c r="M2241" s="168"/>
      <c r="N2241" s="75"/>
      <c r="O2241" s="75">
        <v>0</v>
      </c>
      <c r="P2241" s="65">
        <v>1</v>
      </c>
      <c r="Q2241" s="91" t="s">
        <v>3110</v>
      </c>
      <c r="R2241" s="14"/>
      <c r="T2241" s="123"/>
      <c r="U2241" s="338"/>
      <c r="V2241" s="92"/>
      <c r="W2241" s="92"/>
    </row>
    <row r="2242" spans="1:23" ht="12.75" customHeight="1" x14ac:dyDescent="0.2">
      <c r="A2242" s="11">
        <f t="shared" si="35"/>
        <v>2240</v>
      </c>
      <c r="B2242" s="98">
        <v>5795</v>
      </c>
      <c r="C2242" s="12" t="s">
        <v>1697</v>
      </c>
      <c r="D2242" s="14" t="s">
        <v>1410</v>
      </c>
      <c r="E2242" s="13" t="s">
        <v>1713</v>
      </c>
      <c r="F2242" s="43" t="s">
        <v>3094</v>
      </c>
      <c r="G2242" s="12" t="s">
        <v>2120</v>
      </c>
      <c r="H2242" s="12" t="s">
        <v>2121</v>
      </c>
      <c r="I2242" s="221" t="s">
        <v>3360</v>
      </c>
      <c r="J2242" s="43" t="s">
        <v>3379</v>
      </c>
      <c r="K2242" s="43" t="s">
        <v>3379</v>
      </c>
      <c r="L2242" s="144">
        <v>40767</v>
      </c>
      <c r="M2242" s="168"/>
      <c r="N2242" s="75"/>
      <c r="O2242" s="75">
        <v>0</v>
      </c>
      <c r="P2242" s="65">
        <v>1</v>
      </c>
      <c r="Q2242" s="91" t="s">
        <v>3110</v>
      </c>
      <c r="R2242" s="14"/>
      <c r="T2242" s="123"/>
      <c r="U2242" s="338"/>
      <c r="V2242" s="92"/>
      <c r="W2242" s="92"/>
    </row>
    <row r="2243" spans="1:23" ht="12.75" customHeight="1" x14ac:dyDescent="0.2">
      <c r="A2243" s="11">
        <f t="shared" si="35"/>
        <v>2241</v>
      </c>
      <c r="B2243" s="98">
        <v>5796</v>
      </c>
      <c r="C2243" s="12" t="s">
        <v>1697</v>
      </c>
      <c r="D2243" s="14" t="s">
        <v>1411</v>
      </c>
      <c r="E2243" s="13" t="s">
        <v>1713</v>
      </c>
      <c r="F2243" s="43" t="s">
        <v>3094</v>
      </c>
      <c r="G2243" s="12" t="s">
        <v>2120</v>
      </c>
      <c r="H2243" s="12" t="s">
        <v>2121</v>
      </c>
      <c r="I2243" s="12"/>
      <c r="J2243" s="43" t="s">
        <v>3379</v>
      </c>
      <c r="K2243" s="43" t="s">
        <v>3379</v>
      </c>
      <c r="L2243" s="43"/>
      <c r="M2243" s="138"/>
      <c r="N2243" s="15"/>
      <c r="O2243" s="15">
        <v>1</v>
      </c>
      <c r="P2243" s="39">
        <v>1</v>
      </c>
      <c r="Q2243" s="91" t="s">
        <v>3107</v>
      </c>
      <c r="R2243" s="14"/>
      <c r="T2243" s="123"/>
      <c r="U2243" s="338"/>
      <c r="V2243" s="92"/>
      <c r="W2243" s="92"/>
    </row>
    <row r="2244" spans="1:23" ht="12.75" customHeight="1" x14ac:dyDescent="0.2">
      <c r="A2244" s="11">
        <f t="shared" ref="A2244:A2307" si="36">A2243+1</f>
        <v>2242</v>
      </c>
      <c r="B2244" s="98">
        <v>5797</v>
      </c>
      <c r="C2244" s="12" t="s">
        <v>1697</v>
      </c>
      <c r="D2244" s="14" t="s">
        <v>1412</v>
      </c>
      <c r="E2244" s="13" t="s">
        <v>1713</v>
      </c>
      <c r="F2244" s="43" t="s">
        <v>3094</v>
      </c>
      <c r="G2244" s="12" t="s">
        <v>2120</v>
      </c>
      <c r="H2244" s="12" t="s">
        <v>2121</v>
      </c>
      <c r="I2244" s="12"/>
      <c r="J2244" s="43" t="s">
        <v>3379</v>
      </c>
      <c r="K2244" s="43" t="s">
        <v>3379</v>
      </c>
      <c r="L2244" s="43"/>
      <c r="M2244" s="168"/>
      <c r="N2244" s="75"/>
      <c r="O2244" s="75">
        <v>0</v>
      </c>
      <c r="P2244" s="65">
        <v>1</v>
      </c>
      <c r="Q2244" s="91" t="s">
        <v>3107</v>
      </c>
      <c r="R2244" s="14"/>
      <c r="T2244" s="123"/>
      <c r="U2244" s="338"/>
      <c r="V2244" s="92"/>
      <c r="W2244" s="92"/>
    </row>
    <row r="2245" spans="1:23" ht="12.75" customHeight="1" x14ac:dyDescent="0.2">
      <c r="A2245" s="11">
        <f t="shared" si="36"/>
        <v>2243</v>
      </c>
      <c r="B2245" s="98">
        <v>5798</v>
      </c>
      <c r="C2245" s="12" t="s">
        <v>1697</v>
      </c>
      <c r="D2245" s="14" t="s">
        <v>1413</v>
      </c>
      <c r="E2245" s="13" t="s">
        <v>1713</v>
      </c>
      <c r="F2245" s="43" t="s">
        <v>3094</v>
      </c>
      <c r="G2245" s="12" t="s">
        <v>2120</v>
      </c>
      <c r="H2245" s="12" t="s">
        <v>2121</v>
      </c>
      <c r="I2245" s="12"/>
      <c r="J2245" s="43" t="s">
        <v>3379</v>
      </c>
      <c r="K2245" s="43" t="s">
        <v>3379</v>
      </c>
      <c r="L2245" s="43"/>
      <c r="M2245" s="168"/>
      <c r="N2245" s="75"/>
      <c r="O2245" s="75">
        <v>0</v>
      </c>
      <c r="P2245" s="65">
        <v>1</v>
      </c>
      <c r="Q2245" s="91" t="s">
        <v>3107</v>
      </c>
      <c r="R2245" s="14"/>
      <c r="T2245" s="123"/>
      <c r="U2245" s="338"/>
      <c r="V2245" s="92"/>
      <c r="W2245" s="92"/>
    </row>
    <row r="2246" spans="1:23" ht="12.75" customHeight="1" x14ac:dyDescent="0.2">
      <c r="A2246" s="11">
        <f t="shared" si="36"/>
        <v>2244</v>
      </c>
      <c r="B2246" s="98">
        <v>5799</v>
      </c>
      <c r="C2246" s="12" t="s">
        <v>1697</v>
      </c>
      <c r="D2246" s="14" t="s">
        <v>1414</v>
      </c>
      <c r="E2246" s="13" t="s">
        <v>1713</v>
      </c>
      <c r="F2246" s="43" t="s">
        <v>3094</v>
      </c>
      <c r="G2246" s="12" t="s">
        <v>2120</v>
      </c>
      <c r="H2246" s="12"/>
      <c r="I2246" s="12"/>
      <c r="J2246" s="43" t="s">
        <v>3379</v>
      </c>
      <c r="K2246" s="13"/>
      <c r="L2246" s="13"/>
      <c r="M2246" s="168"/>
      <c r="N2246" s="75"/>
      <c r="O2246" s="75">
        <v>0</v>
      </c>
      <c r="P2246" s="65">
        <v>1</v>
      </c>
      <c r="Q2246" s="91" t="s">
        <v>3107</v>
      </c>
      <c r="R2246" s="14"/>
      <c r="T2246" s="123"/>
      <c r="U2246" s="338"/>
      <c r="V2246" s="92"/>
      <c r="W2246" s="92"/>
    </row>
    <row r="2247" spans="1:23" ht="12.75" customHeight="1" x14ac:dyDescent="0.2">
      <c r="A2247" s="11">
        <f t="shared" si="36"/>
        <v>2245</v>
      </c>
      <c r="B2247" s="98">
        <v>5800</v>
      </c>
      <c r="C2247" s="12" t="s">
        <v>1697</v>
      </c>
      <c r="D2247" s="14" t="s">
        <v>2572</v>
      </c>
      <c r="E2247" s="13" t="s">
        <v>646</v>
      </c>
      <c r="F2247" s="43" t="s">
        <v>3097</v>
      </c>
      <c r="G2247" s="12" t="s">
        <v>2120</v>
      </c>
      <c r="H2247" s="12"/>
      <c r="I2247" s="12"/>
      <c r="J2247" s="43" t="s">
        <v>3379</v>
      </c>
      <c r="K2247" s="13"/>
      <c r="L2247" s="13"/>
      <c r="M2247" s="138"/>
      <c r="N2247" s="15"/>
      <c r="O2247" s="15">
        <v>1</v>
      </c>
      <c r="P2247" s="39">
        <v>1</v>
      </c>
      <c r="Q2247" s="91" t="s">
        <v>3107</v>
      </c>
      <c r="R2247" s="14"/>
      <c r="T2247" s="135">
        <v>41425</v>
      </c>
      <c r="U2247" s="338"/>
      <c r="V2247" s="92"/>
      <c r="W2247" s="92"/>
    </row>
    <row r="2248" spans="1:23" ht="12.75" customHeight="1" x14ac:dyDescent="0.2">
      <c r="A2248" s="11">
        <f t="shared" si="36"/>
        <v>2246</v>
      </c>
      <c r="B2248" s="98">
        <v>5801</v>
      </c>
      <c r="C2248" s="12" t="s">
        <v>1697</v>
      </c>
      <c r="D2248" s="14" t="s">
        <v>2573</v>
      </c>
      <c r="E2248" s="13" t="s">
        <v>646</v>
      </c>
      <c r="F2248" s="43" t="s">
        <v>3054</v>
      </c>
      <c r="G2248" s="12" t="s">
        <v>2120</v>
      </c>
      <c r="H2248" s="12" t="s">
        <v>2121</v>
      </c>
      <c r="I2248" s="226" t="s">
        <v>3360</v>
      </c>
      <c r="J2248" s="43" t="s">
        <v>3379</v>
      </c>
      <c r="K2248" s="43" t="s">
        <v>3379</v>
      </c>
      <c r="L2248" s="144">
        <v>40401</v>
      </c>
      <c r="M2248" s="168"/>
      <c r="N2248" s="75"/>
      <c r="O2248" s="75">
        <v>0</v>
      </c>
      <c r="P2248" s="65">
        <v>1</v>
      </c>
      <c r="Q2248" s="91" t="s">
        <v>3110</v>
      </c>
      <c r="R2248" s="14"/>
      <c r="T2248" s="123"/>
      <c r="U2248" s="338"/>
      <c r="V2248" s="92"/>
      <c r="W2248" s="92"/>
    </row>
    <row r="2249" spans="1:23" ht="12.75" customHeight="1" x14ac:dyDescent="0.2">
      <c r="A2249" s="11">
        <f t="shared" si="36"/>
        <v>2247</v>
      </c>
      <c r="B2249" s="98">
        <v>5803</v>
      </c>
      <c r="C2249" s="12" t="s">
        <v>1697</v>
      </c>
      <c r="D2249" s="14" t="s">
        <v>2574</v>
      </c>
      <c r="E2249" s="13" t="s">
        <v>646</v>
      </c>
      <c r="F2249" s="43" t="s">
        <v>3097</v>
      </c>
      <c r="G2249" s="12" t="s">
        <v>2120</v>
      </c>
      <c r="H2249" s="12" t="s">
        <v>2121</v>
      </c>
      <c r="I2249" s="12"/>
      <c r="J2249" s="43" t="s">
        <v>3379</v>
      </c>
      <c r="K2249" s="43" t="s">
        <v>3379</v>
      </c>
      <c r="L2249" s="43"/>
      <c r="M2249" s="168"/>
      <c r="N2249" s="75"/>
      <c r="O2249" s="75">
        <v>0</v>
      </c>
      <c r="P2249" s="65">
        <v>1</v>
      </c>
      <c r="Q2249" s="91" t="s">
        <v>3107</v>
      </c>
      <c r="R2249" s="14"/>
      <c r="T2249" s="135">
        <v>41446</v>
      </c>
      <c r="U2249" s="338"/>
      <c r="V2249" s="92"/>
      <c r="W2249" s="92"/>
    </row>
    <row r="2250" spans="1:23" ht="12.75" customHeight="1" x14ac:dyDescent="0.2">
      <c r="A2250" s="11">
        <f t="shared" si="36"/>
        <v>2248</v>
      </c>
      <c r="B2250" s="98">
        <v>5804</v>
      </c>
      <c r="C2250" s="12" t="s">
        <v>1697</v>
      </c>
      <c r="D2250" s="14" t="s">
        <v>2575</v>
      </c>
      <c r="E2250" s="13" t="s">
        <v>646</v>
      </c>
      <c r="F2250" s="43" t="s">
        <v>3054</v>
      </c>
      <c r="G2250" s="12" t="s">
        <v>2120</v>
      </c>
      <c r="H2250" s="12" t="s">
        <v>2121</v>
      </c>
      <c r="I2250" s="225" t="s">
        <v>3360</v>
      </c>
      <c r="J2250" s="43" t="s">
        <v>3379</v>
      </c>
      <c r="K2250" s="43" t="s">
        <v>3379</v>
      </c>
      <c r="L2250" s="144">
        <v>40779</v>
      </c>
      <c r="M2250" s="168"/>
      <c r="N2250" s="75"/>
      <c r="O2250" s="75">
        <v>0</v>
      </c>
      <c r="P2250" s="65">
        <v>1</v>
      </c>
      <c r="Q2250" s="91" t="s">
        <v>3110</v>
      </c>
      <c r="R2250" s="14"/>
      <c r="T2250" s="123"/>
      <c r="U2250" s="338"/>
      <c r="V2250" s="92"/>
      <c r="W2250" s="92"/>
    </row>
    <row r="2251" spans="1:23" ht="12.75" customHeight="1" x14ac:dyDescent="0.2">
      <c r="A2251" s="11">
        <f t="shared" si="36"/>
        <v>2249</v>
      </c>
      <c r="B2251" s="98">
        <v>5805</v>
      </c>
      <c r="C2251" s="12" t="s">
        <v>1697</v>
      </c>
      <c r="D2251" s="14" t="s">
        <v>2576</v>
      </c>
      <c r="E2251" s="13" t="s">
        <v>646</v>
      </c>
      <c r="F2251" s="43" t="s">
        <v>3054</v>
      </c>
      <c r="G2251" s="12" t="s">
        <v>2120</v>
      </c>
      <c r="H2251" s="12" t="s">
        <v>2121</v>
      </c>
      <c r="I2251" s="18" t="s">
        <v>3360</v>
      </c>
      <c r="J2251" s="43" t="s">
        <v>3379</v>
      </c>
      <c r="K2251" s="43" t="s">
        <v>3379</v>
      </c>
      <c r="L2251" s="144">
        <v>40786</v>
      </c>
      <c r="M2251" s="168"/>
      <c r="N2251" s="75"/>
      <c r="O2251" s="75">
        <v>0</v>
      </c>
      <c r="P2251" s="65">
        <v>1</v>
      </c>
      <c r="Q2251" s="91" t="s">
        <v>3110</v>
      </c>
      <c r="R2251" s="14"/>
      <c r="T2251" s="123"/>
      <c r="U2251" s="338"/>
      <c r="V2251" s="92"/>
      <c r="W2251" s="92"/>
    </row>
    <row r="2252" spans="1:23" ht="12.75" customHeight="1" x14ac:dyDescent="0.2">
      <c r="A2252" s="11">
        <f t="shared" si="36"/>
        <v>2250</v>
      </c>
      <c r="B2252" s="98">
        <v>5806</v>
      </c>
      <c r="C2252" s="12" t="s">
        <v>1697</v>
      </c>
      <c r="D2252" s="14" t="s">
        <v>2577</v>
      </c>
      <c r="E2252" s="13" t="s">
        <v>646</v>
      </c>
      <c r="F2252" s="43" t="s">
        <v>3054</v>
      </c>
      <c r="G2252" s="12" t="s">
        <v>2120</v>
      </c>
      <c r="H2252" s="12" t="s">
        <v>2121</v>
      </c>
      <c r="I2252" s="18" t="s">
        <v>3360</v>
      </c>
      <c r="J2252" s="43" t="s">
        <v>3379</v>
      </c>
      <c r="K2252" s="43" t="s">
        <v>3379</v>
      </c>
      <c r="L2252" s="144">
        <v>40513</v>
      </c>
      <c r="M2252" s="168"/>
      <c r="N2252" s="75"/>
      <c r="O2252" s="75">
        <v>0</v>
      </c>
      <c r="P2252" s="65">
        <v>1</v>
      </c>
      <c r="Q2252" s="91" t="s">
        <v>3110</v>
      </c>
      <c r="R2252" s="14"/>
      <c r="T2252" s="123"/>
      <c r="U2252" s="338"/>
      <c r="V2252" s="92"/>
      <c r="W2252" s="92"/>
    </row>
    <row r="2253" spans="1:23" ht="12.75" customHeight="1" x14ac:dyDescent="0.2">
      <c r="A2253" s="11">
        <f t="shared" si="36"/>
        <v>2251</v>
      </c>
      <c r="B2253" s="98">
        <v>5807</v>
      </c>
      <c r="C2253" s="12" t="s">
        <v>1697</v>
      </c>
      <c r="D2253" s="14" t="s">
        <v>1623</v>
      </c>
      <c r="E2253" s="13" t="s">
        <v>646</v>
      </c>
      <c r="F2253" s="43" t="s">
        <v>3054</v>
      </c>
      <c r="G2253" s="12" t="s">
        <v>2120</v>
      </c>
      <c r="H2253" s="12" t="s">
        <v>2121</v>
      </c>
      <c r="I2253" s="18" t="s">
        <v>3360</v>
      </c>
      <c r="J2253" s="43" t="s">
        <v>3379</v>
      </c>
      <c r="K2253" s="43" t="s">
        <v>3379</v>
      </c>
      <c r="L2253" s="144">
        <v>40401</v>
      </c>
      <c r="M2253" s="168"/>
      <c r="N2253" s="75"/>
      <c r="O2253" s="75">
        <v>0</v>
      </c>
      <c r="P2253" s="65">
        <v>1</v>
      </c>
      <c r="Q2253" s="91" t="s">
        <v>3110</v>
      </c>
      <c r="R2253" s="14"/>
      <c r="T2253" s="123"/>
      <c r="U2253" s="338"/>
      <c r="V2253" s="92"/>
      <c r="W2253" s="92"/>
    </row>
    <row r="2254" spans="1:23" ht="12.75" customHeight="1" x14ac:dyDescent="0.2">
      <c r="A2254" s="11">
        <f t="shared" si="36"/>
        <v>2252</v>
      </c>
      <c r="B2254" s="98">
        <v>5808</v>
      </c>
      <c r="C2254" s="12" t="s">
        <v>1697</v>
      </c>
      <c r="D2254" s="14" t="s">
        <v>1624</v>
      </c>
      <c r="E2254" s="13" t="s">
        <v>646</v>
      </c>
      <c r="F2254" s="43" t="s">
        <v>3054</v>
      </c>
      <c r="G2254" s="12" t="s">
        <v>2120</v>
      </c>
      <c r="H2254" s="12" t="s">
        <v>2121</v>
      </c>
      <c r="I2254" s="221" t="s">
        <v>3360</v>
      </c>
      <c r="J2254" s="43" t="s">
        <v>3379</v>
      </c>
      <c r="K2254" s="43" t="s">
        <v>3379</v>
      </c>
      <c r="L2254" s="144">
        <v>40400</v>
      </c>
      <c r="M2254" s="168"/>
      <c r="N2254" s="75"/>
      <c r="O2254" s="75">
        <v>0</v>
      </c>
      <c r="P2254" s="65">
        <v>1</v>
      </c>
      <c r="Q2254" s="91" t="s">
        <v>3110</v>
      </c>
      <c r="R2254" s="14"/>
      <c r="T2254" s="123"/>
      <c r="U2254" s="338"/>
      <c r="V2254" s="92"/>
      <c r="W2254" s="92"/>
    </row>
    <row r="2255" spans="1:23" ht="12.75" customHeight="1" x14ac:dyDescent="0.2">
      <c r="A2255" s="11">
        <f t="shared" si="36"/>
        <v>2253</v>
      </c>
      <c r="B2255" s="137">
        <v>5809</v>
      </c>
      <c r="C2255" s="12" t="s">
        <v>1697</v>
      </c>
      <c r="D2255" s="14" t="s">
        <v>1625</v>
      </c>
      <c r="E2255" s="13" t="s">
        <v>646</v>
      </c>
      <c r="F2255" s="43" t="s">
        <v>3097</v>
      </c>
      <c r="G2255" s="12" t="s">
        <v>2120</v>
      </c>
      <c r="H2255" s="12"/>
      <c r="I2255" s="12"/>
      <c r="J2255" s="43" t="s">
        <v>3379</v>
      </c>
      <c r="K2255" s="13"/>
      <c r="L2255" s="13"/>
      <c r="M2255" s="168"/>
      <c r="N2255" s="75"/>
      <c r="O2255" s="75">
        <v>0</v>
      </c>
      <c r="P2255" s="65">
        <v>1</v>
      </c>
      <c r="Q2255" s="91" t="s">
        <v>3107</v>
      </c>
      <c r="R2255" s="14"/>
      <c r="T2255" s="123"/>
      <c r="U2255" s="338"/>
      <c r="V2255" s="92"/>
      <c r="W2255" s="92"/>
    </row>
    <row r="2256" spans="1:23" ht="12.75" customHeight="1" x14ac:dyDescent="0.2">
      <c r="A2256" s="11">
        <f t="shared" si="36"/>
        <v>2254</v>
      </c>
      <c r="B2256" s="98">
        <v>5810</v>
      </c>
      <c r="C2256" s="12" t="s">
        <v>1697</v>
      </c>
      <c r="D2256" s="14" t="s">
        <v>2528</v>
      </c>
      <c r="E2256" s="13" t="s">
        <v>646</v>
      </c>
      <c r="F2256" s="43" t="s">
        <v>3097</v>
      </c>
      <c r="G2256" s="12" t="s">
        <v>2120</v>
      </c>
      <c r="H2256" s="12" t="s">
        <v>2121</v>
      </c>
      <c r="I2256" s="12"/>
      <c r="J2256" s="43" t="s">
        <v>3379</v>
      </c>
      <c r="K2256" s="43" t="s">
        <v>3379</v>
      </c>
      <c r="L2256" s="43"/>
      <c r="M2256" s="168"/>
      <c r="N2256" s="75"/>
      <c r="O2256" s="75">
        <v>0</v>
      </c>
      <c r="P2256" s="65">
        <v>1</v>
      </c>
      <c r="Q2256" s="91" t="s">
        <v>3107</v>
      </c>
      <c r="R2256" s="14"/>
      <c r="T2256" s="135">
        <v>41425</v>
      </c>
      <c r="U2256" s="338"/>
      <c r="V2256" s="92"/>
      <c r="W2256" s="92"/>
    </row>
    <row r="2257" spans="1:23" ht="12.75" customHeight="1" x14ac:dyDescent="0.2">
      <c r="A2257" s="11">
        <f t="shared" si="36"/>
        <v>2255</v>
      </c>
      <c r="B2257" s="98">
        <v>5811</v>
      </c>
      <c r="C2257" s="12" t="s">
        <v>1697</v>
      </c>
      <c r="D2257" s="14" t="s">
        <v>2529</v>
      </c>
      <c r="E2257" s="13" t="s">
        <v>646</v>
      </c>
      <c r="F2257" s="43" t="s">
        <v>3054</v>
      </c>
      <c r="G2257" s="12" t="s">
        <v>2120</v>
      </c>
      <c r="H2257" s="12" t="s">
        <v>2121</v>
      </c>
      <c r="I2257" s="225" t="s">
        <v>3360</v>
      </c>
      <c r="J2257" s="43" t="s">
        <v>3379</v>
      </c>
      <c r="K2257" s="43" t="s">
        <v>3379</v>
      </c>
      <c r="L2257" s="144">
        <v>40782</v>
      </c>
      <c r="M2257" s="168"/>
      <c r="N2257" s="75"/>
      <c r="O2257" s="75">
        <v>0</v>
      </c>
      <c r="P2257" s="65">
        <v>1</v>
      </c>
      <c r="Q2257" s="91" t="s">
        <v>3110</v>
      </c>
      <c r="R2257" s="14"/>
      <c r="T2257" s="135">
        <v>41446</v>
      </c>
      <c r="U2257" s="338"/>
      <c r="V2257" s="92"/>
      <c r="W2257" s="92"/>
    </row>
    <row r="2258" spans="1:23" ht="12.75" customHeight="1" x14ac:dyDescent="0.2">
      <c r="A2258" s="11">
        <f t="shared" si="36"/>
        <v>2256</v>
      </c>
      <c r="B2258" s="137">
        <v>5813</v>
      </c>
      <c r="C2258" s="12" t="s">
        <v>1697</v>
      </c>
      <c r="D2258" s="14" t="s">
        <v>838</v>
      </c>
      <c r="E2258" s="13" t="s">
        <v>646</v>
      </c>
      <c r="F2258" s="43" t="s">
        <v>3054</v>
      </c>
      <c r="G2258" s="12" t="s">
        <v>2120</v>
      </c>
      <c r="H2258" s="12" t="s">
        <v>2121</v>
      </c>
      <c r="I2258" s="18" t="s">
        <v>3360</v>
      </c>
      <c r="J2258" s="43" t="s">
        <v>3379</v>
      </c>
      <c r="K2258" s="43" t="s">
        <v>3379</v>
      </c>
      <c r="L2258" s="144">
        <v>40836</v>
      </c>
      <c r="M2258" s="168"/>
      <c r="N2258" s="75"/>
      <c r="O2258" s="75">
        <v>0</v>
      </c>
      <c r="P2258" s="65">
        <v>1</v>
      </c>
      <c r="Q2258" s="91" t="s">
        <v>3110</v>
      </c>
      <c r="R2258" s="14"/>
      <c r="T2258" s="123"/>
      <c r="U2258" s="338"/>
      <c r="V2258" s="92"/>
      <c r="W2258" s="92"/>
    </row>
    <row r="2259" spans="1:23" ht="12.75" customHeight="1" x14ac:dyDescent="0.2">
      <c r="A2259" s="11">
        <f t="shared" si="36"/>
        <v>2257</v>
      </c>
      <c r="B2259" s="98">
        <v>5814</v>
      </c>
      <c r="C2259" s="12" t="s">
        <v>1697</v>
      </c>
      <c r="D2259" s="14" t="s">
        <v>2530</v>
      </c>
      <c r="E2259" s="13" t="s">
        <v>646</v>
      </c>
      <c r="F2259" s="43" t="s">
        <v>3054</v>
      </c>
      <c r="G2259" s="12" t="s">
        <v>2120</v>
      </c>
      <c r="H2259" s="12" t="s">
        <v>2121</v>
      </c>
      <c r="I2259" s="18" t="s">
        <v>3360</v>
      </c>
      <c r="J2259" s="43" t="s">
        <v>3379</v>
      </c>
      <c r="K2259" s="43" t="s">
        <v>3379</v>
      </c>
      <c r="L2259" s="144">
        <v>40462</v>
      </c>
      <c r="M2259" s="168"/>
      <c r="N2259" s="75"/>
      <c r="O2259" s="75">
        <v>0</v>
      </c>
      <c r="P2259" s="65">
        <v>1</v>
      </c>
      <c r="Q2259" s="91" t="s">
        <v>3110</v>
      </c>
      <c r="R2259" s="14"/>
      <c r="T2259" s="123"/>
      <c r="U2259" s="338"/>
      <c r="V2259" s="92"/>
      <c r="W2259" s="92"/>
    </row>
    <row r="2260" spans="1:23" ht="12.75" customHeight="1" x14ac:dyDescent="0.2">
      <c r="A2260" s="11">
        <f t="shared" si="36"/>
        <v>2258</v>
      </c>
      <c r="B2260" s="98">
        <v>5815</v>
      </c>
      <c r="C2260" s="12" t="s">
        <v>1697</v>
      </c>
      <c r="D2260" s="14" t="s">
        <v>1081</v>
      </c>
      <c r="E2260" s="13" t="s">
        <v>646</v>
      </c>
      <c r="F2260" s="43" t="s">
        <v>3054</v>
      </c>
      <c r="G2260" s="12" t="s">
        <v>2120</v>
      </c>
      <c r="H2260" s="12" t="s">
        <v>2121</v>
      </c>
      <c r="I2260" s="221" t="s">
        <v>3360</v>
      </c>
      <c r="J2260" s="43" t="s">
        <v>3379</v>
      </c>
      <c r="K2260" s="43" t="s">
        <v>3379</v>
      </c>
      <c r="L2260" s="144">
        <v>40480</v>
      </c>
      <c r="M2260" s="168"/>
      <c r="N2260" s="75"/>
      <c r="O2260" s="75">
        <v>0</v>
      </c>
      <c r="P2260" s="65">
        <v>1</v>
      </c>
      <c r="Q2260" s="91" t="s">
        <v>3110</v>
      </c>
      <c r="R2260" s="14"/>
      <c r="T2260" s="123"/>
      <c r="U2260" s="338"/>
      <c r="V2260" s="92"/>
      <c r="W2260" s="92"/>
    </row>
    <row r="2261" spans="1:23" ht="12.75" customHeight="1" x14ac:dyDescent="0.2">
      <c r="A2261" s="11">
        <f t="shared" si="36"/>
        <v>2259</v>
      </c>
      <c r="B2261" s="98">
        <v>5816</v>
      </c>
      <c r="C2261" s="12" t="s">
        <v>1697</v>
      </c>
      <c r="D2261" s="14" t="s">
        <v>1082</v>
      </c>
      <c r="E2261" s="13" t="s">
        <v>646</v>
      </c>
      <c r="F2261" s="43" t="s">
        <v>3097</v>
      </c>
      <c r="G2261" s="12" t="s">
        <v>2120</v>
      </c>
      <c r="H2261" s="12"/>
      <c r="I2261" s="12"/>
      <c r="J2261" s="43" t="s">
        <v>3379</v>
      </c>
      <c r="K2261" s="13"/>
      <c r="L2261" s="13"/>
      <c r="M2261" s="168"/>
      <c r="N2261" s="75"/>
      <c r="O2261" s="75">
        <v>0</v>
      </c>
      <c r="P2261" s="65">
        <v>1</v>
      </c>
      <c r="Q2261" s="91" t="s">
        <v>3107</v>
      </c>
      <c r="R2261" s="14"/>
      <c r="T2261" s="123"/>
      <c r="U2261" s="338"/>
      <c r="V2261" s="92"/>
      <c r="W2261" s="92"/>
    </row>
    <row r="2262" spans="1:23" ht="12.75" customHeight="1" x14ac:dyDescent="0.2">
      <c r="A2262" s="11">
        <f t="shared" si="36"/>
        <v>2260</v>
      </c>
      <c r="B2262" s="137">
        <v>5817</v>
      </c>
      <c r="C2262" s="12" t="s">
        <v>1697</v>
      </c>
      <c r="D2262" s="14" t="s">
        <v>1083</v>
      </c>
      <c r="E2262" s="13" t="s">
        <v>646</v>
      </c>
      <c r="F2262" s="43" t="s">
        <v>3097</v>
      </c>
      <c r="G2262" s="12" t="s">
        <v>2120</v>
      </c>
      <c r="H2262" s="12"/>
      <c r="I2262" s="225" t="s">
        <v>3360</v>
      </c>
      <c r="J2262" s="43" t="s">
        <v>3379</v>
      </c>
      <c r="K2262" s="13"/>
      <c r="L2262" s="144">
        <v>41882</v>
      </c>
      <c r="M2262" s="168"/>
      <c r="N2262" s="75"/>
      <c r="O2262" s="75">
        <v>0</v>
      </c>
      <c r="P2262" s="65">
        <v>1</v>
      </c>
      <c r="Q2262" s="91" t="s">
        <v>3110</v>
      </c>
      <c r="R2262" s="14"/>
      <c r="T2262" s="135">
        <v>41425</v>
      </c>
      <c r="U2262" s="338"/>
      <c r="V2262" s="92">
        <v>41878</v>
      </c>
      <c r="W2262" s="92">
        <v>41880</v>
      </c>
    </row>
    <row r="2263" spans="1:23" ht="12.75" customHeight="1" x14ac:dyDescent="0.2">
      <c r="A2263" s="11">
        <f t="shared" si="36"/>
        <v>2261</v>
      </c>
      <c r="B2263" s="98">
        <v>5818</v>
      </c>
      <c r="C2263" s="12" t="s">
        <v>1697</v>
      </c>
      <c r="D2263" s="14" t="s">
        <v>1084</v>
      </c>
      <c r="E2263" s="13" t="s">
        <v>646</v>
      </c>
      <c r="F2263" s="43" t="s">
        <v>3054</v>
      </c>
      <c r="G2263" s="12" t="s">
        <v>2120</v>
      </c>
      <c r="H2263" s="12" t="s">
        <v>2121</v>
      </c>
      <c r="I2263" s="18" t="s">
        <v>3360</v>
      </c>
      <c r="J2263" s="43" t="s">
        <v>3379</v>
      </c>
      <c r="K2263" s="43" t="s">
        <v>3379</v>
      </c>
      <c r="L2263" s="144">
        <v>40456</v>
      </c>
      <c r="M2263" s="168"/>
      <c r="N2263" s="75"/>
      <c r="O2263" s="75">
        <v>0</v>
      </c>
      <c r="P2263" s="65">
        <v>1</v>
      </c>
      <c r="Q2263" s="91" t="s">
        <v>3110</v>
      </c>
      <c r="R2263" s="14"/>
      <c r="T2263" s="123"/>
      <c r="U2263" s="338"/>
      <c r="V2263" s="92"/>
      <c r="W2263" s="92"/>
    </row>
    <row r="2264" spans="1:23" ht="12.75" customHeight="1" x14ac:dyDescent="0.2">
      <c r="A2264" s="11">
        <f t="shared" si="36"/>
        <v>2262</v>
      </c>
      <c r="B2264" s="137">
        <v>5821</v>
      </c>
      <c r="C2264" s="12" t="s">
        <v>1697</v>
      </c>
      <c r="D2264" s="14" t="s">
        <v>1085</v>
      </c>
      <c r="E2264" s="13" t="s">
        <v>646</v>
      </c>
      <c r="F2264" s="43" t="s">
        <v>3097</v>
      </c>
      <c r="G2264" s="12" t="s">
        <v>2120</v>
      </c>
      <c r="H2264" s="12" t="s">
        <v>2121</v>
      </c>
      <c r="I2264" s="221" t="s">
        <v>3360</v>
      </c>
      <c r="J2264" s="43" t="s">
        <v>3379</v>
      </c>
      <c r="K2264" s="43" t="s">
        <v>3379</v>
      </c>
      <c r="L2264" s="144">
        <v>40785</v>
      </c>
      <c r="M2264" s="168"/>
      <c r="N2264" s="75"/>
      <c r="O2264" s="75">
        <v>0</v>
      </c>
      <c r="P2264" s="65">
        <v>1</v>
      </c>
      <c r="Q2264" s="91" t="s">
        <v>3110</v>
      </c>
      <c r="R2264" s="14"/>
      <c r="T2264" s="123"/>
      <c r="U2264" s="338"/>
      <c r="V2264" s="92"/>
      <c r="W2264" s="92"/>
    </row>
    <row r="2265" spans="1:23" ht="12.75" customHeight="1" x14ac:dyDescent="0.2">
      <c r="A2265" s="11">
        <f t="shared" si="36"/>
        <v>2263</v>
      </c>
      <c r="B2265" s="98">
        <v>5823</v>
      </c>
      <c r="C2265" s="12" t="s">
        <v>1697</v>
      </c>
      <c r="D2265" s="14" t="s">
        <v>1086</v>
      </c>
      <c r="E2265" s="13" t="s">
        <v>646</v>
      </c>
      <c r="F2265" s="43" t="s">
        <v>3097</v>
      </c>
      <c r="G2265" s="12" t="s">
        <v>2120</v>
      </c>
      <c r="H2265" s="12"/>
      <c r="I2265" s="12"/>
      <c r="J2265" s="43" t="s">
        <v>3379</v>
      </c>
      <c r="K2265" s="13"/>
      <c r="L2265" s="13"/>
      <c r="M2265" s="138"/>
      <c r="N2265" s="15"/>
      <c r="O2265" s="15">
        <v>1</v>
      </c>
      <c r="P2265" s="39">
        <v>1</v>
      </c>
      <c r="Q2265" s="91" t="s">
        <v>3107</v>
      </c>
      <c r="R2265" s="14"/>
      <c r="T2265" s="123"/>
      <c r="U2265" s="338"/>
      <c r="V2265" s="92"/>
      <c r="W2265" s="92"/>
    </row>
    <row r="2266" spans="1:23" ht="12.75" customHeight="1" x14ac:dyDescent="0.2">
      <c r="A2266" s="11">
        <f t="shared" si="36"/>
        <v>2264</v>
      </c>
      <c r="B2266" s="137">
        <v>5824</v>
      </c>
      <c r="C2266" s="12" t="s">
        <v>1697</v>
      </c>
      <c r="D2266" s="14" t="s">
        <v>1087</v>
      </c>
      <c r="E2266" s="13" t="s">
        <v>646</v>
      </c>
      <c r="F2266" s="43" t="s">
        <v>3054</v>
      </c>
      <c r="G2266" s="12" t="s">
        <v>2120</v>
      </c>
      <c r="H2266" s="12" t="s">
        <v>2121</v>
      </c>
      <c r="I2266" s="225" t="s">
        <v>3360</v>
      </c>
      <c r="J2266" s="43" t="s">
        <v>3379</v>
      </c>
      <c r="K2266" s="43" t="s">
        <v>3379</v>
      </c>
      <c r="L2266" s="144">
        <v>40687</v>
      </c>
      <c r="M2266" s="168"/>
      <c r="N2266" s="75"/>
      <c r="O2266" s="75">
        <v>0</v>
      </c>
      <c r="P2266" s="65">
        <v>1</v>
      </c>
      <c r="Q2266" s="91" t="s">
        <v>3110</v>
      </c>
      <c r="R2266" s="14"/>
      <c r="T2266" s="123"/>
      <c r="U2266" s="338"/>
      <c r="V2266" s="92"/>
      <c r="W2266" s="92"/>
    </row>
    <row r="2267" spans="1:23" ht="12.75" customHeight="1" x14ac:dyDescent="0.2">
      <c r="A2267" s="11">
        <f t="shared" si="36"/>
        <v>2265</v>
      </c>
      <c r="B2267" s="98">
        <v>5825</v>
      </c>
      <c r="C2267" s="12" t="s">
        <v>1697</v>
      </c>
      <c r="D2267" s="14" t="s">
        <v>1088</v>
      </c>
      <c r="E2267" s="13" t="s">
        <v>646</v>
      </c>
      <c r="F2267" s="43" t="s">
        <v>3097</v>
      </c>
      <c r="G2267" s="12" t="s">
        <v>2120</v>
      </c>
      <c r="H2267" s="12" t="s">
        <v>2121</v>
      </c>
      <c r="I2267" s="221" t="s">
        <v>3360</v>
      </c>
      <c r="J2267" s="43" t="s">
        <v>3379</v>
      </c>
      <c r="K2267" s="43" t="s">
        <v>3379</v>
      </c>
      <c r="L2267" s="144">
        <v>40786</v>
      </c>
      <c r="M2267" s="168"/>
      <c r="N2267" s="75"/>
      <c r="O2267" s="75">
        <v>0</v>
      </c>
      <c r="P2267" s="65">
        <v>1</v>
      </c>
      <c r="Q2267" s="91" t="s">
        <v>3110</v>
      </c>
      <c r="R2267" s="14"/>
      <c r="T2267" s="123"/>
      <c r="U2267" s="338"/>
      <c r="V2267" s="92"/>
      <c r="W2267" s="92"/>
    </row>
    <row r="2268" spans="1:23" ht="12.75" customHeight="1" x14ac:dyDescent="0.2">
      <c r="A2268" s="11">
        <f t="shared" si="36"/>
        <v>2266</v>
      </c>
      <c r="B2268" s="98">
        <v>5826</v>
      </c>
      <c r="C2268" s="12" t="s">
        <v>1697</v>
      </c>
      <c r="D2268" s="14" t="s">
        <v>2224</v>
      </c>
      <c r="E2268" s="13" t="s">
        <v>646</v>
      </c>
      <c r="F2268" s="43" t="s">
        <v>3097</v>
      </c>
      <c r="G2268" s="12" t="s">
        <v>2120</v>
      </c>
      <c r="H2268" s="12"/>
      <c r="I2268" s="12"/>
      <c r="J2268" s="43" t="s">
        <v>3379</v>
      </c>
      <c r="K2268" s="13"/>
      <c r="L2268" s="13"/>
      <c r="M2268" s="168"/>
      <c r="N2268" s="75"/>
      <c r="O2268" s="75">
        <v>0</v>
      </c>
      <c r="P2268" s="65">
        <v>1</v>
      </c>
      <c r="Q2268" s="91" t="s">
        <v>3107</v>
      </c>
      <c r="R2268" s="14"/>
      <c r="T2268" s="123"/>
      <c r="U2268" s="338"/>
      <c r="V2268" s="92"/>
      <c r="W2268" s="92"/>
    </row>
    <row r="2269" spans="1:23" ht="12.75" customHeight="1" x14ac:dyDescent="0.2">
      <c r="A2269" s="11">
        <f t="shared" si="36"/>
        <v>2267</v>
      </c>
      <c r="B2269" s="98">
        <v>5827</v>
      </c>
      <c r="C2269" s="12" t="s">
        <v>1697</v>
      </c>
      <c r="D2269" s="14" t="s">
        <v>2225</v>
      </c>
      <c r="E2269" s="13" t="s">
        <v>646</v>
      </c>
      <c r="F2269" s="43" t="s">
        <v>3097</v>
      </c>
      <c r="G2269" s="12" t="s">
        <v>2120</v>
      </c>
      <c r="H2269" s="12" t="s">
        <v>2121</v>
      </c>
      <c r="I2269" s="226" t="s">
        <v>3360</v>
      </c>
      <c r="J2269" s="43" t="s">
        <v>3379</v>
      </c>
      <c r="K2269" s="43" t="s">
        <v>3379</v>
      </c>
      <c r="L2269" s="144">
        <v>41912</v>
      </c>
      <c r="M2269" s="168"/>
      <c r="N2269" s="75"/>
      <c r="O2269" s="75">
        <v>0</v>
      </c>
      <c r="P2269" s="65">
        <v>1</v>
      </c>
      <c r="Q2269" s="91" t="s">
        <v>3110</v>
      </c>
      <c r="R2269" s="14"/>
      <c r="T2269" s="123"/>
      <c r="U2269" s="338"/>
      <c r="V2269" s="92">
        <v>41912</v>
      </c>
      <c r="W2269" s="92">
        <v>41912</v>
      </c>
    </row>
    <row r="2270" spans="1:23" ht="12.75" customHeight="1" x14ac:dyDescent="0.2">
      <c r="A2270" s="11">
        <f t="shared" si="36"/>
        <v>2268</v>
      </c>
      <c r="B2270" s="98">
        <v>5828</v>
      </c>
      <c r="C2270" s="12" t="s">
        <v>1697</v>
      </c>
      <c r="D2270" s="14" t="s">
        <v>479</v>
      </c>
      <c r="E2270" s="13" t="s">
        <v>646</v>
      </c>
      <c r="F2270" s="43" t="s">
        <v>3097</v>
      </c>
      <c r="G2270" s="12" t="s">
        <v>2120</v>
      </c>
      <c r="H2270" s="12"/>
      <c r="I2270" s="12"/>
      <c r="J2270" s="43" t="s">
        <v>3379</v>
      </c>
      <c r="K2270" s="13"/>
      <c r="L2270" s="13"/>
      <c r="M2270" s="168"/>
      <c r="N2270" s="75"/>
      <c r="O2270" s="75">
        <v>0</v>
      </c>
      <c r="P2270" s="65">
        <v>1</v>
      </c>
      <c r="Q2270" s="91" t="s">
        <v>3107</v>
      </c>
      <c r="R2270" s="14"/>
      <c r="T2270" s="123"/>
      <c r="U2270" s="338"/>
      <c r="V2270" s="92"/>
      <c r="W2270" s="92"/>
    </row>
    <row r="2271" spans="1:23" ht="12.75" customHeight="1" x14ac:dyDescent="0.2">
      <c r="A2271" s="11">
        <f t="shared" si="36"/>
        <v>2269</v>
      </c>
      <c r="B2271" s="98">
        <v>5829</v>
      </c>
      <c r="C2271" s="12" t="s">
        <v>1697</v>
      </c>
      <c r="D2271" s="14" t="s">
        <v>480</v>
      </c>
      <c r="E2271" s="13" t="s">
        <v>646</v>
      </c>
      <c r="F2271" s="43" t="s">
        <v>3097</v>
      </c>
      <c r="G2271" s="12" t="s">
        <v>2120</v>
      </c>
      <c r="H2271" s="12" t="s">
        <v>2121</v>
      </c>
      <c r="I2271" s="226" t="s">
        <v>3360</v>
      </c>
      <c r="J2271" s="43" t="s">
        <v>3379</v>
      </c>
      <c r="K2271" s="43" t="s">
        <v>3379</v>
      </c>
      <c r="L2271" s="144">
        <v>40785</v>
      </c>
      <c r="M2271" s="168"/>
      <c r="N2271" s="75"/>
      <c r="O2271" s="75">
        <v>0</v>
      </c>
      <c r="P2271" s="65">
        <v>1</v>
      </c>
      <c r="Q2271" s="91" t="s">
        <v>3110</v>
      </c>
      <c r="R2271" s="14"/>
      <c r="T2271" s="123"/>
      <c r="U2271" s="338"/>
      <c r="V2271" s="92"/>
      <c r="W2271" s="92"/>
    </row>
    <row r="2272" spans="1:23" ht="12.75" customHeight="1" x14ac:dyDescent="0.2">
      <c r="A2272" s="11">
        <f t="shared" si="36"/>
        <v>2270</v>
      </c>
      <c r="B2272" s="98">
        <v>5830</v>
      </c>
      <c r="C2272" s="12" t="s">
        <v>1697</v>
      </c>
      <c r="D2272" s="14" t="s">
        <v>481</v>
      </c>
      <c r="E2272" s="13" t="s">
        <v>646</v>
      </c>
      <c r="F2272" s="43" t="s">
        <v>3097</v>
      </c>
      <c r="G2272" s="12" t="s">
        <v>2120</v>
      </c>
      <c r="H2272" s="12"/>
      <c r="I2272" s="12"/>
      <c r="J2272" s="43" t="s">
        <v>3379</v>
      </c>
      <c r="K2272" s="13"/>
      <c r="L2272" s="13"/>
      <c r="M2272" s="168"/>
      <c r="N2272" s="75"/>
      <c r="O2272" s="75">
        <v>0</v>
      </c>
      <c r="P2272" s="65">
        <v>1</v>
      </c>
      <c r="Q2272" s="91" t="s">
        <v>3107</v>
      </c>
      <c r="R2272" s="14"/>
      <c r="T2272" s="123"/>
      <c r="U2272" s="338"/>
      <c r="V2272" s="92"/>
      <c r="W2272" s="92"/>
    </row>
    <row r="2273" spans="1:23" ht="12.75" customHeight="1" x14ac:dyDescent="0.2">
      <c r="A2273" s="11">
        <f t="shared" si="36"/>
        <v>2271</v>
      </c>
      <c r="B2273" s="98">
        <v>5831</v>
      </c>
      <c r="C2273" s="12" t="s">
        <v>1697</v>
      </c>
      <c r="D2273" s="14" t="s">
        <v>482</v>
      </c>
      <c r="E2273" s="13" t="s">
        <v>646</v>
      </c>
      <c r="F2273" s="43" t="s">
        <v>3097</v>
      </c>
      <c r="G2273" s="12" t="s">
        <v>2120</v>
      </c>
      <c r="H2273" s="12"/>
      <c r="I2273" s="12"/>
      <c r="J2273" s="43" t="s">
        <v>3379</v>
      </c>
      <c r="K2273" s="13"/>
      <c r="L2273" s="13"/>
      <c r="M2273" s="138"/>
      <c r="N2273" s="15"/>
      <c r="O2273" s="15">
        <v>1</v>
      </c>
      <c r="P2273" s="39">
        <v>1</v>
      </c>
      <c r="Q2273" s="91" t="s">
        <v>3107</v>
      </c>
      <c r="R2273" s="14"/>
      <c r="T2273" s="135">
        <v>41425</v>
      </c>
      <c r="U2273" s="338"/>
      <c r="V2273" s="92"/>
      <c r="W2273" s="92"/>
    </row>
    <row r="2274" spans="1:23" ht="12.75" customHeight="1" x14ac:dyDescent="0.2">
      <c r="A2274" s="11">
        <f t="shared" si="36"/>
        <v>2272</v>
      </c>
      <c r="B2274" s="98">
        <v>5832</v>
      </c>
      <c r="C2274" s="12" t="s">
        <v>1697</v>
      </c>
      <c r="D2274" s="14" t="s">
        <v>483</v>
      </c>
      <c r="E2274" s="13" t="s">
        <v>646</v>
      </c>
      <c r="F2274" s="43" t="s">
        <v>3097</v>
      </c>
      <c r="G2274" s="12" t="s">
        <v>2120</v>
      </c>
      <c r="H2274" s="12" t="s">
        <v>2121</v>
      </c>
      <c r="I2274" s="12"/>
      <c r="J2274" s="43" t="s">
        <v>3379</v>
      </c>
      <c r="K2274" s="43" t="s">
        <v>3379</v>
      </c>
      <c r="L2274" s="43"/>
      <c r="M2274" s="138"/>
      <c r="N2274" s="15"/>
      <c r="O2274" s="15">
        <v>1</v>
      </c>
      <c r="P2274" s="39">
        <v>1</v>
      </c>
      <c r="Q2274" s="91" t="s">
        <v>3107</v>
      </c>
      <c r="R2274" s="14"/>
      <c r="T2274" s="123"/>
      <c r="U2274" s="338"/>
      <c r="V2274" s="92"/>
      <c r="W2274" s="92"/>
    </row>
    <row r="2275" spans="1:23" ht="12.75" customHeight="1" x14ac:dyDescent="0.2">
      <c r="A2275" s="11">
        <f t="shared" si="36"/>
        <v>2273</v>
      </c>
      <c r="B2275" s="98">
        <v>5833</v>
      </c>
      <c r="C2275" s="12" t="s">
        <v>1697</v>
      </c>
      <c r="D2275" s="14" t="s">
        <v>484</v>
      </c>
      <c r="E2275" s="13" t="s">
        <v>646</v>
      </c>
      <c r="F2275" s="43" t="s">
        <v>3097</v>
      </c>
      <c r="G2275" s="12" t="s">
        <v>2120</v>
      </c>
      <c r="H2275" s="12" t="s">
        <v>2121</v>
      </c>
      <c r="I2275" s="226" t="s">
        <v>3360</v>
      </c>
      <c r="J2275" s="43" t="s">
        <v>3379</v>
      </c>
      <c r="K2275" s="43" t="s">
        <v>3379</v>
      </c>
      <c r="L2275" s="144">
        <v>40645</v>
      </c>
      <c r="M2275" s="168"/>
      <c r="N2275" s="75"/>
      <c r="O2275" s="75">
        <v>0</v>
      </c>
      <c r="P2275" s="65">
        <v>1</v>
      </c>
      <c r="Q2275" s="91" t="s">
        <v>3110</v>
      </c>
      <c r="R2275" s="14"/>
      <c r="T2275" s="123"/>
      <c r="U2275" s="338"/>
      <c r="V2275" s="92"/>
      <c r="W2275" s="92"/>
    </row>
    <row r="2276" spans="1:23" ht="12.75" customHeight="1" x14ac:dyDescent="0.2">
      <c r="A2276" s="11">
        <f t="shared" si="36"/>
        <v>2274</v>
      </c>
      <c r="B2276" s="98">
        <v>5834</v>
      </c>
      <c r="C2276" s="12" t="s">
        <v>1697</v>
      </c>
      <c r="D2276" s="14" t="s">
        <v>485</v>
      </c>
      <c r="E2276" s="13" t="s">
        <v>646</v>
      </c>
      <c r="F2276" s="43" t="s">
        <v>3097</v>
      </c>
      <c r="G2276" s="12" t="s">
        <v>2120</v>
      </c>
      <c r="H2276" s="12" t="s">
        <v>2121</v>
      </c>
      <c r="I2276" s="12"/>
      <c r="J2276" s="43" t="s">
        <v>3379</v>
      </c>
      <c r="K2276" s="43" t="s">
        <v>3379</v>
      </c>
      <c r="L2276" s="43"/>
      <c r="M2276" s="168"/>
      <c r="N2276" s="75"/>
      <c r="O2276" s="75">
        <v>0</v>
      </c>
      <c r="P2276" s="65">
        <v>1</v>
      </c>
      <c r="Q2276" s="91" t="s">
        <v>3107</v>
      </c>
      <c r="R2276" s="14"/>
      <c r="T2276" s="123"/>
      <c r="U2276" s="338"/>
      <c r="V2276" s="92"/>
      <c r="W2276" s="92"/>
    </row>
    <row r="2277" spans="1:23" ht="12.75" customHeight="1" x14ac:dyDescent="0.2">
      <c r="A2277" s="11">
        <f t="shared" si="36"/>
        <v>2275</v>
      </c>
      <c r="B2277" s="98">
        <v>5835</v>
      </c>
      <c r="C2277" s="12" t="s">
        <v>1697</v>
      </c>
      <c r="D2277" s="14" t="s">
        <v>486</v>
      </c>
      <c r="E2277" s="13" t="s">
        <v>646</v>
      </c>
      <c r="F2277" s="43" t="s">
        <v>3097</v>
      </c>
      <c r="G2277" s="12" t="s">
        <v>2120</v>
      </c>
      <c r="H2277" s="12" t="s">
        <v>2121</v>
      </c>
      <c r="I2277" s="12"/>
      <c r="J2277" s="43" t="s">
        <v>3379</v>
      </c>
      <c r="K2277" s="43" t="s">
        <v>3379</v>
      </c>
      <c r="L2277" s="43"/>
      <c r="M2277" s="168"/>
      <c r="N2277" s="75"/>
      <c r="O2277" s="75">
        <v>0</v>
      </c>
      <c r="P2277" s="65">
        <v>1</v>
      </c>
      <c r="Q2277" s="91" t="s">
        <v>3107</v>
      </c>
      <c r="R2277" s="14"/>
      <c r="T2277" s="123"/>
      <c r="U2277" s="338"/>
      <c r="V2277" s="92"/>
      <c r="W2277" s="92"/>
    </row>
    <row r="2278" spans="1:23" ht="12.75" customHeight="1" x14ac:dyDescent="0.2">
      <c r="A2278" s="11">
        <f t="shared" si="36"/>
        <v>2276</v>
      </c>
      <c r="B2278" s="98">
        <v>5836</v>
      </c>
      <c r="C2278" s="12" t="s">
        <v>1697</v>
      </c>
      <c r="D2278" s="14" t="s">
        <v>487</v>
      </c>
      <c r="E2278" s="13" t="s">
        <v>646</v>
      </c>
      <c r="F2278" s="43" t="s">
        <v>3097</v>
      </c>
      <c r="G2278" s="12" t="s">
        <v>2120</v>
      </c>
      <c r="H2278" s="12"/>
      <c r="I2278" s="12"/>
      <c r="J2278" s="43" t="s">
        <v>3379</v>
      </c>
      <c r="K2278" s="13"/>
      <c r="L2278" s="13"/>
      <c r="M2278" s="168"/>
      <c r="N2278" s="75"/>
      <c r="O2278" s="75">
        <v>0</v>
      </c>
      <c r="P2278" s="65">
        <v>1</v>
      </c>
      <c r="Q2278" s="91" t="s">
        <v>3107</v>
      </c>
      <c r="R2278" s="14"/>
      <c r="T2278" s="135">
        <v>41425</v>
      </c>
      <c r="U2278" s="338"/>
      <c r="V2278" s="92"/>
      <c r="W2278" s="92"/>
    </row>
    <row r="2279" spans="1:23" ht="12.75" customHeight="1" x14ac:dyDescent="0.2">
      <c r="A2279" s="11">
        <f t="shared" si="36"/>
        <v>2277</v>
      </c>
      <c r="B2279" s="98">
        <v>5837</v>
      </c>
      <c r="C2279" s="12" t="s">
        <v>1697</v>
      </c>
      <c r="D2279" s="14" t="s">
        <v>488</v>
      </c>
      <c r="E2279" s="13" t="s">
        <v>646</v>
      </c>
      <c r="F2279" s="43" t="s">
        <v>3097</v>
      </c>
      <c r="G2279" s="12" t="s">
        <v>2120</v>
      </c>
      <c r="H2279" s="12" t="s">
        <v>2121</v>
      </c>
      <c r="I2279" s="225" t="s">
        <v>3360</v>
      </c>
      <c r="J2279" s="43" t="s">
        <v>3379</v>
      </c>
      <c r="K2279" s="43" t="s">
        <v>3379</v>
      </c>
      <c r="L2279" s="144">
        <v>40786</v>
      </c>
      <c r="M2279" s="168"/>
      <c r="N2279" s="75"/>
      <c r="O2279" s="75">
        <v>0</v>
      </c>
      <c r="P2279" s="65">
        <v>1</v>
      </c>
      <c r="Q2279" s="91" t="s">
        <v>3110</v>
      </c>
      <c r="R2279" s="14"/>
      <c r="T2279" s="123"/>
      <c r="U2279" s="338"/>
      <c r="V2279" s="92"/>
      <c r="W2279" s="92"/>
    </row>
    <row r="2280" spans="1:23" ht="12.75" customHeight="1" x14ac:dyDescent="0.2">
      <c r="A2280" s="11">
        <f t="shared" si="36"/>
        <v>2278</v>
      </c>
      <c r="B2280" s="98">
        <v>5838</v>
      </c>
      <c r="C2280" s="12" t="s">
        <v>1697</v>
      </c>
      <c r="D2280" s="14" t="s">
        <v>2226</v>
      </c>
      <c r="E2280" s="13" t="s">
        <v>646</v>
      </c>
      <c r="F2280" s="43" t="s">
        <v>3097</v>
      </c>
      <c r="G2280" s="12" t="s">
        <v>2120</v>
      </c>
      <c r="H2280" s="12" t="s">
        <v>2121</v>
      </c>
      <c r="I2280" s="18" t="s">
        <v>3360</v>
      </c>
      <c r="J2280" s="43" t="s">
        <v>3379</v>
      </c>
      <c r="K2280" s="43" t="s">
        <v>3379</v>
      </c>
      <c r="L2280" s="144">
        <v>40697</v>
      </c>
      <c r="M2280" s="168"/>
      <c r="N2280" s="75"/>
      <c r="O2280" s="75">
        <v>0</v>
      </c>
      <c r="P2280" s="65">
        <v>1</v>
      </c>
      <c r="Q2280" s="91" t="s">
        <v>3110</v>
      </c>
      <c r="R2280" s="14"/>
      <c r="T2280" s="123"/>
      <c r="U2280" s="338"/>
      <c r="V2280" s="92"/>
      <c r="W2280" s="92"/>
    </row>
    <row r="2281" spans="1:23" ht="12.75" customHeight="1" x14ac:dyDescent="0.2">
      <c r="A2281" s="11">
        <f t="shared" si="36"/>
        <v>2279</v>
      </c>
      <c r="B2281" s="98">
        <v>5839</v>
      </c>
      <c r="C2281" s="12" t="s">
        <v>1697</v>
      </c>
      <c r="D2281" s="14" t="s">
        <v>2227</v>
      </c>
      <c r="E2281" s="13" t="s">
        <v>646</v>
      </c>
      <c r="F2281" s="43" t="s">
        <v>3097</v>
      </c>
      <c r="G2281" s="12" t="s">
        <v>2120</v>
      </c>
      <c r="H2281" s="12" t="s">
        <v>2121</v>
      </c>
      <c r="I2281" s="18" t="s">
        <v>3360</v>
      </c>
      <c r="J2281" s="43" t="s">
        <v>3379</v>
      </c>
      <c r="K2281" s="43" t="s">
        <v>3379</v>
      </c>
      <c r="L2281" s="144">
        <v>40515</v>
      </c>
      <c r="M2281" s="168"/>
      <c r="N2281" s="75"/>
      <c r="O2281" s="75">
        <v>0</v>
      </c>
      <c r="P2281" s="65">
        <v>1</v>
      </c>
      <c r="Q2281" s="91" t="s">
        <v>3110</v>
      </c>
      <c r="R2281" s="14"/>
      <c r="T2281" s="123"/>
      <c r="U2281" s="338"/>
      <c r="V2281" s="92"/>
      <c r="W2281" s="92"/>
    </row>
    <row r="2282" spans="1:23" ht="12.75" customHeight="1" x14ac:dyDescent="0.2">
      <c r="A2282" s="11">
        <f t="shared" si="36"/>
        <v>2280</v>
      </c>
      <c r="B2282" s="98">
        <v>5840</v>
      </c>
      <c r="C2282" s="12" t="s">
        <v>1697</v>
      </c>
      <c r="D2282" s="14" t="s">
        <v>2228</v>
      </c>
      <c r="E2282" s="13" t="s">
        <v>646</v>
      </c>
      <c r="F2282" s="43" t="s">
        <v>3097</v>
      </c>
      <c r="G2282" s="12" t="s">
        <v>2120</v>
      </c>
      <c r="H2282" s="12" t="s">
        <v>2121</v>
      </c>
      <c r="I2282" s="221" t="s">
        <v>3360</v>
      </c>
      <c r="J2282" s="43" t="s">
        <v>3379</v>
      </c>
      <c r="K2282" s="43" t="s">
        <v>3379</v>
      </c>
      <c r="L2282" s="144">
        <v>40849</v>
      </c>
      <c r="M2282" s="168"/>
      <c r="N2282" s="75"/>
      <c r="O2282" s="75">
        <v>0</v>
      </c>
      <c r="P2282" s="65">
        <v>1</v>
      </c>
      <c r="Q2282" s="91" t="s">
        <v>3110</v>
      </c>
      <c r="R2282" s="14"/>
      <c r="T2282" s="123"/>
      <c r="U2282" s="338"/>
      <c r="V2282" s="92"/>
      <c r="W2282" s="92"/>
    </row>
    <row r="2283" spans="1:23" ht="12.75" customHeight="1" x14ac:dyDescent="0.2">
      <c r="A2283" s="11">
        <f t="shared" si="36"/>
        <v>2281</v>
      </c>
      <c r="B2283" s="98">
        <v>5841</v>
      </c>
      <c r="C2283" s="12" t="s">
        <v>1697</v>
      </c>
      <c r="D2283" s="14" t="s">
        <v>2229</v>
      </c>
      <c r="E2283" s="13" t="s">
        <v>646</v>
      </c>
      <c r="F2283" s="43" t="s">
        <v>3097</v>
      </c>
      <c r="G2283" s="12" t="s">
        <v>2120</v>
      </c>
      <c r="H2283" s="12"/>
      <c r="I2283" s="12"/>
      <c r="J2283" s="43" t="s">
        <v>3379</v>
      </c>
      <c r="K2283" s="13"/>
      <c r="L2283" s="13"/>
      <c r="M2283" s="168"/>
      <c r="N2283" s="75"/>
      <c r="O2283" s="75">
        <v>0</v>
      </c>
      <c r="P2283" s="65">
        <v>1</v>
      </c>
      <c r="Q2283" s="91" t="s">
        <v>3107</v>
      </c>
      <c r="R2283" s="14"/>
      <c r="T2283" s="123"/>
      <c r="U2283" s="338"/>
      <c r="V2283" s="92"/>
      <c r="W2283" s="92"/>
    </row>
    <row r="2284" spans="1:23" ht="12.75" customHeight="1" x14ac:dyDescent="0.2">
      <c r="A2284" s="11">
        <f t="shared" si="36"/>
        <v>2282</v>
      </c>
      <c r="B2284" s="98">
        <v>5842</v>
      </c>
      <c r="C2284" s="12" t="s">
        <v>1697</v>
      </c>
      <c r="D2284" s="14" t="s">
        <v>2230</v>
      </c>
      <c r="E2284" s="13" t="s">
        <v>646</v>
      </c>
      <c r="F2284" s="43" t="s">
        <v>3097</v>
      </c>
      <c r="G2284" s="12" t="s">
        <v>2120</v>
      </c>
      <c r="H2284" s="12" t="s">
        <v>2121</v>
      </c>
      <c r="I2284" s="12"/>
      <c r="J2284" s="43" t="s">
        <v>3379</v>
      </c>
      <c r="K2284" s="43" t="s">
        <v>3379</v>
      </c>
      <c r="L2284" s="43"/>
      <c r="M2284" s="168"/>
      <c r="N2284" s="75"/>
      <c r="O2284" s="75">
        <v>0</v>
      </c>
      <c r="P2284" s="65">
        <v>1</v>
      </c>
      <c r="Q2284" s="91" t="s">
        <v>3107</v>
      </c>
      <c r="R2284" s="14"/>
      <c r="T2284" s="123"/>
      <c r="U2284" s="338"/>
      <c r="V2284" s="92"/>
      <c r="W2284" s="92"/>
    </row>
    <row r="2285" spans="1:23" ht="12.75" customHeight="1" x14ac:dyDescent="0.2">
      <c r="A2285" s="11">
        <f t="shared" si="36"/>
        <v>2283</v>
      </c>
      <c r="B2285" s="98">
        <v>5843</v>
      </c>
      <c r="C2285" s="12" t="s">
        <v>1697</v>
      </c>
      <c r="D2285" s="14" t="s">
        <v>2231</v>
      </c>
      <c r="E2285" s="13" t="s">
        <v>646</v>
      </c>
      <c r="F2285" s="43" t="s">
        <v>3097</v>
      </c>
      <c r="G2285" s="12" t="s">
        <v>2120</v>
      </c>
      <c r="H2285" s="12"/>
      <c r="I2285" s="12"/>
      <c r="J2285" s="43" t="s">
        <v>3379</v>
      </c>
      <c r="K2285" s="13"/>
      <c r="L2285" s="13"/>
      <c r="M2285" s="168"/>
      <c r="N2285" s="75"/>
      <c r="O2285" s="75">
        <v>0</v>
      </c>
      <c r="P2285" s="65">
        <v>1</v>
      </c>
      <c r="Q2285" s="91" t="s">
        <v>3107</v>
      </c>
      <c r="R2285" s="14"/>
      <c r="T2285" s="123"/>
      <c r="U2285" s="338"/>
      <c r="V2285" s="92"/>
      <c r="W2285" s="92"/>
    </row>
    <row r="2286" spans="1:23" ht="12.75" customHeight="1" x14ac:dyDescent="0.2">
      <c r="A2286" s="11">
        <f t="shared" si="36"/>
        <v>2284</v>
      </c>
      <c r="B2286" s="98">
        <v>5844</v>
      </c>
      <c r="C2286" s="12" t="s">
        <v>1697</v>
      </c>
      <c r="D2286" s="14" t="s">
        <v>2232</v>
      </c>
      <c r="E2286" s="13" t="s">
        <v>646</v>
      </c>
      <c r="F2286" s="43" t="s">
        <v>3097</v>
      </c>
      <c r="G2286" s="12" t="s">
        <v>2120</v>
      </c>
      <c r="H2286" s="12" t="s">
        <v>2121</v>
      </c>
      <c r="I2286" s="12"/>
      <c r="J2286" s="43" t="s">
        <v>3379</v>
      </c>
      <c r="K2286" s="43" t="s">
        <v>3379</v>
      </c>
      <c r="L2286" s="43"/>
      <c r="M2286" s="168"/>
      <c r="N2286" s="75"/>
      <c r="O2286" s="75">
        <v>0</v>
      </c>
      <c r="P2286" s="65">
        <v>1</v>
      </c>
      <c r="Q2286" s="91" t="s">
        <v>3107</v>
      </c>
      <c r="R2286" s="14"/>
      <c r="T2286" s="123"/>
      <c r="U2286" s="338"/>
      <c r="V2286" s="92"/>
      <c r="W2286" s="92"/>
    </row>
    <row r="2287" spans="1:23" ht="12.75" customHeight="1" x14ac:dyDescent="0.2">
      <c r="A2287" s="11">
        <f t="shared" si="36"/>
        <v>2285</v>
      </c>
      <c r="B2287" s="98">
        <v>5845</v>
      </c>
      <c r="C2287" s="12" t="s">
        <v>1697</v>
      </c>
      <c r="D2287" s="14" t="s">
        <v>2233</v>
      </c>
      <c r="E2287" s="13" t="s">
        <v>646</v>
      </c>
      <c r="F2287" s="43" t="s">
        <v>3097</v>
      </c>
      <c r="G2287" s="12" t="s">
        <v>2120</v>
      </c>
      <c r="H2287" s="12" t="s">
        <v>2121</v>
      </c>
      <c r="I2287" s="12"/>
      <c r="J2287" s="43" t="s">
        <v>3379</v>
      </c>
      <c r="K2287" s="43" t="s">
        <v>3379</v>
      </c>
      <c r="L2287" s="43"/>
      <c r="M2287" s="168"/>
      <c r="N2287" s="75"/>
      <c r="O2287" s="75">
        <v>0</v>
      </c>
      <c r="P2287" s="65">
        <v>1</v>
      </c>
      <c r="Q2287" s="91" t="s">
        <v>3107</v>
      </c>
      <c r="R2287" s="14"/>
      <c r="T2287" s="123"/>
      <c r="U2287" s="338"/>
      <c r="V2287" s="92"/>
      <c r="W2287" s="92"/>
    </row>
    <row r="2288" spans="1:23" ht="12.75" customHeight="1" x14ac:dyDescent="0.2">
      <c r="A2288" s="11">
        <f t="shared" si="36"/>
        <v>2286</v>
      </c>
      <c r="B2288" s="98">
        <v>5846</v>
      </c>
      <c r="C2288" s="12" t="s">
        <v>1697</v>
      </c>
      <c r="D2288" s="14" t="s">
        <v>2234</v>
      </c>
      <c r="E2288" s="13" t="s">
        <v>646</v>
      </c>
      <c r="F2288" s="43" t="s">
        <v>3097</v>
      </c>
      <c r="G2288" s="12" t="s">
        <v>2120</v>
      </c>
      <c r="H2288" s="12" t="s">
        <v>2121</v>
      </c>
      <c r="I2288" s="12"/>
      <c r="J2288" s="43" t="s">
        <v>3379</v>
      </c>
      <c r="K2288" s="43" t="s">
        <v>3379</v>
      </c>
      <c r="L2288" s="43"/>
      <c r="M2288" s="168"/>
      <c r="N2288" s="75"/>
      <c r="O2288" s="75">
        <v>0</v>
      </c>
      <c r="P2288" s="65">
        <v>1</v>
      </c>
      <c r="Q2288" s="91" t="s">
        <v>3107</v>
      </c>
      <c r="R2288" s="14"/>
      <c r="T2288" s="123"/>
      <c r="U2288" s="338"/>
      <c r="V2288" s="92"/>
      <c r="W2288" s="92"/>
    </row>
    <row r="2289" spans="1:23" ht="12.75" customHeight="1" x14ac:dyDescent="0.2">
      <c r="A2289" s="11">
        <f t="shared" si="36"/>
        <v>2287</v>
      </c>
      <c r="B2289" s="98">
        <v>5847</v>
      </c>
      <c r="C2289" s="12" t="s">
        <v>1697</v>
      </c>
      <c r="D2289" s="14" t="s">
        <v>2235</v>
      </c>
      <c r="E2289" s="13" t="s">
        <v>646</v>
      </c>
      <c r="F2289" s="43" t="s">
        <v>3097</v>
      </c>
      <c r="G2289" s="12" t="s">
        <v>2120</v>
      </c>
      <c r="H2289" s="12" t="s">
        <v>2121</v>
      </c>
      <c r="I2289" s="12"/>
      <c r="J2289" s="43" t="s">
        <v>3379</v>
      </c>
      <c r="K2289" s="43" t="s">
        <v>3379</v>
      </c>
      <c r="L2289" s="43"/>
      <c r="M2289" s="168"/>
      <c r="N2289" s="75"/>
      <c r="O2289" s="75">
        <v>0</v>
      </c>
      <c r="P2289" s="65">
        <v>1</v>
      </c>
      <c r="Q2289" s="91" t="s">
        <v>3107</v>
      </c>
      <c r="R2289" s="14"/>
      <c r="T2289" s="135">
        <v>41446</v>
      </c>
      <c r="U2289" s="338"/>
      <c r="V2289" s="92"/>
      <c r="W2289" s="92"/>
    </row>
    <row r="2290" spans="1:23" ht="12.75" customHeight="1" x14ac:dyDescent="0.2">
      <c r="A2290" s="11">
        <f t="shared" si="36"/>
        <v>2288</v>
      </c>
      <c r="B2290" s="98">
        <v>5848</v>
      </c>
      <c r="C2290" s="12" t="s">
        <v>1697</v>
      </c>
      <c r="D2290" s="14" t="s">
        <v>2236</v>
      </c>
      <c r="E2290" s="13" t="s">
        <v>646</v>
      </c>
      <c r="F2290" s="43" t="s">
        <v>3097</v>
      </c>
      <c r="G2290" s="12" t="s">
        <v>2120</v>
      </c>
      <c r="H2290" s="12"/>
      <c r="I2290" s="12"/>
      <c r="J2290" s="43" t="s">
        <v>3379</v>
      </c>
      <c r="K2290" s="13"/>
      <c r="L2290" s="13"/>
      <c r="M2290" s="168"/>
      <c r="N2290" s="75"/>
      <c r="O2290" s="75">
        <v>0</v>
      </c>
      <c r="P2290" s="65">
        <v>1</v>
      </c>
      <c r="Q2290" s="91" t="s">
        <v>3107</v>
      </c>
      <c r="R2290" s="14"/>
      <c r="T2290" s="123"/>
      <c r="U2290" s="338"/>
      <c r="V2290" s="92"/>
      <c r="W2290" s="92"/>
    </row>
    <row r="2291" spans="1:23" ht="12.75" customHeight="1" x14ac:dyDescent="0.2">
      <c r="A2291" s="11">
        <f t="shared" si="36"/>
        <v>2289</v>
      </c>
      <c r="B2291" s="98">
        <v>5849</v>
      </c>
      <c r="C2291" s="12" t="s">
        <v>1697</v>
      </c>
      <c r="D2291" s="14" t="s">
        <v>2237</v>
      </c>
      <c r="E2291" s="13" t="s">
        <v>646</v>
      </c>
      <c r="F2291" s="43" t="s">
        <v>3097</v>
      </c>
      <c r="G2291" s="12" t="s">
        <v>2120</v>
      </c>
      <c r="H2291" s="12"/>
      <c r="I2291" s="12"/>
      <c r="J2291" s="43" t="s">
        <v>3379</v>
      </c>
      <c r="K2291" s="13"/>
      <c r="L2291" s="13"/>
      <c r="M2291" s="138"/>
      <c r="N2291" s="15"/>
      <c r="O2291" s="15">
        <v>1</v>
      </c>
      <c r="P2291" s="39">
        <v>1</v>
      </c>
      <c r="Q2291" s="91" t="s">
        <v>3107</v>
      </c>
      <c r="R2291" s="14"/>
      <c r="T2291" s="123"/>
      <c r="U2291" s="338"/>
      <c r="V2291" s="92"/>
      <c r="W2291" s="92"/>
    </row>
    <row r="2292" spans="1:23" ht="12.75" customHeight="1" x14ac:dyDescent="0.2">
      <c r="A2292" s="11">
        <f t="shared" si="36"/>
        <v>2290</v>
      </c>
      <c r="B2292" s="98">
        <v>5850</v>
      </c>
      <c r="C2292" s="12" t="s">
        <v>1697</v>
      </c>
      <c r="D2292" s="14" t="s">
        <v>2238</v>
      </c>
      <c r="E2292" s="13" t="s">
        <v>646</v>
      </c>
      <c r="F2292" s="43" t="s">
        <v>3097</v>
      </c>
      <c r="G2292" s="12" t="s">
        <v>2120</v>
      </c>
      <c r="H2292" s="12"/>
      <c r="I2292" s="12"/>
      <c r="J2292" s="43" t="s">
        <v>3379</v>
      </c>
      <c r="K2292" s="13"/>
      <c r="L2292" s="13"/>
      <c r="M2292" s="138"/>
      <c r="N2292" s="15"/>
      <c r="O2292" s="15">
        <v>1</v>
      </c>
      <c r="P2292" s="39">
        <v>1</v>
      </c>
      <c r="Q2292" s="91" t="s">
        <v>3107</v>
      </c>
      <c r="R2292" s="14"/>
      <c r="T2292" s="123"/>
      <c r="U2292" s="338"/>
      <c r="V2292" s="92"/>
      <c r="W2292" s="92"/>
    </row>
    <row r="2293" spans="1:23" ht="12.75" customHeight="1" x14ac:dyDescent="0.2">
      <c r="A2293" s="11">
        <f t="shared" si="36"/>
        <v>2291</v>
      </c>
      <c r="B2293" s="98">
        <v>5851</v>
      </c>
      <c r="C2293" s="12" t="s">
        <v>1697</v>
      </c>
      <c r="D2293" s="14" t="s">
        <v>2239</v>
      </c>
      <c r="E2293" s="13" t="s">
        <v>646</v>
      </c>
      <c r="F2293" s="43" t="s">
        <v>3097</v>
      </c>
      <c r="G2293" s="12" t="s">
        <v>2120</v>
      </c>
      <c r="H2293" s="12"/>
      <c r="I2293" s="12"/>
      <c r="J2293" s="43" t="s">
        <v>3379</v>
      </c>
      <c r="K2293" s="13"/>
      <c r="L2293" s="13"/>
      <c r="M2293" s="138"/>
      <c r="N2293" s="15"/>
      <c r="O2293" s="15">
        <v>1</v>
      </c>
      <c r="P2293" s="39">
        <v>1</v>
      </c>
      <c r="Q2293" s="91" t="s">
        <v>3107</v>
      </c>
      <c r="R2293" s="14"/>
      <c r="T2293" s="123"/>
      <c r="U2293" s="338"/>
      <c r="V2293" s="92"/>
      <c r="W2293" s="92"/>
    </row>
    <row r="2294" spans="1:23" ht="12.75" customHeight="1" x14ac:dyDescent="0.2">
      <c r="A2294" s="11">
        <f t="shared" si="36"/>
        <v>2292</v>
      </c>
      <c r="B2294" s="98">
        <v>5852</v>
      </c>
      <c r="C2294" s="12" t="s">
        <v>1697</v>
      </c>
      <c r="D2294" s="14" t="s">
        <v>2240</v>
      </c>
      <c r="E2294" s="13" t="s">
        <v>646</v>
      </c>
      <c r="F2294" s="43" t="s">
        <v>3097</v>
      </c>
      <c r="G2294" s="12" t="s">
        <v>2120</v>
      </c>
      <c r="H2294" s="12"/>
      <c r="I2294" s="12"/>
      <c r="J2294" s="43" t="s">
        <v>3379</v>
      </c>
      <c r="K2294" s="13"/>
      <c r="L2294" s="13"/>
      <c r="M2294" s="138"/>
      <c r="N2294" s="15"/>
      <c r="O2294" s="15">
        <v>1</v>
      </c>
      <c r="P2294" s="39">
        <v>1</v>
      </c>
      <c r="Q2294" s="91" t="s">
        <v>3107</v>
      </c>
      <c r="R2294" s="14"/>
      <c r="T2294" s="123"/>
      <c r="U2294" s="338"/>
      <c r="V2294" s="92"/>
      <c r="W2294" s="92"/>
    </row>
    <row r="2295" spans="1:23" ht="12.75" customHeight="1" x14ac:dyDescent="0.2">
      <c r="A2295" s="11">
        <f t="shared" si="36"/>
        <v>2293</v>
      </c>
      <c r="B2295" s="98">
        <v>5854</v>
      </c>
      <c r="C2295" s="12" t="s">
        <v>1697</v>
      </c>
      <c r="D2295" s="14" t="s">
        <v>1678</v>
      </c>
      <c r="E2295" s="13" t="s">
        <v>646</v>
      </c>
      <c r="F2295" s="43" t="s">
        <v>3097</v>
      </c>
      <c r="G2295" s="12" t="s">
        <v>2120</v>
      </c>
      <c r="H2295" s="12"/>
      <c r="I2295" s="12"/>
      <c r="J2295" s="43" t="s">
        <v>3379</v>
      </c>
      <c r="K2295" s="13"/>
      <c r="L2295" s="13"/>
      <c r="M2295" s="138"/>
      <c r="N2295" s="15"/>
      <c r="O2295" s="15">
        <v>1</v>
      </c>
      <c r="P2295" s="39">
        <v>1</v>
      </c>
      <c r="Q2295" s="91" t="s">
        <v>3107</v>
      </c>
      <c r="R2295" s="14"/>
      <c r="T2295" s="123"/>
      <c r="U2295" s="338"/>
      <c r="V2295" s="92"/>
      <c r="W2295" s="92"/>
    </row>
    <row r="2296" spans="1:23" ht="12.75" customHeight="1" x14ac:dyDescent="0.2">
      <c r="A2296" s="11">
        <f t="shared" si="36"/>
        <v>2294</v>
      </c>
      <c r="B2296" s="98">
        <v>5855</v>
      </c>
      <c r="C2296" s="12" t="s">
        <v>1697</v>
      </c>
      <c r="D2296" s="14" t="s">
        <v>2340</v>
      </c>
      <c r="E2296" s="13" t="s">
        <v>646</v>
      </c>
      <c r="F2296" s="43" t="s">
        <v>3097</v>
      </c>
      <c r="G2296" s="12" t="s">
        <v>2120</v>
      </c>
      <c r="H2296" s="12" t="s">
        <v>2121</v>
      </c>
      <c r="I2296" s="12"/>
      <c r="J2296" s="43" t="s">
        <v>3379</v>
      </c>
      <c r="K2296" s="43" t="s">
        <v>3379</v>
      </c>
      <c r="L2296" s="43"/>
      <c r="M2296" s="168"/>
      <c r="N2296" s="75"/>
      <c r="O2296" s="75">
        <v>0</v>
      </c>
      <c r="P2296" s="65">
        <v>1</v>
      </c>
      <c r="Q2296" s="91" t="s">
        <v>3107</v>
      </c>
      <c r="R2296" s="14"/>
      <c r="T2296" s="123"/>
      <c r="U2296" s="338"/>
      <c r="V2296" s="92"/>
      <c r="W2296" s="92"/>
    </row>
    <row r="2297" spans="1:23" ht="12.75" customHeight="1" x14ac:dyDescent="0.2">
      <c r="A2297" s="11">
        <f t="shared" si="36"/>
        <v>2295</v>
      </c>
      <c r="B2297" s="98">
        <v>5856</v>
      </c>
      <c r="C2297" s="12" t="s">
        <v>1697</v>
      </c>
      <c r="D2297" s="14" t="s">
        <v>2341</v>
      </c>
      <c r="E2297" s="13" t="s">
        <v>646</v>
      </c>
      <c r="F2297" s="43" t="s">
        <v>3097</v>
      </c>
      <c r="G2297" s="12" t="s">
        <v>2120</v>
      </c>
      <c r="H2297" s="12"/>
      <c r="I2297" s="12"/>
      <c r="J2297" s="43" t="s">
        <v>3379</v>
      </c>
      <c r="K2297" s="13"/>
      <c r="L2297" s="13"/>
      <c r="M2297" s="168"/>
      <c r="N2297" s="75"/>
      <c r="O2297" s="75">
        <v>0</v>
      </c>
      <c r="P2297" s="65">
        <v>1</v>
      </c>
      <c r="Q2297" s="91" t="s">
        <v>3107</v>
      </c>
      <c r="R2297" s="14"/>
      <c r="T2297" s="123"/>
      <c r="U2297" s="338"/>
      <c r="V2297" s="92"/>
      <c r="W2297" s="92"/>
    </row>
    <row r="2298" spans="1:23" ht="12.75" customHeight="1" x14ac:dyDescent="0.2">
      <c r="A2298" s="11">
        <f t="shared" si="36"/>
        <v>2296</v>
      </c>
      <c r="B2298" s="98">
        <v>5857</v>
      </c>
      <c r="C2298" s="12" t="s">
        <v>1697</v>
      </c>
      <c r="D2298" s="14" t="s">
        <v>2342</v>
      </c>
      <c r="E2298" s="13" t="s">
        <v>646</v>
      </c>
      <c r="F2298" s="43" t="s">
        <v>3097</v>
      </c>
      <c r="G2298" s="12" t="s">
        <v>2120</v>
      </c>
      <c r="H2298" s="12"/>
      <c r="I2298" s="12"/>
      <c r="J2298" s="43" t="s">
        <v>3379</v>
      </c>
      <c r="K2298" s="13"/>
      <c r="L2298" s="13"/>
      <c r="M2298" s="168"/>
      <c r="N2298" s="75"/>
      <c r="O2298" s="75">
        <v>0</v>
      </c>
      <c r="P2298" s="65">
        <v>1</v>
      </c>
      <c r="Q2298" s="91" t="s">
        <v>3107</v>
      </c>
      <c r="R2298" s="14"/>
      <c r="T2298" s="123"/>
      <c r="U2298" s="338"/>
      <c r="V2298" s="92"/>
      <c r="W2298" s="92"/>
    </row>
    <row r="2299" spans="1:23" ht="12.75" customHeight="1" x14ac:dyDescent="0.2">
      <c r="A2299" s="11">
        <f t="shared" si="36"/>
        <v>2297</v>
      </c>
      <c r="B2299" s="98">
        <v>5858</v>
      </c>
      <c r="C2299" s="12" t="s">
        <v>1697</v>
      </c>
      <c r="D2299" s="14" t="s">
        <v>494</v>
      </c>
      <c r="E2299" s="13" t="s">
        <v>646</v>
      </c>
      <c r="F2299" s="43" t="s">
        <v>3097</v>
      </c>
      <c r="G2299" s="12" t="s">
        <v>2120</v>
      </c>
      <c r="H2299" s="12"/>
      <c r="I2299" s="12"/>
      <c r="J2299" s="43" t="s">
        <v>3379</v>
      </c>
      <c r="K2299" s="13"/>
      <c r="L2299" s="13"/>
      <c r="M2299" s="168"/>
      <c r="N2299" s="75"/>
      <c r="O2299" s="75">
        <v>0</v>
      </c>
      <c r="P2299" s="65">
        <v>1</v>
      </c>
      <c r="Q2299" s="91" t="s">
        <v>3107</v>
      </c>
      <c r="R2299" s="14"/>
      <c r="T2299" s="123"/>
      <c r="U2299" s="338"/>
      <c r="V2299" s="92"/>
      <c r="W2299" s="92"/>
    </row>
    <row r="2300" spans="1:23" ht="12.75" customHeight="1" x14ac:dyDescent="0.2">
      <c r="A2300" s="11">
        <f t="shared" si="36"/>
        <v>2298</v>
      </c>
      <c r="B2300" s="98">
        <v>5859</v>
      </c>
      <c r="C2300" s="12" t="s">
        <v>1697</v>
      </c>
      <c r="D2300" s="14" t="s">
        <v>495</v>
      </c>
      <c r="E2300" s="13" t="s">
        <v>646</v>
      </c>
      <c r="F2300" s="43" t="s">
        <v>3097</v>
      </c>
      <c r="G2300" s="12" t="s">
        <v>2120</v>
      </c>
      <c r="H2300" s="12" t="s">
        <v>2121</v>
      </c>
      <c r="I2300" s="226" t="s">
        <v>3360</v>
      </c>
      <c r="J2300" s="43" t="s">
        <v>3379</v>
      </c>
      <c r="K2300" s="43" t="s">
        <v>3379</v>
      </c>
      <c r="L2300" s="144">
        <v>41272</v>
      </c>
      <c r="M2300" s="168"/>
      <c r="N2300" s="75"/>
      <c r="O2300" s="75">
        <v>0</v>
      </c>
      <c r="P2300" s="65">
        <v>1</v>
      </c>
      <c r="Q2300" s="91" t="s">
        <v>3110</v>
      </c>
      <c r="R2300" s="14"/>
      <c r="T2300" s="123"/>
      <c r="U2300" s="338"/>
      <c r="V2300" s="92"/>
      <c r="W2300" s="92"/>
    </row>
    <row r="2301" spans="1:23" ht="12.75" customHeight="1" x14ac:dyDescent="0.2">
      <c r="A2301" s="11">
        <f t="shared" si="36"/>
        <v>2299</v>
      </c>
      <c r="B2301" s="98">
        <v>5860</v>
      </c>
      <c r="C2301" s="12" t="s">
        <v>1697</v>
      </c>
      <c r="D2301" s="14" t="s">
        <v>496</v>
      </c>
      <c r="E2301" s="13" t="s">
        <v>646</v>
      </c>
      <c r="F2301" s="43" t="s">
        <v>3097</v>
      </c>
      <c r="G2301" s="12" t="s">
        <v>2120</v>
      </c>
      <c r="H2301" s="12"/>
      <c r="I2301" s="12"/>
      <c r="J2301" s="43" t="s">
        <v>3379</v>
      </c>
      <c r="K2301" s="13"/>
      <c r="L2301" s="13"/>
      <c r="M2301" s="168"/>
      <c r="N2301" s="75"/>
      <c r="O2301" s="75">
        <v>0</v>
      </c>
      <c r="P2301" s="65">
        <v>1</v>
      </c>
      <c r="Q2301" s="91" t="s">
        <v>3107</v>
      </c>
      <c r="R2301" s="14"/>
      <c r="T2301" s="123"/>
      <c r="U2301" s="338"/>
      <c r="V2301" s="92"/>
      <c r="W2301" s="92"/>
    </row>
    <row r="2302" spans="1:23" ht="12.75" customHeight="1" x14ac:dyDescent="0.2">
      <c r="A2302" s="11">
        <f t="shared" si="36"/>
        <v>2300</v>
      </c>
      <c r="B2302" s="98">
        <v>5861</v>
      </c>
      <c r="C2302" s="12" t="s">
        <v>1697</v>
      </c>
      <c r="D2302" s="14" t="s">
        <v>497</v>
      </c>
      <c r="E2302" s="13" t="s">
        <v>646</v>
      </c>
      <c r="F2302" s="43" t="s">
        <v>3097</v>
      </c>
      <c r="G2302" s="12" t="s">
        <v>2120</v>
      </c>
      <c r="H2302" s="12"/>
      <c r="I2302" s="12"/>
      <c r="J2302" s="43" t="s">
        <v>3379</v>
      </c>
      <c r="K2302" s="13"/>
      <c r="L2302" s="13"/>
      <c r="M2302" s="168"/>
      <c r="N2302" s="75"/>
      <c r="O2302" s="75">
        <v>0</v>
      </c>
      <c r="P2302" s="65">
        <v>1</v>
      </c>
      <c r="Q2302" s="91" t="s">
        <v>3107</v>
      </c>
      <c r="R2302" s="14"/>
      <c r="T2302" s="123"/>
      <c r="U2302" s="338"/>
      <c r="V2302" s="92"/>
      <c r="W2302" s="92"/>
    </row>
    <row r="2303" spans="1:23" ht="12.75" customHeight="1" x14ac:dyDescent="0.2">
      <c r="A2303" s="11">
        <f t="shared" si="36"/>
        <v>2301</v>
      </c>
      <c r="B2303" s="98">
        <v>5862</v>
      </c>
      <c r="C2303" s="12" t="s">
        <v>1697</v>
      </c>
      <c r="D2303" s="14" t="s">
        <v>498</v>
      </c>
      <c r="E2303" s="13" t="s">
        <v>646</v>
      </c>
      <c r="F2303" s="43" t="s">
        <v>3097</v>
      </c>
      <c r="G2303" s="12" t="s">
        <v>2120</v>
      </c>
      <c r="H2303" s="12" t="s">
        <v>2121</v>
      </c>
      <c r="I2303" s="226" t="s">
        <v>3360</v>
      </c>
      <c r="J2303" s="43" t="s">
        <v>3379</v>
      </c>
      <c r="K2303" s="43" t="s">
        <v>3379</v>
      </c>
      <c r="L2303" s="144">
        <v>40630</v>
      </c>
      <c r="M2303" s="168"/>
      <c r="N2303" s="75"/>
      <c r="O2303" s="75">
        <v>0</v>
      </c>
      <c r="P2303" s="65">
        <v>1</v>
      </c>
      <c r="Q2303" s="91" t="s">
        <v>3110</v>
      </c>
      <c r="R2303" s="14"/>
      <c r="T2303" s="123"/>
      <c r="U2303" s="338"/>
      <c r="V2303" s="92"/>
      <c r="W2303" s="92"/>
    </row>
    <row r="2304" spans="1:23" ht="12.75" customHeight="1" x14ac:dyDescent="0.2">
      <c r="A2304" s="11">
        <f t="shared" si="36"/>
        <v>2302</v>
      </c>
      <c r="B2304" s="98">
        <v>5863</v>
      </c>
      <c r="C2304" s="12" t="s">
        <v>1697</v>
      </c>
      <c r="D2304" s="14" t="s">
        <v>499</v>
      </c>
      <c r="E2304" s="13" t="s">
        <v>646</v>
      </c>
      <c r="F2304" s="43" t="s">
        <v>3097</v>
      </c>
      <c r="G2304" s="12" t="s">
        <v>2120</v>
      </c>
      <c r="H2304" s="12" t="s">
        <v>2121</v>
      </c>
      <c r="I2304" s="18" t="s">
        <v>3360</v>
      </c>
      <c r="J2304" s="43" t="s">
        <v>3379</v>
      </c>
      <c r="K2304" s="43" t="s">
        <v>3379</v>
      </c>
      <c r="L2304" s="144">
        <v>42004</v>
      </c>
      <c r="M2304" s="138"/>
      <c r="N2304" s="15"/>
      <c r="O2304" s="15">
        <v>1</v>
      </c>
      <c r="P2304" s="39">
        <v>1</v>
      </c>
      <c r="Q2304" s="91" t="s">
        <v>3110</v>
      </c>
      <c r="R2304" s="14"/>
      <c r="S2304" s="118" t="s">
        <v>3360</v>
      </c>
      <c r="T2304" s="123"/>
      <c r="U2304" s="338"/>
      <c r="V2304" s="92">
        <v>41997</v>
      </c>
      <c r="W2304" s="126">
        <v>41978</v>
      </c>
    </row>
    <row r="2305" spans="1:23" ht="12.75" customHeight="1" x14ac:dyDescent="0.2">
      <c r="A2305" s="11">
        <f t="shared" si="36"/>
        <v>2303</v>
      </c>
      <c r="B2305" s="98">
        <v>5864</v>
      </c>
      <c r="C2305" s="12" t="s">
        <v>1697</v>
      </c>
      <c r="D2305" s="14" t="s">
        <v>500</v>
      </c>
      <c r="E2305" s="13" t="s">
        <v>646</v>
      </c>
      <c r="F2305" s="43" t="s">
        <v>3097</v>
      </c>
      <c r="G2305" s="12" t="s">
        <v>2120</v>
      </c>
      <c r="H2305" s="12"/>
      <c r="I2305" s="12"/>
      <c r="J2305" s="43" t="s">
        <v>3379</v>
      </c>
      <c r="K2305" s="13"/>
      <c r="L2305" s="13"/>
      <c r="M2305" s="138"/>
      <c r="N2305" s="15"/>
      <c r="O2305" s="15">
        <v>1</v>
      </c>
      <c r="P2305" s="39">
        <v>1</v>
      </c>
      <c r="Q2305" s="91" t="s">
        <v>3107</v>
      </c>
      <c r="R2305" s="14"/>
      <c r="T2305" s="123"/>
      <c r="U2305" s="338"/>
      <c r="V2305" s="92"/>
      <c r="W2305" s="92"/>
    </row>
    <row r="2306" spans="1:23" ht="12.75" customHeight="1" x14ac:dyDescent="0.2">
      <c r="A2306" s="11">
        <f t="shared" si="36"/>
        <v>2304</v>
      </c>
      <c r="B2306" s="98">
        <v>5866</v>
      </c>
      <c r="C2306" s="12" t="s">
        <v>1697</v>
      </c>
      <c r="D2306" s="14" t="s">
        <v>501</v>
      </c>
      <c r="E2306" s="13" t="s">
        <v>646</v>
      </c>
      <c r="F2306" s="43" t="s">
        <v>3097</v>
      </c>
      <c r="G2306" s="12" t="s">
        <v>2120</v>
      </c>
      <c r="H2306" s="12"/>
      <c r="I2306" s="12"/>
      <c r="J2306" s="43" t="s">
        <v>3379</v>
      </c>
      <c r="K2306" s="13"/>
      <c r="L2306" s="13"/>
      <c r="M2306" s="168"/>
      <c r="N2306" s="75"/>
      <c r="O2306" s="75">
        <v>0</v>
      </c>
      <c r="P2306" s="65">
        <v>1</v>
      </c>
      <c r="Q2306" s="91" t="s">
        <v>3107</v>
      </c>
      <c r="R2306" s="14"/>
      <c r="T2306" s="123"/>
      <c r="U2306" s="338"/>
      <c r="V2306" s="92"/>
      <c r="W2306" s="92"/>
    </row>
    <row r="2307" spans="1:23" ht="12.75" customHeight="1" x14ac:dyDescent="0.2">
      <c r="A2307" s="11">
        <f t="shared" si="36"/>
        <v>2305</v>
      </c>
      <c r="B2307" s="98">
        <v>5867</v>
      </c>
      <c r="C2307" s="12" t="s">
        <v>1697</v>
      </c>
      <c r="D2307" s="14" t="s">
        <v>502</v>
      </c>
      <c r="E2307" s="13" t="s">
        <v>646</v>
      </c>
      <c r="F2307" s="43" t="s">
        <v>3097</v>
      </c>
      <c r="G2307" s="12" t="s">
        <v>2120</v>
      </c>
      <c r="H2307" s="12"/>
      <c r="I2307" s="12"/>
      <c r="J2307" s="43" t="s">
        <v>3379</v>
      </c>
      <c r="K2307" s="13"/>
      <c r="L2307" s="13"/>
      <c r="M2307" s="168"/>
      <c r="N2307" s="75"/>
      <c r="O2307" s="75">
        <v>0</v>
      </c>
      <c r="P2307" s="65">
        <v>1</v>
      </c>
      <c r="Q2307" s="91" t="s">
        <v>3107</v>
      </c>
      <c r="R2307" s="14"/>
      <c r="T2307" s="123"/>
      <c r="U2307" s="338"/>
      <c r="V2307" s="92"/>
      <c r="W2307" s="92"/>
    </row>
    <row r="2308" spans="1:23" ht="12.75" customHeight="1" x14ac:dyDescent="0.2">
      <c r="A2308" s="11">
        <f t="shared" ref="A2308:A2371" si="37">A2307+1</f>
        <v>2306</v>
      </c>
      <c r="B2308" s="98">
        <v>5868</v>
      </c>
      <c r="C2308" s="12" t="s">
        <v>1697</v>
      </c>
      <c r="D2308" s="14" t="s">
        <v>503</v>
      </c>
      <c r="E2308" s="13" t="s">
        <v>646</v>
      </c>
      <c r="F2308" s="43" t="s">
        <v>3097</v>
      </c>
      <c r="G2308" s="12" t="s">
        <v>2120</v>
      </c>
      <c r="H2308" s="12" t="s">
        <v>2121</v>
      </c>
      <c r="I2308" s="12"/>
      <c r="J2308" s="43" t="s">
        <v>3379</v>
      </c>
      <c r="K2308" s="43" t="s">
        <v>3379</v>
      </c>
      <c r="L2308" s="43"/>
      <c r="M2308" s="168"/>
      <c r="N2308" s="75"/>
      <c r="O2308" s="75">
        <v>0</v>
      </c>
      <c r="P2308" s="65">
        <v>1</v>
      </c>
      <c r="Q2308" s="91" t="s">
        <v>3107</v>
      </c>
      <c r="R2308" s="14"/>
      <c r="T2308" s="135">
        <v>41355</v>
      </c>
      <c r="U2308" s="338"/>
      <c r="V2308" s="92"/>
      <c r="W2308" s="92"/>
    </row>
    <row r="2309" spans="1:23" ht="12.75" customHeight="1" x14ac:dyDescent="0.2">
      <c r="A2309" s="11">
        <f t="shared" si="37"/>
        <v>2307</v>
      </c>
      <c r="B2309" s="98">
        <v>5869</v>
      </c>
      <c r="C2309" s="12" t="s">
        <v>1697</v>
      </c>
      <c r="D2309" s="14" t="s">
        <v>504</v>
      </c>
      <c r="E2309" s="13" t="s">
        <v>646</v>
      </c>
      <c r="F2309" s="43" t="s">
        <v>3097</v>
      </c>
      <c r="G2309" s="12" t="s">
        <v>2120</v>
      </c>
      <c r="H2309" s="12"/>
      <c r="I2309" s="12"/>
      <c r="J2309" s="43" t="s">
        <v>3379</v>
      </c>
      <c r="K2309" s="13"/>
      <c r="L2309" s="13"/>
      <c r="M2309" s="138"/>
      <c r="N2309" s="15"/>
      <c r="O2309" s="15">
        <v>1</v>
      </c>
      <c r="P2309" s="39">
        <v>1</v>
      </c>
      <c r="Q2309" s="91" t="s">
        <v>3107</v>
      </c>
      <c r="R2309" s="14"/>
      <c r="T2309" s="123"/>
      <c r="U2309" s="338"/>
      <c r="V2309" s="92"/>
      <c r="W2309" s="92"/>
    </row>
    <row r="2310" spans="1:23" ht="12.75" customHeight="1" x14ac:dyDescent="0.2">
      <c r="A2310" s="11">
        <f t="shared" si="37"/>
        <v>2308</v>
      </c>
      <c r="B2310" s="98">
        <v>5870</v>
      </c>
      <c r="C2310" s="12" t="s">
        <v>1697</v>
      </c>
      <c r="D2310" s="14" t="s">
        <v>2545</v>
      </c>
      <c r="E2310" s="13" t="s">
        <v>646</v>
      </c>
      <c r="F2310" s="43" t="s">
        <v>3097</v>
      </c>
      <c r="G2310" s="12" t="s">
        <v>2120</v>
      </c>
      <c r="H2310" s="12"/>
      <c r="I2310" s="12"/>
      <c r="J2310" s="43" t="s">
        <v>3379</v>
      </c>
      <c r="K2310" s="13"/>
      <c r="L2310" s="13"/>
      <c r="M2310" s="168"/>
      <c r="N2310" s="75"/>
      <c r="O2310" s="75">
        <v>0</v>
      </c>
      <c r="P2310" s="65">
        <v>1</v>
      </c>
      <c r="Q2310" s="91" t="s">
        <v>3107</v>
      </c>
      <c r="R2310" s="14"/>
      <c r="T2310" s="123"/>
      <c r="U2310" s="338"/>
      <c r="V2310" s="92"/>
      <c r="W2310" s="92"/>
    </row>
    <row r="2311" spans="1:23" ht="12.75" customHeight="1" x14ac:dyDescent="0.2">
      <c r="A2311" s="11">
        <f t="shared" si="37"/>
        <v>2309</v>
      </c>
      <c r="B2311" s="98">
        <v>5871</v>
      </c>
      <c r="C2311" s="12" t="s">
        <v>1697</v>
      </c>
      <c r="D2311" s="14" t="s">
        <v>2546</v>
      </c>
      <c r="E2311" s="13" t="s">
        <v>1713</v>
      </c>
      <c r="F2311" s="43" t="s">
        <v>3094</v>
      </c>
      <c r="G2311" s="12" t="s">
        <v>2120</v>
      </c>
      <c r="H2311" s="12" t="s">
        <v>2121</v>
      </c>
      <c r="I2311" s="12"/>
      <c r="J2311" s="43" t="s">
        <v>3379</v>
      </c>
      <c r="K2311" s="43" t="s">
        <v>3379</v>
      </c>
      <c r="L2311" s="43"/>
      <c r="M2311" s="168"/>
      <c r="N2311" s="75"/>
      <c r="O2311" s="75">
        <v>0</v>
      </c>
      <c r="P2311" s="65">
        <v>1</v>
      </c>
      <c r="Q2311" s="91" t="s">
        <v>3107</v>
      </c>
      <c r="R2311" s="14"/>
      <c r="T2311" s="123"/>
      <c r="U2311" s="338"/>
      <c r="V2311" s="92"/>
      <c r="W2311" s="92"/>
    </row>
    <row r="2312" spans="1:23" ht="12.75" customHeight="1" x14ac:dyDescent="0.2">
      <c r="A2312" s="11">
        <f t="shared" si="37"/>
        <v>2310</v>
      </c>
      <c r="B2312" s="98">
        <v>5872</v>
      </c>
      <c r="C2312" s="12" t="s">
        <v>1697</v>
      </c>
      <c r="D2312" s="14" t="s">
        <v>2547</v>
      </c>
      <c r="E2312" s="13" t="s">
        <v>646</v>
      </c>
      <c r="F2312" s="43" t="s">
        <v>3097</v>
      </c>
      <c r="G2312" s="12" t="s">
        <v>2120</v>
      </c>
      <c r="H2312" s="12" t="s">
        <v>2121</v>
      </c>
      <c r="I2312" s="225" t="s">
        <v>3360</v>
      </c>
      <c r="J2312" s="43" t="s">
        <v>3379</v>
      </c>
      <c r="K2312" s="43" t="s">
        <v>3379</v>
      </c>
      <c r="L2312" s="144">
        <v>40515</v>
      </c>
      <c r="M2312" s="168"/>
      <c r="N2312" s="75"/>
      <c r="O2312" s="75">
        <v>0</v>
      </c>
      <c r="P2312" s="65">
        <v>1</v>
      </c>
      <c r="Q2312" s="91" t="s">
        <v>3110</v>
      </c>
      <c r="R2312" s="14"/>
      <c r="T2312" s="135">
        <v>41425</v>
      </c>
      <c r="U2312" s="338"/>
      <c r="V2312" s="92"/>
      <c r="W2312" s="92"/>
    </row>
    <row r="2313" spans="1:23" ht="12.75" customHeight="1" x14ac:dyDescent="0.2">
      <c r="A2313" s="11">
        <f t="shared" si="37"/>
        <v>2311</v>
      </c>
      <c r="B2313" s="98">
        <v>5873</v>
      </c>
      <c r="C2313" s="12" t="s">
        <v>1697</v>
      </c>
      <c r="D2313" s="14" t="s">
        <v>2548</v>
      </c>
      <c r="E2313" s="13" t="s">
        <v>646</v>
      </c>
      <c r="F2313" s="43" t="s">
        <v>3097</v>
      </c>
      <c r="G2313" s="12" t="s">
        <v>2120</v>
      </c>
      <c r="H2313" s="12" t="s">
        <v>2121</v>
      </c>
      <c r="I2313" s="18" t="s">
        <v>3360</v>
      </c>
      <c r="J2313" s="43" t="s">
        <v>3379</v>
      </c>
      <c r="K2313" s="43" t="s">
        <v>3379</v>
      </c>
      <c r="L2313" s="144">
        <v>40786</v>
      </c>
      <c r="M2313" s="168"/>
      <c r="N2313" s="75"/>
      <c r="O2313" s="75">
        <v>0</v>
      </c>
      <c r="P2313" s="65">
        <v>1</v>
      </c>
      <c r="Q2313" s="91" t="s">
        <v>3110</v>
      </c>
      <c r="R2313" s="14"/>
      <c r="T2313" s="123"/>
      <c r="U2313" s="338"/>
      <c r="V2313" s="92"/>
      <c r="W2313" s="92"/>
    </row>
    <row r="2314" spans="1:23" ht="12.75" customHeight="1" x14ac:dyDescent="0.2">
      <c r="A2314" s="11">
        <f t="shared" si="37"/>
        <v>2312</v>
      </c>
      <c r="B2314" s="98">
        <v>5874</v>
      </c>
      <c r="C2314" s="12" t="s">
        <v>1697</v>
      </c>
      <c r="D2314" s="14" t="s">
        <v>2549</v>
      </c>
      <c r="E2314" s="13" t="s">
        <v>646</v>
      </c>
      <c r="F2314" s="43" t="s">
        <v>3097</v>
      </c>
      <c r="G2314" s="12" t="s">
        <v>2120</v>
      </c>
      <c r="H2314" s="12" t="s">
        <v>2121</v>
      </c>
      <c r="I2314" s="221" t="s">
        <v>3360</v>
      </c>
      <c r="J2314" s="43" t="s">
        <v>3379</v>
      </c>
      <c r="K2314" s="43" t="s">
        <v>3379</v>
      </c>
      <c r="L2314" s="144">
        <v>40522</v>
      </c>
      <c r="M2314" s="168"/>
      <c r="N2314" s="75"/>
      <c r="O2314" s="75">
        <v>0</v>
      </c>
      <c r="P2314" s="65">
        <v>1</v>
      </c>
      <c r="Q2314" s="91" t="s">
        <v>3110</v>
      </c>
      <c r="R2314" s="14"/>
      <c r="T2314" s="123"/>
      <c r="U2314" s="338"/>
      <c r="V2314" s="92"/>
      <c r="W2314" s="92"/>
    </row>
    <row r="2315" spans="1:23" ht="12.75" customHeight="1" x14ac:dyDescent="0.2">
      <c r="A2315" s="11">
        <f t="shared" si="37"/>
        <v>2313</v>
      </c>
      <c r="B2315" s="98">
        <v>5875</v>
      </c>
      <c r="C2315" s="12" t="s">
        <v>1697</v>
      </c>
      <c r="D2315" s="14" t="s">
        <v>2550</v>
      </c>
      <c r="E2315" s="13" t="s">
        <v>646</v>
      </c>
      <c r="F2315" s="43" t="s">
        <v>3097</v>
      </c>
      <c r="G2315" s="12" t="s">
        <v>2120</v>
      </c>
      <c r="H2315" s="12"/>
      <c r="I2315" s="12"/>
      <c r="J2315" s="43" t="s">
        <v>3379</v>
      </c>
      <c r="K2315" s="13"/>
      <c r="L2315" s="13"/>
      <c r="M2315" s="168"/>
      <c r="N2315" s="75"/>
      <c r="O2315" s="75">
        <v>0</v>
      </c>
      <c r="P2315" s="65">
        <v>1</v>
      </c>
      <c r="Q2315" s="91" t="s">
        <v>3107</v>
      </c>
      <c r="R2315" s="14"/>
      <c r="T2315" s="123"/>
      <c r="U2315" s="338"/>
      <c r="V2315" s="92"/>
      <c r="W2315" s="92"/>
    </row>
    <row r="2316" spans="1:23" ht="12.75" customHeight="1" x14ac:dyDescent="0.2">
      <c r="A2316" s="11">
        <f t="shared" si="37"/>
        <v>2314</v>
      </c>
      <c r="B2316" s="98">
        <v>5876</v>
      </c>
      <c r="C2316" s="12" t="s">
        <v>1697</v>
      </c>
      <c r="D2316" s="14" t="s">
        <v>2551</v>
      </c>
      <c r="E2316" s="13" t="s">
        <v>646</v>
      </c>
      <c r="F2316" s="43" t="s">
        <v>3097</v>
      </c>
      <c r="G2316" s="12" t="s">
        <v>2120</v>
      </c>
      <c r="H2316" s="12"/>
      <c r="I2316" s="12"/>
      <c r="J2316" s="43" t="s">
        <v>3379</v>
      </c>
      <c r="K2316" s="13"/>
      <c r="L2316" s="13"/>
      <c r="M2316" s="138"/>
      <c r="N2316" s="15"/>
      <c r="O2316" s="15">
        <v>1</v>
      </c>
      <c r="P2316" s="39">
        <v>1</v>
      </c>
      <c r="Q2316" s="91" t="s">
        <v>3107</v>
      </c>
      <c r="R2316" s="14"/>
      <c r="T2316" s="123"/>
      <c r="U2316" s="338"/>
      <c r="V2316" s="92"/>
      <c r="W2316" s="92"/>
    </row>
    <row r="2317" spans="1:23" ht="12.75" customHeight="1" x14ac:dyDescent="0.2">
      <c r="A2317" s="11">
        <f t="shared" si="37"/>
        <v>2315</v>
      </c>
      <c r="B2317" s="98">
        <v>5877</v>
      </c>
      <c r="C2317" s="12" t="s">
        <v>1697</v>
      </c>
      <c r="D2317" s="14" t="s">
        <v>2552</v>
      </c>
      <c r="E2317" s="13" t="s">
        <v>646</v>
      </c>
      <c r="F2317" s="43" t="s">
        <v>3097</v>
      </c>
      <c r="G2317" s="12" t="s">
        <v>2120</v>
      </c>
      <c r="H2317" s="12" t="s">
        <v>2121</v>
      </c>
      <c r="I2317" s="226" t="s">
        <v>3360</v>
      </c>
      <c r="J2317" s="43" t="s">
        <v>3379</v>
      </c>
      <c r="K2317" s="43" t="s">
        <v>3379</v>
      </c>
      <c r="L2317" s="144">
        <v>40840</v>
      </c>
      <c r="M2317" s="168"/>
      <c r="N2317" s="75"/>
      <c r="O2317" s="75">
        <v>0</v>
      </c>
      <c r="P2317" s="65">
        <v>1</v>
      </c>
      <c r="Q2317" s="91" t="s">
        <v>3110</v>
      </c>
      <c r="R2317" s="14"/>
      <c r="T2317" s="123"/>
      <c r="U2317" s="338"/>
      <c r="V2317" s="92"/>
      <c r="W2317" s="92"/>
    </row>
    <row r="2318" spans="1:23" ht="12.75" customHeight="1" x14ac:dyDescent="0.2">
      <c r="A2318" s="11">
        <f t="shared" si="37"/>
        <v>2316</v>
      </c>
      <c r="B2318" s="98">
        <v>5878</v>
      </c>
      <c r="C2318" s="12" t="s">
        <v>1697</v>
      </c>
      <c r="D2318" s="14" t="s">
        <v>2553</v>
      </c>
      <c r="E2318" s="13" t="s">
        <v>646</v>
      </c>
      <c r="F2318" s="43" t="s">
        <v>3097</v>
      </c>
      <c r="G2318" s="12" t="s">
        <v>2120</v>
      </c>
      <c r="H2318" s="12"/>
      <c r="I2318" s="12"/>
      <c r="J2318" s="43" t="s">
        <v>3379</v>
      </c>
      <c r="K2318" s="13"/>
      <c r="L2318" s="13"/>
      <c r="M2318" s="168"/>
      <c r="N2318" s="75"/>
      <c r="O2318" s="75">
        <v>0</v>
      </c>
      <c r="P2318" s="65">
        <v>1</v>
      </c>
      <c r="Q2318" s="91" t="s">
        <v>3107</v>
      </c>
      <c r="R2318" s="14"/>
      <c r="T2318" s="123"/>
      <c r="U2318" s="338"/>
      <c r="V2318" s="92"/>
      <c r="W2318" s="92"/>
    </row>
    <row r="2319" spans="1:23" ht="12.75" customHeight="1" x14ac:dyDescent="0.2">
      <c r="A2319" s="11">
        <f t="shared" si="37"/>
        <v>2317</v>
      </c>
      <c r="B2319" s="98">
        <v>5879</v>
      </c>
      <c r="C2319" s="12" t="s">
        <v>1697</v>
      </c>
      <c r="D2319" s="14" t="s">
        <v>1091</v>
      </c>
      <c r="E2319" s="13" t="s">
        <v>646</v>
      </c>
      <c r="F2319" s="43" t="s">
        <v>3097</v>
      </c>
      <c r="G2319" s="12" t="s">
        <v>2120</v>
      </c>
      <c r="H2319" s="12"/>
      <c r="I2319" s="12"/>
      <c r="J2319" s="43" t="s">
        <v>3379</v>
      </c>
      <c r="K2319" s="13"/>
      <c r="L2319" s="13"/>
      <c r="M2319" s="138"/>
      <c r="N2319" s="15"/>
      <c r="O2319" s="15">
        <v>1</v>
      </c>
      <c r="P2319" s="39">
        <v>1</v>
      </c>
      <c r="Q2319" s="91" t="s">
        <v>3107</v>
      </c>
      <c r="R2319" s="14"/>
      <c r="T2319" s="123"/>
      <c r="U2319" s="338"/>
      <c r="V2319" s="92"/>
      <c r="W2319" s="92"/>
    </row>
    <row r="2320" spans="1:23" ht="12.75" customHeight="1" x14ac:dyDescent="0.2">
      <c r="A2320" s="11">
        <f t="shared" si="37"/>
        <v>2318</v>
      </c>
      <c r="B2320" s="98">
        <v>5880</v>
      </c>
      <c r="C2320" s="12" t="s">
        <v>1697</v>
      </c>
      <c r="D2320" s="14" t="s">
        <v>1092</v>
      </c>
      <c r="E2320" s="13" t="s">
        <v>646</v>
      </c>
      <c r="F2320" s="43" t="s">
        <v>3097</v>
      </c>
      <c r="G2320" s="12" t="s">
        <v>2120</v>
      </c>
      <c r="H2320" s="12"/>
      <c r="I2320" s="12"/>
      <c r="J2320" s="43" t="s">
        <v>3379</v>
      </c>
      <c r="K2320" s="13"/>
      <c r="L2320" s="13"/>
      <c r="M2320" s="168"/>
      <c r="N2320" s="75"/>
      <c r="O2320" s="75">
        <v>0</v>
      </c>
      <c r="P2320" s="65">
        <v>1</v>
      </c>
      <c r="Q2320" s="91" t="s">
        <v>3107</v>
      </c>
      <c r="R2320" s="14"/>
      <c r="T2320" s="123"/>
      <c r="U2320" s="338"/>
      <c r="V2320" s="92"/>
      <c r="W2320" s="92"/>
    </row>
    <row r="2321" spans="1:23" x14ac:dyDescent="0.2">
      <c r="A2321" s="11">
        <f t="shared" si="37"/>
        <v>2319</v>
      </c>
      <c r="B2321" s="98">
        <v>5881</v>
      </c>
      <c r="C2321" s="12" t="s">
        <v>1697</v>
      </c>
      <c r="D2321" s="14" t="s">
        <v>2541</v>
      </c>
      <c r="E2321" s="13" t="s">
        <v>2119</v>
      </c>
      <c r="F2321" s="43" t="s">
        <v>3098</v>
      </c>
      <c r="G2321" s="12" t="s">
        <v>2120</v>
      </c>
      <c r="H2321" s="12" t="s">
        <v>2121</v>
      </c>
      <c r="I2321" s="226" t="s">
        <v>3360</v>
      </c>
      <c r="J2321" s="43" t="s">
        <v>3379</v>
      </c>
      <c r="K2321" s="43" t="s">
        <v>3379</v>
      </c>
      <c r="L2321" s="144">
        <v>40533</v>
      </c>
      <c r="M2321" s="138"/>
      <c r="N2321" s="15"/>
      <c r="O2321" s="15">
        <v>0</v>
      </c>
      <c r="P2321" s="39">
        <v>1</v>
      </c>
      <c r="Q2321" s="91" t="s">
        <v>3110</v>
      </c>
      <c r="R2321" s="14"/>
      <c r="T2321" s="123"/>
      <c r="U2321" s="338"/>
      <c r="V2321" s="92"/>
      <c r="W2321" s="92"/>
    </row>
    <row r="2322" spans="1:23" ht="12.75" customHeight="1" x14ac:dyDescent="0.2">
      <c r="A2322" s="11">
        <f t="shared" si="37"/>
        <v>2320</v>
      </c>
      <c r="B2322" s="98">
        <v>5882</v>
      </c>
      <c r="C2322" s="12" t="s">
        <v>1697</v>
      </c>
      <c r="D2322" s="14" t="s">
        <v>2542</v>
      </c>
      <c r="E2322" s="13" t="s">
        <v>646</v>
      </c>
      <c r="F2322" s="43" t="s">
        <v>3097</v>
      </c>
      <c r="G2322" s="12" t="s">
        <v>2120</v>
      </c>
      <c r="H2322" s="12"/>
      <c r="I2322" s="12"/>
      <c r="J2322" s="43" t="s">
        <v>3379</v>
      </c>
      <c r="K2322" s="13"/>
      <c r="L2322" s="13"/>
      <c r="M2322" s="168"/>
      <c r="N2322" s="75"/>
      <c r="O2322" s="75">
        <v>0</v>
      </c>
      <c r="P2322" s="65">
        <v>1</v>
      </c>
      <c r="Q2322" s="91" t="s">
        <v>3107</v>
      </c>
      <c r="R2322" s="14"/>
      <c r="T2322" s="123"/>
      <c r="U2322" s="338"/>
      <c r="V2322" s="92"/>
      <c r="W2322" s="92"/>
    </row>
    <row r="2323" spans="1:23" x14ac:dyDescent="0.2">
      <c r="A2323" s="11">
        <f t="shared" si="37"/>
        <v>2321</v>
      </c>
      <c r="B2323" s="98">
        <v>5883</v>
      </c>
      <c r="C2323" s="12" t="s">
        <v>1697</v>
      </c>
      <c r="D2323" s="14" t="s">
        <v>1965</v>
      </c>
      <c r="E2323" s="13" t="s">
        <v>2119</v>
      </c>
      <c r="F2323" s="43" t="s">
        <v>3098</v>
      </c>
      <c r="G2323" s="12" t="s">
        <v>2120</v>
      </c>
      <c r="H2323" s="12" t="s">
        <v>2121</v>
      </c>
      <c r="I2323" s="225" t="s">
        <v>3360</v>
      </c>
      <c r="J2323" s="43" t="s">
        <v>3379</v>
      </c>
      <c r="K2323" s="43" t="s">
        <v>3379</v>
      </c>
      <c r="L2323" s="144">
        <v>40529</v>
      </c>
      <c r="M2323" s="138"/>
      <c r="N2323" s="15"/>
      <c r="O2323" s="15">
        <v>0</v>
      </c>
      <c r="P2323" s="39">
        <v>1</v>
      </c>
      <c r="Q2323" s="91" t="s">
        <v>3110</v>
      </c>
      <c r="R2323" s="14"/>
      <c r="T2323" s="123"/>
      <c r="U2323" s="338"/>
      <c r="V2323" s="92"/>
      <c r="W2323" s="92"/>
    </row>
    <row r="2324" spans="1:23" x14ac:dyDescent="0.2">
      <c r="A2324" s="11">
        <f t="shared" si="37"/>
        <v>2322</v>
      </c>
      <c r="B2324" s="98">
        <v>5884</v>
      </c>
      <c r="C2324" s="12" t="s">
        <v>1697</v>
      </c>
      <c r="D2324" s="14" t="s">
        <v>1966</v>
      </c>
      <c r="E2324" s="13" t="s">
        <v>2119</v>
      </c>
      <c r="F2324" s="43" t="s">
        <v>3098</v>
      </c>
      <c r="G2324" s="12" t="s">
        <v>2120</v>
      </c>
      <c r="H2324" s="12" t="s">
        <v>2121</v>
      </c>
      <c r="I2324" s="18" t="s">
        <v>3360</v>
      </c>
      <c r="J2324" s="43" t="s">
        <v>3379</v>
      </c>
      <c r="K2324" s="43" t="s">
        <v>3379</v>
      </c>
      <c r="L2324" s="144">
        <v>40533</v>
      </c>
      <c r="M2324" s="138"/>
      <c r="N2324" s="15"/>
      <c r="O2324" s="15">
        <v>0</v>
      </c>
      <c r="P2324" s="39">
        <v>1</v>
      </c>
      <c r="Q2324" s="91" t="s">
        <v>3110</v>
      </c>
      <c r="R2324" s="14"/>
      <c r="T2324" s="123"/>
      <c r="U2324" s="338"/>
      <c r="V2324" s="92"/>
      <c r="W2324" s="92"/>
    </row>
    <row r="2325" spans="1:23" x14ac:dyDescent="0.2">
      <c r="A2325" s="11">
        <f t="shared" si="37"/>
        <v>2323</v>
      </c>
      <c r="B2325" s="98">
        <v>5885</v>
      </c>
      <c r="C2325" s="12" t="s">
        <v>1697</v>
      </c>
      <c r="D2325" s="14" t="s">
        <v>2826</v>
      </c>
      <c r="E2325" s="13" t="s">
        <v>2119</v>
      </c>
      <c r="F2325" s="43" t="s">
        <v>3098</v>
      </c>
      <c r="G2325" s="12" t="s">
        <v>2120</v>
      </c>
      <c r="H2325" s="12" t="s">
        <v>2121</v>
      </c>
      <c r="I2325" s="221" t="s">
        <v>3360</v>
      </c>
      <c r="J2325" s="43" t="s">
        <v>3379</v>
      </c>
      <c r="K2325" s="43" t="s">
        <v>3379</v>
      </c>
      <c r="L2325" s="144">
        <v>40533</v>
      </c>
      <c r="M2325" s="138"/>
      <c r="N2325" s="15"/>
      <c r="O2325" s="15">
        <v>0</v>
      </c>
      <c r="P2325" s="39">
        <v>1</v>
      </c>
      <c r="Q2325" s="91" t="s">
        <v>3110</v>
      </c>
      <c r="R2325" s="14"/>
      <c r="T2325" s="123"/>
      <c r="U2325" s="338"/>
      <c r="V2325" s="92"/>
      <c r="W2325" s="92"/>
    </row>
    <row r="2326" spans="1:23" ht="12.75" customHeight="1" x14ac:dyDescent="0.2">
      <c r="A2326" s="11">
        <f t="shared" si="37"/>
        <v>2324</v>
      </c>
      <c r="B2326" s="98">
        <v>5886</v>
      </c>
      <c r="C2326" s="12" t="s">
        <v>1697</v>
      </c>
      <c r="D2326" s="14" t="s">
        <v>2827</v>
      </c>
      <c r="E2326" s="13" t="s">
        <v>646</v>
      </c>
      <c r="F2326" s="43" t="s">
        <v>3097</v>
      </c>
      <c r="G2326" s="12" t="s">
        <v>2120</v>
      </c>
      <c r="H2326" s="12"/>
      <c r="I2326" s="12"/>
      <c r="J2326" s="43" t="s">
        <v>3379</v>
      </c>
      <c r="K2326" s="13"/>
      <c r="L2326" s="13"/>
      <c r="M2326" s="138"/>
      <c r="N2326" s="15"/>
      <c r="O2326" s="15">
        <v>1</v>
      </c>
      <c r="P2326" s="39">
        <v>1</v>
      </c>
      <c r="Q2326" s="91" t="s">
        <v>3107</v>
      </c>
      <c r="R2326" s="14"/>
      <c r="T2326" s="123"/>
      <c r="U2326" s="338"/>
      <c r="V2326" s="92"/>
      <c r="W2326" s="92"/>
    </row>
    <row r="2327" spans="1:23" ht="12.75" customHeight="1" x14ac:dyDescent="0.2">
      <c r="A2327" s="11">
        <f t="shared" si="37"/>
        <v>2325</v>
      </c>
      <c r="B2327" s="98">
        <v>5887</v>
      </c>
      <c r="C2327" s="12" t="s">
        <v>1697</v>
      </c>
      <c r="D2327" s="14" t="s">
        <v>767</v>
      </c>
      <c r="E2327" s="13" t="s">
        <v>646</v>
      </c>
      <c r="F2327" s="43" t="s">
        <v>3097</v>
      </c>
      <c r="G2327" s="12" t="s">
        <v>2120</v>
      </c>
      <c r="H2327" s="12" t="s">
        <v>2121</v>
      </c>
      <c r="I2327" s="225" t="s">
        <v>3360</v>
      </c>
      <c r="J2327" s="43" t="s">
        <v>3379</v>
      </c>
      <c r="K2327" s="43" t="s">
        <v>3379</v>
      </c>
      <c r="L2327" s="144">
        <v>40840</v>
      </c>
      <c r="M2327" s="168"/>
      <c r="N2327" s="75"/>
      <c r="O2327" s="75">
        <v>0</v>
      </c>
      <c r="P2327" s="65">
        <v>1</v>
      </c>
      <c r="Q2327" s="91" t="s">
        <v>3110</v>
      </c>
      <c r="R2327" s="14"/>
      <c r="T2327" s="123"/>
      <c r="U2327" s="338"/>
      <c r="V2327" s="92"/>
      <c r="W2327" s="92"/>
    </row>
    <row r="2328" spans="1:23" ht="12.75" customHeight="1" x14ac:dyDescent="0.2">
      <c r="A2328" s="11">
        <f t="shared" si="37"/>
        <v>2326</v>
      </c>
      <c r="B2328" s="98">
        <v>5888</v>
      </c>
      <c r="C2328" s="12" t="s">
        <v>1697</v>
      </c>
      <c r="D2328" s="14" t="s">
        <v>768</v>
      </c>
      <c r="E2328" s="13" t="s">
        <v>646</v>
      </c>
      <c r="F2328" s="43" t="s">
        <v>3097</v>
      </c>
      <c r="G2328" s="12" t="s">
        <v>2120</v>
      </c>
      <c r="H2328" s="12" t="s">
        <v>2121</v>
      </c>
      <c r="I2328" s="18" t="s">
        <v>3360</v>
      </c>
      <c r="J2328" s="43" t="s">
        <v>3379</v>
      </c>
      <c r="K2328" s="43" t="s">
        <v>3379</v>
      </c>
      <c r="L2328" s="144">
        <v>40782</v>
      </c>
      <c r="M2328" s="168"/>
      <c r="N2328" s="75"/>
      <c r="O2328" s="75">
        <v>0</v>
      </c>
      <c r="P2328" s="65">
        <v>1</v>
      </c>
      <c r="Q2328" s="91" t="s">
        <v>3110</v>
      </c>
      <c r="R2328" s="14"/>
      <c r="T2328" s="135">
        <v>41432</v>
      </c>
      <c r="U2328" s="338"/>
      <c r="V2328" s="92"/>
      <c r="W2328" s="92"/>
    </row>
    <row r="2329" spans="1:23" ht="12.75" customHeight="1" x14ac:dyDescent="0.2">
      <c r="A2329" s="11">
        <f t="shared" si="37"/>
        <v>2327</v>
      </c>
      <c r="B2329" s="98">
        <v>5889</v>
      </c>
      <c r="C2329" s="12" t="s">
        <v>1697</v>
      </c>
      <c r="D2329" s="14" t="s">
        <v>769</v>
      </c>
      <c r="E2329" s="13" t="s">
        <v>646</v>
      </c>
      <c r="F2329" s="43" t="s">
        <v>3097</v>
      </c>
      <c r="G2329" s="12" t="s">
        <v>2120</v>
      </c>
      <c r="H2329" s="12" t="s">
        <v>2121</v>
      </c>
      <c r="I2329" s="221" t="s">
        <v>3360</v>
      </c>
      <c r="J2329" s="43" t="s">
        <v>3379</v>
      </c>
      <c r="K2329" s="43" t="s">
        <v>3379</v>
      </c>
      <c r="L2329" s="144">
        <v>40757</v>
      </c>
      <c r="M2329" s="168"/>
      <c r="N2329" s="75"/>
      <c r="O2329" s="75">
        <v>0</v>
      </c>
      <c r="P2329" s="65">
        <v>1</v>
      </c>
      <c r="Q2329" s="91" t="s">
        <v>3110</v>
      </c>
      <c r="R2329" s="14"/>
      <c r="T2329" s="123"/>
      <c r="U2329" s="338"/>
      <c r="V2329" s="92"/>
      <c r="W2329" s="92"/>
    </row>
    <row r="2330" spans="1:23" ht="12.75" customHeight="1" x14ac:dyDescent="0.2">
      <c r="A2330" s="11">
        <f t="shared" si="37"/>
        <v>2328</v>
      </c>
      <c r="B2330" s="137">
        <v>5891</v>
      </c>
      <c r="C2330" s="12" t="s">
        <v>1697</v>
      </c>
      <c r="D2330" s="14" t="s">
        <v>770</v>
      </c>
      <c r="E2330" s="13" t="s">
        <v>646</v>
      </c>
      <c r="F2330" s="43" t="s">
        <v>3097</v>
      </c>
      <c r="G2330" s="12" t="s">
        <v>2120</v>
      </c>
      <c r="H2330" s="12" t="s">
        <v>2121</v>
      </c>
      <c r="I2330" s="12"/>
      <c r="J2330" s="43" t="s">
        <v>3379</v>
      </c>
      <c r="K2330" s="43" t="s">
        <v>3379</v>
      </c>
      <c r="L2330" s="43"/>
      <c r="M2330" s="168"/>
      <c r="N2330" s="75"/>
      <c r="O2330" s="75">
        <v>0</v>
      </c>
      <c r="P2330" s="65">
        <v>1</v>
      </c>
      <c r="Q2330" s="91" t="s">
        <v>3107</v>
      </c>
      <c r="R2330" s="14"/>
      <c r="T2330" s="123"/>
      <c r="U2330" s="338"/>
      <c r="V2330" s="92"/>
      <c r="W2330" s="92"/>
    </row>
    <row r="2331" spans="1:23" ht="12.75" customHeight="1" x14ac:dyDescent="0.2">
      <c r="A2331" s="11">
        <f t="shared" si="37"/>
        <v>2329</v>
      </c>
      <c r="B2331" s="98">
        <v>5893</v>
      </c>
      <c r="C2331" s="12" t="s">
        <v>1697</v>
      </c>
      <c r="D2331" s="14" t="s">
        <v>771</v>
      </c>
      <c r="E2331" s="13" t="s">
        <v>646</v>
      </c>
      <c r="F2331" s="43" t="s">
        <v>3097</v>
      </c>
      <c r="G2331" s="12" t="s">
        <v>2120</v>
      </c>
      <c r="H2331" s="12" t="s">
        <v>2121</v>
      </c>
      <c r="I2331" s="12"/>
      <c r="J2331" s="43" t="s">
        <v>3379</v>
      </c>
      <c r="K2331" s="43" t="s">
        <v>3379</v>
      </c>
      <c r="L2331" s="43"/>
      <c r="M2331" s="168"/>
      <c r="N2331" s="75"/>
      <c r="O2331" s="75">
        <v>0</v>
      </c>
      <c r="P2331" s="65">
        <v>1</v>
      </c>
      <c r="Q2331" s="91" t="s">
        <v>3107</v>
      </c>
      <c r="R2331" s="14"/>
      <c r="T2331" s="123"/>
      <c r="U2331" s="338"/>
      <c r="V2331" s="92"/>
      <c r="W2331" s="92"/>
    </row>
    <row r="2332" spans="1:23" ht="12.75" customHeight="1" x14ac:dyDescent="0.2">
      <c r="A2332" s="11">
        <f t="shared" si="37"/>
        <v>2330</v>
      </c>
      <c r="B2332" s="98">
        <v>5896</v>
      </c>
      <c r="C2332" s="12" t="s">
        <v>1697</v>
      </c>
      <c r="D2332" s="14" t="s">
        <v>772</v>
      </c>
      <c r="E2332" s="13" t="s">
        <v>646</v>
      </c>
      <c r="F2332" s="43" t="s">
        <v>3097</v>
      </c>
      <c r="G2332" s="12" t="s">
        <v>2120</v>
      </c>
      <c r="H2332" s="12" t="s">
        <v>2121</v>
      </c>
      <c r="I2332" s="226" t="s">
        <v>3360</v>
      </c>
      <c r="J2332" s="43" t="s">
        <v>3379</v>
      </c>
      <c r="K2332" s="43" t="s">
        <v>3379</v>
      </c>
      <c r="L2332" s="144">
        <v>40525</v>
      </c>
      <c r="M2332" s="168"/>
      <c r="N2332" s="75"/>
      <c r="O2332" s="75">
        <v>0</v>
      </c>
      <c r="P2332" s="65">
        <v>1</v>
      </c>
      <c r="Q2332" s="91" t="s">
        <v>3110</v>
      </c>
      <c r="R2332" s="14"/>
      <c r="T2332" s="135">
        <v>41446</v>
      </c>
      <c r="U2332" s="338"/>
      <c r="V2332" s="92"/>
      <c r="W2332" s="92"/>
    </row>
    <row r="2333" spans="1:23" ht="12.75" customHeight="1" x14ac:dyDescent="0.2">
      <c r="A2333" s="11">
        <f t="shared" si="37"/>
        <v>2331</v>
      </c>
      <c r="B2333" s="137">
        <v>5303</v>
      </c>
      <c r="C2333" s="93" t="s">
        <v>1697</v>
      </c>
      <c r="D2333" s="94" t="s">
        <v>773</v>
      </c>
      <c r="E2333" s="13" t="s">
        <v>646</v>
      </c>
      <c r="F2333" s="43" t="s">
        <v>3097</v>
      </c>
      <c r="G2333" s="12" t="s">
        <v>2120</v>
      </c>
      <c r="H2333" s="12"/>
      <c r="I2333" s="12"/>
      <c r="J2333" s="43" t="s">
        <v>3379</v>
      </c>
      <c r="K2333" s="13"/>
      <c r="L2333" s="13"/>
      <c r="M2333" s="168"/>
      <c r="N2333" s="75"/>
      <c r="O2333" s="75">
        <v>0</v>
      </c>
      <c r="P2333" s="65">
        <v>1</v>
      </c>
      <c r="Q2333" s="91" t="s">
        <v>3107</v>
      </c>
      <c r="R2333" s="14"/>
      <c r="T2333" s="123"/>
      <c r="U2333" s="338"/>
      <c r="V2333" s="92"/>
      <c r="W2333" s="92"/>
    </row>
    <row r="2334" spans="1:23" x14ac:dyDescent="0.2">
      <c r="A2334" s="11">
        <f t="shared" si="37"/>
        <v>2332</v>
      </c>
      <c r="B2334" s="137">
        <v>2109</v>
      </c>
      <c r="C2334" s="93" t="s">
        <v>1697</v>
      </c>
      <c r="D2334" s="94" t="s">
        <v>774</v>
      </c>
      <c r="E2334" s="13" t="s">
        <v>2119</v>
      </c>
      <c r="F2334" s="43" t="s">
        <v>3098</v>
      </c>
      <c r="G2334" s="12" t="s">
        <v>2120</v>
      </c>
      <c r="H2334" s="12" t="s">
        <v>2121</v>
      </c>
      <c r="I2334" s="225" t="s">
        <v>3360</v>
      </c>
      <c r="J2334" s="43" t="s">
        <v>3379</v>
      </c>
      <c r="K2334" s="43" t="s">
        <v>3379</v>
      </c>
      <c r="L2334" s="144">
        <v>40752</v>
      </c>
      <c r="M2334" s="138"/>
      <c r="N2334" s="15"/>
      <c r="O2334" s="15">
        <v>0</v>
      </c>
      <c r="P2334" s="39">
        <v>1</v>
      </c>
      <c r="Q2334" s="91" t="s">
        <v>3110</v>
      </c>
      <c r="R2334" s="14"/>
      <c r="T2334" s="135">
        <v>41355</v>
      </c>
      <c r="U2334" s="338"/>
      <c r="V2334" s="92"/>
      <c r="W2334" s="92"/>
    </row>
    <row r="2335" spans="1:23" x14ac:dyDescent="0.2">
      <c r="A2335" s="11">
        <f t="shared" si="37"/>
        <v>2333</v>
      </c>
      <c r="B2335" s="137">
        <v>2140</v>
      </c>
      <c r="C2335" s="93" t="s">
        <v>1697</v>
      </c>
      <c r="D2335" s="94" t="s">
        <v>775</v>
      </c>
      <c r="E2335" s="13" t="s">
        <v>2119</v>
      </c>
      <c r="F2335" s="43" t="s">
        <v>3098</v>
      </c>
      <c r="G2335" s="12" t="s">
        <v>2120</v>
      </c>
      <c r="H2335" s="12" t="s">
        <v>2121</v>
      </c>
      <c r="I2335" s="18" t="s">
        <v>3360</v>
      </c>
      <c r="J2335" s="43" t="s">
        <v>3379</v>
      </c>
      <c r="K2335" s="43" t="s">
        <v>3379</v>
      </c>
      <c r="L2335" s="144">
        <v>40778</v>
      </c>
      <c r="M2335" s="138"/>
      <c r="N2335" s="15"/>
      <c r="O2335" s="15">
        <v>0</v>
      </c>
      <c r="P2335" s="39">
        <v>1</v>
      </c>
      <c r="Q2335" s="91" t="s">
        <v>3110</v>
      </c>
      <c r="R2335" s="14"/>
      <c r="T2335" s="123"/>
      <c r="U2335" s="338"/>
      <c r="V2335" s="92"/>
      <c r="W2335" s="92"/>
    </row>
    <row r="2336" spans="1:23" ht="12.75" customHeight="1" x14ac:dyDescent="0.2">
      <c r="A2336" s="11">
        <f t="shared" si="37"/>
        <v>2334</v>
      </c>
      <c r="B2336" s="137">
        <v>2495</v>
      </c>
      <c r="C2336" s="93" t="s">
        <v>1697</v>
      </c>
      <c r="D2336" s="94" t="s">
        <v>776</v>
      </c>
      <c r="E2336" s="13" t="s">
        <v>957</v>
      </c>
      <c r="F2336" s="154" t="s">
        <v>3053</v>
      </c>
      <c r="G2336" s="12" t="s">
        <v>2120</v>
      </c>
      <c r="H2336" s="12" t="s">
        <v>2121</v>
      </c>
      <c r="I2336" s="18" t="s">
        <v>3360</v>
      </c>
      <c r="J2336" s="43" t="s">
        <v>3379</v>
      </c>
      <c r="K2336" s="43" t="s">
        <v>3379</v>
      </c>
      <c r="L2336" s="144" t="s">
        <v>20807</v>
      </c>
      <c r="M2336" s="168"/>
      <c r="N2336" s="75"/>
      <c r="O2336" s="75">
        <v>0</v>
      </c>
      <c r="P2336" s="65">
        <v>1</v>
      </c>
      <c r="Q2336" s="91" t="s">
        <v>3110</v>
      </c>
      <c r="R2336" s="14"/>
      <c r="T2336" s="135">
        <v>41446</v>
      </c>
      <c r="U2336" s="338"/>
      <c r="V2336" s="92"/>
      <c r="W2336" s="92"/>
    </row>
    <row r="2337" spans="1:23" ht="12.75" customHeight="1" x14ac:dyDescent="0.2">
      <c r="A2337" s="11">
        <f t="shared" si="37"/>
        <v>2335</v>
      </c>
      <c r="B2337" s="137">
        <v>5124</v>
      </c>
      <c r="C2337" s="93" t="s">
        <v>1697</v>
      </c>
      <c r="D2337" s="94" t="s">
        <v>777</v>
      </c>
      <c r="E2337" s="13" t="s">
        <v>1713</v>
      </c>
      <c r="F2337" s="43" t="s">
        <v>3094</v>
      </c>
      <c r="G2337" s="12" t="s">
        <v>2120</v>
      </c>
      <c r="H2337" s="18" t="s">
        <v>2121</v>
      </c>
      <c r="I2337" s="221" t="s">
        <v>3360</v>
      </c>
      <c r="J2337" s="43" t="s">
        <v>3379</v>
      </c>
      <c r="K2337" s="44">
        <v>42308</v>
      </c>
      <c r="L2337" s="144">
        <v>40695</v>
      </c>
      <c r="M2337" s="168"/>
      <c r="N2337" s="75"/>
      <c r="O2337" s="75">
        <v>0</v>
      </c>
      <c r="P2337" s="65">
        <v>1</v>
      </c>
      <c r="Q2337" s="91" t="s">
        <v>3110</v>
      </c>
      <c r="R2337" s="14"/>
      <c r="T2337" s="123">
        <v>42277</v>
      </c>
      <c r="U2337" s="338">
        <v>42308</v>
      </c>
      <c r="V2337" s="92"/>
      <c r="W2337" s="92"/>
    </row>
    <row r="2338" spans="1:23" ht="12.75" customHeight="1" x14ac:dyDescent="0.2">
      <c r="A2338" s="11">
        <f t="shared" si="37"/>
        <v>2336</v>
      </c>
      <c r="B2338" s="137">
        <v>5322</v>
      </c>
      <c r="C2338" s="93" t="s">
        <v>1697</v>
      </c>
      <c r="D2338" s="94" t="s">
        <v>778</v>
      </c>
      <c r="E2338" s="13" t="s">
        <v>646</v>
      </c>
      <c r="F2338" s="43" t="s">
        <v>3097</v>
      </c>
      <c r="G2338" s="12" t="s">
        <v>2120</v>
      </c>
      <c r="H2338" s="12"/>
      <c r="I2338" s="12"/>
      <c r="J2338" s="43" t="s">
        <v>3379</v>
      </c>
      <c r="K2338" s="13"/>
      <c r="L2338" s="13"/>
      <c r="M2338" s="168"/>
      <c r="N2338" s="75"/>
      <c r="O2338" s="75">
        <v>0</v>
      </c>
      <c r="P2338" s="65">
        <v>1</v>
      </c>
      <c r="Q2338" s="91" t="s">
        <v>3107</v>
      </c>
      <c r="R2338" s="14"/>
      <c r="T2338" s="123"/>
      <c r="U2338" s="338"/>
      <c r="V2338" s="92"/>
      <c r="W2338" s="92"/>
    </row>
    <row r="2339" spans="1:23" ht="12.75" customHeight="1" x14ac:dyDescent="0.2">
      <c r="A2339" s="11">
        <f t="shared" si="37"/>
        <v>2337</v>
      </c>
      <c r="B2339" s="137">
        <v>5201</v>
      </c>
      <c r="C2339" s="155" t="s">
        <v>1697</v>
      </c>
      <c r="D2339" s="156" t="s">
        <v>779</v>
      </c>
      <c r="E2339" s="13" t="s">
        <v>2646</v>
      </c>
      <c r="F2339" s="154" t="s">
        <v>3052</v>
      </c>
      <c r="G2339" s="12" t="s">
        <v>2120</v>
      </c>
      <c r="H2339" s="12" t="s">
        <v>2121</v>
      </c>
      <c r="I2339" s="225" t="s">
        <v>3360</v>
      </c>
      <c r="J2339" s="43" t="s">
        <v>3379</v>
      </c>
      <c r="K2339" s="43" t="s">
        <v>3379</v>
      </c>
      <c r="L2339" s="144">
        <v>40406</v>
      </c>
      <c r="M2339" s="168"/>
      <c r="N2339" s="75"/>
      <c r="O2339" s="75">
        <v>0</v>
      </c>
      <c r="P2339" s="65">
        <v>1</v>
      </c>
      <c r="Q2339" s="91" t="s">
        <v>3110</v>
      </c>
      <c r="R2339" s="14"/>
      <c r="T2339" s="123"/>
      <c r="U2339" s="338"/>
      <c r="V2339" s="92"/>
      <c r="W2339" s="92"/>
    </row>
    <row r="2340" spans="1:23" ht="12.75" customHeight="1" x14ac:dyDescent="0.2">
      <c r="A2340" s="11">
        <f t="shared" si="37"/>
        <v>2338</v>
      </c>
      <c r="B2340" s="137">
        <v>5139</v>
      </c>
      <c r="C2340" s="155" t="s">
        <v>1697</v>
      </c>
      <c r="D2340" s="156" t="s">
        <v>780</v>
      </c>
      <c r="E2340" s="13" t="s">
        <v>1713</v>
      </c>
      <c r="F2340" s="43" t="s">
        <v>3094</v>
      </c>
      <c r="G2340" s="12" t="s">
        <v>2120</v>
      </c>
      <c r="H2340" s="12" t="s">
        <v>2121</v>
      </c>
      <c r="I2340" s="18" t="s">
        <v>3360</v>
      </c>
      <c r="J2340" s="43" t="s">
        <v>3379</v>
      </c>
      <c r="K2340" s="43" t="s">
        <v>3379</v>
      </c>
      <c r="L2340" s="144">
        <v>40675</v>
      </c>
      <c r="M2340" s="168"/>
      <c r="N2340" s="75"/>
      <c r="O2340" s="75">
        <v>0</v>
      </c>
      <c r="P2340" s="65">
        <v>1</v>
      </c>
      <c r="Q2340" s="91" t="s">
        <v>3110</v>
      </c>
      <c r="R2340" s="14"/>
      <c r="T2340" s="123"/>
      <c r="U2340" s="338"/>
      <c r="V2340" s="92"/>
      <c r="W2340" s="92"/>
    </row>
    <row r="2341" spans="1:23" ht="12.75" customHeight="1" x14ac:dyDescent="0.2">
      <c r="A2341" s="11">
        <f t="shared" si="37"/>
        <v>2339</v>
      </c>
      <c r="B2341" s="137">
        <v>5802</v>
      </c>
      <c r="C2341" s="93" t="s">
        <v>1697</v>
      </c>
      <c r="D2341" s="94" t="s">
        <v>781</v>
      </c>
      <c r="E2341" s="13" t="s">
        <v>646</v>
      </c>
      <c r="F2341" s="154" t="s">
        <v>3054</v>
      </c>
      <c r="G2341" s="12" t="s">
        <v>2120</v>
      </c>
      <c r="H2341" s="12" t="s">
        <v>2121</v>
      </c>
      <c r="I2341" s="18" t="s">
        <v>3360</v>
      </c>
      <c r="J2341" s="43" t="s">
        <v>3379</v>
      </c>
      <c r="K2341" s="43" t="s">
        <v>3379</v>
      </c>
      <c r="L2341" s="144">
        <v>40402</v>
      </c>
      <c r="M2341" s="168"/>
      <c r="N2341" s="75"/>
      <c r="O2341" s="75">
        <v>0</v>
      </c>
      <c r="P2341" s="65">
        <v>1</v>
      </c>
      <c r="Q2341" s="91" t="s">
        <v>3110</v>
      </c>
      <c r="R2341" s="14"/>
      <c r="T2341" s="123"/>
      <c r="U2341" s="338"/>
      <c r="V2341" s="92"/>
      <c r="W2341" s="92"/>
    </row>
    <row r="2342" spans="1:23" ht="12.75" customHeight="1" x14ac:dyDescent="0.2">
      <c r="A2342" s="11">
        <f t="shared" si="37"/>
        <v>2340</v>
      </c>
      <c r="B2342" s="137">
        <v>4489</v>
      </c>
      <c r="C2342" s="12" t="s">
        <v>1697</v>
      </c>
      <c r="D2342" s="14" t="s">
        <v>782</v>
      </c>
      <c r="E2342" s="13" t="s">
        <v>957</v>
      </c>
      <c r="F2342" s="154" t="s">
        <v>3053</v>
      </c>
      <c r="G2342" s="12" t="s">
        <v>2120</v>
      </c>
      <c r="H2342" s="12" t="s">
        <v>2121</v>
      </c>
      <c r="I2342" s="18" t="s">
        <v>3360</v>
      </c>
      <c r="J2342" s="43" t="s">
        <v>3379</v>
      </c>
      <c r="K2342" s="43" t="s">
        <v>3379</v>
      </c>
      <c r="L2342" s="144">
        <v>40771</v>
      </c>
      <c r="M2342" s="168"/>
      <c r="N2342" s="75"/>
      <c r="O2342" s="75">
        <v>0</v>
      </c>
      <c r="P2342" s="65">
        <v>1</v>
      </c>
      <c r="Q2342" s="91" t="s">
        <v>3110</v>
      </c>
      <c r="R2342" s="14"/>
      <c r="T2342" s="123"/>
      <c r="U2342" s="338"/>
      <c r="V2342" s="92"/>
      <c r="W2342" s="92"/>
    </row>
    <row r="2343" spans="1:23" x14ac:dyDescent="0.2">
      <c r="A2343" s="11">
        <f t="shared" si="37"/>
        <v>2341</v>
      </c>
      <c r="B2343" s="137">
        <v>2366</v>
      </c>
      <c r="C2343" s="93" t="s">
        <v>1697</v>
      </c>
      <c r="D2343" s="94" t="s">
        <v>783</v>
      </c>
      <c r="E2343" s="13" t="s">
        <v>2119</v>
      </c>
      <c r="F2343" s="43" t="s">
        <v>3098</v>
      </c>
      <c r="G2343" s="12" t="s">
        <v>2120</v>
      </c>
      <c r="H2343" s="12" t="s">
        <v>2121</v>
      </c>
      <c r="I2343" s="18" t="s">
        <v>3360</v>
      </c>
      <c r="J2343" s="43" t="s">
        <v>3379</v>
      </c>
      <c r="K2343" s="43" t="s">
        <v>3379</v>
      </c>
      <c r="L2343" s="144">
        <v>40828</v>
      </c>
      <c r="M2343" s="138"/>
      <c r="N2343" s="15"/>
      <c r="O2343" s="15">
        <v>0</v>
      </c>
      <c r="P2343" s="39">
        <v>1</v>
      </c>
      <c r="Q2343" s="91" t="s">
        <v>3110</v>
      </c>
      <c r="R2343" s="14"/>
      <c r="T2343" s="123"/>
      <c r="U2343" s="338"/>
      <c r="V2343" s="92"/>
      <c r="W2343" s="92"/>
    </row>
    <row r="2344" spans="1:23" x14ac:dyDescent="0.2">
      <c r="A2344" s="11">
        <f t="shared" si="37"/>
        <v>2342</v>
      </c>
      <c r="B2344" s="137">
        <v>344</v>
      </c>
      <c r="C2344" s="93" t="s">
        <v>1697</v>
      </c>
      <c r="D2344" s="94" t="s">
        <v>784</v>
      </c>
      <c r="E2344" s="13" t="s">
        <v>2119</v>
      </c>
      <c r="F2344" s="153" t="s">
        <v>3051</v>
      </c>
      <c r="G2344" s="12" t="s">
        <v>2120</v>
      </c>
      <c r="H2344" s="12" t="s">
        <v>2121</v>
      </c>
      <c r="I2344" s="18" t="s">
        <v>3360</v>
      </c>
      <c r="J2344" s="43" t="s">
        <v>3379</v>
      </c>
      <c r="K2344" s="43" t="s">
        <v>3379</v>
      </c>
      <c r="L2344" s="144">
        <v>40521</v>
      </c>
      <c r="M2344" s="138"/>
      <c r="N2344" s="15"/>
      <c r="O2344" s="15">
        <v>0</v>
      </c>
      <c r="P2344" s="39">
        <v>1</v>
      </c>
      <c r="Q2344" s="91" t="s">
        <v>3110</v>
      </c>
      <c r="R2344" s="14"/>
      <c r="T2344" s="123"/>
      <c r="U2344" s="338"/>
      <c r="V2344" s="92"/>
      <c r="W2344" s="92"/>
    </row>
    <row r="2345" spans="1:23" ht="12.75" customHeight="1" x14ac:dyDescent="0.2">
      <c r="A2345" s="11">
        <f t="shared" si="37"/>
        <v>2343</v>
      </c>
      <c r="B2345" s="137">
        <v>5205</v>
      </c>
      <c r="C2345" s="155" t="s">
        <v>1697</v>
      </c>
      <c r="D2345" s="156" t="s">
        <v>785</v>
      </c>
      <c r="E2345" s="13" t="s">
        <v>2646</v>
      </c>
      <c r="F2345" s="43" t="s">
        <v>3095</v>
      </c>
      <c r="G2345" s="12" t="s">
        <v>2120</v>
      </c>
      <c r="H2345" s="12" t="s">
        <v>2121</v>
      </c>
      <c r="I2345" s="221" t="s">
        <v>3360</v>
      </c>
      <c r="J2345" s="43" t="s">
        <v>3379</v>
      </c>
      <c r="K2345" s="43" t="s">
        <v>3379</v>
      </c>
      <c r="L2345" s="144">
        <v>40753</v>
      </c>
      <c r="M2345" s="168"/>
      <c r="N2345" s="75"/>
      <c r="O2345" s="75">
        <v>0</v>
      </c>
      <c r="P2345" s="65">
        <v>1</v>
      </c>
      <c r="Q2345" s="91" t="s">
        <v>3110</v>
      </c>
      <c r="R2345" s="14"/>
      <c r="T2345" s="123"/>
      <c r="U2345" s="338"/>
      <c r="V2345" s="92"/>
      <c r="W2345" s="92"/>
    </row>
    <row r="2346" spans="1:23" ht="12.75" customHeight="1" x14ac:dyDescent="0.2">
      <c r="A2346" s="11">
        <f t="shared" si="37"/>
        <v>2344</v>
      </c>
      <c r="B2346" s="137">
        <v>5928</v>
      </c>
      <c r="C2346" s="12" t="s">
        <v>1697</v>
      </c>
      <c r="D2346" s="14" t="s">
        <v>786</v>
      </c>
      <c r="E2346" s="13" t="s">
        <v>646</v>
      </c>
      <c r="F2346" s="43" t="s">
        <v>3097</v>
      </c>
      <c r="G2346" s="12" t="s">
        <v>2120</v>
      </c>
      <c r="H2346" s="12"/>
      <c r="I2346" s="12"/>
      <c r="J2346" s="43" t="s">
        <v>3379</v>
      </c>
      <c r="K2346" s="13"/>
      <c r="L2346" s="13"/>
      <c r="M2346" s="168"/>
      <c r="N2346" s="75"/>
      <c r="O2346" s="75">
        <v>0</v>
      </c>
      <c r="P2346" s="65">
        <v>1</v>
      </c>
      <c r="Q2346" s="91" t="s">
        <v>3107</v>
      </c>
      <c r="R2346" s="14"/>
      <c r="T2346" s="123"/>
      <c r="U2346" s="338"/>
      <c r="V2346" s="92"/>
      <c r="W2346" s="92"/>
    </row>
    <row r="2347" spans="1:23" ht="12.75" customHeight="1" x14ac:dyDescent="0.2">
      <c r="A2347" s="11">
        <f t="shared" si="37"/>
        <v>2345</v>
      </c>
      <c r="B2347" s="137">
        <v>5595</v>
      </c>
      <c r="C2347" s="12" t="s">
        <v>1697</v>
      </c>
      <c r="D2347" s="14" t="s">
        <v>787</v>
      </c>
      <c r="E2347" s="13" t="s">
        <v>2646</v>
      </c>
      <c r="F2347" s="43" t="s">
        <v>3095</v>
      </c>
      <c r="G2347" s="12" t="s">
        <v>2120</v>
      </c>
      <c r="H2347" s="12"/>
      <c r="I2347" s="12"/>
      <c r="J2347" s="43" t="s">
        <v>3379</v>
      </c>
      <c r="K2347" s="13"/>
      <c r="L2347" s="13"/>
      <c r="M2347" s="168"/>
      <c r="N2347" s="75"/>
      <c r="O2347" s="75">
        <v>0</v>
      </c>
      <c r="P2347" s="65">
        <v>1</v>
      </c>
      <c r="Q2347" s="91" t="s">
        <v>3107</v>
      </c>
      <c r="R2347" s="14"/>
      <c r="T2347" s="123"/>
      <c r="U2347" s="338"/>
      <c r="V2347" s="92"/>
      <c r="W2347" s="92"/>
    </row>
    <row r="2348" spans="1:23" ht="12.75" customHeight="1" x14ac:dyDescent="0.2">
      <c r="A2348" s="11">
        <f t="shared" si="37"/>
        <v>2346</v>
      </c>
      <c r="B2348" s="137">
        <v>2328</v>
      </c>
      <c r="C2348" s="12" t="s">
        <v>1697</v>
      </c>
      <c r="D2348" s="14" t="s">
        <v>788</v>
      </c>
      <c r="E2348" s="13" t="s">
        <v>2119</v>
      </c>
      <c r="F2348" s="43" t="s">
        <v>3098</v>
      </c>
      <c r="G2348" s="12" t="s">
        <v>2120</v>
      </c>
      <c r="H2348" s="12"/>
      <c r="I2348" s="225" t="s">
        <v>3360</v>
      </c>
      <c r="J2348" s="43" t="s">
        <v>3379</v>
      </c>
      <c r="K2348" s="13"/>
      <c r="L2348" s="144">
        <v>40784</v>
      </c>
      <c r="M2348" s="168"/>
      <c r="N2348" s="75"/>
      <c r="O2348" s="75">
        <v>0</v>
      </c>
      <c r="P2348" s="65">
        <v>1</v>
      </c>
      <c r="Q2348" s="91" t="s">
        <v>3110</v>
      </c>
      <c r="R2348" s="14"/>
      <c r="T2348" s="123"/>
      <c r="U2348" s="338"/>
      <c r="V2348" s="92"/>
      <c r="W2348" s="92"/>
    </row>
    <row r="2349" spans="1:23" x14ac:dyDescent="0.2">
      <c r="A2349" s="11">
        <f t="shared" si="37"/>
        <v>2347</v>
      </c>
      <c r="B2349" s="98">
        <v>2134</v>
      </c>
      <c r="C2349" s="149" t="s">
        <v>1697</v>
      </c>
      <c r="D2349" s="150" t="s">
        <v>789</v>
      </c>
      <c r="E2349" s="13" t="s">
        <v>2119</v>
      </c>
      <c r="F2349" s="43" t="s">
        <v>3098</v>
      </c>
      <c r="G2349" s="12" t="s">
        <v>2120</v>
      </c>
      <c r="H2349" s="12" t="s">
        <v>2121</v>
      </c>
      <c r="I2349" s="18" t="s">
        <v>3360</v>
      </c>
      <c r="J2349" s="43" t="s">
        <v>3379</v>
      </c>
      <c r="K2349" s="43" t="s">
        <v>3379</v>
      </c>
      <c r="L2349" s="144">
        <v>40848</v>
      </c>
      <c r="M2349" s="138"/>
      <c r="N2349" s="15"/>
      <c r="O2349" s="15">
        <v>0</v>
      </c>
      <c r="P2349" s="39">
        <v>1</v>
      </c>
      <c r="Q2349" s="91" t="s">
        <v>3110</v>
      </c>
      <c r="R2349" s="14"/>
      <c r="T2349" s="123"/>
      <c r="U2349" s="338"/>
      <c r="V2349" s="92"/>
      <c r="W2349" s="92"/>
    </row>
    <row r="2350" spans="1:23" x14ac:dyDescent="0.2">
      <c r="A2350" s="11">
        <f t="shared" si="37"/>
        <v>2348</v>
      </c>
      <c r="B2350" s="98">
        <v>340</v>
      </c>
      <c r="C2350" s="149" t="s">
        <v>1697</v>
      </c>
      <c r="D2350" s="150" t="s">
        <v>790</v>
      </c>
      <c r="E2350" s="13" t="s">
        <v>2119</v>
      </c>
      <c r="F2350" s="43" t="s">
        <v>3098</v>
      </c>
      <c r="G2350" s="12" t="s">
        <v>2120</v>
      </c>
      <c r="H2350" s="12" t="s">
        <v>2121</v>
      </c>
      <c r="I2350" s="18" t="s">
        <v>3360</v>
      </c>
      <c r="J2350" s="43" t="s">
        <v>3379</v>
      </c>
      <c r="K2350" s="43" t="s">
        <v>3379</v>
      </c>
      <c r="L2350" s="144">
        <v>40785</v>
      </c>
      <c r="M2350" s="138"/>
      <c r="N2350" s="15"/>
      <c r="O2350" s="15">
        <v>0</v>
      </c>
      <c r="P2350" s="39">
        <v>1</v>
      </c>
      <c r="Q2350" s="91" t="s">
        <v>3110</v>
      </c>
      <c r="R2350" s="14"/>
      <c r="T2350" s="135">
        <v>41355</v>
      </c>
      <c r="U2350" s="338"/>
      <c r="V2350" s="92"/>
      <c r="W2350" s="92"/>
    </row>
    <row r="2351" spans="1:23" ht="12.75" customHeight="1" x14ac:dyDescent="0.2">
      <c r="A2351" s="11">
        <f t="shared" si="37"/>
        <v>2349</v>
      </c>
      <c r="B2351" s="137">
        <v>5688</v>
      </c>
      <c r="C2351" s="149" t="s">
        <v>1697</v>
      </c>
      <c r="D2351" s="150" t="s">
        <v>791</v>
      </c>
      <c r="E2351" s="13" t="s">
        <v>1713</v>
      </c>
      <c r="F2351" s="43" t="s">
        <v>3094</v>
      </c>
      <c r="G2351" s="12" t="s">
        <v>2120</v>
      </c>
      <c r="H2351" s="12" t="s">
        <v>2121</v>
      </c>
      <c r="I2351" s="18" t="s">
        <v>3360</v>
      </c>
      <c r="J2351" s="43" t="s">
        <v>3379</v>
      </c>
      <c r="K2351" s="43" t="s">
        <v>3379</v>
      </c>
      <c r="L2351" s="144">
        <v>40522</v>
      </c>
      <c r="M2351" s="168"/>
      <c r="N2351" s="75"/>
      <c r="O2351" s="75">
        <v>0</v>
      </c>
      <c r="P2351" s="65">
        <v>1</v>
      </c>
      <c r="Q2351" s="91" t="s">
        <v>3110</v>
      </c>
      <c r="R2351" s="14"/>
      <c r="T2351" s="123"/>
      <c r="U2351" s="338"/>
      <c r="V2351" s="92"/>
      <c r="W2351" s="92"/>
    </row>
    <row r="2352" spans="1:23" ht="12.75" customHeight="1" x14ac:dyDescent="0.2">
      <c r="A2352" s="11">
        <f t="shared" si="37"/>
        <v>2350</v>
      </c>
      <c r="B2352" s="137">
        <v>2333</v>
      </c>
      <c r="C2352" s="149" t="s">
        <v>1697</v>
      </c>
      <c r="D2352" s="150" t="s">
        <v>665</v>
      </c>
      <c r="E2352" s="13" t="s">
        <v>2119</v>
      </c>
      <c r="F2352" s="43" t="s">
        <v>3098</v>
      </c>
      <c r="G2352" s="12" t="s">
        <v>2120</v>
      </c>
      <c r="H2352" s="12"/>
      <c r="I2352" s="18" t="s">
        <v>3360</v>
      </c>
      <c r="J2352" s="43" t="s">
        <v>3379</v>
      </c>
      <c r="K2352" s="13"/>
      <c r="L2352" s="144">
        <v>40526</v>
      </c>
      <c r="M2352" s="138"/>
      <c r="N2352" s="15"/>
      <c r="O2352" s="15">
        <v>1</v>
      </c>
      <c r="P2352" s="39">
        <v>1</v>
      </c>
      <c r="Q2352" s="91" t="s">
        <v>3110</v>
      </c>
      <c r="R2352" s="14"/>
      <c r="T2352" s="123"/>
      <c r="U2352" s="338"/>
      <c r="V2352" s="92"/>
      <c r="W2352" s="92"/>
    </row>
    <row r="2353" spans="1:23" ht="12.75" customHeight="1" x14ac:dyDescent="0.2">
      <c r="A2353" s="11">
        <f t="shared" si="37"/>
        <v>2351</v>
      </c>
      <c r="B2353" s="137">
        <v>5127</v>
      </c>
      <c r="C2353" s="12" t="s">
        <v>1697</v>
      </c>
      <c r="D2353" s="14" t="s">
        <v>666</v>
      </c>
      <c r="E2353" s="13" t="s">
        <v>1713</v>
      </c>
      <c r="F2353" s="43" t="s">
        <v>3094</v>
      </c>
      <c r="G2353" s="12" t="s">
        <v>2120</v>
      </c>
      <c r="H2353" s="12" t="s">
        <v>2121</v>
      </c>
      <c r="I2353" s="18" t="s">
        <v>3360</v>
      </c>
      <c r="J2353" s="43" t="s">
        <v>3379</v>
      </c>
      <c r="K2353" s="43" t="s">
        <v>3379</v>
      </c>
      <c r="L2353" s="144">
        <v>40772</v>
      </c>
      <c r="M2353" s="168"/>
      <c r="N2353" s="75"/>
      <c r="O2353" s="75">
        <v>0</v>
      </c>
      <c r="P2353" s="65">
        <v>1</v>
      </c>
      <c r="Q2353" s="91" t="s">
        <v>3110</v>
      </c>
      <c r="R2353" s="14"/>
      <c r="T2353" s="123"/>
      <c r="U2353" s="338"/>
      <c r="V2353" s="92"/>
      <c r="W2353" s="92"/>
    </row>
    <row r="2354" spans="1:23" ht="12.75" customHeight="1" x14ac:dyDescent="0.2">
      <c r="A2354" s="11">
        <f t="shared" si="37"/>
        <v>2352</v>
      </c>
      <c r="B2354" s="137">
        <v>4913</v>
      </c>
      <c r="C2354" s="149" t="s">
        <v>1697</v>
      </c>
      <c r="D2354" s="150" t="s">
        <v>667</v>
      </c>
      <c r="E2354" s="13" t="s">
        <v>957</v>
      </c>
      <c r="F2354" s="43" t="s">
        <v>3096</v>
      </c>
      <c r="G2354" s="12" t="s">
        <v>2120</v>
      </c>
      <c r="H2354" s="12" t="s">
        <v>2121</v>
      </c>
      <c r="I2354" s="18" t="s">
        <v>3360</v>
      </c>
      <c r="J2354" s="43" t="s">
        <v>3379</v>
      </c>
      <c r="K2354" s="43" t="s">
        <v>3379</v>
      </c>
      <c r="L2354" s="144">
        <v>40717</v>
      </c>
      <c r="M2354" s="168"/>
      <c r="N2354" s="75"/>
      <c r="O2354" s="75">
        <v>0</v>
      </c>
      <c r="P2354" s="65">
        <v>1</v>
      </c>
      <c r="Q2354" s="91" t="s">
        <v>3110</v>
      </c>
      <c r="R2354" s="14"/>
      <c r="T2354" s="135">
        <v>41432</v>
      </c>
      <c r="U2354" s="338"/>
      <c r="V2354" s="92"/>
      <c r="W2354" s="92"/>
    </row>
    <row r="2355" spans="1:23" ht="12.75" customHeight="1" x14ac:dyDescent="0.2">
      <c r="A2355" s="11">
        <f t="shared" si="37"/>
        <v>2353</v>
      </c>
      <c r="B2355" s="137">
        <v>5237</v>
      </c>
      <c r="C2355" s="12" t="s">
        <v>1697</v>
      </c>
      <c r="D2355" s="14" t="s">
        <v>668</v>
      </c>
      <c r="E2355" s="13" t="s">
        <v>2646</v>
      </c>
      <c r="F2355" s="43" t="s">
        <v>3095</v>
      </c>
      <c r="G2355" s="12" t="s">
        <v>2120</v>
      </c>
      <c r="H2355" s="12" t="s">
        <v>2121</v>
      </c>
      <c r="I2355" s="18" t="s">
        <v>3360</v>
      </c>
      <c r="J2355" s="43" t="s">
        <v>3379</v>
      </c>
      <c r="K2355" s="43" t="s">
        <v>3379</v>
      </c>
      <c r="L2355" s="144">
        <v>40512</v>
      </c>
      <c r="M2355" s="168"/>
      <c r="N2355" s="75"/>
      <c r="O2355" s="75">
        <v>0</v>
      </c>
      <c r="P2355" s="65">
        <v>1</v>
      </c>
      <c r="Q2355" s="91" t="s">
        <v>3110</v>
      </c>
      <c r="R2355" s="14"/>
      <c r="T2355" s="135">
        <v>41355</v>
      </c>
      <c r="U2355" s="338"/>
      <c r="V2355" s="92"/>
      <c r="W2355" s="92"/>
    </row>
    <row r="2356" spans="1:23" x14ac:dyDescent="0.2">
      <c r="A2356" s="11">
        <f t="shared" si="37"/>
        <v>2354</v>
      </c>
      <c r="B2356" s="137">
        <v>5500</v>
      </c>
      <c r="C2356" s="12" t="s">
        <v>1697</v>
      </c>
      <c r="D2356" s="14" t="s">
        <v>669</v>
      </c>
      <c r="E2356" s="13" t="s">
        <v>2119</v>
      </c>
      <c r="F2356" s="43" t="s">
        <v>3098</v>
      </c>
      <c r="G2356" s="12" t="s">
        <v>2120</v>
      </c>
      <c r="H2356" s="12" t="s">
        <v>2121</v>
      </c>
      <c r="I2356" s="18" t="s">
        <v>3360</v>
      </c>
      <c r="J2356" s="43" t="s">
        <v>3379</v>
      </c>
      <c r="K2356" s="43" t="s">
        <v>3379</v>
      </c>
      <c r="L2356" s="144">
        <v>40786</v>
      </c>
      <c r="M2356" s="138"/>
      <c r="N2356" s="15"/>
      <c r="O2356" s="15">
        <v>0</v>
      </c>
      <c r="P2356" s="39">
        <v>1</v>
      </c>
      <c r="Q2356" s="91" t="s">
        <v>3110</v>
      </c>
      <c r="R2356" s="14"/>
      <c r="T2356" s="123"/>
      <c r="U2356" s="338"/>
      <c r="V2356" s="92"/>
      <c r="W2356" s="92"/>
    </row>
    <row r="2357" spans="1:23" x14ac:dyDescent="0.2">
      <c r="A2357" s="11">
        <f t="shared" si="37"/>
        <v>2355</v>
      </c>
      <c r="B2357" s="137">
        <v>2129</v>
      </c>
      <c r="C2357" s="12" t="s">
        <v>1697</v>
      </c>
      <c r="D2357" s="14" t="s">
        <v>670</v>
      </c>
      <c r="E2357" s="13" t="s">
        <v>2119</v>
      </c>
      <c r="F2357" s="153" t="s">
        <v>3051</v>
      </c>
      <c r="G2357" s="12" t="s">
        <v>2120</v>
      </c>
      <c r="H2357" s="12" t="s">
        <v>2121</v>
      </c>
      <c r="I2357" s="18" t="s">
        <v>3360</v>
      </c>
      <c r="J2357" s="43" t="s">
        <v>3379</v>
      </c>
      <c r="K2357" s="43" t="s">
        <v>3379</v>
      </c>
      <c r="L2357" s="144">
        <v>40451</v>
      </c>
      <c r="M2357" s="138"/>
      <c r="N2357" s="15"/>
      <c r="O2357" s="15">
        <v>0</v>
      </c>
      <c r="P2357" s="39">
        <v>1</v>
      </c>
      <c r="Q2357" s="91" t="s">
        <v>3110</v>
      </c>
      <c r="R2357" s="14"/>
      <c r="T2357" s="123"/>
      <c r="U2357" s="338"/>
      <c r="V2357" s="92"/>
      <c r="W2357" s="92"/>
    </row>
    <row r="2358" spans="1:23" x14ac:dyDescent="0.2">
      <c r="A2358" s="11">
        <f t="shared" si="37"/>
        <v>2356</v>
      </c>
      <c r="B2358" s="137">
        <v>2128</v>
      </c>
      <c r="C2358" s="12" t="s">
        <v>1697</v>
      </c>
      <c r="D2358" s="14" t="s">
        <v>671</v>
      </c>
      <c r="E2358" s="13" t="s">
        <v>2119</v>
      </c>
      <c r="F2358" s="153" t="s">
        <v>3051</v>
      </c>
      <c r="G2358" s="12" t="s">
        <v>2120</v>
      </c>
      <c r="H2358" s="12" t="s">
        <v>2121</v>
      </c>
      <c r="I2358" s="18" t="s">
        <v>3360</v>
      </c>
      <c r="J2358" s="43" t="s">
        <v>3379</v>
      </c>
      <c r="K2358" s="43" t="s">
        <v>3379</v>
      </c>
      <c r="L2358" s="144">
        <v>40778</v>
      </c>
      <c r="M2358" s="138"/>
      <c r="N2358" s="15"/>
      <c r="O2358" s="15">
        <v>0</v>
      </c>
      <c r="P2358" s="39">
        <v>1</v>
      </c>
      <c r="Q2358" s="91" t="s">
        <v>3110</v>
      </c>
      <c r="R2358" s="14"/>
      <c r="T2358" s="123"/>
      <c r="U2358" s="338"/>
      <c r="V2358" s="92"/>
      <c r="W2358" s="92"/>
    </row>
    <row r="2359" spans="1:23" x14ac:dyDescent="0.2">
      <c r="A2359" s="11">
        <f t="shared" si="37"/>
        <v>2357</v>
      </c>
      <c r="B2359" s="137">
        <v>2118</v>
      </c>
      <c r="C2359" s="12" t="s">
        <v>1697</v>
      </c>
      <c r="D2359" s="14" t="s">
        <v>672</v>
      </c>
      <c r="E2359" s="13" t="s">
        <v>2119</v>
      </c>
      <c r="F2359" s="153" t="s">
        <v>3051</v>
      </c>
      <c r="G2359" s="12" t="s">
        <v>2120</v>
      </c>
      <c r="H2359" s="12" t="s">
        <v>2121</v>
      </c>
      <c r="I2359" s="221" t="s">
        <v>3360</v>
      </c>
      <c r="J2359" s="43" t="s">
        <v>3379</v>
      </c>
      <c r="K2359" s="43" t="s">
        <v>3379</v>
      </c>
      <c r="L2359" s="144">
        <v>40317</v>
      </c>
      <c r="M2359" s="138"/>
      <c r="N2359" s="15"/>
      <c r="O2359" s="15">
        <v>0</v>
      </c>
      <c r="P2359" s="39">
        <v>1</v>
      </c>
      <c r="Q2359" s="91" t="s">
        <v>3110</v>
      </c>
      <c r="R2359" s="14"/>
      <c r="T2359" s="123"/>
      <c r="U2359" s="338"/>
      <c r="V2359" s="92"/>
      <c r="W2359" s="92"/>
    </row>
    <row r="2360" spans="1:23" ht="12.75" customHeight="1" x14ac:dyDescent="0.2">
      <c r="A2360" s="11">
        <f t="shared" si="37"/>
        <v>2358</v>
      </c>
      <c r="B2360" s="98">
        <v>2365</v>
      </c>
      <c r="C2360" s="12" t="s">
        <v>1697</v>
      </c>
      <c r="D2360" s="14" t="s">
        <v>673</v>
      </c>
      <c r="E2360" s="13" t="s">
        <v>2119</v>
      </c>
      <c r="F2360" s="43" t="s">
        <v>3098</v>
      </c>
      <c r="G2360" s="12" t="s">
        <v>2120</v>
      </c>
      <c r="H2360" s="12"/>
      <c r="I2360" s="12"/>
      <c r="J2360" s="43" t="s">
        <v>3379</v>
      </c>
      <c r="K2360" s="13"/>
      <c r="L2360" s="13"/>
      <c r="M2360" s="138"/>
      <c r="N2360" s="15"/>
      <c r="O2360" s="15">
        <v>1</v>
      </c>
      <c r="P2360" s="39">
        <v>1</v>
      </c>
      <c r="Q2360" s="91" t="s">
        <v>3107</v>
      </c>
      <c r="R2360" s="14"/>
      <c r="T2360" s="123"/>
      <c r="U2360" s="338"/>
      <c r="V2360" s="92"/>
      <c r="W2360" s="92"/>
    </row>
    <row r="2361" spans="1:23" ht="12.75" customHeight="1" x14ac:dyDescent="0.2">
      <c r="A2361" s="11">
        <f t="shared" si="37"/>
        <v>2359</v>
      </c>
      <c r="B2361" s="98">
        <v>2393</v>
      </c>
      <c r="C2361" s="12" t="s">
        <v>1697</v>
      </c>
      <c r="D2361" s="14" t="s">
        <v>1586</v>
      </c>
      <c r="E2361" s="13" t="s">
        <v>2119</v>
      </c>
      <c r="F2361" s="43" t="s">
        <v>3098</v>
      </c>
      <c r="G2361" s="12" t="s">
        <v>2120</v>
      </c>
      <c r="H2361" s="12"/>
      <c r="I2361" s="12"/>
      <c r="J2361" s="43" t="s">
        <v>3379</v>
      </c>
      <c r="K2361" s="13"/>
      <c r="L2361" s="13"/>
      <c r="M2361" s="138"/>
      <c r="N2361" s="15"/>
      <c r="O2361" s="15">
        <v>1</v>
      </c>
      <c r="P2361" s="39">
        <v>1</v>
      </c>
      <c r="Q2361" s="91" t="s">
        <v>3107</v>
      </c>
      <c r="R2361" s="14"/>
      <c r="T2361" s="123"/>
      <c r="U2361" s="338"/>
      <c r="V2361" s="92"/>
      <c r="W2361" s="92"/>
    </row>
    <row r="2362" spans="1:23" ht="12.75" customHeight="1" x14ac:dyDescent="0.2">
      <c r="A2362" s="11">
        <f t="shared" si="37"/>
        <v>2360</v>
      </c>
      <c r="B2362" s="98">
        <v>2350</v>
      </c>
      <c r="C2362" s="12" t="s">
        <v>1697</v>
      </c>
      <c r="D2362" s="14" t="s">
        <v>1587</v>
      </c>
      <c r="E2362" s="13" t="s">
        <v>2119</v>
      </c>
      <c r="F2362" s="43" t="s">
        <v>3098</v>
      </c>
      <c r="G2362" s="12" t="s">
        <v>2120</v>
      </c>
      <c r="H2362" s="12"/>
      <c r="I2362" s="12"/>
      <c r="J2362" s="43" t="s">
        <v>3379</v>
      </c>
      <c r="K2362" s="13"/>
      <c r="L2362" s="13"/>
      <c r="M2362" s="138"/>
      <c r="N2362" s="15"/>
      <c r="O2362" s="15">
        <v>1</v>
      </c>
      <c r="P2362" s="39">
        <v>1</v>
      </c>
      <c r="Q2362" s="91" t="s">
        <v>3107</v>
      </c>
      <c r="R2362" s="14"/>
      <c r="T2362" s="123"/>
      <c r="U2362" s="338"/>
      <c r="V2362" s="92"/>
      <c r="W2362" s="92"/>
    </row>
    <row r="2363" spans="1:23" ht="12.75" customHeight="1" x14ac:dyDescent="0.2">
      <c r="A2363" s="11">
        <f t="shared" si="37"/>
        <v>2361</v>
      </c>
      <c r="B2363" s="98">
        <v>2349</v>
      </c>
      <c r="C2363" s="12" t="s">
        <v>1697</v>
      </c>
      <c r="D2363" s="14" t="s">
        <v>1588</v>
      </c>
      <c r="E2363" s="13" t="s">
        <v>2119</v>
      </c>
      <c r="F2363" s="43" t="s">
        <v>3098</v>
      </c>
      <c r="G2363" s="12" t="s">
        <v>2120</v>
      </c>
      <c r="H2363" s="12"/>
      <c r="I2363" s="12"/>
      <c r="J2363" s="43" t="s">
        <v>3379</v>
      </c>
      <c r="K2363" s="13"/>
      <c r="L2363" s="13"/>
      <c r="M2363" s="138"/>
      <c r="N2363" s="15"/>
      <c r="O2363" s="15">
        <v>1</v>
      </c>
      <c r="P2363" s="39">
        <v>1</v>
      </c>
      <c r="Q2363" s="91" t="s">
        <v>3107</v>
      </c>
      <c r="R2363" s="14"/>
      <c r="T2363" s="123"/>
      <c r="U2363" s="338"/>
      <c r="V2363" s="92"/>
      <c r="W2363" s="92"/>
    </row>
    <row r="2364" spans="1:23" x14ac:dyDescent="0.2">
      <c r="A2364" s="11">
        <f t="shared" si="37"/>
        <v>2362</v>
      </c>
      <c r="B2364" s="98">
        <v>4305</v>
      </c>
      <c r="C2364" s="149" t="s">
        <v>1697</v>
      </c>
      <c r="D2364" s="150" t="s">
        <v>1589</v>
      </c>
      <c r="E2364" s="13" t="s">
        <v>2119</v>
      </c>
      <c r="F2364" s="43" t="s">
        <v>3098</v>
      </c>
      <c r="G2364" s="12" t="s">
        <v>2120</v>
      </c>
      <c r="H2364" s="12" t="s">
        <v>2121</v>
      </c>
      <c r="I2364" s="225" t="s">
        <v>3360</v>
      </c>
      <c r="J2364" s="43" t="s">
        <v>3379</v>
      </c>
      <c r="K2364" s="43" t="s">
        <v>3379</v>
      </c>
      <c r="L2364" s="144">
        <v>40694</v>
      </c>
      <c r="M2364" s="138"/>
      <c r="N2364" s="15"/>
      <c r="O2364" s="15">
        <v>0</v>
      </c>
      <c r="P2364" s="39">
        <v>1</v>
      </c>
      <c r="Q2364" s="91" t="s">
        <v>3110</v>
      </c>
      <c r="R2364" s="14"/>
      <c r="T2364" s="123"/>
      <c r="U2364" s="338"/>
      <c r="V2364" s="92"/>
      <c r="W2364" s="92"/>
    </row>
    <row r="2365" spans="1:23" x14ac:dyDescent="0.2">
      <c r="A2365" s="11">
        <f t="shared" si="37"/>
        <v>2363</v>
      </c>
      <c r="B2365" s="98">
        <v>2119</v>
      </c>
      <c r="C2365" s="12" t="s">
        <v>1697</v>
      </c>
      <c r="D2365" s="14" t="s">
        <v>1590</v>
      </c>
      <c r="E2365" s="13" t="s">
        <v>2119</v>
      </c>
      <c r="F2365" s="43" t="s">
        <v>3098</v>
      </c>
      <c r="G2365" s="12" t="s">
        <v>2120</v>
      </c>
      <c r="H2365" s="12" t="s">
        <v>2121</v>
      </c>
      <c r="I2365" s="18" t="s">
        <v>3360</v>
      </c>
      <c r="J2365" s="43" t="s">
        <v>3379</v>
      </c>
      <c r="K2365" s="43" t="s">
        <v>3379</v>
      </c>
      <c r="L2365" s="144">
        <v>40724</v>
      </c>
      <c r="M2365" s="138"/>
      <c r="N2365" s="15"/>
      <c r="O2365" s="15">
        <v>0</v>
      </c>
      <c r="P2365" s="39">
        <v>1</v>
      </c>
      <c r="Q2365" s="91" t="s">
        <v>3110</v>
      </c>
      <c r="R2365" s="14"/>
      <c r="T2365" s="123"/>
      <c r="U2365" s="338"/>
      <c r="V2365" s="92"/>
      <c r="W2365" s="92"/>
    </row>
    <row r="2366" spans="1:23" ht="12.75" customHeight="1" x14ac:dyDescent="0.2">
      <c r="A2366" s="11">
        <f t="shared" si="37"/>
        <v>2364</v>
      </c>
      <c r="B2366" s="98">
        <v>5206</v>
      </c>
      <c r="C2366" s="12" t="s">
        <v>1697</v>
      </c>
      <c r="D2366" s="14" t="s">
        <v>1591</v>
      </c>
      <c r="E2366" s="13" t="s">
        <v>2646</v>
      </c>
      <c r="F2366" s="43" t="s">
        <v>3095</v>
      </c>
      <c r="G2366" s="157" t="s">
        <v>2120</v>
      </c>
      <c r="H2366" s="12" t="s">
        <v>2121</v>
      </c>
      <c r="I2366" s="18" t="s">
        <v>3360</v>
      </c>
      <c r="J2366" s="43" t="s">
        <v>3379</v>
      </c>
      <c r="K2366" s="43" t="s">
        <v>3379</v>
      </c>
      <c r="L2366" s="144">
        <v>40695</v>
      </c>
      <c r="M2366" s="168"/>
      <c r="N2366" s="75"/>
      <c r="O2366" s="75">
        <v>0</v>
      </c>
      <c r="P2366" s="65">
        <v>1</v>
      </c>
      <c r="Q2366" s="91" t="s">
        <v>3110</v>
      </c>
      <c r="R2366" s="14"/>
      <c r="T2366" s="123"/>
      <c r="U2366" s="338"/>
      <c r="V2366" s="92"/>
      <c r="W2366" s="92"/>
    </row>
    <row r="2367" spans="1:23" ht="12.75" customHeight="1" x14ac:dyDescent="0.2">
      <c r="A2367" s="11">
        <f t="shared" si="37"/>
        <v>2365</v>
      </c>
      <c r="B2367" s="137">
        <v>5301</v>
      </c>
      <c r="C2367" s="149" t="s">
        <v>1697</v>
      </c>
      <c r="D2367" s="150" t="s">
        <v>1592</v>
      </c>
      <c r="E2367" s="13" t="s">
        <v>646</v>
      </c>
      <c r="F2367" s="43" t="s">
        <v>3097</v>
      </c>
      <c r="G2367" s="157" t="s">
        <v>2120</v>
      </c>
      <c r="H2367" s="158" t="s">
        <v>2121</v>
      </c>
      <c r="I2367" s="18" t="s">
        <v>3360</v>
      </c>
      <c r="J2367" s="43" t="s">
        <v>3379</v>
      </c>
      <c r="K2367" s="44">
        <v>41622</v>
      </c>
      <c r="L2367" s="144">
        <v>41625</v>
      </c>
      <c r="M2367" s="168"/>
      <c r="N2367" s="75"/>
      <c r="O2367" s="75">
        <v>0</v>
      </c>
      <c r="P2367" s="65">
        <v>1</v>
      </c>
      <c r="Q2367" s="91" t="s">
        <v>3110</v>
      </c>
      <c r="R2367" s="14"/>
      <c r="T2367" s="135">
        <v>41425</v>
      </c>
      <c r="U2367" s="338"/>
      <c r="V2367" s="92">
        <v>41669</v>
      </c>
      <c r="W2367" s="92"/>
    </row>
    <row r="2368" spans="1:23" ht="12.75" customHeight="1" x14ac:dyDescent="0.2">
      <c r="A2368" s="11">
        <f t="shared" si="37"/>
        <v>2366</v>
      </c>
      <c r="B2368" s="99">
        <v>5681</v>
      </c>
      <c r="C2368" s="12" t="s">
        <v>1697</v>
      </c>
      <c r="D2368" s="14" t="s">
        <v>1593</v>
      </c>
      <c r="E2368" s="13" t="s">
        <v>1713</v>
      </c>
      <c r="F2368" s="154" t="s">
        <v>3050</v>
      </c>
      <c r="G2368" s="157" t="s">
        <v>2120</v>
      </c>
      <c r="H2368" s="157" t="s">
        <v>2121</v>
      </c>
      <c r="I2368" s="18" t="s">
        <v>3360</v>
      </c>
      <c r="J2368" s="43" t="s">
        <v>3379</v>
      </c>
      <c r="K2368" s="43" t="s">
        <v>3379</v>
      </c>
      <c r="L2368" s="144">
        <v>40694</v>
      </c>
      <c r="M2368" s="168"/>
      <c r="N2368" s="75"/>
      <c r="O2368" s="75">
        <v>0</v>
      </c>
      <c r="P2368" s="65">
        <v>1</v>
      </c>
      <c r="Q2368" s="91" t="s">
        <v>3110</v>
      </c>
      <c r="R2368" s="14"/>
      <c r="T2368" s="123"/>
      <c r="U2368" s="338"/>
      <c r="V2368" s="92"/>
      <c r="W2368" s="92"/>
    </row>
    <row r="2369" spans="1:23" ht="12.75" customHeight="1" x14ac:dyDescent="0.2">
      <c r="A2369" s="11">
        <f t="shared" si="37"/>
        <v>2367</v>
      </c>
      <c r="B2369" s="137">
        <v>2991</v>
      </c>
      <c r="C2369" s="12" t="s">
        <v>1697</v>
      </c>
      <c r="D2369" s="14" t="s">
        <v>1594</v>
      </c>
      <c r="E2369" s="13" t="s">
        <v>957</v>
      </c>
      <c r="F2369" s="43" t="s">
        <v>3096</v>
      </c>
      <c r="G2369" s="157" t="s">
        <v>2120</v>
      </c>
      <c r="H2369" s="157" t="s">
        <v>2121</v>
      </c>
      <c r="I2369" s="18" t="s">
        <v>3360</v>
      </c>
      <c r="J2369" s="43" t="s">
        <v>3379</v>
      </c>
      <c r="K2369" s="43" t="s">
        <v>3379</v>
      </c>
      <c r="L2369" s="144">
        <v>40651</v>
      </c>
      <c r="M2369" s="168"/>
      <c r="N2369" s="75"/>
      <c r="O2369" s="75">
        <v>0</v>
      </c>
      <c r="P2369" s="65">
        <v>1</v>
      </c>
      <c r="Q2369" s="91" t="s">
        <v>3110</v>
      </c>
      <c r="R2369" s="14"/>
      <c r="T2369" s="135">
        <v>41355</v>
      </c>
      <c r="U2369" s="338"/>
      <c r="V2369" s="92"/>
      <c r="W2369" s="92"/>
    </row>
    <row r="2370" spans="1:23" ht="12.75" customHeight="1" x14ac:dyDescent="0.2">
      <c r="A2370" s="11">
        <f t="shared" si="37"/>
        <v>2368</v>
      </c>
      <c r="B2370" s="137">
        <v>5225</v>
      </c>
      <c r="C2370" s="155" t="s">
        <v>1697</v>
      </c>
      <c r="D2370" s="156" t="s">
        <v>1595</v>
      </c>
      <c r="E2370" s="13" t="s">
        <v>2646</v>
      </c>
      <c r="F2370" s="43" t="s">
        <v>3095</v>
      </c>
      <c r="G2370" s="157" t="s">
        <v>2120</v>
      </c>
      <c r="H2370" s="157" t="s">
        <v>2121</v>
      </c>
      <c r="I2370" s="18" t="s">
        <v>3360</v>
      </c>
      <c r="J2370" s="43" t="s">
        <v>3379</v>
      </c>
      <c r="K2370" s="43" t="s">
        <v>3379</v>
      </c>
      <c r="L2370" s="144">
        <v>40780</v>
      </c>
      <c r="M2370" s="168"/>
      <c r="N2370" s="75"/>
      <c r="O2370" s="75">
        <v>0</v>
      </c>
      <c r="P2370" s="65">
        <v>1</v>
      </c>
      <c r="Q2370" s="91" t="s">
        <v>3110</v>
      </c>
      <c r="R2370" s="14"/>
      <c r="T2370" s="123"/>
      <c r="U2370" s="338"/>
      <c r="V2370" s="92"/>
      <c r="W2370" s="92"/>
    </row>
    <row r="2371" spans="1:23" x14ac:dyDescent="0.2">
      <c r="A2371" s="11">
        <f t="shared" si="37"/>
        <v>2369</v>
      </c>
      <c r="B2371" s="137">
        <v>2154</v>
      </c>
      <c r="C2371" s="157" t="s">
        <v>1697</v>
      </c>
      <c r="D2371" s="159" t="s">
        <v>1994</v>
      </c>
      <c r="E2371" s="13" t="s">
        <v>2119</v>
      </c>
      <c r="F2371" s="153" t="s">
        <v>3051</v>
      </c>
      <c r="G2371" s="157" t="s">
        <v>2120</v>
      </c>
      <c r="H2371" s="157" t="s">
        <v>2121</v>
      </c>
      <c r="I2371" s="221" t="s">
        <v>3360</v>
      </c>
      <c r="J2371" s="43" t="s">
        <v>3379</v>
      </c>
      <c r="K2371" s="43" t="s">
        <v>3379</v>
      </c>
      <c r="L2371" s="144">
        <v>40773</v>
      </c>
      <c r="M2371" s="138"/>
      <c r="N2371" s="15"/>
      <c r="O2371" s="15">
        <v>0</v>
      </c>
      <c r="P2371" s="39">
        <v>1</v>
      </c>
      <c r="Q2371" s="91" t="s">
        <v>3110</v>
      </c>
      <c r="R2371" s="14"/>
      <c r="T2371" s="123"/>
      <c r="U2371" s="338"/>
      <c r="V2371" s="92"/>
      <c r="W2371" s="92"/>
    </row>
    <row r="2372" spans="1:23" ht="12.75" customHeight="1" x14ac:dyDescent="0.2">
      <c r="A2372" s="11">
        <f t="shared" ref="A2372:A2435" si="38">A2371+1</f>
        <v>2370</v>
      </c>
      <c r="B2372" s="98">
        <v>5389</v>
      </c>
      <c r="C2372" s="12" t="s">
        <v>1697</v>
      </c>
      <c r="D2372" s="14" t="s">
        <v>1995</v>
      </c>
      <c r="E2372" s="13" t="s">
        <v>646</v>
      </c>
      <c r="F2372" s="43" t="s">
        <v>3097</v>
      </c>
      <c r="G2372" s="157" t="s">
        <v>2120</v>
      </c>
      <c r="H2372" s="12"/>
      <c r="I2372" s="12"/>
      <c r="J2372" s="43" t="s">
        <v>3379</v>
      </c>
      <c r="K2372" s="13"/>
      <c r="L2372" s="13"/>
      <c r="M2372" s="138"/>
      <c r="N2372" s="15"/>
      <c r="O2372" s="15">
        <v>1</v>
      </c>
      <c r="P2372" s="39">
        <v>1</v>
      </c>
      <c r="Q2372" s="91" t="s">
        <v>3107</v>
      </c>
      <c r="R2372" s="14"/>
      <c r="T2372" s="123"/>
      <c r="U2372" s="338"/>
      <c r="V2372" s="92"/>
      <c r="W2372" s="92"/>
    </row>
    <row r="2373" spans="1:23" x14ac:dyDescent="0.2">
      <c r="A2373" s="11">
        <f t="shared" si="38"/>
        <v>2371</v>
      </c>
      <c r="B2373" s="98">
        <v>2122</v>
      </c>
      <c r="C2373" s="149" t="s">
        <v>1697</v>
      </c>
      <c r="D2373" s="150" t="s">
        <v>1996</v>
      </c>
      <c r="E2373" s="13" t="s">
        <v>2119</v>
      </c>
      <c r="F2373" s="43" t="s">
        <v>3098</v>
      </c>
      <c r="G2373" s="157" t="s">
        <v>2120</v>
      </c>
      <c r="H2373" s="157" t="s">
        <v>2121</v>
      </c>
      <c r="I2373" s="225" t="s">
        <v>3360</v>
      </c>
      <c r="J2373" s="43" t="s">
        <v>3379</v>
      </c>
      <c r="K2373" s="43" t="s">
        <v>3379</v>
      </c>
      <c r="L2373" s="144">
        <v>40527</v>
      </c>
      <c r="M2373" s="138"/>
      <c r="N2373" s="15"/>
      <c r="O2373" s="15">
        <v>0</v>
      </c>
      <c r="P2373" s="39">
        <v>1</v>
      </c>
      <c r="Q2373" s="91" t="s">
        <v>3110</v>
      </c>
      <c r="R2373" s="14"/>
      <c r="T2373" s="123"/>
      <c r="U2373" s="338"/>
      <c r="V2373" s="92"/>
      <c r="W2373" s="92"/>
    </row>
    <row r="2374" spans="1:23" x14ac:dyDescent="0.2">
      <c r="A2374" s="11">
        <f t="shared" si="38"/>
        <v>2372</v>
      </c>
      <c r="B2374" s="137">
        <v>2108</v>
      </c>
      <c r="C2374" s="12" t="s">
        <v>1697</v>
      </c>
      <c r="D2374" s="14" t="s">
        <v>2648</v>
      </c>
      <c r="E2374" s="13" t="s">
        <v>2119</v>
      </c>
      <c r="F2374" s="153" t="s">
        <v>3051</v>
      </c>
      <c r="G2374" s="157" t="s">
        <v>2120</v>
      </c>
      <c r="H2374" s="157" t="s">
        <v>2121</v>
      </c>
      <c r="I2374" s="18" t="s">
        <v>3360</v>
      </c>
      <c r="J2374" s="43" t="s">
        <v>3379</v>
      </c>
      <c r="K2374" s="43" t="s">
        <v>3379</v>
      </c>
      <c r="L2374" s="144">
        <v>40478</v>
      </c>
      <c r="M2374" s="138"/>
      <c r="N2374" s="15"/>
      <c r="O2374" s="15">
        <v>0</v>
      </c>
      <c r="P2374" s="39">
        <v>1</v>
      </c>
      <c r="Q2374" s="91" t="s">
        <v>3110</v>
      </c>
      <c r="R2374" s="14"/>
      <c r="T2374" s="123"/>
      <c r="U2374" s="338"/>
      <c r="V2374" s="92"/>
      <c r="W2374" s="92"/>
    </row>
    <row r="2375" spans="1:23" x14ac:dyDescent="0.2">
      <c r="A2375" s="11">
        <f t="shared" si="38"/>
        <v>2373</v>
      </c>
      <c r="B2375" s="98">
        <v>2161</v>
      </c>
      <c r="C2375" s="149" t="s">
        <v>1697</v>
      </c>
      <c r="D2375" s="150" t="s">
        <v>2343</v>
      </c>
      <c r="E2375" s="13" t="s">
        <v>2119</v>
      </c>
      <c r="F2375" s="43" t="s">
        <v>3098</v>
      </c>
      <c r="G2375" s="157" t="s">
        <v>2120</v>
      </c>
      <c r="H2375" s="157" t="s">
        <v>2121</v>
      </c>
      <c r="I2375" s="221" t="s">
        <v>3360</v>
      </c>
      <c r="J2375" s="43" t="s">
        <v>3379</v>
      </c>
      <c r="K2375" s="43" t="s">
        <v>3379</v>
      </c>
      <c r="L2375" s="144">
        <v>40501</v>
      </c>
      <c r="M2375" s="138"/>
      <c r="N2375" s="15"/>
      <c r="O2375" s="15">
        <v>0</v>
      </c>
      <c r="P2375" s="39">
        <v>1</v>
      </c>
      <c r="Q2375" s="91" t="s">
        <v>3110</v>
      </c>
      <c r="R2375" s="14"/>
      <c r="T2375" s="123"/>
      <c r="U2375" s="338"/>
      <c r="V2375" s="92"/>
      <c r="W2375" s="92"/>
    </row>
    <row r="2376" spans="1:23" ht="12.75" customHeight="1" x14ac:dyDescent="0.2">
      <c r="A2376" s="11">
        <f t="shared" si="38"/>
        <v>2374</v>
      </c>
      <c r="B2376" s="98">
        <v>4377</v>
      </c>
      <c r="C2376" s="12" t="s">
        <v>1697</v>
      </c>
      <c r="D2376" s="14" t="s">
        <v>2344</v>
      </c>
      <c r="E2376" s="13" t="s">
        <v>2119</v>
      </c>
      <c r="F2376" s="43" t="s">
        <v>3098</v>
      </c>
      <c r="G2376" s="12" t="s">
        <v>2120</v>
      </c>
      <c r="H2376" s="18" t="s">
        <v>2121</v>
      </c>
      <c r="I2376" s="12"/>
      <c r="J2376" s="43" t="s">
        <v>3379</v>
      </c>
      <c r="K2376" s="44">
        <v>42185</v>
      </c>
      <c r="L2376" s="13"/>
      <c r="M2376" s="168"/>
      <c r="N2376" s="75"/>
      <c r="O2376" s="75">
        <v>0</v>
      </c>
      <c r="P2376" s="65">
        <v>1</v>
      </c>
      <c r="Q2376" s="91" t="s">
        <v>3107</v>
      </c>
      <c r="R2376" s="14"/>
      <c r="T2376" s="123">
        <v>42160</v>
      </c>
      <c r="U2376" s="338">
        <v>42185</v>
      </c>
      <c r="V2376" s="92"/>
      <c r="W2376" s="92"/>
    </row>
    <row r="2377" spans="1:23" ht="12.75" customHeight="1" x14ac:dyDescent="0.2">
      <c r="A2377" s="11">
        <f t="shared" si="38"/>
        <v>2375</v>
      </c>
      <c r="B2377" s="98">
        <v>4376</v>
      </c>
      <c r="C2377" s="12" t="s">
        <v>1697</v>
      </c>
      <c r="D2377" s="14" t="s">
        <v>2345</v>
      </c>
      <c r="E2377" s="13" t="s">
        <v>2119</v>
      </c>
      <c r="F2377" s="43" t="s">
        <v>3098</v>
      </c>
      <c r="G2377" s="12" t="s">
        <v>2120</v>
      </c>
      <c r="H2377" s="12"/>
      <c r="I2377" s="12"/>
      <c r="J2377" s="43" t="s">
        <v>3379</v>
      </c>
      <c r="K2377" s="13"/>
      <c r="L2377" s="13"/>
      <c r="M2377" s="138"/>
      <c r="N2377" s="15"/>
      <c r="O2377" s="15">
        <v>1</v>
      </c>
      <c r="P2377" s="39">
        <v>1</v>
      </c>
      <c r="Q2377" s="91" t="s">
        <v>3107</v>
      </c>
      <c r="R2377" s="14"/>
      <c r="T2377" s="123"/>
      <c r="U2377" s="338"/>
      <c r="V2377" s="92"/>
      <c r="W2377" s="92"/>
    </row>
    <row r="2378" spans="1:23" ht="12.75" customHeight="1" x14ac:dyDescent="0.2">
      <c r="A2378" s="11">
        <f t="shared" si="38"/>
        <v>2376</v>
      </c>
      <c r="B2378" s="98">
        <v>4968</v>
      </c>
      <c r="C2378" s="12" t="s">
        <v>1697</v>
      </c>
      <c r="D2378" s="14" t="s">
        <v>2346</v>
      </c>
      <c r="E2378" s="13" t="s">
        <v>957</v>
      </c>
      <c r="F2378" s="43" t="s">
        <v>3096</v>
      </c>
      <c r="G2378" s="12" t="s">
        <v>2120</v>
      </c>
      <c r="H2378" s="12"/>
      <c r="I2378" s="12"/>
      <c r="J2378" s="43" t="s">
        <v>3379</v>
      </c>
      <c r="K2378" s="13"/>
      <c r="L2378" s="13"/>
      <c r="M2378" s="138"/>
      <c r="N2378" s="15"/>
      <c r="O2378" s="15">
        <v>1</v>
      </c>
      <c r="P2378" s="39">
        <v>1</v>
      </c>
      <c r="Q2378" s="91" t="s">
        <v>3107</v>
      </c>
      <c r="R2378" s="14"/>
      <c r="T2378" s="123"/>
      <c r="U2378" s="338"/>
      <c r="V2378" s="92"/>
      <c r="W2378" s="92"/>
    </row>
    <row r="2379" spans="1:23" ht="12.75" customHeight="1" x14ac:dyDescent="0.2">
      <c r="A2379" s="11">
        <f t="shared" si="38"/>
        <v>2377</v>
      </c>
      <c r="B2379" s="98">
        <v>4973</v>
      </c>
      <c r="C2379" s="12" t="s">
        <v>1697</v>
      </c>
      <c r="D2379" s="14" t="s">
        <v>2347</v>
      </c>
      <c r="E2379" s="13" t="s">
        <v>957</v>
      </c>
      <c r="F2379" s="43" t="s">
        <v>3096</v>
      </c>
      <c r="G2379" s="12" t="s">
        <v>2120</v>
      </c>
      <c r="H2379" s="12"/>
      <c r="I2379" s="12"/>
      <c r="J2379" s="43" t="s">
        <v>3379</v>
      </c>
      <c r="K2379" s="13"/>
      <c r="L2379" s="13"/>
      <c r="M2379" s="138"/>
      <c r="N2379" s="15"/>
      <c r="O2379" s="15">
        <v>1</v>
      </c>
      <c r="P2379" s="39">
        <v>1</v>
      </c>
      <c r="Q2379" s="91" t="s">
        <v>3107</v>
      </c>
      <c r="R2379" s="14"/>
      <c r="T2379" s="135">
        <v>41355</v>
      </c>
      <c r="U2379" s="338"/>
      <c r="V2379" s="92"/>
      <c r="W2379" s="92"/>
    </row>
    <row r="2380" spans="1:23" ht="12.75" customHeight="1" x14ac:dyDescent="0.2">
      <c r="A2380" s="11">
        <f t="shared" si="38"/>
        <v>2378</v>
      </c>
      <c r="B2380" s="98">
        <v>4921</v>
      </c>
      <c r="C2380" s="12" t="s">
        <v>1697</v>
      </c>
      <c r="D2380" s="14" t="s">
        <v>2348</v>
      </c>
      <c r="E2380" s="13" t="s">
        <v>957</v>
      </c>
      <c r="F2380" s="43" t="s">
        <v>3096</v>
      </c>
      <c r="G2380" s="12" t="s">
        <v>2120</v>
      </c>
      <c r="H2380" s="12"/>
      <c r="I2380" s="12"/>
      <c r="J2380" s="43" t="s">
        <v>3379</v>
      </c>
      <c r="K2380" s="13"/>
      <c r="L2380" s="13"/>
      <c r="M2380" s="138"/>
      <c r="N2380" s="15"/>
      <c r="O2380" s="15">
        <v>1</v>
      </c>
      <c r="P2380" s="39">
        <v>1</v>
      </c>
      <c r="Q2380" s="91" t="s">
        <v>3107</v>
      </c>
      <c r="R2380" s="14"/>
      <c r="T2380" s="123"/>
      <c r="U2380" s="338"/>
      <c r="V2380" s="92"/>
      <c r="W2380" s="92"/>
    </row>
    <row r="2381" spans="1:23" ht="12.75" customHeight="1" x14ac:dyDescent="0.2">
      <c r="A2381" s="11">
        <f t="shared" si="38"/>
        <v>2379</v>
      </c>
      <c r="B2381" s="98">
        <v>4975</v>
      </c>
      <c r="C2381" s="12" t="s">
        <v>1697</v>
      </c>
      <c r="D2381" s="14" t="s">
        <v>1423</v>
      </c>
      <c r="E2381" s="13" t="s">
        <v>957</v>
      </c>
      <c r="F2381" s="43" t="s">
        <v>3096</v>
      </c>
      <c r="G2381" s="12" t="s">
        <v>2120</v>
      </c>
      <c r="H2381" s="12"/>
      <c r="I2381" s="12"/>
      <c r="J2381" s="43" t="s">
        <v>3379</v>
      </c>
      <c r="K2381" s="13"/>
      <c r="L2381" s="13"/>
      <c r="M2381" s="138"/>
      <c r="N2381" s="15"/>
      <c r="O2381" s="15">
        <v>1</v>
      </c>
      <c r="P2381" s="39">
        <v>1</v>
      </c>
      <c r="Q2381" s="91" t="s">
        <v>3107</v>
      </c>
      <c r="R2381" s="14"/>
      <c r="T2381" s="123"/>
      <c r="U2381" s="338"/>
      <c r="V2381" s="92"/>
      <c r="W2381" s="92"/>
    </row>
    <row r="2382" spans="1:23" ht="12.75" customHeight="1" x14ac:dyDescent="0.2">
      <c r="A2382" s="11">
        <f t="shared" si="38"/>
        <v>2380</v>
      </c>
      <c r="B2382" s="98">
        <v>4909</v>
      </c>
      <c r="C2382" s="12" t="s">
        <v>1697</v>
      </c>
      <c r="D2382" s="14" t="s">
        <v>2854</v>
      </c>
      <c r="E2382" s="13" t="s">
        <v>957</v>
      </c>
      <c r="F2382" s="43" t="s">
        <v>3096</v>
      </c>
      <c r="G2382" s="12" t="s">
        <v>2120</v>
      </c>
      <c r="H2382" s="12"/>
      <c r="I2382" s="12"/>
      <c r="J2382" s="43" t="s">
        <v>3379</v>
      </c>
      <c r="K2382" s="13"/>
      <c r="L2382" s="13"/>
      <c r="M2382" s="138"/>
      <c r="N2382" s="15"/>
      <c r="O2382" s="15">
        <v>1</v>
      </c>
      <c r="P2382" s="39">
        <v>1</v>
      </c>
      <c r="Q2382" s="91" t="s">
        <v>3107</v>
      </c>
      <c r="R2382" s="14"/>
      <c r="T2382" s="123"/>
      <c r="U2382" s="338"/>
      <c r="V2382" s="92"/>
      <c r="W2382" s="92"/>
    </row>
    <row r="2383" spans="1:23" ht="12.75" customHeight="1" x14ac:dyDescent="0.2">
      <c r="A2383" s="11">
        <f t="shared" si="38"/>
        <v>2381</v>
      </c>
      <c r="B2383" s="98">
        <v>5244</v>
      </c>
      <c r="C2383" s="12" t="s">
        <v>1697</v>
      </c>
      <c r="D2383" s="14" t="s">
        <v>2855</v>
      </c>
      <c r="E2383" s="13" t="s">
        <v>2646</v>
      </c>
      <c r="F2383" s="43" t="s">
        <v>3095</v>
      </c>
      <c r="G2383" s="12" t="s">
        <v>2120</v>
      </c>
      <c r="H2383" s="12"/>
      <c r="I2383" s="12"/>
      <c r="J2383" s="43" t="s">
        <v>3379</v>
      </c>
      <c r="K2383" s="13"/>
      <c r="L2383" s="13"/>
      <c r="M2383" s="138"/>
      <c r="N2383" s="15"/>
      <c r="O2383" s="15">
        <v>1</v>
      </c>
      <c r="P2383" s="39">
        <v>1</v>
      </c>
      <c r="Q2383" s="91" t="s">
        <v>3107</v>
      </c>
      <c r="R2383" s="14"/>
      <c r="T2383" s="123"/>
      <c r="U2383" s="338"/>
      <c r="V2383" s="92"/>
      <c r="W2383" s="92"/>
    </row>
    <row r="2384" spans="1:23" ht="12.75" customHeight="1" x14ac:dyDescent="0.2">
      <c r="A2384" s="11">
        <f t="shared" si="38"/>
        <v>2382</v>
      </c>
      <c r="B2384" s="98">
        <v>2352</v>
      </c>
      <c r="C2384" s="12" t="s">
        <v>1697</v>
      </c>
      <c r="D2384" s="14" t="s">
        <v>1422</v>
      </c>
      <c r="E2384" s="13" t="s">
        <v>2119</v>
      </c>
      <c r="F2384" s="43" t="s">
        <v>3098</v>
      </c>
      <c r="G2384" s="12" t="s">
        <v>2120</v>
      </c>
      <c r="H2384" s="12"/>
      <c r="I2384" s="12"/>
      <c r="J2384" s="43" t="s">
        <v>3379</v>
      </c>
      <c r="K2384" s="13"/>
      <c r="L2384" s="13"/>
      <c r="M2384" s="138"/>
      <c r="N2384" s="15"/>
      <c r="O2384" s="15">
        <v>1</v>
      </c>
      <c r="P2384" s="39">
        <v>1</v>
      </c>
      <c r="Q2384" s="91" t="s">
        <v>3107</v>
      </c>
      <c r="R2384" s="14"/>
      <c r="T2384" s="123"/>
      <c r="U2384" s="338"/>
      <c r="V2384" s="92"/>
      <c r="W2384" s="92"/>
    </row>
    <row r="2385" spans="1:23" x14ac:dyDescent="0.2">
      <c r="A2385" s="11">
        <f t="shared" si="38"/>
        <v>2383</v>
      </c>
      <c r="B2385" s="98">
        <v>2171</v>
      </c>
      <c r="C2385" s="149" t="s">
        <v>1697</v>
      </c>
      <c r="D2385" s="150" t="s">
        <v>185</v>
      </c>
      <c r="E2385" s="13" t="s">
        <v>2119</v>
      </c>
      <c r="F2385" s="43" t="s">
        <v>3098</v>
      </c>
      <c r="G2385" s="12" t="s">
        <v>2120</v>
      </c>
      <c r="H2385" s="12" t="s">
        <v>2121</v>
      </c>
      <c r="I2385" s="225" t="s">
        <v>3360</v>
      </c>
      <c r="J2385" s="43" t="s">
        <v>3379</v>
      </c>
      <c r="K2385" s="43" t="s">
        <v>3379</v>
      </c>
      <c r="L2385" s="144">
        <v>40528</v>
      </c>
      <c r="M2385" s="138"/>
      <c r="N2385" s="15"/>
      <c r="O2385" s="15">
        <v>0</v>
      </c>
      <c r="P2385" s="39">
        <v>1</v>
      </c>
      <c r="Q2385" s="91" t="s">
        <v>3110</v>
      </c>
      <c r="R2385" s="14"/>
      <c r="T2385" s="123"/>
      <c r="U2385" s="338"/>
      <c r="V2385" s="92"/>
      <c r="W2385" s="92"/>
    </row>
    <row r="2386" spans="1:23" ht="12.75" customHeight="1" x14ac:dyDescent="0.2">
      <c r="A2386" s="11">
        <f t="shared" si="38"/>
        <v>2384</v>
      </c>
      <c r="B2386" s="98">
        <v>5134</v>
      </c>
      <c r="C2386" s="149" t="s">
        <v>1697</v>
      </c>
      <c r="D2386" s="150" t="s">
        <v>186</v>
      </c>
      <c r="E2386" s="13" t="s">
        <v>1713</v>
      </c>
      <c r="F2386" s="43" t="s">
        <v>3094</v>
      </c>
      <c r="G2386" s="12" t="s">
        <v>2120</v>
      </c>
      <c r="H2386" s="12"/>
      <c r="I2386" s="18" t="s">
        <v>3360</v>
      </c>
      <c r="J2386" s="43" t="s">
        <v>3379</v>
      </c>
      <c r="K2386" s="13"/>
      <c r="L2386" s="144">
        <v>40662</v>
      </c>
      <c r="M2386" s="138"/>
      <c r="N2386" s="15"/>
      <c r="O2386" s="15">
        <v>1</v>
      </c>
      <c r="P2386" s="39">
        <v>1</v>
      </c>
      <c r="Q2386" s="91" t="s">
        <v>3110</v>
      </c>
      <c r="R2386" s="14"/>
      <c r="T2386" s="123"/>
      <c r="U2386" s="338"/>
      <c r="V2386" s="92"/>
      <c r="W2386" s="92"/>
    </row>
    <row r="2387" spans="1:23" x14ac:dyDescent="0.2">
      <c r="A2387" s="11">
        <f t="shared" si="38"/>
        <v>2385</v>
      </c>
      <c r="B2387" s="98">
        <v>2153</v>
      </c>
      <c r="C2387" s="149" t="s">
        <v>1697</v>
      </c>
      <c r="D2387" s="150" t="s">
        <v>187</v>
      </c>
      <c r="E2387" s="13" t="s">
        <v>2119</v>
      </c>
      <c r="F2387" s="153" t="s">
        <v>3051</v>
      </c>
      <c r="G2387" s="12" t="s">
        <v>2120</v>
      </c>
      <c r="H2387" s="12" t="s">
        <v>2121</v>
      </c>
      <c r="I2387" s="18" t="s">
        <v>3360</v>
      </c>
      <c r="J2387" s="43" t="s">
        <v>3379</v>
      </c>
      <c r="K2387" s="43" t="s">
        <v>3379</v>
      </c>
      <c r="L2387" s="144">
        <v>40459</v>
      </c>
      <c r="M2387" s="138"/>
      <c r="N2387" s="15"/>
      <c r="O2387" s="15">
        <v>0</v>
      </c>
      <c r="P2387" s="39">
        <v>1</v>
      </c>
      <c r="Q2387" s="91" t="s">
        <v>3110</v>
      </c>
      <c r="R2387" s="14"/>
      <c r="T2387" s="135">
        <v>41355</v>
      </c>
      <c r="U2387" s="338"/>
      <c r="V2387" s="92"/>
      <c r="W2387" s="92"/>
    </row>
    <row r="2388" spans="1:23" x14ac:dyDescent="0.2">
      <c r="A2388" s="11">
        <f t="shared" si="38"/>
        <v>2386</v>
      </c>
      <c r="B2388" s="99">
        <v>2249</v>
      </c>
      <c r="C2388" s="149" t="s">
        <v>1697</v>
      </c>
      <c r="D2388" s="150" t="s">
        <v>2049</v>
      </c>
      <c r="E2388" s="13" t="s">
        <v>2119</v>
      </c>
      <c r="F2388" s="153" t="s">
        <v>3051</v>
      </c>
      <c r="G2388" s="12" t="s">
        <v>2120</v>
      </c>
      <c r="H2388" s="12" t="s">
        <v>2121</v>
      </c>
      <c r="I2388" s="221" t="s">
        <v>3360</v>
      </c>
      <c r="J2388" s="43" t="s">
        <v>3379</v>
      </c>
      <c r="K2388" s="43" t="s">
        <v>3379</v>
      </c>
      <c r="L2388" s="144">
        <v>40778</v>
      </c>
      <c r="M2388" s="138"/>
      <c r="N2388" s="15"/>
      <c r="O2388" s="15">
        <v>0</v>
      </c>
      <c r="P2388" s="39">
        <v>1</v>
      </c>
      <c r="Q2388" s="91" t="s">
        <v>3110</v>
      </c>
      <c r="R2388" s="14"/>
      <c r="T2388" s="123"/>
      <c r="U2388" s="338"/>
      <c r="V2388" s="92"/>
      <c r="W2388" s="92"/>
    </row>
    <row r="2389" spans="1:23" ht="12.75" customHeight="1" x14ac:dyDescent="0.2">
      <c r="A2389" s="11">
        <f t="shared" si="38"/>
        <v>2387</v>
      </c>
      <c r="B2389" s="99">
        <v>5390</v>
      </c>
      <c r="C2389" s="149" t="s">
        <v>1697</v>
      </c>
      <c r="D2389" s="150" t="s">
        <v>2050</v>
      </c>
      <c r="E2389" s="13" t="s">
        <v>646</v>
      </c>
      <c r="F2389" s="43" t="s">
        <v>3097</v>
      </c>
      <c r="G2389" s="12" t="s">
        <v>2120</v>
      </c>
      <c r="H2389" s="12" t="s">
        <v>2121</v>
      </c>
      <c r="I2389" s="12"/>
      <c r="J2389" s="43" t="s">
        <v>3379</v>
      </c>
      <c r="K2389" s="43" t="s">
        <v>3379</v>
      </c>
      <c r="L2389" s="43"/>
      <c r="M2389" s="168"/>
      <c r="N2389" s="75"/>
      <c r="O2389" s="75">
        <v>0</v>
      </c>
      <c r="P2389" s="65">
        <v>1</v>
      </c>
      <c r="Q2389" s="91" t="s">
        <v>3107</v>
      </c>
      <c r="R2389" s="14"/>
      <c r="T2389" s="135">
        <v>41425</v>
      </c>
      <c r="U2389" s="338"/>
      <c r="V2389" s="92"/>
      <c r="W2389" s="92"/>
    </row>
    <row r="2390" spans="1:23" x14ac:dyDescent="0.2">
      <c r="A2390" s="11">
        <f t="shared" si="38"/>
        <v>2388</v>
      </c>
      <c r="B2390" s="99">
        <v>2130</v>
      </c>
      <c r="C2390" s="149" t="s">
        <v>1697</v>
      </c>
      <c r="D2390" s="150" t="s">
        <v>2051</v>
      </c>
      <c r="E2390" s="13" t="s">
        <v>2119</v>
      </c>
      <c r="F2390" s="43" t="s">
        <v>3098</v>
      </c>
      <c r="G2390" s="12" t="s">
        <v>2120</v>
      </c>
      <c r="H2390" s="12" t="s">
        <v>2121</v>
      </c>
      <c r="I2390" s="226" t="s">
        <v>3360</v>
      </c>
      <c r="J2390" s="43" t="s">
        <v>3379</v>
      </c>
      <c r="K2390" s="43" t="s">
        <v>3379</v>
      </c>
      <c r="L2390" s="144">
        <v>40786</v>
      </c>
      <c r="M2390" s="138"/>
      <c r="N2390" s="15"/>
      <c r="O2390" s="15">
        <v>0</v>
      </c>
      <c r="P2390" s="39">
        <v>1</v>
      </c>
      <c r="Q2390" s="91" t="s">
        <v>3110</v>
      </c>
      <c r="R2390" s="14"/>
      <c r="T2390" s="123"/>
      <c r="U2390" s="338"/>
      <c r="V2390" s="92"/>
      <c r="W2390" s="92"/>
    </row>
    <row r="2391" spans="1:23" ht="12.75" customHeight="1" x14ac:dyDescent="0.2">
      <c r="A2391" s="11">
        <f t="shared" si="38"/>
        <v>2389</v>
      </c>
      <c r="B2391" s="99">
        <v>4769</v>
      </c>
      <c r="C2391" s="12" t="s">
        <v>1697</v>
      </c>
      <c r="D2391" s="14" t="s">
        <v>2052</v>
      </c>
      <c r="E2391" s="13" t="s">
        <v>1713</v>
      </c>
      <c r="F2391" s="43" t="s">
        <v>3094</v>
      </c>
      <c r="G2391" s="12" t="s">
        <v>2120</v>
      </c>
      <c r="H2391" s="12"/>
      <c r="I2391" s="18" t="s">
        <v>3360</v>
      </c>
      <c r="J2391" s="43" t="s">
        <v>3379</v>
      </c>
      <c r="K2391" s="13"/>
      <c r="L2391" s="44">
        <v>42004</v>
      </c>
      <c r="M2391" s="138"/>
      <c r="N2391" s="15"/>
      <c r="O2391" s="15">
        <v>1</v>
      </c>
      <c r="P2391" s="39">
        <v>1</v>
      </c>
      <c r="Q2391" s="91" t="s">
        <v>3110</v>
      </c>
      <c r="R2391" s="14"/>
      <c r="S2391" s="118" t="s">
        <v>3360</v>
      </c>
      <c r="T2391" s="123"/>
      <c r="U2391" s="338"/>
      <c r="V2391" s="92">
        <v>41997</v>
      </c>
      <c r="W2391" s="92">
        <v>42037</v>
      </c>
    </row>
    <row r="2392" spans="1:23" ht="12.75" customHeight="1" x14ac:dyDescent="0.2">
      <c r="A2392" s="11">
        <f t="shared" si="38"/>
        <v>2390</v>
      </c>
      <c r="B2392" s="99">
        <v>5440</v>
      </c>
      <c r="C2392" s="12" t="s">
        <v>1697</v>
      </c>
      <c r="D2392" s="14" t="s">
        <v>169</v>
      </c>
      <c r="E2392" s="13" t="s">
        <v>934</v>
      </c>
      <c r="F2392" s="43" t="s">
        <v>3099</v>
      </c>
      <c r="G2392" s="12" t="s">
        <v>2120</v>
      </c>
      <c r="H2392" s="12"/>
      <c r="I2392" s="12"/>
      <c r="J2392" s="43" t="s">
        <v>3379</v>
      </c>
      <c r="K2392" s="13"/>
      <c r="L2392" s="13"/>
      <c r="M2392" s="138"/>
      <c r="N2392" s="15"/>
      <c r="O2392" s="15">
        <v>1</v>
      </c>
      <c r="P2392" s="39">
        <v>1</v>
      </c>
      <c r="Q2392" s="91" t="s">
        <v>3107</v>
      </c>
      <c r="R2392" s="14"/>
      <c r="T2392" s="123"/>
      <c r="U2392" s="338"/>
      <c r="V2392" s="92"/>
      <c r="W2392" s="92"/>
    </row>
    <row r="2393" spans="1:23" ht="12.75" customHeight="1" x14ac:dyDescent="0.2">
      <c r="A2393" s="11">
        <f t="shared" si="38"/>
        <v>2391</v>
      </c>
      <c r="B2393" s="99">
        <v>5602</v>
      </c>
      <c r="C2393" s="12" t="s">
        <v>1697</v>
      </c>
      <c r="D2393" s="14" t="s">
        <v>170</v>
      </c>
      <c r="E2393" s="13" t="s">
        <v>934</v>
      </c>
      <c r="F2393" s="43" t="s">
        <v>3099</v>
      </c>
      <c r="G2393" s="12" t="s">
        <v>2120</v>
      </c>
      <c r="H2393" s="12"/>
      <c r="I2393" s="12"/>
      <c r="J2393" s="43" t="s">
        <v>3379</v>
      </c>
      <c r="K2393" s="13"/>
      <c r="L2393" s="13"/>
      <c r="M2393" s="138"/>
      <c r="N2393" s="15"/>
      <c r="O2393" s="15">
        <v>1</v>
      </c>
      <c r="P2393" s="39">
        <v>1</v>
      </c>
      <c r="Q2393" s="91" t="s">
        <v>3107</v>
      </c>
      <c r="R2393" s="14"/>
      <c r="T2393" s="123"/>
      <c r="U2393" s="338"/>
      <c r="V2393" s="92"/>
      <c r="W2393" s="92"/>
    </row>
    <row r="2394" spans="1:23" ht="12.75" customHeight="1" x14ac:dyDescent="0.2">
      <c r="A2394" s="11">
        <f t="shared" si="38"/>
        <v>2392</v>
      </c>
      <c r="B2394" s="99">
        <v>5321</v>
      </c>
      <c r="C2394" s="12" t="s">
        <v>1697</v>
      </c>
      <c r="D2394" s="14" t="s">
        <v>171</v>
      </c>
      <c r="E2394" s="13" t="s">
        <v>646</v>
      </c>
      <c r="F2394" s="154" t="s">
        <v>3054</v>
      </c>
      <c r="G2394" s="12" t="s">
        <v>2120</v>
      </c>
      <c r="H2394" s="12" t="s">
        <v>2121</v>
      </c>
      <c r="I2394" s="225" t="s">
        <v>3360</v>
      </c>
      <c r="J2394" s="43" t="s">
        <v>3379</v>
      </c>
      <c r="K2394" s="43" t="s">
        <v>3379</v>
      </c>
      <c r="L2394" s="144">
        <v>40402</v>
      </c>
      <c r="M2394" s="168"/>
      <c r="N2394" s="75"/>
      <c r="O2394" s="75">
        <v>0</v>
      </c>
      <c r="P2394" s="65">
        <v>1</v>
      </c>
      <c r="Q2394" s="91" t="s">
        <v>3110</v>
      </c>
      <c r="R2394" s="14"/>
      <c r="T2394" s="123"/>
      <c r="U2394" s="338"/>
      <c r="V2394" s="92"/>
      <c r="W2394" s="92"/>
    </row>
    <row r="2395" spans="1:23" ht="12.75" customHeight="1" x14ac:dyDescent="0.2">
      <c r="A2395" s="388">
        <f t="shared" si="38"/>
        <v>2393</v>
      </c>
      <c r="B2395" s="464">
        <v>5222</v>
      </c>
      <c r="C2395" s="465" t="s">
        <v>1697</v>
      </c>
      <c r="D2395" s="466" t="s">
        <v>172</v>
      </c>
      <c r="E2395" s="388" t="s">
        <v>2646</v>
      </c>
      <c r="F2395" s="122" t="s">
        <v>3095</v>
      </c>
      <c r="G2395" s="121" t="s">
        <v>2120</v>
      </c>
      <c r="H2395" s="121" t="s">
        <v>2121</v>
      </c>
      <c r="I2395" s="113" t="s">
        <v>3360</v>
      </c>
      <c r="J2395" s="122"/>
      <c r="K2395" s="122"/>
      <c r="L2395" s="390"/>
      <c r="M2395" s="514" t="s">
        <v>3381</v>
      </c>
      <c r="N2395" s="467">
        <v>42146</v>
      </c>
      <c r="O2395" s="391">
        <v>0</v>
      </c>
      <c r="P2395" s="392">
        <v>-1</v>
      </c>
      <c r="Q2395" s="393" t="s">
        <v>3110</v>
      </c>
      <c r="R2395" s="114"/>
      <c r="T2395" s="123"/>
      <c r="U2395" s="338"/>
      <c r="V2395" s="92"/>
      <c r="W2395" s="92"/>
    </row>
    <row r="2396" spans="1:23" x14ac:dyDescent="0.2">
      <c r="A2396" s="11">
        <f t="shared" si="38"/>
        <v>2394</v>
      </c>
      <c r="B2396" s="99">
        <v>2326</v>
      </c>
      <c r="C2396" s="12" t="s">
        <v>1697</v>
      </c>
      <c r="D2396" s="14" t="s">
        <v>173</v>
      </c>
      <c r="E2396" s="13" t="s">
        <v>2119</v>
      </c>
      <c r="F2396" s="43" t="s">
        <v>3098</v>
      </c>
      <c r="G2396" s="12" t="s">
        <v>2120</v>
      </c>
      <c r="H2396" s="12" t="s">
        <v>2121</v>
      </c>
      <c r="I2396" s="221" t="s">
        <v>3360</v>
      </c>
      <c r="J2396" s="43" t="s">
        <v>3379</v>
      </c>
      <c r="K2396" s="43" t="s">
        <v>3379</v>
      </c>
      <c r="L2396" s="144">
        <v>40783</v>
      </c>
      <c r="M2396" s="138"/>
      <c r="N2396" s="15"/>
      <c r="O2396" s="15">
        <v>1</v>
      </c>
      <c r="P2396" s="39">
        <v>1</v>
      </c>
      <c r="Q2396" s="91" t="s">
        <v>3110</v>
      </c>
      <c r="R2396" s="14"/>
      <c r="T2396" s="123"/>
      <c r="U2396" s="338"/>
      <c r="V2396" s="92"/>
      <c r="W2396" s="92"/>
    </row>
    <row r="2397" spans="1:23" ht="12.75" customHeight="1" x14ac:dyDescent="0.2">
      <c r="A2397" s="11">
        <f t="shared" si="38"/>
        <v>2395</v>
      </c>
      <c r="B2397" s="99">
        <v>5208</v>
      </c>
      <c r="C2397" s="12" t="s">
        <v>1697</v>
      </c>
      <c r="D2397" s="19" t="s">
        <v>174</v>
      </c>
      <c r="E2397" s="13" t="s">
        <v>2646</v>
      </c>
      <c r="F2397" s="43" t="s">
        <v>3095</v>
      </c>
      <c r="G2397" s="12" t="s">
        <v>2120</v>
      </c>
      <c r="H2397" s="12" t="s">
        <v>2121</v>
      </c>
      <c r="I2397" s="12"/>
      <c r="J2397" s="43" t="s">
        <v>3379</v>
      </c>
      <c r="K2397" s="44">
        <v>41851</v>
      </c>
      <c r="L2397" s="44"/>
      <c r="M2397" s="168"/>
      <c r="N2397" s="75"/>
      <c r="O2397" s="75">
        <v>0</v>
      </c>
      <c r="P2397" s="65">
        <v>1</v>
      </c>
      <c r="Q2397" s="91" t="s">
        <v>3107</v>
      </c>
      <c r="R2397" s="14"/>
      <c r="T2397" s="123">
        <v>41851</v>
      </c>
      <c r="U2397" s="338">
        <v>41851</v>
      </c>
      <c r="V2397" s="92"/>
      <c r="W2397" s="92"/>
    </row>
    <row r="2398" spans="1:23" ht="12.75" customHeight="1" x14ac:dyDescent="0.2">
      <c r="A2398" s="11">
        <f t="shared" si="38"/>
        <v>2396</v>
      </c>
      <c r="B2398" s="99">
        <v>5280</v>
      </c>
      <c r="C2398" s="12" t="s">
        <v>1697</v>
      </c>
      <c r="D2398" s="14" t="s">
        <v>175</v>
      </c>
      <c r="E2398" s="13" t="s">
        <v>2646</v>
      </c>
      <c r="F2398" s="43" t="s">
        <v>3095</v>
      </c>
      <c r="G2398" s="12" t="s">
        <v>2120</v>
      </c>
      <c r="H2398" s="12"/>
      <c r="I2398" s="12"/>
      <c r="J2398" s="43" t="s">
        <v>3379</v>
      </c>
      <c r="K2398" s="13"/>
      <c r="L2398" s="13"/>
      <c r="M2398" s="138"/>
      <c r="N2398" s="15"/>
      <c r="O2398" s="15">
        <v>1</v>
      </c>
      <c r="P2398" s="39">
        <v>1</v>
      </c>
      <c r="Q2398" s="91" t="s">
        <v>3107</v>
      </c>
      <c r="R2398" s="14"/>
      <c r="T2398" s="123"/>
      <c r="U2398" s="338"/>
      <c r="V2398" s="92"/>
      <c r="W2398" s="92"/>
    </row>
    <row r="2399" spans="1:23" ht="12.75" customHeight="1" x14ac:dyDescent="0.2">
      <c r="A2399" s="11">
        <f t="shared" si="38"/>
        <v>2397</v>
      </c>
      <c r="B2399" s="99">
        <v>5633</v>
      </c>
      <c r="C2399" s="12" t="s">
        <v>1697</v>
      </c>
      <c r="D2399" s="14" t="s">
        <v>176</v>
      </c>
      <c r="E2399" s="13" t="s">
        <v>2646</v>
      </c>
      <c r="F2399" s="43" t="s">
        <v>3095</v>
      </c>
      <c r="G2399" s="12" t="s">
        <v>2120</v>
      </c>
      <c r="H2399" s="12"/>
      <c r="I2399" s="12"/>
      <c r="J2399" s="43" t="s">
        <v>3379</v>
      </c>
      <c r="K2399" s="13"/>
      <c r="L2399" s="13"/>
      <c r="M2399" s="138"/>
      <c r="N2399" s="15"/>
      <c r="O2399" s="15">
        <v>1</v>
      </c>
      <c r="P2399" s="39">
        <v>1</v>
      </c>
      <c r="Q2399" s="91" t="s">
        <v>3107</v>
      </c>
      <c r="R2399" s="14"/>
      <c r="T2399" s="135">
        <v>41355</v>
      </c>
      <c r="U2399" s="338"/>
      <c r="V2399" s="92"/>
      <c r="W2399" s="92"/>
    </row>
    <row r="2400" spans="1:23" x14ac:dyDescent="0.2">
      <c r="A2400" s="11">
        <f t="shared" si="38"/>
        <v>2398</v>
      </c>
      <c r="B2400" s="99">
        <v>348</v>
      </c>
      <c r="C2400" s="106" t="s">
        <v>1697</v>
      </c>
      <c r="D2400" s="20" t="s">
        <v>177</v>
      </c>
      <c r="E2400" s="13" t="s">
        <v>2119</v>
      </c>
      <c r="F2400" s="13" t="s">
        <v>3051</v>
      </c>
      <c r="G2400" s="12" t="s">
        <v>2120</v>
      </c>
      <c r="H2400" s="12" t="s">
        <v>2121</v>
      </c>
      <c r="I2400" s="226" t="s">
        <v>3360</v>
      </c>
      <c r="J2400" s="43" t="s">
        <v>3379</v>
      </c>
      <c r="K2400" s="43" t="s">
        <v>3379</v>
      </c>
      <c r="L2400" s="144">
        <v>40479</v>
      </c>
      <c r="M2400" s="138"/>
      <c r="N2400" s="15"/>
      <c r="O2400" s="15">
        <v>0</v>
      </c>
      <c r="P2400" s="39">
        <v>1</v>
      </c>
      <c r="Q2400" s="91" t="s">
        <v>3110</v>
      </c>
      <c r="R2400" s="14"/>
      <c r="T2400" s="123"/>
      <c r="U2400" s="338"/>
      <c r="V2400" s="92"/>
      <c r="W2400" s="92"/>
    </row>
    <row r="2401" spans="1:23" ht="12.75" customHeight="1" x14ac:dyDescent="0.2">
      <c r="A2401" s="11">
        <f t="shared" si="38"/>
        <v>2399</v>
      </c>
      <c r="B2401" s="99">
        <v>2355</v>
      </c>
      <c r="C2401" s="12" t="s">
        <v>1697</v>
      </c>
      <c r="D2401" s="14" t="s">
        <v>1626</v>
      </c>
      <c r="E2401" s="13" t="s">
        <v>2119</v>
      </c>
      <c r="F2401" s="43" t="s">
        <v>3098</v>
      </c>
      <c r="G2401" s="12" t="s">
        <v>2120</v>
      </c>
      <c r="H2401" s="12" t="s">
        <v>2121</v>
      </c>
      <c r="I2401" s="12"/>
      <c r="J2401" s="43" t="s">
        <v>3379</v>
      </c>
      <c r="K2401" s="43" t="s">
        <v>3379</v>
      </c>
      <c r="L2401" s="43"/>
      <c r="M2401" s="138"/>
      <c r="N2401" s="15"/>
      <c r="O2401" s="15">
        <v>1</v>
      </c>
      <c r="P2401" s="39">
        <v>1</v>
      </c>
      <c r="Q2401" s="91" t="s">
        <v>3107</v>
      </c>
      <c r="R2401" s="14"/>
      <c r="T2401" s="123"/>
      <c r="U2401" s="338"/>
      <c r="V2401" s="92"/>
      <c r="W2401" s="92"/>
    </row>
    <row r="2402" spans="1:23" ht="12.75" customHeight="1" x14ac:dyDescent="0.2">
      <c r="A2402" s="11">
        <f t="shared" si="38"/>
        <v>2400</v>
      </c>
      <c r="B2402" s="99">
        <v>4307</v>
      </c>
      <c r="C2402" s="12" t="s">
        <v>1697</v>
      </c>
      <c r="D2402" s="14" t="s">
        <v>1627</v>
      </c>
      <c r="E2402" s="13" t="s">
        <v>2119</v>
      </c>
      <c r="F2402" s="43" t="s">
        <v>3098</v>
      </c>
      <c r="G2402" s="12" t="s">
        <v>2120</v>
      </c>
      <c r="H2402" s="12"/>
      <c r="I2402" s="12"/>
      <c r="J2402" s="43" t="s">
        <v>3379</v>
      </c>
      <c r="K2402" s="13"/>
      <c r="L2402" s="13"/>
      <c r="M2402" s="168"/>
      <c r="N2402" s="75"/>
      <c r="O2402" s="75">
        <v>0</v>
      </c>
      <c r="P2402" s="65">
        <v>1</v>
      </c>
      <c r="Q2402" s="91" t="s">
        <v>3107</v>
      </c>
      <c r="R2402" s="14"/>
      <c r="T2402" s="123"/>
      <c r="U2402" s="338"/>
      <c r="V2402" s="92"/>
      <c r="W2402" s="92"/>
    </row>
    <row r="2403" spans="1:23" ht="12.75" customHeight="1" x14ac:dyDescent="0.2">
      <c r="A2403" s="11">
        <f t="shared" si="38"/>
        <v>2401</v>
      </c>
      <c r="B2403" s="99">
        <v>2343</v>
      </c>
      <c r="C2403" s="12" t="s">
        <v>1697</v>
      </c>
      <c r="D2403" s="14" t="s">
        <v>1628</v>
      </c>
      <c r="E2403" s="13" t="s">
        <v>2119</v>
      </c>
      <c r="F2403" s="43" t="s">
        <v>3098</v>
      </c>
      <c r="G2403" s="12" t="s">
        <v>2120</v>
      </c>
      <c r="H2403" s="12"/>
      <c r="I2403" s="12"/>
      <c r="J2403" s="43" t="s">
        <v>3379</v>
      </c>
      <c r="K2403" s="13"/>
      <c r="L2403" s="13"/>
      <c r="M2403" s="138"/>
      <c r="N2403" s="15"/>
      <c r="O2403" s="15">
        <v>1</v>
      </c>
      <c r="P2403" s="39">
        <v>1</v>
      </c>
      <c r="Q2403" s="91" t="s">
        <v>3107</v>
      </c>
      <c r="R2403" s="14"/>
      <c r="T2403" s="123"/>
      <c r="U2403" s="338"/>
      <c r="V2403" s="92"/>
      <c r="W2403" s="92"/>
    </row>
    <row r="2404" spans="1:23" ht="12.75" customHeight="1" x14ac:dyDescent="0.2">
      <c r="A2404" s="11">
        <f t="shared" si="38"/>
        <v>2402</v>
      </c>
      <c r="B2404" s="99">
        <v>4936</v>
      </c>
      <c r="C2404" s="12" t="s">
        <v>1697</v>
      </c>
      <c r="D2404" s="14" t="s">
        <v>1629</v>
      </c>
      <c r="E2404" s="13" t="s">
        <v>957</v>
      </c>
      <c r="F2404" s="43" t="s">
        <v>3096</v>
      </c>
      <c r="G2404" s="12" t="s">
        <v>2120</v>
      </c>
      <c r="H2404" s="12"/>
      <c r="I2404" s="12"/>
      <c r="J2404" s="43" t="s">
        <v>3379</v>
      </c>
      <c r="K2404" s="13"/>
      <c r="L2404" s="13"/>
      <c r="M2404" s="168"/>
      <c r="N2404" s="75"/>
      <c r="O2404" s="75">
        <v>0</v>
      </c>
      <c r="P2404" s="65">
        <v>1</v>
      </c>
      <c r="Q2404" s="91" t="s">
        <v>3107</v>
      </c>
      <c r="R2404" s="14"/>
      <c r="T2404" s="123"/>
      <c r="U2404" s="338"/>
      <c r="V2404" s="92"/>
      <c r="W2404" s="92"/>
    </row>
    <row r="2405" spans="1:23" ht="12.75" customHeight="1" x14ac:dyDescent="0.2">
      <c r="A2405" s="11">
        <f t="shared" si="38"/>
        <v>2403</v>
      </c>
      <c r="B2405" s="99">
        <v>4938</v>
      </c>
      <c r="C2405" s="12" t="s">
        <v>1697</v>
      </c>
      <c r="D2405" s="19" t="s">
        <v>1630</v>
      </c>
      <c r="E2405" s="13" t="s">
        <v>957</v>
      </c>
      <c r="F2405" s="43" t="s">
        <v>3096</v>
      </c>
      <c r="G2405" s="12" t="s">
        <v>2120</v>
      </c>
      <c r="H2405" s="12"/>
      <c r="I2405" s="18" t="s">
        <v>3360</v>
      </c>
      <c r="J2405" s="43" t="s">
        <v>3379</v>
      </c>
      <c r="K2405" s="13"/>
      <c r="L2405" s="44">
        <v>42004</v>
      </c>
      <c r="M2405" s="138"/>
      <c r="N2405" s="15"/>
      <c r="O2405" s="15">
        <v>1</v>
      </c>
      <c r="P2405" s="39">
        <v>1</v>
      </c>
      <c r="Q2405" s="91" t="s">
        <v>3110</v>
      </c>
      <c r="R2405" s="14"/>
      <c r="T2405" s="123"/>
      <c r="U2405" s="338"/>
      <c r="V2405" s="92">
        <v>41997</v>
      </c>
      <c r="W2405" s="126">
        <v>42004</v>
      </c>
    </row>
    <row r="2406" spans="1:23" ht="12.75" customHeight="1" x14ac:dyDescent="0.2">
      <c r="A2406" s="11">
        <f t="shared" si="38"/>
        <v>2404</v>
      </c>
      <c r="B2406" s="99">
        <v>4944</v>
      </c>
      <c r="C2406" s="12" t="s">
        <v>1697</v>
      </c>
      <c r="D2406" s="14" t="s">
        <v>1631</v>
      </c>
      <c r="E2406" s="13" t="s">
        <v>957</v>
      </c>
      <c r="F2406" s="43" t="s">
        <v>3096</v>
      </c>
      <c r="G2406" s="12" t="s">
        <v>2120</v>
      </c>
      <c r="H2406" s="12"/>
      <c r="I2406" s="12"/>
      <c r="J2406" s="43" t="s">
        <v>3379</v>
      </c>
      <c r="K2406" s="13"/>
      <c r="L2406" s="13"/>
      <c r="M2406" s="138"/>
      <c r="N2406" s="15"/>
      <c r="O2406" s="15">
        <v>1</v>
      </c>
      <c r="P2406" s="39">
        <v>1</v>
      </c>
      <c r="Q2406" s="91" t="s">
        <v>3107</v>
      </c>
      <c r="R2406" s="14"/>
      <c r="T2406" s="123"/>
      <c r="U2406" s="338"/>
      <c r="V2406" s="92"/>
      <c r="W2406" s="92"/>
    </row>
    <row r="2407" spans="1:23" ht="12.75" customHeight="1" x14ac:dyDescent="0.2">
      <c r="A2407" s="11">
        <f t="shared" si="38"/>
        <v>2405</v>
      </c>
      <c r="B2407" s="99">
        <v>4947</v>
      </c>
      <c r="C2407" s="12" t="s">
        <v>1697</v>
      </c>
      <c r="D2407" s="14" t="s">
        <v>216</v>
      </c>
      <c r="E2407" s="13" t="s">
        <v>957</v>
      </c>
      <c r="F2407" s="43" t="s">
        <v>3096</v>
      </c>
      <c r="G2407" s="12" t="s">
        <v>2120</v>
      </c>
      <c r="H2407" s="12"/>
      <c r="I2407" s="12"/>
      <c r="J2407" s="43" t="s">
        <v>3379</v>
      </c>
      <c r="K2407" s="13"/>
      <c r="L2407" s="13"/>
      <c r="M2407" s="138"/>
      <c r="N2407" s="15"/>
      <c r="O2407" s="15">
        <v>1</v>
      </c>
      <c r="P2407" s="39">
        <v>1</v>
      </c>
      <c r="Q2407" s="91" t="s">
        <v>3107</v>
      </c>
      <c r="R2407" s="14"/>
      <c r="T2407" s="123"/>
      <c r="U2407" s="338"/>
      <c r="V2407" s="92"/>
      <c r="W2407" s="92"/>
    </row>
    <row r="2408" spans="1:23" ht="12.75" customHeight="1" x14ac:dyDescent="0.2">
      <c r="A2408" s="11">
        <f t="shared" si="38"/>
        <v>2406</v>
      </c>
      <c r="B2408" s="99">
        <v>4949</v>
      </c>
      <c r="C2408" s="12" t="s">
        <v>1697</v>
      </c>
      <c r="D2408" s="14" t="s">
        <v>217</v>
      </c>
      <c r="E2408" s="13" t="s">
        <v>957</v>
      </c>
      <c r="F2408" s="43" t="s">
        <v>3096</v>
      </c>
      <c r="G2408" s="12" t="s">
        <v>2120</v>
      </c>
      <c r="H2408" s="12"/>
      <c r="I2408" s="12"/>
      <c r="J2408" s="43" t="s">
        <v>3379</v>
      </c>
      <c r="K2408" s="13"/>
      <c r="L2408" s="13"/>
      <c r="M2408" s="138"/>
      <c r="N2408" s="15"/>
      <c r="O2408" s="15">
        <v>1</v>
      </c>
      <c r="P2408" s="39">
        <v>1</v>
      </c>
      <c r="Q2408" s="91" t="s">
        <v>3107</v>
      </c>
      <c r="R2408" s="14"/>
      <c r="T2408" s="123"/>
      <c r="U2408" s="338"/>
      <c r="V2408" s="92"/>
      <c r="W2408" s="92"/>
    </row>
    <row r="2409" spans="1:23" ht="12.75" customHeight="1" x14ac:dyDescent="0.2">
      <c r="A2409" s="11">
        <f t="shared" si="38"/>
        <v>2407</v>
      </c>
      <c r="B2409" s="99">
        <v>4976</v>
      </c>
      <c r="C2409" s="12" t="s">
        <v>1697</v>
      </c>
      <c r="D2409" s="14" t="s">
        <v>218</v>
      </c>
      <c r="E2409" s="13" t="s">
        <v>957</v>
      </c>
      <c r="F2409" s="43" t="s">
        <v>3096</v>
      </c>
      <c r="G2409" s="12" t="s">
        <v>2120</v>
      </c>
      <c r="H2409" s="12"/>
      <c r="I2409" s="12"/>
      <c r="J2409" s="43" t="s">
        <v>3379</v>
      </c>
      <c r="K2409" s="13"/>
      <c r="L2409" s="13"/>
      <c r="M2409" s="168"/>
      <c r="N2409" s="75"/>
      <c r="O2409" s="75">
        <v>0</v>
      </c>
      <c r="P2409" s="65">
        <v>1</v>
      </c>
      <c r="Q2409" s="91" t="s">
        <v>3107</v>
      </c>
      <c r="R2409" s="14"/>
      <c r="T2409" s="123"/>
      <c r="U2409" s="338"/>
      <c r="V2409" s="92"/>
      <c r="W2409" s="92"/>
    </row>
    <row r="2410" spans="1:23" ht="12.75" customHeight="1" x14ac:dyDescent="0.2">
      <c r="A2410" s="11">
        <f t="shared" si="38"/>
        <v>2408</v>
      </c>
      <c r="B2410" s="99">
        <v>4989</v>
      </c>
      <c r="C2410" s="12" t="s">
        <v>1697</v>
      </c>
      <c r="D2410" s="14" t="s">
        <v>219</v>
      </c>
      <c r="E2410" s="13" t="s">
        <v>957</v>
      </c>
      <c r="F2410" s="43" t="s">
        <v>3096</v>
      </c>
      <c r="G2410" s="12" t="s">
        <v>2120</v>
      </c>
      <c r="H2410" s="12"/>
      <c r="I2410" s="12"/>
      <c r="J2410" s="43" t="s">
        <v>3379</v>
      </c>
      <c r="K2410" s="13"/>
      <c r="L2410" s="13"/>
      <c r="M2410" s="138"/>
      <c r="N2410" s="15"/>
      <c r="O2410" s="15">
        <v>1</v>
      </c>
      <c r="P2410" s="39">
        <v>1</v>
      </c>
      <c r="Q2410" s="91" t="s">
        <v>3107</v>
      </c>
      <c r="R2410" s="14"/>
      <c r="T2410" s="123"/>
      <c r="U2410" s="338"/>
      <c r="V2410" s="92"/>
      <c r="W2410" s="92"/>
    </row>
    <row r="2411" spans="1:23" ht="12.75" customHeight="1" x14ac:dyDescent="0.2">
      <c r="A2411" s="11">
        <f t="shared" si="38"/>
        <v>2409</v>
      </c>
      <c r="B2411" s="99">
        <v>5166</v>
      </c>
      <c r="C2411" s="12" t="s">
        <v>1697</v>
      </c>
      <c r="D2411" s="14" t="s">
        <v>220</v>
      </c>
      <c r="E2411" s="13" t="s">
        <v>1713</v>
      </c>
      <c r="F2411" s="43" t="s">
        <v>3094</v>
      </c>
      <c r="G2411" s="12" t="s">
        <v>2120</v>
      </c>
      <c r="H2411" s="12"/>
      <c r="I2411" s="12"/>
      <c r="J2411" s="43" t="s">
        <v>3379</v>
      </c>
      <c r="K2411" s="13"/>
      <c r="L2411" s="13"/>
      <c r="M2411" s="168"/>
      <c r="N2411" s="75"/>
      <c r="O2411" s="75">
        <v>0</v>
      </c>
      <c r="P2411" s="65">
        <v>1</v>
      </c>
      <c r="Q2411" s="91" t="s">
        <v>3107</v>
      </c>
      <c r="R2411" s="14"/>
      <c r="T2411" s="123"/>
      <c r="U2411" s="338"/>
      <c r="V2411" s="92"/>
      <c r="W2411" s="92"/>
    </row>
    <row r="2412" spans="1:23" ht="12.75" customHeight="1" x14ac:dyDescent="0.2">
      <c r="A2412" s="11">
        <f t="shared" si="38"/>
        <v>2410</v>
      </c>
      <c r="B2412" s="99">
        <v>5416</v>
      </c>
      <c r="C2412" s="12" t="s">
        <v>1697</v>
      </c>
      <c r="D2412" s="14" t="s">
        <v>261</v>
      </c>
      <c r="E2412" s="13" t="s">
        <v>934</v>
      </c>
      <c r="F2412" s="43" t="s">
        <v>3099</v>
      </c>
      <c r="G2412" s="12" t="s">
        <v>2120</v>
      </c>
      <c r="H2412" s="12"/>
      <c r="I2412" s="12"/>
      <c r="J2412" s="43" t="s">
        <v>3379</v>
      </c>
      <c r="K2412" s="13"/>
      <c r="L2412" s="13"/>
      <c r="M2412" s="138"/>
      <c r="N2412" s="15"/>
      <c r="O2412" s="15">
        <v>1</v>
      </c>
      <c r="P2412" s="39">
        <v>1</v>
      </c>
      <c r="Q2412" s="91" t="s">
        <v>3107</v>
      </c>
      <c r="R2412" s="14"/>
      <c r="T2412" s="123"/>
      <c r="U2412" s="338"/>
      <c r="V2412" s="92"/>
      <c r="W2412" s="92"/>
    </row>
    <row r="2413" spans="1:23" ht="12.75" customHeight="1" x14ac:dyDescent="0.2">
      <c r="A2413" s="11">
        <f t="shared" si="38"/>
        <v>2411</v>
      </c>
      <c r="B2413" s="99">
        <v>5417</v>
      </c>
      <c r="C2413" s="12" t="s">
        <v>1697</v>
      </c>
      <c r="D2413" s="14" t="s">
        <v>262</v>
      </c>
      <c r="E2413" s="13" t="s">
        <v>934</v>
      </c>
      <c r="F2413" s="43" t="s">
        <v>3099</v>
      </c>
      <c r="G2413" s="12" t="s">
        <v>2120</v>
      </c>
      <c r="H2413" s="12"/>
      <c r="I2413" s="12"/>
      <c r="J2413" s="43" t="s">
        <v>3379</v>
      </c>
      <c r="K2413" s="13"/>
      <c r="L2413" s="13"/>
      <c r="M2413" s="138"/>
      <c r="N2413" s="15"/>
      <c r="O2413" s="15">
        <v>1</v>
      </c>
      <c r="P2413" s="39">
        <v>1</v>
      </c>
      <c r="Q2413" s="91" t="s">
        <v>3107</v>
      </c>
      <c r="R2413" s="14"/>
      <c r="T2413" s="135">
        <v>41355</v>
      </c>
      <c r="U2413" s="338"/>
      <c r="V2413" s="92"/>
      <c r="W2413" s="92"/>
    </row>
    <row r="2414" spans="1:23" ht="12.75" customHeight="1" x14ac:dyDescent="0.2">
      <c r="A2414" s="11">
        <f t="shared" si="38"/>
        <v>2412</v>
      </c>
      <c r="B2414" s="99">
        <v>5812</v>
      </c>
      <c r="C2414" s="12" t="s">
        <v>1697</v>
      </c>
      <c r="D2414" s="14" t="s">
        <v>263</v>
      </c>
      <c r="E2414" s="13" t="s">
        <v>646</v>
      </c>
      <c r="F2414" s="43" t="s">
        <v>3054</v>
      </c>
      <c r="G2414" s="12" t="s">
        <v>2120</v>
      </c>
      <c r="H2414" s="12" t="s">
        <v>2121</v>
      </c>
      <c r="I2414" s="226" t="s">
        <v>3360</v>
      </c>
      <c r="J2414" s="43" t="s">
        <v>3379</v>
      </c>
      <c r="K2414" s="43" t="s">
        <v>3379</v>
      </c>
      <c r="L2414" s="144">
        <v>40477</v>
      </c>
      <c r="M2414" s="168"/>
      <c r="N2414" s="75"/>
      <c r="O2414" s="75">
        <v>0</v>
      </c>
      <c r="P2414" s="65">
        <v>1</v>
      </c>
      <c r="Q2414" s="91" t="s">
        <v>3110</v>
      </c>
      <c r="R2414" s="14"/>
      <c r="T2414" s="123"/>
      <c r="U2414" s="338"/>
      <c r="V2414" s="92"/>
      <c r="W2414" s="92"/>
    </row>
    <row r="2415" spans="1:23" ht="12.75" customHeight="1" x14ac:dyDescent="0.2">
      <c r="A2415" s="11">
        <f t="shared" si="38"/>
        <v>2413</v>
      </c>
      <c r="B2415" s="99">
        <v>2105</v>
      </c>
      <c r="C2415" s="12" t="s">
        <v>1697</v>
      </c>
      <c r="D2415" s="14" t="s">
        <v>1929</v>
      </c>
      <c r="E2415" s="13" t="s">
        <v>2119</v>
      </c>
      <c r="F2415" s="43" t="s">
        <v>3098</v>
      </c>
      <c r="G2415" s="12" t="s">
        <v>2120</v>
      </c>
      <c r="H2415" s="12"/>
      <c r="I2415" s="12"/>
      <c r="J2415" s="43" t="s">
        <v>3379</v>
      </c>
      <c r="K2415" s="13"/>
      <c r="L2415" s="13"/>
      <c r="M2415" s="138"/>
      <c r="N2415" s="15"/>
      <c r="O2415" s="15">
        <v>1</v>
      </c>
      <c r="P2415" s="39">
        <v>1</v>
      </c>
      <c r="Q2415" s="91" t="s">
        <v>3107</v>
      </c>
      <c r="R2415" s="14"/>
      <c r="T2415" s="135">
        <v>41411</v>
      </c>
      <c r="U2415" s="338"/>
      <c r="V2415" s="92"/>
      <c r="W2415" s="92"/>
    </row>
    <row r="2416" spans="1:23" ht="12.75" customHeight="1" x14ac:dyDescent="0.2">
      <c r="A2416" s="11">
        <f t="shared" si="38"/>
        <v>2414</v>
      </c>
      <c r="B2416" s="99">
        <v>2345</v>
      </c>
      <c r="C2416" s="12" t="s">
        <v>1697</v>
      </c>
      <c r="D2416" s="14" t="s">
        <v>1930</v>
      </c>
      <c r="E2416" s="13" t="s">
        <v>2119</v>
      </c>
      <c r="F2416" s="43" t="s">
        <v>3098</v>
      </c>
      <c r="G2416" s="12" t="s">
        <v>2120</v>
      </c>
      <c r="H2416" s="12"/>
      <c r="I2416" s="12"/>
      <c r="J2416" s="43" t="s">
        <v>3379</v>
      </c>
      <c r="K2416" s="13"/>
      <c r="L2416" s="13"/>
      <c r="M2416" s="138"/>
      <c r="N2416" s="15"/>
      <c r="O2416" s="15">
        <v>1</v>
      </c>
      <c r="P2416" s="39">
        <v>1</v>
      </c>
      <c r="Q2416" s="91" t="s">
        <v>3107</v>
      </c>
      <c r="R2416" s="14"/>
      <c r="T2416" s="123"/>
      <c r="U2416" s="338"/>
      <c r="V2416" s="92"/>
      <c r="W2416" s="92"/>
    </row>
    <row r="2417" spans="1:23" ht="12.75" customHeight="1" x14ac:dyDescent="0.2">
      <c r="A2417" s="11">
        <f t="shared" si="38"/>
        <v>2415</v>
      </c>
      <c r="B2417" s="99">
        <v>5425</v>
      </c>
      <c r="C2417" s="12" t="s">
        <v>1697</v>
      </c>
      <c r="D2417" s="14" t="s">
        <v>635</v>
      </c>
      <c r="E2417" s="13" t="s">
        <v>934</v>
      </c>
      <c r="F2417" s="43" t="s">
        <v>3099</v>
      </c>
      <c r="G2417" s="12" t="s">
        <v>2120</v>
      </c>
      <c r="H2417" s="12"/>
      <c r="I2417" s="12"/>
      <c r="J2417" s="43" t="s">
        <v>3379</v>
      </c>
      <c r="K2417" s="13"/>
      <c r="L2417" s="13"/>
      <c r="M2417" s="168"/>
      <c r="N2417" s="75"/>
      <c r="O2417" s="75">
        <v>0</v>
      </c>
      <c r="P2417" s="65">
        <v>1</v>
      </c>
      <c r="Q2417" s="91" t="s">
        <v>3107</v>
      </c>
      <c r="R2417" s="14"/>
      <c r="T2417" s="135">
        <v>41355</v>
      </c>
      <c r="U2417" s="338"/>
      <c r="V2417" s="92"/>
      <c r="W2417" s="92"/>
    </row>
    <row r="2418" spans="1:23" x14ac:dyDescent="0.2">
      <c r="A2418" s="11">
        <f t="shared" si="38"/>
        <v>2416</v>
      </c>
      <c r="B2418" s="99">
        <v>2132</v>
      </c>
      <c r="C2418" s="12" t="s">
        <v>1697</v>
      </c>
      <c r="D2418" s="14" t="s">
        <v>636</v>
      </c>
      <c r="E2418" s="13" t="s">
        <v>2119</v>
      </c>
      <c r="F2418" s="43" t="s">
        <v>3098</v>
      </c>
      <c r="G2418" s="12" t="s">
        <v>2120</v>
      </c>
      <c r="H2418" s="12" t="s">
        <v>2121</v>
      </c>
      <c r="I2418" s="226" t="s">
        <v>3360</v>
      </c>
      <c r="J2418" s="43" t="s">
        <v>3379</v>
      </c>
      <c r="K2418" s="43" t="s">
        <v>3379</v>
      </c>
      <c r="L2418" s="144">
        <v>40529</v>
      </c>
      <c r="M2418" s="138"/>
      <c r="N2418" s="15"/>
      <c r="O2418" s="15">
        <v>0</v>
      </c>
      <c r="P2418" s="39">
        <v>1</v>
      </c>
      <c r="Q2418" s="91" t="s">
        <v>3110</v>
      </c>
      <c r="R2418" s="14"/>
      <c r="T2418" s="123"/>
      <c r="U2418" s="338"/>
      <c r="V2418" s="92"/>
      <c r="W2418" s="92"/>
    </row>
    <row r="2419" spans="1:23" ht="12.75" customHeight="1" x14ac:dyDescent="0.2">
      <c r="A2419" s="11">
        <f t="shared" si="38"/>
        <v>2417</v>
      </c>
      <c r="B2419" s="99">
        <v>4986</v>
      </c>
      <c r="C2419" s="12" t="s">
        <v>1697</v>
      </c>
      <c r="D2419" s="14" t="s">
        <v>637</v>
      </c>
      <c r="E2419" s="13" t="s">
        <v>957</v>
      </c>
      <c r="F2419" s="43" t="s">
        <v>3096</v>
      </c>
      <c r="G2419" s="12" t="s">
        <v>2120</v>
      </c>
      <c r="H2419" s="12"/>
      <c r="I2419" s="12"/>
      <c r="J2419" s="43" t="s">
        <v>3379</v>
      </c>
      <c r="K2419" s="13"/>
      <c r="L2419" s="13"/>
      <c r="M2419" s="138"/>
      <c r="N2419" s="15"/>
      <c r="O2419" s="15">
        <v>1</v>
      </c>
      <c r="P2419" s="39">
        <v>1</v>
      </c>
      <c r="Q2419" s="91" t="s">
        <v>3107</v>
      </c>
      <c r="R2419" s="14"/>
      <c r="T2419" s="123"/>
      <c r="U2419" s="338"/>
      <c r="V2419" s="92"/>
      <c r="W2419" s="92"/>
    </row>
    <row r="2420" spans="1:23" ht="12.75" customHeight="1" x14ac:dyDescent="0.2">
      <c r="A2420" s="11">
        <f t="shared" si="38"/>
        <v>2418</v>
      </c>
      <c r="B2420" s="99">
        <v>4988</v>
      </c>
      <c r="C2420" s="12" t="s">
        <v>1697</v>
      </c>
      <c r="D2420" s="14" t="s">
        <v>638</v>
      </c>
      <c r="E2420" s="13" t="s">
        <v>957</v>
      </c>
      <c r="F2420" s="43" t="s">
        <v>3096</v>
      </c>
      <c r="G2420" s="12" t="s">
        <v>2120</v>
      </c>
      <c r="H2420" s="12"/>
      <c r="I2420" s="12"/>
      <c r="J2420" s="43" t="s">
        <v>3379</v>
      </c>
      <c r="K2420" s="13"/>
      <c r="L2420" s="13"/>
      <c r="M2420" s="138"/>
      <c r="N2420" s="15"/>
      <c r="O2420" s="15">
        <v>1</v>
      </c>
      <c r="P2420" s="39">
        <v>1</v>
      </c>
      <c r="Q2420" s="91" t="s">
        <v>3107</v>
      </c>
      <c r="R2420" s="14"/>
      <c r="T2420" s="135">
        <v>41355</v>
      </c>
      <c r="U2420" s="338"/>
      <c r="V2420" s="92"/>
      <c r="W2420" s="92"/>
    </row>
    <row r="2421" spans="1:23" ht="12.75" customHeight="1" x14ac:dyDescent="0.2">
      <c r="A2421" s="11">
        <f t="shared" si="38"/>
        <v>2419</v>
      </c>
      <c r="B2421" s="99">
        <v>5361</v>
      </c>
      <c r="C2421" s="12" t="s">
        <v>1697</v>
      </c>
      <c r="D2421" s="14" t="s">
        <v>639</v>
      </c>
      <c r="E2421" s="13" t="s">
        <v>646</v>
      </c>
      <c r="F2421" s="43" t="s">
        <v>3097</v>
      </c>
      <c r="G2421" s="12" t="s">
        <v>2120</v>
      </c>
      <c r="H2421" s="12"/>
      <c r="I2421" s="12"/>
      <c r="J2421" s="43" t="s">
        <v>3379</v>
      </c>
      <c r="K2421" s="13"/>
      <c r="L2421" s="13"/>
      <c r="M2421" s="138"/>
      <c r="N2421" s="15"/>
      <c r="O2421" s="15">
        <v>1</v>
      </c>
      <c r="P2421" s="39">
        <v>1</v>
      </c>
      <c r="Q2421" s="91" t="s">
        <v>3107</v>
      </c>
      <c r="R2421" s="14"/>
      <c r="T2421" s="123"/>
      <c r="U2421" s="338"/>
      <c r="V2421" s="92"/>
      <c r="W2421" s="92"/>
    </row>
    <row r="2422" spans="1:23" ht="12.75" customHeight="1" x14ac:dyDescent="0.2">
      <c r="A2422" s="11">
        <f t="shared" si="38"/>
        <v>2420</v>
      </c>
      <c r="B2422" s="99">
        <v>2116</v>
      </c>
      <c r="C2422" s="12" t="s">
        <v>1697</v>
      </c>
      <c r="D2422" s="14" t="s">
        <v>640</v>
      </c>
      <c r="E2422" s="13" t="s">
        <v>2119</v>
      </c>
      <c r="F2422" s="43" t="s">
        <v>3098</v>
      </c>
      <c r="G2422" s="12" t="s">
        <v>2120</v>
      </c>
      <c r="H2422" s="12"/>
      <c r="I2422" s="12"/>
      <c r="J2422" s="43" t="s">
        <v>3379</v>
      </c>
      <c r="K2422" s="13"/>
      <c r="L2422" s="13"/>
      <c r="M2422" s="168"/>
      <c r="N2422" s="75"/>
      <c r="O2422" s="75">
        <v>0</v>
      </c>
      <c r="P2422" s="65">
        <v>1</v>
      </c>
      <c r="Q2422" s="91" t="s">
        <v>3107</v>
      </c>
      <c r="R2422" s="14"/>
      <c r="T2422" s="123"/>
      <c r="U2422" s="338"/>
      <c r="V2422" s="92"/>
      <c r="W2422" s="92"/>
    </row>
    <row r="2423" spans="1:23" ht="12.75" customHeight="1" x14ac:dyDescent="0.2">
      <c r="A2423" s="11">
        <f t="shared" si="38"/>
        <v>2421</v>
      </c>
      <c r="B2423" s="99">
        <v>5234</v>
      </c>
      <c r="C2423" s="106" t="s">
        <v>1697</v>
      </c>
      <c r="D2423" s="20" t="s">
        <v>149</v>
      </c>
      <c r="E2423" s="13" t="s">
        <v>2646</v>
      </c>
      <c r="F2423" s="43" t="s">
        <v>3095</v>
      </c>
      <c r="G2423" s="12" t="s">
        <v>2120</v>
      </c>
      <c r="H2423" s="12"/>
      <c r="I2423" s="12"/>
      <c r="J2423" s="43" t="s">
        <v>3379</v>
      </c>
      <c r="K2423" s="13"/>
      <c r="L2423" s="13"/>
      <c r="M2423" s="168"/>
      <c r="N2423" s="75"/>
      <c r="O2423" s="75">
        <v>0</v>
      </c>
      <c r="P2423" s="65">
        <v>1</v>
      </c>
      <c r="Q2423" s="91" t="s">
        <v>3107</v>
      </c>
      <c r="R2423" s="14"/>
      <c r="T2423" s="123"/>
      <c r="U2423" s="338"/>
      <c r="V2423" s="92"/>
      <c r="W2423" s="92"/>
    </row>
    <row r="2424" spans="1:23" ht="12.75" customHeight="1" x14ac:dyDescent="0.2">
      <c r="A2424" s="11">
        <f t="shared" si="38"/>
        <v>2422</v>
      </c>
      <c r="B2424" s="99">
        <v>2346</v>
      </c>
      <c r="C2424" s="106" t="s">
        <v>1697</v>
      </c>
      <c r="D2424" s="20" t="s">
        <v>295</v>
      </c>
      <c r="E2424" s="13" t="s">
        <v>2119</v>
      </c>
      <c r="F2424" s="43" t="s">
        <v>3098</v>
      </c>
      <c r="G2424" s="12" t="s">
        <v>2120</v>
      </c>
      <c r="H2424" s="12"/>
      <c r="I2424" s="12"/>
      <c r="J2424" s="43" t="s">
        <v>3379</v>
      </c>
      <c r="K2424" s="13"/>
      <c r="L2424" s="13"/>
      <c r="M2424" s="138"/>
      <c r="N2424" s="15"/>
      <c r="O2424" s="15">
        <v>1</v>
      </c>
      <c r="P2424" s="39">
        <v>1</v>
      </c>
      <c r="Q2424" s="91" t="s">
        <v>3107</v>
      </c>
      <c r="R2424" s="14"/>
      <c r="T2424" s="123"/>
      <c r="U2424" s="338"/>
      <c r="V2424" s="92"/>
      <c r="W2424" s="92"/>
    </row>
    <row r="2425" spans="1:23" ht="12.75" customHeight="1" x14ac:dyDescent="0.2">
      <c r="A2425" s="11">
        <f t="shared" si="38"/>
        <v>2423</v>
      </c>
      <c r="B2425" s="99">
        <v>4981</v>
      </c>
      <c r="C2425" s="106" t="s">
        <v>1697</v>
      </c>
      <c r="D2425" s="20" t="s">
        <v>296</v>
      </c>
      <c r="E2425" s="13" t="s">
        <v>957</v>
      </c>
      <c r="F2425" s="43" t="s">
        <v>3096</v>
      </c>
      <c r="G2425" s="12" t="s">
        <v>2120</v>
      </c>
      <c r="H2425" s="12"/>
      <c r="I2425" s="12"/>
      <c r="J2425" s="43" t="s">
        <v>3379</v>
      </c>
      <c r="K2425" s="13"/>
      <c r="L2425" s="13"/>
      <c r="M2425" s="168"/>
      <c r="N2425" s="75"/>
      <c r="O2425" s="75">
        <v>0</v>
      </c>
      <c r="P2425" s="65">
        <v>1</v>
      </c>
      <c r="Q2425" s="91" t="s">
        <v>3107</v>
      </c>
      <c r="R2425" s="14"/>
      <c r="T2425" s="123"/>
      <c r="U2425" s="338"/>
      <c r="V2425" s="92"/>
      <c r="W2425" s="92"/>
    </row>
    <row r="2426" spans="1:23" ht="13.5" customHeight="1" x14ac:dyDescent="0.2">
      <c r="A2426" s="11">
        <f t="shared" si="38"/>
        <v>2424</v>
      </c>
      <c r="B2426" s="99">
        <v>4657</v>
      </c>
      <c r="C2426" s="106" t="s">
        <v>1697</v>
      </c>
      <c r="D2426" s="20" t="s">
        <v>287</v>
      </c>
      <c r="E2426" s="13" t="s">
        <v>934</v>
      </c>
      <c r="F2426" s="160" t="s">
        <v>3055</v>
      </c>
      <c r="G2426" s="12" t="s">
        <v>2120</v>
      </c>
      <c r="H2426" s="12" t="s">
        <v>2121</v>
      </c>
      <c r="I2426" s="226" t="s">
        <v>3360</v>
      </c>
      <c r="J2426" s="43" t="s">
        <v>3379</v>
      </c>
      <c r="K2426" s="43" t="s">
        <v>3379</v>
      </c>
      <c r="L2426" s="144">
        <v>40779</v>
      </c>
      <c r="M2426" s="168"/>
      <c r="N2426" s="75"/>
      <c r="O2426" s="75">
        <v>0</v>
      </c>
      <c r="P2426" s="65">
        <v>1</v>
      </c>
      <c r="Q2426" s="91" t="s">
        <v>3110</v>
      </c>
      <c r="R2426" s="14"/>
      <c r="T2426" s="135">
        <v>41432</v>
      </c>
      <c r="U2426" s="338"/>
      <c r="V2426" s="92"/>
      <c r="W2426" s="92"/>
    </row>
    <row r="2427" spans="1:23" ht="12.75" customHeight="1" x14ac:dyDescent="0.2">
      <c r="A2427" s="11">
        <f t="shared" si="38"/>
        <v>2425</v>
      </c>
      <c r="B2427" s="99">
        <v>5282</v>
      </c>
      <c r="C2427" s="106" t="s">
        <v>1697</v>
      </c>
      <c r="D2427" s="20" t="s">
        <v>297</v>
      </c>
      <c r="E2427" s="13" t="s">
        <v>2646</v>
      </c>
      <c r="F2427" s="43" t="s">
        <v>3095</v>
      </c>
      <c r="G2427" s="12" t="s">
        <v>2120</v>
      </c>
      <c r="H2427" s="12"/>
      <c r="I2427" s="12"/>
      <c r="J2427" s="43" t="s">
        <v>3379</v>
      </c>
      <c r="K2427" s="13"/>
      <c r="L2427" s="13"/>
      <c r="M2427" s="138"/>
      <c r="N2427" s="15"/>
      <c r="O2427" s="15">
        <v>1</v>
      </c>
      <c r="P2427" s="39">
        <v>1</v>
      </c>
      <c r="Q2427" s="91" t="s">
        <v>3107</v>
      </c>
      <c r="R2427" s="14"/>
      <c r="T2427" s="123"/>
      <c r="U2427" s="338"/>
      <c r="V2427" s="92"/>
      <c r="W2427" s="92"/>
    </row>
    <row r="2428" spans="1:23" ht="12.75" customHeight="1" x14ac:dyDescent="0.2">
      <c r="A2428" s="11">
        <f t="shared" si="38"/>
        <v>2426</v>
      </c>
      <c r="B2428" s="99">
        <v>2947</v>
      </c>
      <c r="C2428" s="106" t="s">
        <v>1697</v>
      </c>
      <c r="D2428" s="20" t="s">
        <v>298</v>
      </c>
      <c r="E2428" s="13" t="s">
        <v>957</v>
      </c>
      <c r="F2428" s="43" t="s">
        <v>3096</v>
      </c>
      <c r="G2428" s="12" t="s">
        <v>2120</v>
      </c>
      <c r="H2428" s="12"/>
      <c r="I2428" s="12"/>
      <c r="J2428" s="43" t="s">
        <v>3379</v>
      </c>
      <c r="K2428" s="13"/>
      <c r="L2428" s="13"/>
      <c r="M2428" s="168"/>
      <c r="N2428" s="75"/>
      <c r="O2428" s="75">
        <v>0</v>
      </c>
      <c r="P2428" s="65">
        <v>1</v>
      </c>
      <c r="Q2428" s="91" t="s">
        <v>3107</v>
      </c>
      <c r="R2428" s="14"/>
      <c r="T2428" s="135">
        <v>41355</v>
      </c>
      <c r="U2428" s="338"/>
      <c r="V2428" s="92"/>
      <c r="W2428" s="92"/>
    </row>
    <row r="2429" spans="1:23" ht="25.5" customHeight="1" x14ac:dyDescent="0.2">
      <c r="A2429" s="11">
        <f t="shared" si="38"/>
        <v>2427</v>
      </c>
      <c r="B2429" s="99">
        <v>5310</v>
      </c>
      <c r="C2429" s="106" t="s">
        <v>1697</v>
      </c>
      <c r="D2429" s="20" t="s">
        <v>299</v>
      </c>
      <c r="E2429" s="13" t="s">
        <v>646</v>
      </c>
      <c r="F2429" s="43" t="s">
        <v>3097</v>
      </c>
      <c r="G2429" s="12" t="s">
        <v>2120</v>
      </c>
      <c r="H2429" s="12"/>
      <c r="I2429" s="226" t="s">
        <v>3360</v>
      </c>
      <c r="J2429" s="43" t="s">
        <v>3379</v>
      </c>
      <c r="K2429" s="13"/>
      <c r="L2429" s="144">
        <v>40876</v>
      </c>
      <c r="M2429" s="168"/>
      <c r="N2429" s="75"/>
      <c r="O2429" s="75">
        <v>0</v>
      </c>
      <c r="P2429" s="65">
        <v>1</v>
      </c>
      <c r="Q2429" s="91" t="s">
        <v>3110</v>
      </c>
      <c r="R2429" s="14"/>
      <c r="T2429" s="123"/>
      <c r="U2429" s="338"/>
      <c r="V2429" s="92"/>
      <c r="W2429" s="92"/>
    </row>
    <row r="2430" spans="1:23" ht="12.75" customHeight="1" x14ac:dyDescent="0.2">
      <c r="A2430" s="11">
        <f t="shared" si="38"/>
        <v>2428</v>
      </c>
      <c r="B2430" s="99">
        <v>2379</v>
      </c>
      <c r="C2430" s="106" t="s">
        <v>1697</v>
      </c>
      <c r="D2430" s="20" t="s">
        <v>300</v>
      </c>
      <c r="E2430" s="13" t="s">
        <v>2119</v>
      </c>
      <c r="F2430" s="43" t="s">
        <v>3098</v>
      </c>
      <c r="G2430" s="12" t="s">
        <v>2120</v>
      </c>
      <c r="H2430" s="12"/>
      <c r="I2430" s="12"/>
      <c r="J2430" s="43" t="s">
        <v>3379</v>
      </c>
      <c r="K2430" s="13"/>
      <c r="L2430" s="13"/>
      <c r="M2430" s="138"/>
      <c r="N2430" s="15"/>
      <c r="O2430" s="15">
        <v>1</v>
      </c>
      <c r="P2430" s="39">
        <v>1</v>
      </c>
      <c r="Q2430" s="91" t="s">
        <v>3107</v>
      </c>
      <c r="R2430" s="14"/>
      <c r="T2430" s="123"/>
      <c r="U2430" s="338"/>
      <c r="V2430" s="92"/>
      <c r="W2430" s="92"/>
    </row>
    <row r="2431" spans="1:23" ht="12.75" customHeight="1" x14ac:dyDescent="0.2">
      <c r="A2431" s="11">
        <f t="shared" si="38"/>
        <v>2429</v>
      </c>
      <c r="B2431" s="99">
        <v>2948</v>
      </c>
      <c r="C2431" s="106" t="s">
        <v>1697</v>
      </c>
      <c r="D2431" s="20" t="s">
        <v>301</v>
      </c>
      <c r="E2431" s="13" t="s">
        <v>957</v>
      </c>
      <c r="F2431" s="43" t="s">
        <v>3096</v>
      </c>
      <c r="G2431" s="12" t="s">
        <v>2120</v>
      </c>
      <c r="H2431" s="12"/>
      <c r="I2431" s="12"/>
      <c r="J2431" s="43" t="s">
        <v>3379</v>
      </c>
      <c r="K2431" s="13"/>
      <c r="L2431" s="13"/>
      <c r="M2431" s="168"/>
      <c r="N2431" s="75"/>
      <c r="O2431" s="75">
        <v>0</v>
      </c>
      <c r="P2431" s="65">
        <v>1</v>
      </c>
      <c r="Q2431" s="91" t="s">
        <v>3107</v>
      </c>
      <c r="R2431" s="14"/>
      <c r="T2431" s="123"/>
      <c r="U2431" s="338"/>
      <c r="V2431" s="92"/>
      <c r="W2431" s="92"/>
    </row>
    <row r="2432" spans="1:23" ht="12.75" customHeight="1" x14ac:dyDescent="0.2">
      <c r="A2432" s="11">
        <f t="shared" si="38"/>
        <v>2430</v>
      </c>
      <c r="B2432" s="99">
        <v>4971</v>
      </c>
      <c r="C2432" s="106" t="s">
        <v>1697</v>
      </c>
      <c r="D2432" s="20" t="s">
        <v>302</v>
      </c>
      <c r="E2432" s="13" t="s">
        <v>957</v>
      </c>
      <c r="F2432" s="43" t="s">
        <v>3096</v>
      </c>
      <c r="G2432" s="12" t="s">
        <v>2120</v>
      </c>
      <c r="H2432" s="12"/>
      <c r="I2432" s="12"/>
      <c r="J2432" s="43" t="s">
        <v>3379</v>
      </c>
      <c r="K2432" s="13"/>
      <c r="L2432" s="13"/>
      <c r="M2432" s="168"/>
      <c r="N2432" s="75"/>
      <c r="O2432" s="75">
        <v>0</v>
      </c>
      <c r="P2432" s="65">
        <v>1</v>
      </c>
      <c r="Q2432" s="91" t="s">
        <v>3107</v>
      </c>
      <c r="R2432" s="14"/>
      <c r="T2432" s="123"/>
      <c r="U2432" s="338"/>
      <c r="V2432" s="92"/>
      <c r="W2432" s="92"/>
    </row>
    <row r="2433" spans="1:23" ht="12.75" customHeight="1" x14ac:dyDescent="0.2">
      <c r="A2433" s="11">
        <f t="shared" si="38"/>
        <v>2431</v>
      </c>
      <c r="B2433" s="99">
        <v>4980</v>
      </c>
      <c r="C2433" s="106" t="s">
        <v>1697</v>
      </c>
      <c r="D2433" s="20" t="s">
        <v>303</v>
      </c>
      <c r="E2433" s="13" t="s">
        <v>957</v>
      </c>
      <c r="F2433" s="43" t="s">
        <v>3096</v>
      </c>
      <c r="G2433" s="12" t="s">
        <v>2120</v>
      </c>
      <c r="H2433" s="12"/>
      <c r="I2433" s="12"/>
      <c r="J2433" s="43" t="s">
        <v>3379</v>
      </c>
      <c r="K2433" s="13"/>
      <c r="L2433" s="13"/>
      <c r="M2433" s="168"/>
      <c r="N2433" s="75"/>
      <c r="O2433" s="75">
        <v>0</v>
      </c>
      <c r="P2433" s="65">
        <v>1</v>
      </c>
      <c r="Q2433" s="91" t="s">
        <v>3107</v>
      </c>
      <c r="R2433" s="14"/>
      <c r="T2433" s="135">
        <v>41355</v>
      </c>
      <c r="U2433" s="338"/>
      <c r="V2433" s="92"/>
      <c r="W2433" s="92"/>
    </row>
    <row r="2434" spans="1:23" ht="12.75" customHeight="1" x14ac:dyDescent="0.2">
      <c r="A2434" s="11">
        <f t="shared" si="38"/>
        <v>2432</v>
      </c>
      <c r="B2434" s="99">
        <v>5312</v>
      </c>
      <c r="C2434" s="106" t="s">
        <v>1697</v>
      </c>
      <c r="D2434" s="20" t="s">
        <v>304</v>
      </c>
      <c r="E2434" s="13" t="s">
        <v>646</v>
      </c>
      <c r="F2434" s="43" t="s">
        <v>3097</v>
      </c>
      <c r="G2434" s="12" t="s">
        <v>2120</v>
      </c>
      <c r="H2434" s="12"/>
      <c r="I2434" s="12"/>
      <c r="J2434" s="43" t="s">
        <v>3379</v>
      </c>
      <c r="K2434" s="13"/>
      <c r="L2434" s="13"/>
      <c r="M2434" s="168"/>
      <c r="N2434" s="75"/>
      <c r="O2434" s="75">
        <v>0</v>
      </c>
      <c r="P2434" s="65">
        <v>1</v>
      </c>
      <c r="Q2434" s="91" t="s">
        <v>3107</v>
      </c>
      <c r="R2434" s="14"/>
      <c r="T2434" s="123"/>
      <c r="U2434" s="338"/>
      <c r="V2434" s="92"/>
      <c r="W2434" s="92"/>
    </row>
    <row r="2435" spans="1:23" ht="12.75" customHeight="1" x14ac:dyDescent="0.2">
      <c r="A2435" s="11">
        <f t="shared" si="38"/>
        <v>2433</v>
      </c>
      <c r="B2435" s="99">
        <v>4373</v>
      </c>
      <c r="C2435" s="106" t="s">
        <v>1697</v>
      </c>
      <c r="D2435" s="20" t="s">
        <v>305</v>
      </c>
      <c r="E2435" s="13" t="s">
        <v>2119</v>
      </c>
      <c r="F2435" s="43" t="s">
        <v>3098</v>
      </c>
      <c r="G2435" s="12" t="s">
        <v>2120</v>
      </c>
      <c r="H2435" s="12"/>
      <c r="I2435" s="12"/>
      <c r="J2435" s="43" t="s">
        <v>3379</v>
      </c>
      <c r="K2435" s="13"/>
      <c r="L2435" s="13"/>
      <c r="M2435" s="168"/>
      <c r="N2435" s="75"/>
      <c r="O2435" s="75">
        <v>0</v>
      </c>
      <c r="P2435" s="65">
        <v>1</v>
      </c>
      <c r="Q2435" s="91" t="s">
        <v>3107</v>
      </c>
      <c r="R2435" s="14"/>
      <c r="T2435" s="123"/>
      <c r="U2435" s="338"/>
      <c r="V2435" s="92"/>
      <c r="W2435" s="92"/>
    </row>
    <row r="2436" spans="1:23" x14ac:dyDescent="0.2">
      <c r="A2436" s="11">
        <f t="shared" ref="A2436:A2499" si="39">A2435+1</f>
        <v>2434</v>
      </c>
      <c r="B2436" s="99">
        <v>2251</v>
      </c>
      <c r="C2436" s="106" t="s">
        <v>1697</v>
      </c>
      <c r="D2436" s="20" t="s">
        <v>306</v>
      </c>
      <c r="E2436" s="13" t="s">
        <v>2119</v>
      </c>
      <c r="F2436" s="13" t="s">
        <v>3051</v>
      </c>
      <c r="G2436" s="12" t="s">
        <v>2120</v>
      </c>
      <c r="H2436" s="12" t="s">
        <v>2121</v>
      </c>
      <c r="I2436" s="226" t="s">
        <v>3360</v>
      </c>
      <c r="J2436" s="43" t="s">
        <v>3379</v>
      </c>
      <c r="K2436" s="43" t="s">
        <v>3379</v>
      </c>
      <c r="L2436" s="144">
        <v>40752</v>
      </c>
      <c r="M2436" s="138"/>
      <c r="N2436" s="15"/>
      <c r="O2436" s="15">
        <v>0</v>
      </c>
      <c r="P2436" s="39">
        <v>1</v>
      </c>
      <c r="Q2436" s="91" t="s">
        <v>3110</v>
      </c>
      <c r="R2436" s="14"/>
      <c r="T2436" s="123"/>
      <c r="U2436" s="338"/>
      <c r="V2436" s="92"/>
      <c r="W2436" s="92"/>
    </row>
    <row r="2437" spans="1:23" ht="12.75" customHeight="1" x14ac:dyDescent="0.2">
      <c r="A2437" s="11">
        <f t="shared" si="39"/>
        <v>2435</v>
      </c>
      <c r="B2437" s="99">
        <v>5309</v>
      </c>
      <c r="C2437" s="106" t="s">
        <v>1697</v>
      </c>
      <c r="D2437" s="20" t="s">
        <v>307</v>
      </c>
      <c r="E2437" s="13" t="s">
        <v>646</v>
      </c>
      <c r="F2437" s="43" t="s">
        <v>3097</v>
      </c>
      <c r="G2437" s="12" t="s">
        <v>2120</v>
      </c>
      <c r="H2437" s="12"/>
      <c r="I2437" s="12"/>
      <c r="J2437" s="43" t="s">
        <v>3379</v>
      </c>
      <c r="K2437" s="13"/>
      <c r="L2437" s="13"/>
      <c r="M2437" s="168"/>
      <c r="N2437" s="75"/>
      <c r="O2437" s="75">
        <v>0</v>
      </c>
      <c r="P2437" s="65">
        <v>1</v>
      </c>
      <c r="Q2437" s="91" t="s">
        <v>3107</v>
      </c>
      <c r="R2437" s="14"/>
      <c r="T2437" s="123"/>
      <c r="U2437" s="338"/>
      <c r="V2437" s="92"/>
      <c r="W2437" s="92"/>
    </row>
    <row r="2438" spans="1:23" ht="12.75" customHeight="1" x14ac:dyDescent="0.2">
      <c r="A2438" s="11">
        <f t="shared" si="39"/>
        <v>2436</v>
      </c>
      <c r="B2438" s="99">
        <v>5204</v>
      </c>
      <c r="C2438" s="106" t="s">
        <v>1697</v>
      </c>
      <c r="D2438" s="20" t="s">
        <v>308</v>
      </c>
      <c r="E2438" s="13" t="s">
        <v>2646</v>
      </c>
      <c r="F2438" s="43" t="s">
        <v>3095</v>
      </c>
      <c r="G2438" s="12" t="s">
        <v>2120</v>
      </c>
      <c r="H2438" s="12" t="s">
        <v>2121</v>
      </c>
      <c r="I2438" s="225" t="s">
        <v>3360</v>
      </c>
      <c r="J2438" s="43" t="s">
        <v>3379</v>
      </c>
      <c r="K2438" s="43" t="s">
        <v>3379</v>
      </c>
      <c r="L2438" s="144">
        <v>40760</v>
      </c>
      <c r="M2438" s="168"/>
      <c r="N2438" s="75"/>
      <c r="O2438" s="75">
        <v>0</v>
      </c>
      <c r="P2438" s="65">
        <v>1</v>
      </c>
      <c r="Q2438" s="91" t="s">
        <v>3110</v>
      </c>
      <c r="R2438" s="14"/>
      <c r="T2438" s="123"/>
      <c r="U2438" s="338"/>
      <c r="V2438" s="92"/>
      <c r="W2438" s="92"/>
    </row>
    <row r="2439" spans="1:23" x14ac:dyDescent="0.2">
      <c r="A2439" s="11">
        <f t="shared" si="39"/>
        <v>2437</v>
      </c>
      <c r="B2439" s="99">
        <v>173</v>
      </c>
      <c r="C2439" s="106" t="s">
        <v>1697</v>
      </c>
      <c r="D2439" s="20" t="s">
        <v>309</v>
      </c>
      <c r="E2439" s="13" t="s">
        <v>2119</v>
      </c>
      <c r="F2439" s="13" t="s">
        <v>3051</v>
      </c>
      <c r="G2439" s="12" t="s">
        <v>2120</v>
      </c>
      <c r="H2439" s="12" t="s">
        <v>2121</v>
      </c>
      <c r="I2439" s="221" t="s">
        <v>3360</v>
      </c>
      <c r="J2439" s="43" t="s">
        <v>3379</v>
      </c>
      <c r="K2439" s="43" t="s">
        <v>3379</v>
      </c>
      <c r="L2439" s="144">
        <v>40449</v>
      </c>
      <c r="M2439" s="138"/>
      <c r="N2439" s="15"/>
      <c r="O2439" s="15">
        <v>0</v>
      </c>
      <c r="P2439" s="39">
        <v>1</v>
      </c>
      <c r="Q2439" s="91" t="s">
        <v>3110</v>
      </c>
      <c r="R2439" s="14"/>
      <c r="T2439" s="123"/>
      <c r="U2439" s="338"/>
      <c r="V2439" s="92"/>
      <c r="W2439" s="92"/>
    </row>
    <row r="2440" spans="1:23" ht="12.75" customHeight="1" x14ac:dyDescent="0.2">
      <c r="A2440" s="11">
        <f t="shared" si="39"/>
        <v>2438</v>
      </c>
      <c r="B2440" s="99">
        <v>2187</v>
      </c>
      <c r="C2440" s="106" t="s">
        <v>1697</v>
      </c>
      <c r="D2440" s="20" t="s">
        <v>310</v>
      </c>
      <c r="E2440" s="13" t="s">
        <v>2119</v>
      </c>
      <c r="F2440" s="43" t="s">
        <v>3098</v>
      </c>
      <c r="G2440" s="12" t="s">
        <v>2120</v>
      </c>
      <c r="H2440" s="12"/>
      <c r="I2440" s="12"/>
      <c r="J2440" s="43" t="s">
        <v>3379</v>
      </c>
      <c r="K2440" s="13"/>
      <c r="L2440" s="13"/>
      <c r="M2440" s="168"/>
      <c r="N2440" s="75"/>
      <c r="O2440" s="75">
        <v>0</v>
      </c>
      <c r="P2440" s="65">
        <v>1</v>
      </c>
      <c r="Q2440" s="91" t="s">
        <v>3107</v>
      </c>
      <c r="R2440" s="14"/>
      <c r="T2440" s="123"/>
      <c r="U2440" s="338"/>
      <c r="V2440" s="92"/>
      <c r="W2440" s="92"/>
    </row>
    <row r="2441" spans="1:23" ht="12.75" customHeight="1" x14ac:dyDescent="0.2">
      <c r="A2441" s="11">
        <f t="shared" si="39"/>
        <v>2439</v>
      </c>
      <c r="B2441" s="99">
        <v>5160</v>
      </c>
      <c r="C2441" s="106" t="s">
        <v>1697</v>
      </c>
      <c r="D2441" s="20" t="s">
        <v>311</v>
      </c>
      <c r="E2441" s="13" t="s">
        <v>1713</v>
      </c>
      <c r="F2441" s="43" t="s">
        <v>3094</v>
      </c>
      <c r="G2441" s="12" t="s">
        <v>2120</v>
      </c>
      <c r="H2441" s="12"/>
      <c r="I2441" s="12"/>
      <c r="J2441" s="43" t="s">
        <v>3379</v>
      </c>
      <c r="K2441" s="13"/>
      <c r="L2441" s="13"/>
      <c r="M2441" s="168"/>
      <c r="N2441" s="75"/>
      <c r="O2441" s="75">
        <v>0</v>
      </c>
      <c r="P2441" s="65">
        <v>1</v>
      </c>
      <c r="Q2441" s="91" t="s">
        <v>3107</v>
      </c>
      <c r="R2441" s="14"/>
      <c r="T2441" s="123"/>
      <c r="U2441" s="338"/>
      <c r="V2441" s="92"/>
      <c r="W2441" s="92"/>
    </row>
    <row r="2442" spans="1:23" x14ac:dyDescent="0.2">
      <c r="A2442" s="11">
        <f t="shared" si="39"/>
        <v>2440</v>
      </c>
      <c r="B2442" s="99">
        <v>2174</v>
      </c>
      <c r="C2442" s="106" t="s">
        <v>1697</v>
      </c>
      <c r="D2442" s="20" t="s">
        <v>312</v>
      </c>
      <c r="E2442" s="13" t="s">
        <v>2119</v>
      </c>
      <c r="F2442" s="43" t="s">
        <v>3098</v>
      </c>
      <c r="G2442" s="12" t="s">
        <v>2120</v>
      </c>
      <c r="H2442" s="12" t="s">
        <v>2121</v>
      </c>
      <c r="I2442" s="226" t="s">
        <v>3360</v>
      </c>
      <c r="J2442" s="43" t="s">
        <v>3379</v>
      </c>
      <c r="K2442" s="43" t="s">
        <v>3379</v>
      </c>
      <c r="L2442" s="144">
        <v>40779</v>
      </c>
      <c r="M2442" s="138"/>
      <c r="N2442" s="15"/>
      <c r="O2442" s="15">
        <v>0</v>
      </c>
      <c r="P2442" s="39">
        <v>1</v>
      </c>
      <c r="Q2442" s="91" t="s">
        <v>3110</v>
      </c>
      <c r="R2442" s="14"/>
      <c r="T2442" s="135">
        <v>41355</v>
      </c>
      <c r="U2442" s="338"/>
      <c r="V2442" s="92"/>
      <c r="W2442" s="92"/>
    </row>
    <row r="2443" spans="1:23" x14ac:dyDescent="0.2">
      <c r="A2443" s="11">
        <f t="shared" si="39"/>
        <v>2441</v>
      </c>
      <c r="B2443" s="99">
        <v>2143</v>
      </c>
      <c r="C2443" s="106" t="s">
        <v>1697</v>
      </c>
      <c r="D2443" s="387" t="s">
        <v>313</v>
      </c>
      <c r="E2443" s="13" t="s">
        <v>2119</v>
      </c>
      <c r="F2443" s="43" t="s">
        <v>3098</v>
      </c>
      <c r="G2443" s="12" t="s">
        <v>2120</v>
      </c>
      <c r="H2443" s="12" t="s">
        <v>2121</v>
      </c>
      <c r="I2443" s="18" t="s">
        <v>3360</v>
      </c>
      <c r="J2443" s="43" t="s">
        <v>3379</v>
      </c>
      <c r="K2443" s="43" t="s">
        <v>3379</v>
      </c>
      <c r="L2443" s="144">
        <v>41973</v>
      </c>
      <c r="M2443" s="138"/>
      <c r="N2443" s="15"/>
      <c r="O2443" s="15">
        <v>0</v>
      </c>
      <c r="P2443" s="39">
        <v>1</v>
      </c>
      <c r="Q2443" s="91" t="s">
        <v>3110</v>
      </c>
      <c r="R2443" s="14"/>
      <c r="T2443" s="123"/>
      <c r="U2443" s="338"/>
      <c r="V2443" s="92">
        <v>41957</v>
      </c>
      <c r="W2443" s="92">
        <v>41971</v>
      </c>
    </row>
    <row r="2444" spans="1:23" ht="12.75" customHeight="1" x14ac:dyDescent="0.2">
      <c r="A2444" s="11">
        <f t="shared" si="39"/>
        <v>2442</v>
      </c>
      <c r="B2444" s="99">
        <v>2169</v>
      </c>
      <c r="C2444" s="106" t="s">
        <v>1697</v>
      </c>
      <c r="D2444" s="20" t="s">
        <v>60</v>
      </c>
      <c r="E2444" s="13" t="s">
        <v>2119</v>
      </c>
      <c r="F2444" s="43" t="s">
        <v>3098</v>
      </c>
      <c r="G2444" s="12" t="s">
        <v>2120</v>
      </c>
      <c r="H2444" s="12"/>
      <c r="I2444" s="12"/>
      <c r="J2444" s="43" t="s">
        <v>3379</v>
      </c>
      <c r="K2444" s="13"/>
      <c r="L2444" s="13"/>
      <c r="M2444" s="168"/>
      <c r="N2444" s="75"/>
      <c r="O2444" s="75">
        <v>0</v>
      </c>
      <c r="P2444" s="65">
        <v>1</v>
      </c>
      <c r="Q2444" s="91" t="s">
        <v>3107</v>
      </c>
      <c r="R2444" s="14"/>
      <c r="T2444" s="123"/>
      <c r="U2444" s="338"/>
      <c r="V2444" s="92"/>
      <c r="W2444" s="92"/>
    </row>
    <row r="2445" spans="1:23" x14ac:dyDescent="0.2">
      <c r="A2445" s="11">
        <f t="shared" si="39"/>
        <v>2443</v>
      </c>
      <c r="B2445" s="99">
        <v>2283</v>
      </c>
      <c r="C2445" s="106" t="s">
        <v>1697</v>
      </c>
      <c r="D2445" s="20" t="s">
        <v>61</v>
      </c>
      <c r="E2445" s="13" t="s">
        <v>2119</v>
      </c>
      <c r="F2445" s="13" t="s">
        <v>3051</v>
      </c>
      <c r="G2445" s="12" t="s">
        <v>2120</v>
      </c>
      <c r="H2445" s="12" t="s">
        <v>2121</v>
      </c>
      <c r="I2445" s="225" t="s">
        <v>3360</v>
      </c>
      <c r="J2445" s="43" t="s">
        <v>3379</v>
      </c>
      <c r="K2445" s="43" t="s">
        <v>3379</v>
      </c>
      <c r="L2445" s="144">
        <v>40520</v>
      </c>
      <c r="M2445" s="138"/>
      <c r="N2445" s="15"/>
      <c r="O2445" s="15">
        <v>0</v>
      </c>
      <c r="P2445" s="39">
        <v>1</v>
      </c>
      <c r="Q2445" s="91" t="s">
        <v>3110</v>
      </c>
      <c r="R2445" s="14"/>
      <c r="T2445" s="123"/>
      <c r="U2445" s="338"/>
      <c r="V2445" s="92"/>
      <c r="W2445" s="92"/>
    </row>
    <row r="2446" spans="1:23" ht="12.75" customHeight="1" x14ac:dyDescent="0.2">
      <c r="A2446" s="11">
        <f t="shared" si="39"/>
        <v>2444</v>
      </c>
      <c r="B2446" s="99">
        <v>5214</v>
      </c>
      <c r="C2446" s="106" t="s">
        <v>1697</v>
      </c>
      <c r="D2446" s="20" t="s">
        <v>62</v>
      </c>
      <c r="E2446" s="13" t="s">
        <v>2646</v>
      </c>
      <c r="F2446" s="154" t="s">
        <v>3052</v>
      </c>
      <c r="G2446" s="12" t="s">
        <v>2120</v>
      </c>
      <c r="H2446" s="12" t="s">
        <v>2121</v>
      </c>
      <c r="I2446" s="18" t="s">
        <v>3360</v>
      </c>
      <c r="J2446" s="43" t="s">
        <v>3379</v>
      </c>
      <c r="K2446" s="43" t="s">
        <v>3379</v>
      </c>
      <c r="L2446" s="144">
        <v>40476</v>
      </c>
      <c r="M2446" s="168"/>
      <c r="N2446" s="75"/>
      <c r="O2446" s="75">
        <v>0</v>
      </c>
      <c r="P2446" s="65">
        <v>1</v>
      </c>
      <c r="Q2446" s="91" t="s">
        <v>3110</v>
      </c>
      <c r="R2446" s="14"/>
      <c r="T2446" s="135">
        <v>41446</v>
      </c>
      <c r="U2446" s="338"/>
      <c r="V2446" s="92"/>
      <c r="W2446" s="92"/>
    </row>
    <row r="2447" spans="1:23" ht="12.75" customHeight="1" x14ac:dyDescent="0.2">
      <c r="A2447" s="11">
        <f t="shared" si="39"/>
        <v>2445</v>
      </c>
      <c r="B2447" s="99">
        <v>5305</v>
      </c>
      <c r="C2447" s="106" t="s">
        <v>1697</v>
      </c>
      <c r="D2447" s="20" t="s">
        <v>63</v>
      </c>
      <c r="E2447" s="13" t="s">
        <v>1713</v>
      </c>
      <c r="F2447" s="43" t="s">
        <v>3094</v>
      </c>
      <c r="G2447" s="12" t="s">
        <v>2120</v>
      </c>
      <c r="H2447" s="12"/>
      <c r="I2447" s="18" t="s">
        <v>3360</v>
      </c>
      <c r="J2447" s="43" t="s">
        <v>3379</v>
      </c>
      <c r="K2447" s="13"/>
      <c r="L2447" s="144">
        <v>40753</v>
      </c>
      <c r="M2447" s="138"/>
      <c r="N2447" s="15"/>
      <c r="O2447" s="15">
        <v>1</v>
      </c>
      <c r="P2447" s="39">
        <v>1</v>
      </c>
      <c r="Q2447" s="91" t="s">
        <v>3110</v>
      </c>
      <c r="R2447" s="14"/>
      <c r="T2447" s="123"/>
      <c r="U2447" s="338"/>
      <c r="V2447" s="92"/>
      <c r="W2447" s="92"/>
    </row>
    <row r="2448" spans="1:23" ht="15" customHeight="1" x14ac:dyDescent="0.2">
      <c r="A2448" s="11">
        <f t="shared" si="39"/>
        <v>2446</v>
      </c>
      <c r="B2448" s="99">
        <v>5306</v>
      </c>
      <c r="C2448" s="106" t="s">
        <v>1697</v>
      </c>
      <c r="D2448" s="20" t="s">
        <v>64</v>
      </c>
      <c r="E2448" s="13" t="s">
        <v>646</v>
      </c>
      <c r="F2448" s="43" t="s">
        <v>3097</v>
      </c>
      <c r="G2448" s="12" t="s">
        <v>2120</v>
      </c>
      <c r="H2448" s="18" t="s">
        <v>2121</v>
      </c>
      <c r="I2448" s="18"/>
      <c r="J2448" s="43" t="s">
        <v>3379</v>
      </c>
      <c r="K2448" s="44">
        <v>41516</v>
      </c>
      <c r="L2448" s="44"/>
      <c r="M2448" s="138"/>
      <c r="N2448" s="15"/>
      <c r="O2448" s="15">
        <v>1</v>
      </c>
      <c r="P2448" s="39">
        <v>1</v>
      </c>
      <c r="Q2448" s="91" t="s">
        <v>3107</v>
      </c>
      <c r="R2448" s="14"/>
      <c r="T2448" s="84">
        <v>41505</v>
      </c>
      <c r="U2448" s="338"/>
      <c r="V2448" s="92" t="s">
        <v>20854</v>
      </c>
      <c r="W2448" s="92"/>
    </row>
    <row r="2449" spans="1:23" ht="12.75" customHeight="1" x14ac:dyDescent="0.2">
      <c r="A2449" s="11">
        <f t="shared" si="39"/>
        <v>2447</v>
      </c>
      <c r="B2449" s="99">
        <v>5365</v>
      </c>
      <c r="C2449" s="106" t="s">
        <v>1697</v>
      </c>
      <c r="D2449" s="20" t="s">
        <v>65</v>
      </c>
      <c r="E2449" s="13" t="s">
        <v>646</v>
      </c>
      <c r="F2449" s="43" t="s">
        <v>3097</v>
      </c>
      <c r="G2449" s="12" t="s">
        <v>2120</v>
      </c>
      <c r="H2449" s="12"/>
      <c r="I2449" s="12"/>
      <c r="J2449" s="43" t="s">
        <v>3379</v>
      </c>
      <c r="K2449" s="13"/>
      <c r="L2449" s="13"/>
      <c r="M2449" s="168"/>
      <c r="N2449" s="75"/>
      <c r="O2449" s="75">
        <v>0</v>
      </c>
      <c r="P2449" s="65">
        <v>1</v>
      </c>
      <c r="Q2449" s="91" t="s">
        <v>3107</v>
      </c>
      <c r="R2449" s="14"/>
      <c r="T2449" s="141"/>
      <c r="U2449" s="338"/>
      <c r="V2449" s="92"/>
      <c r="W2449" s="92"/>
    </row>
    <row r="2450" spans="1:23" ht="12.75" customHeight="1" x14ac:dyDescent="0.2">
      <c r="A2450" s="11">
        <f t="shared" si="39"/>
        <v>2448</v>
      </c>
      <c r="B2450" s="99">
        <v>5894</v>
      </c>
      <c r="C2450" s="106" t="s">
        <v>1697</v>
      </c>
      <c r="D2450" s="20" t="s">
        <v>1215</v>
      </c>
      <c r="E2450" s="13" t="s">
        <v>646</v>
      </c>
      <c r="F2450" s="43" t="s">
        <v>3097</v>
      </c>
      <c r="G2450" s="12" t="s">
        <v>2120</v>
      </c>
      <c r="H2450" s="12"/>
      <c r="I2450" s="12"/>
      <c r="J2450" s="43" t="s">
        <v>3379</v>
      </c>
      <c r="K2450" s="13"/>
      <c r="L2450" s="13"/>
      <c r="M2450" s="138"/>
      <c r="N2450" s="15"/>
      <c r="O2450" s="15">
        <v>1</v>
      </c>
      <c r="P2450" s="39">
        <v>1</v>
      </c>
      <c r="Q2450" s="91" t="s">
        <v>3107</v>
      </c>
      <c r="R2450" s="14"/>
      <c r="T2450" s="123"/>
      <c r="U2450" s="338"/>
      <c r="V2450" s="92"/>
      <c r="W2450" s="92"/>
    </row>
    <row r="2451" spans="1:23" ht="12.75" customHeight="1" x14ac:dyDescent="0.2">
      <c r="A2451" s="11">
        <f t="shared" si="39"/>
        <v>2449</v>
      </c>
      <c r="B2451" s="99">
        <v>5297</v>
      </c>
      <c r="C2451" s="106" t="s">
        <v>1697</v>
      </c>
      <c r="D2451" s="20" t="s">
        <v>66</v>
      </c>
      <c r="E2451" s="13" t="s">
        <v>2646</v>
      </c>
      <c r="F2451" s="43" t="s">
        <v>3095</v>
      </c>
      <c r="G2451" s="161" t="s">
        <v>2120</v>
      </c>
      <c r="H2451" s="162" t="s">
        <v>2121</v>
      </c>
      <c r="I2451" s="162"/>
      <c r="J2451" s="43" t="s">
        <v>3379</v>
      </c>
      <c r="K2451" s="44">
        <v>41635</v>
      </c>
      <c r="L2451" s="44"/>
      <c r="M2451" s="168"/>
      <c r="N2451" s="75"/>
      <c r="O2451" s="75">
        <v>0</v>
      </c>
      <c r="P2451" s="65">
        <v>1</v>
      </c>
      <c r="Q2451" s="91" t="s">
        <v>3107</v>
      </c>
      <c r="R2451" s="14"/>
      <c r="T2451" s="123">
        <v>41669</v>
      </c>
      <c r="U2451" s="338"/>
      <c r="V2451" s="92"/>
      <c r="W2451" s="92"/>
    </row>
    <row r="2452" spans="1:23" ht="12.75" customHeight="1" x14ac:dyDescent="0.2">
      <c r="A2452" s="11">
        <f t="shared" si="39"/>
        <v>2450</v>
      </c>
      <c r="B2452" s="99">
        <v>5379</v>
      </c>
      <c r="C2452" s="106" t="s">
        <v>1697</v>
      </c>
      <c r="D2452" s="20" t="s">
        <v>67</v>
      </c>
      <c r="E2452" s="13" t="s">
        <v>646</v>
      </c>
      <c r="F2452" s="43" t="s">
        <v>3097</v>
      </c>
      <c r="G2452" s="161" t="s">
        <v>2120</v>
      </c>
      <c r="H2452" s="106"/>
      <c r="I2452" s="106"/>
      <c r="J2452" s="43" t="s">
        <v>3379</v>
      </c>
      <c r="K2452" s="21"/>
      <c r="L2452" s="21"/>
      <c r="M2452" s="138"/>
      <c r="N2452" s="15"/>
      <c r="O2452" s="15">
        <v>1</v>
      </c>
      <c r="P2452" s="39">
        <v>1</v>
      </c>
      <c r="Q2452" s="91" t="s">
        <v>3107</v>
      </c>
      <c r="R2452" s="14"/>
      <c r="T2452" s="123"/>
      <c r="U2452" s="338"/>
      <c r="V2452" s="92"/>
      <c r="W2452" s="92"/>
    </row>
    <row r="2453" spans="1:23" ht="12.75" customHeight="1" x14ac:dyDescent="0.2">
      <c r="A2453" s="11">
        <f t="shared" si="39"/>
        <v>2451</v>
      </c>
      <c r="B2453" s="99">
        <v>5200</v>
      </c>
      <c r="C2453" s="106" t="s">
        <v>1697</v>
      </c>
      <c r="D2453" s="20" t="s">
        <v>1199</v>
      </c>
      <c r="E2453" s="13" t="s">
        <v>2646</v>
      </c>
      <c r="F2453" s="43" t="s">
        <v>3095</v>
      </c>
      <c r="G2453" s="161" t="s">
        <v>2120</v>
      </c>
      <c r="H2453" s="161" t="s">
        <v>2121</v>
      </c>
      <c r="I2453" s="225" t="s">
        <v>3360</v>
      </c>
      <c r="J2453" s="43" t="s">
        <v>3379</v>
      </c>
      <c r="K2453" s="43" t="s">
        <v>3379</v>
      </c>
      <c r="L2453" s="144">
        <v>40652</v>
      </c>
      <c r="M2453" s="168"/>
      <c r="N2453" s="75"/>
      <c r="O2453" s="75">
        <v>0</v>
      </c>
      <c r="P2453" s="65">
        <v>1</v>
      </c>
      <c r="Q2453" s="91" t="s">
        <v>3110</v>
      </c>
      <c r="R2453" s="14"/>
      <c r="T2453" s="135">
        <v>41446</v>
      </c>
      <c r="U2453" s="338"/>
      <c r="V2453" s="92"/>
      <c r="W2453" s="92"/>
    </row>
    <row r="2454" spans="1:23" ht="12.75" customHeight="1" x14ac:dyDescent="0.2">
      <c r="A2454" s="11">
        <f t="shared" si="39"/>
        <v>2452</v>
      </c>
      <c r="B2454" s="99">
        <v>5148</v>
      </c>
      <c r="C2454" s="106" t="s">
        <v>1697</v>
      </c>
      <c r="D2454" s="20" t="s">
        <v>1200</v>
      </c>
      <c r="E2454" s="13" t="s">
        <v>1713</v>
      </c>
      <c r="F2454" s="43" t="s">
        <v>3094</v>
      </c>
      <c r="G2454" s="161" t="s">
        <v>2120</v>
      </c>
      <c r="H2454" s="106"/>
      <c r="I2454" s="221" t="s">
        <v>3360</v>
      </c>
      <c r="J2454" s="43" t="s">
        <v>3379</v>
      </c>
      <c r="K2454" s="21"/>
      <c r="L2454" s="144">
        <v>40771</v>
      </c>
      <c r="M2454" s="138"/>
      <c r="N2454" s="15"/>
      <c r="O2454" s="15">
        <v>1</v>
      </c>
      <c r="P2454" s="39">
        <v>1</v>
      </c>
      <c r="Q2454" s="91" t="s">
        <v>3110</v>
      </c>
      <c r="R2454" s="14"/>
      <c r="T2454" s="123"/>
      <c r="U2454" s="338"/>
      <c r="V2454" s="92"/>
      <c r="W2454" s="92"/>
    </row>
    <row r="2455" spans="1:23" ht="12.75" customHeight="1" x14ac:dyDescent="0.2">
      <c r="A2455" s="11">
        <f t="shared" si="39"/>
        <v>2453</v>
      </c>
      <c r="B2455" s="99">
        <v>5149</v>
      </c>
      <c r="C2455" s="106" t="s">
        <v>1697</v>
      </c>
      <c r="D2455" s="20" t="s">
        <v>1201</v>
      </c>
      <c r="E2455" s="13" t="s">
        <v>1713</v>
      </c>
      <c r="F2455" s="43" t="s">
        <v>3094</v>
      </c>
      <c r="G2455" s="161" t="s">
        <v>2120</v>
      </c>
      <c r="H2455" s="106"/>
      <c r="I2455" s="106"/>
      <c r="J2455" s="43" t="s">
        <v>3379</v>
      </c>
      <c r="K2455" s="21"/>
      <c r="L2455" s="21"/>
      <c r="M2455" s="138"/>
      <c r="N2455" s="15"/>
      <c r="O2455" s="15">
        <v>1</v>
      </c>
      <c r="P2455" s="39">
        <v>1</v>
      </c>
      <c r="Q2455" s="91" t="s">
        <v>3107</v>
      </c>
      <c r="R2455" s="14"/>
      <c r="T2455" s="123"/>
      <c r="U2455" s="338"/>
      <c r="V2455" s="92"/>
      <c r="W2455" s="92"/>
    </row>
    <row r="2456" spans="1:23" ht="12.75" customHeight="1" x14ac:dyDescent="0.2">
      <c r="A2456" s="11">
        <f t="shared" si="39"/>
        <v>2454</v>
      </c>
      <c r="B2456" s="99">
        <v>4360</v>
      </c>
      <c r="C2456" s="106" t="s">
        <v>1697</v>
      </c>
      <c r="D2456" s="20" t="s">
        <v>1202</v>
      </c>
      <c r="E2456" s="13" t="s">
        <v>2119</v>
      </c>
      <c r="F2456" s="43" t="s">
        <v>3098</v>
      </c>
      <c r="G2456" s="161" t="s">
        <v>2120</v>
      </c>
      <c r="H2456" s="106"/>
      <c r="I2456" s="106"/>
      <c r="J2456" s="43" t="s">
        <v>3379</v>
      </c>
      <c r="K2456" s="21"/>
      <c r="L2456" s="21"/>
      <c r="M2456" s="168"/>
      <c r="N2456" s="75"/>
      <c r="O2456" s="75">
        <v>0</v>
      </c>
      <c r="P2456" s="65">
        <v>1</v>
      </c>
      <c r="Q2456" s="91" t="s">
        <v>3107</v>
      </c>
      <c r="R2456" s="14"/>
      <c r="T2456" s="123"/>
      <c r="U2456" s="338"/>
      <c r="V2456" s="92"/>
      <c r="W2456" s="92"/>
    </row>
    <row r="2457" spans="1:23" ht="12.75" customHeight="1" x14ac:dyDescent="0.2">
      <c r="A2457" s="11">
        <f t="shared" si="39"/>
        <v>2455</v>
      </c>
      <c r="B2457" s="99">
        <v>4361</v>
      </c>
      <c r="C2457" s="106" t="s">
        <v>1697</v>
      </c>
      <c r="D2457" s="20" t="s">
        <v>1203</v>
      </c>
      <c r="E2457" s="13" t="s">
        <v>2119</v>
      </c>
      <c r="F2457" s="43" t="s">
        <v>3098</v>
      </c>
      <c r="G2457" s="161" t="s">
        <v>2120</v>
      </c>
      <c r="H2457" s="106"/>
      <c r="I2457" s="106"/>
      <c r="J2457" s="43" t="s">
        <v>3379</v>
      </c>
      <c r="K2457" s="21"/>
      <c r="L2457" s="21"/>
      <c r="M2457" s="168"/>
      <c r="N2457" s="75"/>
      <c r="O2457" s="75">
        <v>0</v>
      </c>
      <c r="P2457" s="65">
        <v>1</v>
      </c>
      <c r="Q2457" s="91" t="s">
        <v>3107</v>
      </c>
      <c r="R2457" s="14"/>
      <c r="T2457" s="123"/>
      <c r="U2457" s="338"/>
      <c r="V2457" s="92"/>
      <c r="W2457" s="92"/>
    </row>
    <row r="2458" spans="1:23" ht="12.75" customHeight="1" x14ac:dyDescent="0.2">
      <c r="A2458" s="11">
        <f t="shared" si="39"/>
        <v>2456</v>
      </c>
      <c r="B2458" s="99">
        <v>5378</v>
      </c>
      <c r="C2458" s="106" t="s">
        <v>1697</v>
      </c>
      <c r="D2458" s="20" t="s">
        <v>1204</v>
      </c>
      <c r="E2458" s="13" t="s">
        <v>646</v>
      </c>
      <c r="F2458" s="43" t="s">
        <v>3097</v>
      </c>
      <c r="G2458" s="161" t="s">
        <v>2120</v>
      </c>
      <c r="H2458" s="106"/>
      <c r="I2458" s="106"/>
      <c r="J2458" s="43" t="s">
        <v>3379</v>
      </c>
      <c r="K2458" s="21"/>
      <c r="L2458" s="21"/>
      <c r="M2458" s="168"/>
      <c r="N2458" s="75"/>
      <c r="O2458" s="75">
        <v>0</v>
      </c>
      <c r="P2458" s="65">
        <v>1</v>
      </c>
      <c r="Q2458" s="91" t="s">
        <v>3107</v>
      </c>
      <c r="R2458" s="14"/>
      <c r="T2458" s="123"/>
      <c r="U2458" s="338"/>
      <c r="V2458" s="92"/>
      <c r="W2458" s="92"/>
    </row>
    <row r="2459" spans="1:23" ht="12.75" customHeight="1" x14ac:dyDescent="0.2">
      <c r="A2459" s="11">
        <f t="shared" si="39"/>
        <v>2457</v>
      </c>
      <c r="B2459" s="99">
        <v>5216</v>
      </c>
      <c r="C2459" s="106" t="s">
        <v>1697</v>
      </c>
      <c r="D2459" s="20" t="s">
        <v>1205</v>
      </c>
      <c r="E2459" s="13" t="s">
        <v>2646</v>
      </c>
      <c r="F2459" s="43" t="s">
        <v>3095</v>
      </c>
      <c r="G2459" s="161" t="s">
        <v>2120</v>
      </c>
      <c r="H2459" s="106"/>
      <c r="I2459" s="106"/>
      <c r="J2459" s="43" t="s">
        <v>3379</v>
      </c>
      <c r="K2459" s="21"/>
      <c r="L2459" s="21"/>
      <c r="M2459" s="168"/>
      <c r="N2459" s="75"/>
      <c r="O2459" s="75">
        <v>0</v>
      </c>
      <c r="P2459" s="65">
        <v>1</v>
      </c>
      <c r="Q2459" s="91" t="s">
        <v>3107</v>
      </c>
      <c r="R2459" s="14"/>
      <c r="T2459" s="123"/>
      <c r="U2459" s="338"/>
      <c r="V2459" s="92"/>
      <c r="W2459" s="92"/>
    </row>
    <row r="2460" spans="1:23" ht="12.75" customHeight="1" x14ac:dyDescent="0.2">
      <c r="A2460" s="11">
        <f t="shared" si="39"/>
        <v>2458</v>
      </c>
      <c r="B2460" s="99">
        <v>5411</v>
      </c>
      <c r="C2460" s="106" t="s">
        <v>1697</v>
      </c>
      <c r="D2460" s="20" t="s">
        <v>288</v>
      </c>
      <c r="E2460" s="13" t="s">
        <v>934</v>
      </c>
      <c r="F2460" s="43" t="s">
        <v>3099</v>
      </c>
      <c r="G2460" s="161" t="s">
        <v>2120</v>
      </c>
      <c r="H2460" s="106"/>
      <c r="I2460" s="106"/>
      <c r="J2460" s="43" t="s">
        <v>3379</v>
      </c>
      <c r="K2460" s="21"/>
      <c r="L2460" s="21"/>
      <c r="M2460" s="138"/>
      <c r="N2460" s="15"/>
      <c r="O2460" s="15">
        <v>1</v>
      </c>
      <c r="P2460" s="39">
        <v>1</v>
      </c>
      <c r="Q2460" s="91" t="s">
        <v>3107</v>
      </c>
      <c r="R2460" s="14"/>
      <c r="T2460" s="123"/>
      <c r="U2460" s="338"/>
      <c r="V2460" s="92"/>
      <c r="W2460" s="92"/>
    </row>
    <row r="2461" spans="1:23" ht="12.75" customHeight="1" x14ac:dyDescent="0.2">
      <c r="A2461" s="11">
        <f t="shared" si="39"/>
        <v>2459</v>
      </c>
      <c r="B2461" s="99">
        <v>2600</v>
      </c>
      <c r="C2461" s="106" t="s">
        <v>1697</v>
      </c>
      <c r="D2461" s="20" t="s">
        <v>289</v>
      </c>
      <c r="E2461" s="13" t="s">
        <v>934</v>
      </c>
      <c r="F2461" s="43" t="s">
        <v>3099</v>
      </c>
      <c r="G2461" s="161" t="s">
        <v>2120</v>
      </c>
      <c r="H2461" s="106"/>
      <c r="I2461" s="106"/>
      <c r="J2461" s="43" t="s">
        <v>3379</v>
      </c>
      <c r="K2461" s="21"/>
      <c r="L2461" s="21"/>
      <c r="M2461" s="168"/>
      <c r="N2461" s="75"/>
      <c r="O2461" s="75">
        <v>0</v>
      </c>
      <c r="P2461" s="65">
        <v>1</v>
      </c>
      <c r="Q2461" s="91" t="s">
        <v>3107</v>
      </c>
      <c r="R2461" s="14"/>
      <c r="T2461" s="123"/>
      <c r="U2461" s="338"/>
      <c r="V2461" s="92"/>
      <c r="W2461" s="92"/>
    </row>
    <row r="2462" spans="1:23" ht="12.75" customHeight="1" x14ac:dyDescent="0.2">
      <c r="A2462" s="11">
        <f t="shared" si="39"/>
        <v>2460</v>
      </c>
      <c r="B2462" s="99">
        <v>4698</v>
      </c>
      <c r="C2462" s="106" t="s">
        <v>1697</v>
      </c>
      <c r="D2462" s="20" t="s">
        <v>1206</v>
      </c>
      <c r="E2462" s="13" t="s">
        <v>957</v>
      </c>
      <c r="F2462" s="43" t="s">
        <v>3096</v>
      </c>
      <c r="G2462" s="161" t="s">
        <v>2120</v>
      </c>
      <c r="H2462" s="106"/>
      <c r="I2462" s="226" t="s">
        <v>3360</v>
      </c>
      <c r="J2462" s="43" t="s">
        <v>3379</v>
      </c>
      <c r="K2462" s="21"/>
      <c r="L2462" s="144">
        <v>40773</v>
      </c>
      <c r="M2462" s="138"/>
      <c r="N2462" s="15"/>
      <c r="O2462" s="15">
        <v>1</v>
      </c>
      <c r="P2462" s="39">
        <v>1</v>
      </c>
      <c r="Q2462" s="91" t="s">
        <v>3110</v>
      </c>
      <c r="R2462" s="14"/>
      <c r="T2462" s="123"/>
      <c r="U2462" s="338"/>
      <c r="V2462" s="92"/>
      <c r="W2462" s="92"/>
    </row>
    <row r="2463" spans="1:23" ht="12.75" customHeight="1" x14ac:dyDescent="0.2">
      <c r="A2463" s="11">
        <f t="shared" si="39"/>
        <v>2461</v>
      </c>
      <c r="B2463" s="99">
        <v>4942</v>
      </c>
      <c r="C2463" s="106" t="s">
        <v>1697</v>
      </c>
      <c r="D2463" s="20" t="s">
        <v>1207</v>
      </c>
      <c r="E2463" s="13" t="s">
        <v>957</v>
      </c>
      <c r="F2463" s="43" t="s">
        <v>3096</v>
      </c>
      <c r="G2463" s="161" t="s">
        <v>2120</v>
      </c>
      <c r="H2463" s="106"/>
      <c r="I2463" s="106"/>
      <c r="J2463" s="43" t="s">
        <v>3379</v>
      </c>
      <c r="K2463" s="21"/>
      <c r="L2463" s="21"/>
      <c r="M2463" s="138"/>
      <c r="N2463" s="15"/>
      <c r="O2463" s="15">
        <v>1</v>
      </c>
      <c r="P2463" s="39">
        <v>1</v>
      </c>
      <c r="Q2463" s="91" t="s">
        <v>3107</v>
      </c>
      <c r="R2463" s="14"/>
      <c r="T2463" s="123"/>
      <c r="U2463" s="338"/>
      <c r="V2463" s="92"/>
      <c r="W2463" s="92"/>
    </row>
    <row r="2464" spans="1:23" ht="12.75" customHeight="1" x14ac:dyDescent="0.2">
      <c r="A2464" s="11">
        <f t="shared" si="39"/>
        <v>2462</v>
      </c>
      <c r="B2464" s="99">
        <v>4945</v>
      </c>
      <c r="C2464" s="106" t="s">
        <v>1697</v>
      </c>
      <c r="D2464" s="20" t="s">
        <v>1208</v>
      </c>
      <c r="E2464" s="13" t="s">
        <v>957</v>
      </c>
      <c r="F2464" s="43" t="s">
        <v>3096</v>
      </c>
      <c r="G2464" s="161" t="s">
        <v>2120</v>
      </c>
      <c r="H2464" s="106"/>
      <c r="I2464" s="106"/>
      <c r="J2464" s="43" t="s">
        <v>3379</v>
      </c>
      <c r="K2464" s="21"/>
      <c r="L2464" s="21"/>
      <c r="M2464" s="138"/>
      <c r="N2464" s="15"/>
      <c r="O2464" s="15">
        <v>1</v>
      </c>
      <c r="P2464" s="39">
        <v>1</v>
      </c>
      <c r="Q2464" s="91" t="s">
        <v>3107</v>
      </c>
      <c r="R2464" s="14"/>
      <c r="T2464" s="123"/>
      <c r="U2464" s="338"/>
      <c r="V2464" s="92"/>
      <c r="W2464" s="92"/>
    </row>
    <row r="2465" spans="1:23" ht="12.75" customHeight="1" x14ac:dyDescent="0.2">
      <c r="A2465" s="11">
        <f t="shared" si="39"/>
        <v>2463</v>
      </c>
      <c r="B2465" s="99">
        <v>4970</v>
      </c>
      <c r="C2465" s="106" t="s">
        <v>1697</v>
      </c>
      <c r="D2465" s="20" t="s">
        <v>1209</v>
      </c>
      <c r="E2465" s="13" t="s">
        <v>957</v>
      </c>
      <c r="F2465" s="43" t="s">
        <v>3096</v>
      </c>
      <c r="G2465" s="161" t="s">
        <v>2120</v>
      </c>
      <c r="H2465" s="106"/>
      <c r="I2465" s="106"/>
      <c r="J2465" s="43" t="s">
        <v>3379</v>
      </c>
      <c r="K2465" s="21"/>
      <c r="L2465" s="21"/>
      <c r="M2465" s="138"/>
      <c r="N2465" s="15"/>
      <c r="O2465" s="15">
        <v>1</v>
      </c>
      <c r="P2465" s="39">
        <v>1</v>
      </c>
      <c r="Q2465" s="91" t="s">
        <v>3107</v>
      </c>
      <c r="R2465" s="14"/>
      <c r="T2465" s="123"/>
      <c r="U2465" s="338"/>
      <c r="V2465" s="92"/>
      <c r="W2465" s="92"/>
    </row>
    <row r="2466" spans="1:23" ht="12.75" customHeight="1" x14ac:dyDescent="0.2">
      <c r="A2466" s="11">
        <f t="shared" si="39"/>
        <v>2464</v>
      </c>
      <c r="B2466" s="99">
        <v>4987</v>
      </c>
      <c r="C2466" s="106" t="s">
        <v>1697</v>
      </c>
      <c r="D2466" s="20" t="s">
        <v>1210</v>
      </c>
      <c r="E2466" s="13" t="s">
        <v>957</v>
      </c>
      <c r="F2466" s="43" t="s">
        <v>3096</v>
      </c>
      <c r="G2466" s="161" t="s">
        <v>2120</v>
      </c>
      <c r="H2466" s="106"/>
      <c r="I2466" s="226" t="s">
        <v>3360</v>
      </c>
      <c r="J2466" s="43" t="s">
        <v>3379</v>
      </c>
      <c r="K2466" s="21"/>
      <c r="L2466" s="144">
        <v>40778</v>
      </c>
      <c r="M2466" s="138"/>
      <c r="N2466" s="15"/>
      <c r="O2466" s="15">
        <v>1</v>
      </c>
      <c r="P2466" s="39">
        <v>1</v>
      </c>
      <c r="Q2466" s="91" t="s">
        <v>3110</v>
      </c>
      <c r="R2466" s="14"/>
      <c r="T2466" s="123"/>
      <c r="U2466" s="338"/>
      <c r="V2466" s="92"/>
      <c r="W2466" s="92"/>
    </row>
    <row r="2467" spans="1:23" ht="12.75" customHeight="1" x14ac:dyDescent="0.2">
      <c r="A2467" s="11">
        <f t="shared" si="39"/>
        <v>2465</v>
      </c>
      <c r="B2467" s="99">
        <v>4990</v>
      </c>
      <c r="C2467" s="106" t="s">
        <v>1697</v>
      </c>
      <c r="D2467" s="20" t="s">
        <v>1211</v>
      </c>
      <c r="E2467" s="13" t="s">
        <v>957</v>
      </c>
      <c r="F2467" s="43" t="s">
        <v>3096</v>
      </c>
      <c r="G2467" s="161" t="s">
        <v>2120</v>
      </c>
      <c r="H2467" s="106"/>
      <c r="I2467" s="106"/>
      <c r="J2467" s="43" t="s">
        <v>3379</v>
      </c>
      <c r="K2467" s="21"/>
      <c r="L2467" s="21"/>
      <c r="M2467" s="138"/>
      <c r="N2467" s="15"/>
      <c r="O2467" s="15">
        <v>1</v>
      </c>
      <c r="P2467" s="39">
        <v>1</v>
      </c>
      <c r="Q2467" s="91" t="s">
        <v>3107</v>
      </c>
      <c r="R2467" s="14"/>
      <c r="T2467" s="123"/>
      <c r="U2467" s="338"/>
      <c r="V2467" s="92"/>
      <c r="W2467" s="92"/>
    </row>
    <row r="2468" spans="1:23" ht="12.75" customHeight="1" x14ac:dyDescent="0.2">
      <c r="A2468" s="11">
        <f t="shared" si="39"/>
        <v>2466</v>
      </c>
      <c r="B2468" s="99">
        <v>5233</v>
      </c>
      <c r="C2468" s="106" t="s">
        <v>1697</v>
      </c>
      <c r="D2468" s="20" t="s">
        <v>1212</v>
      </c>
      <c r="E2468" s="13" t="s">
        <v>2646</v>
      </c>
      <c r="F2468" s="43" t="s">
        <v>3095</v>
      </c>
      <c r="G2468" s="161" t="s">
        <v>2120</v>
      </c>
      <c r="H2468" s="106"/>
      <c r="I2468" s="106"/>
      <c r="J2468" s="43" t="s">
        <v>3379</v>
      </c>
      <c r="K2468" s="21"/>
      <c r="L2468" s="21"/>
      <c r="M2468" s="168"/>
      <c r="N2468" s="75"/>
      <c r="O2468" s="75">
        <v>0</v>
      </c>
      <c r="P2468" s="65">
        <v>1</v>
      </c>
      <c r="Q2468" s="91" t="s">
        <v>3107</v>
      </c>
      <c r="R2468" s="14"/>
      <c r="T2468" s="123"/>
      <c r="U2468" s="338"/>
      <c r="V2468" s="92"/>
      <c r="W2468" s="92"/>
    </row>
    <row r="2469" spans="1:23" ht="12.75" customHeight="1" x14ac:dyDescent="0.2">
      <c r="A2469" s="11">
        <f t="shared" si="39"/>
        <v>2467</v>
      </c>
      <c r="B2469" s="99">
        <v>5314</v>
      </c>
      <c r="C2469" s="106" t="s">
        <v>1697</v>
      </c>
      <c r="D2469" s="20" t="s">
        <v>1213</v>
      </c>
      <c r="E2469" s="13" t="s">
        <v>646</v>
      </c>
      <c r="F2469" s="160" t="s">
        <v>3054</v>
      </c>
      <c r="G2469" s="161" t="s">
        <v>2120</v>
      </c>
      <c r="H2469" s="161" t="s">
        <v>2121</v>
      </c>
      <c r="I2469" s="226" t="s">
        <v>3360</v>
      </c>
      <c r="J2469" s="43" t="s">
        <v>3379</v>
      </c>
      <c r="K2469" s="43" t="s">
        <v>3379</v>
      </c>
      <c r="L2469" s="144">
        <v>40515</v>
      </c>
      <c r="M2469" s="168"/>
      <c r="N2469" s="75"/>
      <c r="O2469" s="75">
        <v>0</v>
      </c>
      <c r="P2469" s="65">
        <v>1</v>
      </c>
      <c r="Q2469" s="91" t="s">
        <v>3110</v>
      </c>
      <c r="R2469" s="14"/>
      <c r="T2469" s="123"/>
      <c r="U2469" s="338"/>
      <c r="V2469" s="92"/>
      <c r="W2469" s="92"/>
    </row>
    <row r="2470" spans="1:23" ht="12.75" customHeight="1" x14ac:dyDescent="0.2">
      <c r="A2470" s="11">
        <f t="shared" si="39"/>
        <v>2468</v>
      </c>
      <c r="B2470" s="99">
        <v>5429</v>
      </c>
      <c r="C2470" s="106" t="s">
        <v>1697</v>
      </c>
      <c r="D2470" s="20" t="s">
        <v>1214</v>
      </c>
      <c r="E2470" s="13" t="s">
        <v>957</v>
      </c>
      <c r="F2470" s="43" t="s">
        <v>3096</v>
      </c>
      <c r="G2470" s="161" t="s">
        <v>2120</v>
      </c>
      <c r="H2470" s="106"/>
      <c r="I2470" s="106"/>
      <c r="J2470" s="43" t="s">
        <v>3379</v>
      </c>
      <c r="K2470" s="21"/>
      <c r="L2470" s="21"/>
      <c r="M2470" s="168"/>
      <c r="N2470" s="75"/>
      <c r="O2470" s="75">
        <v>0</v>
      </c>
      <c r="P2470" s="65">
        <v>1</v>
      </c>
      <c r="Q2470" s="91" t="s">
        <v>3107</v>
      </c>
      <c r="R2470" s="14"/>
      <c r="T2470" s="135">
        <v>41355</v>
      </c>
      <c r="U2470" s="338"/>
      <c r="V2470" s="92"/>
      <c r="W2470" s="92"/>
    </row>
    <row r="2471" spans="1:23" ht="12.75" customHeight="1" x14ac:dyDescent="0.2">
      <c r="A2471" s="11">
        <f t="shared" si="39"/>
        <v>2469</v>
      </c>
      <c r="B2471" s="99">
        <v>2192</v>
      </c>
      <c r="C2471" s="12" t="s">
        <v>1697</v>
      </c>
      <c r="D2471" s="14" t="s">
        <v>1216</v>
      </c>
      <c r="E2471" s="13" t="s">
        <v>2119</v>
      </c>
      <c r="F2471" s="43" t="s">
        <v>3098</v>
      </c>
      <c r="G2471" s="12" t="s">
        <v>2120</v>
      </c>
      <c r="H2471" s="12"/>
      <c r="I2471" s="12"/>
      <c r="J2471" s="43" t="s">
        <v>3379</v>
      </c>
      <c r="K2471" s="13"/>
      <c r="L2471" s="13"/>
      <c r="M2471" s="168"/>
      <c r="N2471" s="75"/>
      <c r="O2471" s="75">
        <v>0</v>
      </c>
      <c r="P2471" s="65">
        <v>1</v>
      </c>
      <c r="Q2471" s="91" t="s">
        <v>3107</v>
      </c>
      <c r="R2471" s="14"/>
      <c r="T2471" s="123"/>
      <c r="U2471" s="338"/>
      <c r="V2471" s="92"/>
      <c r="W2471" s="92"/>
    </row>
    <row r="2472" spans="1:23" ht="12.75" customHeight="1" x14ac:dyDescent="0.2">
      <c r="A2472" s="11">
        <f t="shared" si="39"/>
        <v>2470</v>
      </c>
      <c r="B2472" s="99">
        <v>5290</v>
      </c>
      <c r="C2472" s="12" t="s">
        <v>1697</v>
      </c>
      <c r="D2472" s="14" t="s">
        <v>1217</v>
      </c>
      <c r="E2472" s="13" t="s">
        <v>2646</v>
      </c>
      <c r="F2472" s="43" t="s">
        <v>3095</v>
      </c>
      <c r="G2472" s="12" t="s">
        <v>2120</v>
      </c>
      <c r="H2472" s="12"/>
      <c r="I2472" s="12"/>
      <c r="J2472" s="43" t="s">
        <v>3379</v>
      </c>
      <c r="K2472" s="13"/>
      <c r="L2472" s="13"/>
      <c r="M2472" s="168"/>
      <c r="N2472" s="75"/>
      <c r="O2472" s="75">
        <v>0</v>
      </c>
      <c r="P2472" s="65">
        <v>1</v>
      </c>
      <c r="Q2472" s="91" t="s">
        <v>3107</v>
      </c>
      <c r="R2472" s="14"/>
      <c r="T2472" s="123"/>
      <c r="U2472" s="338"/>
      <c r="V2472" s="92"/>
      <c r="W2472" s="92"/>
    </row>
    <row r="2473" spans="1:23" x14ac:dyDescent="0.2">
      <c r="A2473" s="11">
        <f t="shared" si="39"/>
        <v>2471</v>
      </c>
      <c r="B2473" s="99">
        <v>2252</v>
      </c>
      <c r="C2473" s="12" t="s">
        <v>1697</v>
      </c>
      <c r="D2473" s="14" t="s">
        <v>1218</v>
      </c>
      <c r="E2473" s="13" t="s">
        <v>2119</v>
      </c>
      <c r="F2473" s="13" t="s">
        <v>3051</v>
      </c>
      <c r="G2473" s="12" t="s">
        <v>2120</v>
      </c>
      <c r="H2473" s="12" t="s">
        <v>2121</v>
      </c>
      <c r="I2473" s="226" t="s">
        <v>3360</v>
      </c>
      <c r="J2473" s="43" t="s">
        <v>3379</v>
      </c>
      <c r="K2473" s="43" t="s">
        <v>3379</v>
      </c>
      <c r="L2473" s="144">
        <v>40777</v>
      </c>
      <c r="M2473" s="138"/>
      <c r="N2473" s="15"/>
      <c r="O2473" s="15">
        <v>0</v>
      </c>
      <c r="P2473" s="39">
        <v>1</v>
      </c>
      <c r="Q2473" s="91" t="s">
        <v>3110</v>
      </c>
      <c r="R2473" s="14"/>
      <c r="T2473" s="123"/>
      <c r="U2473" s="338"/>
      <c r="V2473" s="92"/>
      <c r="W2473" s="92"/>
    </row>
    <row r="2474" spans="1:23" ht="12.75" customHeight="1" x14ac:dyDescent="0.2">
      <c r="A2474" s="11">
        <f t="shared" si="39"/>
        <v>2472</v>
      </c>
      <c r="B2474" s="99">
        <v>5198</v>
      </c>
      <c r="C2474" s="12" t="s">
        <v>1697</v>
      </c>
      <c r="D2474" s="14" t="s">
        <v>1219</v>
      </c>
      <c r="E2474" s="13" t="s">
        <v>2646</v>
      </c>
      <c r="F2474" s="43" t="s">
        <v>3095</v>
      </c>
      <c r="G2474" s="12" t="s">
        <v>2120</v>
      </c>
      <c r="H2474" s="12"/>
      <c r="I2474" s="12"/>
      <c r="J2474" s="43" t="s">
        <v>3379</v>
      </c>
      <c r="K2474" s="13"/>
      <c r="L2474" s="13"/>
      <c r="M2474" s="168"/>
      <c r="N2474" s="75"/>
      <c r="O2474" s="75">
        <v>0</v>
      </c>
      <c r="P2474" s="65">
        <v>1</v>
      </c>
      <c r="Q2474" s="91" t="s">
        <v>3107</v>
      </c>
      <c r="R2474" s="14"/>
      <c r="T2474" s="123"/>
      <c r="U2474" s="338"/>
      <c r="V2474" s="92"/>
      <c r="W2474" s="92"/>
    </row>
    <row r="2475" spans="1:23" ht="12.75" customHeight="1" x14ac:dyDescent="0.2">
      <c r="A2475" s="11">
        <f t="shared" si="39"/>
        <v>2473</v>
      </c>
      <c r="B2475" s="99">
        <v>5241</v>
      </c>
      <c r="C2475" s="12" t="s">
        <v>1697</v>
      </c>
      <c r="D2475" s="14" t="s">
        <v>1220</v>
      </c>
      <c r="E2475" s="13" t="s">
        <v>2646</v>
      </c>
      <c r="F2475" s="43" t="s">
        <v>3095</v>
      </c>
      <c r="G2475" s="12" t="s">
        <v>2120</v>
      </c>
      <c r="H2475" s="12"/>
      <c r="I2475" s="12"/>
      <c r="J2475" s="43" t="s">
        <v>3379</v>
      </c>
      <c r="K2475" s="13"/>
      <c r="L2475" s="13"/>
      <c r="M2475" s="138"/>
      <c r="N2475" s="15"/>
      <c r="O2475" s="15">
        <v>1</v>
      </c>
      <c r="P2475" s="39">
        <v>1</v>
      </c>
      <c r="Q2475" s="91" t="s">
        <v>3107</v>
      </c>
      <c r="R2475" s="14"/>
      <c r="T2475" s="123"/>
      <c r="U2475" s="338"/>
      <c r="V2475" s="92"/>
      <c r="W2475" s="92"/>
    </row>
    <row r="2476" spans="1:23" ht="12.75" customHeight="1" x14ac:dyDescent="0.2">
      <c r="A2476" s="11">
        <f t="shared" si="39"/>
        <v>2474</v>
      </c>
      <c r="B2476" s="99">
        <v>4961</v>
      </c>
      <c r="C2476" s="12" t="s">
        <v>1697</v>
      </c>
      <c r="D2476" s="14" t="s">
        <v>1221</v>
      </c>
      <c r="E2476" s="13" t="s">
        <v>957</v>
      </c>
      <c r="F2476" s="43" t="s">
        <v>3096</v>
      </c>
      <c r="G2476" s="12" t="s">
        <v>2120</v>
      </c>
      <c r="H2476" s="12"/>
      <c r="I2476" s="12"/>
      <c r="J2476" s="43" t="s">
        <v>3379</v>
      </c>
      <c r="K2476" s="13"/>
      <c r="L2476" s="13"/>
      <c r="M2476" s="138"/>
      <c r="N2476" s="15"/>
      <c r="O2476" s="15">
        <v>1</v>
      </c>
      <c r="P2476" s="39">
        <v>1</v>
      </c>
      <c r="Q2476" s="91" t="s">
        <v>3107</v>
      </c>
      <c r="R2476" s="14"/>
      <c r="T2476" s="135">
        <v>41355</v>
      </c>
      <c r="U2476" s="338"/>
      <c r="V2476" s="92"/>
      <c r="W2476" s="92"/>
    </row>
    <row r="2477" spans="1:23" ht="12.75" customHeight="1" x14ac:dyDescent="0.2">
      <c r="A2477" s="11">
        <f t="shared" si="39"/>
        <v>2475</v>
      </c>
      <c r="B2477" s="99">
        <v>5288</v>
      </c>
      <c r="C2477" s="12" t="s">
        <v>1697</v>
      </c>
      <c r="D2477" s="14" t="s">
        <v>1222</v>
      </c>
      <c r="E2477" s="13" t="s">
        <v>2646</v>
      </c>
      <c r="F2477" s="43" t="s">
        <v>3095</v>
      </c>
      <c r="G2477" s="12" t="s">
        <v>2120</v>
      </c>
      <c r="H2477" s="12"/>
      <c r="I2477" s="226" t="s">
        <v>3360</v>
      </c>
      <c r="J2477" s="43" t="s">
        <v>3379</v>
      </c>
      <c r="K2477" s="13"/>
      <c r="L2477" s="144">
        <v>40661</v>
      </c>
      <c r="M2477" s="138"/>
      <c r="N2477" s="15"/>
      <c r="O2477" s="15">
        <v>1</v>
      </c>
      <c r="P2477" s="39">
        <v>1</v>
      </c>
      <c r="Q2477" s="91" t="s">
        <v>3110</v>
      </c>
      <c r="R2477" s="14"/>
      <c r="T2477" s="123"/>
      <c r="U2477" s="338"/>
      <c r="V2477" s="92"/>
      <c r="W2477" s="92"/>
    </row>
    <row r="2478" spans="1:23" ht="12.75" customHeight="1" x14ac:dyDescent="0.2">
      <c r="A2478" s="11">
        <f t="shared" si="39"/>
        <v>2476</v>
      </c>
      <c r="B2478" s="99">
        <v>5147</v>
      </c>
      <c r="C2478" s="12" t="s">
        <v>1697</v>
      </c>
      <c r="D2478" s="14" t="s">
        <v>1223</v>
      </c>
      <c r="E2478" s="13" t="s">
        <v>1713</v>
      </c>
      <c r="F2478" s="43" t="s">
        <v>3094</v>
      </c>
      <c r="G2478" s="12" t="s">
        <v>2120</v>
      </c>
      <c r="H2478" s="12"/>
      <c r="I2478" s="12"/>
      <c r="J2478" s="43" t="s">
        <v>3379</v>
      </c>
      <c r="K2478" s="13"/>
      <c r="L2478" s="13"/>
      <c r="M2478" s="168"/>
      <c r="N2478" s="75"/>
      <c r="O2478" s="75">
        <v>0</v>
      </c>
      <c r="P2478" s="65">
        <v>1</v>
      </c>
      <c r="Q2478" s="91" t="s">
        <v>3107</v>
      </c>
      <c r="R2478" s="14"/>
      <c r="T2478" s="123"/>
      <c r="U2478" s="338"/>
      <c r="V2478" s="92"/>
      <c r="W2478" s="92"/>
    </row>
    <row r="2479" spans="1:23" ht="12.75" customHeight="1" x14ac:dyDescent="0.2">
      <c r="A2479" s="11">
        <f t="shared" si="39"/>
        <v>2477</v>
      </c>
      <c r="B2479" s="99">
        <v>5167</v>
      </c>
      <c r="C2479" s="12" t="s">
        <v>1697</v>
      </c>
      <c r="D2479" s="14" t="s">
        <v>1224</v>
      </c>
      <c r="E2479" s="13" t="s">
        <v>1713</v>
      </c>
      <c r="F2479" s="43" t="s">
        <v>3094</v>
      </c>
      <c r="G2479" s="12" t="s">
        <v>2120</v>
      </c>
      <c r="H2479" s="12"/>
      <c r="I2479" s="12"/>
      <c r="J2479" s="43" t="s">
        <v>3379</v>
      </c>
      <c r="K2479" s="13"/>
      <c r="L2479" s="13"/>
      <c r="M2479" s="168"/>
      <c r="N2479" s="75"/>
      <c r="O2479" s="75">
        <v>0</v>
      </c>
      <c r="P2479" s="65">
        <v>1</v>
      </c>
      <c r="Q2479" s="91" t="s">
        <v>3107</v>
      </c>
      <c r="R2479" s="14"/>
      <c r="T2479" s="123"/>
      <c r="U2479" s="338"/>
      <c r="V2479" s="92"/>
      <c r="W2479" s="92"/>
    </row>
    <row r="2480" spans="1:23" ht="12.75" customHeight="1" x14ac:dyDescent="0.2">
      <c r="A2480" s="11">
        <f t="shared" si="39"/>
        <v>2478</v>
      </c>
      <c r="B2480" s="99">
        <v>4925</v>
      </c>
      <c r="C2480" s="12" t="s">
        <v>1697</v>
      </c>
      <c r="D2480" s="14" t="s">
        <v>1225</v>
      </c>
      <c r="E2480" s="13" t="s">
        <v>957</v>
      </c>
      <c r="F2480" s="43" t="s">
        <v>3096</v>
      </c>
      <c r="G2480" s="12" t="s">
        <v>2120</v>
      </c>
      <c r="H2480" s="12"/>
      <c r="I2480" s="12"/>
      <c r="J2480" s="43" t="s">
        <v>3379</v>
      </c>
      <c r="K2480" s="13"/>
      <c r="L2480" s="13"/>
      <c r="M2480" s="168"/>
      <c r="N2480" s="75"/>
      <c r="O2480" s="75">
        <v>0</v>
      </c>
      <c r="P2480" s="65">
        <v>1</v>
      </c>
      <c r="Q2480" s="91" t="s">
        <v>3107</v>
      </c>
      <c r="R2480" s="14"/>
      <c r="T2480" s="123"/>
      <c r="U2480" s="338"/>
      <c r="V2480" s="92"/>
      <c r="W2480" s="92"/>
    </row>
    <row r="2481" spans="1:23" ht="12.75" customHeight="1" x14ac:dyDescent="0.2">
      <c r="A2481" s="11">
        <f t="shared" si="39"/>
        <v>2479</v>
      </c>
      <c r="B2481" s="99">
        <v>4937</v>
      </c>
      <c r="C2481" s="12" t="s">
        <v>1697</v>
      </c>
      <c r="D2481" s="14" t="s">
        <v>1226</v>
      </c>
      <c r="E2481" s="13" t="s">
        <v>957</v>
      </c>
      <c r="F2481" s="43" t="s">
        <v>3096</v>
      </c>
      <c r="G2481" s="12" t="s">
        <v>2120</v>
      </c>
      <c r="H2481" s="12"/>
      <c r="I2481" s="225" t="s">
        <v>3360</v>
      </c>
      <c r="J2481" s="43" t="s">
        <v>3379</v>
      </c>
      <c r="K2481" s="13"/>
      <c r="L2481" s="144">
        <v>40606</v>
      </c>
      <c r="M2481" s="168"/>
      <c r="N2481" s="75"/>
      <c r="O2481" s="75">
        <v>0</v>
      </c>
      <c r="P2481" s="65">
        <v>1</v>
      </c>
      <c r="Q2481" s="91" t="s">
        <v>3110</v>
      </c>
      <c r="R2481" s="14"/>
      <c r="T2481" s="123"/>
      <c r="U2481" s="338"/>
      <c r="V2481" s="92"/>
      <c r="W2481" s="92"/>
    </row>
    <row r="2482" spans="1:23" ht="12.75" customHeight="1" x14ac:dyDescent="0.2">
      <c r="A2482" s="11">
        <f t="shared" si="39"/>
        <v>2480</v>
      </c>
      <c r="B2482" s="99">
        <v>5133</v>
      </c>
      <c r="C2482" s="12" t="s">
        <v>1697</v>
      </c>
      <c r="D2482" s="14" t="s">
        <v>1711</v>
      </c>
      <c r="E2482" s="13" t="s">
        <v>1713</v>
      </c>
      <c r="F2482" s="43" t="s">
        <v>3094</v>
      </c>
      <c r="G2482" s="12" t="s">
        <v>2120</v>
      </c>
      <c r="H2482" s="12"/>
      <c r="I2482" s="221" t="s">
        <v>3360</v>
      </c>
      <c r="J2482" s="43" t="s">
        <v>3379</v>
      </c>
      <c r="K2482" s="13"/>
      <c r="L2482" s="144">
        <v>40693</v>
      </c>
      <c r="M2482" s="138"/>
      <c r="N2482" s="15"/>
      <c r="O2482" s="15">
        <v>1</v>
      </c>
      <c r="P2482" s="39">
        <v>1</v>
      </c>
      <c r="Q2482" s="91" t="s">
        <v>3110</v>
      </c>
      <c r="R2482" s="14"/>
      <c r="T2482" s="123"/>
      <c r="U2482" s="338"/>
      <c r="V2482" s="92"/>
      <c r="W2482" s="92"/>
    </row>
    <row r="2483" spans="1:23" ht="12.75" customHeight="1" x14ac:dyDescent="0.2">
      <c r="A2483" s="11">
        <f t="shared" si="39"/>
        <v>2481</v>
      </c>
      <c r="B2483" s="99">
        <v>5311</v>
      </c>
      <c r="C2483" s="12" t="s">
        <v>1697</v>
      </c>
      <c r="D2483" s="14" t="s">
        <v>1712</v>
      </c>
      <c r="E2483" s="13" t="s">
        <v>646</v>
      </c>
      <c r="F2483" s="43" t="s">
        <v>3097</v>
      </c>
      <c r="G2483" s="12" t="s">
        <v>2120</v>
      </c>
      <c r="H2483" s="12" t="s">
        <v>2121</v>
      </c>
      <c r="I2483" s="12"/>
      <c r="J2483" s="43" t="s">
        <v>3379</v>
      </c>
      <c r="K2483" s="43" t="s">
        <v>3379</v>
      </c>
      <c r="L2483" s="43"/>
      <c r="M2483" s="168"/>
      <c r="N2483" s="75"/>
      <c r="O2483" s="75">
        <v>0</v>
      </c>
      <c r="P2483" s="65">
        <v>1</v>
      </c>
      <c r="Q2483" s="91" t="s">
        <v>3107</v>
      </c>
      <c r="R2483" s="14"/>
      <c r="T2483" s="135">
        <v>41355</v>
      </c>
      <c r="U2483" s="338"/>
      <c r="V2483" s="92"/>
      <c r="W2483" s="92"/>
    </row>
    <row r="2484" spans="1:23" ht="12.75" customHeight="1" x14ac:dyDescent="0.2">
      <c r="A2484" s="11">
        <f t="shared" si="39"/>
        <v>2482</v>
      </c>
      <c r="B2484" s="99">
        <v>2943</v>
      </c>
      <c r="C2484" s="12" t="s">
        <v>1697</v>
      </c>
      <c r="D2484" s="14" t="s">
        <v>2531</v>
      </c>
      <c r="E2484" s="13" t="s">
        <v>957</v>
      </c>
      <c r="F2484" s="43" t="s">
        <v>3096</v>
      </c>
      <c r="G2484" s="12" t="s">
        <v>2120</v>
      </c>
      <c r="H2484" s="12" t="s">
        <v>2121</v>
      </c>
      <c r="I2484" s="226" t="s">
        <v>3360</v>
      </c>
      <c r="J2484" s="43" t="s">
        <v>3379</v>
      </c>
      <c r="K2484" s="43" t="s">
        <v>3379</v>
      </c>
      <c r="L2484" s="144">
        <v>40724</v>
      </c>
      <c r="M2484" s="168"/>
      <c r="N2484" s="75"/>
      <c r="O2484" s="75">
        <v>0</v>
      </c>
      <c r="P2484" s="65">
        <v>1</v>
      </c>
      <c r="Q2484" s="91" t="s">
        <v>3110</v>
      </c>
      <c r="R2484" s="14"/>
      <c r="T2484" s="135">
        <v>41355</v>
      </c>
      <c r="U2484" s="338"/>
      <c r="V2484" s="92"/>
      <c r="W2484" s="92"/>
    </row>
    <row r="2485" spans="1:23" ht="12.75" customHeight="1" x14ac:dyDescent="0.2">
      <c r="A2485" s="11">
        <f t="shared" si="39"/>
        <v>2483</v>
      </c>
      <c r="B2485" s="99">
        <v>5407</v>
      </c>
      <c r="C2485" s="12" t="s">
        <v>1697</v>
      </c>
      <c r="D2485" s="14" t="s">
        <v>290</v>
      </c>
      <c r="E2485" s="13" t="s">
        <v>934</v>
      </c>
      <c r="F2485" s="43" t="s">
        <v>3099</v>
      </c>
      <c r="G2485" s="12" t="s">
        <v>2120</v>
      </c>
      <c r="H2485" s="12"/>
      <c r="I2485" s="12"/>
      <c r="J2485" s="43" t="s">
        <v>3379</v>
      </c>
      <c r="K2485" s="13"/>
      <c r="L2485" s="13"/>
      <c r="M2485" s="138"/>
      <c r="N2485" s="15"/>
      <c r="O2485" s="15">
        <v>1</v>
      </c>
      <c r="P2485" s="39">
        <v>1</v>
      </c>
      <c r="Q2485" s="91" t="s">
        <v>3107</v>
      </c>
      <c r="R2485" s="14"/>
      <c r="T2485" s="123"/>
      <c r="U2485" s="338"/>
      <c r="V2485" s="92"/>
      <c r="W2485" s="92"/>
    </row>
    <row r="2486" spans="1:23" ht="12.75" customHeight="1" x14ac:dyDescent="0.2">
      <c r="A2486" s="11">
        <f t="shared" si="39"/>
        <v>2484</v>
      </c>
      <c r="B2486" s="99">
        <v>5466</v>
      </c>
      <c r="C2486" s="12" t="s">
        <v>1697</v>
      </c>
      <c r="D2486" s="14" t="s">
        <v>2532</v>
      </c>
      <c r="E2486" s="13" t="s">
        <v>957</v>
      </c>
      <c r="F2486" s="43" t="s">
        <v>3096</v>
      </c>
      <c r="G2486" s="12" t="s">
        <v>2120</v>
      </c>
      <c r="H2486" s="12"/>
      <c r="I2486" s="12"/>
      <c r="J2486" s="43" t="s">
        <v>3379</v>
      </c>
      <c r="K2486" s="13"/>
      <c r="L2486" s="13"/>
      <c r="M2486" s="168"/>
      <c r="N2486" s="75"/>
      <c r="O2486" s="75">
        <v>0</v>
      </c>
      <c r="P2486" s="65">
        <v>1</v>
      </c>
      <c r="Q2486" s="91" t="s">
        <v>3107</v>
      </c>
      <c r="R2486" s="14"/>
      <c r="T2486" s="123"/>
      <c r="U2486" s="338"/>
      <c r="V2486" s="92"/>
      <c r="W2486" s="92"/>
    </row>
    <row r="2487" spans="1:23" ht="12.75" customHeight="1" x14ac:dyDescent="0.2">
      <c r="A2487" s="11">
        <f t="shared" si="39"/>
        <v>2485</v>
      </c>
      <c r="B2487" s="99">
        <v>5640</v>
      </c>
      <c r="C2487" s="12" t="s">
        <v>1697</v>
      </c>
      <c r="D2487" s="14" t="s">
        <v>291</v>
      </c>
      <c r="E2487" s="13" t="s">
        <v>934</v>
      </c>
      <c r="F2487" s="43" t="s">
        <v>3099</v>
      </c>
      <c r="G2487" s="12" t="s">
        <v>2120</v>
      </c>
      <c r="H2487" s="12"/>
      <c r="I2487" s="12"/>
      <c r="J2487" s="43" t="s">
        <v>3379</v>
      </c>
      <c r="K2487" s="13"/>
      <c r="L2487" s="13"/>
      <c r="M2487" s="138"/>
      <c r="N2487" s="15"/>
      <c r="O2487" s="15">
        <v>1</v>
      </c>
      <c r="P2487" s="39">
        <v>1</v>
      </c>
      <c r="Q2487" s="91" t="s">
        <v>3107</v>
      </c>
      <c r="R2487" s="14"/>
      <c r="T2487" s="135">
        <v>41355</v>
      </c>
      <c r="U2487" s="338"/>
      <c r="V2487" s="92"/>
      <c r="W2487" s="92"/>
    </row>
    <row r="2488" spans="1:23" ht="12.75" customHeight="1" x14ac:dyDescent="0.2">
      <c r="A2488" s="11">
        <f t="shared" si="39"/>
        <v>2486</v>
      </c>
      <c r="B2488" s="99">
        <v>2144</v>
      </c>
      <c r="C2488" s="12" t="s">
        <v>1697</v>
      </c>
      <c r="D2488" s="14" t="s">
        <v>2533</v>
      </c>
      <c r="E2488" s="13" t="s">
        <v>2119</v>
      </c>
      <c r="F2488" s="43" t="s">
        <v>3098</v>
      </c>
      <c r="G2488" s="12" t="s">
        <v>2120</v>
      </c>
      <c r="H2488" s="12"/>
      <c r="I2488" s="12"/>
      <c r="J2488" s="43" t="s">
        <v>3379</v>
      </c>
      <c r="K2488" s="13"/>
      <c r="L2488" s="13"/>
      <c r="M2488" s="168"/>
      <c r="N2488" s="75"/>
      <c r="O2488" s="75">
        <v>0</v>
      </c>
      <c r="P2488" s="65">
        <v>1</v>
      </c>
      <c r="Q2488" s="91" t="s">
        <v>3107</v>
      </c>
      <c r="R2488" s="14"/>
      <c r="T2488" s="123"/>
      <c r="U2488" s="338"/>
      <c r="V2488" s="92"/>
      <c r="W2488" s="92"/>
    </row>
    <row r="2489" spans="1:23" ht="12.75" customHeight="1" x14ac:dyDescent="0.2">
      <c r="A2489" s="11">
        <f t="shared" si="39"/>
        <v>2487</v>
      </c>
      <c r="B2489" s="99">
        <v>5211</v>
      </c>
      <c r="C2489" s="12" t="s">
        <v>1697</v>
      </c>
      <c r="D2489" s="14" t="s">
        <v>2534</v>
      </c>
      <c r="E2489" s="13" t="s">
        <v>2646</v>
      </c>
      <c r="F2489" s="43" t="s">
        <v>3095</v>
      </c>
      <c r="G2489" s="12" t="s">
        <v>2120</v>
      </c>
      <c r="H2489" s="12"/>
      <c r="I2489" s="225" t="s">
        <v>3360</v>
      </c>
      <c r="J2489" s="43" t="s">
        <v>3379</v>
      </c>
      <c r="K2489" s="13"/>
      <c r="L2489" s="144">
        <v>40761</v>
      </c>
      <c r="M2489" s="168"/>
      <c r="N2489" s="75"/>
      <c r="O2489" s="75">
        <v>0</v>
      </c>
      <c r="P2489" s="65">
        <v>1</v>
      </c>
      <c r="Q2489" s="91" t="s">
        <v>3110</v>
      </c>
      <c r="R2489" s="14"/>
      <c r="T2489" s="123"/>
      <c r="U2489" s="338"/>
      <c r="V2489" s="92"/>
      <c r="W2489" s="92"/>
    </row>
    <row r="2490" spans="1:23" ht="12.75" customHeight="1" x14ac:dyDescent="0.2">
      <c r="A2490" s="11">
        <f t="shared" si="39"/>
        <v>2488</v>
      </c>
      <c r="B2490" s="99">
        <v>2123</v>
      </c>
      <c r="C2490" s="12" t="s">
        <v>1697</v>
      </c>
      <c r="D2490" s="14" t="s">
        <v>2535</v>
      </c>
      <c r="E2490" s="13" t="s">
        <v>2119</v>
      </c>
      <c r="F2490" s="43" t="s">
        <v>3098</v>
      </c>
      <c r="G2490" s="12" t="s">
        <v>2120</v>
      </c>
      <c r="H2490" s="12"/>
      <c r="I2490" s="18" t="s">
        <v>3360</v>
      </c>
      <c r="J2490" s="43" t="s">
        <v>3379</v>
      </c>
      <c r="K2490" s="13"/>
      <c r="L2490" s="144">
        <v>40783</v>
      </c>
      <c r="M2490" s="138"/>
      <c r="N2490" s="15"/>
      <c r="O2490" s="15">
        <v>1</v>
      </c>
      <c r="P2490" s="39">
        <v>1</v>
      </c>
      <c r="Q2490" s="91" t="s">
        <v>3110</v>
      </c>
      <c r="R2490" s="14"/>
      <c r="T2490" s="123"/>
      <c r="U2490" s="338"/>
      <c r="V2490" s="92"/>
      <c r="W2490" s="92"/>
    </row>
    <row r="2491" spans="1:23" ht="12.75" customHeight="1" x14ac:dyDescent="0.2">
      <c r="A2491" s="11">
        <f t="shared" si="39"/>
        <v>2489</v>
      </c>
      <c r="B2491" s="99">
        <v>2151</v>
      </c>
      <c r="C2491" s="12" t="s">
        <v>1697</v>
      </c>
      <c r="D2491" s="19" t="s">
        <v>2536</v>
      </c>
      <c r="E2491" s="13" t="s">
        <v>2119</v>
      </c>
      <c r="F2491" s="43" t="s">
        <v>3098</v>
      </c>
      <c r="G2491" s="12" t="s">
        <v>2120</v>
      </c>
      <c r="H2491" s="18" t="s">
        <v>2121</v>
      </c>
      <c r="I2491" s="221" t="s">
        <v>3360</v>
      </c>
      <c r="J2491" s="43" t="s">
        <v>3379</v>
      </c>
      <c r="K2491" s="44">
        <v>41973</v>
      </c>
      <c r="L2491" s="144">
        <v>40876</v>
      </c>
      <c r="M2491" s="168"/>
      <c r="N2491" s="75"/>
      <c r="O2491" s="75">
        <v>0</v>
      </c>
      <c r="P2491" s="65">
        <v>1</v>
      </c>
      <c r="Q2491" s="91" t="s">
        <v>3110</v>
      </c>
      <c r="R2491" s="14"/>
      <c r="S2491" s="204" t="s">
        <v>2121</v>
      </c>
      <c r="T2491" s="92">
        <v>41971</v>
      </c>
      <c r="U2491" s="92">
        <v>41971</v>
      </c>
      <c r="V2491" s="92"/>
      <c r="W2491" s="92"/>
    </row>
    <row r="2492" spans="1:23" ht="12.75" customHeight="1" x14ac:dyDescent="0.2">
      <c r="A2492" s="11">
        <f t="shared" si="39"/>
        <v>2490</v>
      </c>
      <c r="B2492" s="99">
        <v>5212</v>
      </c>
      <c r="C2492" s="12" t="s">
        <v>1697</v>
      </c>
      <c r="D2492" s="14" t="s">
        <v>2537</v>
      </c>
      <c r="E2492" s="13" t="s">
        <v>2646</v>
      </c>
      <c r="F2492" s="43" t="s">
        <v>3095</v>
      </c>
      <c r="G2492" s="12" t="s">
        <v>2120</v>
      </c>
      <c r="H2492" s="12"/>
      <c r="I2492" s="12"/>
      <c r="J2492" s="43" t="s">
        <v>3379</v>
      </c>
      <c r="K2492" s="13"/>
      <c r="L2492" s="13"/>
      <c r="M2492" s="168"/>
      <c r="N2492" s="75"/>
      <c r="O2492" s="75">
        <v>0</v>
      </c>
      <c r="P2492" s="65">
        <v>1</v>
      </c>
      <c r="Q2492" s="91" t="s">
        <v>3107</v>
      </c>
      <c r="R2492" s="14"/>
      <c r="T2492" s="123"/>
      <c r="U2492" s="338"/>
      <c r="V2492" s="92"/>
      <c r="W2492" s="92"/>
    </row>
    <row r="2493" spans="1:23" ht="12.75" customHeight="1" x14ac:dyDescent="0.2">
      <c r="A2493" s="11">
        <f t="shared" si="39"/>
        <v>2491</v>
      </c>
      <c r="B2493" s="99">
        <v>5246</v>
      </c>
      <c r="C2493" s="12" t="s">
        <v>1697</v>
      </c>
      <c r="D2493" s="14" t="s">
        <v>2538</v>
      </c>
      <c r="E2493" s="13" t="s">
        <v>2646</v>
      </c>
      <c r="F2493" s="43" t="s">
        <v>3095</v>
      </c>
      <c r="G2493" s="12" t="s">
        <v>2120</v>
      </c>
      <c r="H2493" s="12"/>
      <c r="I2493" s="226" t="s">
        <v>3360</v>
      </c>
      <c r="J2493" s="43" t="s">
        <v>3379</v>
      </c>
      <c r="K2493" s="13"/>
      <c r="L2493" s="144">
        <v>40760</v>
      </c>
      <c r="M2493" s="138"/>
      <c r="N2493" s="15"/>
      <c r="O2493" s="15">
        <v>1</v>
      </c>
      <c r="P2493" s="39">
        <v>1</v>
      </c>
      <c r="Q2493" s="91" t="s">
        <v>3110</v>
      </c>
      <c r="R2493" s="14"/>
      <c r="T2493" s="123"/>
      <c r="U2493" s="338"/>
      <c r="V2493" s="92"/>
      <c r="W2493" s="92"/>
    </row>
    <row r="2494" spans="1:23" ht="12.75" customHeight="1" x14ac:dyDescent="0.2">
      <c r="A2494" s="11">
        <f t="shared" si="39"/>
        <v>2492</v>
      </c>
      <c r="B2494" s="99">
        <v>5247</v>
      </c>
      <c r="C2494" s="12" t="s">
        <v>1697</v>
      </c>
      <c r="D2494" s="14" t="s">
        <v>2539</v>
      </c>
      <c r="E2494" s="13" t="s">
        <v>2646</v>
      </c>
      <c r="F2494" s="43" t="s">
        <v>3095</v>
      </c>
      <c r="G2494" s="12" t="s">
        <v>2120</v>
      </c>
      <c r="H2494" s="12"/>
      <c r="I2494" s="12"/>
      <c r="J2494" s="43" t="s">
        <v>3379</v>
      </c>
      <c r="K2494" s="13"/>
      <c r="L2494" s="13"/>
      <c r="M2494" s="168"/>
      <c r="N2494" s="75"/>
      <c r="O2494" s="75">
        <v>0</v>
      </c>
      <c r="P2494" s="65">
        <v>1</v>
      </c>
      <c r="Q2494" s="91" t="s">
        <v>3107</v>
      </c>
      <c r="R2494" s="14"/>
      <c r="T2494" s="123"/>
      <c r="U2494" s="338"/>
      <c r="V2494" s="92"/>
      <c r="W2494" s="92"/>
    </row>
    <row r="2495" spans="1:23" ht="12.75" customHeight="1" x14ac:dyDescent="0.2">
      <c r="A2495" s="11">
        <f t="shared" si="39"/>
        <v>2493</v>
      </c>
      <c r="B2495" s="99">
        <v>5256</v>
      </c>
      <c r="C2495" s="12" t="s">
        <v>1697</v>
      </c>
      <c r="D2495" s="14" t="s">
        <v>2540</v>
      </c>
      <c r="E2495" s="13" t="s">
        <v>2646</v>
      </c>
      <c r="F2495" s="43" t="s">
        <v>3095</v>
      </c>
      <c r="G2495" s="12" t="s">
        <v>2120</v>
      </c>
      <c r="H2495" s="12"/>
      <c r="I2495" s="12"/>
      <c r="J2495" s="43" t="s">
        <v>3379</v>
      </c>
      <c r="K2495" s="13"/>
      <c r="L2495" s="13"/>
      <c r="M2495" s="138"/>
      <c r="N2495" s="15"/>
      <c r="O2495" s="15">
        <v>1</v>
      </c>
      <c r="P2495" s="39">
        <v>1</v>
      </c>
      <c r="Q2495" s="91" t="s">
        <v>3107</v>
      </c>
      <c r="R2495" s="14"/>
      <c r="T2495" s="123"/>
      <c r="U2495" s="338"/>
      <c r="V2495" s="92"/>
      <c r="W2495" s="92"/>
    </row>
    <row r="2496" spans="1:23" ht="12.75" customHeight="1" x14ac:dyDescent="0.2">
      <c r="A2496" s="11">
        <f t="shared" si="39"/>
        <v>2494</v>
      </c>
      <c r="B2496" s="99">
        <v>5630</v>
      </c>
      <c r="C2496" s="12" t="s">
        <v>1697</v>
      </c>
      <c r="D2496" s="14" t="s">
        <v>2151</v>
      </c>
      <c r="E2496" s="13" t="s">
        <v>2646</v>
      </c>
      <c r="F2496" s="43" t="s">
        <v>3095</v>
      </c>
      <c r="G2496" s="12" t="s">
        <v>2120</v>
      </c>
      <c r="H2496" s="12"/>
      <c r="I2496" s="12"/>
      <c r="J2496" s="43" t="s">
        <v>3379</v>
      </c>
      <c r="K2496" s="13"/>
      <c r="L2496" s="13"/>
      <c r="M2496" s="138"/>
      <c r="N2496" s="15"/>
      <c r="O2496" s="15">
        <v>1</v>
      </c>
      <c r="P2496" s="39">
        <v>1</v>
      </c>
      <c r="Q2496" s="91" t="s">
        <v>3107</v>
      </c>
      <c r="R2496" s="14"/>
      <c r="T2496" s="123"/>
      <c r="U2496" s="338"/>
      <c r="V2496" s="92"/>
      <c r="W2496" s="92"/>
    </row>
    <row r="2497" spans="1:23" ht="12.75" customHeight="1" x14ac:dyDescent="0.2">
      <c r="A2497" s="11">
        <f t="shared" si="39"/>
        <v>2495</v>
      </c>
      <c r="B2497" s="98">
        <v>4985</v>
      </c>
      <c r="C2497" s="12" t="s">
        <v>1697</v>
      </c>
      <c r="D2497" s="14" t="s">
        <v>2152</v>
      </c>
      <c r="E2497" s="13" t="s">
        <v>957</v>
      </c>
      <c r="F2497" s="43" t="s">
        <v>3096</v>
      </c>
      <c r="G2497" s="12" t="s">
        <v>2120</v>
      </c>
      <c r="H2497" s="12"/>
      <c r="I2497" s="12"/>
      <c r="J2497" s="43" t="s">
        <v>3379</v>
      </c>
      <c r="K2497" s="13"/>
      <c r="L2497" s="13"/>
      <c r="M2497" s="138"/>
      <c r="N2497" s="15"/>
      <c r="O2497" s="15">
        <v>1</v>
      </c>
      <c r="P2497" s="39">
        <v>1</v>
      </c>
      <c r="Q2497" s="91" t="s">
        <v>3107</v>
      </c>
      <c r="R2497" s="14"/>
      <c r="T2497" s="123"/>
      <c r="U2497" s="338"/>
      <c r="V2497" s="92"/>
      <c r="W2497" s="92"/>
    </row>
    <row r="2498" spans="1:23" x14ac:dyDescent="0.2">
      <c r="A2498" s="11">
        <f t="shared" si="39"/>
        <v>2496</v>
      </c>
      <c r="B2498" s="98">
        <v>2135</v>
      </c>
      <c r="C2498" s="12" t="s">
        <v>1697</v>
      </c>
      <c r="D2498" s="14" t="s">
        <v>2153</v>
      </c>
      <c r="E2498" s="13" t="s">
        <v>2119</v>
      </c>
      <c r="F2498" s="43" t="s">
        <v>3098</v>
      </c>
      <c r="G2498" s="12" t="s">
        <v>2120</v>
      </c>
      <c r="H2498" s="12" t="s">
        <v>2121</v>
      </c>
      <c r="I2498" s="225" t="s">
        <v>3360</v>
      </c>
      <c r="J2498" s="43" t="s">
        <v>3379</v>
      </c>
      <c r="K2498" s="43" t="s">
        <v>3379</v>
      </c>
      <c r="L2498" s="144">
        <v>40783</v>
      </c>
      <c r="M2498" s="138"/>
      <c r="N2498" s="15"/>
      <c r="O2498" s="15">
        <v>0</v>
      </c>
      <c r="P2498" s="39">
        <v>1</v>
      </c>
      <c r="Q2498" s="91" t="s">
        <v>3110</v>
      </c>
      <c r="R2498" s="14"/>
      <c r="T2498" s="123"/>
      <c r="U2498" s="338"/>
      <c r="V2498" s="92"/>
      <c r="W2498" s="92"/>
    </row>
    <row r="2499" spans="1:23" ht="12.75" customHeight="1" x14ac:dyDescent="0.2">
      <c r="A2499" s="11">
        <f t="shared" si="39"/>
        <v>2497</v>
      </c>
      <c r="B2499" s="98">
        <v>5209</v>
      </c>
      <c r="C2499" s="12" t="s">
        <v>1697</v>
      </c>
      <c r="D2499" s="14" t="s">
        <v>2154</v>
      </c>
      <c r="E2499" s="13" t="s">
        <v>2646</v>
      </c>
      <c r="F2499" s="43" t="s">
        <v>3095</v>
      </c>
      <c r="G2499" s="12" t="s">
        <v>2120</v>
      </c>
      <c r="H2499" s="12"/>
      <c r="I2499" s="221" t="s">
        <v>3360</v>
      </c>
      <c r="J2499" s="43" t="s">
        <v>3379</v>
      </c>
      <c r="K2499" s="13"/>
      <c r="L2499" s="144">
        <v>40760</v>
      </c>
      <c r="M2499" s="168"/>
      <c r="N2499" s="75"/>
      <c r="O2499" s="75">
        <v>0</v>
      </c>
      <c r="P2499" s="65">
        <v>1</v>
      </c>
      <c r="Q2499" s="91" t="s">
        <v>3110</v>
      </c>
      <c r="R2499" s="14"/>
      <c r="T2499" s="123"/>
      <c r="U2499" s="338"/>
      <c r="V2499" s="92"/>
      <c r="W2499" s="92"/>
    </row>
    <row r="2500" spans="1:23" ht="12.75" customHeight="1" x14ac:dyDescent="0.2">
      <c r="A2500" s="11">
        <f t="shared" ref="A2500:A2563" si="40">A2499+1</f>
        <v>2498</v>
      </c>
      <c r="B2500" s="98">
        <v>5619</v>
      </c>
      <c r="C2500" s="12" t="s">
        <v>1697</v>
      </c>
      <c r="D2500" s="14" t="s">
        <v>2155</v>
      </c>
      <c r="E2500" s="13" t="s">
        <v>2646</v>
      </c>
      <c r="F2500" s="43" t="s">
        <v>3095</v>
      </c>
      <c r="G2500" s="12" t="s">
        <v>2120</v>
      </c>
      <c r="H2500" s="12"/>
      <c r="I2500" s="12"/>
      <c r="J2500" s="43" t="s">
        <v>3379</v>
      </c>
      <c r="K2500" s="13"/>
      <c r="L2500" s="13"/>
      <c r="M2500" s="138"/>
      <c r="N2500" s="15"/>
      <c r="O2500" s="15">
        <v>1</v>
      </c>
      <c r="P2500" s="39">
        <v>1</v>
      </c>
      <c r="Q2500" s="91" t="s">
        <v>3107</v>
      </c>
      <c r="R2500" s="14"/>
      <c r="T2500" s="123"/>
      <c r="U2500" s="338"/>
      <c r="V2500" s="92"/>
      <c r="W2500" s="92"/>
    </row>
    <row r="2501" spans="1:23" ht="12.75" customHeight="1" x14ac:dyDescent="0.2">
      <c r="A2501" s="11">
        <f t="shared" si="40"/>
        <v>2499</v>
      </c>
      <c r="B2501" s="98">
        <v>2152</v>
      </c>
      <c r="C2501" s="12" t="s">
        <v>1697</v>
      </c>
      <c r="D2501" s="14" t="s">
        <v>2156</v>
      </c>
      <c r="E2501" s="13" t="s">
        <v>986</v>
      </c>
      <c r="F2501" s="43" t="s">
        <v>3098</v>
      </c>
      <c r="G2501" s="12" t="s">
        <v>2120</v>
      </c>
      <c r="H2501" s="12"/>
      <c r="I2501" s="225" t="s">
        <v>3360</v>
      </c>
      <c r="J2501" s="43" t="s">
        <v>3379</v>
      </c>
      <c r="K2501" s="13"/>
      <c r="L2501" s="144">
        <v>40884</v>
      </c>
      <c r="M2501" s="168"/>
      <c r="N2501" s="75"/>
      <c r="O2501" s="75">
        <v>0</v>
      </c>
      <c r="P2501" s="65">
        <v>1</v>
      </c>
      <c r="Q2501" s="91" t="s">
        <v>3110</v>
      </c>
      <c r="R2501" s="14"/>
      <c r="T2501" s="123"/>
      <c r="U2501" s="338"/>
      <c r="V2501" s="92"/>
      <c r="W2501" s="92"/>
    </row>
    <row r="2502" spans="1:23" ht="12.75" customHeight="1" x14ac:dyDescent="0.2">
      <c r="A2502" s="11">
        <f t="shared" si="40"/>
        <v>2500</v>
      </c>
      <c r="B2502" s="98">
        <v>5278</v>
      </c>
      <c r="C2502" s="12" t="s">
        <v>1697</v>
      </c>
      <c r="D2502" s="14" t="s">
        <v>2157</v>
      </c>
      <c r="E2502" s="13" t="s">
        <v>2646</v>
      </c>
      <c r="F2502" s="43" t="s">
        <v>3095</v>
      </c>
      <c r="G2502" s="12" t="s">
        <v>2120</v>
      </c>
      <c r="H2502" s="12"/>
      <c r="I2502" s="221" t="s">
        <v>3360</v>
      </c>
      <c r="J2502" s="43" t="s">
        <v>3379</v>
      </c>
      <c r="K2502" s="13"/>
      <c r="L2502" s="144">
        <v>40654</v>
      </c>
      <c r="M2502" s="138"/>
      <c r="N2502" s="15"/>
      <c r="O2502" s="15">
        <v>1</v>
      </c>
      <c r="P2502" s="39">
        <v>1</v>
      </c>
      <c r="Q2502" s="91" t="s">
        <v>3110</v>
      </c>
      <c r="R2502" s="14"/>
      <c r="T2502" s="123"/>
      <c r="U2502" s="338"/>
      <c r="V2502" s="92"/>
      <c r="W2502" s="92"/>
    </row>
    <row r="2503" spans="1:23" ht="12.75" customHeight="1" x14ac:dyDescent="0.2">
      <c r="A2503" s="11">
        <f t="shared" si="40"/>
        <v>2501</v>
      </c>
      <c r="B2503" s="98">
        <v>5388</v>
      </c>
      <c r="C2503" s="12" t="s">
        <v>1697</v>
      </c>
      <c r="D2503" s="14" t="s">
        <v>1454</v>
      </c>
      <c r="E2503" s="13" t="s">
        <v>646</v>
      </c>
      <c r="F2503" s="43" t="s">
        <v>3097</v>
      </c>
      <c r="G2503" s="12" t="s">
        <v>2120</v>
      </c>
      <c r="H2503" s="12" t="s">
        <v>2121</v>
      </c>
      <c r="I2503" s="12"/>
      <c r="J2503" s="43" t="s">
        <v>3379</v>
      </c>
      <c r="K2503" s="43" t="s">
        <v>3379</v>
      </c>
      <c r="L2503" s="43"/>
      <c r="M2503" s="168"/>
      <c r="N2503" s="75"/>
      <c r="O2503" s="75">
        <v>0</v>
      </c>
      <c r="P2503" s="65">
        <v>1</v>
      </c>
      <c r="Q2503" s="91" t="s">
        <v>3107</v>
      </c>
      <c r="R2503" s="14"/>
      <c r="T2503" s="123"/>
      <c r="U2503" s="338"/>
      <c r="V2503" s="92"/>
      <c r="W2503" s="92"/>
    </row>
    <row r="2504" spans="1:23" ht="12.75" customHeight="1" x14ac:dyDescent="0.2">
      <c r="A2504" s="11">
        <f t="shared" si="40"/>
        <v>2502</v>
      </c>
      <c r="B2504" s="98">
        <v>4594</v>
      </c>
      <c r="C2504" s="12" t="s">
        <v>1697</v>
      </c>
      <c r="D2504" s="19" t="s">
        <v>1455</v>
      </c>
      <c r="E2504" s="13" t="s">
        <v>2646</v>
      </c>
      <c r="F2504" s="43" t="s">
        <v>3095</v>
      </c>
      <c r="G2504" s="12" t="s">
        <v>2120</v>
      </c>
      <c r="H2504" s="12" t="s">
        <v>2121</v>
      </c>
      <c r="I2504" s="225" t="s">
        <v>3360</v>
      </c>
      <c r="J2504" s="43" t="s">
        <v>3379</v>
      </c>
      <c r="K2504" s="44">
        <v>41912</v>
      </c>
      <c r="L2504" s="144">
        <v>40671</v>
      </c>
      <c r="M2504" s="138"/>
      <c r="N2504" s="15"/>
      <c r="O2504" s="15">
        <v>1</v>
      </c>
      <c r="P2504" s="39">
        <v>1</v>
      </c>
      <c r="Q2504" s="91" t="s">
        <v>3110</v>
      </c>
      <c r="R2504" s="14"/>
      <c r="T2504" s="123">
        <v>41912</v>
      </c>
      <c r="U2504" s="338">
        <v>41912</v>
      </c>
      <c r="V2504" s="92"/>
      <c r="W2504" s="92"/>
    </row>
    <row r="2505" spans="1:23" ht="12.75" customHeight="1" x14ac:dyDescent="0.2">
      <c r="A2505" s="11">
        <f t="shared" si="40"/>
        <v>2503</v>
      </c>
      <c r="B2505" s="98">
        <v>5351</v>
      </c>
      <c r="C2505" s="12" t="s">
        <v>1697</v>
      </c>
      <c r="D2505" s="14" t="s">
        <v>1456</v>
      </c>
      <c r="E2505" s="13" t="s">
        <v>646</v>
      </c>
      <c r="F2505" s="43" t="s">
        <v>3097</v>
      </c>
      <c r="G2505" s="12" t="s">
        <v>2120</v>
      </c>
      <c r="H2505" s="12" t="s">
        <v>2121</v>
      </c>
      <c r="I2505" s="18" t="s">
        <v>3360</v>
      </c>
      <c r="J2505" s="43" t="s">
        <v>3379</v>
      </c>
      <c r="K2505" s="43" t="s">
        <v>3379</v>
      </c>
      <c r="L2505" s="144">
        <v>40849</v>
      </c>
      <c r="M2505" s="168"/>
      <c r="N2505" s="75"/>
      <c r="O2505" s="75">
        <v>0</v>
      </c>
      <c r="P2505" s="65">
        <v>1</v>
      </c>
      <c r="Q2505" s="91" t="s">
        <v>3110</v>
      </c>
      <c r="R2505" s="14"/>
      <c r="T2505" s="123"/>
      <c r="U2505" s="338"/>
      <c r="V2505" s="92"/>
      <c r="W2505" s="92"/>
    </row>
    <row r="2506" spans="1:23" x14ac:dyDescent="0.2">
      <c r="A2506" s="11">
        <f t="shared" si="40"/>
        <v>2504</v>
      </c>
      <c r="B2506" s="98">
        <v>2139</v>
      </c>
      <c r="C2506" s="12" t="s">
        <v>1697</v>
      </c>
      <c r="D2506" s="14" t="s">
        <v>1458</v>
      </c>
      <c r="E2506" s="13" t="s">
        <v>2119</v>
      </c>
      <c r="F2506" s="13" t="s">
        <v>3051</v>
      </c>
      <c r="G2506" s="12" t="s">
        <v>2120</v>
      </c>
      <c r="H2506" s="12" t="s">
        <v>2121</v>
      </c>
      <c r="I2506" s="18" t="s">
        <v>3360</v>
      </c>
      <c r="J2506" s="43" t="s">
        <v>3379</v>
      </c>
      <c r="K2506" s="43" t="s">
        <v>3379</v>
      </c>
      <c r="L2506" s="144">
        <v>40772</v>
      </c>
      <c r="M2506" s="138"/>
      <c r="N2506" s="15"/>
      <c r="O2506" s="15">
        <v>0</v>
      </c>
      <c r="P2506" s="39">
        <v>1</v>
      </c>
      <c r="Q2506" s="91" t="s">
        <v>3110</v>
      </c>
      <c r="R2506" s="14"/>
      <c r="T2506" s="123"/>
      <c r="U2506" s="338"/>
      <c r="V2506" s="92"/>
      <c r="W2506" s="92"/>
    </row>
    <row r="2507" spans="1:23" ht="12.75" customHeight="1" x14ac:dyDescent="0.2">
      <c r="A2507" s="11">
        <f t="shared" si="40"/>
        <v>2505</v>
      </c>
      <c r="B2507" s="98">
        <v>5120</v>
      </c>
      <c r="C2507" s="12" t="s">
        <v>1697</v>
      </c>
      <c r="D2507" s="14" t="s">
        <v>1459</v>
      </c>
      <c r="E2507" s="13" t="s">
        <v>1713</v>
      </c>
      <c r="F2507" s="43" t="s">
        <v>3094</v>
      </c>
      <c r="G2507" s="12" t="s">
        <v>2120</v>
      </c>
      <c r="H2507" s="12" t="s">
        <v>2121</v>
      </c>
      <c r="I2507" s="18" t="s">
        <v>3360</v>
      </c>
      <c r="J2507" s="43" t="s">
        <v>3379</v>
      </c>
      <c r="K2507" s="43" t="s">
        <v>3379</v>
      </c>
      <c r="L2507" s="144">
        <v>40641</v>
      </c>
      <c r="M2507" s="168"/>
      <c r="N2507" s="75"/>
      <c r="O2507" s="75">
        <v>0</v>
      </c>
      <c r="P2507" s="65">
        <v>1</v>
      </c>
      <c r="Q2507" s="91" t="s">
        <v>3110</v>
      </c>
      <c r="R2507" s="14"/>
      <c r="T2507" s="135">
        <v>41432</v>
      </c>
      <c r="U2507" s="338"/>
      <c r="V2507" s="92"/>
      <c r="W2507" s="92"/>
    </row>
    <row r="2508" spans="1:23" x14ac:dyDescent="0.2">
      <c r="A2508" s="11">
        <f t="shared" si="40"/>
        <v>2506</v>
      </c>
      <c r="B2508" s="98">
        <v>2142</v>
      </c>
      <c r="C2508" s="12" t="s">
        <v>1697</v>
      </c>
      <c r="D2508" s="14" t="s">
        <v>1460</v>
      </c>
      <c r="E2508" s="13" t="s">
        <v>2119</v>
      </c>
      <c r="F2508" s="13" t="s">
        <v>3051</v>
      </c>
      <c r="G2508" s="12" t="s">
        <v>2120</v>
      </c>
      <c r="H2508" s="12" t="s">
        <v>2121</v>
      </c>
      <c r="I2508" s="18" t="s">
        <v>3360</v>
      </c>
      <c r="J2508" s="43" t="s">
        <v>3379</v>
      </c>
      <c r="K2508" s="43" t="s">
        <v>3379</v>
      </c>
      <c r="L2508" s="144">
        <v>40436</v>
      </c>
      <c r="M2508" s="138"/>
      <c r="N2508" s="15"/>
      <c r="O2508" s="15">
        <v>0</v>
      </c>
      <c r="P2508" s="39">
        <v>1</v>
      </c>
      <c r="Q2508" s="91" t="s">
        <v>3110</v>
      </c>
      <c r="R2508" s="14"/>
      <c r="T2508" s="135">
        <v>41355</v>
      </c>
      <c r="U2508" s="338"/>
      <c r="V2508" s="92"/>
      <c r="W2508" s="92"/>
    </row>
    <row r="2509" spans="1:23" x14ac:dyDescent="0.2">
      <c r="A2509" s="11">
        <f t="shared" si="40"/>
        <v>2507</v>
      </c>
      <c r="B2509" s="98">
        <v>2188</v>
      </c>
      <c r="C2509" s="12" t="s">
        <v>1697</v>
      </c>
      <c r="D2509" s="14" t="s">
        <v>1461</v>
      </c>
      <c r="E2509" s="13" t="s">
        <v>2119</v>
      </c>
      <c r="F2509" s="43" t="s">
        <v>3098</v>
      </c>
      <c r="G2509" s="12" t="s">
        <v>2120</v>
      </c>
      <c r="H2509" s="12" t="s">
        <v>2121</v>
      </c>
      <c r="I2509" s="221" t="s">
        <v>3360</v>
      </c>
      <c r="J2509" s="43" t="s">
        <v>3379</v>
      </c>
      <c r="K2509" s="43" t="s">
        <v>3379</v>
      </c>
      <c r="L2509" s="144">
        <v>40858</v>
      </c>
      <c r="M2509" s="138"/>
      <c r="N2509" s="15"/>
      <c r="O2509" s="15">
        <v>0</v>
      </c>
      <c r="P2509" s="39">
        <v>1</v>
      </c>
      <c r="Q2509" s="91" t="s">
        <v>3110</v>
      </c>
      <c r="R2509" s="14"/>
      <c r="T2509" s="123"/>
      <c r="U2509" s="338"/>
      <c r="V2509" s="92"/>
      <c r="W2509" s="92"/>
    </row>
    <row r="2510" spans="1:23" ht="12.75" customHeight="1" x14ac:dyDescent="0.2">
      <c r="A2510" s="11">
        <f t="shared" si="40"/>
        <v>2508</v>
      </c>
      <c r="B2510" s="98">
        <v>4952</v>
      </c>
      <c r="C2510" s="12" t="s">
        <v>1697</v>
      </c>
      <c r="D2510" s="14" t="s">
        <v>1462</v>
      </c>
      <c r="E2510" s="13" t="s">
        <v>957</v>
      </c>
      <c r="F2510" s="43" t="s">
        <v>3096</v>
      </c>
      <c r="G2510" s="12" t="s">
        <v>2120</v>
      </c>
      <c r="H2510" s="12"/>
      <c r="I2510" s="12"/>
      <c r="J2510" s="43" t="s">
        <v>3379</v>
      </c>
      <c r="K2510" s="13"/>
      <c r="L2510" s="13"/>
      <c r="M2510" s="168"/>
      <c r="N2510" s="75"/>
      <c r="O2510" s="75">
        <v>0</v>
      </c>
      <c r="P2510" s="65">
        <v>1</v>
      </c>
      <c r="Q2510" s="91" t="s">
        <v>3107</v>
      </c>
      <c r="R2510" s="14"/>
      <c r="T2510" s="123"/>
      <c r="U2510" s="338"/>
      <c r="V2510" s="92"/>
      <c r="W2510" s="92"/>
    </row>
    <row r="2511" spans="1:23" ht="12.75" customHeight="1" x14ac:dyDescent="0.2">
      <c r="A2511" s="11">
        <f t="shared" si="40"/>
        <v>2509</v>
      </c>
      <c r="B2511" s="98">
        <v>5112</v>
      </c>
      <c r="C2511" s="12" t="s">
        <v>1697</v>
      </c>
      <c r="D2511" s="14" t="s">
        <v>1463</v>
      </c>
      <c r="E2511" s="13" t="s">
        <v>1713</v>
      </c>
      <c r="F2511" s="43" t="s">
        <v>3050</v>
      </c>
      <c r="G2511" s="12" t="s">
        <v>2120</v>
      </c>
      <c r="H2511" s="12" t="s">
        <v>2121</v>
      </c>
      <c r="I2511" s="226" t="s">
        <v>3360</v>
      </c>
      <c r="J2511" s="43" t="s">
        <v>3379</v>
      </c>
      <c r="K2511" s="43" t="s">
        <v>3379</v>
      </c>
      <c r="L2511" s="144">
        <v>40471</v>
      </c>
      <c r="M2511" s="168"/>
      <c r="N2511" s="75"/>
      <c r="O2511" s="75">
        <v>0</v>
      </c>
      <c r="P2511" s="65">
        <v>1</v>
      </c>
      <c r="Q2511" s="91" t="s">
        <v>3110</v>
      </c>
      <c r="R2511" s="14"/>
      <c r="T2511" s="123"/>
      <c r="U2511" s="338"/>
      <c r="V2511" s="92"/>
      <c r="W2511" s="92"/>
    </row>
    <row r="2512" spans="1:23" ht="12.75" customHeight="1" x14ac:dyDescent="0.2">
      <c r="A2512" s="11">
        <f t="shared" si="40"/>
        <v>2510</v>
      </c>
      <c r="B2512" s="98">
        <v>2181</v>
      </c>
      <c r="C2512" s="12" t="s">
        <v>1697</v>
      </c>
      <c r="D2512" s="14" t="s">
        <v>1464</v>
      </c>
      <c r="E2512" s="13" t="s">
        <v>2119</v>
      </c>
      <c r="F2512" s="43" t="s">
        <v>3098</v>
      </c>
      <c r="G2512" s="12" t="s">
        <v>2120</v>
      </c>
      <c r="H2512" s="12"/>
      <c r="I2512" s="12"/>
      <c r="J2512" s="43" t="s">
        <v>3379</v>
      </c>
      <c r="K2512" s="13"/>
      <c r="L2512" s="13"/>
      <c r="M2512" s="168"/>
      <c r="N2512" s="75"/>
      <c r="O2512" s="75">
        <v>0</v>
      </c>
      <c r="P2512" s="65">
        <v>1</v>
      </c>
      <c r="Q2512" s="91" t="s">
        <v>3107</v>
      </c>
      <c r="R2512" s="14"/>
      <c r="T2512" s="123"/>
      <c r="U2512" s="338"/>
      <c r="V2512" s="92"/>
      <c r="W2512" s="92"/>
    </row>
    <row r="2513" spans="1:24" ht="12.75" customHeight="1" x14ac:dyDescent="0.2">
      <c r="A2513" s="11">
        <f t="shared" si="40"/>
        <v>2511</v>
      </c>
      <c r="B2513" s="98">
        <v>2133</v>
      </c>
      <c r="C2513" s="12" t="s">
        <v>1697</v>
      </c>
      <c r="D2513" s="14" t="s">
        <v>1465</v>
      </c>
      <c r="E2513" s="13" t="s">
        <v>2119</v>
      </c>
      <c r="F2513" s="43" t="s">
        <v>3098</v>
      </c>
      <c r="G2513" s="12" t="s">
        <v>2120</v>
      </c>
      <c r="H2513" s="12" t="s">
        <v>2121</v>
      </c>
      <c r="I2513" s="18" t="s">
        <v>3360</v>
      </c>
      <c r="J2513" s="43" t="s">
        <v>3379</v>
      </c>
      <c r="K2513" s="43" t="s">
        <v>3379</v>
      </c>
      <c r="L2513" s="144">
        <v>42338</v>
      </c>
      <c r="M2513" s="138"/>
      <c r="N2513" s="15"/>
      <c r="O2513" s="15">
        <v>0</v>
      </c>
      <c r="P2513" s="39">
        <v>1</v>
      </c>
      <c r="Q2513" s="91" t="s">
        <v>3110</v>
      </c>
      <c r="R2513" s="14"/>
      <c r="T2513" s="135">
        <v>41355</v>
      </c>
      <c r="U2513" s="338"/>
      <c r="V2513" s="92">
        <v>42321</v>
      </c>
      <c r="W2513" s="92">
        <v>42338</v>
      </c>
    </row>
    <row r="2514" spans="1:24" ht="12.75" customHeight="1" x14ac:dyDescent="0.2">
      <c r="A2514" s="11">
        <f t="shared" si="40"/>
        <v>2512</v>
      </c>
      <c r="B2514" s="98">
        <v>5268</v>
      </c>
      <c r="C2514" s="12" t="s">
        <v>1697</v>
      </c>
      <c r="D2514" s="14" t="s">
        <v>1466</v>
      </c>
      <c r="E2514" s="13" t="s">
        <v>2646</v>
      </c>
      <c r="F2514" s="43" t="s">
        <v>3095</v>
      </c>
      <c r="G2514" s="12" t="s">
        <v>2120</v>
      </c>
      <c r="H2514" s="12"/>
      <c r="I2514" s="12"/>
      <c r="J2514" s="43" t="s">
        <v>3379</v>
      </c>
      <c r="K2514" s="13"/>
      <c r="L2514" s="13"/>
      <c r="M2514" s="168"/>
      <c r="N2514" s="75"/>
      <c r="O2514" s="75">
        <v>0</v>
      </c>
      <c r="P2514" s="65">
        <v>1</v>
      </c>
      <c r="Q2514" s="91" t="s">
        <v>3107</v>
      </c>
      <c r="R2514" s="14"/>
      <c r="T2514" s="123"/>
      <c r="U2514" s="338"/>
      <c r="V2514" s="92"/>
      <c r="W2514" s="92"/>
    </row>
    <row r="2515" spans="1:24" x14ac:dyDescent="0.2">
      <c r="A2515" s="11">
        <f t="shared" si="40"/>
        <v>2513</v>
      </c>
      <c r="B2515" s="98">
        <v>2183</v>
      </c>
      <c r="C2515" s="12" t="s">
        <v>1697</v>
      </c>
      <c r="D2515" s="14" t="s">
        <v>1467</v>
      </c>
      <c r="E2515" s="13" t="s">
        <v>2119</v>
      </c>
      <c r="F2515" s="43" t="s">
        <v>3098</v>
      </c>
      <c r="G2515" s="12" t="s">
        <v>2120</v>
      </c>
      <c r="H2515" s="12" t="s">
        <v>2121</v>
      </c>
      <c r="I2515" s="225" t="s">
        <v>3360</v>
      </c>
      <c r="J2515" s="43" t="s">
        <v>3379</v>
      </c>
      <c r="K2515" s="43" t="s">
        <v>3379</v>
      </c>
      <c r="L2515" s="144">
        <v>41867</v>
      </c>
      <c r="M2515" s="138"/>
      <c r="N2515" s="15"/>
      <c r="O2515" s="15">
        <v>0</v>
      </c>
      <c r="P2515" s="39">
        <v>1</v>
      </c>
      <c r="Q2515" s="91" t="s">
        <v>3110</v>
      </c>
      <c r="R2515" s="14"/>
      <c r="T2515" s="123"/>
      <c r="U2515" s="338"/>
      <c r="V2515" s="92">
        <v>41865</v>
      </c>
      <c r="W2515" s="92">
        <v>41865</v>
      </c>
      <c r="X2515" s="17" t="s">
        <v>3168</v>
      </c>
    </row>
    <row r="2516" spans="1:24" x14ac:dyDescent="0.2">
      <c r="A2516" s="11">
        <f t="shared" si="40"/>
        <v>2514</v>
      </c>
      <c r="B2516" s="98">
        <v>2178</v>
      </c>
      <c r="C2516" s="12" t="s">
        <v>1697</v>
      </c>
      <c r="D2516" s="14" t="s">
        <v>1468</v>
      </c>
      <c r="E2516" s="13" t="s">
        <v>2119</v>
      </c>
      <c r="F2516" s="13" t="s">
        <v>3051</v>
      </c>
      <c r="G2516" s="12" t="s">
        <v>2120</v>
      </c>
      <c r="H2516" s="12" t="s">
        <v>2121</v>
      </c>
      <c r="I2516" s="221" t="s">
        <v>3360</v>
      </c>
      <c r="J2516" s="43" t="s">
        <v>3379</v>
      </c>
      <c r="K2516" s="43" t="s">
        <v>3379</v>
      </c>
      <c r="L2516" s="144">
        <v>40876</v>
      </c>
      <c r="M2516" s="138"/>
      <c r="N2516" s="15"/>
      <c r="O2516" s="15">
        <v>0</v>
      </c>
      <c r="P2516" s="39">
        <v>1</v>
      </c>
      <c r="Q2516" s="91" t="s">
        <v>3110</v>
      </c>
      <c r="R2516" s="14"/>
      <c r="T2516" s="123"/>
      <c r="U2516" s="338"/>
      <c r="V2516" s="92"/>
      <c r="W2516" s="92"/>
    </row>
    <row r="2517" spans="1:24" ht="12.75" customHeight="1" x14ac:dyDescent="0.2">
      <c r="A2517" s="11">
        <f t="shared" si="40"/>
        <v>2515</v>
      </c>
      <c r="B2517" s="98">
        <v>2149</v>
      </c>
      <c r="C2517" s="12" t="s">
        <v>1697</v>
      </c>
      <c r="D2517" s="14" t="s">
        <v>1469</v>
      </c>
      <c r="E2517" s="13" t="s">
        <v>2119</v>
      </c>
      <c r="F2517" s="43" t="s">
        <v>3098</v>
      </c>
      <c r="G2517" s="12" t="s">
        <v>2120</v>
      </c>
      <c r="H2517" s="12" t="s">
        <v>2121</v>
      </c>
      <c r="I2517" s="12"/>
      <c r="J2517" s="43" t="s">
        <v>3379</v>
      </c>
      <c r="K2517" s="43" t="s">
        <v>3379</v>
      </c>
      <c r="L2517" s="43"/>
      <c r="M2517" s="138"/>
      <c r="N2517" s="15"/>
      <c r="O2517" s="15">
        <v>0</v>
      </c>
      <c r="P2517" s="39">
        <v>1</v>
      </c>
      <c r="Q2517" s="91" t="s">
        <v>3107</v>
      </c>
      <c r="R2517" s="14"/>
      <c r="T2517" s="135">
        <v>41355</v>
      </c>
      <c r="U2517" s="338"/>
      <c r="V2517" s="92"/>
      <c r="W2517" s="92"/>
    </row>
    <row r="2518" spans="1:24" ht="12.75" customHeight="1" x14ac:dyDescent="0.2">
      <c r="A2518" s="11">
        <f t="shared" si="40"/>
        <v>2516</v>
      </c>
      <c r="B2518" s="98">
        <v>5227</v>
      </c>
      <c r="C2518" s="12" t="s">
        <v>1697</v>
      </c>
      <c r="D2518" s="14" t="s">
        <v>292</v>
      </c>
      <c r="E2518" s="13" t="s">
        <v>934</v>
      </c>
      <c r="F2518" s="43" t="s">
        <v>3055</v>
      </c>
      <c r="G2518" s="12" t="s">
        <v>2120</v>
      </c>
      <c r="H2518" s="12" t="s">
        <v>2121</v>
      </c>
      <c r="I2518" s="225" t="s">
        <v>3360</v>
      </c>
      <c r="J2518" s="43" t="s">
        <v>3379</v>
      </c>
      <c r="K2518" s="43" t="s">
        <v>3379</v>
      </c>
      <c r="L2518" s="144">
        <v>40836</v>
      </c>
      <c r="M2518" s="168"/>
      <c r="N2518" s="75"/>
      <c r="O2518" s="75">
        <v>0</v>
      </c>
      <c r="P2518" s="65">
        <v>1</v>
      </c>
      <c r="Q2518" s="91" t="s">
        <v>3110</v>
      </c>
      <c r="R2518" s="14"/>
      <c r="T2518" s="135">
        <v>41432</v>
      </c>
      <c r="U2518" s="338"/>
      <c r="V2518" s="92"/>
      <c r="W2518" s="92"/>
    </row>
    <row r="2519" spans="1:24" x14ac:dyDescent="0.2">
      <c r="A2519" s="11">
        <f t="shared" si="40"/>
        <v>2517</v>
      </c>
      <c r="B2519" s="98">
        <v>2170</v>
      </c>
      <c r="C2519" s="12" t="s">
        <v>1697</v>
      </c>
      <c r="D2519" s="14" t="s">
        <v>1186</v>
      </c>
      <c r="E2519" s="13" t="s">
        <v>2119</v>
      </c>
      <c r="F2519" s="13" t="s">
        <v>3051</v>
      </c>
      <c r="G2519" s="12" t="s">
        <v>2120</v>
      </c>
      <c r="H2519" s="12" t="s">
        <v>2121</v>
      </c>
      <c r="I2519" s="221" t="s">
        <v>3360</v>
      </c>
      <c r="J2519" s="43" t="s">
        <v>3379</v>
      </c>
      <c r="K2519" s="43" t="s">
        <v>3379</v>
      </c>
      <c r="L2519" s="144">
        <v>40777</v>
      </c>
      <c r="M2519" s="138"/>
      <c r="N2519" s="15"/>
      <c r="O2519" s="15">
        <v>0</v>
      </c>
      <c r="P2519" s="39">
        <v>1</v>
      </c>
      <c r="Q2519" s="91" t="s">
        <v>3110</v>
      </c>
      <c r="R2519" s="14"/>
      <c r="T2519" s="123"/>
      <c r="U2519" s="338"/>
      <c r="V2519" s="92"/>
      <c r="W2519" s="92"/>
    </row>
    <row r="2520" spans="1:24" ht="12.75" customHeight="1" x14ac:dyDescent="0.2">
      <c r="A2520" s="11">
        <f t="shared" si="40"/>
        <v>2518</v>
      </c>
      <c r="B2520" s="98">
        <v>5265</v>
      </c>
      <c r="C2520" s="12" t="s">
        <v>1697</v>
      </c>
      <c r="D2520" s="14" t="s">
        <v>1187</v>
      </c>
      <c r="E2520" s="13" t="s">
        <v>2646</v>
      </c>
      <c r="F2520" s="43" t="s">
        <v>3095</v>
      </c>
      <c r="G2520" s="12" t="s">
        <v>2120</v>
      </c>
      <c r="H2520" s="12"/>
      <c r="I2520" s="12"/>
      <c r="J2520" s="43" t="s">
        <v>3379</v>
      </c>
      <c r="K2520" s="13"/>
      <c r="L2520" s="13"/>
      <c r="M2520" s="168"/>
      <c r="N2520" s="75"/>
      <c r="O2520" s="75">
        <v>0</v>
      </c>
      <c r="P2520" s="65">
        <v>1</v>
      </c>
      <c r="Q2520" s="91" t="s">
        <v>3107</v>
      </c>
      <c r="R2520" s="14"/>
      <c r="T2520" s="123"/>
      <c r="U2520" s="338"/>
      <c r="V2520" s="92"/>
      <c r="W2520" s="92"/>
    </row>
    <row r="2521" spans="1:24" ht="12.75" customHeight="1" x14ac:dyDescent="0.2">
      <c r="A2521" s="11">
        <f t="shared" si="40"/>
        <v>2519</v>
      </c>
      <c r="B2521" s="98">
        <v>5324</v>
      </c>
      <c r="C2521" s="12" t="s">
        <v>1697</v>
      </c>
      <c r="D2521" s="14" t="s">
        <v>1188</v>
      </c>
      <c r="E2521" s="13" t="s">
        <v>646</v>
      </c>
      <c r="F2521" s="43" t="s">
        <v>3097</v>
      </c>
      <c r="G2521" s="12" t="s">
        <v>2120</v>
      </c>
      <c r="H2521" s="12"/>
      <c r="I2521" s="12"/>
      <c r="J2521" s="43" t="s">
        <v>3379</v>
      </c>
      <c r="K2521" s="13"/>
      <c r="L2521" s="13"/>
      <c r="M2521" s="168"/>
      <c r="N2521" s="75"/>
      <c r="O2521" s="75">
        <v>0</v>
      </c>
      <c r="P2521" s="65">
        <v>1</v>
      </c>
      <c r="Q2521" s="91" t="s">
        <v>3107</v>
      </c>
      <c r="R2521" s="14"/>
      <c r="T2521" s="123"/>
      <c r="U2521" s="338"/>
      <c r="V2521" s="92"/>
      <c r="W2521" s="92"/>
    </row>
    <row r="2522" spans="1:24" ht="12.75" customHeight="1" x14ac:dyDescent="0.2">
      <c r="A2522" s="11">
        <f t="shared" si="40"/>
        <v>2520</v>
      </c>
      <c r="B2522" s="98">
        <v>4933</v>
      </c>
      <c r="C2522" s="12" t="s">
        <v>1697</v>
      </c>
      <c r="D2522" s="14" t="s">
        <v>1189</v>
      </c>
      <c r="E2522" s="13" t="s">
        <v>957</v>
      </c>
      <c r="F2522" s="43" t="s">
        <v>3096</v>
      </c>
      <c r="G2522" s="12" t="s">
        <v>2120</v>
      </c>
      <c r="H2522" s="12"/>
      <c r="I2522" s="12"/>
      <c r="J2522" s="43" t="s">
        <v>3379</v>
      </c>
      <c r="K2522" s="13"/>
      <c r="L2522" s="13"/>
      <c r="M2522" s="168"/>
      <c r="N2522" s="75"/>
      <c r="O2522" s="75">
        <v>0</v>
      </c>
      <c r="P2522" s="65">
        <v>1</v>
      </c>
      <c r="Q2522" s="91" t="s">
        <v>3107</v>
      </c>
      <c r="R2522" s="14"/>
      <c r="T2522" s="123"/>
      <c r="U2522" s="338"/>
      <c r="V2522" s="92"/>
      <c r="W2522" s="92"/>
    </row>
    <row r="2523" spans="1:24" ht="12.75" customHeight="1" x14ac:dyDescent="0.2">
      <c r="A2523" s="11">
        <f t="shared" si="40"/>
        <v>2521</v>
      </c>
      <c r="B2523" s="98">
        <v>2927</v>
      </c>
      <c r="C2523" s="12" t="s">
        <v>1697</v>
      </c>
      <c r="D2523" s="14" t="s">
        <v>1195</v>
      </c>
      <c r="E2523" s="13" t="s">
        <v>957</v>
      </c>
      <c r="F2523" s="43" t="s">
        <v>3096</v>
      </c>
      <c r="G2523" s="12" t="s">
        <v>2120</v>
      </c>
      <c r="H2523" s="12"/>
      <c r="I2523" s="18" t="s">
        <v>3360</v>
      </c>
      <c r="J2523" s="43" t="s">
        <v>3379</v>
      </c>
      <c r="K2523" s="13"/>
      <c r="L2523" s="44">
        <v>42004</v>
      </c>
      <c r="M2523" s="168"/>
      <c r="N2523" s="75"/>
      <c r="O2523" s="75">
        <v>0</v>
      </c>
      <c r="P2523" s="65">
        <v>1</v>
      </c>
      <c r="Q2523" s="91" t="s">
        <v>3110</v>
      </c>
      <c r="R2523" s="14"/>
      <c r="S2523" s="118" t="s">
        <v>3360</v>
      </c>
      <c r="T2523" s="123"/>
      <c r="U2523" s="338"/>
      <c r="V2523" s="92">
        <v>41997</v>
      </c>
      <c r="W2523" s="126">
        <v>42004</v>
      </c>
    </row>
    <row r="2524" spans="1:24" ht="12.75" customHeight="1" x14ac:dyDescent="0.2">
      <c r="A2524" s="11">
        <f t="shared" si="40"/>
        <v>2522</v>
      </c>
      <c r="B2524" s="98">
        <v>4934</v>
      </c>
      <c r="C2524" s="12" t="s">
        <v>1697</v>
      </c>
      <c r="D2524" s="14" t="s">
        <v>1196</v>
      </c>
      <c r="E2524" s="13" t="s">
        <v>957</v>
      </c>
      <c r="F2524" s="43" t="s">
        <v>3096</v>
      </c>
      <c r="G2524" s="12" t="s">
        <v>2120</v>
      </c>
      <c r="H2524" s="12"/>
      <c r="I2524" s="12"/>
      <c r="J2524" s="43" t="s">
        <v>3379</v>
      </c>
      <c r="K2524" s="13"/>
      <c r="L2524" s="13"/>
      <c r="M2524" s="168"/>
      <c r="N2524" s="75"/>
      <c r="O2524" s="75">
        <v>0</v>
      </c>
      <c r="P2524" s="65">
        <v>1</v>
      </c>
      <c r="Q2524" s="91" t="s">
        <v>3107</v>
      </c>
      <c r="R2524" s="14"/>
      <c r="T2524" s="123"/>
      <c r="U2524" s="338"/>
      <c r="V2524" s="92"/>
      <c r="W2524" s="92"/>
    </row>
    <row r="2525" spans="1:24" ht="12.75" customHeight="1" x14ac:dyDescent="0.2">
      <c r="A2525" s="11">
        <f t="shared" si="40"/>
        <v>2523</v>
      </c>
      <c r="B2525" s="163">
        <v>5427</v>
      </c>
      <c r="C2525" s="12" t="s">
        <v>1697</v>
      </c>
      <c r="D2525" s="14" t="s">
        <v>1197</v>
      </c>
      <c r="E2525" s="13" t="s">
        <v>957</v>
      </c>
      <c r="F2525" s="43" t="s">
        <v>3096</v>
      </c>
      <c r="G2525" s="12" t="s">
        <v>2120</v>
      </c>
      <c r="H2525" s="12"/>
      <c r="I2525" s="225" t="s">
        <v>3360</v>
      </c>
      <c r="J2525" s="43" t="s">
        <v>3379</v>
      </c>
      <c r="K2525" s="13"/>
      <c r="L2525" s="144">
        <v>40778</v>
      </c>
      <c r="M2525" s="168"/>
      <c r="N2525" s="75"/>
      <c r="O2525" s="75">
        <v>0</v>
      </c>
      <c r="P2525" s="65">
        <v>1</v>
      </c>
      <c r="Q2525" s="91" t="s">
        <v>3110</v>
      </c>
      <c r="R2525" s="14"/>
      <c r="T2525" s="123"/>
      <c r="U2525" s="338"/>
      <c r="V2525" s="92"/>
      <c r="W2525" s="92"/>
    </row>
    <row r="2526" spans="1:24" ht="12.75" customHeight="1" x14ac:dyDescent="0.2">
      <c r="A2526" s="11">
        <f t="shared" si="40"/>
        <v>2524</v>
      </c>
      <c r="B2526" s="163">
        <v>2920</v>
      </c>
      <c r="C2526" s="12" t="s">
        <v>1697</v>
      </c>
      <c r="D2526" s="14" t="s">
        <v>1190</v>
      </c>
      <c r="E2526" s="13" t="s">
        <v>957</v>
      </c>
      <c r="F2526" s="43" t="s">
        <v>3096</v>
      </c>
      <c r="G2526" s="12" t="s">
        <v>2120</v>
      </c>
      <c r="H2526" s="12" t="s">
        <v>2121</v>
      </c>
      <c r="I2526" s="221" t="s">
        <v>3360</v>
      </c>
      <c r="J2526" s="43" t="s">
        <v>3379</v>
      </c>
      <c r="K2526" s="43" t="s">
        <v>3379</v>
      </c>
      <c r="L2526" s="144">
        <v>41516</v>
      </c>
      <c r="M2526" s="168"/>
      <c r="N2526" s="75"/>
      <c r="O2526" s="75">
        <v>0</v>
      </c>
      <c r="P2526" s="65">
        <v>1</v>
      </c>
      <c r="Q2526" s="91" t="s">
        <v>3110</v>
      </c>
      <c r="R2526" s="14"/>
      <c r="T2526" s="135">
        <v>41355</v>
      </c>
      <c r="U2526" s="338"/>
      <c r="V2526" s="92">
        <v>41669</v>
      </c>
      <c r="W2526" s="92"/>
    </row>
    <row r="2527" spans="1:24" ht="12.75" customHeight="1" x14ac:dyDescent="0.2">
      <c r="A2527" s="11">
        <f t="shared" si="40"/>
        <v>2525</v>
      </c>
      <c r="B2527" s="99">
        <v>2158</v>
      </c>
      <c r="C2527" s="12" t="s">
        <v>1697</v>
      </c>
      <c r="D2527" s="14" t="s">
        <v>1191</v>
      </c>
      <c r="E2527" s="13" t="s">
        <v>2119</v>
      </c>
      <c r="F2527" s="43" t="s">
        <v>3098</v>
      </c>
      <c r="G2527" s="12" t="s">
        <v>2120</v>
      </c>
      <c r="H2527" s="12"/>
      <c r="I2527" s="12"/>
      <c r="J2527" s="43" t="s">
        <v>3379</v>
      </c>
      <c r="K2527" s="13"/>
      <c r="L2527" s="13"/>
      <c r="M2527" s="168"/>
      <c r="N2527" s="75"/>
      <c r="O2527" s="75">
        <v>0</v>
      </c>
      <c r="P2527" s="65">
        <v>1</v>
      </c>
      <c r="Q2527" s="91" t="s">
        <v>3107</v>
      </c>
      <c r="R2527" s="14"/>
      <c r="T2527" s="123"/>
      <c r="U2527" s="338"/>
      <c r="V2527" s="92"/>
      <c r="W2527" s="92"/>
    </row>
    <row r="2528" spans="1:24" ht="12.75" customHeight="1" x14ac:dyDescent="0.2">
      <c r="A2528" s="11">
        <f t="shared" si="40"/>
        <v>2526</v>
      </c>
      <c r="B2528" s="99">
        <v>5294</v>
      </c>
      <c r="C2528" s="12" t="s">
        <v>1697</v>
      </c>
      <c r="D2528" s="14" t="s">
        <v>1192</v>
      </c>
      <c r="E2528" s="13" t="s">
        <v>2646</v>
      </c>
      <c r="F2528" s="43" t="s">
        <v>3095</v>
      </c>
      <c r="G2528" s="12" t="s">
        <v>2120</v>
      </c>
      <c r="H2528" s="12" t="s">
        <v>2121</v>
      </c>
      <c r="I2528" s="226" t="s">
        <v>3360</v>
      </c>
      <c r="J2528" s="43" t="s">
        <v>3379</v>
      </c>
      <c r="K2528" s="43" t="s">
        <v>3379</v>
      </c>
      <c r="L2528" s="144">
        <v>40847</v>
      </c>
      <c r="M2528" s="168"/>
      <c r="N2528" s="75"/>
      <c r="O2528" s="75">
        <v>0</v>
      </c>
      <c r="P2528" s="65">
        <v>1</v>
      </c>
      <c r="Q2528" s="91" t="s">
        <v>3110</v>
      </c>
      <c r="R2528" s="14"/>
      <c r="T2528" s="123"/>
      <c r="U2528" s="338"/>
      <c r="V2528" s="92"/>
      <c r="W2528" s="92"/>
    </row>
    <row r="2529" spans="1:23" ht="12.75" customHeight="1" x14ac:dyDescent="0.2">
      <c r="A2529" s="11">
        <f t="shared" si="40"/>
        <v>2527</v>
      </c>
      <c r="B2529" s="163">
        <v>5144</v>
      </c>
      <c r="C2529" s="12" t="s">
        <v>1697</v>
      </c>
      <c r="D2529" s="14" t="s">
        <v>1193</v>
      </c>
      <c r="E2529" s="13" t="s">
        <v>1713</v>
      </c>
      <c r="F2529" s="43" t="s">
        <v>3094</v>
      </c>
      <c r="G2529" s="12" t="s">
        <v>2120</v>
      </c>
      <c r="H2529" s="12"/>
      <c r="I2529" s="12"/>
      <c r="J2529" s="43" t="s">
        <v>3379</v>
      </c>
      <c r="K2529" s="13"/>
      <c r="L2529" s="13"/>
      <c r="M2529" s="138"/>
      <c r="N2529" s="15"/>
      <c r="O2529" s="15">
        <v>1</v>
      </c>
      <c r="P2529" s="39">
        <v>1</v>
      </c>
      <c r="Q2529" s="91" t="s">
        <v>3107</v>
      </c>
      <c r="R2529" s="14"/>
      <c r="T2529" s="123"/>
      <c r="U2529" s="338"/>
      <c r="V2529" s="92"/>
      <c r="W2529" s="92"/>
    </row>
    <row r="2530" spans="1:23" ht="12.75" customHeight="1" x14ac:dyDescent="0.2">
      <c r="A2530" s="11">
        <f t="shared" si="40"/>
        <v>2528</v>
      </c>
      <c r="B2530" s="99">
        <v>2176</v>
      </c>
      <c r="C2530" s="12" t="s">
        <v>1697</v>
      </c>
      <c r="D2530" s="14" t="s">
        <v>1194</v>
      </c>
      <c r="E2530" s="13" t="s">
        <v>2119</v>
      </c>
      <c r="F2530" s="43" t="s">
        <v>3098</v>
      </c>
      <c r="G2530" s="12" t="s">
        <v>2120</v>
      </c>
      <c r="H2530" s="12"/>
      <c r="I2530" s="12"/>
      <c r="J2530" s="43" t="s">
        <v>3379</v>
      </c>
      <c r="K2530" s="13"/>
      <c r="L2530" s="13"/>
      <c r="M2530" s="168"/>
      <c r="N2530" s="75"/>
      <c r="O2530" s="75">
        <v>0</v>
      </c>
      <c r="P2530" s="65">
        <v>1</v>
      </c>
      <c r="Q2530" s="91" t="s">
        <v>3107</v>
      </c>
      <c r="R2530" s="14"/>
      <c r="T2530" s="135">
        <v>41425</v>
      </c>
      <c r="U2530" s="338"/>
      <c r="V2530" s="92"/>
      <c r="W2530" s="92"/>
    </row>
    <row r="2531" spans="1:23" ht="12.75" customHeight="1" x14ac:dyDescent="0.2">
      <c r="A2531" s="11">
        <f t="shared" si="40"/>
        <v>2529</v>
      </c>
      <c r="B2531" s="163">
        <v>5181</v>
      </c>
      <c r="C2531" s="12" t="s">
        <v>1697</v>
      </c>
      <c r="D2531" s="14" t="s">
        <v>1198</v>
      </c>
      <c r="E2531" s="13" t="s">
        <v>1713</v>
      </c>
      <c r="F2531" s="43" t="s">
        <v>3094</v>
      </c>
      <c r="G2531" s="12" t="s">
        <v>2120</v>
      </c>
      <c r="H2531" s="12"/>
      <c r="I2531" s="12"/>
      <c r="J2531" s="43" t="s">
        <v>3379</v>
      </c>
      <c r="K2531" s="13"/>
      <c r="L2531" s="13"/>
      <c r="M2531" s="138"/>
      <c r="N2531" s="15"/>
      <c r="O2531" s="15">
        <v>1</v>
      </c>
      <c r="P2531" s="39">
        <v>1</v>
      </c>
      <c r="Q2531" s="91" t="s">
        <v>3107</v>
      </c>
      <c r="R2531" s="14"/>
      <c r="T2531" s="123"/>
      <c r="U2531" s="338"/>
      <c r="V2531" s="92"/>
      <c r="W2531" s="92"/>
    </row>
    <row r="2532" spans="1:23" ht="12.75" customHeight="1" x14ac:dyDescent="0.2">
      <c r="A2532" s="11">
        <f t="shared" si="40"/>
        <v>2530</v>
      </c>
      <c r="B2532" s="99">
        <v>2173</v>
      </c>
      <c r="C2532" s="12" t="s">
        <v>1697</v>
      </c>
      <c r="D2532" s="14" t="s">
        <v>1680</v>
      </c>
      <c r="E2532" s="13" t="s">
        <v>2119</v>
      </c>
      <c r="F2532" s="43" t="s">
        <v>3098</v>
      </c>
      <c r="G2532" s="12" t="s">
        <v>2120</v>
      </c>
      <c r="H2532" s="12"/>
      <c r="I2532" s="12"/>
      <c r="J2532" s="43" t="s">
        <v>3379</v>
      </c>
      <c r="K2532" s="13"/>
      <c r="L2532" s="13"/>
      <c r="M2532" s="138"/>
      <c r="N2532" s="15"/>
      <c r="O2532" s="15">
        <v>1</v>
      </c>
      <c r="P2532" s="39">
        <v>1</v>
      </c>
      <c r="Q2532" s="91" t="s">
        <v>3107</v>
      </c>
      <c r="R2532" s="14"/>
      <c r="T2532" s="123"/>
      <c r="U2532" s="338"/>
      <c r="V2532" s="92"/>
      <c r="W2532" s="92"/>
    </row>
    <row r="2533" spans="1:23" ht="12.75" customHeight="1" x14ac:dyDescent="0.2">
      <c r="A2533" s="11">
        <f t="shared" si="40"/>
        <v>2531</v>
      </c>
      <c r="B2533" s="163">
        <v>4491</v>
      </c>
      <c r="C2533" s="12" t="s">
        <v>1697</v>
      </c>
      <c r="D2533" s="14" t="s">
        <v>1681</v>
      </c>
      <c r="E2533" s="13" t="s">
        <v>2119</v>
      </c>
      <c r="F2533" s="43" t="s">
        <v>3098</v>
      </c>
      <c r="G2533" s="12" t="s">
        <v>2120</v>
      </c>
      <c r="H2533" s="12"/>
      <c r="I2533" s="12"/>
      <c r="J2533" s="43" t="s">
        <v>3379</v>
      </c>
      <c r="K2533" s="13"/>
      <c r="L2533" s="13"/>
      <c r="M2533" s="138"/>
      <c r="N2533" s="15"/>
      <c r="O2533" s="15">
        <v>1</v>
      </c>
      <c r="P2533" s="39">
        <v>1</v>
      </c>
      <c r="Q2533" s="91" t="s">
        <v>3107</v>
      </c>
      <c r="R2533" s="14"/>
      <c r="T2533" s="123"/>
      <c r="U2533" s="338"/>
      <c r="V2533" s="92"/>
      <c r="W2533" s="92"/>
    </row>
    <row r="2534" spans="1:23" ht="12.75" customHeight="1" x14ac:dyDescent="0.2">
      <c r="A2534" s="11">
        <f t="shared" si="40"/>
        <v>2532</v>
      </c>
      <c r="B2534" s="99">
        <v>5275</v>
      </c>
      <c r="C2534" s="12" t="s">
        <v>1697</v>
      </c>
      <c r="D2534" s="14" t="s">
        <v>1682</v>
      </c>
      <c r="E2534" s="13" t="s">
        <v>2646</v>
      </c>
      <c r="F2534" s="43" t="s">
        <v>3095</v>
      </c>
      <c r="G2534" s="12" t="s">
        <v>2120</v>
      </c>
      <c r="H2534" s="12" t="s">
        <v>2121</v>
      </c>
      <c r="I2534" s="225" t="s">
        <v>3360</v>
      </c>
      <c r="J2534" s="43" t="s">
        <v>3379</v>
      </c>
      <c r="K2534" s="43" t="s">
        <v>3379</v>
      </c>
      <c r="L2534" s="144">
        <v>40847</v>
      </c>
      <c r="M2534" s="168"/>
      <c r="N2534" s="75"/>
      <c r="O2534" s="75">
        <v>0</v>
      </c>
      <c r="P2534" s="65">
        <v>1</v>
      </c>
      <c r="Q2534" s="91" t="s">
        <v>3110</v>
      </c>
      <c r="R2534" s="14"/>
      <c r="T2534" s="135">
        <v>41425</v>
      </c>
      <c r="U2534" s="338"/>
      <c r="V2534" s="92"/>
      <c r="W2534" s="92"/>
    </row>
    <row r="2535" spans="1:23" x14ac:dyDescent="0.2">
      <c r="A2535" s="11">
        <f t="shared" si="40"/>
        <v>2533</v>
      </c>
      <c r="B2535" s="99">
        <v>2198</v>
      </c>
      <c r="C2535" s="12" t="s">
        <v>1697</v>
      </c>
      <c r="D2535" s="14" t="s">
        <v>1683</v>
      </c>
      <c r="E2535" s="13" t="s">
        <v>2119</v>
      </c>
      <c r="F2535" s="13" t="s">
        <v>3051</v>
      </c>
      <c r="G2535" s="12" t="s">
        <v>2120</v>
      </c>
      <c r="H2535" s="12" t="s">
        <v>2121</v>
      </c>
      <c r="I2535" s="18" t="s">
        <v>3360</v>
      </c>
      <c r="J2535" s="43" t="s">
        <v>3379</v>
      </c>
      <c r="K2535" s="43" t="s">
        <v>3379</v>
      </c>
      <c r="L2535" s="144">
        <v>40877</v>
      </c>
      <c r="M2535" s="138"/>
      <c r="N2535" s="15"/>
      <c r="O2535" s="15">
        <v>0</v>
      </c>
      <c r="P2535" s="39">
        <v>1</v>
      </c>
      <c r="Q2535" s="91" t="s">
        <v>3110</v>
      </c>
      <c r="R2535" s="14"/>
      <c r="T2535" s="135">
        <v>41355</v>
      </c>
      <c r="U2535" s="338"/>
      <c r="V2535" s="92"/>
      <c r="W2535" s="92"/>
    </row>
    <row r="2536" spans="1:23" x14ac:dyDescent="0.2">
      <c r="A2536" s="11">
        <f t="shared" si="40"/>
        <v>2534</v>
      </c>
      <c r="B2536" s="164">
        <v>2146</v>
      </c>
      <c r="C2536" s="12" t="s">
        <v>1697</v>
      </c>
      <c r="D2536" s="14" t="s">
        <v>1684</v>
      </c>
      <c r="E2536" s="13" t="s">
        <v>2119</v>
      </c>
      <c r="F2536" s="13" t="s">
        <v>3051</v>
      </c>
      <c r="G2536" s="12" t="s">
        <v>2120</v>
      </c>
      <c r="H2536" s="12" t="s">
        <v>2121</v>
      </c>
      <c r="I2536" s="18" t="s">
        <v>3360</v>
      </c>
      <c r="J2536" s="43" t="s">
        <v>3379</v>
      </c>
      <c r="K2536" s="43" t="s">
        <v>3379</v>
      </c>
      <c r="L2536" s="144">
        <v>40779</v>
      </c>
      <c r="M2536" s="138"/>
      <c r="N2536" s="15"/>
      <c r="O2536" s="15">
        <v>0</v>
      </c>
      <c r="P2536" s="39">
        <v>1</v>
      </c>
      <c r="Q2536" s="91" t="s">
        <v>3110</v>
      </c>
      <c r="R2536" s="14">
        <v>2011</v>
      </c>
      <c r="T2536" s="123"/>
      <c r="U2536" s="338"/>
      <c r="V2536" s="92"/>
      <c r="W2536" s="92"/>
    </row>
    <row r="2537" spans="1:23" x14ac:dyDescent="0.2">
      <c r="A2537" s="11">
        <f t="shared" si="40"/>
        <v>2535</v>
      </c>
      <c r="B2537" s="164">
        <v>2168</v>
      </c>
      <c r="C2537" s="12" t="s">
        <v>1697</v>
      </c>
      <c r="D2537" s="14" t="s">
        <v>1685</v>
      </c>
      <c r="E2537" s="13" t="s">
        <v>2119</v>
      </c>
      <c r="F2537" s="13" t="s">
        <v>3051</v>
      </c>
      <c r="G2537" s="12" t="s">
        <v>2120</v>
      </c>
      <c r="H2537" s="12" t="s">
        <v>2121</v>
      </c>
      <c r="I2537" s="18" t="s">
        <v>3360</v>
      </c>
      <c r="J2537" s="43" t="s">
        <v>3379</v>
      </c>
      <c r="K2537" s="43" t="s">
        <v>3379</v>
      </c>
      <c r="L2537" s="144">
        <v>40887</v>
      </c>
      <c r="M2537" s="138"/>
      <c r="N2537" s="15"/>
      <c r="O2537" s="15">
        <v>0</v>
      </c>
      <c r="P2537" s="39">
        <v>1</v>
      </c>
      <c r="Q2537" s="91" t="s">
        <v>3110</v>
      </c>
      <c r="R2537" s="14">
        <v>2011</v>
      </c>
      <c r="T2537" s="123"/>
      <c r="U2537" s="338"/>
      <c r="V2537" s="92"/>
      <c r="W2537" s="92"/>
    </row>
    <row r="2538" spans="1:23" x14ac:dyDescent="0.2">
      <c r="A2538" s="11">
        <f t="shared" si="40"/>
        <v>2536</v>
      </c>
      <c r="B2538" s="164">
        <v>2180</v>
      </c>
      <c r="C2538" s="12" t="s">
        <v>1697</v>
      </c>
      <c r="D2538" s="14" t="s">
        <v>1686</v>
      </c>
      <c r="E2538" s="13" t="s">
        <v>2119</v>
      </c>
      <c r="F2538" s="13" t="s">
        <v>3051</v>
      </c>
      <c r="G2538" s="12" t="s">
        <v>2120</v>
      </c>
      <c r="H2538" s="12" t="s">
        <v>2121</v>
      </c>
      <c r="I2538" s="18" t="s">
        <v>3360</v>
      </c>
      <c r="J2538" s="43" t="s">
        <v>3379</v>
      </c>
      <c r="K2538" s="43" t="s">
        <v>3379</v>
      </c>
      <c r="L2538" s="144">
        <v>40868</v>
      </c>
      <c r="M2538" s="138"/>
      <c r="N2538" s="15"/>
      <c r="O2538" s="15">
        <v>0</v>
      </c>
      <c r="P2538" s="39">
        <v>1</v>
      </c>
      <c r="Q2538" s="91" t="s">
        <v>3110</v>
      </c>
      <c r="R2538" s="14">
        <v>2011</v>
      </c>
      <c r="T2538" s="123"/>
      <c r="U2538" s="338"/>
      <c r="V2538" s="92"/>
      <c r="W2538" s="92"/>
    </row>
    <row r="2539" spans="1:23" ht="12.75" customHeight="1" x14ac:dyDescent="0.2">
      <c r="A2539" s="11">
        <f t="shared" si="40"/>
        <v>2537</v>
      </c>
      <c r="B2539" s="164">
        <v>4930</v>
      </c>
      <c r="C2539" s="12" t="s">
        <v>1697</v>
      </c>
      <c r="D2539" s="14" t="s">
        <v>1687</v>
      </c>
      <c r="E2539" s="13" t="s">
        <v>957</v>
      </c>
      <c r="F2539" s="43" t="s">
        <v>3096</v>
      </c>
      <c r="G2539" s="12" t="s">
        <v>2120</v>
      </c>
      <c r="H2539" s="12" t="s">
        <v>2121</v>
      </c>
      <c r="I2539" s="18" t="s">
        <v>3360</v>
      </c>
      <c r="J2539" s="43" t="s">
        <v>3379</v>
      </c>
      <c r="K2539" s="43" t="s">
        <v>3379</v>
      </c>
      <c r="L2539" s="144">
        <v>40778</v>
      </c>
      <c r="M2539" s="168"/>
      <c r="N2539" s="75"/>
      <c r="O2539" s="75">
        <v>0</v>
      </c>
      <c r="P2539" s="65">
        <v>1</v>
      </c>
      <c r="Q2539" s="91" t="s">
        <v>3110</v>
      </c>
      <c r="R2539" s="14">
        <v>2011</v>
      </c>
      <c r="T2539" s="123"/>
      <c r="U2539" s="338"/>
      <c r="V2539" s="92"/>
      <c r="W2539" s="92"/>
    </row>
    <row r="2540" spans="1:23" ht="12.75" customHeight="1" x14ac:dyDescent="0.2">
      <c r="A2540" s="11">
        <f t="shared" si="40"/>
        <v>2538</v>
      </c>
      <c r="B2540" s="164">
        <v>5402</v>
      </c>
      <c r="C2540" s="12" t="s">
        <v>1697</v>
      </c>
      <c r="D2540" s="14" t="s">
        <v>1688</v>
      </c>
      <c r="E2540" s="13" t="s">
        <v>957</v>
      </c>
      <c r="F2540" s="43" t="s">
        <v>3096</v>
      </c>
      <c r="G2540" s="12" t="s">
        <v>2120</v>
      </c>
      <c r="H2540" s="12" t="s">
        <v>2121</v>
      </c>
      <c r="I2540" s="18" t="s">
        <v>3360</v>
      </c>
      <c r="J2540" s="43" t="s">
        <v>3379</v>
      </c>
      <c r="K2540" s="43" t="s">
        <v>3379</v>
      </c>
      <c r="L2540" s="144">
        <v>41516</v>
      </c>
      <c r="M2540" s="168"/>
      <c r="N2540" s="75"/>
      <c r="O2540" s="75">
        <v>0</v>
      </c>
      <c r="P2540" s="65">
        <v>1</v>
      </c>
      <c r="Q2540" s="91" t="s">
        <v>3110</v>
      </c>
      <c r="R2540" s="14">
        <v>2011</v>
      </c>
      <c r="T2540" s="135">
        <v>41355</v>
      </c>
      <c r="U2540" s="338"/>
      <c r="V2540" s="92">
        <v>41669</v>
      </c>
      <c r="W2540" s="92"/>
    </row>
    <row r="2541" spans="1:23" ht="12.75" customHeight="1" x14ac:dyDescent="0.2">
      <c r="A2541" s="11">
        <f t="shared" si="40"/>
        <v>2539</v>
      </c>
      <c r="B2541" s="165">
        <v>5123</v>
      </c>
      <c r="C2541" s="12" t="s">
        <v>1697</v>
      </c>
      <c r="D2541" s="14" t="s">
        <v>1689</v>
      </c>
      <c r="E2541" s="13" t="s">
        <v>646</v>
      </c>
      <c r="F2541" s="43" t="s">
        <v>3054</v>
      </c>
      <c r="G2541" s="12" t="s">
        <v>2120</v>
      </c>
      <c r="H2541" s="12" t="s">
        <v>2121</v>
      </c>
      <c r="I2541" s="18" t="s">
        <v>3360</v>
      </c>
      <c r="J2541" s="43" t="s">
        <v>3379</v>
      </c>
      <c r="K2541" s="43" t="s">
        <v>3379</v>
      </c>
      <c r="L2541" s="144">
        <v>40694</v>
      </c>
      <c r="M2541" s="168"/>
      <c r="N2541" s="75"/>
      <c r="O2541" s="75">
        <v>0</v>
      </c>
      <c r="P2541" s="65">
        <v>1</v>
      </c>
      <c r="Q2541" s="91" t="s">
        <v>3110</v>
      </c>
      <c r="R2541" s="14">
        <v>2011</v>
      </c>
      <c r="T2541" s="135">
        <v>41446</v>
      </c>
      <c r="U2541" s="338"/>
      <c r="V2541" s="92"/>
      <c r="W2541" s="92"/>
    </row>
    <row r="2542" spans="1:23" ht="12.75" customHeight="1" x14ac:dyDescent="0.2">
      <c r="A2542" s="11">
        <f t="shared" si="40"/>
        <v>2540</v>
      </c>
      <c r="B2542" s="165">
        <v>600</v>
      </c>
      <c r="C2542" s="12" t="s">
        <v>1697</v>
      </c>
      <c r="D2542" s="14" t="s">
        <v>293</v>
      </c>
      <c r="E2542" s="13" t="s">
        <v>934</v>
      </c>
      <c r="F2542" s="43" t="s">
        <v>3055</v>
      </c>
      <c r="G2542" s="12" t="s">
        <v>2120</v>
      </c>
      <c r="H2542" s="12" t="s">
        <v>2121</v>
      </c>
      <c r="I2542" s="221" t="s">
        <v>3360</v>
      </c>
      <c r="J2542" s="43" t="s">
        <v>3379</v>
      </c>
      <c r="K2542" s="43" t="s">
        <v>3379</v>
      </c>
      <c r="L2542" s="144">
        <v>40777</v>
      </c>
      <c r="M2542" s="168"/>
      <c r="N2542" s="75"/>
      <c r="O2542" s="75">
        <v>0</v>
      </c>
      <c r="P2542" s="65">
        <v>1</v>
      </c>
      <c r="Q2542" s="91" t="s">
        <v>3110</v>
      </c>
      <c r="R2542" s="14">
        <v>2011</v>
      </c>
      <c r="T2542" s="123"/>
      <c r="U2542" s="338"/>
      <c r="V2542" s="92"/>
      <c r="W2542" s="92"/>
    </row>
    <row r="2543" spans="1:23" ht="12.75" customHeight="1" x14ac:dyDescent="0.2">
      <c r="A2543" s="11">
        <f t="shared" si="40"/>
        <v>2541</v>
      </c>
      <c r="B2543" s="163">
        <v>2997</v>
      </c>
      <c r="C2543" s="12" t="s">
        <v>1697</v>
      </c>
      <c r="D2543" s="14" t="s">
        <v>1690</v>
      </c>
      <c r="E2543" s="13" t="s">
        <v>957</v>
      </c>
      <c r="F2543" s="43" t="s">
        <v>3096</v>
      </c>
      <c r="G2543" s="12" t="s">
        <v>2120</v>
      </c>
      <c r="H2543" s="12" t="s">
        <v>2121</v>
      </c>
      <c r="I2543" s="12"/>
      <c r="J2543" s="43" t="s">
        <v>3379</v>
      </c>
      <c r="K2543" s="43" t="s">
        <v>3379</v>
      </c>
      <c r="L2543" s="43"/>
      <c r="M2543" s="138"/>
      <c r="N2543" s="15"/>
      <c r="O2543" s="15">
        <v>1</v>
      </c>
      <c r="P2543" s="39">
        <v>1</v>
      </c>
      <c r="Q2543" s="91" t="s">
        <v>3107</v>
      </c>
      <c r="R2543" s="14">
        <v>2011</v>
      </c>
      <c r="T2543" s="135">
        <v>41355</v>
      </c>
      <c r="U2543" s="338"/>
      <c r="V2543" s="92"/>
      <c r="W2543" s="92"/>
    </row>
    <row r="2544" spans="1:23" x14ac:dyDescent="0.2">
      <c r="A2544" s="11">
        <f t="shared" si="40"/>
        <v>2542</v>
      </c>
      <c r="B2544" s="99">
        <v>2145</v>
      </c>
      <c r="C2544" s="12" t="s">
        <v>1697</v>
      </c>
      <c r="D2544" s="14" t="s">
        <v>1691</v>
      </c>
      <c r="E2544" s="13" t="s">
        <v>2119</v>
      </c>
      <c r="F2544" s="43" t="s">
        <v>3098</v>
      </c>
      <c r="G2544" s="12" t="s">
        <v>2120</v>
      </c>
      <c r="H2544" s="12" t="s">
        <v>2121</v>
      </c>
      <c r="I2544" s="225" t="s">
        <v>3360</v>
      </c>
      <c r="J2544" s="43" t="s">
        <v>3379</v>
      </c>
      <c r="K2544" s="43" t="s">
        <v>3379</v>
      </c>
      <c r="L2544" s="144">
        <v>40662</v>
      </c>
      <c r="M2544" s="138"/>
      <c r="N2544" s="15"/>
      <c r="O2544" s="15">
        <v>0</v>
      </c>
      <c r="P2544" s="39">
        <v>1</v>
      </c>
      <c r="Q2544" s="91" t="s">
        <v>3110</v>
      </c>
      <c r="R2544" s="14">
        <v>2011</v>
      </c>
      <c r="T2544" s="135">
        <v>41446</v>
      </c>
      <c r="U2544" s="338"/>
      <c r="V2544" s="92"/>
      <c r="W2544" s="92"/>
    </row>
    <row r="2545" spans="1:23" ht="12.75" customHeight="1" x14ac:dyDescent="0.2">
      <c r="A2545" s="11">
        <f t="shared" si="40"/>
        <v>2543</v>
      </c>
      <c r="B2545" s="98">
        <v>5137</v>
      </c>
      <c r="C2545" s="12" t="s">
        <v>1697</v>
      </c>
      <c r="D2545" s="14" t="s">
        <v>1692</v>
      </c>
      <c r="E2545" s="13" t="s">
        <v>1713</v>
      </c>
      <c r="F2545" s="43" t="s">
        <v>3094</v>
      </c>
      <c r="G2545" s="12" t="s">
        <v>2120</v>
      </c>
      <c r="H2545" s="12" t="s">
        <v>2121</v>
      </c>
      <c r="I2545" s="18" t="s">
        <v>3360</v>
      </c>
      <c r="J2545" s="43" t="s">
        <v>3379</v>
      </c>
      <c r="K2545" s="43" t="s">
        <v>3379</v>
      </c>
      <c r="L2545" s="144">
        <v>41878</v>
      </c>
      <c r="M2545" s="168"/>
      <c r="N2545" s="75"/>
      <c r="O2545" s="75">
        <v>0</v>
      </c>
      <c r="P2545" s="65">
        <v>1</v>
      </c>
      <c r="Q2545" s="91" t="s">
        <v>3110</v>
      </c>
      <c r="R2545" s="14">
        <v>2011</v>
      </c>
      <c r="T2545" s="123"/>
      <c r="U2545" s="338"/>
      <c r="V2545" s="92">
        <v>41865</v>
      </c>
      <c r="W2545" s="92">
        <v>41865</v>
      </c>
    </row>
    <row r="2546" spans="1:23" ht="12.75" customHeight="1" x14ac:dyDescent="0.2">
      <c r="A2546" s="11">
        <f t="shared" si="40"/>
        <v>2544</v>
      </c>
      <c r="B2546" s="98">
        <v>5965</v>
      </c>
      <c r="C2546" s="12" t="s">
        <v>1697</v>
      </c>
      <c r="D2546" s="14" t="s">
        <v>294</v>
      </c>
      <c r="E2546" s="13" t="s">
        <v>934</v>
      </c>
      <c r="F2546" s="43" t="s">
        <v>3099</v>
      </c>
      <c r="G2546" s="12" t="s">
        <v>2120</v>
      </c>
      <c r="H2546" s="12" t="s">
        <v>2121</v>
      </c>
      <c r="I2546" s="18" t="s">
        <v>3360</v>
      </c>
      <c r="J2546" s="43" t="s">
        <v>3379</v>
      </c>
      <c r="K2546" s="43" t="s">
        <v>3379</v>
      </c>
      <c r="L2546" s="144">
        <v>40760</v>
      </c>
      <c r="M2546" s="168"/>
      <c r="N2546" s="75"/>
      <c r="O2546" s="75">
        <v>0</v>
      </c>
      <c r="P2546" s="65">
        <v>1</v>
      </c>
      <c r="Q2546" s="91" t="s">
        <v>3110</v>
      </c>
      <c r="R2546" s="14">
        <v>2011</v>
      </c>
      <c r="T2546" s="123"/>
      <c r="U2546" s="338"/>
      <c r="V2546" s="92"/>
      <c r="W2546" s="92"/>
    </row>
    <row r="2547" spans="1:23" ht="12.75" customHeight="1" x14ac:dyDescent="0.2">
      <c r="A2547" s="11">
        <f t="shared" si="40"/>
        <v>2545</v>
      </c>
      <c r="B2547" s="98">
        <v>5155</v>
      </c>
      <c r="C2547" s="12" t="s">
        <v>1697</v>
      </c>
      <c r="D2547" s="14" t="s">
        <v>1745</v>
      </c>
      <c r="E2547" s="13" t="s">
        <v>1713</v>
      </c>
      <c r="F2547" s="43" t="s">
        <v>3050</v>
      </c>
      <c r="G2547" s="12" t="s">
        <v>2120</v>
      </c>
      <c r="H2547" s="12" t="s">
        <v>2121</v>
      </c>
      <c r="I2547" s="18" t="s">
        <v>3360</v>
      </c>
      <c r="J2547" s="43" t="s">
        <v>3379</v>
      </c>
      <c r="K2547" s="43" t="s">
        <v>3379</v>
      </c>
      <c r="L2547" s="144">
        <v>40891</v>
      </c>
      <c r="M2547" s="168"/>
      <c r="N2547" s="75"/>
      <c r="O2547" s="75">
        <v>0</v>
      </c>
      <c r="P2547" s="65">
        <v>1</v>
      </c>
      <c r="Q2547" s="91" t="s">
        <v>3110</v>
      </c>
      <c r="R2547" s="14">
        <v>2011</v>
      </c>
      <c r="T2547" s="135">
        <v>41432</v>
      </c>
      <c r="U2547" s="338"/>
      <c r="V2547" s="92"/>
      <c r="W2547" s="92"/>
    </row>
    <row r="2548" spans="1:23" ht="12.75" customHeight="1" x14ac:dyDescent="0.2">
      <c r="A2548" s="11">
        <f t="shared" si="40"/>
        <v>2546</v>
      </c>
      <c r="B2548" s="98">
        <v>2576</v>
      </c>
      <c r="C2548" s="12" t="s">
        <v>1697</v>
      </c>
      <c r="D2548" s="14" t="s">
        <v>2901</v>
      </c>
      <c r="E2548" s="13" t="s">
        <v>2646</v>
      </c>
      <c r="F2548" s="154" t="s">
        <v>3052</v>
      </c>
      <c r="G2548" s="12" t="s">
        <v>2120</v>
      </c>
      <c r="H2548" s="12" t="s">
        <v>2121</v>
      </c>
      <c r="I2548" s="18" t="s">
        <v>3360</v>
      </c>
      <c r="J2548" s="43" t="s">
        <v>3379</v>
      </c>
      <c r="K2548" s="43" t="s">
        <v>3379</v>
      </c>
      <c r="L2548" s="144">
        <v>40765</v>
      </c>
      <c r="M2548" s="168"/>
      <c r="N2548" s="75"/>
      <c r="O2548" s="75">
        <v>0</v>
      </c>
      <c r="P2548" s="65">
        <v>1</v>
      </c>
      <c r="Q2548" s="91" t="s">
        <v>3110</v>
      </c>
      <c r="R2548" s="14">
        <v>2011</v>
      </c>
      <c r="T2548" s="123"/>
      <c r="U2548" s="338"/>
      <c r="V2548" s="92"/>
      <c r="W2548" s="92"/>
    </row>
    <row r="2549" spans="1:23" ht="12.75" customHeight="1" x14ac:dyDescent="0.2">
      <c r="A2549" s="11">
        <f t="shared" si="40"/>
        <v>2547</v>
      </c>
      <c r="B2549" s="98">
        <v>5187</v>
      </c>
      <c r="C2549" s="12" t="s">
        <v>1697</v>
      </c>
      <c r="D2549" s="14" t="s">
        <v>1601</v>
      </c>
      <c r="E2549" s="13" t="s">
        <v>1713</v>
      </c>
      <c r="F2549" s="43" t="s">
        <v>3094</v>
      </c>
      <c r="G2549" s="12" t="s">
        <v>2120</v>
      </c>
      <c r="H2549" s="12" t="s">
        <v>2121</v>
      </c>
      <c r="I2549" s="18" t="s">
        <v>3360</v>
      </c>
      <c r="J2549" s="43" t="s">
        <v>3379</v>
      </c>
      <c r="K2549" s="43" t="s">
        <v>3379</v>
      </c>
      <c r="L2549" s="144">
        <v>40780</v>
      </c>
      <c r="M2549" s="168"/>
      <c r="N2549" s="75"/>
      <c r="O2549" s="75">
        <v>0</v>
      </c>
      <c r="P2549" s="65">
        <v>1</v>
      </c>
      <c r="Q2549" s="91" t="s">
        <v>3110</v>
      </c>
      <c r="R2549" s="14">
        <v>2011</v>
      </c>
      <c r="T2549" s="166"/>
      <c r="U2549" s="338"/>
      <c r="V2549" s="92"/>
      <c r="W2549" s="92"/>
    </row>
    <row r="2550" spans="1:23" x14ac:dyDescent="0.2">
      <c r="A2550" s="11">
        <f t="shared" si="40"/>
        <v>2548</v>
      </c>
      <c r="B2550" s="98">
        <v>2004</v>
      </c>
      <c r="C2550" s="12" t="s">
        <v>1697</v>
      </c>
      <c r="D2550" s="14" t="s">
        <v>1602</v>
      </c>
      <c r="E2550" s="13" t="s">
        <v>2119</v>
      </c>
      <c r="F2550" s="13" t="s">
        <v>3051</v>
      </c>
      <c r="G2550" s="12" t="s">
        <v>2120</v>
      </c>
      <c r="H2550" s="12" t="s">
        <v>2121</v>
      </c>
      <c r="I2550" s="18" t="s">
        <v>3360</v>
      </c>
      <c r="J2550" s="43" t="s">
        <v>3379</v>
      </c>
      <c r="K2550" s="43" t="s">
        <v>3379</v>
      </c>
      <c r="L2550" s="144">
        <v>40939</v>
      </c>
      <c r="M2550" s="138" t="s">
        <v>3382</v>
      </c>
      <c r="N2550" s="15"/>
      <c r="O2550" s="15">
        <v>0</v>
      </c>
      <c r="P2550" s="39">
        <v>1</v>
      </c>
      <c r="Q2550" s="91" t="s">
        <v>3110</v>
      </c>
      <c r="R2550" s="14"/>
      <c r="T2550" s="166"/>
      <c r="U2550" s="338"/>
      <c r="V2550" s="92"/>
      <c r="W2550" s="92">
        <v>41697</v>
      </c>
    </row>
    <row r="2551" spans="1:23" ht="15" customHeight="1" x14ac:dyDescent="0.2">
      <c r="A2551" s="11">
        <f t="shared" si="40"/>
        <v>2549</v>
      </c>
      <c r="B2551" s="98">
        <v>2005</v>
      </c>
      <c r="C2551" s="12" t="s">
        <v>1697</v>
      </c>
      <c r="D2551" s="14" t="s">
        <v>1603</v>
      </c>
      <c r="E2551" s="13" t="s">
        <v>2646</v>
      </c>
      <c r="F2551" s="154" t="s">
        <v>3052</v>
      </c>
      <c r="G2551" s="12" t="s">
        <v>2120</v>
      </c>
      <c r="H2551" s="12" t="s">
        <v>2121</v>
      </c>
      <c r="I2551" s="18" t="s">
        <v>3360</v>
      </c>
      <c r="J2551" s="43" t="s">
        <v>3379</v>
      </c>
      <c r="K2551" s="43" t="s">
        <v>3379</v>
      </c>
      <c r="L2551" s="144">
        <v>40904</v>
      </c>
      <c r="M2551" s="138" t="s">
        <v>3382</v>
      </c>
      <c r="N2551" s="75"/>
      <c r="O2551" s="75">
        <v>0</v>
      </c>
      <c r="P2551" s="65">
        <v>1</v>
      </c>
      <c r="Q2551" s="91" t="s">
        <v>3110</v>
      </c>
      <c r="R2551" s="14"/>
      <c r="T2551" s="166">
        <v>41173</v>
      </c>
      <c r="U2551" s="338"/>
      <c r="V2551" s="92" t="s">
        <v>20855</v>
      </c>
      <c r="W2551" s="92"/>
    </row>
    <row r="2552" spans="1:23" ht="12.75" customHeight="1" x14ac:dyDescent="0.2">
      <c r="A2552" s="11">
        <f t="shared" si="40"/>
        <v>2550</v>
      </c>
      <c r="B2552" s="98">
        <v>2006</v>
      </c>
      <c r="C2552" s="12" t="s">
        <v>1697</v>
      </c>
      <c r="D2552" s="14" t="s">
        <v>1604</v>
      </c>
      <c r="E2552" s="13" t="s">
        <v>934</v>
      </c>
      <c r="F2552" s="43" t="s">
        <v>3055</v>
      </c>
      <c r="G2552" s="12" t="s">
        <v>2120</v>
      </c>
      <c r="H2552" s="12" t="s">
        <v>2121</v>
      </c>
      <c r="I2552" s="18" t="s">
        <v>3360</v>
      </c>
      <c r="J2552" s="43" t="s">
        <v>3379</v>
      </c>
      <c r="K2552" s="43" t="s">
        <v>3379</v>
      </c>
      <c r="L2552" s="144">
        <v>40907</v>
      </c>
      <c r="M2552" s="138" t="s">
        <v>3382</v>
      </c>
      <c r="N2552" s="75"/>
      <c r="O2552" s="75">
        <v>0</v>
      </c>
      <c r="P2552" s="65">
        <v>1</v>
      </c>
      <c r="Q2552" s="91" t="s">
        <v>3110</v>
      </c>
      <c r="R2552" s="14"/>
      <c r="T2552" s="166"/>
      <c r="U2552" s="338"/>
      <c r="V2552" s="92">
        <v>42093</v>
      </c>
      <c r="W2552" s="92"/>
    </row>
    <row r="2553" spans="1:23" ht="12.75" customHeight="1" x14ac:dyDescent="0.2">
      <c r="A2553" s="11">
        <f t="shared" si="40"/>
        <v>2551</v>
      </c>
      <c r="B2553" s="98">
        <v>2007</v>
      </c>
      <c r="C2553" s="12" t="s">
        <v>1697</v>
      </c>
      <c r="D2553" s="14" t="s">
        <v>1605</v>
      </c>
      <c r="E2553" s="13" t="s">
        <v>1713</v>
      </c>
      <c r="F2553" s="43" t="s">
        <v>3050</v>
      </c>
      <c r="G2553" s="12" t="s">
        <v>2120</v>
      </c>
      <c r="H2553" s="12" t="s">
        <v>2121</v>
      </c>
      <c r="I2553" s="18" t="s">
        <v>3360</v>
      </c>
      <c r="J2553" s="43" t="s">
        <v>3379</v>
      </c>
      <c r="K2553" s="43" t="s">
        <v>3379</v>
      </c>
      <c r="L2553" s="144">
        <v>40904</v>
      </c>
      <c r="M2553" s="138" t="s">
        <v>3382</v>
      </c>
      <c r="N2553" s="75"/>
      <c r="O2553" s="75">
        <v>0</v>
      </c>
      <c r="P2553" s="65">
        <v>1</v>
      </c>
      <c r="Q2553" s="91" t="s">
        <v>3110</v>
      </c>
      <c r="R2553" s="14"/>
      <c r="T2553" s="166"/>
      <c r="U2553" s="338"/>
      <c r="V2553" s="92"/>
      <c r="W2553" s="92"/>
    </row>
    <row r="2554" spans="1:23" ht="15" customHeight="1" x14ac:dyDescent="0.2">
      <c r="A2554" s="11">
        <f t="shared" si="40"/>
        <v>2552</v>
      </c>
      <c r="B2554" s="98">
        <v>2008</v>
      </c>
      <c r="C2554" s="12" t="s">
        <v>1697</v>
      </c>
      <c r="D2554" s="14" t="s">
        <v>1606</v>
      </c>
      <c r="E2554" s="13" t="s">
        <v>646</v>
      </c>
      <c r="F2554" s="43" t="s">
        <v>3054</v>
      </c>
      <c r="G2554" s="12" t="s">
        <v>2120</v>
      </c>
      <c r="H2554" s="12" t="s">
        <v>2121</v>
      </c>
      <c r="I2554" s="18" t="s">
        <v>3360</v>
      </c>
      <c r="J2554" s="43" t="s">
        <v>3379</v>
      </c>
      <c r="K2554" s="43" t="s">
        <v>3379</v>
      </c>
      <c r="L2554" s="144">
        <v>41270</v>
      </c>
      <c r="M2554" s="138" t="s">
        <v>3382</v>
      </c>
      <c r="N2554" s="75"/>
      <c r="O2554" s="75">
        <v>0</v>
      </c>
      <c r="P2554" s="65">
        <v>1</v>
      </c>
      <c r="Q2554" s="91" t="s">
        <v>3110</v>
      </c>
      <c r="R2554" s="14"/>
      <c r="T2554" s="135">
        <v>41333</v>
      </c>
      <c r="U2554" s="338"/>
      <c r="V2554" s="92"/>
      <c r="W2554" s="92"/>
    </row>
    <row r="2555" spans="1:23" ht="12.75" customHeight="1" x14ac:dyDescent="0.2">
      <c r="A2555" s="11">
        <f t="shared" si="40"/>
        <v>2553</v>
      </c>
      <c r="B2555" s="98">
        <v>2000</v>
      </c>
      <c r="C2555" s="12" t="s">
        <v>1697</v>
      </c>
      <c r="D2555" s="14" t="s">
        <v>1607</v>
      </c>
      <c r="E2555" s="13" t="s">
        <v>957</v>
      </c>
      <c r="F2555" s="43" t="s">
        <v>3053</v>
      </c>
      <c r="G2555" s="12" t="s">
        <v>2120</v>
      </c>
      <c r="H2555" s="12" t="s">
        <v>2121</v>
      </c>
      <c r="I2555" s="18" t="s">
        <v>3360</v>
      </c>
      <c r="J2555" s="43" t="s">
        <v>3379</v>
      </c>
      <c r="K2555" s="43" t="s">
        <v>3379</v>
      </c>
      <c r="L2555" s="144">
        <v>40903</v>
      </c>
      <c r="M2555" s="138" t="s">
        <v>3382</v>
      </c>
      <c r="N2555" s="75"/>
      <c r="O2555" s="75">
        <v>0</v>
      </c>
      <c r="P2555" s="65">
        <v>1</v>
      </c>
      <c r="Q2555" s="91" t="s">
        <v>3110</v>
      </c>
      <c r="R2555" s="14"/>
      <c r="T2555" s="166"/>
      <c r="U2555" s="338"/>
      <c r="V2555" s="92" t="s">
        <v>20856</v>
      </c>
      <c r="W2555" s="92"/>
    </row>
    <row r="2556" spans="1:23" ht="12.75" customHeight="1" x14ac:dyDescent="0.2">
      <c r="A2556" s="11">
        <f t="shared" si="40"/>
        <v>2554</v>
      </c>
      <c r="B2556" s="98">
        <v>5433</v>
      </c>
      <c r="C2556" s="12" t="s">
        <v>1697</v>
      </c>
      <c r="D2556" s="14" t="s">
        <v>179</v>
      </c>
      <c r="E2556" s="13" t="s">
        <v>934</v>
      </c>
      <c r="F2556" s="43" t="s">
        <v>3099</v>
      </c>
      <c r="G2556" s="12" t="s">
        <v>2120</v>
      </c>
      <c r="H2556" s="12" t="s">
        <v>2121</v>
      </c>
      <c r="I2556" s="18" t="s">
        <v>3360</v>
      </c>
      <c r="J2556" s="43" t="s">
        <v>3379</v>
      </c>
      <c r="K2556" s="43" t="s">
        <v>3379</v>
      </c>
      <c r="L2556" s="144">
        <v>40807</v>
      </c>
      <c r="M2556" s="168" t="s">
        <v>180</v>
      </c>
      <c r="N2556" s="65"/>
      <c r="O2556" s="75">
        <v>0</v>
      </c>
      <c r="P2556" s="65">
        <v>1</v>
      </c>
      <c r="Q2556" s="91" t="s">
        <v>3110</v>
      </c>
      <c r="R2556" s="14">
        <v>2011</v>
      </c>
      <c r="T2556" s="166"/>
      <c r="U2556" s="338"/>
      <c r="V2556" s="92"/>
      <c r="W2556" s="92"/>
    </row>
    <row r="2557" spans="1:23" x14ac:dyDescent="0.2">
      <c r="A2557" s="11">
        <f t="shared" si="40"/>
        <v>2555</v>
      </c>
      <c r="B2557" s="98">
        <v>2186</v>
      </c>
      <c r="C2557" s="167" t="s">
        <v>1697</v>
      </c>
      <c r="D2557" s="53" t="s">
        <v>181</v>
      </c>
      <c r="E2557" s="13" t="s">
        <v>2119</v>
      </c>
      <c r="F2557" s="43" t="s">
        <v>3098</v>
      </c>
      <c r="G2557" s="12" t="s">
        <v>2120</v>
      </c>
      <c r="H2557" s="12" t="s">
        <v>2121</v>
      </c>
      <c r="I2557" s="18" t="s">
        <v>3360</v>
      </c>
      <c r="J2557" s="43" t="s">
        <v>3379</v>
      </c>
      <c r="K2557" s="43" t="s">
        <v>3379</v>
      </c>
      <c r="L2557" s="144">
        <v>40807</v>
      </c>
      <c r="M2557" s="168" t="s">
        <v>182</v>
      </c>
      <c r="N2557" s="65"/>
      <c r="O2557" s="15">
        <v>0</v>
      </c>
      <c r="P2557" s="39">
        <v>1</v>
      </c>
      <c r="Q2557" s="91" t="s">
        <v>3110</v>
      </c>
      <c r="R2557" s="14">
        <v>2011</v>
      </c>
      <c r="T2557" s="123"/>
      <c r="U2557" s="338"/>
      <c r="V2557" s="92"/>
      <c r="W2557" s="92"/>
    </row>
    <row r="2558" spans="1:23" ht="12.75" customHeight="1" x14ac:dyDescent="0.2">
      <c r="A2558" s="11">
        <f t="shared" si="40"/>
        <v>2556</v>
      </c>
      <c r="B2558" s="98">
        <v>2454</v>
      </c>
      <c r="C2558" s="12" t="s">
        <v>1697</v>
      </c>
      <c r="D2558" s="14" t="s">
        <v>183</v>
      </c>
      <c r="E2558" s="13" t="s">
        <v>957</v>
      </c>
      <c r="F2558" s="43" t="s">
        <v>3096</v>
      </c>
      <c r="G2558" s="12" t="s">
        <v>2120</v>
      </c>
      <c r="H2558" s="12"/>
      <c r="I2558" s="221" t="s">
        <v>3360</v>
      </c>
      <c r="J2558" s="43" t="s">
        <v>3379</v>
      </c>
      <c r="K2558" s="13"/>
      <c r="L2558" s="144">
        <v>40807</v>
      </c>
      <c r="M2558" s="168" t="s">
        <v>184</v>
      </c>
      <c r="N2558" s="65"/>
      <c r="O2558" s="75">
        <v>0</v>
      </c>
      <c r="P2558" s="65">
        <v>1</v>
      </c>
      <c r="Q2558" s="91" t="s">
        <v>3110</v>
      </c>
      <c r="R2558" s="14">
        <v>2011</v>
      </c>
      <c r="T2558" s="123"/>
      <c r="U2558" s="338"/>
      <c r="V2558" s="92"/>
      <c r="W2558" s="92"/>
    </row>
    <row r="2559" spans="1:23" ht="12.75" customHeight="1" x14ac:dyDescent="0.2">
      <c r="A2559" s="11">
        <f t="shared" si="40"/>
        <v>2557</v>
      </c>
      <c r="B2559" s="98">
        <v>5207</v>
      </c>
      <c r="C2559" s="12" t="s">
        <v>1697</v>
      </c>
      <c r="D2559" s="14" t="s">
        <v>2349</v>
      </c>
      <c r="E2559" s="13" t="s">
        <v>2646</v>
      </c>
      <c r="F2559" s="43" t="s">
        <v>3095</v>
      </c>
      <c r="G2559" s="12" t="s">
        <v>2120</v>
      </c>
      <c r="H2559" s="12"/>
      <c r="I2559" s="12"/>
      <c r="J2559" s="43" t="s">
        <v>3379</v>
      </c>
      <c r="K2559" s="13"/>
      <c r="L2559" s="13"/>
      <c r="M2559" s="168"/>
      <c r="N2559" s="75"/>
      <c r="O2559" s="75">
        <v>0</v>
      </c>
      <c r="P2559" s="65">
        <v>1</v>
      </c>
      <c r="Q2559" s="91" t="s">
        <v>3107</v>
      </c>
      <c r="R2559" s="14">
        <v>2011</v>
      </c>
      <c r="T2559" s="123"/>
      <c r="U2559" s="338"/>
      <c r="V2559" s="92"/>
      <c r="W2559" s="92"/>
    </row>
    <row r="2560" spans="1:23" ht="12.75" customHeight="1" x14ac:dyDescent="0.2">
      <c r="A2560" s="11">
        <f t="shared" si="40"/>
        <v>2558</v>
      </c>
      <c r="B2560" s="98">
        <v>2923</v>
      </c>
      <c r="C2560" s="12" t="s">
        <v>1697</v>
      </c>
      <c r="D2560" s="14" t="s">
        <v>1951</v>
      </c>
      <c r="E2560" s="13" t="s">
        <v>957</v>
      </c>
      <c r="F2560" s="43" t="s">
        <v>3096</v>
      </c>
      <c r="G2560" s="12" t="s">
        <v>2120</v>
      </c>
      <c r="H2560" s="12"/>
      <c r="I2560" s="12"/>
      <c r="J2560" s="43" t="s">
        <v>3379</v>
      </c>
      <c r="K2560" s="13"/>
      <c r="L2560" s="13"/>
      <c r="M2560" s="168"/>
      <c r="N2560" s="75"/>
      <c r="O2560" s="75">
        <v>0</v>
      </c>
      <c r="P2560" s="65">
        <v>1</v>
      </c>
      <c r="Q2560" s="91" t="s">
        <v>3107</v>
      </c>
      <c r="R2560" s="14">
        <v>2011</v>
      </c>
      <c r="T2560" s="123"/>
      <c r="U2560" s="338"/>
      <c r="V2560" s="92"/>
      <c r="W2560" s="92"/>
    </row>
    <row r="2561" spans="1:23" ht="12.75" customHeight="1" x14ac:dyDescent="0.2">
      <c r="A2561" s="11">
        <f t="shared" si="40"/>
        <v>2559</v>
      </c>
      <c r="B2561" s="98">
        <v>5963</v>
      </c>
      <c r="C2561" s="12" t="s">
        <v>1697</v>
      </c>
      <c r="D2561" s="14" t="s">
        <v>2413</v>
      </c>
      <c r="E2561" s="13" t="s">
        <v>934</v>
      </c>
      <c r="F2561" s="43" t="s">
        <v>3099</v>
      </c>
      <c r="G2561" s="12" t="s">
        <v>2120</v>
      </c>
      <c r="H2561" s="12" t="s">
        <v>2121</v>
      </c>
      <c r="I2561" s="12"/>
      <c r="J2561" s="43" t="s">
        <v>3379</v>
      </c>
      <c r="K2561" s="43" t="s">
        <v>3379</v>
      </c>
      <c r="L2561" s="43"/>
      <c r="M2561" s="168" t="s">
        <v>1505</v>
      </c>
      <c r="N2561" s="75"/>
      <c r="O2561" s="75">
        <v>0</v>
      </c>
      <c r="P2561" s="65">
        <v>1</v>
      </c>
      <c r="Q2561" s="91" t="s">
        <v>3107</v>
      </c>
      <c r="R2561" s="74">
        <v>40822</v>
      </c>
      <c r="T2561" s="135">
        <v>41333</v>
      </c>
      <c r="U2561" s="338"/>
      <c r="V2561" s="92"/>
      <c r="W2561" s="92"/>
    </row>
    <row r="2562" spans="1:23" ht="12.75" customHeight="1" x14ac:dyDescent="0.2">
      <c r="A2562" s="11">
        <f t="shared" si="40"/>
        <v>2560</v>
      </c>
      <c r="B2562" s="98">
        <v>5159</v>
      </c>
      <c r="C2562" s="12" t="s">
        <v>1697</v>
      </c>
      <c r="D2562" s="14" t="s">
        <v>2414</v>
      </c>
      <c r="E2562" s="13" t="s">
        <v>1713</v>
      </c>
      <c r="F2562" s="43" t="s">
        <v>3094</v>
      </c>
      <c r="G2562" s="12" t="s">
        <v>2120</v>
      </c>
      <c r="H2562" s="12" t="s">
        <v>2121</v>
      </c>
      <c r="I2562" s="225" t="s">
        <v>3360</v>
      </c>
      <c r="J2562" s="43" t="s">
        <v>3379</v>
      </c>
      <c r="K2562" s="43" t="s">
        <v>3379</v>
      </c>
      <c r="L2562" s="144">
        <v>41882</v>
      </c>
      <c r="M2562" s="168" t="s">
        <v>2415</v>
      </c>
      <c r="N2562" s="65"/>
      <c r="O2562" s="75">
        <v>0</v>
      </c>
      <c r="P2562" s="65">
        <v>1</v>
      </c>
      <c r="Q2562" s="91" t="s">
        <v>3110</v>
      </c>
      <c r="R2562" s="74">
        <v>40828</v>
      </c>
      <c r="T2562" s="123"/>
      <c r="U2562" s="338"/>
      <c r="V2562" s="92">
        <v>41865</v>
      </c>
      <c r="W2562" s="92">
        <v>41865</v>
      </c>
    </row>
    <row r="2563" spans="1:23" ht="12.75" customHeight="1" x14ac:dyDescent="0.2">
      <c r="A2563" s="11">
        <f t="shared" si="40"/>
        <v>2561</v>
      </c>
      <c r="B2563" s="98">
        <v>5226</v>
      </c>
      <c r="C2563" s="12" t="s">
        <v>1697</v>
      </c>
      <c r="D2563" s="14" t="s">
        <v>2196</v>
      </c>
      <c r="E2563" s="13" t="s">
        <v>2646</v>
      </c>
      <c r="F2563" s="43" t="s">
        <v>3095</v>
      </c>
      <c r="G2563" s="12" t="s">
        <v>2120</v>
      </c>
      <c r="H2563" s="12" t="s">
        <v>2121</v>
      </c>
      <c r="I2563" s="18" t="s">
        <v>3360</v>
      </c>
      <c r="J2563" s="43" t="s">
        <v>3379</v>
      </c>
      <c r="K2563" s="43" t="s">
        <v>3379</v>
      </c>
      <c r="L2563" s="144">
        <v>40847</v>
      </c>
      <c r="M2563" s="168"/>
      <c r="N2563" s="75"/>
      <c r="O2563" s="75">
        <v>0</v>
      </c>
      <c r="P2563" s="65">
        <v>1</v>
      </c>
      <c r="Q2563" s="91" t="s">
        <v>3110</v>
      </c>
      <c r="R2563" s="74">
        <v>40847</v>
      </c>
      <c r="T2563" s="123"/>
      <c r="U2563" s="338"/>
      <c r="V2563" s="92"/>
      <c r="W2563" s="92"/>
    </row>
    <row r="2564" spans="1:23" ht="12.75" customHeight="1" x14ac:dyDescent="0.2">
      <c r="A2564" s="11">
        <f t="shared" ref="A2564:A2627" si="41">A2563+1</f>
        <v>2562</v>
      </c>
      <c r="B2564" s="98">
        <v>5119</v>
      </c>
      <c r="C2564" s="12" t="s">
        <v>1697</v>
      </c>
      <c r="D2564" s="14" t="s">
        <v>2411</v>
      </c>
      <c r="E2564" s="13" t="s">
        <v>1713</v>
      </c>
      <c r="F2564" s="43" t="s">
        <v>3094</v>
      </c>
      <c r="G2564" s="12" t="s">
        <v>2120</v>
      </c>
      <c r="H2564" s="12" t="s">
        <v>2121</v>
      </c>
      <c r="I2564" s="18" t="s">
        <v>3360</v>
      </c>
      <c r="J2564" s="43" t="s">
        <v>3379</v>
      </c>
      <c r="K2564" s="43" t="s">
        <v>3379</v>
      </c>
      <c r="L2564" s="144">
        <v>40878</v>
      </c>
      <c r="M2564" s="168"/>
      <c r="N2564" s="75"/>
      <c r="O2564" s="75">
        <v>0</v>
      </c>
      <c r="P2564" s="65">
        <v>1</v>
      </c>
      <c r="Q2564" s="91" t="s">
        <v>3110</v>
      </c>
      <c r="R2564" s="74">
        <v>40856</v>
      </c>
      <c r="T2564" s="135">
        <v>41446</v>
      </c>
      <c r="U2564" s="338"/>
      <c r="V2564" s="92"/>
      <c r="W2564" s="92"/>
    </row>
    <row r="2565" spans="1:23" ht="12.75" customHeight="1" x14ac:dyDescent="0.2">
      <c r="A2565" s="11">
        <f t="shared" si="41"/>
        <v>2563</v>
      </c>
      <c r="B2565" s="98">
        <v>5932</v>
      </c>
      <c r="C2565" s="12" t="s">
        <v>1697</v>
      </c>
      <c r="D2565" s="14" t="s">
        <v>1097</v>
      </c>
      <c r="E2565" s="13" t="s">
        <v>957</v>
      </c>
      <c r="F2565" s="43" t="s">
        <v>3096</v>
      </c>
      <c r="G2565" s="12" t="s">
        <v>2120</v>
      </c>
      <c r="H2565" s="12" t="s">
        <v>2121</v>
      </c>
      <c r="I2565" s="221" t="s">
        <v>3360</v>
      </c>
      <c r="J2565" s="43" t="s">
        <v>3379</v>
      </c>
      <c r="K2565" s="43" t="s">
        <v>3379</v>
      </c>
      <c r="L2565" s="144">
        <v>40892</v>
      </c>
      <c r="M2565" s="168"/>
      <c r="N2565" s="75"/>
      <c r="O2565" s="75">
        <v>0</v>
      </c>
      <c r="P2565" s="65">
        <v>1</v>
      </c>
      <c r="Q2565" s="91" t="s">
        <v>3110</v>
      </c>
      <c r="R2565" s="74">
        <v>40858</v>
      </c>
      <c r="T2565" s="135">
        <v>41355</v>
      </c>
      <c r="U2565" s="338"/>
      <c r="V2565" s="92"/>
      <c r="W2565" s="92"/>
    </row>
    <row r="2566" spans="1:23" ht="12.75" customHeight="1" x14ac:dyDescent="0.2">
      <c r="A2566" s="11">
        <f t="shared" si="41"/>
        <v>2564</v>
      </c>
      <c r="B2566" s="98">
        <v>2197</v>
      </c>
      <c r="C2566" s="12" t="s">
        <v>1697</v>
      </c>
      <c r="D2566" s="14" t="s">
        <v>2417</v>
      </c>
      <c r="E2566" s="13" t="s">
        <v>2119</v>
      </c>
      <c r="F2566" s="43" t="s">
        <v>3098</v>
      </c>
      <c r="G2566" s="12" t="s">
        <v>2120</v>
      </c>
      <c r="H2566" s="12"/>
      <c r="I2566" s="12"/>
      <c r="J2566" s="43" t="s">
        <v>3379</v>
      </c>
      <c r="K2566" s="13"/>
      <c r="L2566" s="13"/>
      <c r="M2566" s="168"/>
      <c r="N2566" s="75"/>
      <c r="O2566" s="75">
        <v>0</v>
      </c>
      <c r="P2566" s="65">
        <v>1</v>
      </c>
      <c r="Q2566" s="91" t="s">
        <v>3107</v>
      </c>
      <c r="R2566" s="74">
        <v>40861</v>
      </c>
      <c r="T2566" s="135">
        <v>41425</v>
      </c>
      <c r="U2566" s="338"/>
      <c r="V2566" s="92"/>
      <c r="W2566" s="92"/>
    </row>
    <row r="2567" spans="1:23" ht="12.75" customHeight="1" x14ac:dyDescent="0.2">
      <c r="A2567" s="11">
        <f t="shared" si="41"/>
        <v>2565</v>
      </c>
      <c r="B2567" s="98">
        <v>2964</v>
      </c>
      <c r="C2567" s="12" t="s">
        <v>1697</v>
      </c>
      <c r="D2567" s="14" t="s">
        <v>489</v>
      </c>
      <c r="E2567" s="13" t="s">
        <v>957</v>
      </c>
      <c r="F2567" s="43" t="s">
        <v>3096</v>
      </c>
      <c r="G2567" s="12" t="s">
        <v>2120</v>
      </c>
      <c r="H2567" s="12" t="s">
        <v>2121</v>
      </c>
      <c r="I2567" s="225" t="s">
        <v>3360</v>
      </c>
      <c r="J2567" s="43" t="s">
        <v>3379</v>
      </c>
      <c r="K2567" s="43" t="s">
        <v>3379</v>
      </c>
      <c r="L2567" s="144">
        <v>40847</v>
      </c>
      <c r="M2567" s="168"/>
      <c r="N2567" s="75"/>
      <c r="O2567" s="75">
        <v>0</v>
      </c>
      <c r="P2567" s="65">
        <v>1</v>
      </c>
      <c r="Q2567" s="91" t="s">
        <v>3110</v>
      </c>
      <c r="R2567" s="74">
        <v>40868</v>
      </c>
      <c r="T2567" s="135">
        <v>41446</v>
      </c>
      <c r="U2567" s="338"/>
      <c r="V2567" s="92"/>
      <c r="W2567" s="92"/>
    </row>
    <row r="2568" spans="1:23" x14ac:dyDescent="0.2">
      <c r="A2568" s="11">
        <f t="shared" si="41"/>
        <v>2566</v>
      </c>
      <c r="B2568" s="98">
        <v>2175</v>
      </c>
      <c r="C2568" s="167" t="s">
        <v>1697</v>
      </c>
      <c r="D2568" s="53" t="s">
        <v>2543</v>
      </c>
      <c r="E2568" s="13" t="s">
        <v>2119</v>
      </c>
      <c r="F2568" s="43" t="s">
        <v>3098</v>
      </c>
      <c r="G2568" s="12" t="s">
        <v>2120</v>
      </c>
      <c r="H2568" s="12" t="s">
        <v>2121</v>
      </c>
      <c r="I2568" s="18" t="s">
        <v>3360</v>
      </c>
      <c r="J2568" s="43" t="s">
        <v>3379</v>
      </c>
      <c r="K2568" s="43" t="s">
        <v>3379</v>
      </c>
      <c r="L2568" s="144">
        <v>41753</v>
      </c>
      <c r="M2568" s="138"/>
      <c r="N2568" s="15"/>
      <c r="O2568" s="15">
        <v>0</v>
      </c>
      <c r="P2568" s="39">
        <v>1</v>
      </c>
      <c r="Q2568" s="91" t="s">
        <v>3110</v>
      </c>
      <c r="R2568" s="38">
        <v>40871</v>
      </c>
      <c r="T2568" s="135">
        <v>41355</v>
      </c>
      <c r="U2568" s="338"/>
      <c r="V2568" s="92">
        <v>41750</v>
      </c>
      <c r="W2568" s="92">
        <v>41729</v>
      </c>
    </row>
    <row r="2569" spans="1:23" ht="12.75" customHeight="1" x14ac:dyDescent="0.2">
      <c r="A2569" s="11">
        <f t="shared" si="41"/>
        <v>2567</v>
      </c>
      <c r="B2569" s="98">
        <v>5320</v>
      </c>
      <c r="C2569" s="12" t="s">
        <v>1697</v>
      </c>
      <c r="D2569" s="14" t="s">
        <v>2544</v>
      </c>
      <c r="E2569" s="13" t="s">
        <v>646</v>
      </c>
      <c r="F2569" s="43" t="s">
        <v>3054</v>
      </c>
      <c r="G2569" s="12" t="s">
        <v>2120</v>
      </c>
      <c r="H2569" s="12" t="s">
        <v>2121</v>
      </c>
      <c r="I2569" s="18" t="s">
        <v>3360</v>
      </c>
      <c r="J2569" s="43" t="s">
        <v>3379</v>
      </c>
      <c r="K2569" s="43" t="s">
        <v>3379</v>
      </c>
      <c r="L2569" s="144">
        <v>41212</v>
      </c>
      <c r="M2569" s="168"/>
      <c r="N2569" s="75"/>
      <c r="O2569" s="75">
        <v>0</v>
      </c>
      <c r="P2569" s="65">
        <v>1</v>
      </c>
      <c r="Q2569" s="91" t="s">
        <v>3110</v>
      </c>
      <c r="R2569" s="74">
        <v>40871</v>
      </c>
      <c r="T2569" s="123"/>
      <c r="U2569" s="338"/>
      <c r="V2569" s="92"/>
      <c r="W2569" s="92"/>
    </row>
    <row r="2570" spans="1:23" ht="12.75" customHeight="1" x14ac:dyDescent="0.2">
      <c r="A2570" s="11">
        <f t="shared" si="41"/>
        <v>2568</v>
      </c>
      <c r="B2570" s="98">
        <v>5162</v>
      </c>
      <c r="C2570" s="12" t="s">
        <v>1697</v>
      </c>
      <c r="D2570" s="14" t="s">
        <v>2518</v>
      </c>
      <c r="E2570" s="13" t="s">
        <v>1713</v>
      </c>
      <c r="F2570" s="43" t="s">
        <v>3050</v>
      </c>
      <c r="G2570" s="12" t="s">
        <v>2120</v>
      </c>
      <c r="H2570" s="12" t="s">
        <v>2121</v>
      </c>
      <c r="I2570" s="18" t="s">
        <v>3360</v>
      </c>
      <c r="J2570" s="43" t="s">
        <v>3379</v>
      </c>
      <c r="K2570" s="43" t="s">
        <v>3379</v>
      </c>
      <c r="L2570" s="144">
        <v>40864</v>
      </c>
      <c r="M2570" s="168"/>
      <c r="N2570" s="75"/>
      <c r="O2570" s="75">
        <v>0</v>
      </c>
      <c r="P2570" s="65">
        <v>1</v>
      </c>
      <c r="Q2570" s="91" t="s">
        <v>3110</v>
      </c>
      <c r="R2570" s="74">
        <v>40872</v>
      </c>
      <c r="T2570" s="123"/>
      <c r="U2570" s="338"/>
      <c r="V2570" s="92"/>
      <c r="W2570" s="92"/>
    </row>
    <row r="2571" spans="1:23" x14ac:dyDescent="0.2">
      <c r="A2571" s="11">
        <f t="shared" si="41"/>
        <v>2569</v>
      </c>
      <c r="B2571" s="98">
        <v>2194</v>
      </c>
      <c r="C2571" s="167" t="s">
        <v>1697</v>
      </c>
      <c r="D2571" s="53" t="s">
        <v>190</v>
      </c>
      <c r="E2571" s="13" t="s">
        <v>2119</v>
      </c>
      <c r="F2571" s="43" t="s">
        <v>3098</v>
      </c>
      <c r="G2571" s="12" t="s">
        <v>2120</v>
      </c>
      <c r="H2571" s="12" t="s">
        <v>2121</v>
      </c>
      <c r="I2571" s="221" t="s">
        <v>3360</v>
      </c>
      <c r="J2571" s="43" t="s">
        <v>3379</v>
      </c>
      <c r="K2571" s="43" t="s">
        <v>3379</v>
      </c>
      <c r="L2571" s="144">
        <v>40869</v>
      </c>
      <c r="M2571" s="138"/>
      <c r="N2571" s="15"/>
      <c r="O2571" s="15">
        <v>0</v>
      </c>
      <c r="P2571" s="39">
        <v>1</v>
      </c>
      <c r="Q2571" s="91" t="s">
        <v>3110</v>
      </c>
      <c r="R2571" s="38">
        <v>40875</v>
      </c>
      <c r="T2571" s="123"/>
      <c r="U2571" s="338"/>
      <c r="V2571" s="92"/>
      <c r="W2571" s="92"/>
    </row>
    <row r="2572" spans="1:23" ht="12.75" customHeight="1" x14ac:dyDescent="0.2">
      <c r="A2572" s="11">
        <f t="shared" si="41"/>
        <v>2570</v>
      </c>
      <c r="B2572" s="98">
        <v>4912</v>
      </c>
      <c r="C2572" s="12" t="s">
        <v>1697</v>
      </c>
      <c r="D2572" s="14" t="s">
        <v>2416</v>
      </c>
      <c r="E2572" s="13" t="s">
        <v>957</v>
      </c>
      <c r="F2572" s="43" t="s">
        <v>3096</v>
      </c>
      <c r="G2572" s="12" t="s">
        <v>2120</v>
      </c>
      <c r="H2572" s="12"/>
      <c r="I2572" s="12"/>
      <c r="J2572" s="43" t="s">
        <v>3379</v>
      </c>
      <c r="K2572" s="13"/>
      <c r="L2572" s="13"/>
      <c r="M2572" s="168"/>
      <c r="N2572" s="75"/>
      <c r="O2572" s="75">
        <v>0</v>
      </c>
      <c r="P2572" s="65">
        <v>1</v>
      </c>
      <c r="Q2572" s="91" t="s">
        <v>3107</v>
      </c>
      <c r="R2572" s="74">
        <v>40876</v>
      </c>
      <c r="T2572" s="123"/>
      <c r="U2572" s="338"/>
      <c r="V2572" s="92"/>
      <c r="W2572" s="92"/>
    </row>
    <row r="2573" spans="1:23" ht="12.75" customHeight="1" x14ac:dyDescent="0.2">
      <c r="A2573" s="11">
        <f t="shared" si="41"/>
        <v>2571</v>
      </c>
      <c r="B2573" s="98">
        <v>5342</v>
      </c>
      <c r="C2573" s="12" t="s">
        <v>1697</v>
      </c>
      <c r="D2573" s="14" t="s">
        <v>1566</v>
      </c>
      <c r="E2573" s="13" t="s">
        <v>646</v>
      </c>
      <c r="F2573" s="43" t="s">
        <v>3097</v>
      </c>
      <c r="G2573" s="12" t="s">
        <v>2120</v>
      </c>
      <c r="H2573" s="12" t="s">
        <v>2121</v>
      </c>
      <c r="I2573" s="225" t="s">
        <v>3360</v>
      </c>
      <c r="J2573" s="43" t="s">
        <v>3379</v>
      </c>
      <c r="K2573" s="43" t="s">
        <v>3379</v>
      </c>
      <c r="L2573" s="144">
        <v>40877</v>
      </c>
      <c r="M2573" s="168"/>
      <c r="N2573" s="75"/>
      <c r="O2573" s="75">
        <v>0</v>
      </c>
      <c r="P2573" s="65">
        <v>1</v>
      </c>
      <c r="Q2573" s="91" t="s">
        <v>3110</v>
      </c>
      <c r="R2573" s="74">
        <v>40877</v>
      </c>
      <c r="T2573" s="123"/>
      <c r="U2573" s="338"/>
      <c r="V2573" s="92"/>
      <c r="W2573" s="92"/>
    </row>
    <row r="2574" spans="1:23" x14ac:dyDescent="0.2">
      <c r="A2574" s="11">
        <f t="shared" si="41"/>
        <v>2572</v>
      </c>
      <c r="B2574" s="98">
        <v>4500</v>
      </c>
      <c r="C2574" s="167" t="s">
        <v>1697</v>
      </c>
      <c r="D2574" s="53" t="s">
        <v>1567</v>
      </c>
      <c r="E2574" s="13" t="s">
        <v>2119</v>
      </c>
      <c r="F2574" s="43" t="s">
        <v>3098</v>
      </c>
      <c r="G2574" s="12" t="s">
        <v>2120</v>
      </c>
      <c r="H2574" s="12" t="s">
        <v>2121</v>
      </c>
      <c r="I2574" s="18" t="s">
        <v>3360</v>
      </c>
      <c r="J2574" s="43" t="s">
        <v>3379</v>
      </c>
      <c r="K2574" s="43" t="s">
        <v>3379</v>
      </c>
      <c r="L2574" s="144">
        <v>41537</v>
      </c>
      <c r="M2574" s="138"/>
      <c r="N2574" s="15"/>
      <c r="O2574" s="15">
        <v>0</v>
      </c>
      <c r="P2574" s="39">
        <v>1</v>
      </c>
      <c r="Q2574" s="91" t="s">
        <v>3110</v>
      </c>
      <c r="R2574" s="38">
        <v>40877</v>
      </c>
      <c r="T2574" s="135">
        <v>41355</v>
      </c>
      <c r="U2574" s="338"/>
      <c r="V2574" s="92" t="s">
        <v>20851</v>
      </c>
      <c r="W2574" s="92"/>
    </row>
    <row r="2575" spans="1:23" ht="12.75" customHeight="1" x14ac:dyDescent="0.2">
      <c r="A2575" s="11">
        <f t="shared" si="41"/>
        <v>2573</v>
      </c>
      <c r="B2575" s="98">
        <v>5230</v>
      </c>
      <c r="C2575" s="12" t="s">
        <v>1697</v>
      </c>
      <c r="D2575" s="14" t="s">
        <v>1570</v>
      </c>
      <c r="E2575" s="13" t="s">
        <v>2646</v>
      </c>
      <c r="F2575" s="43" t="s">
        <v>3095</v>
      </c>
      <c r="G2575" s="12" t="s">
        <v>2120</v>
      </c>
      <c r="H2575" s="12" t="s">
        <v>2121</v>
      </c>
      <c r="I2575" s="18" t="s">
        <v>3360</v>
      </c>
      <c r="J2575" s="43" t="s">
        <v>3379</v>
      </c>
      <c r="K2575" s="43" t="s">
        <v>3379</v>
      </c>
      <c r="L2575" s="144">
        <v>41299</v>
      </c>
      <c r="M2575" s="168"/>
      <c r="N2575" s="75"/>
      <c r="O2575" s="75">
        <v>0</v>
      </c>
      <c r="P2575" s="65">
        <v>1</v>
      </c>
      <c r="Q2575" s="91" t="s">
        <v>3110</v>
      </c>
      <c r="R2575" s="74">
        <v>40877</v>
      </c>
      <c r="T2575" s="135">
        <v>41446</v>
      </c>
      <c r="U2575" s="338"/>
      <c r="V2575" s="92"/>
      <c r="W2575" s="92"/>
    </row>
    <row r="2576" spans="1:23" x14ac:dyDescent="0.2">
      <c r="A2576" s="11">
        <f t="shared" si="41"/>
        <v>2574</v>
      </c>
      <c r="B2576" s="98">
        <v>5375</v>
      </c>
      <c r="C2576" s="167" t="s">
        <v>1697</v>
      </c>
      <c r="D2576" s="53" t="s">
        <v>265</v>
      </c>
      <c r="E2576" s="13" t="s">
        <v>2119</v>
      </c>
      <c r="F2576" s="11" t="s">
        <v>3051</v>
      </c>
      <c r="G2576" s="12" t="s">
        <v>2120</v>
      </c>
      <c r="H2576" s="12" t="s">
        <v>2121</v>
      </c>
      <c r="I2576" s="18" t="s">
        <v>3360</v>
      </c>
      <c r="J2576" s="43" t="s">
        <v>3379</v>
      </c>
      <c r="K2576" s="43" t="s">
        <v>3379</v>
      </c>
      <c r="L2576" s="144">
        <v>40904</v>
      </c>
      <c r="M2576" s="138"/>
      <c r="N2576" s="15"/>
      <c r="O2576" s="15">
        <v>0</v>
      </c>
      <c r="P2576" s="39">
        <v>1</v>
      </c>
      <c r="Q2576" s="91" t="s">
        <v>3110</v>
      </c>
      <c r="R2576" s="38">
        <v>40904</v>
      </c>
      <c r="T2576" s="135">
        <v>41355</v>
      </c>
      <c r="U2576" s="338"/>
      <c r="V2576" s="92"/>
      <c r="W2576" s="92"/>
    </row>
    <row r="2577" spans="1:23" ht="12.75" customHeight="1" x14ac:dyDescent="0.2">
      <c r="A2577" s="11">
        <f t="shared" si="41"/>
        <v>2575</v>
      </c>
      <c r="B2577" s="98">
        <v>5345</v>
      </c>
      <c r="C2577" s="12" t="s">
        <v>1697</v>
      </c>
      <c r="D2577" s="14" t="s">
        <v>1213</v>
      </c>
      <c r="E2577" s="13" t="s">
        <v>646</v>
      </c>
      <c r="F2577" s="43" t="s">
        <v>3054</v>
      </c>
      <c r="G2577" s="12" t="s">
        <v>2120</v>
      </c>
      <c r="H2577" s="12" t="s">
        <v>2121</v>
      </c>
      <c r="I2577" s="18" t="s">
        <v>3360</v>
      </c>
      <c r="J2577" s="43" t="s">
        <v>3379</v>
      </c>
      <c r="K2577" s="43" t="s">
        <v>3379</v>
      </c>
      <c r="L2577" s="144">
        <v>40904</v>
      </c>
      <c r="M2577" s="168"/>
      <c r="N2577" s="75"/>
      <c r="O2577" s="75">
        <v>0</v>
      </c>
      <c r="P2577" s="65">
        <v>1</v>
      </c>
      <c r="Q2577" s="91" t="s">
        <v>3110</v>
      </c>
      <c r="R2577" s="74">
        <v>40904</v>
      </c>
      <c r="T2577" s="135">
        <v>41446</v>
      </c>
      <c r="U2577" s="338"/>
      <c r="V2577" s="92"/>
      <c r="W2577" s="92"/>
    </row>
    <row r="2578" spans="1:23" ht="12.75" customHeight="1" x14ac:dyDescent="0.2">
      <c r="A2578" s="11">
        <f t="shared" si="41"/>
        <v>2576</v>
      </c>
      <c r="B2578" s="98">
        <v>5381</v>
      </c>
      <c r="C2578" s="12" t="s">
        <v>1697</v>
      </c>
      <c r="D2578" s="14" t="s">
        <v>266</v>
      </c>
      <c r="E2578" s="13" t="s">
        <v>646</v>
      </c>
      <c r="F2578" s="43" t="s">
        <v>3054</v>
      </c>
      <c r="G2578" s="12" t="s">
        <v>2120</v>
      </c>
      <c r="H2578" s="12" t="s">
        <v>2121</v>
      </c>
      <c r="I2578" s="18" t="s">
        <v>3360</v>
      </c>
      <c r="J2578" s="43" t="s">
        <v>3379</v>
      </c>
      <c r="K2578" s="43" t="s">
        <v>3379</v>
      </c>
      <c r="L2578" s="144">
        <v>40904</v>
      </c>
      <c r="M2578" s="168"/>
      <c r="N2578" s="75"/>
      <c r="O2578" s="75">
        <v>0</v>
      </c>
      <c r="P2578" s="65">
        <v>1</v>
      </c>
      <c r="Q2578" s="91" t="s">
        <v>3110</v>
      </c>
      <c r="R2578" s="74">
        <v>40904</v>
      </c>
      <c r="T2578" s="135">
        <v>41446</v>
      </c>
      <c r="U2578" s="338"/>
      <c r="V2578" s="92"/>
      <c r="W2578" s="92"/>
    </row>
    <row r="2579" spans="1:23" ht="12.75" customHeight="1" x14ac:dyDescent="0.2">
      <c r="A2579" s="11">
        <f t="shared" si="41"/>
        <v>2577</v>
      </c>
      <c r="B2579" s="98">
        <v>5353</v>
      </c>
      <c r="C2579" s="12" t="s">
        <v>1697</v>
      </c>
      <c r="D2579" s="14" t="s">
        <v>267</v>
      </c>
      <c r="E2579" s="13" t="s">
        <v>646</v>
      </c>
      <c r="F2579" s="43" t="s">
        <v>3097</v>
      </c>
      <c r="G2579" s="12" t="s">
        <v>2120</v>
      </c>
      <c r="H2579" s="12" t="s">
        <v>2121</v>
      </c>
      <c r="I2579" s="18" t="s">
        <v>3360</v>
      </c>
      <c r="J2579" s="43" t="s">
        <v>3379</v>
      </c>
      <c r="K2579" s="43" t="s">
        <v>3379</v>
      </c>
      <c r="L2579" s="144">
        <v>40904</v>
      </c>
      <c r="M2579" s="168"/>
      <c r="N2579" s="75"/>
      <c r="O2579" s="75">
        <v>0</v>
      </c>
      <c r="P2579" s="65">
        <v>1</v>
      </c>
      <c r="Q2579" s="91" t="s">
        <v>3110</v>
      </c>
      <c r="R2579" s="74">
        <v>40904</v>
      </c>
      <c r="T2579" s="123"/>
      <c r="U2579" s="338"/>
      <c r="V2579" s="92"/>
      <c r="W2579" s="92"/>
    </row>
    <row r="2580" spans="1:23" x14ac:dyDescent="0.2">
      <c r="A2580" s="11">
        <f t="shared" si="41"/>
        <v>2578</v>
      </c>
      <c r="B2580" s="98">
        <v>5174</v>
      </c>
      <c r="C2580" s="39" t="s">
        <v>1697</v>
      </c>
      <c r="D2580" s="15" t="s">
        <v>2938</v>
      </c>
      <c r="E2580" s="13" t="s">
        <v>2119</v>
      </c>
      <c r="F2580" s="11" t="s">
        <v>3051</v>
      </c>
      <c r="G2580" s="12" t="s">
        <v>2120</v>
      </c>
      <c r="H2580" s="12" t="s">
        <v>2121</v>
      </c>
      <c r="I2580" s="221" t="s">
        <v>3360</v>
      </c>
      <c r="J2580" s="43" t="s">
        <v>3379</v>
      </c>
      <c r="K2580" s="43" t="s">
        <v>3379</v>
      </c>
      <c r="L2580" s="144">
        <v>40904</v>
      </c>
      <c r="M2580" s="138"/>
      <c r="N2580" s="15"/>
      <c r="O2580" s="15">
        <v>0</v>
      </c>
      <c r="P2580" s="39">
        <v>1</v>
      </c>
      <c r="Q2580" s="91" t="s">
        <v>3110</v>
      </c>
      <c r="R2580" s="38">
        <v>40904</v>
      </c>
      <c r="T2580" s="135">
        <v>41355</v>
      </c>
      <c r="U2580" s="338"/>
      <c r="V2580" s="92"/>
      <c r="W2580" s="92"/>
    </row>
    <row r="2581" spans="1:23" ht="12.75" customHeight="1" x14ac:dyDescent="0.2">
      <c r="A2581" s="11">
        <f t="shared" si="41"/>
        <v>2579</v>
      </c>
      <c r="B2581" s="98">
        <v>4935</v>
      </c>
      <c r="C2581" s="12" t="s">
        <v>1697</v>
      </c>
      <c r="D2581" s="14" t="s">
        <v>268</v>
      </c>
      <c r="E2581" s="13" t="s">
        <v>957</v>
      </c>
      <c r="F2581" s="43" t="s">
        <v>3096</v>
      </c>
      <c r="G2581" s="12" t="s">
        <v>2120</v>
      </c>
      <c r="H2581" s="12"/>
      <c r="I2581" s="12"/>
      <c r="J2581" s="43" t="s">
        <v>3379</v>
      </c>
      <c r="K2581" s="13"/>
      <c r="L2581" s="13"/>
      <c r="M2581" s="168"/>
      <c r="N2581" s="75"/>
      <c r="O2581" s="75">
        <v>0</v>
      </c>
      <c r="P2581" s="65">
        <v>1</v>
      </c>
      <c r="Q2581" s="91" t="s">
        <v>3107</v>
      </c>
      <c r="R2581" s="74">
        <v>40904</v>
      </c>
      <c r="T2581" s="123"/>
      <c r="U2581" s="338"/>
      <c r="V2581" s="92"/>
      <c r="W2581" s="92"/>
    </row>
    <row r="2582" spans="1:23" ht="12.75" customHeight="1" x14ac:dyDescent="0.2">
      <c r="A2582" s="11">
        <f t="shared" si="41"/>
        <v>2580</v>
      </c>
      <c r="B2582" s="98">
        <v>5109</v>
      </c>
      <c r="C2582" s="12" t="s">
        <v>1697</v>
      </c>
      <c r="D2582" s="14" t="s">
        <v>269</v>
      </c>
      <c r="E2582" s="13" t="s">
        <v>1713</v>
      </c>
      <c r="F2582" s="43" t="s">
        <v>3050</v>
      </c>
      <c r="G2582" s="12" t="s">
        <v>2120</v>
      </c>
      <c r="H2582" s="12" t="s">
        <v>2121</v>
      </c>
      <c r="I2582" s="225" t="s">
        <v>3360</v>
      </c>
      <c r="J2582" s="43" t="s">
        <v>3379</v>
      </c>
      <c r="K2582" s="43" t="s">
        <v>3379</v>
      </c>
      <c r="L2582" s="144">
        <v>40890</v>
      </c>
      <c r="M2582" s="168"/>
      <c r="N2582" s="75"/>
      <c r="O2582" s="75">
        <v>0</v>
      </c>
      <c r="P2582" s="65">
        <v>1</v>
      </c>
      <c r="Q2582" s="91" t="s">
        <v>3110</v>
      </c>
      <c r="R2582" s="74">
        <v>40904</v>
      </c>
      <c r="T2582" s="123"/>
      <c r="U2582" s="338"/>
      <c r="V2582" s="92"/>
      <c r="W2582" s="92"/>
    </row>
    <row r="2583" spans="1:23" ht="12.75" customHeight="1" x14ac:dyDescent="0.2">
      <c r="A2583" s="11">
        <f t="shared" si="41"/>
        <v>2581</v>
      </c>
      <c r="B2583" s="98">
        <v>5173</v>
      </c>
      <c r="C2583" s="65" t="s">
        <v>1697</v>
      </c>
      <c r="D2583" s="75" t="s">
        <v>2937</v>
      </c>
      <c r="E2583" s="13" t="s">
        <v>1713</v>
      </c>
      <c r="F2583" s="43" t="s">
        <v>3094</v>
      </c>
      <c r="G2583" s="12" t="s">
        <v>2120</v>
      </c>
      <c r="H2583" s="12" t="s">
        <v>2121</v>
      </c>
      <c r="I2583" s="221" t="s">
        <v>3360</v>
      </c>
      <c r="J2583" s="43" t="s">
        <v>3379</v>
      </c>
      <c r="K2583" s="43" t="s">
        <v>3379</v>
      </c>
      <c r="L2583" s="144">
        <v>40892</v>
      </c>
      <c r="M2583" s="168"/>
      <c r="N2583" s="75"/>
      <c r="O2583" s="75">
        <v>0</v>
      </c>
      <c r="P2583" s="65">
        <v>1</v>
      </c>
      <c r="Q2583" s="91" t="s">
        <v>3110</v>
      </c>
      <c r="R2583" s="74">
        <v>40904</v>
      </c>
      <c r="T2583" s="135">
        <v>41355</v>
      </c>
      <c r="U2583" s="338"/>
      <c r="V2583" s="92"/>
      <c r="W2583" s="92"/>
    </row>
    <row r="2584" spans="1:23" ht="12.75" customHeight="1" x14ac:dyDescent="0.2">
      <c r="A2584" s="11">
        <f t="shared" si="41"/>
        <v>2582</v>
      </c>
      <c r="B2584" s="98">
        <v>2166</v>
      </c>
      <c r="C2584" s="12" t="s">
        <v>1697</v>
      </c>
      <c r="D2584" s="14" t="s">
        <v>270</v>
      </c>
      <c r="E2584" s="13" t="s">
        <v>2119</v>
      </c>
      <c r="F2584" s="43" t="s">
        <v>3098</v>
      </c>
      <c r="G2584" s="12" t="s">
        <v>2120</v>
      </c>
      <c r="H2584" s="12"/>
      <c r="I2584" s="12"/>
      <c r="J2584" s="43" t="s">
        <v>3379</v>
      </c>
      <c r="K2584" s="13"/>
      <c r="L2584" s="13"/>
      <c r="M2584" s="168"/>
      <c r="N2584" s="75"/>
      <c r="O2584" s="75">
        <v>0</v>
      </c>
      <c r="P2584" s="65">
        <v>1</v>
      </c>
      <c r="Q2584" s="91" t="s">
        <v>3107</v>
      </c>
      <c r="R2584" s="74">
        <v>40904</v>
      </c>
      <c r="T2584" s="123"/>
      <c r="U2584" s="338"/>
      <c r="V2584" s="92"/>
      <c r="W2584" s="92"/>
    </row>
    <row r="2585" spans="1:23" ht="12.75" customHeight="1" x14ac:dyDescent="0.2">
      <c r="A2585" s="11">
        <f t="shared" si="41"/>
        <v>2583</v>
      </c>
      <c r="B2585" s="98">
        <v>5171</v>
      </c>
      <c r="C2585" s="12" t="s">
        <v>1697</v>
      </c>
      <c r="D2585" s="14" t="s">
        <v>1324</v>
      </c>
      <c r="E2585" s="13" t="s">
        <v>2646</v>
      </c>
      <c r="F2585" s="43" t="s">
        <v>3095</v>
      </c>
      <c r="G2585" s="12" t="s">
        <v>2120</v>
      </c>
      <c r="H2585" s="12"/>
      <c r="I2585" s="12"/>
      <c r="J2585" s="43" t="s">
        <v>3379</v>
      </c>
      <c r="K2585" s="13"/>
      <c r="L2585" s="13"/>
      <c r="M2585" s="168"/>
      <c r="N2585" s="75"/>
      <c r="O2585" s="75">
        <v>0</v>
      </c>
      <c r="P2585" s="65">
        <v>1</v>
      </c>
      <c r="Q2585" s="91" t="s">
        <v>3107</v>
      </c>
      <c r="R2585" s="74">
        <v>40904</v>
      </c>
      <c r="T2585" s="123"/>
      <c r="U2585" s="338"/>
      <c r="V2585" s="92"/>
      <c r="W2585" s="92"/>
    </row>
    <row r="2586" spans="1:23" ht="12.75" customHeight="1" x14ac:dyDescent="0.2">
      <c r="A2586" s="11">
        <f t="shared" si="41"/>
        <v>2584</v>
      </c>
      <c r="B2586" s="98">
        <v>5933</v>
      </c>
      <c r="C2586" s="12" t="s">
        <v>1697</v>
      </c>
      <c r="D2586" s="14" t="s">
        <v>1325</v>
      </c>
      <c r="E2586" s="13" t="s">
        <v>934</v>
      </c>
      <c r="F2586" s="43" t="s">
        <v>3055</v>
      </c>
      <c r="G2586" s="12" t="s">
        <v>2120</v>
      </c>
      <c r="H2586" s="12" t="s">
        <v>2121</v>
      </c>
      <c r="I2586" s="226" t="s">
        <v>3360</v>
      </c>
      <c r="J2586" s="43" t="s">
        <v>3379</v>
      </c>
      <c r="K2586" s="43" t="s">
        <v>3379</v>
      </c>
      <c r="L2586" s="144">
        <v>41115</v>
      </c>
      <c r="M2586" s="168"/>
      <c r="N2586" s="75"/>
      <c r="O2586" s="75">
        <v>0</v>
      </c>
      <c r="P2586" s="65">
        <v>1</v>
      </c>
      <c r="Q2586" s="91" t="s">
        <v>3110</v>
      </c>
      <c r="R2586" s="74">
        <v>40904</v>
      </c>
      <c r="T2586" s="123"/>
      <c r="U2586" s="338"/>
      <c r="V2586" s="92"/>
      <c r="W2586" s="92"/>
    </row>
    <row r="2587" spans="1:23" ht="12.75" customHeight="1" x14ac:dyDescent="0.2">
      <c r="A2587" s="11">
        <f t="shared" si="41"/>
        <v>2585</v>
      </c>
      <c r="B2587" s="98">
        <v>5165</v>
      </c>
      <c r="C2587" s="12" t="s">
        <v>1697</v>
      </c>
      <c r="D2587" s="14" t="s">
        <v>1326</v>
      </c>
      <c r="E2587" s="13" t="s">
        <v>1713</v>
      </c>
      <c r="F2587" s="43" t="s">
        <v>3094</v>
      </c>
      <c r="G2587" s="12" t="s">
        <v>2120</v>
      </c>
      <c r="H2587" s="12" t="s">
        <v>2121</v>
      </c>
      <c r="I2587" s="18" t="s">
        <v>3360</v>
      </c>
      <c r="J2587" s="43" t="s">
        <v>3379</v>
      </c>
      <c r="K2587" s="43" t="s">
        <v>3379</v>
      </c>
      <c r="L2587" s="144">
        <v>42185</v>
      </c>
      <c r="M2587" s="168"/>
      <c r="N2587" s="75"/>
      <c r="O2587" s="75">
        <v>0</v>
      </c>
      <c r="P2587" s="65">
        <v>1</v>
      </c>
      <c r="Q2587" s="91" t="s">
        <v>3110</v>
      </c>
      <c r="R2587" s="74">
        <v>40904</v>
      </c>
      <c r="T2587" s="123"/>
      <c r="U2587" s="338"/>
      <c r="V2587" s="92">
        <v>42185</v>
      </c>
      <c r="W2587" s="92">
        <v>42185</v>
      </c>
    </row>
    <row r="2588" spans="1:23" ht="12.75" customHeight="1" x14ac:dyDescent="0.2">
      <c r="A2588" s="11">
        <f t="shared" si="41"/>
        <v>2586</v>
      </c>
      <c r="B2588" s="98">
        <v>5934</v>
      </c>
      <c r="C2588" s="12" t="s">
        <v>1697</v>
      </c>
      <c r="D2588" s="14" t="s">
        <v>1327</v>
      </c>
      <c r="E2588" s="13" t="s">
        <v>934</v>
      </c>
      <c r="F2588" s="43" t="s">
        <v>3055</v>
      </c>
      <c r="G2588" s="12" t="s">
        <v>2120</v>
      </c>
      <c r="H2588" s="12" t="s">
        <v>2121</v>
      </c>
      <c r="I2588" s="225" t="s">
        <v>3360</v>
      </c>
      <c r="J2588" s="43" t="s">
        <v>3379</v>
      </c>
      <c r="K2588" s="43" t="s">
        <v>3379</v>
      </c>
      <c r="L2588" s="144">
        <v>41115</v>
      </c>
      <c r="M2588" s="168"/>
      <c r="N2588" s="75"/>
      <c r="O2588" s="75">
        <v>0</v>
      </c>
      <c r="P2588" s="65">
        <v>1</v>
      </c>
      <c r="Q2588" s="91" t="s">
        <v>3110</v>
      </c>
      <c r="R2588" s="74">
        <v>40904</v>
      </c>
      <c r="T2588" s="123"/>
      <c r="U2588" s="338"/>
      <c r="V2588" s="92"/>
      <c r="W2588" s="92"/>
    </row>
    <row r="2589" spans="1:23" ht="12.75" customHeight="1" x14ac:dyDescent="0.2">
      <c r="A2589" s="11">
        <f t="shared" si="41"/>
        <v>2587</v>
      </c>
      <c r="B2589" s="98">
        <v>4927</v>
      </c>
      <c r="C2589" s="12" t="s">
        <v>1697</v>
      </c>
      <c r="D2589" s="14" t="s">
        <v>366</v>
      </c>
      <c r="E2589" s="13" t="s">
        <v>957</v>
      </c>
      <c r="F2589" s="43" t="s">
        <v>3053</v>
      </c>
      <c r="G2589" s="12" t="s">
        <v>2120</v>
      </c>
      <c r="H2589" s="12" t="s">
        <v>2121</v>
      </c>
      <c r="I2589" s="18" t="s">
        <v>3360</v>
      </c>
      <c r="J2589" s="43" t="s">
        <v>3379</v>
      </c>
      <c r="K2589" s="43" t="s">
        <v>3379</v>
      </c>
      <c r="L2589" s="144">
        <v>40905</v>
      </c>
      <c r="M2589" s="168"/>
      <c r="N2589" s="75"/>
      <c r="O2589" s="75">
        <v>0</v>
      </c>
      <c r="P2589" s="65">
        <v>1</v>
      </c>
      <c r="Q2589" s="91" t="s">
        <v>3110</v>
      </c>
      <c r="R2589" s="74">
        <v>40905</v>
      </c>
      <c r="T2589" s="135">
        <v>41355</v>
      </c>
      <c r="U2589" s="338"/>
      <c r="V2589" s="92"/>
      <c r="W2589" s="92"/>
    </row>
    <row r="2590" spans="1:23" ht="12.75" customHeight="1" x14ac:dyDescent="0.2">
      <c r="A2590" s="11">
        <f t="shared" si="41"/>
        <v>2588</v>
      </c>
      <c r="B2590" s="98">
        <v>4953</v>
      </c>
      <c r="C2590" s="12" t="s">
        <v>1697</v>
      </c>
      <c r="D2590" s="14" t="s">
        <v>367</v>
      </c>
      <c r="E2590" s="13" t="s">
        <v>957</v>
      </c>
      <c r="F2590" s="43" t="s">
        <v>3096</v>
      </c>
      <c r="G2590" s="12" t="s">
        <v>2120</v>
      </c>
      <c r="H2590" s="12" t="s">
        <v>2121</v>
      </c>
      <c r="I2590" s="18" t="s">
        <v>3360</v>
      </c>
      <c r="J2590" s="43" t="s">
        <v>3379</v>
      </c>
      <c r="K2590" s="43" t="s">
        <v>3379</v>
      </c>
      <c r="L2590" s="144">
        <v>40905</v>
      </c>
      <c r="M2590" s="168"/>
      <c r="N2590" s="75"/>
      <c r="O2590" s="75">
        <v>0</v>
      </c>
      <c r="P2590" s="65">
        <v>1</v>
      </c>
      <c r="Q2590" s="91" t="s">
        <v>3110</v>
      </c>
      <c r="R2590" s="74">
        <v>40905</v>
      </c>
      <c r="T2590" s="135">
        <v>41355</v>
      </c>
      <c r="U2590" s="338"/>
      <c r="V2590" s="92"/>
      <c r="W2590" s="92"/>
    </row>
    <row r="2591" spans="1:23" x14ac:dyDescent="0.2">
      <c r="A2591" s="11">
        <f t="shared" si="41"/>
        <v>2589</v>
      </c>
      <c r="B2591" s="98">
        <v>5333</v>
      </c>
      <c r="C2591" s="167" t="s">
        <v>1697</v>
      </c>
      <c r="D2591" s="53" t="s">
        <v>368</v>
      </c>
      <c r="E2591" s="13" t="s">
        <v>2119</v>
      </c>
      <c r="F2591" s="11" t="s">
        <v>3051</v>
      </c>
      <c r="G2591" s="12" t="s">
        <v>2120</v>
      </c>
      <c r="H2591" s="12" t="s">
        <v>2121</v>
      </c>
      <c r="I2591" s="18" t="s">
        <v>3360</v>
      </c>
      <c r="J2591" s="43" t="s">
        <v>3379</v>
      </c>
      <c r="K2591" s="43" t="s">
        <v>3379</v>
      </c>
      <c r="L2591" s="144">
        <v>41117</v>
      </c>
      <c r="M2591" s="138"/>
      <c r="N2591" s="15"/>
      <c r="O2591" s="15">
        <v>0</v>
      </c>
      <c r="P2591" s="39">
        <v>1</v>
      </c>
      <c r="Q2591" s="91" t="s">
        <v>3110</v>
      </c>
      <c r="R2591" s="38">
        <v>40906</v>
      </c>
      <c r="T2591" s="123"/>
      <c r="U2591" s="338"/>
      <c r="V2591" s="92"/>
      <c r="W2591" s="92"/>
    </row>
    <row r="2592" spans="1:23" x14ac:dyDescent="0.2">
      <c r="A2592" s="11">
        <f t="shared" si="41"/>
        <v>2590</v>
      </c>
      <c r="B2592" s="98">
        <v>5374</v>
      </c>
      <c r="C2592" s="167" t="s">
        <v>1697</v>
      </c>
      <c r="D2592" s="53" t="s">
        <v>369</v>
      </c>
      <c r="E2592" s="13" t="s">
        <v>2119</v>
      </c>
      <c r="F2592" s="43" t="s">
        <v>3098</v>
      </c>
      <c r="G2592" s="12" t="s">
        <v>2120</v>
      </c>
      <c r="H2592" s="12" t="s">
        <v>2121</v>
      </c>
      <c r="I2592" s="18" t="s">
        <v>3360</v>
      </c>
      <c r="J2592" s="43" t="s">
        <v>3379</v>
      </c>
      <c r="K2592" s="43" t="s">
        <v>3379</v>
      </c>
      <c r="L2592" s="144">
        <v>41059</v>
      </c>
      <c r="M2592" s="138"/>
      <c r="N2592" s="15"/>
      <c r="O2592" s="15">
        <v>0</v>
      </c>
      <c r="P2592" s="39">
        <v>1</v>
      </c>
      <c r="Q2592" s="91" t="s">
        <v>3110</v>
      </c>
      <c r="R2592" s="38">
        <v>40906</v>
      </c>
      <c r="T2592" s="135">
        <v>41355</v>
      </c>
      <c r="U2592" s="338"/>
      <c r="V2592" s="92"/>
      <c r="W2592" s="92"/>
    </row>
    <row r="2593" spans="1:23" ht="12.75" customHeight="1" x14ac:dyDescent="0.2">
      <c r="A2593" s="11">
        <f t="shared" si="41"/>
        <v>2591</v>
      </c>
      <c r="B2593" s="98">
        <v>5261</v>
      </c>
      <c r="C2593" s="12" t="s">
        <v>1697</v>
      </c>
      <c r="D2593" s="14" t="s">
        <v>371</v>
      </c>
      <c r="E2593" s="13" t="s">
        <v>2646</v>
      </c>
      <c r="F2593" s="154" t="s">
        <v>3052</v>
      </c>
      <c r="G2593" s="12" t="s">
        <v>2120</v>
      </c>
      <c r="H2593" s="12" t="s">
        <v>2121</v>
      </c>
      <c r="I2593" s="18" t="s">
        <v>3360</v>
      </c>
      <c r="J2593" s="43" t="s">
        <v>3379</v>
      </c>
      <c r="K2593" s="43" t="s">
        <v>3379</v>
      </c>
      <c r="L2593" s="144">
        <v>40906</v>
      </c>
      <c r="M2593" s="168"/>
      <c r="N2593" s="75"/>
      <c r="O2593" s="75">
        <v>0</v>
      </c>
      <c r="P2593" s="65">
        <v>1</v>
      </c>
      <c r="Q2593" s="91" t="s">
        <v>3110</v>
      </c>
      <c r="R2593" s="74">
        <v>40906</v>
      </c>
      <c r="T2593" s="135">
        <v>41425</v>
      </c>
      <c r="U2593" s="338"/>
      <c r="V2593" s="92"/>
      <c r="W2593" s="92"/>
    </row>
    <row r="2594" spans="1:23" ht="12.75" customHeight="1" x14ac:dyDescent="0.2">
      <c r="A2594" s="11">
        <f t="shared" si="41"/>
        <v>2592</v>
      </c>
      <c r="B2594" s="98">
        <v>5172</v>
      </c>
      <c r="C2594" s="12" t="s">
        <v>1697</v>
      </c>
      <c r="D2594" s="14" t="s">
        <v>370</v>
      </c>
      <c r="E2594" s="13" t="s">
        <v>1713</v>
      </c>
      <c r="F2594" s="43" t="s">
        <v>3050</v>
      </c>
      <c r="G2594" s="12" t="s">
        <v>2120</v>
      </c>
      <c r="H2594" s="12" t="s">
        <v>2121</v>
      </c>
      <c r="I2594" s="18" t="s">
        <v>3360</v>
      </c>
      <c r="J2594" s="43" t="s">
        <v>3379</v>
      </c>
      <c r="K2594" s="43" t="s">
        <v>3379</v>
      </c>
      <c r="L2594" s="144">
        <v>41016</v>
      </c>
      <c r="M2594" s="168"/>
      <c r="N2594" s="75"/>
      <c r="O2594" s="75">
        <v>0</v>
      </c>
      <c r="P2594" s="65">
        <v>1</v>
      </c>
      <c r="Q2594" s="91" t="s">
        <v>3110</v>
      </c>
      <c r="R2594" s="74">
        <v>40906</v>
      </c>
      <c r="T2594" s="135">
        <v>41446</v>
      </c>
      <c r="U2594" s="338"/>
      <c r="V2594" s="92"/>
      <c r="W2594" s="92"/>
    </row>
    <row r="2595" spans="1:23" ht="12.75" customHeight="1" x14ac:dyDescent="0.2">
      <c r="A2595" s="11">
        <f t="shared" si="41"/>
        <v>2593</v>
      </c>
      <c r="B2595" s="98">
        <v>5191</v>
      </c>
      <c r="C2595" s="12" t="s">
        <v>1697</v>
      </c>
      <c r="D2595" s="14" t="s">
        <v>372</v>
      </c>
      <c r="E2595" s="13" t="s">
        <v>1713</v>
      </c>
      <c r="F2595" s="43" t="s">
        <v>3050</v>
      </c>
      <c r="G2595" s="12" t="s">
        <v>2120</v>
      </c>
      <c r="H2595" s="12" t="s">
        <v>2121</v>
      </c>
      <c r="I2595" s="221" t="s">
        <v>3360</v>
      </c>
      <c r="J2595" s="43" t="s">
        <v>3379</v>
      </c>
      <c r="K2595" s="43" t="s">
        <v>3379</v>
      </c>
      <c r="L2595" s="144">
        <v>41009</v>
      </c>
      <c r="M2595" s="168"/>
      <c r="N2595" s="75"/>
      <c r="O2595" s="75">
        <v>0</v>
      </c>
      <c r="P2595" s="65">
        <v>1</v>
      </c>
      <c r="Q2595" s="91" t="s">
        <v>3110</v>
      </c>
      <c r="R2595" s="74">
        <v>40906</v>
      </c>
      <c r="T2595" s="135">
        <v>41432</v>
      </c>
      <c r="U2595" s="338"/>
      <c r="V2595" s="92"/>
      <c r="W2595" s="92"/>
    </row>
    <row r="2596" spans="1:23" ht="12.75" customHeight="1" x14ac:dyDescent="0.2">
      <c r="A2596" s="11">
        <f t="shared" si="41"/>
        <v>2594</v>
      </c>
      <c r="B2596" s="98">
        <v>5383</v>
      </c>
      <c r="C2596" s="167" t="s">
        <v>1697</v>
      </c>
      <c r="D2596" s="53" t="s">
        <v>373</v>
      </c>
      <c r="E2596" s="13" t="s">
        <v>2119</v>
      </c>
      <c r="F2596" s="43" t="s">
        <v>3098</v>
      </c>
      <c r="G2596" s="12" t="s">
        <v>2120</v>
      </c>
      <c r="H2596" s="12" t="s">
        <v>2121</v>
      </c>
      <c r="I2596" s="12"/>
      <c r="J2596" s="43" t="s">
        <v>3379</v>
      </c>
      <c r="K2596" s="43" t="s">
        <v>3379</v>
      </c>
      <c r="L2596" s="43"/>
      <c r="M2596" s="138"/>
      <c r="N2596" s="15"/>
      <c r="O2596" s="15">
        <v>0</v>
      </c>
      <c r="P2596" s="39">
        <v>1</v>
      </c>
      <c r="Q2596" s="91" t="s">
        <v>3107</v>
      </c>
      <c r="R2596" s="38">
        <v>40906</v>
      </c>
      <c r="T2596" s="123"/>
      <c r="U2596" s="338"/>
      <c r="V2596" s="92"/>
      <c r="W2596" s="92"/>
    </row>
    <row r="2597" spans="1:23" x14ac:dyDescent="0.2">
      <c r="A2597" s="11">
        <f t="shared" si="41"/>
        <v>2595</v>
      </c>
      <c r="B2597" s="98">
        <v>2148</v>
      </c>
      <c r="C2597" s="167" t="s">
        <v>1697</v>
      </c>
      <c r="D2597" s="53" t="s">
        <v>1015</v>
      </c>
      <c r="E2597" s="13" t="s">
        <v>2119</v>
      </c>
      <c r="F2597" s="11" t="s">
        <v>3051</v>
      </c>
      <c r="G2597" s="12" t="s">
        <v>2120</v>
      </c>
      <c r="H2597" s="12" t="s">
        <v>2121</v>
      </c>
      <c r="I2597" s="225" t="s">
        <v>3360</v>
      </c>
      <c r="J2597" s="43" t="s">
        <v>3379</v>
      </c>
      <c r="K2597" s="43" t="s">
        <v>3379</v>
      </c>
      <c r="L2597" s="144">
        <v>40906</v>
      </c>
      <c r="M2597" s="138"/>
      <c r="N2597" s="15"/>
      <c r="O2597" s="15">
        <v>0</v>
      </c>
      <c r="P2597" s="39">
        <v>1</v>
      </c>
      <c r="Q2597" s="91" t="s">
        <v>3110</v>
      </c>
      <c r="R2597" s="38">
        <v>40927</v>
      </c>
      <c r="T2597" s="123"/>
      <c r="U2597" s="338"/>
      <c r="V2597" s="92"/>
      <c r="W2597" s="92"/>
    </row>
    <row r="2598" spans="1:23" ht="12.75" customHeight="1" x14ac:dyDescent="0.2">
      <c r="A2598" s="11">
        <f t="shared" si="41"/>
        <v>2596</v>
      </c>
      <c r="B2598" s="98">
        <v>5941</v>
      </c>
      <c r="C2598" s="12" t="s">
        <v>1697</v>
      </c>
      <c r="D2598" s="14" t="s">
        <v>508</v>
      </c>
      <c r="E2598" s="13" t="s">
        <v>934</v>
      </c>
      <c r="F2598" s="43" t="s">
        <v>3055</v>
      </c>
      <c r="G2598" s="12" t="s">
        <v>2120</v>
      </c>
      <c r="H2598" s="12" t="s">
        <v>2121</v>
      </c>
      <c r="I2598" s="221" t="s">
        <v>3360</v>
      </c>
      <c r="J2598" s="43" t="s">
        <v>3379</v>
      </c>
      <c r="K2598" s="43" t="s">
        <v>3379</v>
      </c>
      <c r="L2598" s="144">
        <v>41152</v>
      </c>
      <c r="M2598" s="168"/>
      <c r="N2598" s="75"/>
      <c r="O2598" s="75">
        <v>0</v>
      </c>
      <c r="P2598" s="65">
        <v>1</v>
      </c>
      <c r="Q2598" s="91" t="s">
        <v>3110</v>
      </c>
      <c r="R2598" s="74">
        <v>40953</v>
      </c>
      <c r="T2598" s="123"/>
      <c r="U2598" s="338"/>
      <c r="V2598" s="92"/>
      <c r="W2598" s="92"/>
    </row>
    <row r="2599" spans="1:23" ht="12.75" customHeight="1" x14ac:dyDescent="0.2">
      <c r="A2599" s="11">
        <f t="shared" si="41"/>
        <v>2597</v>
      </c>
      <c r="B2599" s="98">
        <v>5296</v>
      </c>
      <c r="C2599" s="65" t="s">
        <v>1697</v>
      </c>
      <c r="D2599" s="75" t="s">
        <v>2925</v>
      </c>
      <c r="E2599" s="13" t="s">
        <v>2646</v>
      </c>
      <c r="F2599" s="43" t="s">
        <v>3095</v>
      </c>
      <c r="G2599" s="12" t="s">
        <v>2120</v>
      </c>
      <c r="H2599" s="12"/>
      <c r="I2599" s="12"/>
      <c r="J2599" s="43" t="s">
        <v>3379</v>
      </c>
      <c r="K2599" s="13"/>
      <c r="L2599" s="13"/>
      <c r="M2599" s="168"/>
      <c r="N2599" s="75"/>
      <c r="O2599" s="75">
        <v>0</v>
      </c>
      <c r="P2599" s="65">
        <v>1</v>
      </c>
      <c r="Q2599" s="91" t="s">
        <v>3107</v>
      </c>
      <c r="R2599" s="74">
        <v>41016</v>
      </c>
      <c r="T2599" s="123"/>
      <c r="U2599" s="338"/>
      <c r="V2599" s="92"/>
      <c r="W2599" s="92"/>
    </row>
    <row r="2600" spans="1:23" ht="12.75" customHeight="1" x14ac:dyDescent="0.2">
      <c r="A2600" s="11">
        <f t="shared" si="41"/>
        <v>2598</v>
      </c>
      <c r="B2600" s="98">
        <v>5930</v>
      </c>
      <c r="C2600" s="65" t="s">
        <v>1697</v>
      </c>
      <c r="D2600" s="75" t="s">
        <v>2939</v>
      </c>
      <c r="E2600" s="13" t="s">
        <v>2119</v>
      </c>
      <c r="F2600" s="43" t="s">
        <v>3098</v>
      </c>
      <c r="G2600" s="12" t="s">
        <v>2120</v>
      </c>
      <c r="H2600" s="12"/>
      <c r="I2600" s="12"/>
      <c r="J2600" s="43" t="s">
        <v>3379</v>
      </c>
      <c r="K2600" s="13"/>
      <c r="L2600" s="13"/>
      <c r="M2600" s="168" t="s">
        <v>2926</v>
      </c>
      <c r="N2600" s="75"/>
      <c r="O2600" s="75">
        <v>0</v>
      </c>
      <c r="P2600" s="65">
        <v>1</v>
      </c>
      <c r="Q2600" s="91" t="s">
        <v>3107</v>
      </c>
      <c r="R2600" s="74">
        <v>41018</v>
      </c>
      <c r="T2600" s="123"/>
      <c r="U2600" s="338"/>
      <c r="V2600" s="92"/>
      <c r="W2600" s="92"/>
    </row>
    <row r="2601" spans="1:23" ht="12.75" customHeight="1" x14ac:dyDescent="0.2">
      <c r="A2601" s="11">
        <f t="shared" si="41"/>
        <v>2599</v>
      </c>
      <c r="B2601" s="98">
        <v>5903</v>
      </c>
      <c r="C2601" s="65" t="s">
        <v>1697</v>
      </c>
      <c r="D2601" s="75" t="s">
        <v>2927</v>
      </c>
      <c r="E2601" s="13" t="s">
        <v>2646</v>
      </c>
      <c r="F2601" s="43" t="s">
        <v>3095</v>
      </c>
      <c r="G2601" s="12" t="s">
        <v>2120</v>
      </c>
      <c r="H2601" s="12"/>
      <c r="I2601" s="226" t="s">
        <v>3360</v>
      </c>
      <c r="J2601" s="43" t="s">
        <v>3379</v>
      </c>
      <c r="K2601" s="13"/>
      <c r="L2601" s="144">
        <v>41882</v>
      </c>
      <c r="M2601" s="168" t="s">
        <v>2928</v>
      </c>
      <c r="N2601" s="75"/>
      <c r="O2601" s="75">
        <v>0</v>
      </c>
      <c r="P2601" s="65">
        <v>1</v>
      </c>
      <c r="Q2601" s="91" t="s">
        <v>3110</v>
      </c>
      <c r="R2601" s="74">
        <v>41020</v>
      </c>
      <c r="T2601" s="135">
        <v>41355</v>
      </c>
      <c r="U2601" s="338"/>
      <c r="V2601" s="92">
        <v>41865</v>
      </c>
      <c r="W2601" s="92">
        <v>41880</v>
      </c>
    </row>
    <row r="2602" spans="1:23" ht="12.75" customHeight="1" x14ac:dyDescent="0.2">
      <c r="A2602" s="11">
        <f t="shared" si="41"/>
        <v>2600</v>
      </c>
      <c r="B2602" s="98">
        <v>5935</v>
      </c>
      <c r="C2602" s="12" t="s">
        <v>1697</v>
      </c>
      <c r="D2602" s="14" t="s">
        <v>2929</v>
      </c>
      <c r="E2602" s="13" t="s">
        <v>2119</v>
      </c>
      <c r="F2602" s="43" t="s">
        <v>3098</v>
      </c>
      <c r="G2602" s="12" t="s">
        <v>2120</v>
      </c>
      <c r="H2602" s="12"/>
      <c r="I2602" s="12"/>
      <c r="J2602" s="43" t="s">
        <v>3379</v>
      </c>
      <c r="K2602" s="13"/>
      <c r="L2602" s="13"/>
      <c r="M2602" s="168" t="s">
        <v>2930</v>
      </c>
      <c r="N2602" s="75"/>
      <c r="O2602" s="75">
        <v>0</v>
      </c>
      <c r="P2602" s="65">
        <v>1</v>
      </c>
      <c r="Q2602" s="91" t="s">
        <v>3107</v>
      </c>
      <c r="R2602" s="74">
        <v>41040</v>
      </c>
      <c r="T2602" s="123"/>
      <c r="U2602" s="338"/>
      <c r="V2602" s="92"/>
      <c r="W2602" s="92"/>
    </row>
    <row r="2603" spans="1:23" x14ac:dyDescent="0.2">
      <c r="A2603" s="11">
        <f t="shared" si="41"/>
        <v>2601</v>
      </c>
      <c r="B2603" s="98">
        <v>5959</v>
      </c>
      <c r="C2603" s="39" t="s">
        <v>1697</v>
      </c>
      <c r="D2603" s="15" t="s">
        <v>2931</v>
      </c>
      <c r="E2603" s="13" t="s">
        <v>2119</v>
      </c>
      <c r="F2603" s="43" t="s">
        <v>3098</v>
      </c>
      <c r="G2603" s="12" t="s">
        <v>2120</v>
      </c>
      <c r="H2603" s="12" t="s">
        <v>2121</v>
      </c>
      <c r="I2603" s="225" t="s">
        <v>3360</v>
      </c>
      <c r="J2603" s="43" t="s">
        <v>3379</v>
      </c>
      <c r="K2603" s="43" t="s">
        <v>3379</v>
      </c>
      <c r="L2603" s="144">
        <v>40864</v>
      </c>
      <c r="M2603" s="138" t="s">
        <v>2932</v>
      </c>
      <c r="N2603" s="15"/>
      <c r="O2603" s="15">
        <v>0</v>
      </c>
      <c r="P2603" s="39">
        <v>1</v>
      </c>
      <c r="Q2603" s="91" t="s">
        <v>3110</v>
      </c>
      <c r="R2603" s="38">
        <v>41053</v>
      </c>
      <c r="T2603" s="123"/>
      <c r="U2603" s="338"/>
      <c r="V2603" s="92" t="s">
        <v>20857</v>
      </c>
      <c r="W2603" s="92"/>
    </row>
    <row r="2604" spans="1:23" ht="12.75" customHeight="1" x14ac:dyDescent="0.2">
      <c r="A2604" s="11">
        <f t="shared" si="41"/>
        <v>2602</v>
      </c>
      <c r="B2604" s="98">
        <v>5232</v>
      </c>
      <c r="C2604" s="65" t="s">
        <v>1697</v>
      </c>
      <c r="D2604" s="75" t="s">
        <v>2935</v>
      </c>
      <c r="E2604" s="13" t="s">
        <v>2646</v>
      </c>
      <c r="F2604" s="154" t="s">
        <v>3052</v>
      </c>
      <c r="G2604" s="12" t="s">
        <v>2120</v>
      </c>
      <c r="H2604" s="12" t="s">
        <v>2121</v>
      </c>
      <c r="I2604" s="18" t="s">
        <v>3360</v>
      </c>
      <c r="J2604" s="43" t="s">
        <v>3379</v>
      </c>
      <c r="K2604" s="43" t="s">
        <v>3379</v>
      </c>
      <c r="L2604" s="144">
        <v>41085</v>
      </c>
      <c r="M2604" s="168"/>
      <c r="N2604" s="75"/>
      <c r="O2604" s="75">
        <v>0</v>
      </c>
      <c r="P2604" s="65">
        <v>1</v>
      </c>
      <c r="Q2604" s="91" t="s">
        <v>3110</v>
      </c>
      <c r="R2604" s="74">
        <v>41058</v>
      </c>
      <c r="T2604" s="135">
        <v>41355</v>
      </c>
      <c r="U2604" s="338"/>
      <c r="V2604" s="92"/>
      <c r="W2604" s="92"/>
    </row>
    <row r="2605" spans="1:23" x14ac:dyDescent="0.2">
      <c r="A2605" s="11">
        <f t="shared" si="41"/>
        <v>2603</v>
      </c>
      <c r="B2605" s="98">
        <v>2172</v>
      </c>
      <c r="C2605" s="39" t="s">
        <v>1697</v>
      </c>
      <c r="D2605" s="15" t="s">
        <v>2936</v>
      </c>
      <c r="E2605" s="13" t="s">
        <v>2119</v>
      </c>
      <c r="F2605" s="43" t="s">
        <v>3098</v>
      </c>
      <c r="G2605" s="12" t="s">
        <v>2120</v>
      </c>
      <c r="H2605" s="12" t="s">
        <v>2121</v>
      </c>
      <c r="I2605" s="221" t="s">
        <v>3360</v>
      </c>
      <c r="J2605" s="43" t="s">
        <v>3379</v>
      </c>
      <c r="K2605" s="43" t="s">
        <v>3379</v>
      </c>
      <c r="L2605" s="144">
        <v>41117</v>
      </c>
      <c r="M2605" s="138"/>
      <c r="N2605" s="15"/>
      <c r="O2605" s="15">
        <v>0</v>
      </c>
      <c r="P2605" s="39">
        <v>1</v>
      </c>
      <c r="Q2605" s="91" t="s">
        <v>3110</v>
      </c>
      <c r="R2605" s="38">
        <v>41058</v>
      </c>
      <c r="T2605" s="123"/>
      <c r="U2605" s="338"/>
      <c r="V2605" s="92"/>
      <c r="W2605" s="92"/>
    </row>
    <row r="2606" spans="1:23" ht="12.75" customHeight="1" x14ac:dyDescent="0.2">
      <c r="A2606" s="11">
        <f t="shared" si="41"/>
        <v>2604</v>
      </c>
      <c r="B2606" s="98">
        <v>5945</v>
      </c>
      <c r="C2606" s="65" t="s">
        <v>1697</v>
      </c>
      <c r="D2606" s="75" t="s">
        <v>2940</v>
      </c>
      <c r="E2606" s="13" t="s">
        <v>2119</v>
      </c>
      <c r="F2606" s="43" t="s">
        <v>3098</v>
      </c>
      <c r="G2606" s="12" t="s">
        <v>2120</v>
      </c>
      <c r="H2606" s="12"/>
      <c r="I2606" s="12"/>
      <c r="J2606" s="43" t="s">
        <v>3379</v>
      </c>
      <c r="K2606" s="13"/>
      <c r="L2606" s="13"/>
      <c r="M2606" s="168" t="s">
        <v>2941</v>
      </c>
      <c r="N2606" s="75"/>
      <c r="O2606" s="75">
        <v>0</v>
      </c>
      <c r="P2606" s="65">
        <v>1</v>
      </c>
      <c r="Q2606" s="91" t="s">
        <v>3107</v>
      </c>
      <c r="R2606" s="74">
        <v>41075</v>
      </c>
      <c r="T2606" s="123"/>
      <c r="U2606" s="338"/>
      <c r="V2606" s="92"/>
      <c r="W2606" s="92"/>
    </row>
    <row r="2607" spans="1:23" ht="12.75" customHeight="1" x14ac:dyDescent="0.2">
      <c r="A2607" s="11">
        <f t="shared" si="41"/>
        <v>2605</v>
      </c>
      <c r="B2607" s="98">
        <v>5348</v>
      </c>
      <c r="C2607" s="65" t="s">
        <v>1697</v>
      </c>
      <c r="D2607" s="75" t="s">
        <v>2944</v>
      </c>
      <c r="E2607" s="13" t="s">
        <v>646</v>
      </c>
      <c r="F2607" s="43" t="s">
        <v>3097</v>
      </c>
      <c r="G2607" s="12" t="s">
        <v>2120</v>
      </c>
      <c r="H2607" s="12"/>
      <c r="I2607" s="12"/>
      <c r="J2607" s="43" t="s">
        <v>3379</v>
      </c>
      <c r="K2607" s="13"/>
      <c r="L2607" s="13"/>
      <c r="M2607" s="168" t="s">
        <v>2942</v>
      </c>
      <c r="N2607" s="75"/>
      <c r="O2607" s="75">
        <v>0</v>
      </c>
      <c r="P2607" s="65">
        <v>1</v>
      </c>
      <c r="Q2607" s="91" t="s">
        <v>3107</v>
      </c>
      <c r="R2607" s="74">
        <v>41078</v>
      </c>
      <c r="T2607" s="123"/>
      <c r="U2607" s="338"/>
      <c r="V2607" s="92"/>
      <c r="W2607" s="92"/>
    </row>
    <row r="2608" spans="1:23" ht="12.75" customHeight="1" x14ac:dyDescent="0.2">
      <c r="A2608" s="11">
        <f t="shared" si="41"/>
        <v>2606</v>
      </c>
      <c r="B2608" s="98">
        <v>5387</v>
      </c>
      <c r="C2608" s="65" t="s">
        <v>1697</v>
      </c>
      <c r="D2608" s="75" t="s">
        <v>2945</v>
      </c>
      <c r="E2608" s="13" t="s">
        <v>646</v>
      </c>
      <c r="F2608" s="43" t="s">
        <v>3097</v>
      </c>
      <c r="G2608" s="12" t="s">
        <v>2120</v>
      </c>
      <c r="H2608" s="12"/>
      <c r="I2608" s="12"/>
      <c r="J2608" s="43" t="s">
        <v>3379</v>
      </c>
      <c r="K2608" s="13"/>
      <c r="L2608" s="13"/>
      <c r="M2608" s="168" t="s">
        <v>2943</v>
      </c>
      <c r="N2608" s="75"/>
      <c r="O2608" s="75">
        <v>0</v>
      </c>
      <c r="P2608" s="65">
        <v>1</v>
      </c>
      <c r="Q2608" s="91" t="s">
        <v>3107</v>
      </c>
      <c r="R2608" s="74">
        <v>41085</v>
      </c>
      <c r="T2608" s="123"/>
      <c r="U2608" s="338"/>
      <c r="V2608" s="92"/>
      <c r="W2608" s="92"/>
    </row>
    <row r="2609" spans="1:23" ht="12.75" customHeight="1" x14ac:dyDescent="0.2">
      <c r="A2609" s="11">
        <f t="shared" si="41"/>
        <v>2607</v>
      </c>
      <c r="B2609" s="98">
        <v>5947</v>
      </c>
      <c r="C2609" s="65" t="s">
        <v>1697</v>
      </c>
      <c r="D2609" s="75" t="s">
        <v>2946</v>
      </c>
      <c r="E2609" s="13" t="s">
        <v>934</v>
      </c>
      <c r="F2609" s="43" t="s">
        <v>3099</v>
      </c>
      <c r="G2609" s="12" t="s">
        <v>2120</v>
      </c>
      <c r="H2609" s="12" t="s">
        <v>2121</v>
      </c>
      <c r="I2609" s="225" t="s">
        <v>3360</v>
      </c>
      <c r="J2609" s="43" t="s">
        <v>3379</v>
      </c>
      <c r="K2609" s="43" t="s">
        <v>3379</v>
      </c>
      <c r="L2609" s="144">
        <v>41172</v>
      </c>
      <c r="M2609" s="168"/>
      <c r="N2609" s="75"/>
      <c r="O2609" s="75">
        <v>0</v>
      </c>
      <c r="P2609" s="65">
        <v>1</v>
      </c>
      <c r="Q2609" s="91" t="s">
        <v>3110</v>
      </c>
      <c r="R2609" s="74">
        <v>41085</v>
      </c>
      <c r="T2609" s="123"/>
      <c r="U2609" s="338"/>
      <c r="V2609" s="92"/>
      <c r="W2609" s="92"/>
    </row>
    <row r="2610" spans="1:23" ht="12.75" customHeight="1" x14ac:dyDescent="0.2">
      <c r="A2610" s="11">
        <f t="shared" si="41"/>
        <v>2608</v>
      </c>
      <c r="B2610" s="98">
        <v>5967</v>
      </c>
      <c r="C2610" s="65" t="s">
        <v>1697</v>
      </c>
      <c r="D2610" s="75" t="s">
        <v>2947</v>
      </c>
      <c r="E2610" s="13" t="s">
        <v>934</v>
      </c>
      <c r="F2610" s="43" t="s">
        <v>3099</v>
      </c>
      <c r="G2610" s="12" t="s">
        <v>2120</v>
      </c>
      <c r="H2610" s="12" t="s">
        <v>2121</v>
      </c>
      <c r="I2610" s="221" t="s">
        <v>3360</v>
      </c>
      <c r="J2610" s="43" t="s">
        <v>3379</v>
      </c>
      <c r="K2610" s="43" t="s">
        <v>3379</v>
      </c>
      <c r="L2610" s="144">
        <v>41086</v>
      </c>
      <c r="M2610" s="168"/>
      <c r="N2610" s="75"/>
      <c r="O2610" s="75">
        <v>0</v>
      </c>
      <c r="P2610" s="65">
        <v>1</v>
      </c>
      <c r="Q2610" s="91" t="s">
        <v>3110</v>
      </c>
      <c r="R2610" s="74">
        <v>41085</v>
      </c>
      <c r="T2610" s="123"/>
      <c r="U2610" s="338"/>
      <c r="V2610" s="92"/>
      <c r="W2610" s="92"/>
    </row>
    <row r="2611" spans="1:23" ht="12.75" customHeight="1" x14ac:dyDescent="0.2">
      <c r="A2611" s="11">
        <f t="shared" si="41"/>
        <v>2609</v>
      </c>
      <c r="B2611" s="98">
        <v>5956</v>
      </c>
      <c r="C2611" s="65" t="s">
        <v>1697</v>
      </c>
      <c r="D2611" s="75" t="s">
        <v>2948</v>
      </c>
      <c r="E2611" s="13" t="s">
        <v>2119</v>
      </c>
      <c r="F2611" s="43" t="s">
        <v>3098</v>
      </c>
      <c r="G2611" s="12" t="s">
        <v>2120</v>
      </c>
      <c r="H2611" s="12"/>
      <c r="I2611" s="12"/>
      <c r="J2611" s="43" t="s">
        <v>3379</v>
      </c>
      <c r="K2611" s="13"/>
      <c r="L2611" s="13"/>
      <c r="M2611" s="168"/>
      <c r="N2611" s="75"/>
      <c r="O2611" s="75">
        <v>0</v>
      </c>
      <c r="P2611" s="65">
        <v>1</v>
      </c>
      <c r="Q2611" s="91" t="s">
        <v>3107</v>
      </c>
      <c r="R2611" s="74">
        <v>41085</v>
      </c>
      <c r="T2611" s="123"/>
      <c r="U2611" s="338"/>
      <c r="V2611" s="92"/>
      <c r="W2611" s="92"/>
    </row>
    <row r="2612" spans="1:23" x14ac:dyDescent="0.2">
      <c r="A2612" s="11">
        <f t="shared" si="41"/>
        <v>2610</v>
      </c>
      <c r="B2612" s="98">
        <v>5343</v>
      </c>
      <c r="C2612" s="169" t="s">
        <v>1697</v>
      </c>
      <c r="D2612" s="170" t="s">
        <v>2949</v>
      </c>
      <c r="E2612" s="13" t="s">
        <v>2119</v>
      </c>
      <c r="F2612" s="43" t="s">
        <v>3098</v>
      </c>
      <c r="G2612" s="12" t="s">
        <v>2120</v>
      </c>
      <c r="H2612" s="12" t="s">
        <v>2121</v>
      </c>
      <c r="I2612" s="225" t="s">
        <v>3360</v>
      </c>
      <c r="J2612" s="43" t="s">
        <v>3379</v>
      </c>
      <c r="K2612" s="43" t="s">
        <v>3379</v>
      </c>
      <c r="L2612" s="144">
        <v>41729</v>
      </c>
      <c r="M2612" s="138" t="s">
        <v>2950</v>
      </c>
      <c r="N2612" s="15"/>
      <c r="O2612" s="15">
        <v>0</v>
      </c>
      <c r="P2612" s="39">
        <v>1</v>
      </c>
      <c r="Q2612" s="91" t="s">
        <v>3110</v>
      </c>
      <c r="R2612" s="38">
        <v>41088</v>
      </c>
      <c r="T2612" s="123"/>
      <c r="U2612" s="338"/>
      <c r="V2612" s="92">
        <v>41726</v>
      </c>
      <c r="W2612" s="92"/>
    </row>
    <row r="2613" spans="1:23" ht="12.75" customHeight="1" x14ac:dyDescent="0.2">
      <c r="A2613" s="11">
        <f t="shared" si="41"/>
        <v>2611</v>
      </c>
      <c r="B2613" s="98">
        <v>5110</v>
      </c>
      <c r="C2613" s="65" t="s">
        <v>1697</v>
      </c>
      <c r="D2613" s="75" t="s">
        <v>2952</v>
      </c>
      <c r="E2613" s="13" t="s">
        <v>1713</v>
      </c>
      <c r="F2613" s="43" t="s">
        <v>3094</v>
      </c>
      <c r="G2613" s="12" t="s">
        <v>2120</v>
      </c>
      <c r="H2613" s="12" t="s">
        <v>2121</v>
      </c>
      <c r="I2613" s="221" t="s">
        <v>3360</v>
      </c>
      <c r="J2613" s="43" t="s">
        <v>3379</v>
      </c>
      <c r="K2613" s="43" t="s">
        <v>3379</v>
      </c>
      <c r="L2613" s="144">
        <v>40778</v>
      </c>
      <c r="M2613" s="168" t="s">
        <v>2951</v>
      </c>
      <c r="N2613" s="75"/>
      <c r="O2613" s="75">
        <v>0</v>
      </c>
      <c r="P2613" s="65">
        <v>1</v>
      </c>
      <c r="Q2613" s="91" t="s">
        <v>3110</v>
      </c>
      <c r="R2613" s="74">
        <v>41094</v>
      </c>
      <c r="T2613" s="135">
        <v>41446</v>
      </c>
      <c r="U2613" s="338"/>
      <c r="V2613" s="92" t="s">
        <v>20858</v>
      </c>
      <c r="W2613" s="92"/>
    </row>
    <row r="2614" spans="1:23" ht="12.75" customHeight="1" x14ac:dyDescent="0.2">
      <c r="A2614" s="11">
        <f t="shared" si="41"/>
        <v>2612</v>
      </c>
      <c r="B2614" s="98">
        <v>5376</v>
      </c>
      <c r="C2614" s="65" t="s">
        <v>1697</v>
      </c>
      <c r="D2614" s="75" t="s">
        <v>2953</v>
      </c>
      <c r="E2614" s="13" t="s">
        <v>1713</v>
      </c>
      <c r="F2614" s="43" t="s">
        <v>3094</v>
      </c>
      <c r="G2614" s="12" t="s">
        <v>2120</v>
      </c>
      <c r="H2614" s="12"/>
      <c r="I2614" s="12"/>
      <c r="J2614" s="43" t="s">
        <v>3379</v>
      </c>
      <c r="K2614" s="13"/>
      <c r="L2614" s="13"/>
      <c r="M2614" s="168" t="s">
        <v>2954</v>
      </c>
      <c r="N2614" s="75"/>
      <c r="O2614" s="75">
        <v>0</v>
      </c>
      <c r="P2614" s="65">
        <v>1</v>
      </c>
      <c r="Q2614" s="91" t="s">
        <v>3107</v>
      </c>
      <c r="R2614" s="74">
        <v>41097</v>
      </c>
      <c r="T2614" s="123"/>
      <c r="U2614" s="338"/>
      <c r="V2614" s="92"/>
      <c r="W2614" s="92"/>
    </row>
    <row r="2615" spans="1:23" ht="12.75" customHeight="1" x14ac:dyDescent="0.2">
      <c r="A2615" s="11">
        <f t="shared" si="41"/>
        <v>2613</v>
      </c>
      <c r="B2615" s="98">
        <v>5937</v>
      </c>
      <c r="C2615" s="65" t="s">
        <v>1697</v>
      </c>
      <c r="D2615" s="75" t="s">
        <v>2957</v>
      </c>
      <c r="E2615" s="13" t="s">
        <v>934</v>
      </c>
      <c r="F2615" s="43" t="s">
        <v>3099</v>
      </c>
      <c r="G2615" s="12" t="s">
        <v>2120</v>
      </c>
      <c r="H2615" s="12" t="s">
        <v>2121</v>
      </c>
      <c r="I2615" s="226" t="s">
        <v>3360</v>
      </c>
      <c r="J2615" s="43" t="s">
        <v>3379</v>
      </c>
      <c r="K2615" s="43" t="s">
        <v>3379</v>
      </c>
      <c r="L2615" s="144">
        <v>41115</v>
      </c>
      <c r="M2615" s="168"/>
      <c r="N2615" s="75"/>
      <c r="O2615" s="75">
        <v>0</v>
      </c>
      <c r="P2615" s="65">
        <v>1</v>
      </c>
      <c r="Q2615" s="91" t="s">
        <v>3110</v>
      </c>
      <c r="R2615" s="74">
        <v>41117</v>
      </c>
      <c r="T2615" s="123"/>
      <c r="U2615" s="338"/>
      <c r="V2615" s="92"/>
      <c r="W2615" s="92"/>
    </row>
    <row r="2616" spans="1:23" ht="12.75" customHeight="1" x14ac:dyDescent="0.2">
      <c r="A2616" s="11">
        <f t="shared" si="41"/>
        <v>2614</v>
      </c>
      <c r="B2616" s="98">
        <v>5325</v>
      </c>
      <c r="C2616" s="39" t="s">
        <v>1697</v>
      </c>
      <c r="D2616" s="15" t="s">
        <v>2958</v>
      </c>
      <c r="E2616" s="13" t="s">
        <v>2119</v>
      </c>
      <c r="F2616" s="43" t="s">
        <v>3098</v>
      </c>
      <c r="G2616" s="12" t="s">
        <v>2120</v>
      </c>
      <c r="H2616" s="12" t="s">
        <v>2121</v>
      </c>
      <c r="I2616" s="12"/>
      <c r="J2616" s="43" t="s">
        <v>3379</v>
      </c>
      <c r="K2616" s="43" t="s">
        <v>3379</v>
      </c>
      <c r="L2616" s="43"/>
      <c r="M2616" s="138"/>
      <c r="N2616" s="15"/>
      <c r="O2616" s="15">
        <v>0</v>
      </c>
      <c r="P2616" s="39">
        <v>1</v>
      </c>
      <c r="Q2616" s="91" t="s">
        <v>3107</v>
      </c>
      <c r="R2616" s="38">
        <v>41117</v>
      </c>
      <c r="T2616" s="135">
        <v>41355</v>
      </c>
      <c r="U2616" s="338"/>
      <c r="V2616" s="92"/>
      <c r="W2616" s="92"/>
    </row>
    <row r="2617" spans="1:23" ht="12.75" customHeight="1" x14ac:dyDescent="0.2">
      <c r="A2617" s="11">
        <f t="shared" si="41"/>
        <v>2615</v>
      </c>
      <c r="B2617" s="98">
        <v>5391</v>
      </c>
      <c r="C2617" s="65" t="s">
        <v>1697</v>
      </c>
      <c r="D2617" s="75" t="s">
        <v>2959</v>
      </c>
      <c r="E2617" s="13" t="s">
        <v>1713</v>
      </c>
      <c r="F2617" s="43" t="s">
        <v>3094</v>
      </c>
      <c r="G2617" s="12" t="s">
        <v>2120</v>
      </c>
      <c r="H2617" s="12" t="s">
        <v>2121</v>
      </c>
      <c r="I2617" s="225" t="s">
        <v>3360</v>
      </c>
      <c r="J2617" s="43" t="s">
        <v>3379</v>
      </c>
      <c r="K2617" s="43" t="s">
        <v>3379</v>
      </c>
      <c r="L2617" s="144">
        <v>41117</v>
      </c>
      <c r="M2617" s="168"/>
      <c r="N2617" s="75"/>
      <c r="O2617" s="75">
        <v>0</v>
      </c>
      <c r="P2617" s="65">
        <v>1</v>
      </c>
      <c r="Q2617" s="91" t="s">
        <v>3110</v>
      </c>
      <c r="R2617" s="74">
        <v>41117</v>
      </c>
      <c r="T2617" s="123"/>
      <c r="U2617" s="338"/>
      <c r="V2617" s="92"/>
      <c r="W2617" s="92"/>
    </row>
    <row r="2618" spans="1:23" x14ac:dyDescent="0.2">
      <c r="A2618" s="11">
        <f t="shared" si="41"/>
        <v>2616</v>
      </c>
      <c r="B2618" s="98">
        <v>5377</v>
      </c>
      <c r="C2618" s="39" t="s">
        <v>1697</v>
      </c>
      <c r="D2618" s="15" t="s">
        <v>2960</v>
      </c>
      <c r="E2618" s="13" t="s">
        <v>2119</v>
      </c>
      <c r="F2618" s="138" t="s">
        <v>3051</v>
      </c>
      <c r="G2618" s="12" t="s">
        <v>2120</v>
      </c>
      <c r="H2618" s="12" t="s">
        <v>2121</v>
      </c>
      <c r="I2618" s="18" t="s">
        <v>3360</v>
      </c>
      <c r="J2618" s="43" t="s">
        <v>3379</v>
      </c>
      <c r="K2618" s="43" t="s">
        <v>3379</v>
      </c>
      <c r="L2618" s="144">
        <v>41120</v>
      </c>
      <c r="M2618" s="138"/>
      <c r="N2618" s="15"/>
      <c r="O2618" s="15">
        <v>0</v>
      </c>
      <c r="P2618" s="39">
        <v>1</v>
      </c>
      <c r="Q2618" s="91" t="s">
        <v>3110</v>
      </c>
      <c r="R2618" s="38">
        <v>41120</v>
      </c>
      <c r="T2618" s="135">
        <v>41432</v>
      </c>
      <c r="U2618" s="338"/>
      <c r="V2618" s="92"/>
      <c r="W2618" s="92"/>
    </row>
    <row r="2619" spans="1:23" x14ac:dyDescent="0.2">
      <c r="A2619" s="11">
        <f t="shared" si="41"/>
        <v>2617</v>
      </c>
      <c r="B2619" s="98">
        <v>4957</v>
      </c>
      <c r="C2619" s="39" t="s">
        <v>1697</v>
      </c>
      <c r="D2619" s="15" t="s">
        <v>2963</v>
      </c>
      <c r="E2619" s="13" t="s">
        <v>2119</v>
      </c>
      <c r="F2619" s="43" t="s">
        <v>3098</v>
      </c>
      <c r="G2619" s="12" t="s">
        <v>2120</v>
      </c>
      <c r="H2619" s="12" t="s">
        <v>2121</v>
      </c>
      <c r="I2619" s="221" t="s">
        <v>3360</v>
      </c>
      <c r="J2619" s="43" t="s">
        <v>3379</v>
      </c>
      <c r="K2619" s="43" t="s">
        <v>3379</v>
      </c>
      <c r="L2619" s="144">
        <v>41107</v>
      </c>
      <c r="M2619" s="138" t="s">
        <v>2964</v>
      </c>
      <c r="N2619" s="15"/>
      <c r="O2619" s="15">
        <v>0</v>
      </c>
      <c r="P2619" s="39">
        <v>1</v>
      </c>
      <c r="Q2619" s="91" t="s">
        <v>3110</v>
      </c>
      <c r="R2619" s="38">
        <v>41151</v>
      </c>
      <c r="T2619" s="123"/>
      <c r="U2619" s="338"/>
      <c r="V2619" s="92"/>
      <c r="W2619" s="92"/>
    </row>
    <row r="2620" spans="1:23" ht="12.75" customHeight="1" x14ac:dyDescent="0.2">
      <c r="A2620" s="11">
        <f t="shared" si="41"/>
        <v>2618</v>
      </c>
      <c r="B2620" s="98">
        <v>5384</v>
      </c>
      <c r="C2620" s="65" t="s">
        <v>1697</v>
      </c>
      <c r="D2620" s="75" t="s">
        <v>2965</v>
      </c>
      <c r="E2620" s="13" t="s">
        <v>646</v>
      </c>
      <c r="F2620" s="43" t="s">
        <v>3097</v>
      </c>
      <c r="G2620" s="12" t="s">
        <v>2120</v>
      </c>
      <c r="H2620" s="12"/>
      <c r="I2620" s="12"/>
      <c r="J2620" s="43" t="s">
        <v>3379</v>
      </c>
      <c r="K2620" s="13"/>
      <c r="L2620" s="13"/>
      <c r="M2620" s="168"/>
      <c r="N2620" s="75"/>
      <c r="O2620" s="75">
        <v>0</v>
      </c>
      <c r="P2620" s="65">
        <v>1</v>
      </c>
      <c r="Q2620" s="91" t="s">
        <v>3107</v>
      </c>
      <c r="R2620" s="74">
        <v>41151</v>
      </c>
      <c r="T2620" s="123"/>
      <c r="U2620" s="338"/>
      <c r="V2620" s="92"/>
      <c r="W2620" s="92"/>
    </row>
    <row r="2621" spans="1:23" ht="12.75" customHeight="1" x14ac:dyDescent="0.2">
      <c r="A2621" s="11">
        <f t="shared" si="41"/>
        <v>2619</v>
      </c>
      <c r="B2621" s="98">
        <v>5398</v>
      </c>
      <c r="C2621" s="65" t="s">
        <v>1697</v>
      </c>
      <c r="D2621" s="75" t="s">
        <v>2967</v>
      </c>
      <c r="E2621" s="13" t="s">
        <v>1713</v>
      </c>
      <c r="F2621" s="43" t="s">
        <v>3094</v>
      </c>
      <c r="G2621" s="12" t="s">
        <v>2120</v>
      </c>
      <c r="H2621" s="12"/>
      <c r="I2621" s="226" t="s">
        <v>3360</v>
      </c>
      <c r="J2621" s="43" t="s">
        <v>3379</v>
      </c>
      <c r="K2621" s="13"/>
      <c r="L2621" s="144">
        <v>40780</v>
      </c>
      <c r="M2621" s="168" t="s">
        <v>2966</v>
      </c>
      <c r="N2621" s="75"/>
      <c r="O2621" s="75">
        <v>0</v>
      </c>
      <c r="P2621" s="65">
        <v>1</v>
      </c>
      <c r="Q2621" s="91" t="s">
        <v>3110</v>
      </c>
      <c r="R2621" s="74">
        <v>41151</v>
      </c>
      <c r="T2621" s="123"/>
      <c r="U2621" s="338"/>
      <c r="V2621" s="92" t="s">
        <v>20859</v>
      </c>
      <c r="W2621" s="92"/>
    </row>
    <row r="2622" spans="1:23" ht="12.75" customHeight="1" x14ac:dyDescent="0.2">
      <c r="A2622" s="11">
        <f t="shared" si="41"/>
        <v>2620</v>
      </c>
      <c r="B2622" s="98">
        <v>5961</v>
      </c>
      <c r="C2622" s="65" t="s">
        <v>1697</v>
      </c>
      <c r="D2622" s="75" t="s">
        <v>2969</v>
      </c>
      <c r="E2622" s="13" t="s">
        <v>934</v>
      </c>
      <c r="F2622" s="43" t="s">
        <v>3099</v>
      </c>
      <c r="G2622" s="12" t="s">
        <v>2120</v>
      </c>
      <c r="H2622" s="12"/>
      <c r="I2622" s="12"/>
      <c r="J2622" s="43" t="s">
        <v>3379</v>
      </c>
      <c r="K2622" s="13"/>
      <c r="L2622" s="13"/>
      <c r="M2622" s="168"/>
      <c r="N2622" s="75"/>
      <c r="O2622" s="75">
        <v>0</v>
      </c>
      <c r="P2622" s="65">
        <v>1</v>
      </c>
      <c r="Q2622" s="91" t="s">
        <v>3107</v>
      </c>
      <c r="R2622" s="74">
        <v>41155</v>
      </c>
      <c r="T2622" s="123"/>
      <c r="U2622" s="338"/>
      <c r="V2622" s="92"/>
      <c r="W2622" s="92"/>
    </row>
    <row r="2623" spans="1:23" x14ac:dyDescent="0.2">
      <c r="A2623" s="11">
        <f t="shared" si="41"/>
        <v>2621</v>
      </c>
      <c r="B2623" s="98">
        <v>2254</v>
      </c>
      <c r="C2623" s="39" t="s">
        <v>1697</v>
      </c>
      <c r="D2623" s="15" t="s">
        <v>2970</v>
      </c>
      <c r="E2623" s="13" t="s">
        <v>2119</v>
      </c>
      <c r="F2623" s="138" t="s">
        <v>3051</v>
      </c>
      <c r="G2623" s="12" t="s">
        <v>2120</v>
      </c>
      <c r="H2623" s="12" t="s">
        <v>2121</v>
      </c>
      <c r="I2623" s="226" t="s">
        <v>3360</v>
      </c>
      <c r="J2623" s="43" t="s">
        <v>3379</v>
      </c>
      <c r="K2623" s="43" t="s">
        <v>3379</v>
      </c>
      <c r="L2623" s="144">
        <v>41165</v>
      </c>
      <c r="M2623" s="138"/>
      <c r="N2623" s="15"/>
      <c r="O2623" s="15">
        <v>0</v>
      </c>
      <c r="P2623" s="39">
        <v>1</v>
      </c>
      <c r="Q2623" s="91" t="s">
        <v>3110</v>
      </c>
      <c r="R2623" s="38">
        <v>41160</v>
      </c>
      <c r="T2623" s="123"/>
      <c r="U2623" s="338"/>
      <c r="V2623" s="92"/>
      <c r="W2623" s="92"/>
    </row>
    <row r="2624" spans="1:23" ht="12.75" customHeight="1" x14ac:dyDescent="0.2">
      <c r="A2624" s="11">
        <f t="shared" si="41"/>
        <v>2622</v>
      </c>
      <c r="B2624" s="98">
        <v>5370</v>
      </c>
      <c r="C2624" s="65" t="s">
        <v>1697</v>
      </c>
      <c r="D2624" s="75" t="s">
        <v>2971</v>
      </c>
      <c r="E2624" s="13" t="s">
        <v>2646</v>
      </c>
      <c r="F2624" s="43" t="s">
        <v>3095</v>
      </c>
      <c r="G2624" s="12" t="s">
        <v>2120</v>
      </c>
      <c r="H2624" s="12"/>
      <c r="I2624" s="12"/>
      <c r="J2624" s="43" t="s">
        <v>3379</v>
      </c>
      <c r="K2624" s="13"/>
      <c r="L2624" s="13"/>
      <c r="M2624" s="168"/>
      <c r="N2624" s="75"/>
      <c r="O2624" s="75">
        <v>0</v>
      </c>
      <c r="P2624" s="65">
        <v>1</v>
      </c>
      <c r="Q2624" s="91" t="s">
        <v>3107</v>
      </c>
      <c r="R2624" s="74">
        <v>41172</v>
      </c>
      <c r="T2624" s="123"/>
      <c r="U2624" s="338"/>
      <c r="V2624" s="92"/>
      <c r="W2624" s="92"/>
    </row>
    <row r="2625" spans="1:23" x14ac:dyDescent="0.2">
      <c r="A2625" s="11">
        <f t="shared" si="41"/>
        <v>2623</v>
      </c>
      <c r="B2625" s="98">
        <v>5393</v>
      </c>
      <c r="C2625" s="39" t="s">
        <v>1697</v>
      </c>
      <c r="D2625" s="15" t="s">
        <v>2974</v>
      </c>
      <c r="E2625" s="13" t="s">
        <v>2119</v>
      </c>
      <c r="F2625" s="43" t="s">
        <v>3098</v>
      </c>
      <c r="G2625" s="12" t="s">
        <v>2120</v>
      </c>
      <c r="H2625" s="12" t="s">
        <v>2121</v>
      </c>
      <c r="I2625" s="226" t="s">
        <v>3360</v>
      </c>
      <c r="J2625" s="43" t="s">
        <v>3379</v>
      </c>
      <c r="K2625" s="43" t="s">
        <v>3379</v>
      </c>
      <c r="L2625" s="144">
        <v>41242</v>
      </c>
      <c r="M2625" s="138"/>
      <c r="N2625" s="15"/>
      <c r="O2625" s="15">
        <v>0</v>
      </c>
      <c r="P2625" s="39">
        <v>1</v>
      </c>
      <c r="Q2625" s="91" t="s">
        <v>3110</v>
      </c>
      <c r="R2625" s="38">
        <v>41180</v>
      </c>
      <c r="T2625" s="123"/>
      <c r="U2625" s="338"/>
      <c r="V2625" s="92"/>
      <c r="W2625" s="92"/>
    </row>
    <row r="2626" spans="1:23" ht="12.75" customHeight="1" x14ac:dyDescent="0.2">
      <c r="A2626" s="11">
        <f t="shared" si="41"/>
        <v>2624</v>
      </c>
      <c r="B2626" s="98">
        <v>5946</v>
      </c>
      <c r="C2626" s="65" t="s">
        <v>1697</v>
      </c>
      <c r="D2626" s="75" t="s">
        <v>2975</v>
      </c>
      <c r="E2626" s="13" t="s">
        <v>646</v>
      </c>
      <c r="F2626" s="43" t="s">
        <v>3097</v>
      </c>
      <c r="G2626" s="12" t="s">
        <v>2120</v>
      </c>
      <c r="H2626" s="12"/>
      <c r="I2626" s="12"/>
      <c r="J2626" s="43" t="s">
        <v>3379</v>
      </c>
      <c r="K2626" s="13"/>
      <c r="L2626" s="13"/>
      <c r="M2626" s="168"/>
      <c r="N2626" s="75"/>
      <c r="O2626" s="75">
        <v>0</v>
      </c>
      <c r="P2626" s="65">
        <v>1</v>
      </c>
      <c r="Q2626" s="91" t="s">
        <v>3107</v>
      </c>
      <c r="R2626" s="74">
        <v>41180</v>
      </c>
      <c r="T2626" s="123"/>
      <c r="U2626" s="338"/>
      <c r="V2626" s="92"/>
      <c r="W2626" s="92"/>
    </row>
    <row r="2627" spans="1:23" ht="12.75" customHeight="1" x14ac:dyDescent="0.2">
      <c r="A2627" s="11">
        <f t="shared" si="41"/>
        <v>2625</v>
      </c>
      <c r="B2627" s="98">
        <v>5973</v>
      </c>
      <c r="C2627" s="65" t="s">
        <v>1697</v>
      </c>
      <c r="D2627" s="75" t="s">
        <v>2976</v>
      </c>
      <c r="E2627" s="13" t="s">
        <v>646</v>
      </c>
      <c r="F2627" s="43" t="s">
        <v>3097</v>
      </c>
      <c r="G2627" s="12" t="s">
        <v>2120</v>
      </c>
      <c r="H2627" s="12"/>
      <c r="I2627" s="12"/>
      <c r="J2627" s="43" t="s">
        <v>3379</v>
      </c>
      <c r="K2627" s="13"/>
      <c r="L2627" s="13"/>
      <c r="M2627" s="168"/>
      <c r="N2627" s="75"/>
      <c r="O2627" s="75">
        <v>0</v>
      </c>
      <c r="P2627" s="65">
        <v>1</v>
      </c>
      <c r="Q2627" s="91" t="s">
        <v>3107</v>
      </c>
      <c r="R2627" s="74">
        <v>41180</v>
      </c>
      <c r="T2627" s="123"/>
      <c r="U2627" s="338"/>
      <c r="V2627" s="92"/>
      <c r="W2627" s="92"/>
    </row>
    <row r="2628" spans="1:23" ht="12.75" customHeight="1" x14ac:dyDescent="0.2">
      <c r="A2628" s="11">
        <f t="shared" ref="A2628:A2691" si="42">A2627+1</f>
        <v>2626</v>
      </c>
      <c r="B2628" s="98">
        <v>5180</v>
      </c>
      <c r="C2628" s="65" t="s">
        <v>1697</v>
      </c>
      <c r="D2628" s="75" t="s">
        <v>2978</v>
      </c>
      <c r="E2628" s="13" t="s">
        <v>1713</v>
      </c>
      <c r="F2628" s="43" t="s">
        <v>3094</v>
      </c>
      <c r="G2628" s="12" t="s">
        <v>2120</v>
      </c>
      <c r="H2628" s="12"/>
      <c r="I2628" s="12"/>
      <c r="J2628" s="43" t="s">
        <v>3379</v>
      </c>
      <c r="K2628" s="13"/>
      <c r="L2628" s="13"/>
      <c r="M2628" s="168"/>
      <c r="N2628" s="75"/>
      <c r="O2628" s="75">
        <v>0</v>
      </c>
      <c r="P2628" s="65">
        <v>1</v>
      </c>
      <c r="Q2628" s="91" t="s">
        <v>3107</v>
      </c>
      <c r="R2628" s="74">
        <v>41184</v>
      </c>
      <c r="T2628" s="123"/>
      <c r="U2628" s="338"/>
      <c r="V2628" s="92"/>
      <c r="W2628" s="92"/>
    </row>
    <row r="2629" spans="1:23" ht="12.75" customHeight="1" x14ac:dyDescent="0.2">
      <c r="A2629" s="11">
        <f t="shared" si="42"/>
        <v>2627</v>
      </c>
      <c r="B2629" s="98">
        <v>5953</v>
      </c>
      <c r="C2629" s="65" t="s">
        <v>1697</v>
      </c>
      <c r="D2629" s="75" t="s">
        <v>2977</v>
      </c>
      <c r="E2629" s="13" t="s">
        <v>646</v>
      </c>
      <c r="F2629" s="43" t="s">
        <v>3097</v>
      </c>
      <c r="G2629" s="12" t="s">
        <v>2120</v>
      </c>
      <c r="H2629" s="12" t="s">
        <v>2121</v>
      </c>
      <c r="I2629" s="225" t="s">
        <v>3360</v>
      </c>
      <c r="J2629" s="43" t="s">
        <v>3379</v>
      </c>
      <c r="K2629" s="43" t="s">
        <v>3379</v>
      </c>
      <c r="L2629" s="144">
        <v>41201</v>
      </c>
      <c r="M2629" s="168"/>
      <c r="N2629" s="75"/>
      <c r="O2629" s="75">
        <v>0</v>
      </c>
      <c r="P2629" s="65">
        <v>1</v>
      </c>
      <c r="Q2629" s="91" t="s">
        <v>3110</v>
      </c>
      <c r="R2629" s="74">
        <v>41184</v>
      </c>
      <c r="T2629" s="135">
        <v>41446</v>
      </c>
      <c r="U2629" s="338"/>
      <c r="V2629" s="92"/>
      <c r="W2629" s="92"/>
    </row>
    <row r="2630" spans="1:23" ht="12.75" customHeight="1" x14ac:dyDescent="0.2">
      <c r="A2630" s="11">
        <f t="shared" si="42"/>
        <v>2628</v>
      </c>
      <c r="B2630" s="98">
        <v>1229</v>
      </c>
      <c r="C2630" s="130" t="s">
        <v>1697</v>
      </c>
      <c r="D2630" s="132" t="s">
        <v>2984</v>
      </c>
      <c r="E2630" s="13" t="s">
        <v>2119</v>
      </c>
      <c r="F2630" s="43" t="s">
        <v>3098</v>
      </c>
      <c r="G2630" s="12" t="s">
        <v>2120</v>
      </c>
      <c r="H2630" s="12" t="s">
        <v>2121</v>
      </c>
      <c r="I2630" s="18" t="s">
        <v>3360</v>
      </c>
      <c r="J2630" s="43" t="s">
        <v>3379</v>
      </c>
      <c r="K2630" s="44">
        <v>41961</v>
      </c>
      <c r="L2630" s="144">
        <v>40786</v>
      </c>
      <c r="M2630" s="168" t="s">
        <v>2985</v>
      </c>
      <c r="N2630" s="75"/>
      <c r="O2630" s="75">
        <v>0</v>
      </c>
      <c r="P2630" s="65">
        <v>1</v>
      </c>
      <c r="Q2630" s="91" t="s">
        <v>3110</v>
      </c>
      <c r="R2630" s="74">
        <v>41241</v>
      </c>
      <c r="T2630" s="123">
        <v>41814</v>
      </c>
      <c r="U2630" s="92">
        <v>41943</v>
      </c>
      <c r="V2630" s="92"/>
      <c r="W2630" s="92"/>
    </row>
    <row r="2631" spans="1:23" x14ac:dyDescent="0.2">
      <c r="A2631" s="11">
        <f t="shared" si="42"/>
        <v>2629</v>
      </c>
      <c r="B2631" s="98">
        <v>1305</v>
      </c>
      <c r="C2631" s="39" t="s">
        <v>1697</v>
      </c>
      <c r="D2631" s="15" t="s">
        <v>2986</v>
      </c>
      <c r="E2631" s="13" t="s">
        <v>2119</v>
      </c>
      <c r="F2631" s="138" t="s">
        <v>3051</v>
      </c>
      <c r="G2631" s="12" t="s">
        <v>2120</v>
      </c>
      <c r="H2631" s="12" t="s">
        <v>2121</v>
      </c>
      <c r="I2631" s="18" t="s">
        <v>3360</v>
      </c>
      <c r="J2631" s="43" t="s">
        <v>3379</v>
      </c>
      <c r="K2631" s="43" t="s">
        <v>3379</v>
      </c>
      <c r="L2631" s="144">
        <v>41058</v>
      </c>
      <c r="M2631" s="138" t="s">
        <v>2985</v>
      </c>
      <c r="N2631" s="15"/>
      <c r="O2631" s="15">
        <v>0</v>
      </c>
      <c r="P2631" s="39">
        <v>1</v>
      </c>
      <c r="Q2631" s="91" t="s">
        <v>3110</v>
      </c>
      <c r="R2631" s="38">
        <v>41242</v>
      </c>
      <c r="T2631" s="123"/>
      <c r="U2631" s="338"/>
      <c r="V2631" s="92"/>
      <c r="W2631" s="92"/>
    </row>
    <row r="2632" spans="1:23" x14ac:dyDescent="0.2">
      <c r="A2632" s="11">
        <f t="shared" si="42"/>
        <v>2630</v>
      </c>
      <c r="B2632" s="98">
        <v>1000</v>
      </c>
      <c r="C2632" s="39" t="s">
        <v>1697</v>
      </c>
      <c r="D2632" s="15" t="s">
        <v>2999</v>
      </c>
      <c r="E2632" s="13" t="s">
        <v>2119</v>
      </c>
      <c r="F2632" s="138" t="s">
        <v>3051</v>
      </c>
      <c r="G2632" s="167"/>
      <c r="H2632" s="12" t="s">
        <v>2121</v>
      </c>
      <c r="I2632" s="221" t="s">
        <v>3360</v>
      </c>
      <c r="J2632" s="11"/>
      <c r="K2632" s="43" t="s">
        <v>3379</v>
      </c>
      <c r="L2632" s="144">
        <v>40534</v>
      </c>
      <c r="M2632" s="138" t="s">
        <v>2985</v>
      </c>
      <c r="N2632" s="15"/>
      <c r="O2632" s="15">
        <v>0</v>
      </c>
      <c r="P2632" s="39">
        <v>1</v>
      </c>
      <c r="Q2632" s="91" t="s">
        <v>3110</v>
      </c>
      <c r="R2632" s="38">
        <v>41243</v>
      </c>
      <c r="T2632" s="123">
        <v>41814</v>
      </c>
      <c r="U2632" s="338"/>
      <c r="V2632" s="92"/>
      <c r="W2632" s="92"/>
    </row>
    <row r="2633" spans="1:23" ht="12.75" customHeight="1" x14ac:dyDescent="0.2">
      <c r="A2633" s="11">
        <f t="shared" si="42"/>
        <v>2631</v>
      </c>
      <c r="B2633" s="98">
        <v>5905</v>
      </c>
      <c r="C2633" s="65" t="s">
        <v>1697</v>
      </c>
      <c r="D2633" s="75" t="s">
        <v>2993</v>
      </c>
      <c r="E2633" s="13" t="s">
        <v>2119</v>
      </c>
      <c r="F2633" s="43" t="s">
        <v>3098</v>
      </c>
      <c r="G2633" s="12" t="s">
        <v>2120</v>
      </c>
      <c r="H2633" s="12"/>
      <c r="I2633" s="12"/>
      <c r="J2633" s="43" t="s">
        <v>3379</v>
      </c>
      <c r="K2633" s="13"/>
      <c r="L2633" s="13"/>
      <c r="M2633" s="168"/>
      <c r="N2633" s="75"/>
      <c r="O2633" s="75">
        <v>0</v>
      </c>
      <c r="P2633" s="65">
        <v>1</v>
      </c>
      <c r="Q2633" s="91" t="s">
        <v>3107</v>
      </c>
      <c r="R2633" s="74">
        <v>41265</v>
      </c>
      <c r="T2633" s="135">
        <v>41305</v>
      </c>
      <c r="U2633" s="338"/>
      <c r="V2633" s="92"/>
      <c r="W2633" s="92"/>
    </row>
    <row r="2634" spans="1:23" ht="12.75" customHeight="1" x14ac:dyDescent="0.2">
      <c r="A2634" s="11">
        <f t="shared" si="42"/>
        <v>2632</v>
      </c>
      <c r="B2634" s="98">
        <v>5334</v>
      </c>
      <c r="C2634" s="65" t="s">
        <v>1697</v>
      </c>
      <c r="D2634" s="75" t="s">
        <v>2994</v>
      </c>
      <c r="E2634" s="13" t="s">
        <v>646</v>
      </c>
      <c r="F2634" s="43" t="s">
        <v>3097</v>
      </c>
      <c r="G2634" s="12" t="s">
        <v>2120</v>
      </c>
      <c r="H2634" s="12" t="s">
        <v>2121</v>
      </c>
      <c r="I2634" s="225" t="s">
        <v>3360</v>
      </c>
      <c r="J2634" s="43" t="s">
        <v>3379</v>
      </c>
      <c r="K2634" s="43" t="s">
        <v>3379</v>
      </c>
      <c r="L2634" s="144">
        <v>41269</v>
      </c>
      <c r="M2634" s="168"/>
      <c r="N2634" s="75"/>
      <c r="O2634" s="75">
        <v>0</v>
      </c>
      <c r="P2634" s="65">
        <v>1</v>
      </c>
      <c r="Q2634" s="91" t="s">
        <v>3110</v>
      </c>
      <c r="R2634" s="74">
        <v>41265</v>
      </c>
      <c r="T2634" s="135">
        <v>41446</v>
      </c>
      <c r="U2634" s="338"/>
      <c r="V2634" s="92"/>
      <c r="W2634" s="92"/>
    </row>
    <row r="2635" spans="1:23" ht="12.75" customHeight="1" x14ac:dyDescent="0.2">
      <c r="A2635" s="11">
        <f t="shared" si="42"/>
        <v>2633</v>
      </c>
      <c r="B2635" s="98">
        <v>5970</v>
      </c>
      <c r="C2635" s="65" t="s">
        <v>1697</v>
      </c>
      <c r="D2635" s="75" t="s">
        <v>2995</v>
      </c>
      <c r="E2635" s="13" t="s">
        <v>2646</v>
      </c>
      <c r="F2635" s="154" t="s">
        <v>3052</v>
      </c>
      <c r="G2635" s="12" t="s">
        <v>2120</v>
      </c>
      <c r="H2635" s="12" t="s">
        <v>2121</v>
      </c>
      <c r="I2635" s="18" t="s">
        <v>3360</v>
      </c>
      <c r="J2635" s="43" t="s">
        <v>3379</v>
      </c>
      <c r="K2635" s="43" t="s">
        <v>3379</v>
      </c>
      <c r="L2635" s="144">
        <v>41269</v>
      </c>
      <c r="M2635" s="168"/>
      <c r="N2635" s="75"/>
      <c r="O2635" s="75">
        <v>0</v>
      </c>
      <c r="P2635" s="65">
        <v>1</v>
      </c>
      <c r="Q2635" s="91" t="s">
        <v>3110</v>
      </c>
      <c r="R2635" s="74">
        <v>41265</v>
      </c>
      <c r="T2635" s="135">
        <v>41446</v>
      </c>
      <c r="U2635" s="338"/>
      <c r="V2635" s="92"/>
      <c r="W2635" s="92"/>
    </row>
    <row r="2636" spans="1:23" ht="12.75" customHeight="1" x14ac:dyDescent="0.2">
      <c r="A2636" s="11">
        <f t="shared" si="42"/>
        <v>2634</v>
      </c>
      <c r="B2636" s="98">
        <v>5354</v>
      </c>
      <c r="C2636" s="65" t="s">
        <v>1697</v>
      </c>
      <c r="D2636" s="75" t="s">
        <v>2996</v>
      </c>
      <c r="E2636" s="13" t="s">
        <v>2646</v>
      </c>
      <c r="F2636" s="43" t="s">
        <v>3095</v>
      </c>
      <c r="G2636" s="12" t="s">
        <v>2120</v>
      </c>
      <c r="H2636" s="12" t="s">
        <v>2121</v>
      </c>
      <c r="I2636" s="18" t="s">
        <v>3360</v>
      </c>
      <c r="J2636" s="43" t="s">
        <v>3379</v>
      </c>
      <c r="K2636" s="43" t="s">
        <v>3379</v>
      </c>
      <c r="L2636" s="144">
        <v>41265</v>
      </c>
      <c r="M2636" s="168"/>
      <c r="N2636" s="75"/>
      <c r="O2636" s="75">
        <v>0</v>
      </c>
      <c r="P2636" s="65">
        <v>1</v>
      </c>
      <c r="Q2636" s="91" t="s">
        <v>3110</v>
      </c>
      <c r="R2636" s="74">
        <v>41265</v>
      </c>
      <c r="T2636" s="135">
        <v>41446</v>
      </c>
      <c r="U2636" s="338"/>
      <c r="V2636" s="92"/>
      <c r="W2636" s="92"/>
    </row>
    <row r="2637" spans="1:23" ht="12.75" customHeight="1" x14ac:dyDescent="0.2">
      <c r="A2637" s="11">
        <f t="shared" si="42"/>
        <v>2635</v>
      </c>
      <c r="B2637" s="98">
        <v>5142</v>
      </c>
      <c r="C2637" s="65" t="s">
        <v>1697</v>
      </c>
      <c r="D2637" s="75" t="s">
        <v>2997</v>
      </c>
      <c r="E2637" s="13" t="s">
        <v>1713</v>
      </c>
      <c r="F2637" s="43" t="s">
        <v>3094</v>
      </c>
      <c r="G2637" s="12" t="s">
        <v>2120</v>
      </c>
      <c r="H2637" s="12" t="s">
        <v>2121</v>
      </c>
      <c r="I2637" s="18" t="s">
        <v>3360</v>
      </c>
      <c r="J2637" s="43" t="s">
        <v>3379</v>
      </c>
      <c r="K2637" s="43" t="s">
        <v>3379</v>
      </c>
      <c r="L2637" s="144">
        <v>41265</v>
      </c>
      <c r="M2637" s="168"/>
      <c r="N2637" s="75"/>
      <c r="O2637" s="75">
        <v>0</v>
      </c>
      <c r="P2637" s="65">
        <v>1</v>
      </c>
      <c r="Q2637" s="91" t="s">
        <v>3110</v>
      </c>
      <c r="R2637" s="74">
        <v>41265</v>
      </c>
      <c r="T2637" s="135">
        <v>41305</v>
      </c>
      <c r="U2637" s="338"/>
      <c r="V2637" s="92"/>
      <c r="W2637" s="92"/>
    </row>
    <row r="2638" spans="1:23" x14ac:dyDescent="0.2">
      <c r="A2638" s="11">
        <f t="shared" si="42"/>
        <v>2636</v>
      </c>
      <c r="B2638" s="98">
        <v>133</v>
      </c>
      <c r="C2638" s="39" t="s">
        <v>1697</v>
      </c>
      <c r="D2638" s="15" t="s">
        <v>3002</v>
      </c>
      <c r="E2638" s="13" t="s">
        <v>2119</v>
      </c>
      <c r="F2638" s="138" t="s">
        <v>3051</v>
      </c>
      <c r="G2638" s="12" t="s">
        <v>2120</v>
      </c>
      <c r="H2638" s="12" t="s">
        <v>2121</v>
      </c>
      <c r="I2638" s="18" t="s">
        <v>3360</v>
      </c>
      <c r="J2638" s="43" t="s">
        <v>3379</v>
      </c>
      <c r="K2638" s="43" t="s">
        <v>3379</v>
      </c>
      <c r="L2638" s="144">
        <v>41638</v>
      </c>
      <c r="M2638" s="138"/>
      <c r="N2638" s="15"/>
      <c r="O2638" s="15">
        <v>0</v>
      </c>
      <c r="P2638" s="39">
        <v>1</v>
      </c>
      <c r="Q2638" s="91" t="s">
        <v>3110</v>
      </c>
      <c r="R2638" s="38">
        <v>41270</v>
      </c>
      <c r="T2638" s="123"/>
      <c r="U2638" s="338"/>
      <c r="V2638" s="92"/>
      <c r="W2638" s="92"/>
    </row>
    <row r="2639" spans="1:23" ht="12.75" customHeight="1" x14ac:dyDescent="0.2">
      <c r="A2639" s="11">
        <f t="shared" si="42"/>
        <v>2637</v>
      </c>
      <c r="B2639" s="98">
        <v>5985</v>
      </c>
      <c r="C2639" s="65" t="s">
        <v>1697</v>
      </c>
      <c r="D2639" s="75" t="s">
        <v>3003</v>
      </c>
      <c r="E2639" s="13" t="s">
        <v>646</v>
      </c>
      <c r="F2639" s="43" t="s">
        <v>3097</v>
      </c>
      <c r="G2639" s="12" t="s">
        <v>2120</v>
      </c>
      <c r="H2639" s="12" t="s">
        <v>2121</v>
      </c>
      <c r="I2639" s="221" t="s">
        <v>3360</v>
      </c>
      <c r="J2639" s="43" t="s">
        <v>3379</v>
      </c>
      <c r="K2639" s="43" t="s">
        <v>3379</v>
      </c>
      <c r="L2639" s="144">
        <v>41270</v>
      </c>
      <c r="M2639" s="168"/>
      <c r="N2639" s="75"/>
      <c r="O2639" s="75">
        <v>0</v>
      </c>
      <c r="P2639" s="65">
        <v>1</v>
      </c>
      <c r="Q2639" s="91" t="s">
        <v>3110</v>
      </c>
      <c r="R2639" s="74">
        <v>41271</v>
      </c>
      <c r="T2639" s="135">
        <v>41446</v>
      </c>
      <c r="U2639" s="338"/>
      <c r="V2639" s="92"/>
      <c r="W2639" s="92"/>
    </row>
    <row r="2640" spans="1:23" ht="12.75" customHeight="1" x14ac:dyDescent="0.2">
      <c r="A2640" s="11">
        <f t="shared" si="42"/>
        <v>2638</v>
      </c>
      <c r="B2640" s="98">
        <v>5359</v>
      </c>
      <c r="C2640" s="39" t="s">
        <v>1697</v>
      </c>
      <c r="D2640" s="15" t="s">
        <v>3004</v>
      </c>
      <c r="E2640" s="13" t="s">
        <v>2119</v>
      </c>
      <c r="F2640" s="43" t="s">
        <v>3098</v>
      </c>
      <c r="G2640" s="12" t="s">
        <v>2120</v>
      </c>
      <c r="H2640" s="12" t="s">
        <v>2121</v>
      </c>
      <c r="I2640" s="12"/>
      <c r="J2640" s="43" t="s">
        <v>3379</v>
      </c>
      <c r="K2640" s="43" t="s">
        <v>3379</v>
      </c>
      <c r="L2640" s="43"/>
      <c r="M2640" s="138"/>
      <c r="N2640" s="15"/>
      <c r="O2640" s="15">
        <v>0</v>
      </c>
      <c r="P2640" s="39">
        <v>1</v>
      </c>
      <c r="Q2640" s="91" t="s">
        <v>3107</v>
      </c>
      <c r="R2640" s="38">
        <v>41271</v>
      </c>
      <c r="T2640" s="123"/>
      <c r="U2640" s="338"/>
      <c r="V2640" s="92"/>
      <c r="W2640" s="92"/>
    </row>
    <row r="2641" spans="1:23" x14ac:dyDescent="0.2">
      <c r="A2641" s="11">
        <f t="shared" si="42"/>
        <v>2639</v>
      </c>
      <c r="B2641" s="171">
        <v>5915</v>
      </c>
      <c r="C2641" s="39" t="s">
        <v>1697</v>
      </c>
      <c r="D2641" s="15" t="s">
        <v>3005</v>
      </c>
      <c r="E2641" s="13" t="s">
        <v>2119</v>
      </c>
      <c r="F2641" s="43" t="s">
        <v>3098</v>
      </c>
      <c r="G2641" s="172" t="s">
        <v>2120</v>
      </c>
      <c r="H2641" s="12" t="s">
        <v>2121</v>
      </c>
      <c r="I2641" s="225" t="s">
        <v>3360</v>
      </c>
      <c r="J2641" s="144">
        <v>41275</v>
      </c>
      <c r="K2641" s="173">
        <v>41617</v>
      </c>
      <c r="L2641" s="144">
        <v>41397</v>
      </c>
      <c r="M2641" s="138" t="s">
        <v>3000</v>
      </c>
      <c r="N2641" s="15"/>
      <c r="O2641" s="15">
        <v>0</v>
      </c>
      <c r="P2641" s="39">
        <v>1</v>
      </c>
      <c r="Q2641" s="91" t="s">
        <v>3110</v>
      </c>
      <c r="R2641" s="174">
        <v>41271</v>
      </c>
      <c r="T2641" s="145">
        <v>41305</v>
      </c>
      <c r="U2641" s="338"/>
      <c r="V2641" s="92"/>
      <c r="W2641" s="92"/>
    </row>
    <row r="2642" spans="1:23" x14ac:dyDescent="0.2">
      <c r="A2642" s="11">
        <f t="shared" si="42"/>
        <v>2640</v>
      </c>
      <c r="B2642" s="98">
        <v>5998</v>
      </c>
      <c r="C2642" s="39" t="s">
        <v>1697</v>
      </c>
      <c r="D2642" s="15" t="s">
        <v>3007</v>
      </c>
      <c r="E2642" s="13" t="s">
        <v>2119</v>
      </c>
      <c r="F2642" s="138" t="s">
        <v>3051</v>
      </c>
      <c r="G2642" s="12" t="s">
        <v>2120</v>
      </c>
      <c r="H2642" s="12" t="s">
        <v>2121</v>
      </c>
      <c r="I2642" s="221" t="s">
        <v>3360</v>
      </c>
      <c r="J2642" s="43" t="s">
        <v>3379</v>
      </c>
      <c r="K2642" s="43" t="s">
        <v>3379</v>
      </c>
      <c r="L2642" s="144">
        <v>41337</v>
      </c>
      <c r="M2642" s="138"/>
      <c r="N2642" s="15"/>
      <c r="O2642" s="15">
        <v>0</v>
      </c>
      <c r="P2642" s="39">
        <v>1</v>
      </c>
      <c r="Q2642" s="91" t="s">
        <v>3110</v>
      </c>
      <c r="R2642" s="38">
        <v>41272</v>
      </c>
      <c r="T2642" s="123"/>
      <c r="U2642" s="338"/>
      <c r="V2642" s="92"/>
      <c r="W2642" s="92"/>
    </row>
    <row r="2643" spans="1:23" ht="12.75" customHeight="1" x14ac:dyDescent="0.2">
      <c r="A2643" s="11">
        <f t="shared" si="42"/>
        <v>2641</v>
      </c>
      <c r="B2643" s="98">
        <v>5369</v>
      </c>
      <c r="C2643" s="39" t="s">
        <v>1697</v>
      </c>
      <c r="D2643" s="15" t="s">
        <v>3008</v>
      </c>
      <c r="E2643" s="13" t="s">
        <v>2646</v>
      </c>
      <c r="F2643" s="43" t="s">
        <v>3095</v>
      </c>
      <c r="G2643" s="12" t="s">
        <v>2120</v>
      </c>
      <c r="H2643" s="167"/>
      <c r="I2643" s="22" t="s">
        <v>3360</v>
      </c>
      <c r="J2643" s="43" t="s">
        <v>3379</v>
      </c>
      <c r="K2643" s="11"/>
      <c r="L2643" s="46">
        <v>41961</v>
      </c>
      <c r="M2643" s="138"/>
      <c r="N2643" s="15"/>
      <c r="O2643" s="15">
        <v>1</v>
      </c>
      <c r="P2643" s="39">
        <v>1</v>
      </c>
      <c r="Q2643" s="91" t="s">
        <v>3110</v>
      </c>
      <c r="R2643" s="38">
        <v>41272</v>
      </c>
      <c r="T2643" s="135">
        <v>41305</v>
      </c>
      <c r="U2643" s="338"/>
      <c r="V2643" s="92">
        <v>41943</v>
      </c>
      <c r="W2643" s="92">
        <v>41943</v>
      </c>
    </row>
    <row r="2644" spans="1:23" x14ac:dyDescent="0.2">
      <c r="A2644" s="11">
        <f t="shared" si="42"/>
        <v>2642</v>
      </c>
      <c r="B2644" s="98">
        <v>5971</v>
      </c>
      <c r="C2644" s="39" t="s">
        <v>1697</v>
      </c>
      <c r="D2644" s="15" t="s">
        <v>3009</v>
      </c>
      <c r="E2644" s="13" t="s">
        <v>2119</v>
      </c>
      <c r="F2644" s="138" t="s">
        <v>3051</v>
      </c>
      <c r="G2644" s="12" t="s">
        <v>2120</v>
      </c>
      <c r="H2644" s="12" t="s">
        <v>2121</v>
      </c>
      <c r="I2644" s="225" t="s">
        <v>3360</v>
      </c>
      <c r="J2644" s="43" t="s">
        <v>3379</v>
      </c>
      <c r="K2644" s="43" t="s">
        <v>3379</v>
      </c>
      <c r="L2644" s="144">
        <v>41355</v>
      </c>
      <c r="M2644" s="138"/>
      <c r="N2644" s="15"/>
      <c r="O2644" s="15">
        <v>0</v>
      </c>
      <c r="P2644" s="39">
        <v>1</v>
      </c>
      <c r="Q2644" s="91" t="s">
        <v>3110</v>
      </c>
      <c r="R2644" s="38">
        <v>41273</v>
      </c>
      <c r="T2644" s="135">
        <v>41432</v>
      </c>
      <c r="U2644" s="338"/>
      <c r="V2644" s="92"/>
      <c r="W2644" s="92"/>
    </row>
    <row r="2645" spans="1:23" ht="12.75" customHeight="1" x14ac:dyDescent="0.2">
      <c r="A2645" s="11">
        <f t="shared" si="42"/>
        <v>2643</v>
      </c>
      <c r="B2645" s="98">
        <v>5269</v>
      </c>
      <c r="C2645" s="39" t="s">
        <v>1697</v>
      </c>
      <c r="D2645" s="15" t="s">
        <v>3010</v>
      </c>
      <c r="E2645" s="13" t="s">
        <v>2646</v>
      </c>
      <c r="F2645" s="43" t="s">
        <v>3095</v>
      </c>
      <c r="G2645" s="12" t="s">
        <v>2120</v>
      </c>
      <c r="H2645" s="12" t="s">
        <v>2121</v>
      </c>
      <c r="I2645" s="18" t="s">
        <v>3360</v>
      </c>
      <c r="J2645" s="43" t="s">
        <v>3379</v>
      </c>
      <c r="K2645" s="46">
        <v>41670</v>
      </c>
      <c r="L2645" s="144" t="s">
        <v>20808</v>
      </c>
      <c r="M2645" s="138"/>
      <c r="N2645" s="15"/>
      <c r="O2645" s="15">
        <v>1</v>
      </c>
      <c r="P2645" s="39">
        <v>1</v>
      </c>
      <c r="Q2645" s="91" t="s">
        <v>3110</v>
      </c>
      <c r="R2645" s="38">
        <v>41273</v>
      </c>
      <c r="T2645" s="125">
        <v>41669</v>
      </c>
      <c r="U2645" s="338"/>
      <c r="V2645" s="92"/>
      <c r="W2645" s="92"/>
    </row>
    <row r="2646" spans="1:23" ht="12.75" customHeight="1" x14ac:dyDescent="0.2">
      <c r="A2646" s="13">
        <f t="shared" si="42"/>
        <v>2644</v>
      </c>
      <c r="B2646" s="98">
        <v>5914</v>
      </c>
      <c r="C2646" s="18" t="s">
        <v>1697</v>
      </c>
      <c r="D2646" s="19" t="s">
        <v>3014</v>
      </c>
      <c r="E2646" s="13" t="s">
        <v>934</v>
      </c>
      <c r="F2646" s="168" t="s">
        <v>3055</v>
      </c>
      <c r="G2646" s="12" t="s">
        <v>2120</v>
      </c>
      <c r="H2646" s="12" t="s">
        <v>2121</v>
      </c>
      <c r="I2646" s="221" t="s">
        <v>3360</v>
      </c>
      <c r="J2646" s="43" t="s">
        <v>3379</v>
      </c>
      <c r="K2646" s="43" t="s">
        <v>3379</v>
      </c>
      <c r="L2646" s="144">
        <v>41337</v>
      </c>
      <c r="M2646" s="168"/>
      <c r="N2646" s="75"/>
      <c r="O2646" s="75">
        <v>0</v>
      </c>
      <c r="P2646" s="65">
        <v>1</v>
      </c>
      <c r="Q2646" s="124" t="s">
        <v>3110</v>
      </c>
      <c r="R2646" s="74">
        <v>41273</v>
      </c>
      <c r="T2646" s="135">
        <v>41305</v>
      </c>
      <c r="U2646" s="338"/>
      <c r="V2646" s="92"/>
      <c r="W2646" s="92"/>
    </row>
    <row r="2647" spans="1:23" ht="12.75" customHeight="1" x14ac:dyDescent="0.2">
      <c r="A2647" s="13">
        <f t="shared" si="42"/>
        <v>2645</v>
      </c>
      <c r="B2647" s="98">
        <v>5420</v>
      </c>
      <c r="C2647" s="12" t="s">
        <v>1697</v>
      </c>
      <c r="D2647" s="12" t="s">
        <v>3013</v>
      </c>
      <c r="E2647" s="12" t="s">
        <v>957</v>
      </c>
      <c r="F2647" s="18" t="s">
        <v>3096</v>
      </c>
      <c r="G2647" s="18" t="s">
        <v>2120</v>
      </c>
      <c r="H2647" s="12"/>
      <c r="I2647" s="12"/>
      <c r="J2647" s="144">
        <v>41287</v>
      </c>
      <c r="K2647" s="13"/>
      <c r="L2647" s="13"/>
      <c r="M2647" s="43"/>
      <c r="N2647" s="19"/>
      <c r="O2647" s="75">
        <v>1</v>
      </c>
      <c r="P2647" s="18">
        <v>1</v>
      </c>
      <c r="Q2647" s="124" t="s">
        <v>3107</v>
      </c>
      <c r="R2647" s="211">
        <v>41287</v>
      </c>
      <c r="T2647" s="135">
        <v>41305</v>
      </c>
      <c r="U2647" s="338"/>
      <c r="V2647" s="92"/>
      <c r="W2647" s="92"/>
    </row>
    <row r="2648" spans="1:23" x14ac:dyDescent="0.2">
      <c r="A2648" s="13">
        <f t="shared" si="42"/>
        <v>2646</v>
      </c>
      <c r="B2648" s="98">
        <v>5331</v>
      </c>
      <c r="C2648" s="18" t="s">
        <v>1697</v>
      </c>
      <c r="D2648" s="19" t="s">
        <v>3015</v>
      </c>
      <c r="E2648" s="19" t="s">
        <v>2119</v>
      </c>
      <c r="F2648" s="43" t="s">
        <v>3098</v>
      </c>
      <c r="G2648" s="18" t="s">
        <v>2120</v>
      </c>
      <c r="H2648" s="12" t="s">
        <v>2121</v>
      </c>
      <c r="I2648" s="225" t="s">
        <v>3360</v>
      </c>
      <c r="J2648" s="44">
        <v>41302</v>
      </c>
      <c r="K2648" s="44">
        <v>41302</v>
      </c>
      <c r="L2648" s="144">
        <v>41302</v>
      </c>
      <c r="M2648" s="43"/>
      <c r="N2648" s="19"/>
      <c r="O2648" s="75">
        <v>0</v>
      </c>
      <c r="P2648" s="18">
        <v>1</v>
      </c>
      <c r="Q2648" s="124" t="s">
        <v>3110</v>
      </c>
      <c r="R2648" s="69">
        <v>41302</v>
      </c>
      <c r="T2648" s="85">
        <v>41305</v>
      </c>
      <c r="U2648" s="338"/>
      <c r="V2648" s="92"/>
      <c r="W2648" s="92"/>
    </row>
    <row r="2649" spans="1:23" x14ac:dyDescent="0.2">
      <c r="A2649" s="13">
        <f t="shared" si="42"/>
        <v>2647</v>
      </c>
      <c r="B2649" s="98">
        <v>5900</v>
      </c>
      <c r="C2649" s="18" t="s">
        <v>1697</v>
      </c>
      <c r="D2649" s="19" t="s">
        <v>3016</v>
      </c>
      <c r="E2649" s="19" t="s">
        <v>2119</v>
      </c>
      <c r="F2649" s="43" t="s">
        <v>3098</v>
      </c>
      <c r="G2649" s="18" t="s">
        <v>2120</v>
      </c>
      <c r="H2649" s="12" t="s">
        <v>2121</v>
      </c>
      <c r="I2649" s="221" t="s">
        <v>3360</v>
      </c>
      <c r="J2649" s="44">
        <v>41305</v>
      </c>
      <c r="K2649" s="44">
        <v>41305</v>
      </c>
      <c r="L2649" s="144">
        <v>41422</v>
      </c>
      <c r="M2649" s="43"/>
      <c r="N2649" s="19"/>
      <c r="O2649" s="75">
        <v>0</v>
      </c>
      <c r="P2649" s="18">
        <v>1</v>
      </c>
      <c r="Q2649" s="124" t="s">
        <v>3110</v>
      </c>
      <c r="R2649" s="69">
        <v>41305</v>
      </c>
      <c r="T2649" s="85">
        <v>41305</v>
      </c>
      <c r="U2649" s="338"/>
      <c r="V2649" s="92"/>
      <c r="W2649" s="92"/>
    </row>
    <row r="2650" spans="1:23" ht="12.75" customHeight="1" x14ac:dyDescent="0.2">
      <c r="A2650" s="13">
        <f t="shared" si="42"/>
        <v>2648</v>
      </c>
      <c r="B2650" s="98">
        <v>4595</v>
      </c>
      <c r="C2650" s="12" t="s">
        <v>1697</v>
      </c>
      <c r="D2650" s="14" t="s">
        <v>3019</v>
      </c>
      <c r="E2650" s="19" t="s">
        <v>2646</v>
      </c>
      <c r="F2650" s="19" t="s">
        <v>3095</v>
      </c>
      <c r="G2650" s="18" t="s">
        <v>2120</v>
      </c>
      <c r="H2650" s="12"/>
      <c r="I2650" s="12"/>
      <c r="J2650" s="44">
        <v>41337</v>
      </c>
      <c r="K2650" s="13"/>
      <c r="L2650" s="13"/>
      <c r="M2650" s="43"/>
      <c r="N2650" s="19"/>
      <c r="O2650" s="75">
        <v>1</v>
      </c>
      <c r="P2650" s="18">
        <v>1</v>
      </c>
      <c r="Q2650" s="124" t="s">
        <v>3107</v>
      </c>
      <c r="R2650" s="211">
        <v>41337</v>
      </c>
      <c r="T2650" s="135">
        <v>41333</v>
      </c>
      <c r="U2650" s="338"/>
      <c r="V2650" s="92"/>
      <c r="W2650" s="92"/>
    </row>
    <row r="2651" spans="1:23" ht="12.75" customHeight="1" x14ac:dyDescent="0.2">
      <c r="A2651" s="13">
        <f t="shared" si="42"/>
        <v>2649</v>
      </c>
      <c r="B2651" s="98">
        <v>5394</v>
      </c>
      <c r="C2651" s="18" t="s">
        <v>1697</v>
      </c>
      <c r="D2651" s="19" t="s">
        <v>3020</v>
      </c>
      <c r="E2651" s="13" t="s">
        <v>646</v>
      </c>
      <c r="F2651" s="43" t="s">
        <v>3097</v>
      </c>
      <c r="G2651" s="18" t="s">
        <v>2120</v>
      </c>
      <c r="H2651" s="12" t="s">
        <v>2121</v>
      </c>
      <c r="I2651" s="225" t="s">
        <v>3360</v>
      </c>
      <c r="J2651" s="71">
        <v>41337</v>
      </c>
      <c r="K2651" s="44">
        <v>41337</v>
      </c>
      <c r="L2651" s="144">
        <v>41337</v>
      </c>
      <c r="M2651" s="43"/>
      <c r="N2651" s="19"/>
      <c r="O2651" s="75">
        <v>0</v>
      </c>
      <c r="P2651" s="18">
        <v>1</v>
      </c>
      <c r="Q2651" s="124" t="s">
        <v>3110</v>
      </c>
      <c r="R2651" s="69">
        <v>41337</v>
      </c>
      <c r="T2651" s="85">
        <v>41333</v>
      </c>
      <c r="U2651" s="338"/>
      <c r="V2651" s="92"/>
      <c r="W2651" s="92"/>
    </row>
    <row r="2652" spans="1:23" ht="12.75" customHeight="1" x14ac:dyDescent="0.2">
      <c r="A2652" s="13">
        <f t="shared" si="42"/>
        <v>2650</v>
      </c>
      <c r="B2652" s="98">
        <v>5912</v>
      </c>
      <c r="C2652" s="18" t="s">
        <v>1697</v>
      </c>
      <c r="D2652" s="19" t="s">
        <v>3021</v>
      </c>
      <c r="E2652" s="13" t="s">
        <v>934</v>
      </c>
      <c r="F2652" s="43" t="s">
        <v>3055</v>
      </c>
      <c r="G2652" s="18" t="s">
        <v>2120</v>
      </c>
      <c r="H2652" s="12" t="s">
        <v>2121</v>
      </c>
      <c r="I2652" s="18" t="s">
        <v>3360</v>
      </c>
      <c r="J2652" s="71">
        <v>41337</v>
      </c>
      <c r="K2652" s="44">
        <v>41337</v>
      </c>
      <c r="L2652" s="144">
        <v>41337</v>
      </c>
      <c r="M2652" s="43"/>
      <c r="N2652" s="19"/>
      <c r="O2652" s="75">
        <v>0</v>
      </c>
      <c r="P2652" s="18">
        <v>1</v>
      </c>
      <c r="Q2652" s="124" t="s">
        <v>3110</v>
      </c>
      <c r="R2652" s="69">
        <v>41337</v>
      </c>
      <c r="T2652" s="85">
        <v>41333</v>
      </c>
      <c r="U2652" s="338"/>
      <c r="V2652" s="92"/>
      <c r="W2652" s="92"/>
    </row>
    <row r="2653" spans="1:23" ht="12.75" customHeight="1" x14ac:dyDescent="0.2">
      <c r="A2653" s="13">
        <f t="shared" si="42"/>
        <v>2651</v>
      </c>
      <c r="B2653" s="98">
        <v>5395</v>
      </c>
      <c r="C2653" s="18" t="s">
        <v>1697</v>
      </c>
      <c r="D2653" s="19" t="s">
        <v>3022</v>
      </c>
      <c r="E2653" s="13" t="s">
        <v>646</v>
      </c>
      <c r="F2653" s="43" t="s">
        <v>3097</v>
      </c>
      <c r="G2653" s="18" t="s">
        <v>2120</v>
      </c>
      <c r="H2653" s="12" t="s">
        <v>2121</v>
      </c>
      <c r="I2653" s="18" t="s">
        <v>3360</v>
      </c>
      <c r="J2653" s="71">
        <v>41355</v>
      </c>
      <c r="K2653" s="44">
        <v>41355</v>
      </c>
      <c r="L2653" s="144">
        <v>41355</v>
      </c>
      <c r="M2653" s="43"/>
      <c r="N2653" s="19"/>
      <c r="O2653" s="75">
        <v>0</v>
      </c>
      <c r="P2653" s="18">
        <v>1</v>
      </c>
      <c r="Q2653" s="124" t="s">
        <v>3110</v>
      </c>
      <c r="R2653" s="69">
        <v>41355</v>
      </c>
      <c r="T2653" s="85">
        <v>41432</v>
      </c>
      <c r="U2653" s="338"/>
      <c r="V2653" s="92"/>
      <c r="W2653" s="92"/>
    </row>
    <row r="2654" spans="1:23" x14ac:dyDescent="0.2">
      <c r="A2654" s="13">
        <f t="shared" si="42"/>
        <v>2652</v>
      </c>
      <c r="B2654" s="259">
        <v>174</v>
      </c>
      <c r="C2654" s="18" t="s">
        <v>1697</v>
      </c>
      <c r="D2654" s="19" t="s">
        <v>3023</v>
      </c>
      <c r="E2654" s="19" t="s">
        <v>2119</v>
      </c>
      <c r="F2654" s="43" t="s">
        <v>3051</v>
      </c>
      <c r="G2654" s="18" t="s">
        <v>2120</v>
      </c>
      <c r="H2654" s="12" t="s">
        <v>2121</v>
      </c>
      <c r="I2654" s="18" t="s">
        <v>3360</v>
      </c>
      <c r="J2654" s="44">
        <v>41355</v>
      </c>
      <c r="K2654" s="44">
        <v>41355</v>
      </c>
      <c r="L2654" s="144">
        <v>41355</v>
      </c>
      <c r="M2654" s="43"/>
      <c r="N2654" s="19"/>
      <c r="O2654" s="75">
        <v>0</v>
      </c>
      <c r="P2654" s="18">
        <v>1</v>
      </c>
      <c r="Q2654" s="124" t="s">
        <v>3110</v>
      </c>
      <c r="R2654" s="69">
        <v>41355</v>
      </c>
      <c r="T2654" s="86">
        <v>41514</v>
      </c>
      <c r="U2654" s="338"/>
      <c r="V2654" s="92"/>
      <c r="W2654" s="92"/>
    </row>
    <row r="2655" spans="1:23" ht="12.75" customHeight="1" x14ac:dyDescent="0.2">
      <c r="A2655" s="13">
        <f t="shared" si="42"/>
        <v>2653</v>
      </c>
      <c r="B2655" s="98">
        <v>5151</v>
      </c>
      <c r="C2655" s="18" t="s">
        <v>1697</v>
      </c>
      <c r="D2655" s="43" t="s">
        <v>3024</v>
      </c>
      <c r="E2655" s="13" t="s">
        <v>1713</v>
      </c>
      <c r="F2655" s="43" t="s">
        <v>3050</v>
      </c>
      <c r="G2655" s="18" t="s">
        <v>2120</v>
      </c>
      <c r="H2655" s="18" t="s">
        <v>2121</v>
      </c>
      <c r="I2655" s="18" t="s">
        <v>3360</v>
      </c>
      <c r="J2655" s="71">
        <v>41362</v>
      </c>
      <c r="K2655" s="44">
        <v>41362</v>
      </c>
      <c r="L2655" s="144">
        <v>41397</v>
      </c>
      <c r="M2655" s="43"/>
      <c r="N2655" s="19"/>
      <c r="O2655" s="75">
        <v>0</v>
      </c>
      <c r="P2655" s="18">
        <v>1</v>
      </c>
      <c r="Q2655" s="124" t="s">
        <v>3110</v>
      </c>
      <c r="R2655" s="69">
        <v>41362</v>
      </c>
      <c r="T2655" s="85">
        <v>41394</v>
      </c>
      <c r="U2655" s="338"/>
      <c r="V2655" s="92"/>
      <c r="W2655" s="92"/>
    </row>
    <row r="2656" spans="1:23" x14ac:dyDescent="0.2">
      <c r="A2656" s="13">
        <f t="shared" si="42"/>
        <v>2654</v>
      </c>
      <c r="B2656" s="259">
        <v>5918</v>
      </c>
      <c r="C2656" s="18" t="s">
        <v>1697</v>
      </c>
      <c r="D2656" s="19" t="s">
        <v>3026</v>
      </c>
      <c r="E2656" s="13" t="s">
        <v>2119</v>
      </c>
      <c r="F2656" s="43" t="s">
        <v>3051</v>
      </c>
      <c r="G2656" s="18" t="s">
        <v>2120</v>
      </c>
      <c r="H2656" s="18" t="s">
        <v>2121</v>
      </c>
      <c r="I2656" s="18" t="s">
        <v>3360</v>
      </c>
      <c r="J2656" s="44">
        <v>41424</v>
      </c>
      <c r="K2656" s="44">
        <v>41424</v>
      </c>
      <c r="L2656" s="144">
        <v>41424</v>
      </c>
      <c r="M2656" s="43"/>
      <c r="N2656" s="19"/>
      <c r="O2656" s="75">
        <v>0</v>
      </c>
      <c r="P2656" s="18">
        <v>1</v>
      </c>
      <c r="Q2656" s="124" t="s">
        <v>3110</v>
      </c>
      <c r="R2656" s="69">
        <v>41424</v>
      </c>
      <c r="T2656" s="85">
        <v>41425</v>
      </c>
      <c r="U2656" s="338"/>
      <c r="V2656" s="92"/>
      <c r="W2656" s="92"/>
    </row>
    <row r="2657" spans="1:23" x14ac:dyDescent="0.2">
      <c r="A2657" s="13">
        <f t="shared" si="42"/>
        <v>2655</v>
      </c>
      <c r="B2657" s="259">
        <v>2256</v>
      </c>
      <c r="C2657" s="105" t="s">
        <v>1697</v>
      </c>
      <c r="D2657" s="52" t="s">
        <v>3027</v>
      </c>
      <c r="E2657" s="52" t="s">
        <v>2119</v>
      </c>
      <c r="F2657" s="19" t="s">
        <v>3051</v>
      </c>
      <c r="G2657" s="18" t="s">
        <v>2120</v>
      </c>
      <c r="H2657" s="18" t="s">
        <v>2121</v>
      </c>
      <c r="I2657" s="221" t="s">
        <v>3360</v>
      </c>
      <c r="J2657" s="44">
        <v>41437</v>
      </c>
      <c r="K2657" s="44">
        <v>41437</v>
      </c>
      <c r="L2657" s="144">
        <v>41437</v>
      </c>
      <c r="M2657" s="43"/>
      <c r="N2657" s="19"/>
      <c r="O2657" s="75">
        <v>0</v>
      </c>
      <c r="P2657" s="18">
        <v>1</v>
      </c>
      <c r="Q2657" s="124" t="s">
        <v>3110</v>
      </c>
      <c r="R2657" s="69">
        <v>41437</v>
      </c>
      <c r="T2657" s="87">
        <v>41432</v>
      </c>
      <c r="U2657" s="338"/>
      <c r="V2657" s="92"/>
      <c r="W2657" s="92"/>
    </row>
    <row r="2658" spans="1:23" ht="12.75" customHeight="1" x14ac:dyDescent="0.2">
      <c r="A2658" s="11">
        <f t="shared" si="42"/>
        <v>2656</v>
      </c>
      <c r="B2658" s="100">
        <v>5327</v>
      </c>
      <c r="C2658" s="105" t="s">
        <v>1697</v>
      </c>
      <c r="D2658" s="52" t="s">
        <v>3029</v>
      </c>
      <c r="E2658" s="13" t="s">
        <v>646</v>
      </c>
      <c r="F2658" s="43" t="s">
        <v>3097</v>
      </c>
      <c r="G2658" s="12" t="s">
        <v>2120</v>
      </c>
      <c r="H2658" s="12" t="s">
        <v>2121</v>
      </c>
      <c r="I2658" s="18" t="s">
        <v>3360</v>
      </c>
      <c r="J2658" s="71">
        <v>41455</v>
      </c>
      <c r="K2658" s="44">
        <v>41455</v>
      </c>
      <c r="L2658" s="44">
        <v>41973</v>
      </c>
      <c r="M2658" s="43"/>
      <c r="N2658" s="19"/>
      <c r="O2658" s="75">
        <v>0</v>
      </c>
      <c r="P2658" s="18">
        <v>1</v>
      </c>
      <c r="Q2658" s="91" t="s">
        <v>3110</v>
      </c>
      <c r="R2658" s="69">
        <v>41455</v>
      </c>
      <c r="T2658" s="86">
        <v>41471</v>
      </c>
      <c r="U2658" s="338"/>
      <c r="V2658" s="92">
        <v>41971</v>
      </c>
      <c r="W2658" s="92">
        <v>41971</v>
      </c>
    </row>
    <row r="2659" spans="1:23" ht="12.75" customHeight="1" x14ac:dyDescent="0.2">
      <c r="A2659" s="11">
        <f t="shared" si="42"/>
        <v>2657</v>
      </c>
      <c r="B2659" s="101">
        <v>5157</v>
      </c>
      <c r="C2659" s="105" t="s">
        <v>1697</v>
      </c>
      <c r="D2659" s="52" t="s">
        <v>3030</v>
      </c>
      <c r="E2659" s="13" t="s">
        <v>1713</v>
      </c>
      <c r="F2659" s="43" t="s">
        <v>3094</v>
      </c>
      <c r="G2659" s="12" t="s">
        <v>2120</v>
      </c>
      <c r="H2659" s="12"/>
      <c r="I2659" s="12"/>
      <c r="J2659" s="71">
        <v>41455</v>
      </c>
      <c r="K2659" s="44"/>
      <c r="L2659" s="44"/>
      <c r="M2659" s="43"/>
      <c r="N2659" s="19"/>
      <c r="O2659" s="75">
        <v>0</v>
      </c>
      <c r="P2659" s="18">
        <v>1</v>
      </c>
      <c r="Q2659" s="91" t="s">
        <v>3107</v>
      </c>
      <c r="R2659" s="69"/>
      <c r="T2659" s="175">
        <v>41471</v>
      </c>
      <c r="U2659" s="338"/>
      <c r="V2659" s="92"/>
      <c r="W2659" s="92"/>
    </row>
    <row r="2660" spans="1:23" ht="30" customHeight="1" x14ac:dyDescent="0.2">
      <c r="A2660" s="13">
        <f t="shared" si="42"/>
        <v>2658</v>
      </c>
      <c r="B2660" s="101">
        <v>2286</v>
      </c>
      <c r="C2660" s="105" t="s">
        <v>1697</v>
      </c>
      <c r="D2660" s="52" t="s">
        <v>2913</v>
      </c>
      <c r="E2660" s="13" t="s">
        <v>2646</v>
      </c>
      <c r="F2660" s="43" t="s">
        <v>3095</v>
      </c>
      <c r="G2660" s="12" t="s">
        <v>2120</v>
      </c>
      <c r="H2660" s="18" t="s">
        <v>2121</v>
      </c>
      <c r="I2660" s="18"/>
      <c r="J2660" s="71">
        <v>41472</v>
      </c>
      <c r="K2660" s="44">
        <v>41472</v>
      </c>
      <c r="L2660" s="44"/>
      <c r="M2660" s="43"/>
      <c r="N2660" s="19"/>
      <c r="O2660" s="75">
        <v>0</v>
      </c>
      <c r="P2660" s="18">
        <v>1</v>
      </c>
      <c r="Q2660" s="91" t="s">
        <v>3107</v>
      </c>
      <c r="R2660" s="69">
        <v>41472</v>
      </c>
      <c r="T2660" s="88">
        <v>41411</v>
      </c>
      <c r="U2660" s="338"/>
      <c r="V2660" s="92"/>
      <c r="W2660" s="92"/>
    </row>
    <row r="2661" spans="1:23" x14ac:dyDescent="0.2">
      <c r="A2661" s="13">
        <f t="shared" si="42"/>
        <v>2659</v>
      </c>
      <c r="B2661" s="101">
        <v>1023</v>
      </c>
      <c r="C2661" s="147" t="s">
        <v>1697</v>
      </c>
      <c r="D2661" s="260" t="s">
        <v>3031</v>
      </c>
      <c r="E2661" s="260" t="s">
        <v>2119</v>
      </c>
      <c r="F2661" s="19" t="s">
        <v>3051</v>
      </c>
      <c r="G2661" s="12"/>
      <c r="H2661" s="18" t="s">
        <v>2121</v>
      </c>
      <c r="I2661" s="225" t="s">
        <v>3360</v>
      </c>
      <c r="J2661" s="13"/>
      <c r="K2661" s="44">
        <v>41499</v>
      </c>
      <c r="L2661" s="144">
        <v>41499</v>
      </c>
      <c r="M2661" s="43"/>
      <c r="N2661" s="19"/>
      <c r="O2661" s="15">
        <v>0</v>
      </c>
      <c r="P2661" s="22">
        <v>1</v>
      </c>
      <c r="Q2661" s="91" t="s">
        <v>3110</v>
      </c>
      <c r="R2661" s="69">
        <v>41499</v>
      </c>
      <c r="T2661" s="89"/>
      <c r="U2661" s="338"/>
      <c r="V2661" s="92" t="s">
        <v>20851</v>
      </c>
      <c r="W2661" s="92"/>
    </row>
    <row r="2662" spans="1:23" s="31" customFormat="1" x14ac:dyDescent="0.2">
      <c r="A2662" s="13">
        <f t="shared" si="42"/>
        <v>2660</v>
      </c>
      <c r="B2662" s="101">
        <v>2268</v>
      </c>
      <c r="C2662" s="105" t="s">
        <v>1697</v>
      </c>
      <c r="D2662" s="52" t="s">
        <v>3032</v>
      </c>
      <c r="E2662" s="13" t="s">
        <v>2119</v>
      </c>
      <c r="F2662" s="19" t="s">
        <v>3051</v>
      </c>
      <c r="G2662" s="18" t="s">
        <v>2120</v>
      </c>
      <c r="H2662" s="18" t="s">
        <v>2121</v>
      </c>
      <c r="I2662" s="18" t="s">
        <v>3360</v>
      </c>
      <c r="J2662" s="44">
        <v>41516</v>
      </c>
      <c r="K2662" s="44">
        <v>41516</v>
      </c>
      <c r="L2662" s="144">
        <v>41516</v>
      </c>
      <c r="M2662" s="13"/>
      <c r="N2662" s="14"/>
      <c r="O2662" s="15">
        <v>0</v>
      </c>
      <c r="P2662" s="66">
        <v>1</v>
      </c>
      <c r="Q2662" s="91" t="s">
        <v>3110</v>
      </c>
      <c r="R2662" s="29">
        <v>41516</v>
      </c>
      <c r="S2662" s="117"/>
      <c r="T2662" s="89"/>
      <c r="U2662" s="338"/>
      <c r="V2662" s="92" t="s">
        <v>20851</v>
      </c>
      <c r="W2662" s="92"/>
    </row>
    <row r="2663" spans="1:23" s="31" customFormat="1" x14ac:dyDescent="0.2">
      <c r="A2663" s="11">
        <f t="shared" si="42"/>
        <v>2661</v>
      </c>
      <c r="B2663" s="102">
        <v>5386</v>
      </c>
      <c r="C2663" s="107" t="s">
        <v>1697</v>
      </c>
      <c r="D2663" s="27" t="s">
        <v>3033</v>
      </c>
      <c r="E2663" s="13" t="s">
        <v>2119</v>
      </c>
      <c r="F2663" s="43" t="s">
        <v>3098</v>
      </c>
      <c r="G2663" s="28" t="s">
        <v>2120</v>
      </c>
      <c r="H2663" s="28" t="s">
        <v>2121</v>
      </c>
      <c r="I2663" s="18" t="s">
        <v>3360</v>
      </c>
      <c r="J2663" s="45">
        <v>41517</v>
      </c>
      <c r="K2663" s="45">
        <v>41516</v>
      </c>
      <c r="L2663" s="144">
        <v>41516</v>
      </c>
      <c r="M2663" s="515"/>
      <c r="N2663" s="30"/>
      <c r="O2663" s="15">
        <v>0</v>
      </c>
      <c r="P2663" s="66">
        <v>1</v>
      </c>
      <c r="Q2663" s="91" t="s">
        <v>3110</v>
      </c>
      <c r="R2663" s="29">
        <v>41516</v>
      </c>
      <c r="S2663" s="117"/>
      <c r="T2663" s="89"/>
      <c r="U2663" s="338"/>
      <c r="V2663" s="92" t="s">
        <v>20851</v>
      </c>
      <c r="W2663" s="92"/>
    </row>
    <row r="2664" spans="1:23" s="31" customFormat="1" ht="12.75" customHeight="1" x14ac:dyDescent="0.2">
      <c r="A2664" s="11">
        <f t="shared" si="42"/>
        <v>2662</v>
      </c>
      <c r="B2664" s="101">
        <v>5955</v>
      </c>
      <c r="C2664" s="105" t="s">
        <v>1697</v>
      </c>
      <c r="D2664" s="52" t="s">
        <v>3034</v>
      </c>
      <c r="E2664" s="13" t="s">
        <v>1713</v>
      </c>
      <c r="F2664" s="43" t="s">
        <v>3094</v>
      </c>
      <c r="G2664" s="18" t="s">
        <v>2120</v>
      </c>
      <c r="H2664" s="18" t="s">
        <v>2121</v>
      </c>
      <c r="I2664" s="18" t="s">
        <v>3360</v>
      </c>
      <c r="J2664" s="71">
        <v>41517</v>
      </c>
      <c r="K2664" s="44">
        <v>41516</v>
      </c>
      <c r="L2664" s="144">
        <v>41516</v>
      </c>
      <c r="M2664" s="13"/>
      <c r="N2664" s="14"/>
      <c r="O2664" s="75">
        <v>0</v>
      </c>
      <c r="P2664" s="65">
        <v>1</v>
      </c>
      <c r="Q2664" s="91" t="s">
        <v>3110</v>
      </c>
      <c r="R2664" s="71">
        <v>41516</v>
      </c>
      <c r="S2664" s="117"/>
      <c r="T2664" s="405"/>
      <c r="U2664" s="338"/>
      <c r="V2664" s="92" t="s">
        <v>20851</v>
      </c>
      <c r="W2664" s="92"/>
    </row>
    <row r="2665" spans="1:23" s="31" customFormat="1" x14ac:dyDescent="0.2">
      <c r="A2665" s="11">
        <f t="shared" si="42"/>
        <v>2663</v>
      </c>
      <c r="B2665" s="102">
        <v>5995</v>
      </c>
      <c r="C2665" s="107" t="s">
        <v>1697</v>
      </c>
      <c r="D2665" s="27" t="s">
        <v>3035</v>
      </c>
      <c r="E2665" s="13" t="s">
        <v>2119</v>
      </c>
      <c r="F2665" s="43" t="s">
        <v>3098</v>
      </c>
      <c r="G2665" s="28" t="s">
        <v>2120</v>
      </c>
      <c r="H2665" s="28" t="s">
        <v>2121</v>
      </c>
      <c r="I2665" s="18" t="s">
        <v>3360</v>
      </c>
      <c r="J2665" s="45">
        <v>41517</v>
      </c>
      <c r="K2665" s="45">
        <v>41516</v>
      </c>
      <c r="L2665" s="144">
        <v>41516</v>
      </c>
      <c r="M2665" s="515"/>
      <c r="N2665" s="30"/>
      <c r="O2665" s="15">
        <v>0</v>
      </c>
      <c r="P2665" s="66">
        <v>1</v>
      </c>
      <c r="Q2665" s="91" t="s">
        <v>3110</v>
      </c>
      <c r="R2665" s="29">
        <v>41516</v>
      </c>
      <c r="S2665" s="117"/>
      <c r="T2665" s="405"/>
      <c r="U2665" s="338"/>
      <c r="V2665" s="92" t="s">
        <v>20851</v>
      </c>
      <c r="W2665" s="92"/>
    </row>
    <row r="2666" spans="1:23" s="31" customFormat="1" ht="60" customHeight="1" x14ac:dyDescent="0.2">
      <c r="A2666" s="11">
        <f t="shared" si="42"/>
        <v>2664</v>
      </c>
      <c r="B2666" s="101">
        <v>2448</v>
      </c>
      <c r="C2666" s="105" t="s">
        <v>1697</v>
      </c>
      <c r="D2666" s="52" t="s">
        <v>3036</v>
      </c>
      <c r="E2666" s="13" t="s">
        <v>2646</v>
      </c>
      <c r="F2666" s="43" t="s">
        <v>3095</v>
      </c>
      <c r="G2666" s="18" t="s">
        <v>2120</v>
      </c>
      <c r="H2666" s="18" t="s">
        <v>2121</v>
      </c>
      <c r="I2666" s="18" t="s">
        <v>3360</v>
      </c>
      <c r="J2666" s="71">
        <v>41526</v>
      </c>
      <c r="K2666" s="44">
        <v>41526</v>
      </c>
      <c r="L2666" s="144">
        <v>41578</v>
      </c>
      <c r="M2666" s="13"/>
      <c r="N2666" s="14"/>
      <c r="O2666" s="75">
        <v>0</v>
      </c>
      <c r="P2666" s="65">
        <v>1</v>
      </c>
      <c r="Q2666" s="91" t="s">
        <v>3110</v>
      </c>
      <c r="R2666" s="71">
        <v>41526</v>
      </c>
      <c r="S2666" s="117"/>
      <c r="T2666" s="405">
        <v>40536</v>
      </c>
      <c r="U2666" s="338"/>
      <c r="V2666" s="92" t="s">
        <v>20851</v>
      </c>
      <c r="W2666" s="92"/>
    </row>
    <row r="2667" spans="1:23" s="31" customFormat="1" x14ac:dyDescent="0.2">
      <c r="A2667" s="11">
        <f t="shared" si="42"/>
        <v>2665</v>
      </c>
      <c r="B2667" s="102">
        <v>2196</v>
      </c>
      <c r="C2667" s="107" t="s">
        <v>1697</v>
      </c>
      <c r="D2667" s="27" t="s">
        <v>3037</v>
      </c>
      <c r="E2667" s="13" t="s">
        <v>2119</v>
      </c>
      <c r="F2667" s="43" t="s">
        <v>3098</v>
      </c>
      <c r="G2667" s="28" t="s">
        <v>2120</v>
      </c>
      <c r="H2667" s="28" t="s">
        <v>2121</v>
      </c>
      <c r="I2667" s="18" t="s">
        <v>3360</v>
      </c>
      <c r="J2667" s="45">
        <v>41541</v>
      </c>
      <c r="K2667" s="45">
        <v>41541</v>
      </c>
      <c r="L2667" s="144">
        <v>41541</v>
      </c>
      <c r="M2667" s="515"/>
      <c r="N2667" s="30"/>
      <c r="O2667" s="15">
        <v>0</v>
      </c>
      <c r="P2667" s="66">
        <v>1</v>
      </c>
      <c r="Q2667" s="91" t="s">
        <v>3110</v>
      </c>
      <c r="R2667" s="29">
        <v>41541</v>
      </c>
      <c r="S2667" s="117"/>
      <c r="T2667" s="405"/>
      <c r="U2667" s="338"/>
      <c r="V2667" s="92" t="s">
        <v>20851</v>
      </c>
      <c r="W2667" s="92"/>
    </row>
    <row r="2668" spans="1:23" s="31" customFormat="1" ht="12.75" customHeight="1" x14ac:dyDescent="0.2">
      <c r="A2668" s="11">
        <f t="shared" si="42"/>
        <v>2666</v>
      </c>
      <c r="B2668" s="101">
        <v>5954</v>
      </c>
      <c r="C2668" s="105" t="s">
        <v>1697</v>
      </c>
      <c r="D2668" s="52" t="s">
        <v>3038</v>
      </c>
      <c r="E2668" s="13" t="s">
        <v>957</v>
      </c>
      <c r="F2668" s="43" t="s">
        <v>3096</v>
      </c>
      <c r="G2668" s="18" t="s">
        <v>2120</v>
      </c>
      <c r="H2668" s="18" t="s">
        <v>2121</v>
      </c>
      <c r="I2668" s="18" t="s">
        <v>3360</v>
      </c>
      <c r="J2668" s="71">
        <v>41542</v>
      </c>
      <c r="K2668" s="44">
        <v>41542</v>
      </c>
      <c r="L2668" s="144">
        <v>41542</v>
      </c>
      <c r="M2668" s="13"/>
      <c r="N2668" s="14"/>
      <c r="O2668" s="75">
        <v>0</v>
      </c>
      <c r="P2668" s="65">
        <v>1</v>
      </c>
      <c r="Q2668" s="91" t="s">
        <v>3110</v>
      </c>
      <c r="R2668" s="71">
        <v>41542</v>
      </c>
      <c r="S2668" s="117"/>
      <c r="T2668" s="405"/>
      <c r="U2668" s="338"/>
      <c r="V2668" s="92" t="s">
        <v>20851</v>
      </c>
      <c r="W2668" s="92"/>
    </row>
    <row r="2669" spans="1:23" s="31" customFormat="1" ht="51" customHeight="1" x14ac:dyDescent="0.2">
      <c r="A2669" s="11">
        <f t="shared" si="42"/>
        <v>2667</v>
      </c>
      <c r="B2669" s="101">
        <v>5974</v>
      </c>
      <c r="C2669" s="108" t="s">
        <v>1697</v>
      </c>
      <c r="D2669" s="72" t="s">
        <v>3039</v>
      </c>
      <c r="E2669" s="13" t="s">
        <v>2646</v>
      </c>
      <c r="F2669" s="43" t="s">
        <v>3095</v>
      </c>
      <c r="G2669" s="18" t="s">
        <v>2120</v>
      </c>
      <c r="H2669" s="18" t="s">
        <v>2121</v>
      </c>
      <c r="I2669" s="18" t="s">
        <v>3360</v>
      </c>
      <c r="J2669" s="71">
        <v>41547</v>
      </c>
      <c r="K2669" s="44">
        <v>41547</v>
      </c>
      <c r="L2669" s="144">
        <v>41547</v>
      </c>
      <c r="M2669" s="13"/>
      <c r="N2669" s="14"/>
      <c r="O2669" s="75">
        <v>0</v>
      </c>
      <c r="P2669" s="65">
        <v>1</v>
      </c>
      <c r="Q2669" s="91" t="s">
        <v>3110</v>
      </c>
      <c r="R2669" s="71">
        <v>41547</v>
      </c>
      <c r="S2669" s="117"/>
      <c r="T2669" s="405">
        <v>41757</v>
      </c>
      <c r="U2669" s="338"/>
      <c r="V2669" s="92">
        <v>41757</v>
      </c>
      <c r="W2669" s="92"/>
    </row>
    <row r="2670" spans="1:23" s="31" customFormat="1" ht="12.75" customHeight="1" x14ac:dyDescent="0.2">
      <c r="A2670" s="11">
        <f t="shared" si="42"/>
        <v>2668</v>
      </c>
      <c r="B2670" s="101">
        <v>5368</v>
      </c>
      <c r="C2670" s="108" t="s">
        <v>1697</v>
      </c>
      <c r="D2670" s="72" t="s">
        <v>3040</v>
      </c>
      <c r="E2670" s="13" t="s">
        <v>2646</v>
      </c>
      <c r="F2670" s="43" t="s">
        <v>3095</v>
      </c>
      <c r="G2670" s="18" t="s">
        <v>2120</v>
      </c>
      <c r="H2670" s="18" t="s">
        <v>2121</v>
      </c>
      <c r="I2670" s="18" t="s">
        <v>3360</v>
      </c>
      <c r="J2670" s="71">
        <v>41547</v>
      </c>
      <c r="K2670" s="44">
        <v>41547</v>
      </c>
      <c r="L2670" s="144">
        <v>41729</v>
      </c>
      <c r="M2670" s="13"/>
      <c r="N2670" s="14"/>
      <c r="O2670" s="75">
        <v>0</v>
      </c>
      <c r="P2670" s="65">
        <v>1</v>
      </c>
      <c r="Q2670" s="91" t="s">
        <v>3110</v>
      </c>
      <c r="R2670" s="71">
        <v>41547</v>
      </c>
      <c r="S2670" s="117"/>
      <c r="T2670" s="405">
        <v>41669</v>
      </c>
      <c r="U2670" s="338"/>
      <c r="V2670" s="92">
        <v>41726</v>
      </c>
      <c r="W2670" s="92"/>
    </row>
    <row r="2671" spans="1:23" s="31" customFormat="1" ht="12.75" customHeight="1" x14ac:dyDescent="0.2">
      <c r="A2671" s="11">
        <f t="shared" si="42"/>
        <v>2669</v>
      </c>
      <c r="B2671" s="101">
        <v>181</v>
      </c>
      <c r="C2671" s="108" t="s">
        <v>1697</v>
      </c>
      <c r="D2671" s="72" t="s">
        <v>3041</v>
      </c>
      <c r="E2671" s="13" t="s">
        <v>2119</v>
      </c>
      <c r="F2671" s="43" t="s">
        <v>3098</v>
      </c>
      <c r="G2671" s="18" t="s">
        <v>2120</v>
      </c>
      <c r="H2671" s="18"/>
      <c r="I2671" s="18" t="s">
        <v>3360</v>
      </c>
      <c r="J2671" s="71">
        <v>41547</v>
      </c>
      <c r="K2671" s="44"/>
      <c r="L2671" s="144">
        <v>41547</v>
      </c>
      <c r="M2671" s="13"/>
      <c r="N2671" s="14"/>
      <c r="O2671" s="75">
        <v>0</v>
      </c>
      <c r="P2671" s="65">
        <v>1</v>
      </c>
      <c r="Q2671" s="91" t="s">
        <v>3110</v>
      </c>
      <c r="R2671" s="71">
        <v>41547</v>
      </c>
      <c r="S2671" s="117"/>
      <c r="T2671" s="405"/>
      <c r="U2671" s="338"/>
      <c r="V2671" s="92" t="s">
        <v>20851</v>
      </c>
      <c r="W2671" s="92"/>
    </row>
    <row r="2672" spans="1:23" s="31" customFormat="1" x14ac:dyDescent="0.2">
      <c r="A2672" s="13">
        <f t="shared" si="42"/>
        <v>2670</v>
      </c>
      <c r="B2672" s="101">
        <v>5907</v>
      </c>
      <c r="C2672" s="108" t="s">
        <v>1697</v>
      </c>
      <c r="D2672" s="72" t="s">
        <v>3042</v>
      </c>
      <c r="E2672" s="72" t="s">
        <v>2119</v>
      </c>
      <c r="F2672" s="19" t="s">
        <v>3051</v>
      </c>
      <c r="G2672" s="18" t="s">
        <v>2120</v>
      </c>
      <c r="H2672" s="18" t="s">
        <v>2121</v>
      </c>
      <c r="I2672" s="18" t="s">
        <v>3360</v>
      </c>
      <c r="J2672" s="44">
        <v>41547</v>
      </c>
      <c r="K2672" s="44">
        <v>41547</v>
      </c>
      <c r="L2672" s="144">
        <v>41635</v>
      </c>
      <c r="M2672" s="13"/>
      <c r="N2672" s="14"/>
      <c r="O2672" s="75">
        <v>0</v>
      </c>
      <c r="P2672" s="65">
        <v>1</v>
      </c>
      <c r="Q2672" s="124" t="s">
        <v>3110</v>
      </c>
      <c r="R2672" s="71">
        <v>41547</v>
      </c>
      <c r="S2672" s="117"/>
      <c r="T2672" s="405">
        <v>41669</v>
      </c>
      <c r="U2672" s="338"/>
      <c r="V2672" s="92">
        <v>41669</v>
      </c>
      <c r="W2672" s="92"/>
    </row>
    <row r="2673" spans="1:23" ht="12.75" customHeight="1" x14ac:dyDescent="0.2">
      <c r="A2673" s="13">
        <f t="shared" si="42"/>
        <v>2671</v>
      </c>
      <c r="B2673" s="98">
        <v>2264</v>
      </c>
      <c r="C2673" s="96" t="s">
        <v>1697</v>
      </c>
      <c r="D2673" s="73" t="s">
        <v>3044</v>
      </c>
      <c r="E2673" s="13" t="s">
        <v>2646</v>
      </c>
      <c r="F2673" s="43" t="s">
        <v>3095</v>
      </c>
      <c r="G2673" s="18" t="s">
        <v>2120</v>
      </c>
      <c r="H2673" s="18" t="s">
        <v>2121</v>
      </c>
      <c r="I2673" s="18" t="s">
        <v>3360</v>
      </c>
      <c r="J2673" s="71">
        <v>41542</v>
      </c>
      <c r="K2673" s="44">
        <v>41578</v>
      </c>
      <c r="L2673" s="144">
        <v>41542</v>
      </c>
      <c r="M2673" s="168"/>
      <c r="N2673" s="75"/>
      <c r="O2673" s="75">
        <v>0</v>
      </c>
      <c r="P2673" s="65">
        <v>1</v>
      </c>
      <c r="Q2673" s="124" t="s">
        <v>3110</v>
      </c>
      <c r="R2673" s="74">
        <v>41542</v>
      </c>
      <c r="T2673" s="405"/>
      <c r="U2673" s="338"/>
      <c r="V2673" s="92" t="s">
        <v>20851</v>
      </c>
      <c r="W2673" s="92"/>
    </row>
    <row r="2674" spans="1:23" ht="12.75" customHeight="1" x14ac:dyDescent="0.2">
      <c r="A2674" s="13">
        <f t="shared" si="42"/>
        <v>2672</v>
      </c>
      <c r="B2674" s="98">
        <v>4643</v>
      </c>
      <c r="C2674" s="96" t="s">
        <v>1697</v>
      </c>
      <c r="D2674" s="73" t="s">
        <v>3047</v>
      </c>
      <c r="E2674" s="13" t="s">
        <v>934</v>
      </c>
      <c r="F2674" s="43" t="s">
        <v>3099</v>
      </c>
      <c r="G2674" s="18" t="s">
        <v>2120</v>
      </c>
      <c r="H2674" s="18" t="s">
        <v>2121</v>
      </c>
      <c r="I2674" s="18" t="s">
        <v>3360</v>
      </c>
      <c r="J2674" s="71">
        <v>41578</v>
      </c>
      <c r="K2674" s="44">
        <v>41578</v>
      </c>
      <c r="L2674" s="144">
        <v>41578</v>
      </c>
      <c r="M2674" s="168"/>
      <c r="N2674" s="75"/>
      <c r="O2674" s="75">
        <v>0</v>
      </c>
      <c r="P2674" s="65">
        <v>1</v>
      </c>
      <c r="Q2674" s="124" t="s">
        <v>3110</v>
      </c>
      <c r="R2674" s="74">
        <v>41578</v>
      </c>
      <c r="T2674" s="405">
        <v>41669</v>
      </c>
      <c r="U2674" s="338"/>
      <c r="V2674" s="92">
        <v>41669</v>
      </c>
      <c r="W2674" s="92"/>
    </row>
    <row r="2675" spans="1:23" ht="12" customHeight="1" x14ac:dyDescent="0.2">
      <c r="A2675" s="13">
        <f t="shared" si="42"/>
        <v>2673</v>
      </c>
      <c r="B2675" s="98">
        <v>4146</v>
      </c>
      <c r="C2675" s="96" t="s">
        <v>1697</v>
      </c>
      <c r="D2675" s="73" t="s">
        <v>3074</v>
      </c>
      <c r="E2675" s="13" t="s">
        <v>2119</v>
      </c>
      <c r="F2675" s="43" t="s">
        <v>3051</v>
      </c>
      <c r="G2675" s="18"/>
      <c r="H2675" s="18" t="s">
        <v>2121</v>
      </c>
      <c r="I2675" s="18" t="s">
        <v>3360</v>
      </c>
      <c r="J2675" s="44"/>
      <c r="K2675" s="44">
        <v>41588</v>
      </c>
      <c r="L2675" s="144">
        <v>41590</v>
      </c>
      <c r="M2675" s="168"/>
      <c r="N2675" s="65"/>
      <c r="O2675" s="75">
        <v>0</v>
      </c>
      <c r="P2675" s="65">
        <v>1</v>
      </c>
      <c r="Q2675" s="124" t="s">
        <v>3110</v>
      </c>
      <c r="R2675" s="74">
        <v>41588</v>
      </c>
      <c r="T2675" s="405">
        <v>41669</v>
      </c>
      <c r="U2675" s="338"/>
      <c r="V2675" s="92">
        <v>41669</v>
      </c>
      <c r="W2675" s="92"/>
    </row>
    <row r="2676" spans="1:23" ht="12" customHeight="1" x14ac:dyDescent="0.2">
      <c r="A2676" s="13">
        <f t="shared" si="42"/>
        <v>2674</v>
      </c>
      <c r="B2676" s="98">
        <v>197</v>
      </c>
      <c r="C2676" s="96" t="s">
        <v>1697</v>
      </c>
      <c r="D2676" s="73" t="s">
        <v>3073</v>
      </c>
      <c r="E2676" s="13" t="s">
        <v>2119</v>
      </c>
      <c r="F2676" s="43" t="s">
        <v>3051</v>
      </c>
      <c r="G2676" s="18"/>
      <c r="H2676" s="18" t="s">
        <v>2121</v>
      </c>
      <c r="I2676" s="18" t="s">
        <v>3360</v>
      </c>
      <c r="J2676" s="44"/>
      <c r="K2676" s="44">
        <v>41590</v>
      </c>
      <c r="L2676" s="144">
        <v>41582</v>
      </c>
      <c r="M2676" s="168"/>
      <c r="N2676" s="65"/>
      <c r="O2676" s="75">
        <v>0</v>
      </c>
      <c r="P2676" s="65">
        <v>1</v>
      </c>
      <c r="Q2676" s="124" t="s">
        <v>3110</v>
      </c>
      <c r="R2676" s="74">
        <v>41590</v>
      </c>
      <c r="T2676" s="405">
        <v>41669</v>
      </c>
      <c r="U2676" s="338"/>
      <c r="V2676" s="92">
        <v>41669</v>
      </c>
      <c r="W2676" s="92"/>
    </row>
    <row r="2677" spans="1:23" ht="12" customHeight="1" x14ac:dyDescent="0.2">
      <c r="A2677" s="13">
        <f t="shared" si="42"/>
        <v>2675</v>
      </c>
      <c r="B2677" s="98">
        <v>2276</v>
      </c>
      <c r="C2677" s="96" t="s">
        <v>1697</v>
      </c>
      <c r="D2677" s="73" t="s">
        <v>3056</v>
      </c>
      <c r="E2677" s="13" t="s">
        <v>2646</v>
      </c>
      <c r="F2677" s="43" t="s">
        <v>3095</v>
      </c>
      <c r="G2677" s="18" t="s">
        <v>2120</v>
      </c>
      <c r="H2677" s="18" t="s">
        <v>2121</v>
      </c>
      <c r="I2677" s="18" t="s">
        <v>3360</v>
      </c>
      <c r="J2677" s="71">
        <v>41599</v>
      </c>
      <c r="K2677" s="44">
        <v>41599</v>
      </c>
      <c r="L2677" s="144">
        <v>41599</v>
      </c>
      <c r="M2677" s="168"/>
      <c r="N2677" s="65"/>
      <c r="O2677" s="75">
        <v>0</v>
      </c>
      <c r="P2677" s="65">
        <v>1</v>
      </c>
      <c r="Q2677" s="124" t="s">
        <v>3110</v>
      </c>
      <c r="R2677" s="74">
        <v>41599</v>
      </c>
      <c r="T2677" s="405">
        <v>41669</v>
      </c>
      <c r="U2677" s="338"/>
      <c r="V2677" s="92">
        <v>41669</v>
      </c>
      <c r="W2677" s="92"/>
    </row>
    <row r="2678" spans="1:23" s="170" customFormat="1" x14ac:dyDescent="0.2">
      <c r="A2678" s="13">
        <f t="shared" si="42"/>
        <v>2676</v>
      </c>
      <c r="B2678" s="103">
        <v>1190</v>
      </c>
      <c r="C2678" s="176" t="s">
        <v>1697</v>
      </c>
      <c r="D2678" s="48" t="s">
        <v>3072</v>
      </c>
      <c r="E2678" s="48" t="s">
        <v>2119</v>
      </c>
      <c r="F2678" s="48" t="s">
        <v>3051</v>
      </c>
      <c r="G2678" s="18" t="s">
        <v>2120</v>
      </c>
      <c r="H2678" s="18" t="s">
        <v>2121</v>
      </c>
      <c r="I2678" s="221" t="s">
        <v>3360</v>
      </c>
      <c r="J2678" s="49">
        <v>41564</v>
      </c>
      <c r="K2678" s="49">
        <v>41564</v>
      </c>
      <c r="L2678" s="144">
        <v>41564</v>
      </c>
      <c r="M2678" s="516"/>
      <c r="N2678" s="48"/>
      <c r="O2678" s="75">
        <v>0</v>
      </c>
      <c r="P2678" s="65">
        <v>1</v>
      </c>
      <c r="Q2678" s="124" t="s">
        <v>3110</v>
      </c>
      <c r="R2678" s="50">
        <v>41564</v>
      </c>
      <c r="S2678" s="417" t="s">
        <v>21318</v>
      </c>
      <c r="T2678" s="405">
        <v>41757</v>
      </c>
      <c r="U2678" s="207"/>
      <c r="V2678" s="92">
        <v>41757</v>
      </c>
      <c r="W2678" s="207"/>
    </row>
    <row r="2679" spans="1:23" s="170" customFormat="1" ht="12.75" customHeight="1" x14ac:dyDescent="0.2">
      <c r="A2679" s="11">
        <f t="shared" si="42"/>
        <v>2677</v>
      </c>
      <c r="B2679" s="103">
        <v>4103</v>
      </c>
      <c r="C2679" s="176" t="s">
        <v>1697</v>
      </c>
      <c r="D2679" s="48" t="s">
        <v>3069</v>
      </c>
      <c r="E2679" s="13" t="s">
        <v>646</v>
      </c>
      <c r="F2679" s="43" t="s">
        <v>3097</v>
      </c>
      <c r="G2679" s="18" t="s">
        <v>2120</v>
      </c>
      <c r="H2679" s="18"/>
      <c r="I2679" s="18"/>
      <c r="J2679" s="77">
        <v>41627</v>
      </c>
      <c r="K2679" s="49"/>
      <c r="L2679" s="49"/>
      <c r="M2679" s="516"/>
      <c r="N2679" s="48"/>
      <c r="O2679" s="75">
        <v>0</v>
      </c>
      <c r="P2679" s="65">
        <v>1</v>
      </c>
      <c r="Q2679" s="91" t="s">
        <v>3107</v>
      </c>
      <c r="R2679" s="49">
        <v>41627</v>
      </c>
      <c r="S2679" s="115"/>
      <c r="T2679" s="405">
        <v>41669</v>
      </c>
      <c r="U2679" s="92"/>
      <c r="V2679" s="92"/>
      <c r="W2679" s="92"/>
    </row>
    <row r="2680" spans="1:23" s="170" customFormat="1" x14ac:dyDescent="0.2">
      <c r="A2680" s="11">
        <f t="shared" si="42"/>
        <v>2678</v>
      </c>
      <c r="B2680" s="177">
        <v>4107</v>
      </c>
      <c r="C2680" s="178" t="s">
        <v>1697</v>
      </c>
      <c r="D2680" s="179" t="s">
        <v>3070</v>
      </c>
      <c r="E2680" s="13" t="s">
        <v>2119</v>
      </c>
      <c r="F2680" s="43" t="s">
        <v>3098</v>
      </c>
      <c r="G2680" s="36" t="s">
        <v>2120</v>
      </c>
      <c r="H2680" s="36" t="s">
        <v>2121</v>
      </c>
      <c r="I2680" s="226" t="s">
        <v>3360</v>
      </c>
      <c r="J2680" s="181">
        <v>41627</v>
      </c>
      <c r="K2680" s="181">
        <v>41627</v>
      </c>
      <c r="L2680" s="144">
        <v>41624</v>
      </c>
      <c r="M2680" s="517"/>
      <c r="N2680" s="180"/>
      <c r="O2680" s="15">
        <v>0</v>
      </c>
      <c r="P2680" s="65">
        <v>1</v>
      </c>
      <c r="Q2680" s="91" t="s">
        <v>3110</v>
      </c>
      <c r="R2680" s="182">
        <v>41627</v>
      </c>
      <c r="S2680" s="115"/>
      <c r="T2680" s="405">
        <v>41669</v>
      </c>
      <c r="U2680" s="92"/>
      <c r="V2680" s="92">
        <v>41669</v>
      </c>
      <c r="W2680" s="92"/>
    </row>
    <row r="2681" spans="1:23" s="170" customFormat="1" ht="12.75" customHeight="1" x14ac:dyDescent="0.2">
      <c r="A2681" s="11">
        <f t="shared" si="42"/>
        <v>2679</v>
      </c>
      <c r="B2681" s="103">
        <v>1570</v>
      </c>
      <c r="C2681" s="183" t="s">
        <v>1697</v>
      </c>
      <c r="D2681" s="184" t="s">
        <v>3071</v>
      </c>
      <c r="E2681" s="13" t="s">
        <v>1713</v>
      </c>
      <c r="F2681" s="43" t="s">
        <v>3094</v>
      </c>
      <c r="G2681" s="18" t="s">
        <v>2120</v>
      </c>
      <c r="H2681" s="18"/>
      <c r="I2681" s="18"/>
      <c r="J2681" s="77">
        <v>41630</v>
      </c>
      <c r="K2681" s="49"/>
      <c r="L2681" s="49"/>
      <c r="M2681" s="516"/>
      <c r="N2681" s="48"/>
      <c r="O2681" s="75">
        <v>0</v>
      </c>
      <c r="P2681" s="65">
        <v>1</v>
      </c>
      <c r="Q2681" s="91" t="s">
        <v>3107</v>
      </c>
      <c r="R2681" s="49">
        <v>41630</v>
      </c>
      <c r="S2681" s="115"/>
      <c r="T2681" s="405">
        <v>41669</v>
      </c>
      <c r="U2681" s="92"/>
      <c r="V2681" s="92"/>
      <c r="W2681" s="92"/>
    </row>
    <row r="2682" spans="1:23" s="170" customFormat="1" x14ac:dyDescent="0.2">
      <c r="A2682" s="11">
        <f t="shared" si="42"/>
        <v>2680</v>
      </c>
      <c r="B2682" s="177">
        <v>4122</v>
      </c>
      <c r="C2682" s="178" t="s">
        <v>1697</v>
      </c>
      <c r="D2682" s="179" t="s">
        <v>3075</v>
      </c>
      <c r="E2682" s="13" t="s">
        <v>2119</v>
      </c>
      <c r="F2682" s="43" t="s">
        <v>3098</v>
      </c>
      <c r="G2682" s="36" t="s">
        <v>2120</v>
      </c>
      <c r="H2682" s="36" t="s">
        <v>2121</v>
      </c>
      <c r="I2682" s="225" t="s">
        <v>3360</v>
      </c>
      <c r="J2682" s="181">
        <v>41630</v>
      </c>
      <c r="K2682" s="181">
        <v>41630</v>
      </c>
      <c r="L2682" s="144">
        <v>41635</v>
      </c>
      <c r="M2682" s="517"/>
      <c r="N2682" s="180"/>
      <c r="O2682" s="15">
        <v>0</v>
      </c>
      <c r="P2682" s="65">
        <v>1</v>
      </c>
      <c r="Q2682" s="91" t="s">
        <v>3110</v>
      </c>
      <c r="R2682" s="182">
        <v>41630</v>
      </c>
      <c r="S2682" s="115"/>
      <c r="T2682" s="405">
        <v>41669</v>
      </c>
      <c r="U2682" s="92"/>
      <c r="V2682" s="92">
        <v>41669</v>
      </c>
      <c r="W2682" s="92"/>
    </row>
    <row r="2683" spans="1:23" s="170" customFormat="1" x14ac:dyDescent="0.2">
      <c r="A2683" s="11">
        <f t="shared" si="42"/>
        <v>2681</v>
      </c>
      <c r="B2683" s="177">
        <v>4110</v>
      </c>
      <c r="C2683" s="178" t="s">
        <v>1697</v>
      </c>
      <c r="D2683" s="179" t="s">
        <v>3061</v>
      </c>
      <c r="E2683" s="13" t="s">
        <v>2119</v>
      </c>
      <c r="F2683" s="43" t="s">
        <v>3098</v>
      </c>
      <c r="G2683" s="36"/>
      <c r="H2683" s="36" t="s">
        <v>2121</v>
      </c>
      <c r="I2683" s="18" t="s">
        <v>3360</v>
      </c>
      <c r="J2683" s="181"/>
      <c r="K2683" s="181">
        <v>41630</v>
      </c>
      <c r="L2683" s="144">
        <v>41630</v>
      </c>
      <c r="M2683" s="517"/>
      <c r="N2683" s="180"/>
      <c r="O2683" s="15">
        <v>0</v>
      </c>
      <c r="P2683" s="65">
        <v>1</v>
      </c>
      <c r="Q2683" s="91" t="s">
        <v>3110</v>
      </c>
      <c r="R2683" s="182">
        <v>41630</v>
      </c>
      <c r="S2683" s="115"/>
      <c r="T2683" s="405">
        <v>41669</v>
      </c>
      <c r="U2683" s="92"/>
      <c r="V2683" s="92">
        <v>41669</v>
      </c>
      <c r="W2683" s="92"/>
    </row>
    <row r="2684" spans="1:23" s="170" customFormat="1" x14ac:dyDescent="0.2">
      <c r="A2684" s="11">
        <f t="shared" si="42"/>
        <v>2682</v>
      </c>
      <c r="B2684" s="177">
        <v>198</v>
      </c>
      <c r="C2684" s="178" t="s">
        <v>1697</v>
      </c>
      <c r="D2684" s="179" t="s">
        <v>3062</v>
      </c>
      <c r="E2684" s="13" t="s">
        <v>2119</v>
      </c>
      <c r="F2684" s="43" t="s">
        <v>3098</v>
      </c>
      <c r="G2684" s="36" t="s">
        <v>2120</v>
      </c>
      <c r="H2684" s="36" t="s">
        <v>2121</v>
      </c>
      <c r="I2684" s="18" t="s">
        <v>3360</v>
      </c>
      <c r="J2684" s="181">
        <v>42073</v>
      </c>
      <c r="K2684" s="181">
        <v>41631</v>
      </c>
      <c r="L2684" s="144">
        <v>41627</v>
      </c>
      <c r="M2684" s="517"/>
      <c r="N2684" s="180"/>
      <c r="O2684" s="15">
        <v>0</v>
      </c>
      <c r="P2684" s="65">
        <v>1</v>
      </c>
      <c r="Q2684" s="91" t="s">
        <v>3110</v>
      </c>
      <c r="R2684" s="182">
        <v>41631</v>
      </c>
      <c r="S2684" s="115"/>
      <c r="T2684" s="405">
        <v>41814</v>
      </c>
      <c r="U2684" s="92">
        <v>42037</v>
      </c>
      <c r="V2684" s="92">
        <v>41669</v>
      </c>
      <c r="W2684" s="92"/>
    </row>
    <row r="2685" spans="1:23" s="170" customFormat="1" ht="12.75" customHeight="1" x14ac:dyDescent="0.2">
      <c r="A2685" s="11">
        <f t="shared" si="42"/>
        <v>2683</v>
      </c>
      <c r="B2685" s="103">
        <v>4109</v>
      </c>
      <c r="C2685" s="183" t="s">
        <v>1697</v>
      </c>
      <c r="D2685" s="184" t="s">
        <v>3063</v>
      </c>
      <c r="E2685" s="13" t="s">
        <v>1713</v>
      </c>
      <c r="F2685" s="43" t="s">
        <v>3094</v>
      </c>
      <c r="G2685" s="18"/>
      <c r="H2685" s="18" t="s">
        <v>2121</v>
      </c>
      <c r="I2685" s="18" t="s">
        <v>3360</v>
      </c>
      <c r="J2685" s="77"/>
      <c r="K2685" s="49">
        <v>41631</v>
      </c>
      <c r="L2685" s="144">
        <v>41631</v>
      </c>
      <c r="M2685" s="516"/>
      <c r="N2685" s="48"/>
      <c r="O2685" s="75">
        <v>0</v>
      </c>
      <c r="P2685" s="65">
        <v>1</v>
      </c>
      <c r="Q2685" s="91" t="s">
        <v>3110</v>
      </c>
      <c r="R2685" s="50">
        <v>41631</v>
      </c>
      <c r="S2685" s="115"/>
      <c r="T2685" s="405">
        <v>41669</v>
      </c>
      <c r="U2685" s="92"/>
      <c r="V2685" s="92">
        <v>41669</v>
      </c>
      <c r="W2685" s="92"/>
    </row>
    <row r="2686" spans="1:23" s="170" customFormat="1" x14ac:dyDescent="0.2">
      <c r="A2686" s="11">
        <f t="shared" si="42"/>
        <v>2684</v>
      </c>
      <c r="B2686" s="177">
        <v>4162</v>
      </c>
      <c r="C2686" s="178" t="s">
        <v>1697</v>
      </c>
      <c r="D2686" s="179" t="s">
        <v>3064</v>
      </c>
      <c r="E2686" s="13" t="s">
        <v>2119</v>
      </c>
      <c r="F2686" s="43" t="s">
        <v>3098</v>
      </c>
      <c r="G2686" s="36"/>
      <c r="H2686" s="36" t="s">
        <v>2121</v>
      </c>
      <c r="I2686" s="18" t="s">
        <v>3360</v>
      </c>
      <c r="J2686" s="181"/>
      <c r="K2686" s="181">
        <v>41632</v>
      </c>
      <c r="L2686" s="144">
        <v>41632</v>
      </c>
      <c r="M2686" s="517"/>
      <c r="N2686" s="180"/>
      <c r="O2686" s="15">
        <v>0</v>
      </c>
      <c r="P2686" s="65">
        <v>1</v>
      </c>
      <c r="Q2686" s="91" t="s">
        <v>3110</v>
      </c>
      <c r="R2686" s="182">
        <v>41632</v>
      </c>
      <c r="S2686" s="115"/>
      <c r="T2686" s="405">
        <v>41698</v>
      </c>
      <c r="U2686" s="92"/>
      <c r="V2686" s="92">
        <v>41757</v>
      </c>
      <c r="W2686" s="92"/>
    </row>
    <row r="2687" spans="1:23" s="170" customFormat="1" x14ac:dyDescent="0.2">
      <c r="A2687" s="11">
        <f t="shared" si="42"/>
        <v>2685</v>
      </c>
      <c r="B2687" s="177">
        <v>4012</v>
      </c>
      <c r="C2687" s="178" t="s">
        <v>1697</v>
      </c>
      <c r="D2687" s="179" t="s">
        <v>3076</v>
      </c>
      <c r="E2687" s="13" t="s">
        <v>2119</v>
      </c>
      <c r="F2687" s="43" t="s">
        <v>3098</v>
      </c>
      <c r="G2687" s="36" t="s">
        <v>2120</v>
      </c>
      <c r="H2687" s="36" t="s">
        <v>2121</v>
      </c>
      <c r="I2687" s="18" t="s">
        <v>3360</v>
      </c>
      <c r="J2687" s="181">
        <v>41634</v>
      </c>
      <c r="K2687" s="181">
        <v>41634</v>
      </c>
      <c r="L2687" s="144">
        <v>41638</v>
      </c>
      <c r="M2687" s="517"/>
      <c r="N2687" s="180"/>
      <c r="O2687" s="15">
        <v>0</v>
      </c>
      <c r="P2687" s="65">
        <v>1</v>
      </c>
      <c r="Q2687" s="91" t="s">
        <v>3110</v>
      </c>
      <c r="R2687" s="182">
        <v>41634</v>
      </c>
      <c r="S2687" s="115"/>
      <c r="T2687" s="405">
        <v>41669</v>
      </c>
      <c r="U2687" s="92"/>
      <c r="V2687" s="92">
        <v>41669</v>
      </c>
      <c r="W2687" s="92"/>
    </row>
    <row r="2688" spans="1:23" s="170" customFormat="1" ht="12.75" customHeight="1" x14ac:dyDescent="0.2">
      <c r="A2688" s="11">
        <f t="shared" si="42"/>
        <v>2686</v>
      </c>
      <c r="B2688" s="103">
        <v>5986</v>
      </c>
      <c r="C2688" s="183" t="s">
        <v>1697</v>
      </c>
      <c r="D2688" s="184" t="s">
        <v>3077</v>
      </c>
      <c r="E2688" s="13" t="s">
        <v>1713</v>
      </c>
      <c r="F2688" s="43" t="s">
        <v>3094</v>
      </c>
      <c r="G2688" s="18" t="s">
        <v>2120</v>
      </c>
      <c r="H2688" s="18" t="s">
        <v>2121</v>
      </c>
      <c r="I2688" s="18" t="s">
        <v>3360</v>
      </c>
      <c r="J2688" s="77">
        <v>41634</v>
      </c>
      <c r="K2688" s="49">
        <v>41634</v>
      </c>
      <c r="L2688" s="144">
        <v>41634</v>
      </c>
      <c r="M2688" s="516"/>
      <c r="N2688" s="48"/>
      <c r="O2688" s="75">
        <v>0</v>
      </c>
      <c r="P2688" s="65">
        <v>1</v>
      </c>
      <c r="Q2688" s="91" t="s">
        <v>3110</v>
      </c>
      <c r="R2688" s="50">
        <v>41634</v>
      </c>
      <c r="S2688" s="115"/>
      <c r="T2688" s="405">
        <v>41669</v>
      </c>
      <c r="U2688" s="92"/>
      <c r="V2688" s="92">
        <v>41669</v>
      </c>
      <c r="W2688" s="92"/>
    </row>
    <row r="2689" spans="1:23" s="170" customFormat="1" ht="12.75" customHeight="1" x14ac:dyDescent="0.2">
      <c r="A2689" s="11">
        <f t="shared" si="42"/>
        <v>2687</v>
      </c>
      <c r="B2689" s="103">
        <v>4101</v>
      </c>
      <c r="C2689" s="183" t="s">
        <v>1697</v>
      </c>
      <c r="D2689" s="184" t="s">
        <v>3065</v>
      </c>
      <c r="E2689" s="13" t="s">
        <v>2646</v>
      </c>
      <c r="F2689" s="43" t="s">
        <v>3095</v>
      </c>
      <c r="G2689" s="18"/>
      <c r="H2689" s="18" t="s">
        <v>2121</v>
      </c>
      <c r="I2689" s="18" t="s">
        <v>3360</v>
      </c>
      <c r="J2689" s="77"/>
      <c r="K2689" s="49">
        <v>41634</v>
      </c>
      <c r="L2689" s="144">
        <v>41634</v>
      </c>
      <c r="M2689" s="516"/>
      <c r="N2689" s="48"/>
      <c r="O2689" s="75">
        <v>0</v>
      </c>
      <c r="P2689" s="65">
        <v>1</v>
      </c>
      <c r="Q2689" s="91" t="s">
        <v>3110</v>
      </c>
      <c r="R2689" s="50">
        <v>41634</v>
      </c>
      <c r="S2689" s="115"/>
      <c r="T2689" s="405">
        <v>41669</v>
      </c>
      <c r="U2689" s="92"/>
      <c r="V2689" s="92">
        <v>41669</v>
      </c>
      <c r="W2689" s="92"/>
    </row>
    <row r="2690" spans="1:23" s="51" customFormat="1" ht="12.75" customHeight="1" x14ac:dyDescent="0.2">
      <c r="A2690" s="11">
        <f t="shared" si="42"/>
        <v>2688</v>
      </c>
      <c r="B2690" s="103">
        <v>2285</v>
      </c>
      <c r="C2690" s="183" t="s">
        <v>1697</v>
      </c>
      <c r="D2690" s="184" t="s">
        <v>3078</v>
      </c>
      <c r="E2690" s="13" t="s">
        <v>646</v>
      </c>
      <c r="F2690" s="43" t="s">
        <v>3097</v>
      </c>
      <c r="G2690" s="18" t="s">
        <v>2120</v>
      </c>
      <c r="H2690" s="18" t="s">
        <v>2121</v>
      </c>
      <c r="I2690" s="18" t="s">
        <v>3360</v>
      </c>
      <c r="J2690" s="77">
        <v>41635</v>
      </c>
      <c r="K2690" s="49">
        <v>41723</v>
      </c>
      <c r="L2690" s="144">
        <v>41635</v>
      </c>
      <c r="M2690" s="516"/>
      <c r="N2690" s="48"/>
      <c r="O2690" s="75">
        <v>0</v>
      </c>
      <c r="P2690" s="65">
        <v>1</v>
      </c>
      <c r="Q2690" s="91" t="s">
        <v>3110</v>
      </c>
      <c r="R2690" s="50">
        <v>41635</v>
      </c>
      <c r="S2690" s="118"/>
      <c r="T2690" s="409">
        <v>41698</v>
      </c>
      <c r="U2690" s="92"/>
      <c r="V2690" s="92">
        <v>41698</v>
      </c>
      <c r="W2690" s="92"/>
    </row>
    <row r="2691" spans="1:23" s="51" customFormat="1" ht="12.75" customHeight="1" x14ac:dyDescent="0.2">
      <c r="A2691" s="11">
        <f t="shared" si="42"/>
        <v>2689</v>
      </c>
      <c r="B2691" s="103">
        <v>5178</v>
      </c>
      <c r="C2691" s="183" t="s">
        <v>1697</v>
      </c>
      <c r="D2691" s="184" t="s">
        <v>3079</v>
      </c>
      <c r="E2691" s="13" t="s">
        <v>1713</v>
      </c>
      <c r="F2691" s="43" t="s">
        <v>3094</v>
      </c>
      <c r="G2691" s="18" t="s">
        <v>2120</v>
      </c>
      <c r="H2691" s="18" t="s">
        <v>2121</v>
      </c>
      <c r="I2691" s="221" t="s">
        <v>3360</v>
      </c>
      <c r="J2691" s="77">
        <v>41635</v>
      </c>
      <c r="K2691" s="49">
        <v>41635</v>
      </c>
      <c r="L2691" s="144">
        <v>41635</v>
      </c>
      <c r="M2691" s="516"/>
      <c r="N2691" s="48"/>
      <c r="O2691" s="75">
        <v>0</v>
      </c>
      <c r="P2691" s="65">
        <v>1</v>
      </c>
      <c r="Q2691" s="91" t="s">
        <v>3110</v>
      </c>
      <c r="R2691" s="50">
        <v>41635</v>
      </c>
      <c r="S2691" s="118"/>
      <c r="T2691" s="409">
        <v>41750</v>
      </c>
      <c r="U2691" s="92"/>
      <c r="V2691" s="92">
        <v>41750</v>
      </c>
      <c r="W2691" s="92"/>
    </row>
    <row r="2692" spans="1:23" s="51" customFormat="1" ht="12.75" customHeight="1" x14ac:dyDescent="0.2">
      <c r="A2692" s="11">
        <f t="shared" ref="A2692:A2755" si="43">A2691+1</f>
        <v>2690</v>
      </c>
      <c r="B2692" s="103">
        <v>5213</v>
      </c>
      <c r="C2692" s="183" t="s">
        <v>1697</v>
      </c>
      <c r="D2692" s="184" t="s">
        <v>3080</v>
      </c>
      <c r="E2692" s="13" t="s">
        <v>2119</v>
      </c>
      <c r="F2692" s="43" t="s">
        <v>3098</v>
      </c>
      <c r="G2692" s="18" t="s">
        <v>2120</v>
      </c>
      <c r="H2692" s="18"/>
      <c r="I2692" s="18" t="s">
        <v>3360</v>
      </c>
      <c r="J2692" s="77">
        <v>41635</v>
      </c>
      <c r="K2692" s="49"/>
      <c r="L2692" s="49">
        <v>41960</v>
      </c>
      <c r="M2692" s="516"/>
      <c r="N2692" s="48"/>
      <c r="O2692" s="75">
        <v>0</v>
      </c>
      <c r="P2692" s="65">
        <v>1</v>
      </c>
      <c r="Q2692" s="91" t="s">
        <v>3110</v>
      </c>
      <c r="R2692" s="50">
        <v>41635</v>
      </c>
      <c r="S2692" s="118"/>
      <c r="T2692" s="409">
        <v>41698</v>
      </c>
      <c r="U2692" s="92"/>
      <c r="V2692" s="92">
        <v>41943</v>
      </c>
      <c r="W2692" s="92">
        <v>41957</v>
      </c>
    </row>
    <row r="2693" spans="1:23" s="51" customFormat="1" ht="25.5" customHeight="1" x14ac:dyDescent="0.2">
      <c r="A2693" s="11">
        <f t="shared" si="43"/>
        <v>2691</v>
      </c>
      <c r="B2693" s="103">
        <v>4121</v>
      </c>
      <c r="C2693" s="109" t="s">
        <v>1697</v>
      </c>
      <c r="D2693" s="47" t="s">
        <v>3066</v>
      </c>
      <c r="E2693" s="13" t="s">
        <v>2646</v>
      </c>
      <c r="F2693" s="48" t="s">
        <v>3052</v>
      </c>
      <c r="G2693" s="18" t="s">
        <v>2120</v>
      </c>
      <c r="H2693" s="18" t="s">
        <v>2121</v>
      </c>
      <c r="I2693" s="18" t="s">
        <v>3360</v>
      </c>
      <c r="J2693" s="77">
        <v>41637</v>
      </c>
      <c r="K2693" s="49">
        <v>41637</v>
      </c>
      <c r="L2693" s="144">
        <v>41637</v>
      </c>
      <c r="M2693" s="516"/>
      <c r="N2693" s="48"/>
      <c r="O2693" s="75">
        <v>0</v>
      </c>
      <c r="P2693" s="65">
        <v>1</v>
      </c>
      <c r="Q2693" s="91" t="s">
        <v>3110</v>
      </c>
      <c r="R2693" s="50">
        <v>41637</v>
      </c>
      <c r="S2693" s="118"/>
      <c r="T2693" s="409">
        <v>41669</v>
      </c>
      <c r="U2693" s="92"/>
      <c r="V2693" s="92">
        <v>41669</v>
      </c>
      <c r="W2693" s="92"/>
    </row>
    <row r="2694" spans="1:23" s="51" customFormat="1" x14ac:dyDescent="0.2">
      <c r="A2694" s="11">
        <f t="shared" si="43"/>
        <v>2692</v>
      </c>
      <c r="B2694" s="103">
        <v>955</v>
      </c>
      <c r="C2694" s="183" t="s">
        <v>1697</v>
      </c>
      <c r="D2694" s="184" t="s">
        <v>3081</v>
      </c>
      <c r="E2694" s="13" t="s">
        <v>2119</v>
      </c>
      <c r="F2694" s="48" t="s">
        <v>3051</v>
      </c>
      <c r="G2694" s="18" t="s">
        <v>2120</v>
      </c>
      <c r="H2694" s="18" t="s">
        <v>2121</v>
      </c>
      <c r="I2694" s="18" t="s">
        <v>3360</v>
      </c>
      <c r="J2694" s="49">
        <v>41638</v>
      </c>
      <c r="K2694" s="49">
        <v>41638</v>
      </c>
      <c r="L2694" s="144">
        <v>41637</v>
      </c>
      <c r="M2694" s="516"/>
      <c r="N2694" s="48"/>
      <c r="O2694" s="15">
        <v>0</v>
      </c>
      <c r="P2694" s="65">
        <v>1</v>
      </c>
      <c r="Q2694" s="91" t="s">
        <v>3110</v>
      </c>
      <c r="R2694" s="50">
        <v>41638</v>
      </c>
      <c r="S2694" s="118"/>
      <c r="T2694" s="409">
        <v>41669</v>
      </c>
      <c r="U2694" s="92"/>
      <c r="V2694" s="92">
        <v>41669</v>
      </c>
      <c r="W2694" s="92"/>
    </row>
    <row r="2695" spans="1:23" s="51" customFormat="1" x14ac:dyDescent="0.2">
      <c r="A2695" s="11">
        <f t="shared" si="43"/>
        <v>2693</v>
      </c>
      <c r="B2695" s="103">
        <v>4134</v>
      </c>
      <c r="C2695" s="183" t="s">
        <v>1697</v>
      </c>
      <c r="D2695" s="184" t="s">
        <v>3082</v>
      </c>
      <c r="E2695" s="13" t="s">
        <v>2119</v>
      </c>
      <c r="F2695" s="48" t="s">
        <v>3051</v>
      </c>
      <c r="G2695" s="18"/>
      <c r="H2695" s="18" t="s">
        <v>2121</v>
      </c>
      <c r="I2695" s="18" t="s">
        <v>3360</v>
      </c>
      <c r="J2695" s="49"/>
      <c r="K2695" s="49">
        <v>41638</v>
      </c>
      <c r="L2695" s="144">
        <v>41638</v>
      </c>
      <c r="M2695" s="516"/>
      <c r="N2695" s="48"/>
      <c r="O2695" s="15">
        <v>0</v>
      </c>
      <c r="P2695" s="65">
        <v>1</v>
      </c>
      <c r="Q2695" s="91" t="s">
        <v>3110</v>
      </c>
      <c r="R2695" s="50">
        <v>41638</v>
      </c>
      <c r="S2695" s="118"/>
      <c r="T2695" s="409">
        <v>41669</v>
      </c>
      <c r="U2695" s="92"/>
      <c r="V2695" s="92">
        <v>41669</v>
      </c>
      <c r="W2695" s="92"/>
    </row>
    <row r="2696" spans="1:23" s="51" customFormat="1" ht="12.75" customHeight="1" x14ac:dyDescent="0.2">
      <c r="A2696" s="11">
        <f t="shared" si="43"/>
        <v>2694</v>
      </c>
      <c r="B2696" s="103">
        <v>1321</v>
      </c>
      <c r="C2696" s="183" t="s">
        <v>1697</v>
      </c>
      <c r="D2696" s="184" t="s">
        <v>3083</v>
      </c>
      <c r="E2696" s="13" t="s">
        <v>2119</v>
      </c>
      <c r="F2696" s="43" t="s">
        <v>3098</v>
      </c>
      <c r="G2696" s="18" t="s">
        <v>2120</v>
      </c>
      <c r="H2696" s="18"/>
      <c r="I2696" s="18" t="s">
        <v>3360</v>
      </c>
      <c r="J2696" s="77">
        <v>41638</v>
      </c>
      <c r="K2696" s="49"/>
      <c r="L2696" s="144">
        <v>41638</v>
      </c>
      <c r="M2696" s="516"/>
      <c r="N2696" s="48"/>
      <c r="O2696" s="75">
        <v>0</v>
      </c>
      <c r="P2696" s="65">
        <v>1</v>
      </c>
      <c r="Q2696" s="91" t="s">
        <v>3110</v>
      </c>
      <c r="R2696" s="50">
        <v>41638</v>
      </c>
      <c r="S2696" s="118"/>
      <c r="T2696" s="409">
        <v>41757</v>
      </c>
      <c r="U2696" s="92">
        <v>41851</v>
      </c>
      <c r="V2696" s="92">
        <v>41757</v>
      </c>
      <c r="W2696" s="92"/>
    </row>
    <row r="2697" spans="1:23" s="51" customFormat="1" ht="12.75" customHeight="1" x14ac:dyDescent="0.2">
      <c r="A2697" s="11">
        <f t="shared" si="43"/>
        <v>2695</v>
      </c>
      <c r="B2697" s="103">
        <v>1405</v>
      </c>
      <c r="C2697" s="183" t="s">
        <v>1697</v>
      </c>
      <c r="D2697" s="184" t="s">
        <v>3068</v>
      </c>
      <c r="E2697" s="13" t="s">
        <v>957</v>
      </c>
      <c r="F2697" s="48" t="s">
        <v>3053</v>
      </c>
      <c r="G2697" s="18" t="s">
        <v>2120</v>
      </c>
      <c r="H2697" s="18"/>
      <c r="I2697" s="18" t="s">
        <v>3360</v>
      </c>
      <c r="J2697" s="77">
        <v>41638</v>
      </c>
      <c r="K2697" s="49"/>
      <c r="L2697" s="144">
        <v>41635</v>
      </c>
      <c r="M2697" s="516"/>
      <c r="N2697" s="48"/>
      <c r="O2697" s="75">
        <v>0</v>
      </c>
      <c r="P2697" s="65">
        <v>1</v>
      </c>
      <c r="Q2697" s="91" t="s">
        <v>3110</v>
      </c>
      <c r="R2697" s="50">
        <v>41638</v>
      </c>
      <c r="S2697" s="118"/>
      <c r="T2697" s="409">
        <v>41698</v>
      </c>
      <c r="U2697" s="92"/>
      <c r="V2697" s="92">
        <v>41698</v>
      </c>
      <c r="W2697" s="92"/>
    </row>
    <row r="2698" spans="1:23" s="51" customFormat="1" ht="12.75" customHeight="1" x14ac:dyDescent="0.2">
      <c r="A2698" s="11">
        <f t="shared" si="43"/>
        <v>2696</v>
      </c>
      <c r="B2698" s="103">
        <v>4133</v>
      </c>
      <c r="C2698" s="183" t="s">
        <v>1697</v>
      </c>
      <c r="D2698" s="184" t="s">
        <v>3085</v>
      </c>
      <c r="E2698" s="13" t="s">
        <v>934</v>
      </c>
      <c r="F2698" s="43" t="s">
        <v>3099</v>
      </c>
      <c r="G2698" s="18" t="s">
        <v>2120</v>
      </c>
      <c r="H2698" s="18" t="s">
        <v>2121</v>
      </c>
      <c r="I2698" s="18" t="s">
        <v>3360</v>
      </c>
      <c r="J2698" s="77">
        <v>41669</v>
      </c>
      <c r="K2698" s="49">
        <v>41669</v>
      </c>
      <c r="L2698" s="144">
        <v>41637</v>
      </c>
      <c r="M2698" s="516"/>
      <c r="N2698" s="48"/>
      <c r="O2698" s="75">
        <v>0</v>
      </c>
      <c r="P2698" s="65">
        <v>1</v>
      </c>
      <c r="Q2698" s="91" t="s">
        <v>3110</v>
      </c>
      <c r="R2698" s="50">
        <v>41669</v>
      </c>
      <c r="S2698" s="118"/>
      <c r="T2698" s="409">
        <v>41669</v>
      </c>
      <c r="U2698" s="92"/>
      <c r="V2698" s="92">
        <v>41669</v>
      </c>
      <c r="W2698" s="92"/>
    </row>
    <row r="2699" spans="1:23" s="51" customFormat="1" ht="12.75" customHeight="1" x14ac:dyDescent="0.2">
      <c r="A2699" s="13">
        <f t="shared" si="43"/>
        <v>2697</v>
      </c>
      <c r="B2699" s="103">
        <v>4130</v>
      </c>
      <c r="C2699" s="109" t="s">
        <v>1697</v>
      </c>
      <c r="D2699" s="47" t="s">
        <v>3086</v>
      </c>
      <c r="E2699" s="13" t="s">
        <v>1713</v>
      </c>
      <c r="F2699" s="48" t="s">
        <v>3050</v>
      </c>
      <c r="G2699" s="18"/>
      <c r="H2699" s="18" t="s">
        <v>2121</v>
      </c>
      <c r="I2699" s="18" t="s">
        <v>3360</v>
      </c>
      <c r="J2699" s="77"/>
      <c r="K2699" s="49">
        <v>41670</v>
      </c>
      <c r="L2699" s="144">
        <v>41627</v>
      </c>
      <c r="M2699" s="516"/>
      <c r="N2699" s="48"/>
      <c r="O2699" s="75">
        <v>0</v>
      </c>
      <c r="P2699" s="65">
        <v>1</v>
      </c>
      <c r="Q2699" s="124" t="s">
        <v>3110</v>
      </c>
      <c r="R2699" s="50">
        <v>41670</v>
      </c>
      <c r="S2699" s="118"/>
      <c r="T2699" s="409">
        <v>41669</v>
      </c>
      <c r="U2699" s="92"/>
      <c r="V2699" s="92">
        <v>41669</v>
      </c>
      <c r="W2699" s="92"/>
    </row>
    <row r="2700" spans="1:23" s="51" customFormat="1" x14ac:dyDescent="0.2">
      <c r="A2700" s="13">
        <f t="shared" si="43"/>
        <v>2698</v>
      </c>
      <c r="B2700" s="103">
        <v>989</v>
      </c>
      <c r="C2700" s="109" t="s">
        <v>1697</v>
      </c>
      <c r="D2700" s="47" t="s">
        <v>3087</v>
      </c>
      <c r="E2700" s="47" t="s">
        <v>2119</v>
      </c>
      <c r="F2700" s="48" t="s">
        <v>3051</v>
      </c>
      <c r="G2700" s="18"/>
      <c r="H2700" s="18" t="s">
        <v>2121</v>
      </c>
      <c r="I2700" s="221" t="s">
        <v>3360</v>
      </c>
      <c r="J2700" s="49"/>
      <c r="K2700" s="49">
        <v>41670</v>
      </c>
      <c r="L2700" s="144">
        <v>41628</v>
      </c>
      <c r="M2700" s="516"/>
      <c r="N2700" s="48"/>
      <c r="O2700" s="75">
        <v>0</v>
      </c>
      <c r="P2700" s="65">
        <v>1</v>
      </c>
      <c r="Q2700" s="124" t="s">
        <v>3110</v>
      </c>
      <c r="R2700" s="50">
        <v>41670</v>
      </c>
      <c r="S2700" s="118"/>
      <c r="T2700" s="409">
        <v>41669</v>
      </c>
      <c r="U2700" s="339"/>
      <c r="V2700" s="92">
        <v>41669</v>
      </c>
      <c r="W2700" s="92"/>
    </row>
    <row r="2701" spans="1:23" s="170" customFormat="1" ht="12.75" customHeight="1" x14ac:dyDescent="0.2">
      <c r="A2701" s="11">
        <f t="shared" si="43"/>
        <v>2699</v>
      </c>
      <c r="B2701" s="185">
        <v>1463</v>
      </c>
      <c r="C2701" s="130" t="s">
        <v>3089</v>
      </c>
      <c r="D2701" s="132" t="s">
        <v>1698</v>
      </c>
      <c r="E2701" s="13" t="s">
        <v>934</v>
      </c>
      <c r="F2701" s="43" t="s">
        <v>3099</v>
      </c>
      <c r="G2701" s="18" t="s">
        <v>2120</v>
      </c>
      <c r="H2701" s="18"/>
      <c r="I2701" s="18"/>
      <c r="J2701" s="43" t="s">
        <v>3379</v>
      </c>
      <c r="K2701" s="69"/>
      <c r="L2701" s="217"/>
      <c r="M2701" s="518"/>
      <c r="N2701" s="187"/>
      <c r="O2701" s="75">
        <v>0</v>
      </c>
      <c r="P2701" s="65">
        <v>1</v>
      </c>
      <c r="Q2701" s="91" t="s">
        <v>3107</v>
      </c>
      <c r="R2701" s="186"/>
      <c r="S2701" s="115"/>
      <c r="T2701" s="343"/>
      <c r="U2701" s="340"/>
      <c r="V2701" s="92"/>
      <c r="W2701" s="92"/>
    </row>
    <row r="2702" spans="1:23" s="170" customFormat="1" ht="12.75" customHeight="1" x14ac:dyDescent="0.2">
      <c r="A2702" s="11">
        <f t="shared" si="43"/>
        <v>2700</v>
      </c>
      <c r="B2702" s="185">
        <v>1626</v>
      </c>
      <c r="C2702" s="130" t="s">
        <v>3089</v>
      </c>
      <c r="D2702" s="132" t="s">
        <v>1699</v>
      </c>
      <c r="E2702" s="13" t="s">
        <v>934</v>
      </c>
      <c r="F2702" s="43" t="s">
        <v>3099</v>
      </c>
      <c r="G2702" s="18" t="s">
        <v>2120</v>
      </c>
      <c r="H2702" s="18" t="s">
        <v>2121</v>
      </c>
      <c r="I2702" s="18"/>
      <c r="J2702" s="43" t="s">
        <v>3379</v>
      </c>
      <c r="K2702" s="70">
        <v>42004</v>
      </c>
      <c r="L2702" s="70"/>
      <c r="M2702" s="516"/>
      <c r="N2702" s="48"/>
      <c r="O2702" s="75">
        <v>0</v>
      </c>
      <c r="P2702" s="65">
        <v>1</v>
      </c>
      <c r="Q2702" s="91" t="s">
        <v>3107</v>
      </c>
      <c r="R2702" s="50"/>
      <c r="S2702" s="115"/>
      <c r="T2702" s="405">
        <v>41912</v>
      </c>
      <c r="U2702" s="405">
        <v>41971</v>
      </c>
      <c r="V2702" s="92"/>
      <c r="W2702" s="92"/>
    </row>
    <row r="2703" spans="1:23" s="170" customFormat="1" ht="12.75" customHeight="1" x14ac:dyDescent="0.2">
      <c r="A2703" s="11">
        <f t="shared" si="43"/>
        <v>2701</v>
      </c>
      <c r="B2703" s="185">
        <v>1642</v>
      </c>
      <c r="C2703" s="130" t="s">
        <v>3089</v>
      </c>
      <c r="D2703" s="132" t="s">
        <v>1700</v>
      </c>
      <c r="E2703" s="13" t="s">
        <v>934</v>
      </c>
      <c r="F2703" s="43" t="s">
        <v>3099</v>
      </c>
      <c r="G2703" s="18" t="s">
        <v>2120</v>
      </c>
      <c r="H2703" s="18"/>
      <c r="I2703" s="18"/>
      <c r="J2703" s="43" t="s">
        <v>3379</v>
      </c>
      <c r="K2703" s="70"/>
      <c r="L2703" s="70"/>
      <c r="M2703" s="516"/>
      <c r="N2703" s="48"/>
      <c r="O2703" s="75">
        <v>0</v>
      </c>
      <c r="P2703" s="65">
        <v>1</v>
      </c>
      <c r="Q2703" s="91" t="s">
        <v>3107</v>
      </c>
      <c r="R2703" s="50"/>
      <c r="S2703" s="115"/>
      <c r="T2703" s="343"/>
      <c r="U2703" s="340"/>
      <c r="V2703" s="92"/>
      <c r="W2703" s="92"/>
    </row>
    <row r="2704" spans="1:23" s="170" customFormat="1" ht="12.75" customHeight="1" x14ac:dyDescent="0.2">
      <c r="A2704" s="11">
        <f t="shared" si="43"/>
        <v>2702</v>
      </c>
      <c r="B2704" s="185">
        <v>1643</v>
      </c>
      <c r="C2704" s="130" t="s">
        <v>3089</v>
      </c>
      <c r="D2704" s="132" t="s">
        <v>1701</v>
      </c>
      <c r="E2704" s="13" t="s">
        <v>934</v>
      </c>
      <c r="F2704" s="43" t="s">
        <v>3099</v>
      </c>
      <c r="G2704" s="18" t="s">
        <v>2120</v>
      </c>
      <c r="H2704" s="18"/>
      <c r="I2704" s="18"/>
      <c r="J2704" s="43" t="s">
        <v>3379</v>
      </c>
      <c r="K2704" s="70"/>
      <c r="L2704" s="70"/>
      <c r="M2704" s="516"/>
      <c r="N2704" s="48"/>
      <c r="O2704" s="75">
        <v>0</v>
      </c>
      <c r="P2704" s="65">
        <v>1</v>
      </c>
      <c r="Q2704" s="91" t="s">
        <v>3107</v>
      </c>
      <c r="R2704" s="50"/>
      <c r="S2704" s="115"/>
      <c r="T2704" s="343"/>
      <c r="U2704" s="340"/>
      <c r="V2704" s="92"/>
      <c r="W2704" s="92"/>
    </row>
    <row r="2705" spans="1:23" s="170" customFormat="1" ht="12.75" customHeight="1" x14ac:dyDescent="0.2">
      <c r="A2705" s="11">
        <f t="shared" si="43"/>
        <v>2703</v>
      </c>
      <c r="B2705" s="185">
        <v>1645</v>
      </c>
      <c r="C2705" s="130" t="s">
        <v>3089</v>
      </c>
      <c r="D2705" s="132" t="s">
        <v>1702</v>
      </c>
      <c r="E2705" s="13" t="s">
        <v>934</v>
      </c>
      <c r="F2705" s="43" t="s">
        <v>3099</v>
      </c>
      <c r="G2705" s="18" t="s">
        <v>2120</v>
      </c>
      <c r="H2705" s="18"/>
      <c r="I2705" s="18"/>
      <c r="J2705" s="43" t="s">
        <v>3379</v>
      </c>
      <c r="K2705" s="70"/>
      <c r="L2705" s="70"/>
      <c r="M2705" s="516"/>
      <c r="N2705" s="48"/>
      <c r="O2705" s="75">
        <v>0</v>
      </c>
      <c r="P2705" s="65">
        <v>1</v>
      </c>
      <c r="Q2705" s="91" t="s">
        <v>3107</v>
      </c>
      <c r="R2705" s="50"/>
      <c r="S2705" s="115"/>
      <c r="T2705" s="343"/>
      <c r="U2705" s="340"/>
      <c r="V2705" s="92"/>
      <c r="W2705" s="92"/>
    </row>
    <row r="2706" spans="1:23" s="170" customFormat="1" ht="12.75" customHeight="1" x14ac:dyDescent="0.2">
      <c r="A2706" s="228">
        <f t="shared" si="43"/>
        <v>2704</v>
      </c>
      <c r="B2706" s="230">
        <v>1664</v>
      </c>
      <c r="C2706" s="228" t="s">
        <v>3089</v>
      </c>
      <c r="D2706" s="228" t="s">
        <v>1703</v>
      </c>
      <c r="E2706" s="228" t="s">
        <v>934</v>
      </c>
      <c r="F2706" s="228" t="s">
        <v>3099</v>
      </c>
      <c r="G2706" s="230" t="s">
        <v>2120</v>
      </c>
      <c r="H2706" s="228"/>
      <c r="I2706" s="230" t="s">
        <v>3360</v>
      </c>
      <c r="J2706" s="228"/>
      <c r="K2706" s="228"/>
      <c r="L2706" s="228"/>
      <c r="M2706" s="513" t="s">
        <v>21319</v>
      </c>
      <c r="N2706" s="452">
        <v>42119</v>
      </c>
      <c r="O2706" s="241">
        <v>0</v>
      </c>
      <c r="P2706" s="232">
        <v>-1</v>
      </c>
      <c r="Q2706" s="242" t="s">
        <v>3110</v>
      </c>
      <c r="R2706" s="451"/>
      <c r="S2706" s="115"/>
      <c r="T2706" s="343"/>
      <c r="U2706" s="340"/>
      <c r="V2706" s="92"/>
      <c r="W2706" s="92"/>
    </row>
    <row r="2707" spans="1:23" s="170" customFormat="1" ht="12.75" customHeight="1" x14ac:dyDescent="0.2">
      <c r="A2707" s="11">
        <f t="shared" si="43"/>
        <v>2705</v>
      </c>
      <c r="B2707" s="185">
        <v>1667</v>
      </c>
      <c r="C2707" s="130" t="s">
        <v>3089</v>
      </c>
      <c r="D2707" s="132" t="s">
        <v>1704</v>
      </c>
      <c r="E2707" s="13" t="s">
        <v>934</v>
      </c>
      <c r="F2707" s="43" t="s">
        <v>3099</v>
      </c>
      <c r="G2707" s="18" t="s">
        <v>2120</v>
      </c>
      <c r="H2707" s="18"/>
      <c r="I2707" s="18"/>
      <c r="J2707" s="43" t="s">
        <v>3379</v>
      </c>
      <c r="K2707" s="70"/>
      <c r="L2707" s="70"/>
      <c r="M2707" s="516"/>
      <c r="N2707" s="48"/>
      <c r="O2707" s="75">
        <v>0</v>
      </c>
      <c r="P2707" s="65">
        <v>1</v>
      </c>
      <c r="Q2707" s="91" t="s">
        <v>3107</v>
      </c>
      <c r="R2707" s="50"/>
      <c r="S2707" s="115"/>
      <c r="T2707" s="343"/>
      <c r="U2707" s="340"/>
      <c r="V2707" s="92"/>
      <c r="W2707" s="92"/>
    </row>
    <row r="2708" spans="1:23" s="170" customFormat="1" ht="12.75" customHeight="1" x14ac:dyDescent="0.2">
      <c r="A2708" s="11">
        <f t="shared" si="43"/>
        <v>2706</v>
      </c>
      <c r="B2708" s="185">
        <v>1678</v>
      </c>
      <c r="C2708" s="130" t="s">
        <v>3089</v>
      </c>
      <c r="D2708" s="132" t="s">
        <v>1705</v>
      </c>
      <c r="E2708" s="13" t="s">
        <v>934</v>
      </c>
      <c r="F2708" s="43" t="s">
        <v>3099</v>
      </c>
      <c r="G2708" s="18" t="s">
        <v>2120</v>
      </c>
      <c r="H2708" s="18"/>
      <c r="I2708" s="18" t="s">
        <v>3360</v>
      </c>
      <c r="J2708" s="43" t="s">
        <v>3379</v>
      </c>
      <c r="K2708" s="70"/>
      <c r="L2708" s="70">
        <v>42185</v>
      </c>
      <c r="M2708" s="516"/>
      <c r="N2708" s="48"/>
      <c r="O2708" s="75">
        <v>0</v>
      </c>
      <c r="P2708" s="65">
        <v>1</v>
      </c>
      <c r="Q2708" s="91" t="s">
        <v>3110</v>
      </c>
      <c r="R2708" s="50"/>
      <c r="S2708" s="115" t="s">
        <v>3360</v>
      </c>
      <c r="T2708" s="343"/>
      <c r="U2708" s="340"/>
      <c r="V2708" s="92">
        <v>42185</v>
      </c>
      <c r="W2708" s="92">
        <v>42185</v>
      </c>
    </row>
    <row r="2709" spans="1:23" s="170" customFormat="1" ht="12.75" customHeight="1" x14ac:dyDescent="0.2">
      <c r="A2709" s="11">
        <f t="shared" si="43"/>
        <v>2707</v>
      </c>
      <c r="B2709" s="185">
        <v>1679</v>
      </c>
      <c r="C2709" s="130" t="s">
        <v>3089</v>
      </c>
      <c r="D2709" s="132" t="s">
        <v>1706</v>
      </c>
      <c r="E2709" s="13" t="s">
        <v>934</v>
      </c>
      <c r="F2709" s="43" t="s">
        <v>3099</v>
      </c>
      <c r="G2709" s="18" t="s">
        <v>2120</v>
      </c>
      <c r="H2709" s="18"/>
      <c r="I2709" s="226" t="s">
        <v>3360</v>
      </c>
      <c r="J2709" s="43" t="s">
        <v>3379</v>
      </c>
      <c r="K2709" s="70"/>
      <c r="L2709" s="144">
        <v>41269</v>
      </c>
      <c r="M2709" s="516"/>
      <c r="N2709" s="48"/>
      <c r="O2709" s="75">
        <v>0</v>
      </c>
      <c r="P2709" s="65">
        <v>1</v>
      </c>
      <c r="Q2709" s="91" t="s">
        <v>3110</v>
      </c>
      <c r="R2709" s="50"/>
      <c r="S2709" s="115"/>
      <c r="T2709" s="343"/>
      <c r="U2709" s="340"/>
      <c r="V2709" s="92"/>
      <c r="W2709" s="92"/>
    </row>
    <row r="2710" spans="1:23" s="170" customFormat="1" ht="12.75" customHeight="1" x14ac:dyDescent="0.2">
      <c r="A2710" s="11">
        <f t="shared" si="43"/>
        <v>2708</v>
      </c>
      <c r="B2710" s="185">
        <v>1693</v>
      </c>
      <c r="C2710" s="130" t="s">
        <v>3089</v>
      </c>
      <c r="D2710" s="132" t="s">
        <v>1707</v>
      </c>
      <c r="E2710" s="13" t="s">
        <v>934</v>
      </c>
      <c r="F2710" s="43" t="s">
        <v>3099</v>
      </c>
      <c r="G2710" s="18" t="s">
        <v>2120</v>
      </c>
      <c r="H2710" s="18"/>
      <c r="I2710" s="18"/>
      <c r="J2710" s="43" t="s">
        <v>3379</v>
      </c>
      <c r="K2710" s="70"/>
      <c r="L2710" s="70"/>
      <c r="M2710" s="516"/>
      <c r="N2710" s="48"/>
      <c r="O2710" s="75">
        <v>0</v>
      </c>
      <c r="P2710" s="65">
        <v>1</v>
      </c>
      <c r="Q2710" s="91" t="s">
        <v>3107</v>
      </c>
      <c r="R2710" s="50"/>
      <c r="S2710" s="115"/>
      <c r="T2710" s="343"/>
      <c r="U2710" s="340"/>
      <c r="V2710" s="92"/>
      <c r="W2710" s="92"/>
    </row>
    <row r="2711" spans="1:23" ht="18" customHeight="1" x14ac:dyDescent="0.2">
      <c r="A2711" s="11">
        <f t="shared" si="43"/>
        <v>2709</v>
      </c>
      <c r="B2711" s="188">
        <v>3409</v>
      </c>
      <c r="C2711" s="130" t="s">
        <v>3089</v>
      </c>
      <c r="D2711" s="132" t="s">
        <v>1708</v>
      </c>
      <c r="E2711" s="13" t="s">
        <v>934</v>
      </c>
      <c r="F2711" s="43" t="s">
        <v>3099</v>
      </c>
      <c r="G2711" s="18" t="s">
        <v>2120</v>
      </c>
      <c r="H2711" s="18"/>
      <c r="I2711" s="18"/>
      <c r="J2711" s="43" t="s">
        <v>3379</v>
      </c>
      <c r="K2711" s="70"/>
      <c r="L2711" s="70"/>
      <c r="M2711" s="168"/>
      <c r="N2711" s="65"/>
      <c r="O2711" s="75">
        <v>0</v>
      </c>
      <c r="P2711" s="65">
        <v>1</v>
      </c>
      <c r="Q2711" s="91" t="s">
        <v>3107</v>
      </c>
      <c r="R2711" s="14"/>
      <c r="T2711" s="123"/>
      <c r="U2711" s="92"/>
      <c r="V2711" s="92"/>
      <c r="W2711" s="92"/>
    </row>
    <row r="2712" spans="1:23" ht="12.75" customHeight="1" x14ac:dyDescent="0.2">
      <c r="A2712" s="11">
        <f t="shared" si="43"/>
        <v>2710</v>
      </c>
      <c r="B2712" s="188">
        <v>3657</v>
      </c>
      <c r="C2712" s="130" t="s">
        <v>3089</v>
      </c>
      <c r="D2712" s="132" t="s">
        <v>1709</v>
      </c>
      <c r="E2712" s="13" t="s">
        <v>934</v>
      </c>
      <c r="F2712" s="43" t="s">
        <v>3099</v>
      </c>
      <c r="G2712" s="18" t="s">
        <v>2120</v>
      </c>
      <c r="H2712" s="18"/>
      <c r="I2712" s="18"/>
      <c r="J2712" s="43" t="s">
        <v>3379</v>
      </c>
      <c r="K2712" s="70"/>
      <c r="L2712" s="70"/>
      <c r="M2712" s="168"/>
      <c r="N2712" s="65"/>
      <c r="O2712" s="75">
        <v>0</v>
      </c>
      <c r="P2712" s="65">
        <v>1</v>
      </c>
      <c r="Q2712" s="91" t="s">
        <v>3107</v>
      </c>
      <c r="R2712" s="14"/>
      <c r="T2712" s="123"/>
      <c r="U2712" s="92"/>
      <c r="V2712" s="92"/>
      <c r="W2712" s="92"/>
    </row>
    <row r="2713" spans="1:23" ht="12.75" customHeight="1" x14ac:dyDescent="0.2">
      <c r="A2713" s="11">
        <f t="shared" si="43"/>
        <v>2711</v>
      </c>
      <c r="B2713" s="188">
        <v>3677</v>
      </c>
      <c r="C2713" s="130" t="s">
        <v>3089</v>
      </c>
      <c r="D2713" s="132" t="s">
        <v>1710</v>
      </c>
      <c r="E2713" s="13" t="s">
        <v>934</v>
      </c>
      <c r="F2713" s="43" t="s">
        <v>3099</v>
      </c>
      <c r="G2713" s="18" t="s">
        <v>2120</v>
      </c>
      <c r="H2713" s="18"/>
      <c r="I2713" s="226" t="s">
        <v>3360</v>
      </c>
      <c r="J2713" s="43" t="s">
        <v>3379</v>
      </c>
      <c r="K2713" s="70"/>
      <c r="L2713" s="144">
        <v>40772</v>
      </c>
      <c r="M2713" s="168"/>
      <c r="N2713" s="65"/>
      <c r="O2713" s="75">
        <v>0</v>
      </c>
      <c r="P2713" s="65">
        <v>1</v>
      </c>
      <c r="Q2713" s="91" t="s">
        <v>3110</v>
      </c>
      <c r="R2713" s="14"/>
      <c r="T2713" s="91"/>
      <c r="U2713" s="92"/>
      <c r="V2713" s="92"/>
      <c r="W2713" s="92"/>
    </row>
    <row r="2714" spans="1:23" ht="12.75" customHeight="1" x14ac:dyDescent="0.2">
      <c r="A2714" s="11">
        <f t="shared" si="43"/>
        <v>2712</v>
      </c>
      <c r="B2714" s="188">
        <v>3876</v>
      </c>
      <c r="C2714" s="130" t="s">
        <v>3089</v>
      </c>
      <c r="D2714" s="132" t="s">
        <v>576</v>
      </c>
      <c r="E2714" s="13" t="s">
        <v>934</v>
      </c>
      <c r="F2714" s="43" t="s">
        <v>3099</v>
      </c>
      <c r="G2714" s="18" t="s">
        <v>2120</v>
      </c>
      <c r="H2714" s="18"/>
      <c r="I2714" s="18"/>
      <c r="J2714" s="43" t="s">
        <v>3379</v>
      </c>
      <c r="K2714" s="70"/>
      <c r="L2714" s="70"/>
      <c r="M2714" s="168"/>
      <c r="N2714" s="65"/>
      <c r="O2714" s="75">
        <v>0</v>
      </c>
      <c r="P2714" s="65">
        <v>1</v>
      </c>
      <c r="Q2714" s="91" t="s">
        <v>3107</v>
      </c>
      <c r="R2714" s="14"/>
      <c r="T2714" s="344"/>
      <c r="U2714" s="341" t="s">
        <v>3045</v>
      </c>
      <c r="V2714" s="92"/>
      <c r="W2714" s="92"/>
    </row>
    <row r="2715" spans="1:23" ht="12.75" customHeight="1" x14ac:dyDescent="0.2">
      <c r="A2715" s="11">
        <f t="shared" si="43"/>
        <v>2713</v>
      </c>
      <c r="B2715" s="185">
        <v>1002</v>
      </c>
      <c r="C2715" s="130" t="s">
        <v>3089</v>
      </c>
      <c r="D2715" s="132" t="s">
        <v>2008</v>
      </c>
      <c r="E2715" s="13" t="s">
        <v>2119</v>
      </c>
      <c r="F2715" s="48" t="s">
        <v>3051</v>
      </c>
      <c r="G2715" s="18" t="s">
        <v>2120</v>
      </c>
      <c r="H2715" s="18"/>
      <c r="I2715" s="225" t="s">
        <v>3360</v>
      </c>
      <c r="J2715" s="43" t="s">
        <v>3379</v>
      </c>
      <c r="K2715" s="70"/>
      <c r="L2715" s="144">
        <v>40780</v>
      </c>
      <c r="M2715" s="168"/>
      <c r="N2715" s="65"/>
      <c r="O2715" s="75">
        <v>0</v>
      </c>
      <c r="P2715" s="65">
        <v>1</v>
      </c>
      <c r="Q2715" s="91" t="s">
        <v>3110</v>
      </c>
      <c r="R2715" s="14"/>
      <c r="T2715" s="91"/>
      <c r="U2715" s="92"/>
      <c r="V2715" s="92"/>
      <c r="W2715" s="92"/>
    </row>
    <row r="2716" spans="1:23" x14ac:dyDescent="0.2">
      <c r="A2716" s="11">
        <f t="shared" si="43"/>
        <v>2714</v>
      </c>
      <c r="B2716" s="185">
        <v>1003</v>
      </c>
      <c r="C2716" s="130" t="s">
        <v>3089</v>
      </c>
      <c r="D2716" s="132" t="s">
        <v>2019</v>
      </c>
      <c r="E2716" s="13" t="s">
        <v>2119</v>
      </c>
      <c r="F2716" s="48" t="s">
        <v>3051</v>
      </c>
      <c r="G2716" s="18" t="s">
        <v>2120</v>
      </c>
      <c r="H2716" s="18"/>
      <c r="I2716" s="18" t="s">
        <v>3360</v>
      </c>
      <c r="J2716" s="43" t="s">
        <v>3379</v>
      </c>
      <c r="K2716" s="70"/>
      <c r="L2716" s="144">
        <v>40785</v>
      </c>
      <c r="M2716" s="168"/>
      <c r="N2716" s="65"/>
      <c r="O2716" s="75">
        <v>0</v>
      </c>
      <c r="P2716" s="65">
        <v>1</v>
      </c>
      <c r="Q2716" s="91" t="s">
        <v>3110</v>
      </c>
      <c r="R2716" s="14"/>
      <c r="T2716" s="91"/>
      <c r="U2716" s="92"/>
      <c r="V2716" s="92"/>
      <c r="W2716" s="92"/>
    </row>
    <row r="2717" spans="1:23" x14ac:dyDescent="0.2">
      <c r="A2717" s="11">
        <f t="shared" si="43"/>
        <v>2715</v>
      </c>
      <c r="B2717" s="185">
        <v>1004</v>
      </c>
      <c r="C2717" s="189" t="s">
        <v>3089</v>
      </c>
      <c r="D2717" s="190" t="s">
        <v>2020</v>
      </c>
      <c r="E2717" s="13" t="s">
        <v>2119</v>
      </c>
      <c r="F2717" s="48" t="s">
        <v>3051</v>
      </c>
      <c r="G2717" s="18"/>
      <c r="H2717" s="18" t="s">
        <v>2121</v>
      </c>
      <c r="I2717" s="18" t="s">
        <v>3360</v>
      </c>
      <c r="J2717" s="18"/>
      <c r="K2717" s="70" t="s">
        <v>3379</v>
      </c>
      <c r="L2717" s="144">
        <v>40770</v>
      </c>
      <c r="M2717" s="138"/>
      <c r="N2717" s="39"/>
      <c r="O2717" s="15">
        <v>0</v>
      </c>
      <c r="P2717" s="65">
        <v>1</v>
      </c>
      <c r="Q2717" s="91" t="s">
        <v>3110</v>
      </c>
      <c r="R2717" s="53"/>
      <c r="T2717" s="91"/>
      <c r="U2717" s="92"/>
      <c r="V2717" s="92"/>
      <c r="W2717" s="92"/>
    </row>
    <row r="2718" spans="1:23" x14ac:dyDescent="0.2">
      <c r="A2718" s="11">
        <f t="shared" si="43"/>
        <v>2716</v>
      </c>
      <c r="B2718" s="185">
        <v>1005</v>
      </c>
      <c r="C2718" s="189" t="s">
        <v>3089</v>
      </c>
      <c r="D2718" s="190" t="s">
        <v>2021</v>
      </c>
      <c r="E2718" s="13" t="s">
        <v>2119</v>
      </c>
      <c r="F2718" s="48" t="s">
        <v>3051</v>
      </c>
      <c r="G2718" s="18"/>
      <c r="H2718" s="18" t="s">
        <v>2121</v>
      </c>
      <c r="I2718" s="18" t="s">
        <v>3360</v>
      </c>
      <c r="J2718" s="18"/>
      <c r="K2718" s="70" t="s">
        <v>3379</v>
      </c>
      <c r="L2718" s="144">
        <v>40766</v>
      </c>
      <c r="M2718" s="138"/>
      <c r="N2718" s="39"/>
      <c r="O2718" s="15">
        <v>0</v>
      </c>
      <c r="P2718" s="65">
        <v>1</v>
      </c>
      <c r="Q2718" s="91" t="s">
        <v>3110</v>
      </c>
      <c r="R2718" s="53"/>
      <c r="T2718" s="91"/>
      <c r="U2718" s="92"/>
      <c r="V2718" s="92"/>
      <c r="W2718" s="92"/>
    </row>
    <row r="2719" spans="1:23" x14ac:dyDescent="0.2">
      <c r="A2719" s="11">
        <f t="shared" si="43"/>
        <v>2717</v>
      </c>
      <c r="B2719" s="185">
        <v>1009</v>
      </c>
      <c r="C2719" s="189" t="s">
        <v>3089</v>
      </c>
      <c r="D2719" s="190" t="s">
        <v>71</v>
      </c>
      <c r="E2719" s="13" t="s">
        <v>2119</v>
      </c>
      <c r="F2719" s="48" t="s">
        <v>3051</v>
      </c>
      <c r="G2719" s="18"/>
      <c r="H2719" s="18" t="s">
        <v>2121</v>
      </c>
      <c r="I2719" s="18" t="s">
        <v>3360</v>
      </c>
      <c r="J2719" s="18"/>
      <c r="K2719" s="70" t="s">
        <v>3379</v>
      </c>
      <c r="L2719" s="144">
        <v>40786</v>
      </c>
      <c r="M2719" s="138"/>
      <c r="N2719" s="39"/>
      <c r="O2719" s="15">
        <v>0</v>
      </c>
      <c r="P2719" s="65">
        <v>1</v>
      </c>
      <c r="Q2719" s="91" t="s">
        <v>3110</v>
      </c>
      <c r="R2719" s="53"/>
      <c r="T2719" s="91"/>
      <c r="U2719" s="92"/>
      <c r="V2719" s="92"/>
      <c r="W2719" s="92"/>
    </row>
    <row r="2720" spans="1:23" ht="12.75" customHeight="1" x14ac:dyDescent="0.2">
      <c r="A2720" s="11">
        <f t="shared" si="43"/>
        <v>2718</v>
      </c>
      <c r="B2720" s="185">
        <v>1010</v>
      </c>
      <c r="C2720" s="130" t="s">
        <v>3089</v>
      </c>
      <c r="D2720" s="132" t="s">
        <v>72</v>
      </c>
      <c r="E2720" s="13" t="s">
        <v>2119</v>
      </c>
      <c r="F2720" s="48" t="s">
        <v>3051</v>
      </c>
      <c r="G2720" s="18" t="s">
        <v>2120</v>
      </c>
      <c r="H2720" s="18"/>
      <c r="I2720" s="18" t="s">
        <v>3360</v>
      </c>
      <c r="J2720" s="43" t="s">
        <v>3379</v>
      </c>
      <c r="K2720" s="70"/>
      <c r="L2720" s="144">
        <v>41882</v>
      </c>
      <c r="M2720" s="168"/>
      <c r="N2720" s="65"/>
      <c r="O2720" s="75">
        <v>0</v>
      </c>
      <c r="P2720" s="65">
        <v>1</v>
      </c>
      <c r="Q2720" s="91" t="s">
        <v>3110</v>
      </c>
      <c r="R2720" s="14"/>
      <c r="T2720" s="91"/>
      <c r="U2720" s="92"/>
      <c r="V2720" s="92">
        <v>41878</v>
      </c>
      <c r="W2720" s="92">
        <v>41880</v>
      </c>
    </row>
    <row r="2721" spans="1:23" ht="12.75" customHeight="1" x14ac:dyDescent="0.2">
      <c r="A2721" s="11">
        <f t="shared" si="43"/>
        <v>2719</v>
      </c>
      <c r="B2721" s="185">
        <v>1011</v>
      </c>
      <c r="C2721" s="130" t="s">
        <v>3089</v>
      </c>
      <c r="D2721" s="132" t="s">
        <v>73</v>
      </c>
      <c r="E2721" s="13" t="s">
        <v>2119</v>
      </c>
      <c r="F2721" s="48" t="s">
        <v>3051</v>
      </c>
      <c r="G2721" s="18" t="s">
        <v>2120</v>
      </c>
      <c r="H2721" s="18"/>
      <c r="I2721" s="18" t="s">
        <v>3360</v>
      </c>
      <c r="J2721" s="43" t="s">
        <v>3379</v>
      </c>
      <c r="K2721" s="70"/>
      <c r="L2721" s="144">
        <v>41882</v>
      </c>
      <c r="M2721" s="168"/>
      <c r="N2721" s="65"/>
      <c r="O2721" s="75">
        <v>0</v>
      </c>
      <c r="P2721" s="65">
        <v>1</v>
      </c>
      <c r="Q2721" s="91" t="s">
        <v>3110</v>
      </c>
      <c r="R2721" s="14"/>
      <c r="T2721" s="91"/>
      <c r="U2721" s="92"/>
      <c r="V2721" s="92">
        <v>41878</v>
      </c>
      <c r="W2721" s="92">
        <v>41880</v>
      </c>
    </row>
    <row r="2722" spans="1:23" ht="12.75" customHeight="1" x14ac:dyDescent="0.2">
      <c r="A2722" s="11">
        <f t="shared" si="43"/>
        <v>2720</v>
      </c>
      <c r="B2722" s="185">
        <v>1012</v>
      </c>
      <c r="C2722" s="130" t="s">
        <v>3089</v>
      </c>
      <c r="D2722" s="132" t="s">
        <v>74</v>
      </c>
      <c r="E2722" s="13" t="s">
        <v>2119</v>
      </c>
      <c r="F2722" s="48" t="s">
        <v>3051</v>
      </c>
      <c r="G2722" s="18" t="s">
        <v>2120</v>
      </c>
      <c r="H2722" s="18"/>
      <c r="I2722" s="18" t="s">
        <v>3360</v>
      </c>
      <c r="J2722" s="43" t="s">
        <v>3379</v>
      </c>
      <c r="K2722" s="70"/>
      <c r="L2722" s="144">
        <v>40359</v>
      </c>
      <c r="M2722" s="168"/>
      <c r="N2722" s="65"/>
      <c r="O2722" s="75">
        <v>0</v>
      </c>
      <c r="P2722" s="65">
        <v>1</v>
      </c>
      <c r="Q2722" s="91" t="s">
        <v>3110</v>
      </c>
      <c r="R2722" s="14"/>
      <c r="T2722" s="91"/>
      <c r="U2722" s="92"/>
      <c r="V2722" s="92"/>
      <c r="W2722" s="92"/>
    </row>
    <row r="2723" spans="1:23" ht="12.75" customHeight="1" x14ac:dyDescent="0.2">
      <c r="A2723" s="11">
        <f t="shared" si="43"/>
        <v>2721</v>
      </c>
      <c r="B2723" s="185">
        <v>1013</v>
      </c>
      <c r="C2723" s="130" t="s">
        <v>3089</v>
      </c>
      <c r="D2723" s="132" t="s">
        <v>75</v>
      </c>
      <c r="E2723" s="13" t="s">
        <v>2119</v>
      </c>
      <c r="F2723" s="48" t="s">
        <v>3051</v>
      </c>
      <c r="G2723" s="18" t="s">
        <v>2120</v>
      </c>
      <c r="H2723" s="18"/>
      <c r="I2723" s="18" t="s">
        <v>3360</v>
      </c>
      <c r="J2723" s="43" t="s">
        <v>3379</v>
      </c>
      <c r="K2723" s="70"/>
      <c r="L2723" s="144">
        <v>41882</v>
      </c>
      <c r="M2723" s="168"/>
      <c r="N2723" s="65"/>
      <c r="O2723" s="75">
        <v>0</v>
      </c>
      <c r="P2723" s="65">
        <v>1</v>
      </c>
      <c r="Q2723" s="91" t="s">
        <v>3110</v>
      </c>
      <c r="R2723" s="14"/>
      <c r="T2723" s="91"/>
      <c r="U2723" s="92"/>
      <c r="V2723" s="92">
        <v>41878</v>
      </c>
      <c r="W2723" s="92">
        <v>41880</v>
      </c>
    </row>
    <row r="2724" spans="1:23" ht="12.75" customHeight="1" x14ac:dyDescent="0.2">
      <c r="A2724" s="11">
        <f t="shared" si="43"/>
        <v>2722</v>
      </c>
      <c r="B2724" s="185">
        <v>1014</v>
      </c>
      <c r="C2724" s="130" t="s">
        <v>3089</v>
      </c>
      <c r="D2724" s="132" t="s">
        <v>76</v>
      </c>
      <c r="E2724" s="13" t="s">
        <v>2119</v>
      </c>
      <c r="F2724" s="48" t="s">
        <v>3051</v>
      </c>
      <c r="G2724" s="18" t="s">
        <v>2120</v>
      </c>
      <c r="H2724" s="18"/>
      <c r="I2724" s="18" t="s">
        <v>3360</v>
      </c>
      <c r="J2724" s="43" t="s">
        <v>3379</v>
      </c>
      <c r="K2724" s="70"/>
      <c r="L2724" s="144">
        <v>41882</v>
      </c>
      <c r="M2724" s="168"/>
      <c r="N2724" s="65"/>
      <c r="O2724" s="75">
        <v>0</v>
      </c>
      <c r="P2724" s="65">
        <v>1</v>
      </c>
      <c r="Q2724" s="91" t="s">
        <v>3110</v>
      </c>
      <c r="R2724" s="14"/>
      <c r="T2724" s="91"/>
      <c r="U2724" s="92"/>
      <c r="V2724" s="92">
        <v>41878</v>
      </c>
      <c r="W2724" s="92">
        <v>41880</v>
      </c>
    </row>
    <row r="2725" spans="1:23" ht="12.75" customHeight="1" x14ac:dyDescent="0.2">
      <c r="A2725" s="11">
        <f t="shared" si="43"/>
        <v>2723</v>
      </c>
      <c r="B2725" s="185">
        <v>1015</v>
      </c>
      <c r="C2725" s="130" t="s">
        <v>3089</v>
      </c>
      <c r="D2725" s="132" t="s">
        <v>77</v>
      </c>
      <c r="E2725" s="13" t="s">
        <v>2119</v>
      </c>
      <c r="F2725" s="48" t="s">
        <v>3051</v>
      </c>
      <c r="G2725" s="18" t="s">
        <v>2120</v>
      </c>
      <c r="H2725" s="18"/>
      <c r="I2725" s="18" t="s">
        <v>3360</v>
      </c>
      <c r="J2725" s="43" t="s">
        <v>3379</v>
      </c>
      <c r="K2725" s="70"/>
      <c r="L2725" s="144">
        <v>41882</v>
      </c>
      <c r="M2725" s="168"/>
      <c r="N2725" s="65"/>
      <c r="O2725" s="75">
        <v>0</v>
      </c>
      <c r="P2725" s="65">
        <v>1</v>
      </c>
      <c r="Q2725" s="91" t="s">
        <v>3110</v>
      </c>
      <c r="R2725" s="14"/>
      <c r="T2725" s="91"/>
      <c r="U2725" s="92"/>
      <c r="V2725" s="92">
        <v>41878</v>
      </c>
      <c r="W2725" s="92">
        <v>41880</v>
      </c>
    </row>
    <row r="2726" spans="1:23" ht="12.75" customHeight="1" x14ac:dyDescent="0.2">
      <c r="A2726" s="11">
        <f t="shared" si="43"/>
        <v>2724</v>
      </c>
      <c r="B2726" s="185">
        <v>1016</v>
      </c>
      <c r="C2726" s="130" t="s">
        <v>3089</v>
      </c>
      <c r="D2726" s="132" t="s">
        <v>78</v>
      </c>
      <c r="E2726" s="13" t="s">
        <v>2119</v>
      </c>
      <c r="F2726" s="48" t="s">
        <v>3051</v>
      </c>
      <c r="G2726" s="18" t="s">
        <v>2120</v>
      </c>
      <c r="H2726" s="18"/>
      <c r="I2726" s="18" t="s">
        <v>3360</v>
      </c>
      <c r="J2726" s="43" t="s">
        <v>3379</v>
      </c>
      <c r="K2726" s="70"/>
      <c r="L2726" s="144">
        <v>41882</v>
      </c>
      <c r="M2726" s="168"/>
      <c r="N2726" s="65"/>
      <c r="O2726" s="75">
        <v>0</v>
      </c>
      <c r="P2726" s="65">
        <v>1</v>
      </c>
      <c r="Q2726" s="91" t="s">
        <v>3110</v>
      </c>
      <c r="R2726" s="14"/>
      <c r="T2726" s="91"/>
      <c r="U2726" s="92"/>
      <c r="V2726" s="92">
        <v>41878</v>
      </c>
      <c r="W2726" s="92">
        <v>41880</v>
      </c>
    </row>
    <row r="2727" spans="1:23" ht="12.75" customHeight="1" x14ac:dyDescent="0.2">
      <c r="A2727" s="11">
        <f t="shared" si="43"/>
        <v>2725</v>
      </c>
      <c r="B2727" s="185">
        <v>1017</v>
      </c>
      <c r="C2727" s="130" t="s">
        <v>3089</v>
      </c>
      <c r="D2727" s="132" t="s">
        <v>797</v>
      </c>
      <c r="E2727" s="13" t="s">
        <v>2119</v>
      </c>
      <c r="F2727" s="48" t="s">
        <v>3051</v>
      </c>
      <c r="G2727" s="18" t="s">
        <v>2120</v>
      </c>
      <c r="H2727" s="18"/>
      <c r="I2727" s="18" t="s">
        <v>3360</v>
      </c>
      <c r="J2727" s="43" t="s">
        <v>3379</v>
      </c>
      <c r="K2727" s="70"/>
      <c r="L2727" s="144">
        <v>41882</v>
      </c>
      <c r="M2727" s="168"/>
      <c r="N2727" s="65"/>
      <c r="O2727" s="75">
        <v>0</v>
      </c>
      <c r="P2727" s="65">
        <v>1</v>
      </c>
      <c r="Q2727" s="91" t="s">
        <v>3110</v>
      </c>
      <c r="R2727" s="14"/>
      <c r="T2727" s="91"/>
      <c r="U2727" s="92"/>
      <c r="V2727" s="92">
        <v>41878</v>
      </c>
      <c r="W2727" s="92">
        <v>41880</v>
      </c>
    </row>
    <row r="2728" spans="1:23" ht="12.75" customHeight="1" x14ac:dyDescent="0.2">
      <c r="A2728" s="11">
        <f t="shared" si="43"/>
        <v>2726</v>
      </c>
      <c r="B2728" s="185">
        <v>1018</v>
      </c>
      <c r="C2728" s="130" t="s">
        <v>3089</v>
      </c>
      <c r="D2728" s="132" t="s">
        <v>798</v>
      </c>
      <c r="E2728" s="13" t="s">
        <v>2119</v>
      </c>
      <c r="F2728" s="48" t="s">
        <v>3051</v>
      </c>
      <c r="G2728" s="18" t="s">
        <v>2120</v>
      </c>
      <c r="H2728" s="18"/>
      <c r="I2728" s="18" t="s">
        <v>3360</v>
      </c>
      <c r="J2728" s="43" t="s">
        <v>3379</v>
      </c>
      <c r="K2728" s="70"/>
      <c r="L2728" s="144">
        <v>41882</v>
      </c>
      <c r="M2728" s="168"/>
      <c r="N2728" s="65"/>
      <c r="O2728" s="75">
        <v>0</v>
      </c>
      <c r="P2728" s="65">
        <v>1</v>
      </c>
      <c r="Q2728" s="91" t="s">
        <v>3110</v>
      </c>
      <c r="R2728" s="14"/>
      <c r="T2728" s="91"/>
      <c r="U2728" s="92"/>
      <c r="V2728" s="92">
        <v>41878</v>
      </c>
      <c r="W2728" s="92">
        <v>41880</v>
      </c>
    </row>
    <row r="2729" spans="1:23" ht="12.75" customHeight="1" x14ac:dyDescent="0.2">
      <c r="A2729" s="11">
        <f t="shared" si="43"/>
        <v>2727</v>
      </c>
      <c r="B2729" s="185">
        <v>1019</v>
      </c>
      <c r="C2729" s="130" t="s">
        <v>3089</v>
      </c>
      <c r="D2729" s="132" t="s">
        <v>799</v>
      </c>
      <c r="E2729" s="13" t="s">
        <v>2119</v>
      </c>
      <c r="F2729" s="48" t="s">
        <v>3051</v>
      </c>
      <c r="G2729" s="18" t="s">
        <v>2120</v>
      </c>
      <c r="H2729" s="18"/>
      <c r="I2729" s="18" t="s">
        <v>3360</v>
      </c>
      <c r="J2729" s="43" t="s">
        <v>3379</v>
      </c>
      <c r="K2729" s="70"/>
      <c r="L2729" s="144">
        <v>41882</v>
      </c>
      <c r="M2729" s="168"/>
      <c r="N2729" s="65"/>
      <c r="O2729" s="75">
        <v>0</v>
      </c>
      <c r="P2729" s="65">
        <v>1</v>
      </c>
      <c r="Q2729" s="91" t="s">
        <v>3110</v>
      </c>
      <c r="R2729" s="14"/>
      <c r="T2729" s="91"/>
      <c r="U2729" s="92"/>
      <c r="V2729" s="92">
        <v>41878</v>
      </c>
      <c r="W2729" s="92">
        <v>41880</v>
      </c>
    </row>
    <row r="2730" spans="1:23" ht="12.75" customHeight="1" x14ac:dyDescent="0.2">
      <c r="A2730" s="11">
        <f t="shared" si="43"/>
        <v>2728</v>
      </c>
      <c r="B2730" s="191">
        <v>1020</v>
      </c>
      <c r="C2730" s="130" t="s">
        <v>3089</v>
      </c>
      <c r="D2730" s="132" t="s">
        <v>800</v>
      </c>
      <c r="E2730" s="13" t="s">
        <v>2119</v>
      </c>
      <c r="F2730" s="48" t="s">
        <v>3051</v>
      </c>
      <c r="G2730" s="18" t="s">
        <v>2120</v>
      </c>
      <c r="H2730" s="18"/>
      <c r="I2730" s="18" t="s">
        <v>3360</v>
      </c>
      <c r="J2730" s="43" t="s">
        <v>3379</v>
      </c>
      <c r="K2730" s="70"/>
      <c r="L2730" s="144">
        <v>41882</v>
      </c>
      <c r="M2730" s="168"/>
      <c r="N2730" s="65"/>
      <c r="O2730" s="75">
        <v>0</v>
      </c>
      <c r="P2730" s="65">
        <v>1</v>
      </c>
      <c r="Q2730" s="91" t="s">
        <v>3110</v>
      </c>
      <c r="R2730" s="14"/>
      <c r="T2730" s="91"/>
      <c r="U2730" s="92"/>
      <c r="V2730" s="92">
        <v>41878</v>
      </c>
      <c r="W2730" s="92">
        <v>41880</v>
      </c>
    </row>
    <row r="2731" spans="1:23" x14ac:dyDescent="0.2">
      <c r="A2731" s="11">
        <f t="shared" si="43"/>
        <v>2729</v>
      </c>
      <c r="B2731" s="191">
        <v>1024</v>
      </c>
      <c r="C2731" s="189" t="s">
        <v>3089</v>
      </c>
      <c r="D2731" s="190" t="s">
        <v>14</v>
      </c>
      <c r="E2731" s="13" t="s">
        <v>2119</v>
      </c>
      <c r="F2731" s="48" t="s">
        <v>3051</v>
      </c>
      <c r="G2731" s="18"/>
      <c r="H2731" s="18" t="s">
        <v>2121</v>
      </c>
      <c r="I2731" s="18" t="s">
        <v>3360</v>
      </c>
      <c r="J2731" s="18"/>
      <c r="K2731" s="70" t="s">
        <v>3379</v>
      </c>
      <c r="L2731" s="144">
        <v>40850</v>
      </c>
      <c r="M2731" s="138"/>
      <c r="N2731" s="39"/>
      <c r="O2731" s="15">
        <v>0</v>
      </c>
      <c r="P2731" s="65">
        <v>1</v>
      </c>
      <c r="Q2731" s="91" t="s">
        <v>3110</v>
      </c>
      <c r="R2731" s="53"/>
      <c r="T2731" s="91"/>
      <c r="U2731" s="92"/>
      <c r="V2731" s="92"/>
      <c r="W2731" s="92"/>
    </row>
    <row r="2732" spans="1:23" x14ac:dyDescent="0.2">
      <c r="A2732" s="11">
        <f t="shared" si="43"/>
        <v>2730</v>
      </c>
      <c r="B2732" s="191">
        <v>1026</v>
      </c>
      <c r="C2732" s="189" t="s">
        <v>3089</v>
      </c>
      <c r="D2732" s="190" t="s">
        <v>15</v>
      </c>
      <c r="E2732" s="13" t="s">
        <v>2119</v>
      </c>
      <c r="F2732" s="48" t="s">
        <v>3051</v>
      </c>
      <c r="G2732" s="18" t="s">
        <v>2120</v>
      </c>
      <c r="H2732" s="18" t="s">
        <v>2121</v>
      </c>
      <c r="I2732" s="18" t="s">
        <v>3360</v>
      </c>
      <c r="J2732" s="43" t="s">
        <v>3379</v>
      </c>
      <c r="K2732" s="70" t="s">
        <v>3379</v>
      </c>
      <c r="L2732" s="144">
        <v>40783</v>
      </c>
      <c r="M2732" s="138"/>
      <c r="N2732" s="39"/>
      <c r="O2732" s="15">
        <v>0</v>
      </c>
      <c r="P2732" s="65">
        <v>1</v>
      </c>
      <c r="Q2732" s="91" t="s">
        <v>3110</v>
      </c>
      <c r="R2732" s="53"/>
      <c r="T2732" s="91"/>
      <c r="U2732" s="92"/>
      <c r="V2732" s="92"/>
      <c r="W2732" s="92"/>
    </row>
    <row r="2733" spans="1:23" ht="12.75" customHeight="1" x14ac:dyDescent="0.2">
      <c r="A2733" s="11">
        <f t="shared" si="43"/>
        <v>2731</v>
      </c>
      <c r="B2733" s="191">
        <v>1030</v>
      </c>
      <c r="C2733" s="130" t="s">
        <v>3089</v>
      </c>
      <c r="D2733" s="132" t="s">
        <v>16</v>
      </c>
      <c r="E2733" s="13" t="s">
        <v>2119</v>
      </c>
      <c r="F2733" s="48" t="s">
        <v>3051</v>
      </c>
      <c r="G2733" s="18" t="s">
        <v>2120</v>
      </c>
      <c r="H2733" s="18"/>
      <c r="I2733" s="18" t="s">
        <v>3360</v>
      </c>
      <c r="J2733" s="43" t="s">
        <v>3379</v>
      </c>
      <c r="K2733" s="70"/>
      <c r="L2733" s="144">
        <v>41882</v>
      </c>
      <c r="M2733" s="168"/>
      <c r="N2733" s="65"/>
      <c r="O2733" s="75">
        <v>0</v>
      </c>
      <c r="P2733" s="65">
        <v>1</v>
      </c>
      <c r="Q2733" s="91" t="s">
        <v>3110</v>
      </c>
      <c r="R2733" s="14"/>
      <c r="T2733" s="91"/>
      <c r="U2733" s="92"/>
      <c r="V2733" s="92">
        <v>41878</v>
      </c>
      <c r="W2733" s="92">
        <v>41880</v>
      </c>
    </row>
    <row r="2734" spans="1:23" ht="12.75" customHeight="1" x14ac:dyDescent="0.2">
      <c r="A2734" s="11">
        <f t="shared" si="43"/>
        <v>2732</v>
      </c>
      <c r="B2734" s="191">
        <v>1031</v>
      </c>
      <c r="C2734" s="130" t="s">
        <v>3089</v>
      </c>
      <c r="D2734" s="132" t="s">
        <v>17</v>
      </c>
      <c r="E2734" s="13" t="s">
        <v>2119</v>
      </c>
      <c r="F2734" s="48" t="s">
        <v>3051</v>
      </c>
      <c r="G2734" s="18" t="s">
        <v>2120</v>
      </c>
      <c r="H2734" s="18"/>
      <c r="I2734" s="18" t="s">
        <v>3360</v>
      </c>
      <c r="J2734" s="43" t="s">
        <v>3379</v>
      </c>
      <c r="K2734" s="70"/>
      <c r="L2734" s="144">
        <v>41882</v>
      </c>
      <c r="M2734" s="168"/>
      <c r="N2734" s="65"/>
      <c r="O2734" s="75">
        <v>0</v>
      </c>
      <c r="P2734" s="65">
        <v>1</v>
      </c>
      <c r="Q2734" s="91" t="s">
        <v>3110</v>
      </c>
      <c r="R2734" s="14"/>
      <c r="T2734" s="91"/>
      <c r="U2734" s="92"/>
      <c r="V2734" s="92">
        <v>41878</v>
      </c>
      <c r="W2734" s="92">
        <v>41880</v>
      </c>
    </row>
    <row r="2735" spans="1:23" ht="12.75" customHeight="1" x14ac:dyDescent="0.2">
      <c r="A2735" s="11">
        <f t="shared" si="43"/>
        <v>2733</v>
      </c>
      <c r="B2735" s="191">
        <v>1032</v>
      </c>
      <c r="C2735" s="130" t="s">
        <v>3089</v>
      </c>
      <c r="D2735" s="132" t="s">
        <v>18</v>
      </c>
      <c r="E2735" s="13" t="s">
        <v>2119</v>
      </c>
      <c r="F2735" s="48" t="s">
        <v>3051</v>
      </c>
      <c r="G2735" s="18" t="s">
        <v>2120</v>
      </c>
      <c r="H2735" s="18"/>
      <c r="I2735" s="18" t="s">
        <v>3360</v>
      </c>
      <c r="J2735" s="43" t="s">
        <v>3379</v>
      </c>
      <c r="K2735" s="70"/>
      <c r="L2735" s="144">
        <v>41882</v>
      </c>
      <c r="M2735" s="168"/>
      <c r="N2735" s="65"/>
      <c r="O2735" s="75">
        <v>0</v>
      </c>
      <c r="P2735" s="65">
        <v>1</v>
      </c>
      <c r="Q2735" s="91" t="s">
        <v>3110</v>
      </c>
      <c r="R2735" s="14"/>
      <c r="T2735" s="91"/>
      <c r="U2735" s="92"/>
      <c r="V2735" s="92">
        <v>41878</v>
      </c>
      <c r="W2735" s="92">
        <v>41880</v>
      </c>
    </row>
    <row r="2736" spans="1:23" ht="12.75" customHeight="1" x14ac:dyDescent="0.2">
      <c r="A2736" s="11">
        <f t="shared" si="43"/>
        <v>2734</v>
      </c>
      <c r="B2736" s="191">
        <v>1033</v>
      </c>
      <c r="C2736" s="130" t="s">
        <v>3089</v>
      </c>
      <c r="D2736" s="132" t="s">
        <v>19</v>
      </c>
      <c r="E2736" s="13" t="s">
        <v>2119</v>
      </c>
      <c r="F2736" s="48" t="s">
        <v>3051</v>
      </c>
      <c r="G2736" s="18" t="s">
        <v>2120</v>
      </c>
      <c r="H2736" s="18"/>
      <c r="I2736" s="18" t="s">
        <v>3360</v>
      </c>
      <c r="J2736" s="43" t="s">
        <v>3379</v>
      </c>
      <c r="K2736" s="70"/>
      <c r="L2736" s="144">
        <v>41882</v>
      </c>
      <c r="M2736" s="168"/>
      <c r="N2736" s="65"/>
      <c r="O2736" s="75">
        <v>0</v>
      </c>
      <c r="P2736" s="65">
        <v>1</v>
      </c>
      <c r="Q2736" s="91" t="s">
        <v>3110</v>
      </c>
      <c r="R2736" s="14"/>
      <c r="T2736" s="91"/>
      <c r="U2736" s="92"/>
      <c r="V2736" s="92">
        <v>41878</v>
      </c>
      <c r="W2736" s="92">
        <v>41880</v>
      </c>
    </row>
    <row r="2737" spans="1:23" ht="12.75" customHeight="1" x14ac:dyDescent="0.2">
      <c r="A2737" s="11">
        <f t="shared" si="43"/>
        <v>2735</v>
      </c>
      <c r="B2737" s="191">
        <v>1034</v>
      </c>
      <c r="C2737" s="130" t="s">
        <v>3089</v>
      </c>
      <c r="D2737" s="132" t="s">
        <v>20</v>
      </c>
      <c r="E2737" s="13" t="s">
        <v>2119</v>
      </c>
      <c r="F2737" s="48" t="s">
        <v>3051</v>
      </c>
      <c r="G2737" s="18" t="s">
        <v>2120</v>
      </c>
      <c r="H2737" s="18"/>
      <c r="I2737" s="18" t="s">
        <v>3360</v>
      </c>
      <c r="J2737" s="43" t="s">
        <v>3379</v>
      </c>
      <c r="K2737" s="70"/>
      <c r="L2737" s="144">
        <v>41882</v>
      </c>
      <c r="M2737" s="168"/>
      <c r="N2737" s="65"/>
      <c r="O2737" s="75">
        <v>0</v>
      </c>
      <c r="P2737" s="65">
        <v>1</v>
      </c>
      <c r="Q2737" s="91" t="s">
        <v>3110</v>
      </c>
      <c r="R2737" s="14"/>
      <c r="T2737" s="91"/>
      <c r="U2737" s="92"/>
      <c r="V2737" s="92">
        <v>41878</v>
      </c>
      <c r="W2737" s="92">
        <v>41880</v>
      </c>
    </row>
    <row r="2738" spans="1:23" ht="12.75" customHeight="1" x14ac:dyDescent="0.2">
      <c r="A2738" s="11">
        <f t="shared" si="43"/>
        <v>2736</v>
      </c>
      <c r="B2738" s="185">
        <v>1035</v>
      </c>
      <c r="C2738" s="130" t="s">
        <v>3089</v>
      </c>
      <c r="D2738" s="132" t="s">
        <v>21</v>
      </c>
      <c r="E2738" s="13" t="s">
        <v>2119</v>
      </c>
      <c r="F2738" s="48" t="s">
        <v>3051</v>
      </c>
      <c r="G2738" s="18" t="s">
        <v>2120</v>
      </c>
      <c r="H2738" s="18"/>
      <c r="I2738" s="18" t="s">
        <v>3360</v>
      </c>
      <c r="J2738" s="43" t="s">
        <v>3379</v>
      </c>
      <c r="K2738" s="70"/>
      <c r="L2738" s="144">
        <v>41882</v>
      </c>
      <c r="M2738" s="168"/>
      <c r="N2738" s="65"/>
      <c r="O2738" s="75">
        <v>0</v>
      </c>
      <c r="P2738" s="65">
        <v>1</v>
      </c>
      <c r="Q2738" s="91" t="s">
        <v>3110</v>
      </c>
      <c r="R2738" s="14"/>
      <c r="T2738" s="91"/>
      <c r="U2738" s="92"/>
      <c r="V2738" s="92">
        <v>41878</v>
      </c>
      <c r="W2738" s="92">
        <v>41880</v>
      </c>
    </row>
    <row r="2739" spans="1:23" ht="12.75" customHeight="1" x14ac:dyDescent="0.2">
      <c r="A2739" s="11">
        <f t="shared" si="43"/>
        <v>2737</v>
      </c>
      <c r="B2739" s="191">
        <v>1036</v>
      </c>
      <c r="C2739" s="130" t="s">
        <v>3089</v>
      </c>
      <c r="D2739" s="132" t="s">
        <v>22</v>
      </c>
      <c r="E2739" s="13" t="s">
        <v>2119</v>
      </c>
      <c r="F2739" s="48" t="s">
        <v>3051</v>
      </c>
      <c r="G2739" s="18" t="s">
        <v>2120</v>
      </c>
      <c r="H2739" s="18"/>
      <c r="I2739" s="18" t="s">
        <v>3360</v>
      </c>
      <c r="J2739" s="43" t="s">
        <v>3379</v>
      </c>
      <c r="K2739" s="70"/>
      <c r="L2739" s="144">
        <v>41882</v>
      </c>
      <c r="M2739" s="168"/>
      <c r="N2739" s="65"/>
      <c r="O2739" s="75">
        <v>0</v>
      </c>
      <c r="P2739" s="65">
        <v>1</v>
      </c>
      <c r="Q2739" s="91" t="s">
        <v>3110</v>
      </c>
      <c r="R2739" s="14"/>
      <c r="T2739" s="91"/>
      <c r="U2739" s="92"/>
      <c r="V2739" s="92">
        <v>41878</v>
      </c>
      <c r="W2739" s="92">
        <v>41880</v>
      </c>
    </row>
    <row r="2740" spans="1:23" ht="12.75" customHeight="1" x14ac:dyDescent="0.2">
      <c r="A2740" s="11">
        <f t="shared" si="43"/>
        <v>2738</v>
      </c>
      <c r="B2740" s="191">
        <v>1037</v>
      </c>
      <c r="C2740" s="130" t="s">
        <v>3089</v>
      </c>
      <c r="D2740" s="132" t="s">
        <v>23</v>
      </c>
      <c r="E2740" s="13" t="s">
        <v>2119</v>
      </c>
      <c r="F2740" s="48" t="s">
        <v>3051</v>
      </c>
      <c r="G2740" s="18" t="s">
        <v>2120</v>
      </c>
      <c r="H2740" s="18"/>
      <c r="I2740" s="18" t="s">
        <v>3360</v>
      </c>
      <c r="J2740" s="43" t="s">
        <v>3379</v>
      </c>
      <c r="K2740" s="70"/>
      <c r="L2740" s="144">
        <v>41882</v>
      </c>
      <c r="M2740" s="168"/>
      <c r="N2740" s="65"/>
      <c r="O2740" s="75">
        <v>0</v>
      </c>
      <c r="P2740" s="65">
        <v>1</v>
      </c>
      <c r="Q2740" s="91" t="s">
        <v>3110</v>
      </c>
      <c r="R2740" s="14"/>
      <c r="T2740" s="91"/>
      <c r="U2740" s="92"/>
      <c r="V2740" s="92">
        <v>41878</v>
      </c>
      <c r="W2740" s="92">
        <v>41880</v>
      </c>
    </row>
    <row r="2741" spans="1:23" ht="12.75" customHeight="1" x14ac:dyDescent="0.2">
      <c r="A2741" s="11">
        <f t="shared" si="43"/>
        <v>2739</v>
      </c>
      <c r="B2741" s="185">
        <v>1038</v>
      </c>
      <c r="C2741" s="130" t="s">
        <v>3089</v>
      </c>
      <c r="D2741" s="132" t="s">
        <v>24</v>
      </c>
      <c r="E2741" s="13" t="s">
        <v>2119</v>
      </c>
      <c r="F2741" s="48" t="s">
        <v>3051</v>
      </c>
      <c r="G2741" s="18" t="s">
        <v>2120</v>
      </c>
      <c r="H2741" s="18"/>
      <c r="I2741" s="18" t="s">
        <v>3360</v>
      </c>
      <c r="J2741" s="43" t="s">
        <v>3379</v>
      </c>
      <c r="K2741" s="70"/>
      <c r="L2741" s="144">
        <v>41882</v>
      </c>
      <c r="M2741" s="168"/>
      <c r="N2741" s="65"/>
      <c r="O2741" s="75">
        <v>0</v>
      </c>
      <c r="P2741" s="65">
        <v>1</v>
      </c>
      <c r="Q2741" s="91" t="s">
        <v>3110</v>
      </c>
      <c r="R2741" s="14"/>
      <c r="T2741" s="91"/>
      <c r="U2741" s="92"/>
      <c r="V2741" s="92">
        <v>41878</v>
      </c>
      <c r="W2741" s="92">
        <v>41880</v>
      </c>
    </row>
    <row r="2742" spans="1:23" ht="12.75" customHeight="1" x14ac:dyDescent="0.2">
      <c r="A2742" s="11">
        <f t="shared" si="43"/>
        <v>2740</v>
      </c>
      <c r="B2742" s="185">
        <v>1039</v>
      </c>
      <c r="C2742" s="130" t="s">
        <v>3089</v>
      </c>
      <c r="D2742" s="132" t="s">
        <v>25</v>
      </c>
      <c r="E2742" s="13" t="s">
        <v>2119</v>
      </c>
      <c r="F2742" s="48" t="s">
        <v>3051</v>
      </c>
      <c r="G2742" s="18" t="s">
        <v>2120</v>
      </c>
      <c r="H2742" s="18"/>
      <c r="I2742" s="18" t="s">
        <v>3360</v>
      </c>
      <c r="J2742" s="43" t="s">
        <v>3379</v>
      </c>
      <c r="K2742" s="70"/>
      <c r="L2742" s="144">
        <v>41882</v>
      </c>
      <c r="M2742" s="168"/>
      <c r="N2742" s="65"/>
      <c r="O2742" s="75">
        <v>0</v>
      </c>
      <c r="P2742" s="65">
        <v>1</v>
      </c>
      <c r="Q2742" s="91" t="s">
        <v>3110</v>
      </c>
      <c r="R2742" s="14"/>
      <c r="T2742" s="91"/>
      <c r="U2742" s="92"/>
      <c r="V2742" s="92">
        <v>41878</v>
      </c>
      <c r="W2742" s="92">
        <v>41880</v>
      </c>
    </row>
    <row r="2743" spans="1:23" ht="12.75" customHeight="1" x14ac:dyDescent="0.2">
      <c r="A2743" s="11">
        <f t="shared" si="43"/>
        <v>2741</v>
      </c>
      <c r="B2743" s="185">
        <v>1040</v>
      </c>
      <c r="C2743" s="130" t="s">
        <v>3089</v>
      </c>
      <c r="D2743" s="132" t="s">
        <v>26</v>
      </c>
      <c r="E2743" s="13" t="s">
        <v>2119</v>
      </c>
      <c r="F2743" s="48" t="s">
        <v>3051</v>
      </c>
      <c r="G2743" s="18" t="s">
        <v>2120</v>
      </c>
      <c r="H2743" s="18"/>
      <c r="I2743" s="18" t="s">
        <v>3360</v>
      </c>
      <c r="J2743" s="43" t="s">
        <v>3379</v>
      </c>
      <c r="K2743" s="70"/>
      <c r="L2743" s="144">
        <v>41882</v>
      </c>
      <c r="M2743" s="168"/>
      <c r="N2743" s="65"/>
      <c r="O2743" s="75">
        <v>0</v>
      </c>
      <c r="P2743" s="65">
        <v>1</v>
      </c>
      <c r="Q2743" s="91" t="s">
        <v>3110</v>
      </c>
      <c r="R2743" s="14"/>
      <c r="T2743" s="91"/>
      <c r="U2743" s="92"/>
      <c r="V2743" s="92">
        <v>41878</v>
      </c>
      <c r="W2743" s="92">
        <v>41880</v>
      </c>
    </row>
    <row r="2744" spans="1:23" ht="12.75" customHeight="1" x14ac:dyDescent="0.2">
      <c r="A2744" s="11">
        <f t="shared" si="43"/>
        <v>2742</v>
      </c>
      <c r="B2744" s="185">
        <v>1041</v>
      </c>
      <c r="C2744" s="130" t="s">
        <v>3089</v>
      </c>
      <c r="D2744" s="132" t="s">
        <v>27</v>
      </c>
      <c r="E2744" s="13" t="s">
        <v>2119</v>
      </c>
      <c r="F2744" s="48" t="s">
        <v>3051</v>
      </c>
      <c r="G2744" s="18" t="s">
        <v>2120</v>
      </c>
      <c r="H2744" s="18"/>
      <c r="I2744" s="18" t="s">
        <v>3360</v>
      </c>
      <c r="J2744" s="43" t="s">
        <v>3379</v>
      </c>
      <c r="K2744" s="70"/>
      <c r="L2744" s="144">
        <v>41882</v>
      </c>
      <c r="M2744" s="168"/>
      <c r="N2744" s="65"/>
      <c r="O2744" s="75">
        <v>0</v>
      </c>
      <c r="P2744" s="65">
        <v>1</v>
      </c>
      <c r="Q2744" s="91" t="s">
        <v>3110</v>
      </c>
      <c r="R2744" s="14"/>
      <c r="T2744" s="91"/>
      <c r="U2744" s="92"/>
      <c r="V2744" s="92">
        <v>41878</v>
      </c>
      <c r="W2744" s="92">
        <v>41880</v>
      </c>
    </row>
    <row r="2745" spans="1:23" ht="12.75" customHeight="1" x14ac:dyDescent="0.2">
      <c r="A2745" s="11">
        <f t="shared" si="43"/>
        <v>2743</v>
      </c>
      <c r="B2745" s="185">
        <v>1042</v>
      </c>
      <c r="C2745" s="130" t="s">
        <v>3089</v>
      </c>
      <c r="D2745" s="132" t="s">
        <v>28</v>
      </c>
      <c r="E2745" s="13" t="s">
        <v>2119</v>
      </c>
      <c r="F2745" s="48" t="s">
        <v>3051</v>
      </c>
      <c r="G2745" s="18" t="s">
        <v>2120</v>
      </c>
      <c r="H2745" s="18"/>
      <c r="I2745" s="18" t="s">
        <v>3360</v>
      </c>
      <c r="J2745" s="43" t="s">
        <v>3379</v>
      </c>
      <c r="K2745" s="70"/>
      <c r="L2745" s="144">
        <v>41882</v>
      </c>
      <c r="M2745" s="168"/>
      <c r="N2745" s="65"/>
      <c r="O2745" s="75">
        <v>0</v>
      </c>
      <c r="P2745" s="65">
        <v>1</v>
      </c>
      <c r="Q2745" s="91" t="s">
        <v>3110</v>
      </c>
      <c r="R2745" s="14"/>
      <c r="T2745" s="91"/>
      <c r="U2745" s="92"/>
      <c r="V2745" s="92">
        <v>41878</v>
      </c>
      <c r="W2745" s="92">
        <v>41880</v>
      </c>
    </row>
    <row r="2746" spans="1:23" ht="12.75" customHeight="1" x14ac:dyDescent="0.2">
      <c r="A2746" s="11">
        <f t="shared" si="43"/>
        <v>2744</v>
      </c>
      <c r="B2746" s="185">
        <v>1043</v>
      </c>
      <c r="C2746" s="130" t="s">
        <v>3089</v>
      </c>
      <c r="D2746" s="132" t="s">
        <v>29</v>
      </c>
      <c r="E2746" s="13" t="s">
        <v>2119</v>
      </c>
      <c r="F2746" s="48" t="s">
        <v>3051</v>
      </c>
      <c r="G2746" s="18" t="s">
        <v>2120</v>
      </c>
      <c r="H2746" s="18"/>
      <c r="I2746" s="18" t="s">
        <v>3360</v>
      </c>
      <c r="J2746" s="43" t="s">
        <v>3379</v>
      </c>
      <c r="K2746" s="70"/>
      <c r="L2746" s="144">
        <v>41882</v>
      </c>
      <c r="M2746" s="168"/>
      <c r="N2746" s="65"/>
      <c r="O2746" s="75">
        <v>0</v>
      </c>
      <c r="P2746" s="65">
        <v>1</v>
      </c>
      <c r="Q2746" s="91" t="s">
        <v>3110</v>
      </c>
      <c r="R2746" s="14"/>
      <c r="T2746" s="91"/>
      <c r="U2746" s="92"/>
      <c r="V2746" s="92">
        <v>41878</v>
      </c>
      <c r="W2746" s="92">
        <v>41880</v>
      </c>
    </row>
    <row r="2747" spans="1:23" ht="12.75" customHeight="1" x14ac:dyDescent="0.2">
      <c r="A2747" s="13">
        <f t="shared" si="43"/>
        <v>2745</v>
      </c>
      <c r="B2747" s="185">
        <v>1052</v>
      </c>
      <c r="C2747" s="130" t="s">
        <v>3089</v>
      </c>
      <c r="D2747" s="132" t="s">
        <v>30</v>
      </c>
      <c r="E2747" s="13" t="s">
        <v>2119</v>
      </c>
      <c r="F2747" s="48" t="s">
        <v>3051</v>
      </c>
      <c r="G2747" s="18" t="s">
        <v>2120</v>
      </c>
      <c r="H2747" s="18"/>
      <c r="I2747" s="18" t="s">
        <v>3360</v>
      </c>
      <c r="J2747" s="43" t="s">
        <v>3379</v>
      </c>
      <c r="K2747" s="70"/>
      <c r="L2747" s="144">
        <v>40786</v>
      </c>
      <c r="M2747" s="168"/>
      <c r="N2747" s="65"/>
      <c r="O2747" s="75">
        <v>0</v>
      </c>
      <c r="P2747" s="65">
        <v>1</v>
      </c>
      <c r="Q2747" s="124" t="s">
        <v>3110</v>
      </c>
      <c r="R2747" s="14"/>
      <c r="T2747" s="91"/>
      <c r="U2747" s="92"/>
      <c r="V2747" s="92"/>
      <c r="W2747" s="92"/>
    </row>
    <row r="2748" spans="1:23" x14ac:dyDescent="0.2">
      <c r="A2748" s="13">
        <f t="shared" si="43"/>
        <v>2746</v>
      </c>
      <c r="B2748" s="185">
        <v>1102</v>
      </c>
      <c r="C2748" s="130" t="s">
        <v>3089</v>
      </c>
      <c r="D2748" s="132" t="s">
        <v>31</v>
      </c>
      <c r="E2748" s="13" t="s">
        <v>2119</v>
      </c>
      <c r="F2748" s="48" t="s">
        <v>3051</v>
      </c>
      <c r="G2748" s="18"/>
      <c r="H2748" s="18" t="s">
        <v>2121</v>
      </c>
      <c r="I2748" s="18" t="s">
        <v>3360</v>
      </c>
      <c r="J2748" s="18"/>
      <c r="K2748" s="70" t="s">
        <v>3379</v>
      </c>
      <c r="L2748" s="144">
        <v>40772</v>
      </c>
      <c r="M2748" s="168"/>
      <c r="N2748" s="65"/>
      <c r="O2748" s="75">
        <v>0</v>
      </c>
      <c r="P2748" s="65">
        <v>1</v>
      </c>
      <c r="Q2748" s="124" t="s">
        <v>3110</v>
      </c>
      <c r="R2748" s="14"/>
      <c r="T2748" s="91"/>
      <c r="U2748" s="92"/>
      <c r="V2748" s="92"/>
      <c r="W2748" s="92"/>
    </row>
    <row r="2749" spans="1:23" ht="12.75" customHeight="1" x14ac:dyDescent="0.2">
      <c r="A2749" s="13">
        <f t="shared" si="43"/>
        <v>2747</v>
      </c>
      <c r="B2749" s="185">
        <v>1103</v>
      </c>
      <c r="C2749" s="130" t="s">
        <v>3089</v>
      </c>
      <c r="D2749" s="132" t="s">
        <v>32</v>
      </c>
      <c r="E2749" s="13" t="s">
        <v>2119</v>
      </c>
      <c r="F2749" s="48" t="s">
        <v>3051</v>
      </c>
      <c r="G2749" s="18" t="s">
        <v>2120</v>
      </c>
      <c r="H2749" s="18"/>
      <c r="I2749" s="18" t="s">
        <v>3360</v>
      </c>
      <c r="J2749" s="43" t="s">
        <v>3379</v>
      </c>
      <c r="K2749" s="70"/>
      <c r="L2749" s="144">
        <v>40771</v>
      </c>
      <c r="M2749" s="168"/>
      <c r="N2749" s="65"/>
      <c r="O2749" s="75">
        <v>0</v>
      </c>
      <c r="P2749" s="65">
        <v>1</v>
      </c>
      <c r="Q2749" s="124" t="s">
        <v>3110</v>
      </c>
      <c r="R2749" s="14"/>
      <c r="T2749" s="91"/>
      <c r="U2749" s="92"/>
      <c r="V2749" s="92"/>
      <c r="W2749" s="92"/>
    </row>
    <row r="2750" spans="1:23" x14ac:dyDescent="0.2">
      <c r="A2750" s="13">
        <f t="shared" si="43"/>
        <v>2748</v>
      </c>
      <c r="B2750" s="185">
        <v>1218</v>
      </c>
      <c r="C2750" s="130" t="s">
        <v>3089</v>
      </c>
      <c r="D2750" s="132" t="s">
        <v>2481</v>
      </c>
      <c r="E2750" s="13" t="s">
        <v>2119</v>
      </c>
      <c r="F2750" s="48" t="s">
        <v>3051</v>
      </c>
      <c r="G2750" s="18"/>
      <c r="H2750" s="18" t="s">
        <v>2121</v>
      </c>
      <c r="I2750" s="18" t="s">
        <v>3360</v>
      </c>
      <c r="J2750" s="18"/>
      <c r="K2750" s="70" t="s">
        <v>3379</v>
      </c>
      <c r="L2750" s="144">
        <v>40786</v>
      </c>
      <c r="M2750" s="168"/>
      <c r="N2750" s="65"/>
      <c r="O2750" s="75">
        <v>0</v>
      </c>
      <c r="P2750" s="65">
        <v>1</v>
      </c>
      <c r="Q2750" s="124" t="s">
        <v>3110</v>
      </c>
      <c r="R2750" s="14"/>
      <c r="T2750" s="91"/>
      <c r="U2750" s="92"/>
      <c r="V2750" s="92"/>
      <c r="W2750" s="92"/>
    </row>
    <row r="2751" spans="1:23" x14ac:dyDescent="0.2">
      <c r="A2751" s="13">
        <f t="shared" si="43"/>
        <v>2749</v>
      </c>
      <c r="B2751" s="185">
        <v>1237</v>
      </c>
      <c r="C2751" s="130" t="s">
        <v>3089</v>
      </c>
      <c r="D2751" s="132" t="s">
        <v>2482</v>
      </c>
      <c r="E2751" s="13" t="s">
        <v>2119</v>
      </c>
      <c r="F2751" s="48" t="s">
        <v>3051</v>
      </c>
      <c r="G2751" s="18" t="s">
        <v>2120</v>
      </c>
      <c r="H2751" s="18" t="s">
        <v>2121</v>
      </c>
      <c r="I2751" s="18" t="s">
        <v>3360</v>
      </c>
      <c r="J2751" s="43" t="s">
        <v>3379</v>
      </c>
      <c r="K2751" s="70" t="s">
        <v>3379</v>
      </c>
      <c r="L2751" s="144">
        <v>40778</v>
      </c>
      <c r="M2751" s="168"/>
      <c r="N2751" s="65"/>
      <c r="O2751" s="75">
        <v>0</v>
      </c>
      <c r="P2751" s="65">
        <v>1</v>
      </c>
      <c r="Q2751" s="124" t="s">
        <v>3110</v>
      </c>
      <c r="R2751" s="14"/>
      <c r="T2751" s="91"/>
      <c r="U2751" s="92"/>
      <c r="V2751" s="92"/>
      <c r="W2751" s="92"/>
    </row>
    <row r="2752" spans="1:23" x14ac:dyDescent="0.2">
      <c r="A2752" s="13">
        <f t="shared" si="43"/>
        <v>2750</v>
      </c>
      <c r="B2752" s="185">
        <v>1290</v>
      </c>
      <c r="C2752" s="130" t="s">
        <v>3089</v>
      </c>
      <c r="D2752" s="132" t="s">
        <v>2495</v>
      </c>
      <c r="E2752" s="13" t="s">
        <v>2119</v>
      </c>
      <c r="F2752" s="48" t="s">
        <v>3051</v>
      </c>
      <c r="G2752" s="18"/>
      <c r="H2752" s="18" t="s">
        <v>2121</v>
      </c>
      <c r="I2752" s="18" t="s">
        <v>3360</v>
      </c>
      <c r="J2752" s="18"/>
      <c r="K2752" s="70" t="s">
        <v>3379</v>
      </c>
      <c r="L2752" s="144">
        <v>40780</v>
      </c>
      <c r="M2752" s="168"/>
      <c r="N2752" s="65"/>
      <c r="O2752" s="75">
        <v>0</v>
      </c>
      <c r="P2752" s="65">
        <v>1</v>
      </c>
      <c r="Q2752" s="124" t="s">
        <v>3110</v>
      </c>
      <c r="R2752" s="14"/>
      <c r="T2752" s="91"/>
      <c r="U2752" s="92"/>
      <c r="V2752" s="92"/>
      <c r="W2752" s="92"/>
    </row>
    <row r="2753" spans="1:23" x14ac:dyDescent="0.2">
      <c r="A2753" s="13">
        <f t="shared" si="43"/>
        <v>2751</v>
      </c>
      <c r="B2753" s="185">
        <v>1006</v>
      </c>
      <c r="C2753" s="130" t="s">
        <v>3089</v>
      </c>
      <c r="D2753" s="132" t="s">
        <v>2496</v>
      </c>
      <c r="E2753" s="13" t="s">
        <v>2119</v>
      </c>
      <c r="F2753" s="48" t="s">
        <v>3051</v>
      </c>
      <c r="G2753" s="18" t="s">
        <v>2120</v>
      </c>
      <c r="H2753" s="18" t="s">
        <v>2121</v>
      </c>
      <c r="I2753" s="18" t="s">
        <v>3360</v>
      </c>
      <c r="J2753" s="43" t="s">
        <v>3379</v>
      </c>
      <c r="K2753" s="70" t="s">
        <v>3379</v>
      </c>
      <c r="L2753" s="144">
        <v>40786</v>
      </c>
      <c r="M2753" s="168"/>
      <c r="N2753" s="65"/>
      <c r="O2753" s="75">
        <v>0</v>
      </c>
      <c r="P2753" s="65">
        <v>1</v>
      </c>
      <c r="Q2753" s="124" t="s">
        <v>3110</v>
      </c>
      <c r="R2753" s="14"/>
      <c r="T2753" s="91"/>
      <c r="U2753" s="92"/>
      <c r="V2753" s="92"/>
      <c r="W2753" s="92"/>
    </row>
    <row r="2754" spans="1:23" x14ac:dyDescent="0.2">
      <c r="A2754" s="13">
        <f t="shared" si="43"/>
        <v>2752</v>
      </c>
      <c r="B2754" s="185">
        <v>1160</v>
      </c>
      <c r="C2754" s="130" t="s">
        <v>3089</v>
      </c>
      <c r="D2754" s="132" t="s">
        <v>2497</v>
      </c>
      <c r="E2754" s="13" t="s">
        <v>2119</v>
      </c>
      <c r="F2754" s="48" t="s">
        <v>3051</v>
      </c>
      <c r="G2754" s="18" t="s">
        <v>2120</v>
      </c>
      <c r="H2754" s="18" t="s">
        <v>2121</v>
      </c>
      <c r="I2754" s="18" t="s">
        <v>3360</v>
      </c>
      <c r="J2754" s="43" t="s">
        <v>3379</v>
      </c>
      <c r="K2754" s="70" t="s">
        <v>3379</v>
      </c>
      <c r="L2754" s="144">
        <v>40786</v>
      </c>
      <c r="M2754" s="168"/>
      <c r="N2754" s="65"/>
      <c r="O2754" s="75">
        <v>0</v>
      </c>
      <c r="P2754" s="65">
        <v>1</v>
      </c>
      <c r="Q2754" s="124" t="s">
        <v>3110</v>
      </c>
      <c r="R2754" s="14"/>
      <c r="T2754" s="91"/>
      <c r="U2754" s="92"/>
      <c r="V2754" s="92"/>
      <c r="W2754" s="92"/>
    </row>
    <row r="2755" spans="1:23" ht="12.75" customHeight="1" x14ac:dyDescent="0.2">
      <c r="A2755" s="13">
        <f t="shared" si="43"/>
        <v>2753</v>
      </c>
      <c r="B2755" s="185">
        <v>1312</v>
      </c>
      <c r="C2755" s="130" t="s">
        <v>3089</v>
      </c>
      <c r="D2755" s="132" t="s">
        <v>2498</v>
      </c>
      <c r="E2755" s="13" t="s">
        <v>2119</v>
      </c>
      <c r="F2755" s="43" t="s">
        <v>3098</v>
      </c>
      <c r="G2755" s="18" t="s">
        <v>2120</v>
      </c>
      <c r="H2755" s="18" t="s">
        <v>2121</v>
      </c>
      <c r="I2755" s="221" t="s">
        <v>3360</v>
      </c>
      <c r="J2755" s="43" t="s">
        <v>3379</v>
      </c>
      <c r="K2755" s="70">
        <v>41961</v>
      </c>
      <c r="L2755" s="144">
        <v>40780</v>
      </c>
      <c r="M2755" s="168"/>
      <c r="N2755" s="65"/>
      <c r="O2755" s="75">
        <v>0</v>
      </c>
      <c r="P2755" s="65">
        <v>1</v>
      </c>
      <c r="Q2755" s="124" t="s">
        <v>3110</v>
      </c>
      <c r="R2755" s="14"/>
      <c r="T2755" s="126">
        <v>41943</v>
      </c>
      <c r="U2755" s="126">
        <v>41957</v>
      </c>
      <c r="V2755" s="92"/>
      <c r="W2755" s="92"/>
    </row>
    <row r="2756" spans="1:23" ht="12.75" customHeight="1" x14ac:dyDescent="0.2">
      <c r="A2756" s="13">
        <f t="shared" ref="A2756:A2819" si="44">A2755+1</f>
        <v>2754</v>
      </c>
      <c r="B2756" s="185">
        <v>1318</v>
      </c>
      <c r="C2756" s="130" t="s">
        <v>3089</v>
      </c>
      <c r="D2756" s="132" t="s">
        <v>2499</v>
      </c>
      <c r="E2756" s="13" t="s">
        <v>2119</v>
      </c>
      <c r="F2756" s="43" t="s">
        <v>3098</v>
      </c>
      <c r="G2756" s="18" t="s">
        <v>2120</v>
      </c>
      <c r="H2756" s="18"/>
      <c r="I2756" s="18"/>
      <c r="J2756" s="43" t="s">
        <v>3379</v>
      </c>
      <c r="K2756" s="70"/>
      <c r="L2756" s="70"/>
      <c r="M2756" s="168"/>
      <c r="N2756" s="65"/>
      <c r="O2756" s="75">
        <v>0</v>
      </c>
      <c r="P2756" s="65">
        <v>1</v>
      </c>
      <c r="Q2756" s="124" t="s">
        <v>3107</v>
      </c>
      <c r="R2756" s="14"/>
      <c r="T2756" s="91"/>
      <c r="U2756" s="92"/>
      <c r="V2756" s="92"/>
      <c r="W2756" s="92"/>
    </row>
    <row r="2757" spans="1:23" ht="12.75" customHeight="1" x14ac:dyDescent="0.2">
      <c r="A2757" s="11">
        <f t="shared" si="44"/>
        <v>2755</v>
      </c>
      <c r="B2757" s="185">
        <v>1328</v>
      </c>
      <c r="C2757" s="130" t="s">
        <v>3089</v>
      </c>
      <c r="D2757" s="132" t="s">
        <v>2690</v>
      </c>
      <c r="E2757" s="13" t="s">
        <v>2119</v>
      </c>
      <c r="F2757" s="43" t="s">
        <v>3098</v>
      </c>
      <c r="G2757" s="18" t="s">
        <v>2120</v>
      </c>
      <c r="H2757" s="18"/>
      <c r="I2757" s="18"/>
      <c r="J2757" s="43" t="s">
        <v>3379</v>
      </c>
      <c r="K2757" s="70"/>
      <c r="L2757" s="70"/>
      <c r="M2757" s="168"/>
      <c r="N2757" s="65"/>
      <c r="O2757" s="75">
        <v>0</v>
      </c>
      <c r="P2757" s="65">
        <v>1</v>
      </c>
      <c r="Q2757" s="91" t="s">
        <v>3107</v>
      </c>
      <c r="R2757" s="14"/>
      <c r="T2757" s="91"/>
      <c r="U2757" s="92"/>
      <c r="V2757" s="92"/>
      <c r="W2757" s="92"/>
    </row>
    <row r="2758" spans="1:23" ht="12.75" customHeight="1" x14ac:dyDescent="0.2">
      <c r="A2758" s="228">
        <f t="shared" si="44"/>
        <v>2756</v>
      </c>
      <c r="B2758" s="229">
        <v>1356</v>
      </c>
      <c r="C2758" s="236" t="s">
        <v>3089</v>
      </c>
      <c r="D2758" s="237" t="s">
        <v>2691</v>
      </c>
      <c r="E2758" s="228" t="s">
        <v>2119</v>
      </c>
      <c r="F2758" s="24" t="s">
        <v>3098</v>
      </c>
      <c r="G2758" s="25"/>
      <c r="H2758" s="25"/>
      <c r="I2758" s="25"/>
      <c r="J2758" s="24"/>
      <c r="K2758" s="234"/>
      <c r="L2758" s="234"/>
      <c r="M2758" s="513" t="s">
        <v>3381</v>
      </c>
      <c r="N2758" s="243">
        <v>41290</v>
      </c>
      <c r="O2758" s="241">
        <v>0</v>
      </c>
      <c r="P2758" s="232"/>
      <c r="Q2758" s="242"/>
      <c r="R2758" s="231"/>
      <c r="T2758" s="91"/>
      <c r="U2758" s="92"/>
      <c r="V2758" s="92" t="s">
        <v>20860</v>
      </c>
      <c r="W2758" s="92"/>
    </row>
    <row r="2759" spans="1:23" ht="12.75" customHeight="1" x14ac:dyDescent="0.2">
      <c r="A2759" s="473">
        <f t="shared" si="44"/>
        <v>2757</v>
      </c>
      <c r="B2759" s="474">
        <v>1366</v>
      </c>
      <c r="C2759" s="475" t="s">
        <v>3089</v>
      </c>
      <c r="D2759" s="476" t="s">
        <v>2692</v>
      </c>
      <c r="E2759" s="473" t="s">
        <v>2119</v>
      </c>
      <c r="F2759" s="477" t="s">
        <v>3098</v>
      </c>
      <c r="G2759" s="478" t="s">
        <v>2120</v>
      </c>
      <c r="H2759" s="478"/>
      <c r="I2759" s="478"/>
      <c r="J2759" s="477"/>
      <c r="K2759" s="479"/>
      <c r="L2759" s="479"/>
      <c r="M2759" s="519" t="s">
        <v>3142</v>
      </c>
      <c r="N2759" s="483">
        <v>42158</v>
      </c>
      <c r="O2759" s="481">
        <v>0</v>
      </c>
      <c r="P2759" s="480">
        <v>-1</v>
      </c>
      <c r="Q2759" s="403" t="s">
        <v>3107</v>
      </c>
      <c r="R2759" s="482"/>
      <c r="T2759" s="91"/>
      <c r="U2759" s="92"/>
      <c r="V2759" s="92"/>
      <c r="W2759" s="92"/>
    </row>
    <row r="2760" spans="1:23" ht="12.75" customHeight="1" x14ac:dyDescent="0.2">
      <c r="A2760" s="11">
        <f t="shared" si="44"/>
        <v>2758</v>
      </c>
      <c r="B2760" s="98">
        <v>1382</v>
      </c>
      <c r="C2760" s="130" t="s">
        <v>3089</v>
      </c>
      <c r="D2760" s="132" t="s">
        <v>2693</v>
      </c>
      <c r="E2760" s="13" t="s">
        <v>2119</v>
      </c>
      <c r="F2760" s="43" t="s">
        <v>3098</v>
      </c>
      <c r="G2760" s="18" t="s">
        <v>2120</v>
      </c>
      <c r="H2760" s="18"/>
      <c r="I2760" s="226" t="s">
        <v>3360</v>
      </c>
      <c r="J2760" s="43" t="s">
        <v>3379</v>
      </c>
      <c r="K2760" s="70"/>
      <c r="L2760" s="144">
        <v>40786</v>
      </c>
      <c r="M2760" s="168"/>
      <c r="N2760" s="65"/>
      <c r="O2760" s="75">
        <v>0</v>
      </c>
      <c r="P2760" s="65">
        <v>1</v>
      </c>
      <c r="Q2760" s="91" t="s">
        <v>3110</v>
      </c>
      <c r="R2760" s="14"/>
      <c r="T2760" s="91"/>
      <c r="U2760" s="92"/>
      <c r="V2760" s="92"/>
      <c r="W2760" s="92"/>
    </row>
    <row r="2761" spans="1:23" ht="12.75" customHeight="1" x14ac:dyDescent="0.2">
      <c r="A2761" s="11">
        <f t="shared" si="44"/>
        <v>2759</v>
      </c>
      <c r="B2761" s="98">
        <v>1388</v>
      </c>
      <c r="C2761" s="130" t="s">
        <v>3089</v>
      </c>
      <c r="D2761" s="132" t="s">
        <v>2694</v>
      </c>
      <c r="E2761" s="13" t="s">
        <v>2119</v>
      </c>
      <c r="F2761" s="43" t="s">
        <v>3098</v>
      </c>
      <c r="G2761" s="18" t="s">
        <v>2120</v>
      </c>
      <c r="H2761" s="18"/>
      <c r="I2761" s="18"/>
      <c r="J2761" s="43" t="s">
        <v>3379</v>
      </c>
      <c r="K2761" s="70"/>
      <c r="L2761" s="70"/>
      <c r="M2761" s="168"/>
      <c r="N2761" s="65"/>
      <c r="O2761" s="75">
        <v>0</v>
      </c>
      <c r="P2761" s="65">
        <v>1</v>
      </c>
      <c r="Q2761" s="91" t="s">
        <v>3107</v>
      </c>
      <c r="R2761" s="14"/>
      <c r="T2761" s="91"/>
      <c r="U2761" s="92"/>
      <c r="V2761" s="92"/>
      <c r="W2761" s="92"/>
    </row>
    <row r="2762" spans="1:23" ht="12.75" customHeight="1" x14ac:dyDescent="0.2">
      <c r="A2762" s="11">
        <f t="shared" si="44"/>
        <v>2760</v>
      </c>
      <c r="B2762" s="98">
        <v>1395</v>
      </c>
      <c r="C2762" s="130" t="s">
        <v>3089</v>
      </c>
      <c r="D2762" s="132" t="s">
        <v>2695</v>
      </c>
      <c r="E2762" s="13" t="s">
        <v>2119</v>
      </c>
      <c r="F2762" s="43" t="s">
        <v>3098</v>
      </c>
      <c r="G2762" s="18" t="s">
        <v>2120</v>
      </c>
      <c r="H2762" s="18"/>
      <c r="I2762" s="226" t="s">
        <v>3360</v>
      </c>
      <c r="J2762" s="43" t="s">
        <v>3379</v>
      </c>
      <c r="K2762" s="70"/>
      <c r="L2762" s="144">
        <v>40780</v>
      </c>
      <c r="M2762" s="168"/>
      <c r="N2762" s="65"/>
      <c r="O2762" s="75">
        <v>0</v>
      </c>
      <c r="P2762" s="65">
        <v>1</v>
      </c>
      <c r="Q2762" s="91" t="s">
        <v>3110</v>
      </c>
      <c r="R2762" s="14"/>
      <c r="T2762" s="91"/>
      <c r="U2762" s="92"/>
      <c r="V2762" s="92"/>
      <c r="W2762" s="92"/>
    </row>
    <row r="2763" spans="1:23" ht="12.75" customHeight="1" x14ac:dyDescent="0.2">
      <c r="A2763" s="11">
        <f t="shared" si="44"/>
        <v>2761</v>
      </c>
      <c r="B2763" s="98">
        <v>1398</v>
      </c>
      <c r="C2763" s="130" t="s">
        <v>3089</v>
      </c>
      <c r="D2763" s="132" t="s">
        <v>2696</v>
      </c>
      <c r="E2763" s="13" t="s">
        <v>2119</v>
      </c>
      <c r="F2763" s="43" t="s">
        <v>3098</v>
      </c>
      <c r="G2763" s="18" t="s">
        <v>2120</v>
      </c>
      <c r="H2763" s="18"/>
      <c r="I2763" s="18"/>
      <c r="J2763" s="43" t="s">
        <v>3379</v>
      </c>
      <c r="K2763" s="70"/>
      <c r="L2763" s="70"/>
      <c r="M2763" s="168"/>
      <c r="N2763" s="65"/>
      <c r="O2763" s="75">
        <v>0</v>
      </c>
      <c r="P2763" s="65">
        <v>1</v>
      </c>
      <c r="Q2763" s="91" t="s">
        <v>3107</v>
      </c>
      <c r="R2763" s="14"/>
      <c r="T2763" s="91"/>
      <c r="U2763" s="92"/>
      <c r="V2763" s="92"/>
      <c r="W2763" s="92"/>
    </row>
    <row r="2764" spans="1:23" x14ac:dyDescent="0.2">
      <c r="A2764" s="11">
        <f t="shared" si="44"/>
        <v>2762</v>
      </c>
      <c r="B2764" s="98">
        <v>1399</v>
      </c>
      <c r="C2764" s="189" t="s">
        <v>3089</v>
      </c>
      <c r="D2764" s="190" t="s">
        <v>1522</v>
      </c>
      <c r="E2764" s="13" t="s">
        <v>2119</v>
      </c>
      <c r="F2764" s="43" t="s">
        <v>3098</v>
      </c>
      <c r="G2764" s="18" t="s">
        <v>2120</v>
      </c>
      <c r="H2764" s="18" t="s">
        <v>2121</v>
      </c>
      <c r="I2764" s="226" t="s">
        <v>3360</v>
      </c>
      <c r="J2764" s="43" t="s">
        <v>3379</v>
      </c>
      <c r="K2764" s="70" t="s">
        <v>3379</v>
      </c>
      <c r="L2764" s="144">
        <v>40778</v>
      </c>
      <c r="M2764" s="138"/>
      <c r="N2764" s="39"/>
      <c r="O2764" s="15">
        <v>0</v>
      </c>
      <c r="P2764" s="65">
        <v>1</v>
      </c>
      <c r="Q2764" s="91" t="s">
        <v>3110</v>
      </c>
      <c r="R2764" s="53"/>
      <c r="T2764" s="91"/>
      <c r="U2764" s="92"/>
      <c r="V2764" s="92"/>
      <c r="W2764" s="92"/>
    </row>
    <row r="2765" spans="1:23" ht="12.75" customHeight="1" x14ac:dyDescent="0.2">
      <c r="A2765" s="11">
        <f t="shared" si="44"/>
        <v>2763</v>
      </c>
      <c r="B2765" s="98">
        <v>1401</v>
      </c>
      <c r="C2765" s="130" t="s">
        <v>3089</v>
      </c>
      <c r="D2765" s="132" t="s">
        <v>1523</v>
      </c>
      <c r="E2765" s="13" t="s">
        <v>2119</v>
      </c>
      <c r="F2765" s="43" t="s">
        <v>3098</v>
      </c>
      <c r="G2765" s="18" t="s">
        <v>2120</v>
      </c>
      <c r="H2765" s="18"/>
      <c r="I2765" s="18"/>
      <c r="J2765" s="43" t="s">
        <v>3379</v>
      </c>
      <c r="K2765" s="70"/>
      <c r="L2765" s="70"/>
      <c r="M2765" s="168"/>
      <c r="N2765" s="65"/>
      <c r="O2765" s="75">
        <v>0</v>
      </c>
      <c r="P2765" s="65">
        <v>1</v>
      </c>
      <c r="Q2765" s="91" t="s">
        <v>3107</v>
      </c>
      <c r="R2765" s="14"/>
      <c r="T2765" s="91"/>
      <c r="U2765" s="92"/>
      <c r="V2765" s="92"/>
      <c r="W2765" s="92"/>
    </row>
    <row r="2766" spans="1:23" ht="12.75" customHeight="1" x14ac:dyDescent="0.2">
      <c r="A2766" s="11">
        <f t="shared" si="44"/>
        <v>2764</v>
      </c>
      <c r="B2766" s="98">
        <v>1402</v>
      </c>
      <c r="C2766" s="130" t="s">
        <v>3089</v>
      </c>
      <c r="D2766" s="132" t="s">
        <v>1514</v>
      </c>
      <c r="E2766" s="13" t="s">
        <v>2119</v>
      </c>
      <c r="F2766" s="43" t="s">
        <v>3098</v>
      </c>
      <c r="G2766" s="18" t="s">
        <v>2120</v>
      </c>
      <c r="H2766" s="18"/>
      <c r="I2766" s="226" t="s">
        <v>3360</v>
      </c>
      <c r="J2766" s="43" t="s">
        <v>3379</v>
      </c>
      <c r="K2766" s="70"/>
      <c r="L2766" s="144">
        <v>41869</v>
      </c>
      <c r="M2766" s="168"/>
      <c r="N2766" s="65"/>
      <c r="O2766" s="75">
        <v>0</v>
      </c>
      <c r="P2766" s="65">
        <v>1</v>
      </c>
      <c r="Q2766" s="91" t="s">
        <v>3110</v>
      </c>
      <c r="R2766" s="14"/>
      <c r="T2766" s="91" t="s">
        <v>3169</v>
      </c>
      <c r="U2766" s="92"/>
      <c r="V2766" s="92">
        <v>41865</v>
      </c>
      <c r="W2766" s="92">
        <v>41865</v>
      </c>
    </row>
    <row r="2767" spans="1:23" ht="12.75" customHeight="1" x14ac:dyDescent="0.2">
      <c r="A2767" s="388">
        <f t="shared" si="44"/>
        <v>2765</v>
      </c>
      <c r="B2767" s="120">
        <v>1412</v>
      </c>
      <c r="C2767" s="420" t="s">
        <v>3089</v>
      </c>
      <c r="D2767" s="421" t="s">
        <v>1515</v>
      </c>
      <c r="E2767" s="388" t="s">
        <v>2119</v>
      </c>
      <c r="F2767" s="122" t="s">
        <v>3098</v>
      </c>
      <c r="G2767" s="113" t="s">
        <v>2120</v>
      </c>
      <c r="H2767" s="113"/>
      <c r="I2767" s="113"/>
      <c r="J2767" s="122"/>
      <c r="K2767" s="422"/>
      <c r="L2767" s="422"/>
      <c r="M2767" s="514" t="s">
        <v>3142</v>
      </c>
      <c r="N2767" s="423">
        <v>42103</v>
      </c>
      <c r="O2767" s="391">
        <v>0</v>
      </c>
      <c r="P2767" s="392">
        <v>-1</v>
      </c>
      <c r="Q2767" s="393" t="s">
        <v>3107</v>
      </c>
      <c r="R2767" s="114"/>
      <c r="T2767" s="91"/>
      <c r="U2767" s="92"/>
      <c r="V2767" s="92"/>
      <c r="W2767" s="92"/>
    </row>
    <row r="2768" spans="1:23" ht="12.75" customHeight="1" x14ac:dyDescent="0.2">
      <c r="A2768" s="11">
        <f t="shared" si="44"/>
        <v>2766</v>
      </c>
      <c r="B2768" s="98">
        <v>1428</v>
      </c>
      <c r="C2768" s="130" t="s">
        <v>3089</v>
      </c>
      <c r="D2768" s="132" t="s">
        <v>1516</v>
      </c>
      <c r="E2768" s="13" t="s">
        <v>2119</v>
      </c>
      <c r="F2768" s="43" t="s">
        <v>3098</v>
      </c>
      <c r="G2768" s="18" t="s">
        <v>2120</v>
      </c>
      <c r="H2768" s="18"/>
      <c r="I2768" s="18"/>
      <c r="J2768" s="43" t="s">
        <v>3379</v>
      </c>
      <c r="K2768" s="70"/>
      <c r="L2768" s="70"/>
      <c r="M2768" s="168"/>
      <c r="N2768" s="65"/>
      <c r="O2768" s="75">
        <v>0</v>
      </c>
      <c r="P2768" s="65">
        <v>1</v>
      </c>
      <c r="Q2768" s="91" t="s">
        <v>3107</v>
      </c>
      <c r="R2768" s="14"/>
      <c r="T2768" s="91"/>
      <c r="U2768" s="92"/>
      <c r="V2768" s="92"/>
      <c r="W2768" s="92"/>
    </row>
    <row r="2769" spans="1:23" ht="12.75" customHeight="1" x14ac:dyDescent="0.2">
      <c r="A2769" s="11">
        <f t="shared" si="44"/>
        <v>2767</v>
      </c>
      <c r="B2769" s="98">
        <v>1438</v>
      </c>
      <c r="C2769" s="130" t="s">
        <v>3089</v>
      </c>
      <c r="D2769" s="132" t="s">
        <v>1517</v>
      </c>
      <c r="E2769" s="13" t="s">
        <v>2119</v>
      </c>
      <c r="F2769" s="43" t="s">
        <v>3098</v>
      </c>
      <c r="G2769" s="18" t="s">
        <v>2120</v>
      </c>
      <c r="H2769" s="18"/>
      <c r="I2769" s="225" t="s">
        <v>3360</v>
      </c>
      <c r="J2769" s="43" t="s">
        <v>3379</v>
      </c>
      <c r="K2769" s="70"/>
      <c r="L2769" s="144">
        <v>40863</v>
      </c>
      <c r="M2769" s="168"/>
      <c r="N2769" s="65"/>
      <c r="O2769" s="75">
        <v>0</v>
      </c>
      <c r="P2769" s="65">
        <v>1</v>
      </c>
      <c r="Q2769" s="91" t="s">
        <v>3110</v>
      </c>
      <c r="R2769" s="14"/>
      <c r="T2769" s="91"/>
      <c r="U2769" s="92"/>
      <c r="V2769" s="92"/>
      <c r="W2769" s="92"/>
    </row>
    <row r="2770" spans="1:23" ht="12.75" customHeight="1" x14ac:dyDescent="0.2">
      <c r="A2770" s="228">
        <f t="shared" si="44"/>
        <v>2768</v>
      </c>
      <c r="B2770" s="229">
        <v>1501</v>
      </c>
      <c r="C2770" s="236" t="s">
        <v>3089</v>
      </c>
      <c r="D2770" s="237" t="s">
        <v>1518</v>
      </c>
      <c r="E2770" s="228" t="s">
        <v>2119</v>
      </c>
      <c r="F2770" s="24" t="s">
        <v>3098</v>
      </c>
      <c r="G2770" s="25" t="s">
        <v>2120</v>
      </c>
      <c r="H2770" s="25"/>
      <c r="I2770" s="25"/>
      <c r="J2770" s="35"/>
      <c r="K2770" s="234"/>
      <c r="L2770" s="234"/>
      <c r="M2770" s="513" t="s">
        <v>3142</v>
      </c>
      <c r="N2770" s="243">
        <v>41871</v>
      </c>
      <c r="O2770" s="241"/>
      <c r="P2770" s="232">
        <v>-1</v>
      </c>
      <c r="Q2770" s="242" t="s">
        <v>3107</v>
      </c>
      <c r="R2770" s="231"/>
      <c r="T2770" s="91"/>
      <c r="U2770" s="92"/>
      <c r="V2770" s="92"/>
      <c r="W2770" s="92"/>
    </row>
    <row r="2771" spans="1:23" x14ac:dyDescent="0.2">
      <c r="A2771" s="11">
        <f t="shared" si="44"/>
        <v>2769</v>
      </c>
      <c r="B2771" s="98">
        <v>1531</v>
      </c>
      <c r="C2771" s="189" t="s">
        <v>3089</v>
      </c>
      <c r="D2771" s="190" t="s">
        <v>1519</v>
      </c>
      <c r="E2771" s="13" t="s">
        <v>2119</v>
      </c>
      <c r="F2771" s="43" t="s">
        <v>3098</v>
      </c>
      <c r="G2771" s="18" t="s">
        <v>2120</v>
      </c>
      <c r="H2771" s="18" t="s">
        <v>2121</v>
      </c>
      <c r="I2771" s="221" t="s">
        <v>3360</v>
      </c>
      <c r="J2771" s="43" t="s">
        <v>3379</v>
      </c>
      <c r="K2771" s="70" t="s">
        <v>3379</v>
      </c>
      <c r="L2771" s="144">
        <v>40783</v>
      </c>
      <c r="M2771" s="138"/>
      <c r="N2771" s="39"/>
      <c r="O2771" s="15">
        <v>0</v>
      </c>
      <c r="P2771" s="65">
        <v>1</v>
      </c>
      <c r="Q2771" s="91" t="s">
        <v>3110</v>
      </c>
      <c r="R2771" s="53"/>
      <c r="T2771" s="91"/>
      <c r="U2771" s="92"/>
      <c r="V2771" s="92"/>
      <c r="W2771" s="92"/>
    </row>
    <row r="2772" spans="1:23" ht="12.75" customHeight="1" x14ac:dyDescent="0.2">
      <c r="A2772" s="228">
        <f t="shared" si="44"/>
        <v>2770</v>
      </c>
      <c r="B2772" s="229">
        <v>1571</v>
      </c>
      <c r="C2772" s="236" t="s">
        <v>3089</v>
      </c>
      <c r="D2772" s="237" t="s">
        <v>1520</v>
      </c>
      <c r="E2772" s="228" t="s">
        <v>2119</v>
      </c>
      <c r="F2772" s="24" t="s">
        <v>3098</v>
      </c>
      <c r="G2772" s="25" t="s">
        <v>2120</v>
      </c>
      <c r="H2772" s="25"/>
      <c r="I2772" s="25"/>
      <c r="J2772" s="24"/>
      <c r="K2772" s="234"/>
      <c r="L2772" s="234"/>
      <c r="M2772" s="513" t="s">
        <v>3142</v>
      </c>
      <c r="N2772" s="243">
        <v>42129</v>
      </c>
      <c r="O2772" s="241">
        <v>0</v>
      </c>
      <c r="P2772" s="232">
        <v>-1</v>
      </c>
      <c r="Q2772" s="242" t="s">
        <v>3107</v>
      </c>
      <c r="R2772" s="231"/>
      <c r="T2772" s="91"/>
      <c r="U2772" s="92"/>
      <c r="V2772" s="92"/>
      <c r="W2772" s="92"/>
    </row>
    <row r="2773" spans="1:23" ht="12.75" customHeight="1" x14ac:dyDescent="0.2">
      <c r="A2773" s="388">
        <f t="shared" si="44"/>
        <v>2771</v>
      </c>
      <c r="B2773" s="120">
        <v>1602</v>
      </c>
      <c r="C2773" s="420" t="s">
        <v>3089</v>
      </c>
      <c r="D2773" s="421" t="s">
        <v>1521</v>
      </c>
      <c r="E2773" s="388" t="s">
        <v>2119</v>
      </c>
      <c r="F2773" s="122" t="s">
        <v>3098</v>
      </c>
      <c r="G2773" s="113" t="s">
        <v>2120</v>
      </c>
      <c r="H2773" s="113"/>
      <c r="I2773" s="113"/>
      <c r="J2773" s="122"/>
      <c r="K2773" s="422"/>
      <c r="L2773" s="422"/>
      <c r="M2773" s="514" t="s">
        <v>3142</v>
      </c>
      <c r="N2773" s="423">
        <v>42149</v>
      </c>
      <c r="O2773" s="391">
        <v>0</v>
      </c>
      <c r="P2773" s="392">
        <v>-1</v>
      </c>
      <c r="Q2773" s="393" t="s">
        <v>3107</v>
      </c>
      <c r="R2773" s="114"/>
      <c r="T2773" s="91"/>
      <c r="U2773" s="92"/>
      <c r="V2773" s="92"/>
      <c r="W2773" s="92"/>
    </row>
    <row r="2774" spans="1:23" ht="12.75" customHeight="1" x14ac:dyDescent="0.2">
      <c r="A2774" s="11">
        <f t="shared" si="44"/>
        <v>2772</v>
      </c>
      <c r="B2774" s="98">
        <v>1621</v>
      </c>
      <c r="C2774" s="130" t="s">
        <v>3089</v>
      </c>
      <c r="D2774" s="132" t="s">
        <v>256</v>
      </c>
      <c r="E2774" s="13" t="s">
        <v>2119</v>
      </c>
      <c r="F2774" s="43" t="s">
        <v>3098</v>
      </c>
      <c r="G2774" s="18" t="s">
        <v>2120</v>
      </c>
      <c r="H2774" s="18"/>
      <c r="I2774" s="226" t="s">
        <v>3360</v>
      </c>
      <c r="J2774" s="43" t="s">
        <v>3379</v>
      </c>
      <c r="K2774" s="70"/>
      <c r="L2774" s="144">
        <v>40876</v>
      </c>
      <c r="M2774" s="168"/>
      <c r="N2774" s="65"/>
      <c r="O2774" s="75">
        <v>0</v>
      </c>
      <c r="P2774" s="65">
        <v>1</v>
      </c>
      <c r="Q2774" s="91" t="s">
        <v>3110</v>
      </c>
      <c r="R2774" s="14"/>
      <c r="T2774" s="91"/>
      <c r="U2774" s="92"/>
      <c r="V2774" s="92"/>
      <c r="W2774" s="92"/>
    </row>
    <row r="2775" spans="1:23" ht="12.75" customHeight="1" x14ac:dyDescent="0.2">
      <c r="A2775" s="11">
        <f t="shared" si="44"/>
        <v>2773</v>
      </c>
      <c r="B2775" s="98">
        <v>1622</v>
      </c>
      <c r="C2775" s="130" t="s">
        <v>3089</v>
      </c>
      <c r="D2775" s="132" t="s">
        <v>1524</v>
      </c>
      <c r="E2775" s="13" t="s">
        <v>2119</v>
      </c>
      <c r="F2775" s="43" t="s">
        <v>3098</v>
      </c>
      <c r="G2775" s="18" t="s">
        <v>2120</v>
      </c>
      <c r="H2775" s="18"/>
      <c r="I2775" s="18"/>
      <c r="J2775" s="43" t="s">
        <v>3379</v>
      </c>
      <c r="K2775" s="70"/>
      <c r="L2775" s="70"/>
      <c r="M2775" s="168"/>
      <c r="N2775" s="65"/>
      <c r="O2775" s="75">
        <v>0</v>
      </c>
      <c r="P2775" s="65">
        <v>1</v>
      </c>
      <c r="Q2775" s="91" t="s">
        <v>3107</v>
      </c>
      <c r="R2775" s="14"/>
      <c r="T2775" s="91"/>
      <c r="U2775" s="92"/>
      <c r="V2775" s="92"/>
      <c r="W2775" s="92"/>
    </row>
    <row r="2776" spans="1:23" ht="12.75" customHeight="1" x14ac:dyDescent="0.2">
      <c r="A2776" s="11">
        <f t="shared" si="44"/>
        <v>2774</v>
      </c>
      <c r="B2776" s="98">
        <v>1623</v>
      </c>
      <c r="C2776" s="130" t="s">
        <v>3089</v>
      </c>
      <c r="D2776" s="132" t="s">
        <v>1525</v>
      </c>
      <c r="E2776" s="13" t="s">
        <v>2119</v>
      </c>
      <c r="F2776" s="43" t="s">
        <v>3098</v>
      </c>
      <c r="G2776" s="18" t="s">
        <v>2120</v>
      </c>
      <c r="H2776" s="18"/>
      <c r="I2776" s="18"/>
      <c r="J2776" s="43" t="s">
        <v>3379</v>
      </c>
      <c r="K2776" s="70"/>
      <c r="L2776" s="70"/>
      <c r="M2776" s="168"/>
      <c r="N2776" s="65"/>
      <c r="O2776" s="75">
        <v>0</v>
      </c>
      <c r="P2776" s="65">
        <v>1</v>
      </c>
      <c r="Q2776" s="91" t="s">
        <v>3107</v>
      </c>
      <c r="R2776" s="14"/>
      <c r="T2776" s="91"/>
      <c r="U2776" s="92"/>
      <c r="V2776" s="92"/>
      <c r="W2776" s="92"/>
    </row>
    <row r="2777" spans="1:23" ht="12.75" customHeight="1" x14ac:dyDescent="0.2">
      <c r="A2777" s="11">
        <f t="shared" si="44"/>
        <v>2775</v>
      </c>
      <c r="B2777" s="98">
        <v>1624</v>
      </c>
      <c r="C2777" s="130" t="s">
        <v>3089</v>
      </c>
      <c r="D2777" s="132" t="s">
        <v>2174</v>
      </c>
      <c r="E2777" s="13" t="s">
        <v>2119</v>
      </c>
      <c r="F2777" s="43" t="s">
        <v>3098</v>
      </c>
      <c r="G2777" s="18" t="s">
        <v>2120</v>
      </c>
      <c r="H2777" s="18"/>
      <c r="I2777" s="18"/>
      <c r="J2777" s="43" t="s">
        <v>3379</v>
      </c>
      <c r="K2777" s="70"/>
      <c r="L2777" s="70"/>
      <c r="M2777" s="168"/>
      <c r="N2777" s="65"/>
      <c r="O2777" s="75">
        <v>0</v>
      </c>
      <c r="P2777" s="65">
        <v>1</v>
      </c>
      <c r="Q2777" s="91" t="s">
        <v>3107</v>
      </c>
      <c r="R2777" s="14"/>
      <c r="T2777" s="91"/>
      <c r="U2777" s="92"/>
      <c r="V2777" s="92"/>
      <c r="W2777" s="92"/>
    </row>
    <row r="2778" spans="1:23" ht="12.75" customHeight="1" x14ac:dyDescent="0.2">
      <c r="A2778" s="388">
        <f t="shared" si="44"/>
        <v>2776</v>
      </c>
      <c r="B2778" s="120">
        <v>1625</v>
      </c>
      <c r="C2778" s="420" t="s">
        <v>3089</v>
      </c>
      <c r="D2778" s="421" t="s">
        <v>2175</v>
      </c>
      <c r="E2778" s="388" t="s">
        <v>2119</v>
      </c>
      <c r="F2778" s="122" t="s">
        <v>3098</v>
      </c>
      <c r="G2778" s="113" t="s">
        <v>2120</v>
      </c>
      <c r="H2778" s="113"/>
      <c r="I2778" s="113"/>
      <c r="J2778" s="122"/>
      <c r="K2778" s="422"/>
      <c r="L2778" s="422"/>
      <c r="M2778" s="514" t="s">
        <v>3142</v>
      </c>
      <c r="N2778" s="423">
        <v>42083</v>
      </c>
      <c r="O2778" s="391">
        <v>0</v>
      </c>
      <c r="P2778" s="392">
        <v>-1</v>
      </c>
      <c r="Q2778" s="393" t="s">
        <v>3107</v>
      </c>
      <c r="R2778" s="114"/>
      <c r="T2778" s="91"/>
      <c r="U2778" s="92"/>
      <c r="V2778" s="92"/>
      <c r="W2778" s="92"/>
    </row>
    <row r="2779" spans="1:23" ht="12.75" customHeight="1" x14ac:dyDescent="0.2">
      <c r="A2779" s="11">
        <f t="shared" si="44"/>
        <v>2777</v>
      </c>
      <c r="B2779" s="98">
        <v>1765</v>
      </c>
      <c r="C2779" s="130" t="s">
        <v>3089</v>
      </c>
      <c r="D2779" s="132" t="s">
        <v>2176</v>
      </c>
      <c r="E2779" s="13" t="s">
        <v>2119</v>
      </c>
      <c r="F2779" s="43" t="s">
        <v>3098</v>
      </c>
      <c r="G2779" s="18" t="s">
        <v>2120</v>
      </c>
      <c r="H2779" s="18"/>
      <c r="I2779" s="18"/>
      <c r="J2779" s="43" t="s">
        <v>3379</v>
      </c>
      <c r="K2779" s="70"/>
      <c r="L2779" s="70"/>
      <c r="M2779" s="168"/>
      <c r="N2779" s="65"/>
      <c r="O2779" s="75">
        <v>0</v>
      </c>
      <c r="P2779" s="65">
        <v>1</v>
      </c>
      <c r="Q2779" s="91" t="s">
        <v>3107</v>
      </c>
      <c r="R2779" s="14"/>
      <c r="T2779" s="91"/>
      <c r="U2779" s="92"/>
      <c r="V2779" s="92"/>
      <c r="W2779" s="92"/>
    </row>
    <row r="2780" spans="1:23" x14ac:dyDescent="0.2">
      <c r="A2780" s="11">
        <f t="shared" si="44"/>
        <v>2778</v>
      </c>
      <c r="B2780" s="98">
        <v>1851</v>
      </c>
      <c r="C2780" s="189" t="s">
        <v>3089</v>
      </c>
      <c r="D2780" s="190" t="s">
        <v>2177</v>
      </c>
      <c r="E2780" s="13" t="s">
        <v>2119</v>
      </c>
      <c r="F2780" s="43" t="s">
        <v>3098</v>
      </c>
      <c r="G2780" s="18" t="s">
        <v>2120</v>
      </c>
      <c r="H2780" s="18" t="s">
        <v>2121</v>
      </c>
      <c r="I2780" s="226" t="s">
        <v>3360</v>
      </c>
      <c r="J2780" s="43" t="s">
        <v>3379</v>
      </c>
      <c r="K2780" s="70" t="s">
        <v>3379</v>
      </c>
      <c r="L2780" s="144">
        <v>40783</v>
      </c>
      <c r="M2780" s="138"/>
      <c r="N2780" s="39"/>
      <c r="O2780" s="15">
        <v>0</v>
      </c>
      <c r="P2780" s="65">
        <v>1</v>
      </c>
      <c r="Q2780" s="91" t="s">
        <v>3110</v>
      </c>
      <c r="R2780" s="53"/>
      <c r="T2780" s="91"/>
      <c r="U2780" s="92"/>
      <c r="V2780" s="92"/>
      <c r="W2780" s="92"/>
    </row>
    <row r="2781" spans="1:23" ht="12.75" customHeight="1" x14ac:dyDescent="0.2">
      <c r="A2781" s="473">
        <f t="shared" si="44"/>
        <v>2779</v>
      </c>
      <c r="B2781" s="474">
        <v>1873</v>
      </c>
      <c r="C2781" s="475" t="s">
        <v>3089</v>
      </c>
      <c r="D2781" s="476" t="s">
        <v>2178</v>
      </c>
      <c r="E2781" s="473" t="s">
        <v>2119</v>
      </c>
      <c r="F2781" s="477" t="s">
        <v>3098</v>
      </c>
      <c r="G2781" s="478" t="s">
        <v>2120</v>
      </c>
      <c r="H2781" s="478"/>
      <c r="I2781" s="478"/>
      <c r="J2781" s="477"/>
      <c r="K2781" s="479"/>
      <c r="L2781" s="479"/>
      <c r="M2781" s="519" t="s">
        <v>3142</v>
      </c>
      <c r="N2781" s="483">
        <v>42160</v>
      </c>
      <c r="O2781" s="481">
        <v>0</v>
      </c>
      <c r="P2781" s="480">
        <v>-1</v>
      </c>
      <c r="Q2781" s="403" t="s">
        <v>3107</v>
      </c>
      <c r="R2781" s="482"/>
      <c r="T2781" s="91"/>
      <c r="U2781" s="92"/>
      <c r="V2781" s="92"/>
      <c r="W2781" s="92"/>
    </row>
    <row r="2782" spans="1:23" ht="12.75" customHeight="1" x14ac:dyDescent="0.2">
      <c r="A2782" s="11">
        <f t="shared" si="44"/>
        <v>2780</v>
      </c>
      <c r="B2782" s="98">
        <v>1881</v>
      </c>
      <c r="C2782" s="130" t="s">
        <v>3089</v>
      </c>
      <c r="D2782" s="132" t="s">
        <v>2179</v>
      </c>
      <c r="E2782" s="13" t="s">
        <v>2119</v>
      </c>
      <c r="F2782" s="43" t="s">
        <v>3098</v>
      </c>
      <c r="G2782" s="18" t="s">
        <v>2120</v>
      </c>
      <c r="H2782" s="18"/>
      <c r="I2782" s="18"/>
      <c r="J2782" s="43" t="s">
        <v>3379</v>
      </c>
      <c r="K2782" s="70"/>
      <c r="L2782" s="70"/>
      <c r="M2782" s="168"/>
      <c r="N2782" s="65"/>
      <c r="O2782" s="75">
        <v>0</v>
      </c>
      <c r="P2782" s="65">
        <v>1</v>
      </c>
      <c r="Q2782" s="91" t="s">
        <v>3107</v>
      </c>
      <c r="R2782" s="14"/>
      <c r="T2782" s="91"/>
      <c r="U2782" s="92"/>
      <c r="V2782" s="92"/>
      <c r="W2782" s="92"/>
    </row>
    <row r="2783" spans="1:23" ht="12.75" customHeight="1" x14ac:dyDescent="0.2">
      <c r="A2783" s="11">
        <f t="shared" si="44"/>
        <v>2781</v>
      </c>
      <c r="B2783" s="98">
        <v>1885</v>
      </c>
      <c r="C2783" s="130" t="s">
        <v>3089</v>
      </c>
      <c r="D2783" s="132" t="s">
        <v>2180</v>
      </c>
      <c r="E2783" s="13" t="s">
        <v>2119</v>
      </c>
      <c r="F2783" s="43" t="s">
        <v>3098</v>
      </c>
      <c r="G2783" s="18" t="s">
        <v>2120</v>
      </c>
      <c r="H2783" s="18"/>
      <c r="I2783" s="226" t="s">
        <v>3360</v>
      </c>
      <c r="J2783" s="43" t="s">
        <v>3379</v>
      </c>
      <c r="K2783" s="70"/>
      <c r="L2783" s="144">
        <v>41265</v>
      </c>
      <c r="M2783" s="168"/>
      <c r="N2783" s="65"/>
      <c r="O2783" s="75">
        <v>0</v>
      </c>
      <c r="P2783" s="65">
        <v>1</v>
      </c>
      <c r="Q2783" s="91" t="s">
        <v>3110</v>
      </c>
      <c r="R2783" s="14"/>
      <c r="T2783" s="91"/>
      <c r="U2783" s="92"/>
      <c r="V2783" s="92"/>
      <c r="W2783" s="92"/>
    </row>
    <row r="2784" spans="1:23" ht="12.75" customHeight="1" x14ac:dyDescent="0.2">
      <c r="A2784" s="11">
        <f t="shared" si="44"/>
        <v>2782</v>
      </c>
      <c r="B2784" s="98">
        <v>1893</v>
      </c>
      <c r="C2784" s="130" t="s">
        <v>3089</v>
      </c>
      <c r="D2784" s="132" t="s">
        <v>2181</v>
      </c>
      <c r="E2784" s="13" t="s">
        <v>2119</v>
      </c>
      <c r="F2784" s="43" t="s">
        <v>3098</v>
      </c>
      <c r="G2784" s="18" t="s">
        <v>2120</v>
      </c>
      <c r="H2784" s="18"/>
      <c r="I2784" s="18"/>
      <c r="J2784" s="43" t="s">
        <v>3379</v>
      </c>
      <c r="K2784" s="70"/>
      <c r="L2784" s="70"/>
      <c r="M2784" s="168"/>
      <c r="N2784" s="65"/>
      <c r="O2784" s="75">
        <v>0</v>
      </c>
      <c r="P2784" s="65">
        <v>1</v>
      </c>
      <c r="Q2784" s="91" t="s">
        <v>3107</v>
      </c>
      <c r="R2784" s="14"/>
      <c r="T2784" s="91"/>
      <c r="U2784" s="92"/>
      <c r="V2784" s="92"/>
      <c r="W2784" s="92"/>
    </row>
    <row r="2785" spans="1:23" ht="12.75" customHeight="1" x14ac:dyDescent="0.2">
      <c r="A2785" s="11">
        <f t="shared" si="44"/>
        <v>2783</v>
      </c>
      <c r="B2785" s="98">
        <v>3010</v>
      </c>
      <c r="C2785" s="130" t="s">
        <v>3089</v>
      </c>
      <c r="D2785" s="132" t="s">
        <v>1541</v>
      </c>
      <c r="E2785" s="13" t="s">
        <v>2119</v>
      </c>
      <c r="F2785" s="48" t="s">
        <v>3051</v>
      </c>
      <c r="G2785" s="18" t="s">
        <v>2120</v>
      </c>
      <c r="H2785" s="18" t="s">
        <v>2121</v>
      </c>
      <c r="I2785" s="225" t="s">
        <v>3360</v>
      </c>
      <c r="J2785" s="43" t="s">
        <v>3379</v>
      </c>
      <c r="K2785" s="70">
        <v>41961</v>
      </c>
      <c r="L2785" s="144">
        <v>40784</v>
      </c>
      <c r="M2785" s="168"/>
      <c r="N2785" s="65"/>
      <c r="O2785" s="75">
        <v>0</v>
      </c>
      <c r="P2785" s="65">
        <v>1</v>
      </c>
      <c r="Q2785" s="91" t="s">
        <v>3110</v>
      </c>
      <c r="R2785" s="14"/>
      <c r="T2785" s="123">
        <v>41814</v>
      </c>
      <c r="U2785" s="92">
        <v>41943</v>
      </c>
      <c r="V2785" s="92"/>
      <c r="W2785" s="92"/>
    </row>
    <row r="2786" spans="1:23" ht="12.75" customHeight="1" x14ac:dyDescent="0.2">
      <c r="A2786" s="11">
        <f t="shared" si="44"/>
        <v>2784</v>
      </c>
      <c r="B2786" s="98">
        <v>3011</v>
      </c>
      <c r="C2786" s="130" t="s">
        <v>3089</v>
      </c>
      <c r="D2786" s="132" t="s">
        <v>1542</v>
      </c>
      <c r="E2786" s="13" t="s">
        <v>2119</v>
      </c>
      <c r="F2786" s="48" t="s">
        <v>3051</v>
      </c>
      <c r="G2786" s="18" t="s">
        <v>2120</v>
      </c>
      <c r="H2786" s="18" t="s">
        <v>2121</v>
      </c>
      <c r="I2786" s="18" t="s">
        <v>3360</v>
      </c>
      <c r="J2786" s="43" t="s">
        <v>3379</v>
      </c>
      <c r="K2786" s="70">
        <v>41961</v>
      </c>
      <c r="L2786" s="144">
        <v>40782</v>
      </c>
      <c r="M2786" s="168"/>
      <c r="N2786" s="65"/>
      <c r="O2786" s="75">
        <v>0</v>
      </c>
      <c r="P2786" s="65">
        <v>1</v>
      </c>
      <c r="Q2786" s="91" t="s">
        <v>3110</v>
      </c>
      <c r="R2786" s="14"/>
      <c r="T2786" s="123">
        <v>41912</v>
      </c>
      <c r="U2786" s="92">
        <v>41943</v>
      </c>
      <c r="V2786" s="92"/>
      <c r="W2786" s="92"/>
    </row>
    <row r="2787" spans="1:23" ht="12.75" customHeight="1" x14ac:dyDescent="0.2">
      <c r="A2787" s="11">
        <f t="shared" si="44"/>
        <v>2785</v>
      </c>
      <c r="B2787" s="98">
        <v>1325</v>
      </c>
      <c r="C2787" s="130" t="s">
        <v>3089</v>
      </c>
      <c r="D2787" s="132" t="s">
        <v>1543</v>
      </c>
      <c r="E2787" s="13" t="s">
        <v>2119</v>
      </c>
      <c r="F2787" s="43" t="s">
        <v>3098</v>
      </c>
      <c r="G2787" s="18" t="s">
        <v>2120</v>
      </c>
      <c r="H2787" s="18"/>
      <c r="I2787" s="221" t="s">
        <v>3360</v>
      </c>
      <c r="J2787" s="43" t="s">
        <v>3379</v>
      </c>
      <c r="K2787" s="70"/>
      <c r="L2787" s="144">
        <v>40783</v>
      </c>
      <c r="M2787" s="168"/>
      <c r="N2787" s="65"/>
      <c r="O2787" s="75">
        <v>0</v>
      </c>
      <c r="P2787" s="65">
        <v>1</v>
      </c>
      <c r="Q2787" s="91" t="s">
        <v>3110</v>
      </c>
      <c r="R2787" s="14"/>
      <c r="T2787" s="91"/>
      <c r="U2787" s="92"/>
      <c r="V2787" s="92"/>
      <c r="W2787" s="92"/>
    </row>
    <row r="2788" spans="1:23" ht="12.75" customHeight="1" x14ac:dyDescent="0.2">
      <c r="A2788" s="11">
        <f t="shared" si="44"/>
        <v>2786</v>
      </c>
      <c r="B2788" s="98">
        <v>1327</v>
      </c>
      <c r="C2788" s="130" t="s">
        <v>3089</v>
      </c>
      <c r="D2788" s="132" t="s">
        <v>1544</v>
      </c>
      <c r="E2788" s="13" t="s">
        <v>2119</v>
      </c>
      <c r="F2788" s="43" t="s">
        <v>3098</v>
      </c>
      <c r="G2788" s="18" t="s">
        <v>2120</v>
      </c>
      <c r="H2788" s="18"/>
      <c r="I2788" s="18"/>
      <c r="J2788" s="43" t="s">
        <v>3379</v>
      </c>
      <c r="K2788" s="70"/>
      <c r="L2788" s="70"/>
      <c r="M2788" s="168"/>
      <c r="N2788" s="65"/>
      <c r="O2788" s="75">
        <v>0</v>
      </c>
      <c r="P2788" s="65">
        <v>1</v>
      </c>
      <c r="Q2788" s="91" t="s">
        <v>3107</v>
      </c>
      <c r="R2788" s="14"/>
      <c r="T2788" s="91"/>
      <c r="U2788" s="92"/>
      <c r="V2788" s="92"/>
      <c r="W2788" s="92"/>
    </row>
    <row r="2789" spans="1:23" ht="12.75" customHeight="1" x14ac:dyDescent="0.2">
      <c r="A2789" s="228">
        <f t="shared" si="44"/>
        <v>2787</v>
      </c>
      <c r="B2789" s="229">
        <v>1308</v>
      </c>
      <c r="C2789" s="236" t="s">
        <v>3089</v>
      </c>
      <c r="D2789" s="237" t="s">
        <v>1545</v>
      </c>
      <c r="E2789" s="228" t="s">
        <v>2119</v>
      </c>
      <c r="F2789" s="24" t="s">
        <v>3098</v>
      </c>
      <c r="G2789" s="25" t="s">
        <v>2120</v>
      </c>
      <c r="H2789" s="25"/>
      <c r="I2789" s="25"/>
      <c r="J2789" s="24"/>
      <c r="K2789" s="234"/>
      <c r="L2789" s="234"/>
      <c r="M2789" s="513" t="s">
        <v>3142</v>
      </c>
      <c r="N2789" s="243">
        <v>41935</v>
      </c>
      <c r="O2789" s="241"/>
      <c r="P2789" s="232">
        <v>-1</v>
      </c>
      <c r="Q2789" s="242" t="s">
        <v>3107</v>
      </c>
      <c r="R2789" s="231"/>
      <c r="T2789" s="91"/>
      <c r="U2789" s="92"/>
      <c r="V2789" s="92"/>
      <c r="W2789" s="92"/>
    </row>
    <row r="2790" spans="1:23" ht="12.75" customHeight="1" x14ac:dyDescent="0.2">
      <c r="A2790" s="228">
        <f t="shared" si="44"/>
        <v>2788</v>
      </c>
      <c r="B2790" s="229">
        <v>1853</v>
      </c>
      <c r="C2790" s="236" t="s">
        <v>3089</v>
      </c>
      <c r="D2790" s="237" t="s">
        <v>1546</v>
      </c>
      <c r="E2790" s="228" t="s">
        <v>2119</v>
      </c>
      <c r="F2790" s="24" t="s">
        <v>3098</v>
      </c>
      <c r="G2790" s="25" t="s">
        <v>2120</v>
      </c>
      <c r="H2790" s="25"/>
      <c r="I2790" s="25"/>
      <c r="J2790" s="35"/>
      <c r="K2790" s="234"/>
      <c r="L2790" s="234"/>
      <c r="M2790" s="513" t="s">
        <v>3142</v>
      </c>
      <c r="N2790" s="243">
        <v>41834</v>
      </c>
      <c r="O2790" s="241"/>
      <c r="P2790" s="232">
        <v>-1</v>
      </c>
      <c r="Q2790" s="242" t="s">
        <v>3107</v>
      </c>
      <c r="R2790" s="231"/>
      <c r="S2790" s="119">
        <v>41829</v>
      </c>
      <c r="T2790" s="345" t="s">
        <v>3151</v>
      </c>
      <c r="U2790" s="92"/>
      <c r="V2790" s="92"/>
      <c r="W2790" s="92"/>
    </row>
    <row r="2791" spans="1:23" ht="12.75" customHeight="1" x14ac:dyDescent="0.2">
      <c r="A2791" s="11">
        <f t="shared" si="44"/>
        <v>2789</v>
      </c>
      <c r="B2791" s="98">
        <v>1104</v>
      </c>
      <c r="C2791" s="130" t="s">
        <v>3089</v>
      </c>
      <c r="D2791" s="132" t="s">
        <v>1547</v>
      </c>
      <c r="E2791" s="13" t="s">
        <v>2119</v>
      </c>
      <c r="F2791" s="48" t="s">
        <v>3051</v>
      </c>
      <c r="G2791" s="18" t="s">
        <v>2120</v>
      </c>
      <c r="H2791" s="18"/>
      <c r="I2791" s="18" t="s">
        <v>3360</v>
      </c>
      <c r="J2791" s="43" t="s">
        <v>3379</v>
      </c>
      <c r="K2791" s="70"/>
      <c r="L2791" s="144">
        <v>40855</v>
      </c>
      <c r="M2791" s="168"/>
      <c r="N2791" s="65"/>
      <c r="O2791" s="75">
        <v>0</v>
      </c>
      <c r="P2791" s="65">
        <v>1</v>
      </c>
      <c r="Q2791" s="91" t="s">
        <v>3110</v>
      </c>
      <c r="R2791" s="14"/>
      <c r="T2791" s="91"/>
      <c r="U2791" s="92"/>
      <c r="V2791" s="92"/>
      <c r="W2791" s="92"/>
    </row>
    <row r="2792" spans="1:23" x14ac:dyDescent="0.2">
      <c r="A2792" s="11">
        <f t="shared" si="44"/>
        <v>2790</v>
      </c>
      <c r="B2792" s="98">
        <v>1282</v>
      </c>
      <c r="C2792" s="189" t="s">
        <v>3089</v>
      </c>
      <c r="D2792" s="190" t="s">
        <v>1548</v>
      </c>
      <c r="E2792" s="13" t="s">
        <v>2119</v>
      </c>
      <c r="F2792" s="48" t="s">
        <v>3051</v>
      </c>
      <c r="G2792" s="18"/>
      <c r="H2792" s="18" t="s">
        <v>2121</v>
      </c>
      <c r="I2792" s="18" t="s">
        <v>3360</v>
      </c>
      <c r="J2792" s="18"/>
      <c r="K2792" s="70" t="s">
        <v>3379</v>
      </c>
      <c r="L2792" s="144">
        <v>40764</v>
      </c>
      <c r="M2792" s="138"/>
      <c r="N2792" s="39"/>
      <c r="O2792" s="15">
        <v>0</v>
      </c>
      <c r="P2792" s="65">
        <v>1</v>
      </c>
      <c r="Q2792" s="91" t="s">
        <v>3110</v>
      </c>
      <c r="R2792" s="53"/>
      <c r="T2792" s="91"/>
      <c r="U2792" s="92"/>
      <c r="V2792" s="92"/>
      <c r="W2792" s="92"/>
    </row>
    <row r="2793" spans="1:23" ht="12.75" customHeight="1" x14ac:dyDescent="0.2">
      <c r="A2793" s="11">
        <f t="shared" si="44"/>
        <v>2791</v>
      </c>
      <c r="B2793" s="98">
        <v>1374</v>
      </c>
      <c r="C2793" s="130" t="s">
        <v>3089</v>
      </c>
      <c r="D2793" s="132" t="s">
        <v>1549</v>
      </c>
      <c r="E2793" s="13" t="s">
        <v>2119</v>
      </c>
      <c r="F2793" s="43" t="s">
        <v>3098</v>
      </c>
      <c r="G2793" s="18" t="s">
        <v>2120</v>
      </c>
      <c r="H2793" s="18"/>
      <c r="I2793" s="18" t="s">
        <v>3360</v>
      </c>
      <c r="J2793" s="43" t="s">
        <v>3379</v>
      </c>
      <c r="K2793" s="70"/>
      <c r="L2793" s="144">
        <v>40784</v>
      </c>
      <c r="M2793" s="168"/>
      <c r="N2793" s="65"/>
      <c r="O2793" s="75">
        <v>0</v>
      </c>
      <c r="P2793" s="65">
        <v>1</v>
      </c>
      <c r="Q2793" s="91" t="s">
        <v>3110</v>
      </c>
      <c r="R2793" s="14"/>
      <c r="T2793" s="91"/>
      <c r="U2793" s="92"/>
      <c r="V2793" s="92"/>
      <c r="W2793" s="92"/>
    </row>
    <row r="2794" spans="1:23" ht="12.75" customHeight="1" x14ac:dyDescent="0.2">
      <c r="A2794" s="11">
        <f t="shared" si="44"/>
        <v>2792</v>
      </c>
      <c r="B2794" s="98">
        <v>1316</v>
      </c>
      <c r="C2794" s="130" t="s">
        <v>3089</v>
      </c>
      <c r="D2794" s="132" t="s">
        <v>1550</v>
      </c>
      <c r="E2794" s="13" t="s">
        <v>2119</v>
      </c>
      <c r="F2794" s="43" t="s">
        <v>3098</v>
      </c>
      <c r="G2794" s="18" t="s">
        <v>2120</v>
      </c>
      <c r="H2794" s="18"/>
      <c r="I2794" s="18" t="s">
        <v>3360</v>
      </c>
      <c r="J2794" s="43" t="s">
        <v>3379</v>
      </c>
      <c r="K2794" s="70"/>
      <c r="L2794" s="144">
        <v>40784</v>
      </c>
      <c r="M2794" s="168"/>
      <c r="N2794" s="65"/>
      <c r="O2794" s="75">
        <v>0</v>
      </c>
      <c r="P2794" s="65">
        <v>1</v>
      </c>
      <c r="Q2794" s="91" t="s">
        <v>3110</v>
      </c>
      <c r="R2794" s="14"/>
      <c r="T2794" s="91"/>
      <c r="U2794" s="92"/>
      <c r="V2794" s="92"/>
      <c r="W2794" s="92"/>
    </row>
    <row r="2795" spans="1:23" x14ac:dyDescent="0.2">
      <c r="A2795" s="11">
        <f t="shared" si="44"/>
        <v>2793</v>
      </c>
      <c r="B2795" s="98">
        <v>1106</v>
      </c>
      <c r="C2795" s="189" t="s">
        <v>3089</v>
      </c>
      <c r="D2795" s="190" t="s">
        <v>1551</v>
      </c>
      <c r="E2795" s="13" t="s">
        <v>2119</v>
      </c>
      <c r="F2795" s="43" t="s">
        <v>3098</v>
      </c>
      <c r="G2795" s="18" t="s">
        <v>2120</v>
      </c>
      <c r="H2795" s="18" t="s">
        <v>2121</v>
      </c>
      <c r="I2795" s="18" t="s">
        <v>3360</v>
      </c>
      <c r="J2795" s="43" t="s">
        <v>3379</v>
      </c>
      <c r="K2795" s="70" t="s">
        <v>3379</v>
      </c>
      <c r="L2795" s="144">
        <v>40786</v>
      </c>
      <c r="M2795" s="138"/>
      <c r="N2795" s="39"/>
      <c r="O2795" s="15">
        <v>0</v>
      </c>
      <c r="P2795" s="65">
        <v>1</v>
      </c>
      <c r="Q2795" s="91" t="s">
        <v>3110</v>
      </c>
      <c r="R2795" s="53"/>
      <c r="T2795" s="91"/>
      <c r="U2795" s="92"/>
      <c r="V2795" s="92"/>
      <c r="W2795" s="92"/>
    </row>
    <row r="2796" spans="1:23" x14ac:dyDescent="0.2">
      <c r="A2796" s="11">
        <f t="shared" si="44"/>
        <v>2794</v>
      </c>
      <c r="B2796" s="98">
        <v>1304</v>
      </c>
      <c r="C2796" s="189" t="s">
        <v>3089</v>
      </c>
      <c r="D2796" s="190" t="s">
        <v>1552</v>
      </c>
      <c r="E2796" s="13" t="s">
        <v>2119</v>
      </c>
      <c r="F2796" s="48" t="s">
        <v>3051</v>
      </c>
      <c r="G2796" s="18" t="s">
        <v>2120</v>
      </c>
      <c r="H2796" s="18" t="s">
        <v>2121</v>
      </c>
      <c r="I2796" s="221" t="s">
        <v>3360</v>
      </c>
      <c r="J2796" s="43" t="s">
        <v>3379</v>
      </c>
      <c r="K2796" s="70" t="s">
        <v>3379</v>
      </c>
      <c r="L2796" s="144">
        <v>40785</v>
      </c>
      <c r="M2796" s="138"/>
      <c r="N2796" s="39"/>
      <c r="O2796" s="15">
        <v>0</v>
      </c>
      <c r="P2796" s="65">
        <v>1</v>
      </c>
      <c r="Q2796" s="91" t="s">
        <v>3110</v>
      </c>
      <c r="R2796" s="53"/>
      <c r="T2796" s="91"/>
      <c r="U2796" s="92"/>
      <c r="V2796" s="92"/>
      <c r="W2796" s="92"/>
    </row>
    <row r="2797" spans="1:23" ht="12.75" customHeight="1" x14ac:dyDescent="0.2">
      <c r="A2797" s="11">
        <f t="shared" si="44"/>
        <v>2795</v>
      </c>
      <c r="B2797" s="98">
        <v>1426</v>
      </c>
      <c r="C2797" s="130" t="s">
        <v>3089</v>
      </c>
      <c r="D2797" s="132" t="s">
        <v>1553</v>
      </c>
      <c r="E2797" s="13" t="s">
        <v>2119</v>
      </c>
      <c r="F2797" s="43" t="s">
        <v>3098</v>
      </c>
      <c r="G2797" s="18" t="s">
        <v>2120</v>
      </c>
      <c r="H2797" s="18"/>
      <c r="I2797" s="18"/>
      <c r="J2797" s="43" t="s">
        <v>3379</v>
      </c>
      <c r="K2797" s="70"/>
      <c r="L2797" s="70"/>
      <c r="M2797" s="168"/>
      <c r="N2797" s="65"/>
      <c r="O2797" s="75">
        <v>0</v>
      </c>
      <c r="P2797" s="65">
        <v>1</v>
      </c>
      <c r="Q2797" s="91" t="s">
        <v>3107</v>
      </c>
      <c r="R2797" s="14"/>
      <c r="T2797" s="91"/>
      <c r="U2797" s="92"/>
      <c r="V2797" s="92"/>
      <c r="W2797" s="92"/>
    </row>
    <row r="2798" spans="1:23" x14ac:dyDescent="0.2">
      <c r="A2798" s="11">
        <f t="shared" si="44"/>
        <v>2796</v>
      </c>
      <c r="B2798" s="98">
        <v>1058</v>
      </c>
      <c r="C2798" s="189" t="s">
        <v>3089</v>
      </c>
      <c r="D2798" s="190" t="s">
        <v>1554</v>
      </c>
      <c r="E2798" s="13" t="s">
        <v>2119</v>
      </c>
      <c r="F2798" s="48" t="s">
        <v>3051</v>
      </c>
      <c r="G2798" s="18" t="s">
        <v>2120</v>
      </c>
      <c r="H2798" s="18" t="s">
        <v>2121</v>
      </c>
      <c r="I2798" s="225" t="s">
        <v>3360</v>
      </c>
      <c r="J2798" s="43" t="s">
        <v>3379</v>
      </c>
      <c r="K2798" s="70" t="s">
        <v>3379</v>
      </c>
      <c r="L2798" s="144">
        <v>40870</v>
      </c>
      <c r="M2798" s="138"/>
      <c r="N2798" s="39"/>
      <c r="O2798" s="15">
        <v>0</v>
      </c>
      <c r="P2798" s="65">
        <v>1</v>
      </c>
      <c r="Q2798" s="91" t="s">
        <v>3110</v>
      </c>
      <c r="R2798" s="53"/>
      <c r="T2798" s="91"/>
      <c r="U2798" s="92"/>
      <c r="V2798" s="92"/>
      <c r="W2798" s="92"/>
    </row>
    <row r="2799" spans="1:23" x14ac:dyDescent="0.2">
      <c r="A2799" s="11">
        <f t="shared" si="44"/>
        <v>2797</v>
      </c>
      <c r="B2799" s="98">
        <v>1236</v>
      </c>
      <c r="C2799" s="189" t="s">
        <v>3089</v>
      </c>
      <c r="D2799" s="190" t="s">
        <v>1957</v>
      </c>
      <c r="E2799" s="13" t="s">
        <v>2119</v>
      </c>
      <c r="F2799" s="48" t="s">
        <v>3051</v>
      </c>
      <c r="G2799" s="18"/>
      <c r="H2799" s="18" t="s">
        <v>2121</v>
      </c>
      <c r="I2799" s="18" t="s">
        <v>3360</v>
      </c>
      <c r="J2799" s="18"/>
      <c r="K2799" s="70" t="s">
        <v>3379</v>
      </c>
      <c r="L2799" s="144">
        <v>40855</v>
      </c>
      <c r="M2799" s="138"/>
      <c r="N2799" s="39"/>
      <c r="O2799" s="15">
        <v>0</v>
      </c>
      <c r="P2799" s="65">
        <v>1</v>
      </c>
      <c r="Q2799" s="91" t="s">
        <v>3110</v>
      </c>
      <c r="R2799" s="53"/>
      <c r="T2799" s="91"/>
      <c r="U2799" s="92"/>
      <c r="V2799" s="92"/>
      <c r="W2799" s="92"/>
    </row>
    <row r="2800" spans="1:23" ht="12.75" customHeight="1" x14ac:dyDescent="0.2">
      <c r="A2800" s="228">
        <f t="shared" si="44"/>
        <v>2798</v>
      </c>
      <c r="B2800" s="229">
        <v>1171</v>
      </c>
      <c r="C2800" s="236" t="s">
        <v>3089</v>
      </c>
      <c r="D2800" s="237" t="s">
        <v>1958</v>
      </c>
      <c r="E2800" s="228" t="s">
        <v>2119</v>
      </c>
      <c r="F2800" s="24" t="s">
        <v>3098</v>
      </c>
      <c r="G2800" s="25" t="s">
        <v>2120</v>
      </c>
      <c r="H2800" s="25"/>
      <c r="I2800" s="25"/>
      <c r="J2800" s="35"/>
      <c r="K2800" s="234"/>
      <c r="L2800" s="234"/>
      <c r="M2800" s="513" t="s">
        <v>3142</v>
      </c>
      <c r="N2800" s="243">
        <v>41834</v>
      </c>
      <c r="O2800" s="241"/>
      <c r="P2800" s="232">
        <v>-1</v>
      </c>
      <c r="Q2800" s="242" t="s">
        <v>3107</v>
      </c>
      <c r="R2800" s="231"/>
      <c r="S2800" s="119">
        <v>41817</v>
      </c>
      <c r="T2800" s="345" t="s">
        <v>3151</v>
      </c>
      <c r="U2800" s="92"/>
      <c r="V2800" s="92"/>
      <c r="W2800" s="92"/>
    </row>
    <row r="2801" spans="1:23" ht="12.75" customHeight="1" x14ac:dyDescent="0.2">
      <c r="A2801" s="11">
        <f t="shared" si="44"/>
        <v>2799</v>
      </c>
      <c r="B2801" s="98">
        <v>1174</v>
      </c>
      <c r="C2801" s="130" t="s">
        <v>3089</v>
      </c>
      <c r="D2801" s="132" t="s">
        <v>1959</v>
      </c>
      <c r="E2801" s="13" t="s">
        <v>2119</v>
      </c>
      <c r="F2801" s="43" t="s">
        <v>3098</v>
      </c>
      <c r="G2801" s="18" t="s">
        <v>2120</v>
      </c>
      <c r="H2801" s="18"/>
      <c r="I2801" s="18"/>
      <c r="J2801" s="43" t="s">
        <v>3379</v>
      </c>
      <c r="K2801" s="70"/>
      <c r="L2801" s="70"/>
      <c r="M2801" s="168"/>
      <c r="N2801" s="65"/>
      <c r="O2801" s="75">
        <v>0</v>
      </c>
      <c r="P2801" s="65">
        <v>1</v>
      </c>
      <c r="Q2801" s="91" t="s">
        <v>3107</v>
      </c>
      <c r="R2801" s="14"/>
      <c r="T2801" s="91"/>
      <c r="U2801" s="92"/>
      <c r="V2801" s="92"/>
      <c r="W2801" s="92"/>
    </row>
    <row r="2802" spans="1:23" ht="12.75" customHeight="1" x14ac:dyDescent="0.2">
      <c r="A2802" s="228">
        <f t="shared" si="44"/>
        <v>2800</v>
      </c>
      <c r="B2802" s="229">
        <v>1261</v>
      </c>
      <c r="C2802" s="236" t="s">
        <v>3089</v>
      </c>
      <c r="D2802" s="237" t="s">
        <v>1960</v>
      </c>
      <c r="E2802" s="24" t="s">
        <v>2119</v>
      </c>
      <c r="F2802" s="24" t="s">
        <v>3098</v>
      </c>
      <c r="G2802" s="25"/>
      <c r="H2802" s="25"/>
      <c r="I2802" s="25"/>
      <c r="J2802" s="24"/>
      <c r="K2802" s="234"/>
      <c r="L2802" s="234"/>
      <c r="M2802" s="513" t="s">
        <v>3142</v>
      </c>
      <c r="N2802" s="243">
        <v>41393</v>
      </c>
      <c r="O2802" s="241">
        <v>0</v>
      </c>
      <c r="P2802" s="232"/>
      <c r="Q2802" s="242"/>
      <c r="R2802" s="231"/>
      <c r="T2802" s="91"/>
      <c r="U2802" s="92"/>
      <c r="V2802" s="92"/>
      <c r="W2802" s="92"/>
    </row>
    <row r="2803" spans="1:23" x14ac:dyDescent="0.2">
      <c r="A2803" s="11">
        <f t="shared" si="44"/>
        <v>2801</v>
      </c>
      <c r="B2803" s="98">
        <v>1324</v>
      </c>
      <c r="C2803" s="189" t="s">
        <v>3089</v>
      </c>
      <c r="D2803" s="190" t="s">
        <v>2182</v>
      </c>
      <c r="E2803" s="13" t="s">
        <v>2119</v>
      </c>
      <c r="F2803" s="48" t="s">
        <v>3051</v>
      </c>
      <c r="G2803" s="18"/>
      <c r="H2803" s="18" t="s">
        <v>2121</v>
      </c>
      <c r="I2803" s="18" t="s">
        <v>3360</v>
      </c>
      <c r="J2803" s="18"/>
      <c r="K2803" s="70" t="s">
        <v>3379</v>
      </c>
      <c r="L2803" s="144">
        <v>40904</v>
      </c>
      <c r="M2803" s="138"/>
      <c r="N2803" s="39"/>
      <c r="O2803" s="15">
        <v>0</v>
      </c>
      <c r="P2803" s="65">
        <v>1</v>
      </c>
      <c r="Q2803" s="91" t="s">
        <v>3110</v>
      </c>
      <c r="R2803" s="53"/>
      <c r="T2803" s="91"/>
      <c r="U2803" s="92"/>
      <c r="V2803" s="92"/>
      <c r="W2803" s="92"/>
    </row>
    <row r="2804" spans="1:23" x14ac:dyDescent="0.2">
      <c r="A2804" s="11">
        <f t="shared" si="44"/>
        <v>2802</v>
      </c>
      <c r="B2804" s="98">
        <v>1370</v>
      </c>
      <c r="C2804" s="189" t="s">
        <v>3089</v>
      </c>
      <c r="D2804" s="190" t="s">
        <v>2183</v>
      </c>
      <c r="E2804" s="13" t="s">
        <v>2119</v>
      </c>
      <c r="F2804" s="48" t="s">
        <v>3051</v>
      </c>
      <c r="G2804" s="18"/>
      <c r="H2804" s="18" t="s">
        <v>2121</v>
      </c>
      <c r="I2804" s="18" t="s">
        <v>3360</v>
      </c>
      <c r="J2804" s="18"/>
      <c r="K2804" s="70" t="s">
        <v>3379</v>
      </c>
      <c r="L2804" s="144">
        <v>40836</v>
      </c>
      <c r="M2804" s="138"/>
      <c r="N2804" s="39"/>
      <c r="O2804" s="15">
        <v>0</v>
      </c>
      <c r="P2804" s="65">
        <v>1</v>
      </c>
      <c r="Q2804" s="91" t="s">
        <v>3110</v>
      </c>
      <c r="R2804" s="53"/>
      <c r="T2804" s="91"/>
      <c r="U2804" s="92"/>
      <c r="V2804" s="92"/>
      <c r="W2804" s="92"/>
    </row>
    <row r="2805" spans="1:23" x14ac:dyDescent="0.2">
      <c r="A2805" s="11">
        <f t="shared" si="44"/>
        <v>2803</v>
      </c>
      <c r="B2805" s="98">
        <v>1393</v>
      </c>
      <c r="C2805" s="189" t="s">
        <v>3089</v>
      </c>
      <c r="D2805" s="190" t="s">
        <v>1961</v>
      </c>
      <c r="E2805" s="13" t="s">
        <v>2119</v>
      </c>
      <c r="F2805" s="48" t="s">
        <v>3051</v>
      </c>
      <c r="G2805" s="18" t="s">
        <v>2120</v>
      </c>
      <c r="H2805" s="18" t="s">
        <v>2121</v>
      </c>
      <c r="I2805" s="18" t="s">
        <v>3360</v>
      </c>
      <c r="J2805" s="43" t="s">
        <v>3379</v>
      </c>
      <c r="K2805" s="70" t="s">
        <v>3379</v>
      </c>
      <c r="L2805" s="144">
        <v>40869</v>
      </c>
      <c r="M2805" s="138"/>
      <c r="N2805" s="39"/>
      <c r="O2805" s="15">
        <v>0</v>
      </c>
      <c r="P2805" s="65">
        <v>1</v>
      </c>
      <c r="Q2805" s="91" t="s">
        <v>3110</v>
      </c>
      <c r="R2805" s="53"/>
      <c r="T2805" s="91"/>
      <c r="U2805" s="92"/>
      <c r="V2805" s="92"/>
      <c r="W2805" s="92"/>
    </row>
    <row r="2806" spans="1:23" ht="12.75" customHeight="1" x14ac:dyDescent="0.2">
      <c r="A2806" s="228">
        <f t="shared" si="44"/>
        <v>2804</v>
      </c>
      <c r="B2806" s="229">
        <v>1172</v>
      </c>
      <c r="C2806" s="236" t="s">
        <v>3089</v>
      </c>
      <c r="D2806" s="237" t="s">
        <v>1962</v>
      </c>
      <c r="E2806" s="228" t="s">
        <v>2119</v>
      </c>
      <c r="F2806" s="24" t="s">
        <v>3051</v>
      </c>
      <c r="G2806" s="25"/>
      <c r="H2806" s="25"/>
      <c r="I2806" s="25"/>
      <c r="J2806" s="24"/>
      <c r="K2806" s="235"/>
      <c r="L2806" s="235"/>
      <c r="M2806" s="513" t="s">
        <v>3381</v>
      </c>
      <c r="N2806" s="243">
        <v>41451</v>
      </c>
      <c r="O2806" s="241">
        <v>0</v>
      </c>
      <c r="P2806" s="232"/>
      <c r="Q2806" s="242"/>
      <c r="R2806" s="231"/>
      <c r="T2806" s="91"/>
      <c r="U2806" s="92"/>
      <c r="V2806" s="92"/>
      <c r="W2806" s="92"/>
    </row>
    <row r="2807" spans="1:23" x14ac:dyDescent="0.2">
      <c r="A2807" s="11">
        <f t="shared" si="44"/>
        <v>2805</v>
      </c>
      <c r="B2807" s="188">
        <v>1310</v>
      </c>
      <c r="C2807" s="189" t="s">
        <v>3089</v>
      </c>
      <c r="D2807" s="190" t="s">
        <v>1963</v>
      </c>
      <c r="E2807" s="13" t="s">
        <v>2119</v>
      </c>
      <c r="F2807" s="48" t="s">
        <v>3051</v>
      </c>
      <c r="G2807" s="18" t="s">
        <v>2120</v>
      </c>
      <c r="H2807" s="18" t="s">
        <v>2121</v>
      </c>
      <c r="I2807" s="18" t="s">
        <v>3360</v>
      </c>
      <c r="J2807" s="43" t="s">
        <v>3379</v>
      </c>
      <c r="K2807" s="70" t="s">
        <v>3379</v>
      </c>
      <c r="L2807" s="144">
        <v>40785</v>
      </c>
      <c r="M2807" s="138"/>
      <c r="N2807" s="39"/>
      <c r="O2807" s="15">
        <v>0</v>
      </c>
      <c r="P2807" s="65">
        <v>1</v>
      </c>
      <c r="Q2807" s="91" t="s">
        <v>3110</v>
      </c>
      <c r="R2807" s="53"/>
      <c r="T2807" s="91"/>
      <c r="U2807" s="92"/>
      <c r="V2807" s="92"/>
      <c r="W2807" s="92"/>
    </row>
    <row r="2808" spans="1:23" x14ac:dyDescent="0.2">
      <c r="A2808" s="11">
        <f t="shared" si="44"/>
        <v>2806</v>
      </c>
      <c r="B2808" s="188">
        <v>1228</v>
      </c>
      <c r="C2808" s="189" t="s">
        <v>3089</v>
      </c>
      <c r="D2808" s="190" t="s">
        <v>1964</v>
      </c>
      <c r="E2808" s="13" t="s">
        <v>2119</v>
      </c>
      <c r="F2808" s="48" t="s">
        <v>3051</v>
      </c>
      <c r="G2808" s="18" t="s">
        <v>2120</v>
      </c>
      <c r="H2808" s="18" t="s">
        <v>2121</v>
      </c>
      <c r="I2808" s="221" t="s">
        <v>3360</v>
      </c>
      <c r="J2808" s="43" t="s">
        <v>3379</v>
      </c>
      <c r="K2808" s="70" t="s">
        <v>3379</v>
      </c>
      <c r="L2808" s="144">
        <v>40850</v>
      </c>
      <c r="M2808" s="138"/>
      <c r="N2808" s="39"/>
      <c r="O2808" s="15">
        <v>0</v>
      </c>
      <c r="P2808" s="65">
        <v>1</v>
      </c>
      <c r="Q2808" s="91" t="s">
        <v>3110</v>
      </c>
      <c r="R2808" s="53"/>
      <c r="T2808" s="91"/>
      <c r="U2808" s="92"/>
      <c r="V2808" s="92"/>
      <c r="W2808" s="92"/>
    </row>
    <row r="2809" spans="1:23" ht="12.75" customHeight="1" x14ac:dyDescent="0.2">
      <c r="A2809" s="228">
        <f t="shared" si="44"/>
        <v>2807</v>
      </c>
      <c r="B2809" s="245">
        <v>3312</v>
      </c>
      <c r="C2809" s="236" t="s">
        <v>3089</v>
      </c>
      <c r="D2809" s="237" t="s">
        <v>1338</v>
      </c>
      <c r="E2809" s="228" t="s">
        <v>2119</v>
      </c>
      <c r="F2809" s="247" t="s">
        <v>3051</v>
      </c>
      <c r="G2809" s="25" t="s">
        <v>2120</v>
      </c>
      <c r="H2809" s="25"/>
      <c r="I2809" s="25"/>
      <c r="J2809" s="24"/>
      <c r="K2809" s="234"/>
      <c r="L2809" s="234"/>
      <c r="M2809" s="513" t="s">
        <v>3142</v>
      </c>
      <c r="N2809" s="243">
        <v>41956</v>
      </c>
      <c r="O2809" s="241">
        <v>0</v>
      </c>
      <c r="P2809" s="232">
        <v>-1</v>
      </c>
      <c r="Q2809" s="242" t="s">
        <v>3107</v>
      </c>
      <c r="R2809" s="231"/>
      <c r="T2809" s="91"/>
      <c r="U2809" s="92"/>
      <c r="V2809" s="92"/>
      <c r="W2809" s="92"/>
    </row>
    <row r="2810" spans="1:23" x14ac:dyDescent="0.2">
      <c r="A2810" s="11">
        <f t="shared" si="44"/>
        <v>2808</v>
      </c>
      <c r="B2810" s="188">
        <v>1323</v>
      </c>
      <c r="C2810" s="192" t="s">
        <v>3089</v>
      </c>
      <c r="D2810" s="193" t="s">
        <v>1339</v>
      </c>
      <c r="E2810" s="13" t="s">
        <v>2119</v>
      </c>
      <c r="F2810" s="48" t="s">
        <v>3051</v>
      </c>
      <c r="G2810" s="18"/>
      <c r="H2810" s="18" t="s">
        <v>2121</v>
      </c>
      <c r="I2810" s="225" t="s">
        <v>3360</v>
      </c>
      <c r="J2810" s="18"/>
      <c r="K2810" s="70" t="s">
        <v>3379</v>
      </c>
      <c r="L2810" s="144">
        <v>40849</v>
      </c>
      <c r="M2810" s="138"/>
      <c r="N2810" s="39"/>
      <c r="O2810" s="15">
        <v>0</v>
      </c>
      <c r="P2810" s="65">
        <v>1</v>
      </c>
      <c r="Q2810" s="91" t="s">
        <v>3110</v>
      </c>
      <c r="R2810" s="53"/>
      <c r="T2810" s="91"/>
      <c r="U2810" s="92"/>
      <c r="V2810" s="92"/>
      <c r="W2810" s="92"/>
    </row>
    <row r="2811" spans="1:23" x14ac:dyDescent="0.2">
      <c r="A2811" s="11">
        <f t="shared" si="44"/>
        <v>2809</v>
      </c>
      <c r="B2811" s="188">
        <v>1371</v>
      </c>
      <c r="C2811" s="189" t="s">
        <v>3089</v>
      </c>
      <c r="D2811" s="190" t="s">
        <v>1340</v>
      </c>
      <c r="E2811" s="13" t="s">
        <v>2119</v>
      </c>
      <c r="F2811" s="48" t="s">
        <v>3051</v>
      </c>
      <c r="G2811" s="18" t="s">
        <v>2120</v>
      </c>
      <c r="H2811" s="18" t="s">
        <v>2121</v>
      </c>
      <c r="I2811" s="18" t="s">
        <v>3360</v>
      </c>
      <c r="J2811" s="43" t="s">
        <v>3379</v>
      </c>
      <c r="K2811" s="70" t="s">
        <v>3379</v>
      </c>
      <c r="L2811" s="144">
        <v>40852</v>
      </c>
      <c r="M2811" s="138"/>
      <c r="N2811" s="39"/>
      <c r="O2811" s="15">
        <v>0</v>
      </c>
      <c r="P2811" s="65">
        <v>1</v>
      </c>
      <c r="Q2811" s="91" t="s">
        <v>3110</v>
      </c>
      <c r="R2811" s="53"/>
      <c r="T2811" s="91"/>
      <c r="U2811" s="92"/>
      <c r="V2811" s="92"/>
      <c r="W2811" s="92"/>
    </row>
    <row r="2812" spans="1:23" x14ac:dyDescent="0.2">
      <c r="A2812" s="11">
        <f t="shared" si="44"/>
        <v>2810</v>
      </c>
      <c r="B2812" s="188">
        <v>1299</v>
      </c>
      <c r="C2812" s="189" t="s">
        <v>3089</v>
      </c>
      <c r="D2812" s="190" t="s">
        <v>1341</v>
      </c>
      <c r="E2812" s="13" t="s">
        <v>2119</v>
      </c>
      <c r="F2812" s="48" t="s">
        <v>3051</v>
      </c>
      <c r="G2812" s="18" t="s">
        <v>2120</v>
      </c>
      <c r="H2812" s="18" t="s">
        <v>2121</v>
      </c>
      <c r="I2812" s="18" t="s">
        <v>3360</v>
      </c>
      <c r="J2812" s="43" t="s">
        <v>3379</v>
      </c>
      <c r="K2812" s="70" t="s">
        <v>3379</v>
      </c>
      <c r="L2812" s="144">
        <v>40878</v>
      </c>
      <c r="M2812" s="138"/>
      <c r="N2812" s="39"/>
      <c r="O2812" s="15">
        <v>0</v>
      </c>
      <c r="P2812" s="65">
        <v>1</v>
      </c>
      <c r="Q2812" s="91" t="s">
        <v>3110</v>
      </c>
      <c r="R2812" s="53"/>
      <c r="T2812" s="91"/>
      <c r="U2812" s="92"/>
      <c r="V2812" s="92"/>
      <c r="W2812" s="92"/>
    </row>
    <row r="2813" spans="1:23" ht="12.75" customHeight="1" x14ac:dyDescent="0.2">
      <c r="A2813" s="11">
        <f t="shared" si="44"/>
        <v>2811</v>
      </c>
      <c r="B2813" s="188">
        <v>1821</v>
      </c>
      <c r="C2813" s="130" t="s">
        <v>3089</v>
      </c>
      <c r="D2813" s="132" t="s">
        <v>1342</v>
      </c>
      <c r="E2813" s="13" t="s">
        <v>646</v>
      </c>
      <c r="F2813" s="48" t="s">
        <v>3054</v>
      </c>
      <c r="G2813" s="18"/>
      <c r="H2813" s="18" t="s">
        <v>2121</v>
      </c>
      <c r="I2813" s="18" t="s">
        <v>3360</v>
      </c>
      <c r="J2813" s="18"/>
      <c r="K2813" s="70" t="s">
        <v>3379</v>
      </c>
      <c r="L2813" s="144">
        <v>40786</v>
      </c>
      <c r="M2813" s="168"/>
      <c r="N2813" s="65"/>
      <c r="O2813" s="75">
        <v>0</v>
      </c>
      <c r="P2813" s="65">
        <v>1</v>
      </c>
      <c r="Q2813" s="91" t="s">
        <v>3110</v>
      </c>
      <c r="R2813" s="14"/>
      <c r="T2813" s="91"/>
      <c r="U2813" s="92"/>
      <c r="V2813" s="92"/>
      <c r="W2813" s="92"/>
    </row>
    <row r="2814" spans="1:23" ht="12.75" customHeight="1" x14ac:dyDescent="0.2">
      <c r="A2814" s="11">
        <f t="shared" si="44"/>
        <v>2812</v>
      </c>
      <c r="B2814" s="188">
        <v>1828</v>
      </c>
      <c r="C2814" s="130" t="s">
        <v>3089</v>
      </c>
      <c r="D2814" s="132" t="s">
        <v>1343</v>
      </c>
      <c r="E2814" s="13" t="s">
        <v>646</v>
      </c>
      <c r="F2814" s="43" t="s">
        <v>3097</v>
      </c>
      <c r="G2814" s="18" t="s">
        <v>2120</v>
      </c>
      <c r="H2814" s="18" t="s">
        <v>2121</v>
      </c>
      <c r="I2814" s="221" t="s">
        <v>3360</v>
      </c>
      <c r="J2814" s="43" t="s">
        <v>3379</v>
      </c>
      <c r="K2814" s="70" t="s">
        <v>3379</v>
      </c>
      <c r="L2814" s="144">
        <v>41085</v>
      </c>
      <c r="M2814" s="168"/>
      <c r="N2814" s="65"/>
      <c r="O2814" s="75">
        <v>0</v>
      </c>
      <c r="P2814" s="65">
        <v>1</v>
      </c>
      <c r="Q2814" s="91" t="s">
        <v>3110</v>
      </c>
      <c r="R2814" s="14"/>
      <c r="T2814" s="91"/>
      <c r="U2814" s="92"/>
      <c r="V2814" s="92"/>
      <c r="W2814" s="92"/>
    </row>
    <row r="2815" spans="1:23" ht="12.75" customHeight="1" x14ac:dyDescent="0.2">
      <c r="A2815" s="11">
        <f t="shared" si="44"/>
        <v>2813</v>
      </c>
      <c r="B2815" s="188">
        <v>1830</v>
      </c>
      <c r="C2815" s="130" t="s">
        <v>3089</v>
      </c>
      <c r="D2815" s="132" t="s">
        <v>1344</v>
      </c>
      <c r="E2815" s="13" t="s">
        <v>646</v>
      </c>
      <c r="F2815" s="43" t="s">
        <v>3097</v>
      </c>
      <c r="G2815" s="18" t="s">
        <v>2120</v>
      </c>
      <c r="H2815" s="18"/>
      <c r="I2815" s="18"/>
      <c r="J2815" s="43" t="s">
        <v>3379</v>
      </c>
      <c r="K2815" s="70"/>
      <c r="L2815" s="70"/>
      <c r="M2815" s="168"/>
      <c r="N2815" s="65"/>
      <c r="O2815" s="75">
        <v>0</v>
      </c>
      <c r="P2815" s="65">
        <v>1</v>
      </c>
      <c r="Q2815" s="91" t="s">
        <v>3107</v>
      </c>
      <c r="R2815" s="14"/>
      <c r="T2815" s="91"/>
      <c r="U2815" s="92"/>
      <c r="V2815" s="92"/>
      <c r="W2815" s="92"/>
    </row>
    <row r="2816" spans="1:23" ht="12.75" customHeight="1" x14ac:dyDescent="0.2">
      <c r="A2816" s="11">
        <f t="shared" si="44"/>
        <v>2814</v>
      </c>
      <c r="B2816" s="188">
        <v>1831</v>
      </c>
      <c r="C2816" s="130" t="s">
        <v>3089</v>
      </c>
      <c r="D2816" s="132" t="s">
        <v>1345</v>
      </c>
      <c r="E2816" s="13" t="s">
        <v>646</v>
      </c>
      <c r="F2816" s="43" t="s">
        <v>3097</v>
      </c>
      <c r="G2816" s="18" t="s">
        <v>2120</v>
      </c>
      <c r="H2816" s="18"/>
      <c r="I2816" s="226" t="s">
        <v>3360</v>
      </c>
      <c r="J2816" s="43" t="s">
        <v>3379</v>
      </c>
      <c r="K2816" s="70"/>
      <c r="L2816" s="144">
        <v>40786</v>
      </c>
      <c r="M2816" s="168"/>
      <c r="N2816" s="65"/>
      <c r="O2816" s="75">
        <v>0</v>
      </c>
      <c r="P2816" s="65">
        <v>1</v>
      </c>
      <c r="Q2816" s="91" t="s">
        <v>3110</v>
      </c>
      <c r="R2816" s="14"/>
      <c r="T2816" s="91"/>
      <c r="U2816" s="92"/>
      <c r="V2816" s="92"/>
      <c r="W2816" s="92"/>
    </row>
    <row r="2817" spans="1:23" ht="12.75" customHeight="1" x14ac:dyDescent="0.2">
      <c r="A2817" s="11">
        <f t="shared" si="44"/>
        <v>2815</v>
      </c>
      <c r="B2817" s="188">
        <v>1844</v>
      </c>
      <c r="C2817" s="130" t="s">
        <v>3089</v>
      </c>
      <c r="D2817" s="132" t="s">
        <v>1346</v>
      </c>
      <c r="E2817" s="13" t="s">
        <v>646</v>
      </c>
      <c r="F2817" s="43" t="s">
        <v>3097</v>
      </c>
      <c r="G2817" s="18" t="s">
        <v>2120</v>
      </c>
      <c r="H2817" s="18"/>
      <c r="I2817" s="18"/>
      <c r="J2817" s="43" t="s">
        <v>3379</v>
      </c>
      <c r="K2817" s="70"/>
      <c r="L2817" s="70"/>
      <c r="M2817" s="168"/>
      <c r="N2817" s="65"/>
      <c r="O2817" s="75">
        <v>0</v>
      </c>
      <c r="P2817" s="65">
        <v>1</v>
      </c>
      <c r="Q2817" s="91" t="s">
        <v>3107</v>
      </c>
      <c r="R2817" s="14"/>
      <c r="T2817" s="91"/>
      <c r="U2817" s="92"/>
      <c r="V2817" s="92"/>
      <c r="W2817" s="92"/>
    </row>
    <row r="2818" spans="1:23" ht="12.75" customHeight="1" x14ac:dyDescent="0.2">
      <c r="A2818" s="11">
        <f t="shared" si="44"/>
        <v>2816</v>
      </c>
      <c r="B2818" s="188">
        <v>1845</v>
      </c>
      <c r="C2818" s="130" t="s">
        <v>3089</v>
      </c>
      <c r="D2818" s="132" t="s">
        <v>1347</v>
      </c>
      <c r="E2818" s="13" t="s">
        <v>646</v>
      </c>
      <c r="F2818" s="48" t="s">
        <v>3054</v>
      </c>
      <c r="G2818" s="18"/>
      <c r="H2818" s="18" t="s">
        <v>2121</v>
      </c>
      <c r="I2818" s="226" t="s">
        <v>3360</v>
      </c>
      <c r="J2818" s="18"/>
      <c r="K2818" s="70" t="s">
        <v>3379</v>
      </c>
      <c r="L2818" s="144">
        <v>41085</v>
      </c>
      <c r="M2818" s="168"/>
      <c r="N2818" s="65"/>
      <c r="O2818" s="75">
        <v>0</v>
      </c>
      <c r="P2818" s="65">
        <v>1</v>
      </c>
      <c r="Q2818" s="91" t="s">
        <v>3110</v>
      </c>
      <c r="R2818" s="14"/>
      <c r="T2818" s="91"/>
      <c r="U2818" s="92"/>
      <c r="V2818" s="92"/>
      <c r="W2818" s="92"/>
    </row>
    <row r="2819" spans="1:23" ht="12.75" customHeight="1" x14ac:dyDescent="0.2">
      <c r="A2819" s="11">
        <f t="shared" si="44"/>
        <v>2817</v>
      </c>
      <c r="B2819" s="188">
        <v>1847</v>
      </c>
      <c r="C2819" s="130" t="s">
        <v>3089</v>
      </c>
      <c r="D2819" s="132" t="s">
        <v>1348</v>
      </c>
      <c r="E2819" s="13" t="s">
        <v>646</v>
      </c>
      <c r="F2819" s="43" t="s">
        <v>3097</v>
      </c>
      <c r="G2819" s="18" t="s">
        <v>2120</v>
      </c>
      <c r="H2819" s="18"/>
      <c r="I2819" s="18"/>
      <c r="J2819" s="43" t="s">
        <v>3379</v>
      </c>
      <c r="K2819" s="70"/>
      <c r="L2819" s="70"/>
      <c r="M2819" s="168"/>
      <c r="N2819" s="65"/>
      <c r="O2819" s="75">
        <v>0</v>
      </c>
      <c r="P2819" s="65">
        <v>1</v>
      </c>
      <c r="Q2819" s="91" t="s">
        <v>3107</v>
      </c>
      <c r="R2819" s="14"/>
      <c r="T2819" s="91"/>
      <c r="U2819" s="92"/>
      <c r="V2819" s="92"/>
      <c r="W2819" s="92"/>
    </row>
    <row r="2820" spans="1:23" ht="12.75" customHeight="1" x14ac:dyDescent="0.2">
      <c r="A2820" s="11">
        <f t="shared" ref="A2820:A2883" si="45">A2819+1</f>
        <v>2818</v>
      </c>
      <c r="B2820" s="188">
        <v>1858</v>
      </c>
      <c r="C2820" s="130" t="s">
        <v>3089</v>
      </c>
      <c r="D2820" s="132" t="s">
        <v>1349</v>
      </c>
      <c r="E2820" s="13" t="s">
        <v>646</v>
      </c>
      <c r="F2820" s="43" t="s">
        <v>3097</v>
      </c>
      <c r="G2820" s="18" t="s">
        <v>2120</v>
      </c>
      <c r="H2820" s="18"/>
      <c r="I2820" s="18"/>
      <c r="J2820" s="43" t="s">
        <v>3379</v>
      </c>
      <c r="K2820" s="70"/>
      <c r="L2820" s="70"/>
      <c r="M2820" s="168"/>
      <c r="N2820" s="65"/>
      <c r="O2820" s="75">
        <v>0</v>
      </c>
      <c r="P2820" s="65">
        <v>1</v>
      </c>
      <c r="Q2820" s="91" t="s">
        <v>3107</v>
      </c>
      <c r="R2820" s="14"/>
      <c r="T2820" s="91"/>
      <c r="U2820" s="92"/>
      <c r="V2820" s="92"/>
      <c r="W2820" s="92"/>
    </row>
    <row r="2821" spans="1:23" ht="12.75" customHeight="1" x14ac:dyDescent="0.2">
      <c r="A2821" s="11">
        <f t="shared" si="45"/>
        <v>2819</v>
      </c>
      <c r="B2821" s="188">
        <v>1867</v>
      </c>
      <c r="C2821" s="130" t="s">
        <v>3089</v>
      </c>
      <c r="D2821" s="132" t="s">
        <v>1350</v>
      </c>
      <c r="E2821" s="13" t="s">
        <v>646</v>
      </c>
      <c r="F2821" s="43" t="s">
        <v>3097</v>
      </c>
      <c r="G2821" s="18" t="s">
        <v>2120</v>
      </c>
      <c r="H2821" s="18"/>
      <c r="I2821" s="18"/>
      <c r="J2821" s="43" t="s">
        <v>3379</v>
      </c>
      <c r="K2821" s="70"/>
      <c r="L2821" s="70"/>
      <c r="M2821" s="168"/>
      <c r="N2821" s="65"/>
      <c r="O2821" s="75">
        <v>0</v>
      </c>
      <c r="P2821" s="65">
        <v>1</v>
      </c>
      <c r="Q2821" s="91" t="s">
        <v>3107</v>
      </c>
      <c r="R2821" s="14"/>
      <c r="T2821" s="91"/>
      <c r="U2821" s="92"/>
      <c r="V2821" s="92"/>
      <c r="W2821" s="92"/>
    </row>
    <row r="2822" spans="1:23" ht="12.75" customHeight="1" x14ac:dyDescent="0.2">
      <c r="A2822" s="11">
        <f t="shared" si="45"/>
        <v>2820</v>
      </c>
      <c r="B2822" s="188">
        <v>1892</v>
      </c>
      <c r="C2822" s="130" t="s">
        <v>3089</v>
      </c>
      <c r="D2822" s="132" t="s">
        <v>1351</v>
      </c>
      <c r="E2822" s="13" t="s">
        <v>646</v>
      </c>
      <c r="F2822" s="43" t="s">
        <v>3097</v>
      </c>
      <c r="G2822" s="18" t="s">
        <v>2120</v>
      </c>
      <c r="H2822" s="18"/>
      <c r="I2822" s="18"/>
      <c r="J2822" s="43" t="s">
        <v>3379</v>
      </c>
      <c r="K2822" s="70"/>
      <c r="L2822" s="70"/>
      <c r="M2822" s="168"/>
      <c r="N2822" s="65"/>
      <c r="O2822" s="75">
        <v>0</v>
      </c>
      <c r="P2822" s="65">
        <v>1</v>
      </c>
      <c r="Q2822" s="91" t="s">
        <v>3107</v>
      </c>
      <c r="R2822" s="14"/>
      <c r="T2822" s="91"/>
      <c r="U2822" s="92"/>
      <c r="V2822" s="92"/>
      <c r="W2822" s="92"/>
    </row>
    <row r="2823" spans="1:23" ht="12.75" customHeight="1" x14ac:dyDescent="0.2">
      <c r="A2823" s="11">
        <f t="shared" si="45"/>
        <v>2821</v>
      </c>
      <c r="B2823" s="188">
        <v>3801</v>
      </c>
      <c r="C2823" s="130" t="s">
        <v>3089</v>
      </c>
      <c r="D2823" s="132" t="s">
        <v>1352</v>
      </c>
      <c r="E2823" s="13" t="s">
        <v>646</v>
      </c>
      <c r="F2823" s="43" t="s">
        <v>3097</v>
      </c>
      <c r="G2823" s="18" t="s">
        <v>2120</v>
      </c>
      <c r="H2823" s="18"/>
      <c r="I2823" s="18" t="s">
        <v>3360</v>
      </c>
      <c r="J2823" s="43" t="s">
        <v>3379</v>
      </c>
      <c r="K2823" s="70"/>
      <c r="L2823" s="70">
        <v>42094</v>
      </c>
      <c r="M2823" s="168"/>
      <c r="N2823" s="65"/>
      <c r="O2823" s="75">
        <v>0</v>
      </c>
      <c r="P2823" s="65">
        <v>1</v>
      </c>
      <c r="Q2823" s="91" t="s">
        <v>3110</v>
      </c>
      <c r="R2823" s="14"/>
      <c r="T2823" s="91"/>
      <c r="U2823" s="92"/>
      <c r="V2823" s="92">
        <v>42093</v>
      </c>
      <c r="W2823" s="92">
        <v>42094</v>
      </c>
    </row>
    <row r="2824" spans="1:23" ht="12.75" customHeight="1" x14ac:dyDescent="0.2">
      <c r="A2824" s="11">
        <f t="shared" si="45"/>
        <v>2822</v>
      </c>
      <c r="B2824" s="188">
        <v>3839</v>
      </c>
      <c r="C2824" s="130" t="s">
        <v>3089</v>
      </c>
      <c r="D2824" s="132" t="s">
        <v>1353</v>
      </c>
      <c r="E2824" s="13" t="s">
        <v>646</v>
      </c>
      <c r="F2824" s="43" t="s">
        <v>3097</v>
      </c>
      <c r="G2824" s="18" t="s">
        <v>2120</v>
      </c>
      <c r="H2824" s="18"/>
      <c r="I2824" s="18"/>
      <c r="J2824" s="43" t="s">
        <v>3379</v>
      </c>
      <c r="K2824" s="70"/>
      <c r="L2824" s="70"/>
      <c r="M2824" s="168"/>
      <c r="N2824" s="65"/>
      <c r="O2824" s="75">
        <v>0</v>
      </c>
      <c r="P2824" s="65">
        <v>1</v>
      </c>
      <c r="Q2824" s="91" t="s">
        <v>3107</v>
      </c>
      <c r="R2824" s="14"/>
      <c r="T2824" s="91"/>
      <c r="U2824" s="92"/>
      <c r="V2824" s="92"/>
      <c r="W2824" s="92"/>
    </row>
    <row r="2825" spans="1:23" ht="12.75" customHeight="1" x14ac:dyDescent="0.2">
      <c r="A2825" s="11">
        <f t="shared" si="45"/>
        <v>2823</v>
      </c>
      <c r="B2825" s="188">
        <v>3844</v>
      </c>
      <c r="C2825" s="130" t="s">
        <v>3089</v>
      </c>
      <c r="D2825" s="132" t="s">
        <v>1354</v>
      </c>
      <c r="E2825" s="13" t="s">
        <v>646</v>
      </c>
      <c r="F2825" s="43" t="s">
        <v>3097</v>
      </c>
      <c r="G2825" s="18" t="s">
        <v>2120</v>
      </c>
      <c r="H2825" s="18"/>
      <c r="I2825" s="18"/>
      <c r="J2825" s="43" t="s">
        <v>3379</v>
      </c>
      <c r="K2825" s="70"/>
      <c r="L2825" s="70"/>
      <c r="M2825" s="168"/>
      <c r="N2825" s="65"/>
      <c r="O2825" s="75">
        <v>0</v>
      </c>
      <c r="P2825" s="65">
        <v>1</v>
      </c>
      <c r="Q2825" s="91" t="s">
        <v>3107</v>
      </c>
      <c r="R2825" s="14"/>
      <c r="T2825" s="91"/>
      <c r="U2825" s="92"/>
      <c r="V2825" s="92"/>
      <c r="W2825" s="92"/>
    </row>
    <row r="2826" spans="1:23" ht="12.75" customHeight="1" x14ac:dyDescent="0.2">
      <c r="A2826" s="11">
        <f t="shared" si="45"/>
        <v>2824</v>
      </c>
      <c r="B2826" s="188">
        <v>3866</v>
      </c>
      <c r="C2826" s="130" t="s">
        <v>3089</v>
      </c>
      <c r="D2826" s="132" t="s">
        <v>1355</v>
      </c>
      <c r="E2826" s="13" t="s">
        <v>646</v>
      </c>
      <c r="F2826" s="43" t="s">
        <v>3097</v>
      </c>
      <c r="G2826" s="18" t="s">
        <v>2120</v>
      </c>
      <c r="H2826" s="18"/>
      <c r="I2826" s="18"/>
      <c r="J2826" s="43" t="s">
        <v>3379</v>
      </c>
      <c r="K2826" s="70"/>
      <c r="L2826" s="70"/>
      <c r="M2826" s="168"/>
      <c r="N2826" s="65"/>
      <c r="O2826" s="75">
        <v>0</v>
      </c>
      <c r="P2826" s="65">
        <v>1</v>
      </c>
      <c r="Q2826" s="91" t="s">
        <v>3107</v>
      </c>
      <c r="R2826" s="14"/>
      <c r="T2826" s="91"/>
      <c r="U2826" s="92"/>
      <c r="V2826" s="92"/>
      <c r="W2826" s="92"/>
    </row>
    <row r="2827" spans="1:23" ht="12.75" customHeight="1" x14ac:dyDescent="0.2">
      <c r="A2827" s="11">
        <f t="shared" si="45"/>
        <v>2825</v>
      </c>
      <c r="B2827" s="188">
        <v>3878</v>
      </c>
      <c r="C2827" s="130" t="s">
        <v>3089</v>
      </c>
      <c r="D2827" s="132" t="s">
        <v>1356</v>
      </c>
      <c r="E2827" s="13" t="s">
        <v>646</v>
      </c>
      <c r="F2827" s="43" t="s">
        <v>3097</v>
      </c>
      <c r="G2827" s="18" t="s">
        <v>2120</v>
      </c>
      <c r="H2827" s="18"/>
      <c r="I2827" s="18"/>
      <c r="J2827" s="43" t="s">
        <v>3379</v>
      </c>
      <c r="K2827" s="70"/>
      <c r="L2827" s="70"/>
      <c r="M2827" s="168"/>
      <c r="N2827" s="65"/>
      <c r="O2827" s="75">
        <v>0</v>
      </c>
      <c r="P2827" s="65">
        <v>1</v>
      </c>
      <c r="Q2827" s="91" t="s">
        <v>3107</v>
      </c>
      <c r="R2827" s="14"/>
      <c r="T2827" s="91"/>
      <c r="U2827" s="92"/>
      <c r="V2827" s="92"/>
      <c r="W2827" s="92"/>
    </row>
    <row r="2828" spans="1:23" ht="12.75" customHeight="1" x14ac:dyDescent="0.2">
      <c r="A2828" s="11">
        <f t="shared" si="45"/>
        <v>2826</v>
      </c>
      <c r="B2828" s="188">
        <v>1843</v>
      </c>
      <c r="C2828" s="130" t="s">
        <v>3089</v>
      </c>
      <c r="D2828" s="132" t="s">
        <v>1357</v>
      </c>
      <c r="E2828" s="13" t="s">
        <v>646</v>
      </c>
      <c r="F2828" s="43" t="s">
        <v>3097</v>
      </c>
      <c r="G2828" s="18" t="s">
        <v>2120</v>
      </c>
      <c r="H2828" s="18"/>
      <c r="I2828" s="18"/>
      <c r="J2828" s="43" t="s">
        <v>3379</v>
      </c>
      <c r="K2828" s="70"/>
      <c r="L2828" s="70"/>
      <c r="M2828" s="168"/>
      <c r="N2828" s="65"/>
      <c r="O2828" s="75">
        <v>0</v>
      </c>
      <c r="P2828" s="65">
        <v>1</v>
      </c>
      <c r="Q2828" s="91" t="s">
        <v>3107</v>
      </c>
      <c r="R2828" s="14"/>
      <c r="T2828" s="91"/>
      <c r="U2828" s="92"/>
      <c r="V2828" s="92"/>
      <c r="W2828" s="92"/>
    </row>
    <row r="2829" spans="1:23" ht="12.75" customHeight="1" x14ac:dyDescent="0.2">
      <c r="A2829" s="11">
        <f t="shared" si="45"/>
        <v>2827</v>
      </c>
      <c r="B2829" s="188">
        <v>1872</v>
      </c>
      <c r="C2829" s="130" t="s">
        <v>3089</v>
      </c>
      <c r="D2829" s="132" t="s">
        <v>1358</v>
      </c>
      <c r="E2829" s="13" t="s">
        <v>646</v>
      </c>
      <c r="F2829" s="43" t="s">
        <v>3097</v>
      </c>
      <c r="G2829" s="18" t="s">
        <v>2120</v>
      </c>
      <c r="H2829" s="18"/>
      <c r="I2829" s="18"/>
      <c r="J2829" s="43" t="s">
        <v>3379</v>
      </c>
      <c r="K2829" s="70"/>
      <c r="L2829" s="70"/>
      <c r="M2829" s="168"/>
      <c r="N2829" s="65"/>
      <c r="O2829" s="75">
        <v>0</v>
      </c>
      <c r="P2829" s="65">
        <v>1</v>
      </c>
      <c r="Q2829" s="91" t="s">
        <v>3107</v>
      </c>
      <c r="R2829" s="14"/>
      <c r="T2829" s="91"/>
      <c r="U2829" s="92"/>
      <c r="V2829" s="92"/>
      <c r="W2829" s="92"/>
    </row>
    <row r="2830" spans="1:23" ht="12.75" customHeight="1" x14ac:dyDescent="0.2">
      <c r="A2830" s="11">
        <f t="shared" si="45"/>
        <v>2828</v>
      </c>
      <c r="B2830" s="188">
        <v>1878</v>
      </c>
      <c r="C2830" s="130" t="s">
        <v>3089</v>
      </c>
      <c r="D2830" s="132" t="s">
        <v>1359</v>
      </c>
      <c r="E2830" s="13" t="s">
        <v>646</v>
      </c>
      <c r="F2830" s="43" t="s">
        <v>3097</v>
      </c>
      <c r="G2830" s="18" t="s">
        <v>2120</v>
      </c>
      <c r="H2830" s="18"/>
      <c r="I2830" s="18"/>
      <c r="J2830" s="43" t="s">
        <v>3379</v>
      </c>
      <c r="K2830" s="70"/>
      <c r="L2830" s="70"/>
      <c r="M2830" s="168"/>
      <c r="N2830" s="65"/>
      <c r="O2830" s="75">
        <v>0</v>
      </c>
      <c r="P2830" s="65">
        <v>1</v>
      </c>
      <c r="Q2830" s="91" t="s">
        <v>3107</v>
      </c>
      <c r="R2830" s="14"/>
      <c r="T2830" s="91"/>
      <c r="U2830" s="92"/>
      <c r="V2830" s="92"/>
      <c r="W2830" s="92"/>
    </row>
    <row r="2831" spans="1:23" ht="12.75" customHeight="1" x14ac:dyDescent="0.2">
      <c r="A2831" s="11">
        <f t="shared" si="45"/>
        <v>2829</v>
      </c>
      <c r="B2831" s="188">
        <v>1424</v>
      </c>
      <c r="C2831" s="194" t="s">
        <v>3089</v>
      </c>
      <c r="D2831" s="195" t="s">
        <v>99</v>
      </c>
      <c r="E2831" s="13" t="s">
        <v>646</v>
      </c>
      <c r="F2831" s="43" t="s">
        <v>3097</v>
      </c>
      <c r="G2831" s="18" t="s">
        <v>2120</v>
      </c>
      <c r="H2831" s="18"/>
      <c r="I2831" s="18"/>
      <c r="J2831" s="43" t="s">
        <v>3379</v>
      </c>
      <c r="K2831" s="70"/>
      <c r="L2831" s="70"/>
      <c r="M2831" s="168"/>
      <c r="N2831" s="65"/>
      <c r="O2831" s="75">
        <v>0</v>
      </c>
      <c r="P2831" s="65">
        <v>1</v>
      </c>
      <c r="Q2831" s="91" t="s">
        <v>3107</v>
      </c>
      <c r="R2831" s="14"/>
      <c r="T2831" s="91"/>
      <c r="U2831" s="92"/>
      <c r="V2831" s="92"/>
      <c r="W2831" s="92"/>
    </row>
    <row r="2832" spans="1:23" ht="12.75" customHeight="1" x14ac:dyDescent="0.2">
      <c r="A2832" s="11">
        <f t="shared" si="45"/>
        <v>2830</v>
      </c>
      <c r="B2832" s="185">
        <v>1429</v>
      </c>
      <c r="C2832" s="130" t="s">
        <v>3089</v>
      </c>
      <c r="D2832" s="132" t="s">
        <v>100</v>
      </c>
      <c r="E2832" s="13" t="s">
        <v>957</v>
      </c>
      <c r="F2832" s="43" t="s">
        <v>3096</v>
      </c>
      <c r="G2832" s="18" t="s">
        <v>2120</v>
      </c>
      <c r="H2832" s="18"/>
      <c r="I2832" s="18"/>
      <c r="J2832" s="43" t="s">
        <v>3379</v>
      </c>
      <c r="K2832" s="70"/>
      <c r="L2832" s="70"/>
      <c r="M2832" s="168"/>
      <c r="N2832" s="65"/>
      <c r="O2832" s="75">
        <v>0</v>
      </c>
      <c r="P2832" s="65">
        <v>1</v>
      </c>
      <c r="Q2832" s="91" t="s">
        <v>3107</v>
      </c>
      <c r="R2832" s="14"/>
      <c r="T2832" s="91"/>
      <c r="U2832" s="92"/>
      <c r="V2832" s="92"/>
      <c r="W2832" s="92"/>
    </row>
    <row r="2833" spans="1:23" ht="12.75" customHeight="1" x14ac:dyDescent="0.2">
      <c r="A2833" s="11">
        <f t="shared" si="45"/>
        <v>2831</v>
      </c>
      <c r="B2833" s="185">
        <v>1431</v>
      </c>
      <c r="C2833" s="130" t="s">
        <v>3089</v>
      </c>
      <c r="D2833" s="132" t="s">
        <v>101</v>
      </c>
      <c r="E2833" s="13" t="s">
        <v>957</v>
      </c>
      <c r="F2833" s="43" t="s">
        <v>3096</v>
      </c>
      <c r="G2833" s="18" t="s">
        <v>2120</v>
      </c>
      <c r="H2833" s="18"/>
      <c r="I2833" s="18"/>
      <c r="J2833" s="43" t="s">
        <v>3379</v>
      </c>
      <c r="K2833" s="70"/>
      <c r="L2833" s="70"/>
      <c r="M2833" s="168"/>
      <c r="N2833" s="65"/>
      <c r="O2833" s="75">
        <v>0</v>
      </c>
      <c r="P2833" s="65">
        <v>1</v>
      </c>
      <c r="Q2833" s="91" t="s">
        <v>3107</v>
      </c>
      <c r="R2833" s="14"/>
      <c r="T2833" s="91"/>
      <c r="U2833" s="92"/>
      <c r="V2833" s="92"/>
      <c r="W2833" s="92"/>
    </row>
    <row r="2834" spans="1:23" ht="12.75" customHeight="1" x14ac:dyDescent="0.2">
      <c r="A2834" s="11">
        <f t="shared" si="45"/>
        <v>2832</v>
      </c>
      <c r="B2834" s="185">
        <v>1433</v>
      </c>
      <c r="C2834" s="130" t="s">
        <v>3089</v>
      </c>
      <c r="D2834" s="132" t="s">
        <v>102</v>
      </c>
      <c r="E2834" s="13" t="s">
        <v>957</v>
      </c>
      <c r="F2834" s="43" t="s">
        <v>3096</v>
      </c>
      <c r="G2834" s="18" t="s">
        <v>2120</v>
      </c>
      <c r="H2834" s="18" t="s">
        <v>2121</v>
      </c>
      <c r="I2834" s="18"/>
      <c r="J2834" s="43" t="s">
        <v>3379</v>
      </c>
      <c r="K2834" s="70">
        <v>42004</v>
      </c>
      <c r="L2834" s="70"/>
      <c r="M2834" s="168"/>
      <c r="N2834" s="65"/>
      <c r="O2834" s="75">
        <v>0</v>
      </c>
      <c r="P2834" s="65">
        <v>1</v>
      </c>
      <c r="Q2834" s="91" t="s">
        <v>3107</v>
      </c>
      <c r="R2834" s="14"/>
      <c r="T2834" s="92">
        <v>41971</v>
      </c>
      <c r="U2834" s="92">
        <v>42004</v>
      </c>
      <c r="V2834" s="92"/>
      <c r="W2834" s="92"/>
    </row>
    <row r="2835" spans="1:23" ht="12.75" customHeight="1" x14ac:dyDescent="0.2">
      <c r="A2835" s="11">
        <f t="shared" si="45"/>
        <v>2833</v>
      </c>
      <c r="B2835" s="185">
        <v>1434</v>
      </c>
      <c r="C2835" s="130" t="s">
        <v>3089</v>
      </c>
      <c r="D2835" s="132" t="s">
        <v>103</v>
      </c>
      <c r="E2835" s="13" t="s">
        <v>957</v>
      </c>
      <c r="F2835" s="43" t="s">
        <v>3096</v>
      </c>
      <c r="G2835" s="18" t="s">
        <v>2120</v>
      </c>
      <c r="H2835" s="18"/>
      <c r="I2835" s="18"/>
      <c r="J2835" s="43" t="s">
        <v>3379</v>
      </c>
      <c r="K2835" s="70"/>
      <c r="L2835" s="70"/>
      <c r="M2835" s="168"/>
      <c r="N2835" s="65"/>
      <c r="O2835" s="75">
        <v>0</v>
      </c>
      <c r="P2835" s="65">
        <v>1</v>
      </c>
      <c r="Q2835" s="91" t="s">
        <v>3107</v>
      </c>
      <c r="R2835" s="14"/>
      <c r="T2835" s="91"/>
      <c r="U2835" s="92"/>
      <c r="V2835" s="92"/>
      <c r="W2835" s="92"/>
    </row>
    <row r="2836" spans="1:23" ht="12.75" customHeight="1" x14ac:dyDescent="0.2">
      <c r="A2836" s="11">
        <f t="shared" si="45"/>
        <v>2834</v>
      </c>
      <c r="B2836" s="185">
        <v>1435</v>
      </c>
      <c r="C2836" s="130" t="s">
        <v>3089</v>
      </c>
      <c r="D2836" s="132" t="s">
        <v>104</v>
      </c>
      <c r="E2836" s="13" t="s">
        <v>957</v>
      </c>
      <c r="F2836" s="43" t="s">
        <v>3096</v>
      </c>
      <c r="G2836" s="18" t="s">
        <v>2120</v>
      </c>
      <c r="H2836" s="18"/>
      <c r="I2836" s="18"/>
      <c r="J2836" s="43" t="s">
        <v>3379</v>
      </c>
      <c r="K2836" s="70"/>
      <c r="L2836" s="70"/>
      <c r="M2836" s="168"/>
      <c r="N2836" s="65"/>
      <c r="O2836" s="75">
        <v>0</v>
      </c>
      <c r="P2836" s="65">
        <v>1</v>
      </c>
      <c r="Q2836" s="91" t="s">
        <v>3107</v>
      </c>
      <c r="R2836" s="14"/>
      <c r="T2836" s="91"/>
      <c r="U2836" s="92"/>
      <c r="V2836" s="92"/>
      <c r="W2836" s="92"/>
    </row>
    <row r="2837" spans="1:23" ht="12.75" customHeight="1" x14ac:dyDescent="0.2">
      <c r="A2837" s="11">
        <f t="shared" si="45"/>
        <v>2835</v>
      </c>
      <c r="B2837" s="185">
        <v>1436</v>
      </c>
      <c r="C2837" s="130" t="s">
        <v>3089</v>
      </c>
      <c r="D2837" s="132" t="s">
        <v>105</v>
      </c>
      <c r="E2837" s="13" t="s">
        <v>957</v>
      </c>
      <c r="F2837" s="43" t="s">
        <v>3096</v>
      </c>
      <c r="G2837" s="18" t="s">
        <v>2120</v>
      </c>
      <c r="H2837" s="18"/>
      <c r="I2837" s="18"/>
      <c r="J2837" s="43" t="s">
        <v>3379</v>
      </c>
      <c r="K2837" s="70"/>
      <c r="L2837" s="70"/>
      <c r="M2837" s="168"/>
      <c r="N2837" s="65"/>
      <c r="O2837" s="75">
        <v>0</v>
      </c>
      <c r="P2837" s="65">
        <v>1</v>
      </c>
      <c r="Q2837" s="91" t="s">
        <v>3107</v>
      </c>
      <c r="R2837" s="14"/>
      <c r="T2837" s="91"/>
      <c r="U2837" s="92"/>
      <c r="V2837" s="92"/>
      <c r="W2837" s="92"/>
    </row>
    <row r="2838" spans="1:23" ht="12.75" customHeight="1" x14ac:dyDescent="0.2">
      <c r="A2838" s="11">
        <f t="shared" si="45"/>
        <v>2836</v>
      </c>
      <c r="B2838" s="185">
        <v>1437</v>
      </c>
      <c r="C2838" s="130" t="s">
        <v>3089</v>
      </c>
      <c r="D2838" s="132" t="s">
        <v>106</v>
      </c>
      <c r="E2838" s="13" t="s">
        <v>957</v>
      </c>
      <c r="F2838" s="43" t="s">
        <v>3096</v>
      </c>
      <c r="G2838" s="18" t="s">
        <v>2120</v>
      </c>
      <c r="H2838" s="18"/>
      <c r="I2838" s="18"/>
      <c r="J2838" s="43" t="s">
        <v>3379</v>
      </c>
      <c r="K2838" s="70"/>
      <c r="L2838" s="70"/>
      <c r="M2838" s="168"/>
      <c r="N2838" s="65"/>
      <c r="O2838" s="75">
        <v>0</v>
      </c>
      <c r="P2838" s="65">
        <v>1</v>
      </c>
      <c r="Q2838" s="91" t="s">
        <v>3107</v>
      </c>
      <c r="R2838" s="14"/>
      <c r="T2838" s="91"/>
      <c r="U2838" s="92"/>
      <c r="V2838" s="92"/>
      <c r="W2838" s="92"/>
    </row>
    <row r="2839" spans="1:23" ht="12.75" customHeight="1" x14ac:dyDescent="0.2">
      <c r="A2839" s="11">
        <f t="shared" si="45"/>
        <v>2837</v>
      </c>
      <c r="B2839" s="185">
        <v>1441</v>
      </c>
      <c r="C2839" s="130" t="s">
        <v>3089</v>
      </c>
      <c r="D2839" s="132" t="s">
        <v>107</v>
      </c>
      <c r="E2839" s="13" t="s">
        <v>957</v>
      </c>
      <c r="F2839" s="43" t="s">
        <v>3096</v>
      </c>
      <c r="G2839" s="18" t="s">
        <v>2120</v>
      </c>
      <c r="H2839" s="18"/>
      <c r="I2839" s="18"/>
      <c r="J2839" s="43" t="s">
        <v>3379</v>
      </c>
      <c r="K2839" s="70"/>
      <c r="L2839" s="70"/>
      <c r="M2839" s="168"/>
      <c r="N2839" s="65"/>
      <c r="O2839" s="75">
        <v>0</v>
      </c>
      <c r="P2839" s="65">
        <v>1</v>
      </c>
      <c r="Q2839" s="91" t="s">
        <v>3107</v>
      </c>
      <c r="R2839" s="14"/>
      <c r="T2839" s="91"/>
      <c r="U2839" s="92"/>
      <c r="V2839" s="92"/>
      <c r="W2839" s="92"/>
    </row>
    <row r="2840" spans="1:23" ht="12.75" customHeight="1" x14ac:dyDescent="0.2">
      <c r="A2840" s="11">
        <f t="shared" si="45"/>
        <v>2838</v>
      </c>
      <c r="B2840" s="185">
        <v>1443</v>
      </c>
      <c r="C2840" s="130" t="s">
        <v>3089</v>
      </c>
      <c r="D2840" s="132" t="s">
        <v>108</v>
      </c>
      <c r="E2840" s="13" t="s">
        <v>957</v>
      </c>
      <c r="F2840" s="43" t="s">
        <v>3096</v>
      </c>
      <c r="G2840" s="18" t="s">
        <v>2120</v>
      </c>
      <c r="H2840" s="18"/>
      <c r="I2840" s="18"/>
      <c r="J2840" s="43" t="s">
        <v>3379</v>
      </c>
      <c r="K2840" s="70"/>
      <c r="L2840" s="70"/>
      <c r="M2840" s="168"/>
      <c r="N2840" s="65"/>
      <c r="O2840" s="75">
        <v>0</v>
      </c>
      <c r="P2840" s="65">
        <v>1</v>
      </c>
      <c r="Q2840" s="91" t="s">
        <v>3107</v>
      </c>
      <c r="R2840" s="14"/>
      <c r="T2840" s="91"/>
      <c r="U2840" s="92"/>
      <c r="V2840" s="92"/>
      <c r="W2840" s="92"/>
    </row>
    <row r="2841" spans="1:23" ht="12.75" customHeight="1" x14ac:dyDescent="0.2">
      <c r="A2841" s="11">
        <f t="shared" si="45"/>
        <v>2839</v>
      </c>
      <c r="B2841" s="185">
        <v>1467</v>
      </c>
      <c r="C2841" s="130" t="s">
        <v>3089</v>
      </c>
      <c r="D2841" s="132" t="s">
        <v>109</v>
      </c>
      <c r="E2841" s="13" t="s">
        <v>957</v>
      </c>
      <c r="F2841" s="43" t="s">
        <v>3096</v>
      </c>
      <c r="G2841" s="18" t="s">
        <v>2120</v>
      </c>
      <c r="H2841" s="18"/>
      <c r="I2841" s="226" t="s">
        <v>3360</v>
      </c>
      <c r="J2841" s="43" t="s">
        <v>3379</v>
      </c>
      <c r="K2841" s="70"/>
      <c r="L2841" s="144">
        <v>40904</v>
      </c>
      <c r="M2841" s="168"/>
      <c r="N2841" s="65"/>
      <c r="O2841" s="75">
        <v>0</v>
      </c>
      <c r="P2841" s="65">
        <v>1</v>
      </c>
      <c r="Q2841" s="91" t="s">
        <v>3110</v>
      </c>
      <c r="R2841" s="14"/>
      <c r="T2841" s="91"/>
      <c r="U2841" s="92"/>
      <c r="V2841" s="92"/>
      <c r="W2841" s="92"/>
    </row>
    <row r="2842" spans="1:23" ht="12.75" customHeight="1" x14ac:dyDescent="0.2">
      <c r="A2842" s="11">
        <f t="shared" si="45"/>
        <v>2840</v>
      </c>
      <c r="B2842" s="185">
        <v>1469</v>
      </c>
      <c r="C2842" s="130" t="s">
        <v>3089</v>
      </c>
      <c r="D2842" s="132" t="s">
        <v>110</v>
      </c>
      <c r="E2842" s="13" t="s">
        <v>957</v>
      </c>
      <c r="F2842" s="43" t="s">
        <v>3096</v>
      </c>
      <c r="G2842" s="18" t="s">
        <v>2120</v>
      </c>
      <c r="H2842" s="18"/>
      <c r="I2842" s="18"/>
      <c r="J2842" s="43" t="s">
        <v>3379</v>
      </c>
      <c r="K2842" s="70"/>
      <c r="L2842" s="70"/>
      <c r="M2842" s="168"/>
      <c r="N2842" s="65"/>
      <c r="O2842" s="75">
        <v>0</v>
      </c>
      <c r="P2842" s="65">
        <v>1</v>
      </c>
      <c r="Q2842" s="91" t="s">
        <v>3107</v>
      </c>
      <c r="R2842" s="14"/>
      <c r="T2842" s="91"/>
      <c r="U2842" s="92"/>
      <c r="V2842" s="92"/>
      <c r="W2842" s="92"/>
    </row>
    <row r="2843" spans="1:23" ht="12.75" customHeight="1" x14ac:dyDescent="0.2">
      <c r="A2843" s="11">
        <f t="shared" si="45"/>
        <v>2841</v>
      </c>
      <c r="B2843" s="185">
        <v>1475</v>
      </c>
      <c r="C2843" s="130" t="s">
        <v>3089</v>
      </c>
      <c r="D2843" s="132" t="s">
        <v>111</v>
      </c>
      <c r="E2843" s="13" t="s">
        <v>957</v>
      </c>
      <c r="F2843" s="48" t="s">
        <v>3053</v>
      </c>
      <c r="G2843" s="18" t="s">
        <v>2120</v>
      </c>
      <c r="H2843" s="18"/>
      <c r="I2843" s="226" t="s">
        <v>3360</v>
      </c>
      <c r="J2843" s="43" t="s">
        <v>3379</v>
      </c>
      <c r="K2843" s="70"/>
      <c r="L2843" s="144">
        <v>40784</v>
      </c>
      <c r="M2843" s="168"/>
      <c r="N2843" s="65"/>
      <c r="O2843" s="75">
        <v>0</v>
      </c>
      <c r="P2843" s="65">
        <v>1</v>
      </c>
      <c r="Q2843" s="91" t="s">
        <v>3110</v>
      </c>
      <c r="R2843" s="14"/>
      <c r="T2843" s="91"/>
      <c r="U2843" s="92"/>
      <c r="V2843" s="92"/>
      <c r="W2843" s="92"/>
    </row>
    <row r="2844" spans="1:23" ht="12.75" customHeight="1" x14ac:dyDescent="0.2">
      <c r="A2844" s="11">
        <f t="shared" si="45"/>
        <v>2842</v>
      </c>
      <c r="B2844" s="188">
        <v>1908</v>
      </c>
      <c r="C2844" s="130" t="s">
        <v>3089</v>
      </c>
      <c r="D2844" s="132" t="s">
        <v>112</v>
      </c>
      <c r="E2844" s="13" t="s">
        <v>957</v>
      </c>
      <c r="F2844" s="43" t="s">
        <v>3096</v>
      </c>
      <c r="G2844" s="18" t="s">
        <v>2120</v>
      </c>
      <c r="H2844" s="18"/>
      <c r="I2844" s="18"/>
      <c r="J2844" s="43" t="s">
        <v>3379</v>
      </c>
      <c r="K2844" s="70"/>
      <c r="L2844" s="70"/>
      <c r="M2844" s="168"/>
      <c r="N2844" s="65"/>
      <c r="O2844" s="75">
        <v>0</v>
      </c>
      <c r="P2844" s="65">
        <v>1</v>
      </c>
      <c r="Q2844" s="91" t="s">
        <v>3107</v>
      </c>
      <c r="R2844" s="14"/>
      <c r="T2844" s="91"/>
      <c r="U2844" s="92"/>
      <c r="V2844" s="92"/>
      <c r="W2844" s="92"/>
    </row>
    <row r="2845" spans="1:23" ht="12.75" customHeight="1" x14ac:dyDescent="0.2">
      <c r="A2845" s="11">
        <f t="shared" si="45"/>
        <v>2843</v>
      </c>
      <c r="B2845" s="188">
        <v>1914</v>
      </c>
      <c r="C2845" s="130" t="s">
        <v>3089</v>
      </c>
      <c r="D2845" s="132" t="s">
        <v>113</v>
      </c>
      <c r="E2845" s="13" t="s">
        <v>957</v>
      </c>
      <c r="F2845" s="43" t="s">
        <v>3096</v>
      </c>
      <c r="G2845" s="18" t="s">
        <v>2120</v>
      </c>
      <c r="H2845" s="18"/>
      <c r="I2845" s="18"/>
      <c r="J2845" s="43" t="s">
        <v>3379</v>
      </c>
      <c r="K2845" s="70"/>
      <c r="L2845" s="70"/>
      <c r="M2845" s="168"/>
      <c r="N2845" s="65"/>
      <c r="O2845" s="75">
        <v>0</v>
      </c>
      <c r="P2845" s="65">
        <v>1</v>
      </c>
      <c r="Q2845" s="91" t="s">
        <v>3107</v>
      </c>
      <c r="R2845" s="14"/>
      <c r="T2845" s="91"/>
      <c r="U2845" s="92"/>
      <c r="V2845" s="92"/>
      <c r="W2845" s="92"/>
    </row>
    <row r="2846" spans="1:23" ht="12.75" customHeight="1" x14ac:dyDescent="0.2">
      <c r="A2846" s="11">
        <f t="shared" si="45"/>
        <v>2844</v>
      </c>
      <c r="B2846" s="188">
        <v>1915</v>
      </c>
      <c r="C2846" s="130" t="s">
        <v>3089</v>
      </c>
      <c r="D2846" s="132" t="s">
        <v>114</v>
      </c>
      <c r="E2846" s="13" t="s">
        <v>957</v>
      </c>
      <c r="F2846" s="43" t="s">
        <v>3096</v>
      </c>
      <c r="G2846" s="18" t="s">
        <v>2120</v>
      </c>
      <c r="H2846" s="18"/>
      <c r="I2846" s="18"/>
      <c r="J2846" s="43" t="s">
        <v>3379</v>
      </c>
      <c r="K2846" s="70"/>
      <c r="L2846" s="70"/>
      <c r="M2846" s="168"/>
      <c r="N2846" s="65"/>
      <c r="O2846" s="75">
        <v>0</v>
      </c>
      <c r="P2846" s="65">
        <v>1</v>
      </c>
      <c r="Q2846" s="91" t="s">
        <v>3107</v>
      </c>
      <c r="R2846" s="14"/>
      <c r="T2846" s="91"/>
      <c r="U2846" s="92"/>
      <c r="V2846" s="92"/>
      <c r="W2846" s="92"/>
    </row>
    <row r="2847" spans="1:23" ht="12.75" customHeight="1" x14ac:dyDescent="0.2">
      <c r="A2847" s="11">
        <f t="shared" si="45"/>
        <v>2845</v>
      </c>
      <c r="B2847" s="188">
        <v>1916</v>
      </c>
      <c r="C2847" s="130" t="s">
        <v>3089</v>
      </c>
      <c r="D2847" s="132" t="s">
        <v>115</v>
      </c>
      <c r="E2847" s="13" t="s">
        <v>957</v>
      </c>
      <c r="F2847" s="43" t="s">
        <v>3096</v>
      </c>
      <c r="G2847" s="18" t="s">
        <v>2120</v>
      </c>
      <c r="H2847" s="18"/>
      <c r="I2847" s="18"/>
      <c r="J2847" s="43" t="s">
        <v>3379</v>
      </c>
      <c r="K2847" s="70"/>
      <c r="L2847" s="70"/>
      <c r="M2847" s="168"/>
      <c r="N2847" s="65"/>
      <c r="O2847" s="75">
        <v>0</v>
      </c>
      <c r="P2847" s="65">
        <v>1</v>
      </c>
      <c r="Q2847" s="91" t="s">
        <v>3107</v>
      </c>
      <c r="R2847" s="14"/>
      <c r="T2847" s="91"/>
      <c r="U2847" s="92"/>
      <c r="V2847" s="92"/>
      <c r="W2847" s="92"/>
    </row>
    <row r="2848" spans="1:23" ht="12.75" customHeight="1" x14ac:dyDescent="0.2">
      <c r="A2848" s="11">
        <f t="shared" si="45"/>
        <v>2846</v>
      </c>
      <c r="B2848" s="188">
        <v>1920</v>
      </c>
      <c r="C2848" s="130" t="s">
        <v>3089</v>
      </c>
      <c r="D2848" s="132" t="s">
        <v>116</v>
      </c>
      <c r="E2848" s="13" t="s">
        <v>957</v>
      </c>
      <c r="F2848" s="43" t="s">
        <v>3096</v>
      </c>
      <c r="G2848" s="18" t="s">
        <v>2120</v>
      </c>
      <c r="H2848" s="18"/>
      <c r="I2848" s="18"/>
      <c r="J2848" s="43" t="s">
        <v>3379</v>
      </c>
      <c r="K2848" s="70"/>
      <c r="L2848" s="70"/>
      <c r="M2848" s="168"/>
      <c r="N2848" s="65"/>
      <c r="O2848" s="75">
        <v>0</v>
      </c>
      <c r="P2848" s="65">
        <v>1</v>
      </c>
      <c r="Q2848" s="91" t="s">
        <v>3107</v>
      </c>
      <c r="R2848" s="14"/>
      <c r="T2848" s="91"/>
      <c r="U2848" s="92"/>
      <c r="V2848" s="92"/>
      <c r="W2848" s="92"/>
    </row>
    <row r="2849" spans="1:23" ht="12.75" customHeight="1" x14ac:dyDescent="0.2">
      <c r="A2849" s="11">
        <f t="shared" si="45"/>
        <v>2847</v>
      </c>
      <c r="B2849" s="188">
        <v>1962</v>
      </c>
      <c r="C2849" s="130" t="s">
        <v>3089</v>
      </c>
      <c r="D2849" s="132" t="s">
        <v>117</v>
      </c>
      <c r="E2849" s="13" t="s">
        <v>957</v>
      </c>
      <c r="F2849" s="43" t="s">
        <v>3096</v>
      </c>
      <c r="G2849" s="18" t="s">
        <v>2120</v>
      </c>
      <c r="H2849" s="18"/>
      <c r="I2849" s="18"/>
      <c r="J2849" s="43" t="s">
        <v>3379</v>
      </c>
      <c r="K2849" s="70"/>
      <c r="L2849" s="70"/>
      <c r="M2849" s="168"/>
      <c r="N2849" s="65"/>
      <c r="O2849" s="75">
        <v>0</v>
      </c>
      <c r="P2849" s="65">
        <v>1</v>
      </c>
      <c r="Q2849" s="91" t="s">
        <v>3107</v>
      </c>
      <c r="R2849" s="14"/>
      <c r="T2849" s="91"/>
      <c r="U2849" s="92"/>
      <c r="V2849" s="92"/>
      <c r="W2849" s="92"/>
    </row>
    <row r="2850" spans="1:23" ht="12.75" customHeight="1" x14ac:dyDescent="0.2">
      <c r="A2850" s="11">
        <f t="shared" si="45"/>
        <v>2848</v>
      </c>
      <c r="B2850" s="188">
        <v>1966</v>
      </c>
      <c r="C2850" s="130" t="s">
        <v>3089</v>
      </c>
      <c r="D2850" s="132" t="s">
        <v>118</v>
      </c>
      <c r="E2850" s="13" t="s">
        <v>957</v>
      </c>
      <c r="F2850" s="43" t="s">
        <v>3096</v>
      </c>
      <c r="G2850" s="18" t="s">
        <v>2120</v>
      </c>
      <c r="H2850" s="18"/>
      <c r="I2850" s="18"/>
      <c r="J2850" s="43" t="s">
        <v>3379</v>
      </c>
      <c r="K2850" s="70"/>
      <c r="L2850" s="70"/>
      <c r="M2850" s="168"/>
      <c r="N2850" s="65"/>
      <c r="O2850" s="75">
        <v>0</v>
      </c>
      <c r="P2850" s="65">
        <v>1</v>
      </c>
      <c r="Q2850" s="91" t="s">
        <v>3107</v>
      </c>
      <c r="R2850" s="14"/>
      <c r="T2850" s="91"/>
      <c r="U2850" s="92"/>
      <c r="V2850" s="92"/>
      <c r="W2850" s="92"/>
    </row>
    <row r="2851" spans="1:23" ht="12.75" customHeight="1" x14ac:dyDescent="0.2">
      <c r="A2851" s="11">
        <f t="shared" si="45"/>
        <v>2849</v>
      </c>
      <c r="B2851" s="188">
        <v>1967</v>
      </c>
      <c r="C2851" s="130" t="s">
        <v>3089</v>
      </c>
      <c r="D2851" s="132" t="s">
        <v>119</v>
      </c>
      <c r="E2851" s="13" t="s">
        <v>957</v>
      </c>
      <c r="F2851" s="43" t="s">
        <v>3096</v>
      </c>
      <c r="G2851" s="18" t="s">
        <v>2120</v>
      </c>
      <c r="H2851" s="18"/>
      <c r="I2851" s="18"/>
      <c r="J2851" s="43" t="s">
        <v>3379</v>
      </c>
      <c r="K2851" s="70"/>
      <c r="L2851" s="70"/>
      <c r="M2851" s="168"/>
      <c r="N2851" s="65"/>
      <c r="O2851" s="75">
        <v>0</v>
      </c>
      <c r="P2851" s="65">
        <v>1</v>
      </c>
      <c r="Q2851" s="91" t="s">
        <v>3107</v>
      </c>
      <c r="R2851" s="14"/>
      <c r="T2851" s="91"/>
      <c r="U2851" s="92"/>
      <c r="V2851" s="92"/>
      <c r="W2851" s="92"/>
    </row>
    <row r="2852" spans="1:23" ht="12.75" customHeight="1" x14ac:dyDescent="0.2">
      <c r="A2852" s="11">
        <f t="shared" si="45"/>
        <v>2850</v>
      </c>
      <c r="B2852" s="188">
        <v>1968</v>
      </c>
      <c r="C2852" s="130" t="s">
        <v>3089</v>
      </c>
      <c r="D2852" s="132" t="s">
        <v>120</v>
      </c>
      <c r="E2852" s="13" t="s">
        <v>957</v>
      </c>
      <c r="F2852" s="43" t="s">
        <v>3096</v>
      </c>
      <c r="G2852" s="18" t="s">
        <v>2120</v>
      </c>
      <c r="H2852" s="18"/>
      <c r="I2852" s="18"/>
      <c r="J2852" s="43" t="s">
        <v>3379</v>
      </c>
      <c r="K2852" s="70"/>
      <c r="L2852" s="70"/>
      <c r="M2852" s="168"/>
      <c r="N2852" s="65"/>
      <c r="O2852" s="75">
        <v>0</v>
      </c>
      <c r="P2852" s="65">
        <v>1</v>
      </c>
      <c r="Q2852" s="91" t="s">
        <v>3107</v>
      </c>
      <c r="R2852" s="14"/>
      <c r="T2852" s="91"/>
      <c r="U2852" s="92"/>
      <c r="V2852" s="92"/>
      <c r="W2852" s="92"/>
    </row>
    <row r="2853" spans="1:23" ht="12.75" customHeight="1" x14ac:dyDescent="0.2">
      <c r="A2853" s="11">
        <f t="shared" si="45"/>
        <v>2851</v>
      </c>
      <c r="B2853" s="188">
        <v>1969</v>
      </c>
      <c r="C2853" s="130" t="s">
        <v>3089</v>
      </c>
      <c r="D2853" s="132" t="s">
        <v>1662</v>
      </c>
      <c r="E2853" s="13" t="s">
        <v>957</v>
      </c>
      <c r="F2853" s="43" t="s">
        <v>3096</v>
      </c>
      <c r="G2853" s="18" t="s">
        <v>2120</v>
      </c>
      <c r="H2853" s="18"/>
      <c r="I2853" s="226" t="s">
        <v>3360</v>
      </c>
      <c r="J2853" s="43" t="s">
        <v>3379</v>
      </c>
      <c r="K2853" s="70"/>
      <c r="L2853" s="144">
        <v>40784</v>
      </c>
      <c r="M2853" s="168"/>
      <c r="N2853" s="65"/>
      <c r="O2853" s="75">
        <v>0</v>
      </c>
      <c r="P2853" s="65">
        <v>1</v>
      </c>
      <c r="Q2853" s="91" t="s">
        <v>3110</v>
      </c>
      <c r="R2853" s="14"/>
      <c r="T2853" s="91"/>
      <c r="U2853" s="92"/>
      <c r="V2853" s="92"/>
      <c r="W2853" s="92"/>
    </row>
    <row r="2854" spans="1:23" ht="12.75" customHeight="1" x14ac:dyDescent="0.2">
      <c r="A2854" s="11">
        <f t="shared" si="45"/>
        <v>2852</v>
      </c>
      <c r="B2854" s="188">
        <v>3429</v>
      </c>
      <c r="C2854" s="130" t="s">
        <v>3089</v>
      </c>
      <c r="D2854" s="132" t="s">
        <v>1663</v>
      </c>
      <c r="E2854" s="13" t="s">
        <v>957</v>
      </c>
      <c r="F2854" s="43" t="s">
        <v>3096</v>
      </c>
      <c r="G2854" s="18" t="s">
        <v>2120</v>
      </c>
      <c r="H2854" s="18"/>
      <c r="I2854" s="18"/>
      <c r="J2854" s="43" t="s">
        <v>3379</v>
      </c>
      <c r="K2854" s="70"/>
      <c r="L2854" s="70"/>
      <c r="M2854" s="168"/>
      <c r="N2854" s="65"/>
      <c r="O2854" s="75">
        <v>0</v>
      </c>
      <c r="P2854" s="65">
        <v>1</v>
      </c>
      <c r="Q2854" s="91" t="s">
        <v>3107</v>
      </c>
      <c r="R2854" s="14"/>
      <c r="T2854" s="91"/>
      <c r="U2854" s="92"/>
      <c r="V2854" s="92"/>
      <c r="W2854" s="92"/>
    </row>
    <row r="2855" spans="1:23" ht="12.75" customHeight="1" x14ac:dyDescent="0.2">
      <c r="A2855" s="11">
        <f t="shared" si="45"/>
        <v>2853</v>
      </c>
      <c r="B2855" s="188">
        <v>3439</v>
      </c>
      <c r="C2855" s="130" t="s">
        <v>3089</v>
      </c>
      <c r="D2855" s="132" t="s">
        <v>1664</v>
      </c>
      <c r="E2855" s="13" t="s">
        <v>957</v>
      </c>
      <c r="F2855" s="43" t="s">
        <v>3096</v>
      </c>
      <c r="G2855" s="18" t="s">
        <v>2120</v>
      </c>
      <c r="H2855" s="18"/>
      <c r="I2855" s="18"/>
      <c r="J2855" s="43" t="s">
        <v>3379</v>
      </c>
      <c r="K2855" s="70"/>
      <c r="L2855" s="70"/>
      <c r="M2855" s="168"/>
      <c r="N2855" s="65"/>
      <c r="O2855" s="75">
        <v>0</v>
      </c>
      <c r="P2855" s="65">
        <v>1</v>
      </c>
      <c r="Q2855" s="91" t="s">
        <v>3107</v>
      </c>
      <c r="R2855" s="14"/>
      <c r="T2855" s="91"/>
      <c r="U2855" s="92"/>
      <c r="V2855" s="92"/>
      <c r="W2855" s="92"/>
    </row>
    <row r="2856" spans="1:23" ht="12.75" customHeight="1" x14ac:dyDescent="0.2">
      <c r="A2856" s="11">
        <f t="shared" si="45"/>
        <v>2854</v>
      </c>
      <c r="B2856" s="188">
        <v>3648</v>
      </c>
      <c r="C2856" s="130" t="s">
        <v>3089</v>
      </c>
      <c r="D2856" s="132" t="s">
        <v>1665</v>
      </c>
      <c r="E2856" s="13" t="s">
        <v>957</v>
      </c>
      <c r="F2856" s="43" t="s">
        <v>3096</v>
      </c>
      <c r="G2856" s="18" t="s">
        <v>2120</v>
      </c>
      <c r="H2856" s="18"/>
      <c r="I2856" s="18"/>
      <c r="J2856" s="43" t="s">
        <v>3379</v>
      </c>
      <c r="K2856" s="70"/>
      <c r="L2856" s="70"/>
      <c r="M2856" s="168"/>
      <c r="N2856" s="65"/>
      <c r="O2856" s="75">
        <v>0</v>
      </c>
      <c r="P2856" s="65">
        <v>1</v>
      </c>
      <c r="Q2856" s="91" t="s">
        <v>3107</v>
      </c>
      <c r="R2856" s="14"/>
      <c r="T2856" s="91"/>
      <c r="U2856" s="92"/>
      <c r="V2856" s="92"/>
      <c r="W2856" s="92"/>
    </row>
    <row r="2857" spans="1:23" ht="12.75" customHeight="1" x14ac:dyDescent="0.2">
      <c r="A2857" s="11">
        <f t="shared" si="45"/>
        <v>2855</v>
      </c>
      <c r="B2857" s="188">
        <v>3912</v>
      </c>
      <c r="C2857" s="130" t="s">
        <v>3089</v>
      </c>
      <c r="D2857" s="132" t="s">
        <v>1666</v>
      </c>
      <c r="E2857" s="13" t="s">
        <v>957</v>
      </c>
      <c r="F2857" s="43" t="s">
        <v>3096</v>
      </c>
      <c r="G2857" s="18" t="s">
        <v>2120</v>
      </c>
      <c r="H2857" s="18"/>
      <c r="I2857" s="18"/>
      <c r="J2857" s="43" t="s">
        <v>3379</v>
      </c>
      <c r="K2857" s="70"/>
      <c r="L2857" s="70"/>
      <c r="M2857" s="168"/>
      <c r="N2857" s="65"/>
      <c r="O2857" s="75">
        <v>0</v>
      </c>
      <c r="P2857" s="65">
        <v>1</v>
      </c>
      <c r="Q2857" s="91" t="s">
        <v>3107</v>
      </c>
      <c r="R2857" s="14"/>
      <c r="T2857" s="91"/>
      <c r="U2857" s="92"/>
      <c r="V2857" s="92"/>
      <c r="W2857" s="92"/>
    </row>
    <row r="2858" spans="1:23" ht="12.75" customHeight="1" x14ac:dyDescent="0.2">
      <c r="A2858" s="11">
        <f t="shared" si="45"/>
        <v>2856</v>
      </c>
      <c r="B2858" s="188">
        <v>1901</v>
      </c>
      <c r="C2858" s="130" t="s">
        <v>3089</v>
      </c>
      <c r="D2858" s="132" t="s">
        <v>1667</v>
      </c>
      <c r="E2858" s="13" t="s">
        <v>957</v>
      </c>
      <c r="F2858" s="43" t="s">
        <v>3096</v>
      </c>
      <c r="G2858" s="18" t="s">
        <v>2120</v>
      </c>
      <c r="H2858" s="18" t="s">
        <v>2121</v>
      </c>
      <c r="I2858" s="225" t="s">
        <v>3360</v>
      </c>
      <c r="J2858" s="43" t="s">
        <v>3379</v>
      </c>
      <c r="K2858" s="70">
        <v>41882</v>
      </c>
      <c r="L2858" s="144">
        <v>40777</v>
      </c>
      <c r="M2858" s="168"/>
      <c r="N2858" s="65"/>
      <c r="O2858" s="75">
        <v>0</v>
      </c>
      <c r="P2858" s="65">
        <v>1</v>
      </c>
      <c r="Q2858" s="91" t="s">
        <v>3110</v>
      </c>
      <c r="R2858" s="14"/>
      <c r="T2858" s="92">
        <v>41803</v>
      </c>
      <c r="U2858" s="92">
        <v>41820</v>
      </c>
      <c r="V2858" s="92"/>
      <c r="W2858" s="92"/>
    </row>
    <row r="2859" spans="1:23" ht="12.75" customHeight="1" x14ac:dyDescent="0.2">
      <c r="A2859" s="11">
        <f t="shared" si="45"/>
        <v>2857</v>
      </c>
      <c r="B2859" s="188">
        <v>1468</v>
      </c>
      <c r="C2859" s="130" t="s">
        <v>3089</v>
      </c>
      <c r="D2859" s="132" t="s">
        <v>1668</v>
      </c>
      <c r="E2859" s="13" t="s">
        <v>957</v>
      </c>
      <c r="F2859" s="43" t="s">
        <v>3096</v>
      </c>
      <c r="G2859" s="18" t="s">
        <v>2120</v>
      </c>
      <c r="H2859" s="18"/>
      <c r="I2859" s="221" t="s">
        <v>3360</v>
      </c>
      <c r="J2859" s="43" t="s">
        <v>3379</v>
      </c>
      <c r="K2859" s="70"/>
      <c r="L2859" s="144">
        <v>40786</v>
      </c>
      <c r="M2859" s="168"/>
      <c r="N2859" s="65"/>
      <c r="O2859" s="75">
        <v>0</v>
      </c>
      <c r="P2859" s="65">
        <v>1</v>
      </c>
      <c r="Q2859" s="91" t="s">
        <v>3110</v>
      </c>
      <c r="R2859" s="14"/>
      <c r="T2859" s="91"/>
      <c r="U2859" s="92"/>
      <c r="V2859" s="92"/>
      <c r="W2859" s="92"/>
    </row>
    <row r="2860" spans="1:23" ht="12.75" customHeight="1" x14ac:dyDescent="0.2">
      <c r="A2860" s="11">
        <f t="shared" si="45"/>
        <v>2858</v>
      </c>
      <c r="B2860" s="188">
        <v>1995</v>
      </c>
      <c r="C2860" s="130" t="s">
        <v>3089</v>
      </c>
      <c r="D2860" s="132" t="s">
        <v>1669</v>
      </c>
      <c r="E2860" s="13" t="s">
        <v>957</v>
      </c>
      <c r="F2860" s="43" t="s">
        <v>3096</v>
      </c>
      <c r="G2860" s="18" t="s">
        <v>2120</v>
      </c>
      <c r="H2860" s="18"/>
      <c r="I2860" s="18"/>
      <c r="J2860" s="43" t="s">
        <v>3379</v>
      </c>
      <c r="K2860" s="70"/>
      <c r="L2860" s="70"/>
      <c r="M2860" s="168"/>
      <c r="N2860" s="65"/>
      <c r="O2860" s="75">
        <v>0</v>
      </c>
      <c r="P2860" s="65">
        <v>1</v>
      </c>
      <c r="Q2860" s="91" t="s">
        <v>3107</v>
      </c>
      <c r="R2860" s="14"/>
      <c r="T2860" s="91"/>
      <c r="U2860" s="92"/>
      <c r="V2860" s="92"/>
      <c r="W2860" s="92"/>
    </row>
    <row r="2861" spans="1:23" ht="12.75" customHeight="1" x14ac:dyDescent="0.2">
      <c r="A2861" s="11">
        <f t="shared" si="45"/>
        <v>2859</v>
      </c>
      <c r="B2861" s="185">
        <v>1523</v>
      </c>
      <c r="C2861" s="130" t="s">
        <v>3089</v>
      </c>
      <c r="D2861" s="132" t="s">
        <v>1670</v>
      </c>
      <c r="E2861" s="13" t="s">
        <v>2646</v>
      </c>
      <c r="F2861" s="43" t="s">
        <v>3095</v>
      </c>
      <c r="G2861" s="18" t="s">
        <v>2120</v>
      </c>
      <c r="H2861" s="18"/>
      <c r="I2861" s="18"/>
      <c r="J2861" s="43" t="s">
        <v>3379</v>
      </c>
      <c r="K2861" s="70"/>
      <c r="L2861" s="70"/>
      <c r="M2861" s="168"/>
      <c r="N2861" s="65"/>
      <c r="O2861" s="75">
        <v>0</v>
      </c>
      <c r="P2861" s="65">
        <v>1</v>
      </c>
      <c r="Q2861" s="91" t="s">
        <v>3107</v>
      </c>
      <c r="R2861" s="14"/>
      <c r="T2861" s="91"/>
      <c r="U2861" s="92"/>
      <c r="V2861" s="92"/>
      <c r="W2861" s="92"/>
    </row>
    <row r="2862" spans="1:23" ht="12.75" customHeight="1" x14ac:dyDescent="0.2">
      <c r="A2862" s="11">
        <f t="shared" si="45"/>
        <v>2860</v>
      </c>
      <c r="B2862" s="185">
        <v>1526</v>
      </c>
      <c r="C2862" s="130" t="s">
        <v>3089</v>
      </c>
      <c r="D2862" s="132" t="s">
        <v>1671</v>
      </c>
      <c r="E2862" s="13" t="s">
        <v>2646</v>
      </c>
      <c r="F2862" s="43" t="s">
        <v>3095</v>
      </c>
      <c r="G2862" s="18" t="s">
        <v>2120</v>
      </c>
      <c r="H2862" s="18"/>
      <c r="I2862" s="225" t="s">
        <v>3360</v>
      </c>
      <c r="J2862" s="43" t="s">
        <v>3379</v>
      </c>
      <c r="K2862" s="70"/>
      <c r="L2862" s="144">
        <v>40848</v>
      </c>
      <c r="M2862" s="168"/>
      <c r="N2862" s="65"/>
      <c r="O2862" s="75">
        <v>0</v>
      </c>
      <c r="P2862" s="65">
        <v>1</v>
      </c>
      <c r="Q2862" s="91" t="s">
        <v>3110</v>
      </c>
      <c r="R2862" s="14"/>
      <c r="T2862" s="91"/>
      <c r="U2862" s="92"/>
      <c r="V2862" s="92"/>
      <c r="W2862" s="92"/>
    </row>
    <row r="2863" spans="1:23" ht="12.75" customHeight="1" x14ac:dyDescent="0.2">
      <c r="A2863" s="11">
        <f t="shared" si="45"/>
        <v>2861</v>
      </c>
      <c r="B2863" s="185">
        <v>1536</v>
      </c>
      <c r="C2863" s="130" t="s">
        <v>3089</v>
      </c>
      <c r="D2863" s="132" t="s">
        <v>430</v>
      </c>
      <c r="E2863" s="13" t="s">
        <v>2646</v>
      </c>
      <c r="F2863" s="43" t="s">
        <v>3095</v>
      </c>
      <c r="G2863" s="18" t="s">
        <v>2120</v>
      </c>
      <c r="H2863" s="18"/>
      <c r="I2863" s="18" t="s">
        <v>3360</v>
      </c>
      <c r="J2863" s="43" t="s">
        <v>3379</v>
      </c>
      <c r="K2863" s="70"/>
      <c r="L2863" s="144">
        <v>40778</v>
      </c>
      <c r="M2863" s="168"/>
      <c r="N2863" s="65"/>
      <c r="O2863" s="75">
        <v>0</v>
      </c>
      <c r="P2863" s="65">
        <v>1</v>
      </c>
      <c r="Q2863" s="91" t="s">
        <v>3110</v>
      </c>
      <c r="R2863" s="14"/>
      <c r="T2863" s="91"/>
      <c r="U2863" s="92"/>
      <c r="V2863" s="92"/>
      <c r="W2863" s="92"/>
    </row>
    <row r="2864" spans="1:23" ht="12.75" customHeight="1" x14ac:dyDescent="0.2">
      <c r="A2864" s="11">
        <f t="shared" si="45"/>
        <v>2862</v>
      </c>
      <c r="B2864" s="185">
        <v>1540</v>
      </c>
      <c r="C2864" s="130" t="s">
        <v>3089</v>
      </c>
      <c r="D2864" s="132" t="s">
        <v>431</v>
      </c>
      <c r="E2864" s="13" t="s">
        <v>2646</v>
      </c>
      <c r="F2864" s="43" t="s">
        <v>3095</v>
      </c>
      <c r="G2864" s="18" t="s">
        <v>2120</v>
      </c>
      <c r="H2864" s="18"/>
      <c r="I2864" s="221" t="s">
        <v>3360</v>
      </c>
      <c r="J2864" s="43" t="s">
        <v>3379</v>
      </c>
      <c r="K2864" s="70"/>
      <c r="L2864" s="144">
        <v>40784</v>
      </c>
      <c r="M2864" s="168"/>
      <c r="N2864" s="65"/>
      <c r="O2864" s="75">
        <v>0</v>
      </c>
      <c r="P2864" s="65">
        <v>1</v>
      </c>
      <c r="Q2864" s="91" t="s">
        <v>3110</v>
      </c>
      <c r="R2864" s="14"/>
      <c r="T2864" s="91"/>
      <c r="U2864" s="92"/>
      <c r="V2864" s="92"/>
      <c r="W2864" s="92"/>
    </row>
    <row r="2865" spans="1:23" ht="12.75" customHeight="1" x14ac:dyDescent="0.2">
      <c r="A2865" s="11">
        <f t="shared" si="45"/>
        <v>2863</v>
      </c>
      <c r="B2865" s="185">
        <v>1545</v>
      </c>
      <c r="C2865" s="130" t="s">
        <v>3089</v>
      </c>
      <c r="D2865" s="132" t="s">
        <v>432</v>
      </c>
      <c r="E2865" s="13" t="s">
        <v>2646</v>
      </c>
      <c r="F2865" s="43" t="s">
        <v>3095</v>
      </c>
      <c r="G2865" s="18" t="s">
        <v>2120</v>
      </c>
      <c r="H2865" s="18"/>
      <c r="I2865" s="18"/>
      <c r="J2865" s="43" t="s">
        <v>3379</v>
      </c>
      <c r="K2865" s="70"/>
      <c r="L2865" s="70"/>
      <c r="M2865" s="168"/>
      <c r="N2865" s="65"/>
      <c r="O2865" s="75">
        <v>0</v>
      </c>
      <c r="P2865" s="65">
        <v>1</v>
      </c>
      <c r="Q2865" s="91" t="s">
        <v>3107</v>
      </c>
      <c r="R2865" s="14"/>
      <c r="T2865" s="91"/>
      <c r="U2865" s="92"/>
      <c r="V2865" s="92"/>
      <c r="W2865" s="92"/>
    </row>
    <row r="2866" spans="1:23" ht="12.75" customHeight="1" x14ac:dyDescent="0.2">
      <c r="A2866" s="11">
        <f t="shared" si="45"/>
        <v>2864</v>
      </c>
      <c r="B2866" s="185">
        <v>1546</v>
      </c>
      <c r="C2866" s="130" t="s">
        <v>3089</v>
      </c>
      <c r="D2866" s="132" t="s">
        <v>433</v>
      </c>
      <c r="E2866" s="13" t="s">
        <v>2646</v>
      </c>
      <c r="F2866" s="43" t="s">
        <v>3095</v>
      </c>
      <c r="G2866" s="18" t="s">
        <v>2120</v>
      </c>
      <c r="H2866" s="18"/>
      <c r="I2866" s="18"/>
      <c r="J2866" s="43" t="s">
        <v>3379</v>
      </c>
      <c r="K2866" s="70"/>
      <c r="L2866" s="70"/>
      <c r="M2866" s="168"/>
      <c r="N2866" s="65"/>
      <c r="O2866" s="75">
        <v>0</v>
      </c>
      <c r="P2866" s="65">
        <v>1</v>
      </c>
      <c r="Q2866" s="91" t="s">
        <v>3107</v>
      </c>
      <c r="R2866" s="14"/>
      <c r="T2866" s="91"/>
      <c r="U2866" s="92"/>
      <c r="V2866" s="92"/>
      <c r="W2866" s="92"/>
    </row>
    <row r="2867" spans="1:23" ht="12.75" customHeight="1" x14ac:dyDescent="0.2">
      <c r="A2867" s="11">
        <f t="shared" si="45"/>
        <v>2865</v>
      </c>
      <c r="B2867" s="185">
        <v>1549</v>
      </c>
      <c r="C2867" s="130" t="s">
        <v>3089</v>
      </c>
      <c r="D2867" s="132" t="s">
        <v>434</v>
      </c>
      <c r="E2867" s="13" t="s">
        <v>2646</v>
      </c>
      <c r="F2867" s="43" t="s">
        <v>3095</v>
      </c>
      <c r="G2867" s="18" t="s">
        <v>2120</v>
      </c>
      <c r="H2867" s="18"/>
      <c r="I2867" s="18"/>
      <c r="J2867" s="43" t="s">
        <v>3379</v>
      </c>
      <c r="K2867" s="70"/>
      <c r="L2867" s="70"/>
      <c r="M2867" s="168"/>
      <c r="N2867" s="65"/>
      <c r="O2867" s="75">
        <v>0</v>
      </c>
      <c r="P2867" s="65">
        <v>1</v>
      </c>
      <c r="Q2867" s="91" t="s">
        <v>3107</v>
      </c>
      <c r="R2867" s="14"/>
      <c r="T2867" s="91"/>
      <c r="U2867" s="92"/>
      <c r="V2867" s="92"/>
      <c r="W2867" s="92"/>
    </row>
    <row r="2868" spans="1:23" ht="12.75" customHeight="1" x14ac:dyDescent="0.2">
      <c r="A2868" s="11">
        <f t="shared" si="45"/>
        <v>2866</v>
      </c>
      <c r="B2868" s="185">
        <v>1558</v>
      </c>
      <c r="C2868" s="130" t="s">
        <v>3089</v>
      </c>
      <c r="D2868" s="132" t="s">
        <v>1019</v>
      </c>
      <c r="E2868" s="13" t="s">
        <v>2646</v>
      </c>
      <c r="F2868" s="48" t="s">
        <v>3052</v>
      </c>
      <c r="G2868" s="18"/>
      <c r="H2868" s="18" t="s">
        <v>2121</v>
      </c>
      <c r="I2868" s="225" t="s">
        <v>3360</v>
      </c>
      <c r="J2868" s="18"/>
      <c r="K2868" s="70" t="s">
        <v>3379</v>
      </c>
      <c r="L2868" s="144">
        <v>40777</v>
      </c>
      <c r="M2868" s="168"/>
      <c r="N2868" s="65"/>
      <c r="O2868" s="75">
        <v>0</v>
      </c>
      <c r="P2868" s="65">
        <v>1</v>
      </c>
      <c r="Q2868" s="91" t="s">
        <v>3110</v>
      </c>
      <c r="R2868" s="14"/>
      <c r="T2868" s="91"/>
      <c r="U2868" s="92"/>
      <c r="V2868" s="92"/>
      <c r="W2868" s="92"/>
    </row>
    <row r="2869" spans="1:23" ht="12.75" customHeight="1" x14ac:dyDescent="0.2">
      <c r="A2869" s="11">
        <f t="shared" si="45"/>
        <v>2867</v>
      </c>
      <c r="B2869" s="185">
        <v>1559</v>
      </c>
      <c r="C2869" s="130" t="s">
        <v>3089</v>
      </c>
      <c r="D2869" s="132" t="s">
        <v>1020</v>
      </c>
      <c r="E2869" s="13" t="s">
        <v>2646</v>
      </c>
      <c r="F2869" s="48" t="s">
        <v>3052</v>
      </c>
      <c r="G2869" s="18"/>
      <c r="H2869" s="18" t="s">
        <v>2121</v>
      </c>
      <c r="I2869" s="18" t="s">
        <v>3360</v>
      </c>
      <c r="J2869" s="18"/>
      <c r="K2869" s="70" t="s">
        <v>3379</v>
      </c>
      <c r="L2869" s="144">
        <v>40784</v>
      </c>
      <c r="M2869" s="168"/>
      <c r="N2869" s="65"/>
      <c r="O2869" s="75">
        <v>0</v>
      </c>
      <c r="P2869" s="65">
        <v>1</v>
      </c>
      <c r="Q2869" s="91" t="s">
        <v>3110</v>
      </c>
      <c r="R2869" s="14"/>
      <c r="T2869" s="91"/>
      <c r="U2869" s="92"/>
      <c r="V2869" s="92"/>
      <c r="W2869" s="92"/>
    </row>
    <row r="2870" spans="1:23" ht="12.75" customHeight="1" x14ac:dyDescent="0.2">
      <c r="A2870" s="11">
        <f t="shared" si="45"/>
        <v>2868</v>
      </c>
      <c r="B2870" s="185">
        <v>1563</v>
      </c>
      <c r="C2870" s="130" t="s">
        <v>3089</v>
      </c>
      <c r="D2870" s="132" t="s">
        <v>1021</v>
      </c>
      <c r="E2870" s="13" t="s">
        <v>2646</v>
      </c>
      <c r="F2870" s="43" t="s">
        <v>3095</v>
      </c>
      <c r="G2870" s="18" t="s">
        <v>2120</v>
      </c>
      <c r="H2870" s="18" t="s">
        <v>2121</v>
      </c>
      <c r="I2870" s="221" t="s">
        <v>3360</v>
      </c>
      <c r="J2870" s="43" t="s">
        <v>3379</v>
      </c>
      <c r="K2870" s="70">
        <v>42094</v>
      </c>
      <c r="L2870" s="144">
        <v>40784</v>
      </c>
      <c r="M2870" s="168"/>
      <c r="N2870" s="65"/>
      <c r="O2870" s="75">
        <v>0</v>
      </c>
      <c r="P2870" s="65">
        <v>1</v>
      </c>
      <c r="Q2870" s="91" t="s">
        <v>3110</v>
      </c>
      <c r="R2870" s="14"/>
      <c r="T2870" s="92">
        <v>41971</v>
      </c>
      <c r="U2870" s="92">
        <v>42094</v>
      </c>
      <c r="V2870" s="92"/>
      <c r="W2870" s="92"/>
    </row>
    <row r="2871" spans="1:23" ht="12.75" customHeight="1" x14ac:dyDescent="0.2">
      <c r="A2871" s="11">
        <f t="shared" si="45"/>
        <v>2869</v>
      </c>
      <c r="B2871" s="185">
        <v>1573</v>
      </c>
      <c r="C2871" s="130" t="s">
        <v>3089</v>
      </c>
      <c r="D2871" s="132" t="s">
        <v>1022</v>
      </c>
      <c r="E2871" s="13" t="s">
        <v>2646</v>
      </c>
      <c r="F2871" s="43" t="s">
        <v>3095</v>
      </c>
      <c r="G2871" s="18" t="s">
        <v>2120</v>
      </c>
      <c r="H2871" s="18"/>
      <c r="I2871" s="18"/>
      <c r="J2871" s="43" t="s">
        <v>3379</v>
      </c>
      <c r="K2871" s="70"/>
      <c r="L2871" s="70"/>
      <c r="M2871" s="168"/>
      <c r="N2871" s="65"/>
      <c r="O2871" s="75">
        <v>0</v>
      </c>
      <c r="P2871" s="65">
        <v>1</v>
      </c>
      <c r="Q2871" s="91" t="s">
        <v>3107</v>
      </c>
      <c r="R2871" s="14"/>
      <c r="T2871" s="91"/>
      <c r="U2871" s="92"/>
      <c r="V2871" s="92"/>
      <c r="W2871" s="92"/>
    </row>
    <row r="2872" spans="1:23" ht="12.75" customHeight="1" x14ac:dyDescent="0.2">
      <c r="A2872" s="11">
        <f t="shared" si="45"/>
        <v>2870</v>
      </c>
      <c r="B2872" s="185">
        <v>1574</v>
      </c>
      <c r="C2872" s="130" t="s">
        <v>3089</v>
      </c>
      <c r="D2872" s="132" t="s">
        <v>1023</v>
      </c>
      <c r="E2872" s="13" t="s">
        <v>2646</v>
      </c>
      <c r="F2872" s="43" t="s">
        <v>3095</v>
      </c>
      <c r="G2872" s="18" t="s">
        <v>2120</v>
      </c>
      <c r="H2872" s="18"/>
      <c r="I2872" s="18"/>
      <c r="J2872" s="43" t="s">
        <v>3379</v>
      </c>
      <c r="K2872" s="70"/>
      <c r="L2872" s="70"/>
      <c r="M2872" s="168"/>
      <c r="N2872" s="65"/>
      <c r="O2872" s="75">
        <v>0</v>
      </c>
      <c r="P2872" s="65">
        <v>1</v>
      </c>
      <c r="Q2872" s="91" t="s">
        <v>3107</v>
      </c>
      <c r="R2872" s="14"/>
      <c r="T2872" s="91"/>
      <c r="U2872" s="92"/>
      <c r="V2872" s="92"/>
      <c r="W2872" s="92"/>
    </row>
    <row r="2873" spans="1:23" ht="12.75" customHeight="1" x14ac:dyDescent="0.2">
      <c r="A2873" s="11">
        <f t="shared" si="45"/>
        <v>2871</v>
      </c>
      <c r="B2873" s="185">
        <v>1583</v>
      </c>
      <c r="C2873" s="130" t="s">
        <v>3089</v>
      </c>
      <c r="D2873" s="132" t="s">
        <v>1024</v>
      </c>
      <c r="E2873" s="13" t="s">
        <v>2646</v>
      </c>
      <c r="F2873" s="43" t="s">
        <v>3095</v>
      </c>
      <c r="G2873" s="18" t="s">
        <v>2120</v>
      </c>
      <c r="H2873" s="18"/>
      <c r="I2873" s="18"/>
      <c r="J2873" s="43" t="s">
        <v>3379</v>
      </c>
      <c r="K2873" s="70"/>
      <c r="L2873" s="70"/>
      <c r="M2873" s="168"/>
      <c r="N2873" s="65"/>
      <c r="O2873" s="75">
        <v>0</v>
      </c>
      <c r="P2873" s="65">
        <v>1</v>
      </c>
      <c r="Q2873" s="91" t="s">
        <v>3107</v>
      </c>
      <c r="R2873" s="14"/>
      <c r="T2873" s="91"/>
      <c r="U2873" s="92"/>
      <c r="V2873" s="92"/>
      <c r="W2873" s="92"/>
    </row>
    <row r="2874" spans="1:23" ht="12.75" customHeight="1" x14ac:dyDescent="0.2">
      <c r="A2874" s="388">
        <f t="shared" si="45"/>
        <v>2872</v>
      </c>
      <c r="B2874" s="419">
        <v>1586</v>
      </c>
      <c r="C2874" s="420" t="s">
        <v>3089</v>
      </c>
      <c r="D2874" s="421" t="s">
        <v>1025</v>
      </c>
      <c r="E2874" s="388" t="s">
        <v>2646</v>
      </c>
      <c r="F2874" s="122" t="s">
        <v>3095</v>
      </c>
      <c r="G2874" s="113" t="s">
        <v>2120</v>
      </c>
      <c r="H2874" s="113"/>
      <c r="I2874" s="113"/>
      <c r="J2874" s="122"/>
      <c r="K2874" s="422"/>
      <c r="L2874" s="422"/>
      <c r="M2874" s="514" t="s">
        <v>3142</v>
      </c>
      <c r="N2874" s="423">
        <v>42062</v>
      </c>
      <c r="O2874" s="391">
        <v>0</v>
      </c>
      <c r="P2874" s="392">
        <v>-1</v>
      </c>
      <c r="Q2874" s="393" t="s">
        <v>3107</v>
      </c>
      <c r="R2874" s="114"/>
      <c r="T2874" s="91"/>
      <c r="U2874" s="92"/>
      <c r="V2874" s="92"/>
      <c r="W2874" s="92"/>
    </row>
    <row r="2875" spans="1:23" ht="12.75" customHeight="1" x14ac:dyDescent="0.2">
      <c r="A2875" s="11">
        <f t="shared" si="45"/>
        <v>2873</v>
      </c>
      <c r="B2875" s="185">
        <v>1591</v>
      </c>
      <c r="C2875" s="130" t="s">
        <v>3089</v>
      </c>
      <c r="D2875" s="132" t="s">
        <v>1026</v>
      </c>
      <c r="E2875" s="13" t="s">
        <v>2646</v>
      </c>
      <c r="F2875" s="43" t="s">
        <v>3095</v>
      </c>
      <c r="G2875" s="18" t="s">
        <v>2120</v>
      </c>
      <c r="H2875" s="18"/>
      <c r="I2875" s="18"/>
      <c r="J2875" s="43" t="s">
        <v>3379</v>
      </c>
      <c r="K2875" s="70"/>
      <c r="L2875" s="70"/>
      <c r="M2875" s="168"/>
      <c r="N2875" s="65"/>
      <c r="O2875" s="75">
        <v>0</v>
      </c>
      <c r="P2875" s="65">
        <v>1</v>
      </c>
      <c r="Q2875" s="91" t="s">
        <v>3107</v>
      </c>
      <c r="R2875" s="14"/>
      <c r="T2875" s="91"/>
      <c r="U2875" s="92"/>
      <c r="V2875" s="92"/>
      <c r="W2875" s="92"/>
    </row>
    <row r="2876" spans="1:23" ht="12.75" customHeight="1" x14ac:dyDescent="0.2">
      <c r="A2876" s="11">
        <f t="shared" si="45"/>
        <v>2874</v>
      </c>
      <c r="B2876" s="185">
        <v>1592</v>
      </c>
      <c r="C2876" s="130" t="s">
        <v>3089</v>
      </c>
      <c r="D2876" s="132" t="s">
        <v>1027</v>
      </c>
      <c r="E2876" s="13" t="s">
        <v>2646</v>
      </c>
      <c r="F2876" s="43" t="s">
        <v>3095</v>
      </c>
      <c r="G2876" s="18" t="s">
        <v>2120</v>
      </c>
      <c r="H2876" s="18"/>
      <c r="I2876" s="18"/>
      <c r="J2876" s="43" t="s">
        <v>3379</v>
      </c>
      <c r="K2876" s="70"/>
      <c r="L2876" s="70"/>
      <c r="M2876" s="168"/>
      <c r="N2876" s="65"/>
      <c r="O2876" s="75">
        <v>0</v>
      </c>
      <c r="P2876" s="65">
        <v>1</v>
      </c>
      <c r="Q2876" s="91" t="s">
        <v>3107</v>
      </c>
      <c r="R2876" s="14"/>
      <c r="T2876" s="91"/>
      <c r="U2876" s="92"/>
      <c r="V2876" s="92"/>
      <c r="W2876" s="92"/>
    </row>
    <row r="2877" spans="1:23" ht="12.75" customHeight="1" x14ac:dyDescent="0.2">
      <c r="A2877" s="11">
        <f t="shared" si="45"/>
        <v>2875</v>
      </c>
      <c r="B2877" s="185">
        <v>1595</v>
      </c>
      <c r="C2877" s="130" t="s">
        <v>3089</v>
      </c>
      <c r="D2877" s="132" t="s">
        <v>1028</v>
      </c>
      <c r="E2877" s="13" t="s">
        <v>2646</v>
      </c>
      <c r="F2877" s="43" t="s">
        <v>3095</v>
      </c>
      <c r="G2877" s="18" t="s">
        <v>2120</v>
      </c>
      <c r="H2877" s="18"/>
      <c r="I2877" s="18"/>
      <c r="J2877" s="43" t="s">
        <v>3379</v>
      </c>
      <c r="K2877" s="70"/>
      <c r="L2877" s="70"/>
      <c r="M2877" s="168"/>
      <c r="N2877" s="65"/>
      <c r="O2877" s="75">
        <v>0</v>
      </c>
      <c r="P2877" s="65">
        <v>1</v>
      </c>
      <c r="Q2877" s="91" t="s">
        <v>3107</v>
      </c>
      <c r="R2877" s="14"/>
      <c r="T2877" s="91"/>
      <c r="U2877" s="92"/>
      <c r="V2877" s="92"/>
      <c r="W2877" s="92"/>
    </row>
    <row r="2878" spans="1:23" ht="12.75" customHeight="1" x14ac:dyDescent="0.2">
      <c r="A2878" s="11">
        <f t="shared" si="45"/>
        <v>2876</v>
      </c>
      <c r="B2878" s="185">
        <v>1615</v>
      </c>
      <c r="C2878" s="130" t="s">
        <v>3089</v>
      </c>
      <c r="D2878" s="132" t="s">
        <v>2046</v>
      </c>
      <c r="E2878" s="13" t="s">
        <v>2646</v>
      </c>
      <c r="F2878" s="43" t="s">
        <v>3095</v>
      </c>
      <c r="G2878" s="18" t="s">
        <v>2120</v>
      </c>
      <c r="H2878" s="18"/>
      <c r="I2878" s="18"/>
      <c r="J2878" s="43" t="s">
        <v>3379</v>
      </c>
      <c r="K2878" s="70"/>
      <c r="L2878" s="70"/>
      <c r="M2878" s="168"/>
      <c r="N2878" s="65"/>
      <c r="O2878" s="75">
        <v>0</v>
      </c>
      <c r="P2878" s="65">
        <v>1</v>
      </c>
      <c r="Q2878" s="91" t="s">
        <v>3107</v>
      </c>
      <c r="R2878" s="14"/>
      <c r="T2878" s="91"/>
      <c r="U2878" s="92"/>
      <c r="V2878" s="92"/>
      <c r="W2878" s="92"/>
    </row>
    <row r="2879" spans="1:23" ht="12.75" customHeight="1" x14ac:dyDescent="0.2">
      <c r="A2879" s="11">
        <f t="shared" si="45"/>
        <v>2877</v>
      </c>
      <c r="B2879" s="185">
        <v>1616</v>
      </c>
      <c r="C2879" s="130" t="s">
        <v>3089</v>
      </c>
      <c r="D2879" s="132" t="s">
        <v>2047</v>
      </c>
      <c r="E2879" s="13" t="s">
        <v>2646</v>
      </c>
      <c r="F2879" s="43" t="s">
        <v>3095</v>
      </c>
      <c r="G2879" s="18" t="s">
        <v>2120</v>
      </c>
      <c r="H2879" s="18"/>
      <c r="I2879" s="225" t="s">
        <v>3360</v>
      </c>
      <c r="J2879" s="43" t="s">
        <v>3379</v>
      </c>
      <c r="K2879" s="70"/>
      <c r="L2879" s="144">
        <v>40778</v>
      </c>
      <c r="M2879" s="168"/>
      <c r="N2879" s="65"/>
      <c r="O2879" s="75">
        <v>0</v>
      </c>
      <c r="P2879" s="65">
        <v>1</v>
      </c>
      <c r="Q2879" s="91" t="s">
        <v>3110</v>
      </c>
      <c r="R2879" s="14"/>
      <c r="T2879" s="91"/>
      <c r="U2879" s="92"/>
      <c r="V2879" s="92"/>
      <c r="W2879" s="92"/>
    </row>
    <row r="2880" spans="1:23" ht="12.75" customHeight="1" x14ac:dyDescent="0.2">
      <c r="A2880" s="11">
        <f t="shared" si="45"/>
        <v>2878</v>
      </c>
      <c r="B2880" s="185">
        <v>1638</v>
      </c>
      <c r="C2880" s="130" t="s">
        <v>3089</v>
      </c>
      <c r="D2880" s="132" t="s">
        <v>2048</v>
      </c>
      <c r="E2880" s="13" t="s">
        <v>2646</v>
      </c>
      <c r="F2880" s="43" t="s">
        <v>3095</v>
      </c>
      <c r="G2880" s="18"/>
      <c r="H2880" s="18" t="s">
        <v>2121</v>
      </c>
      <c r="I2880" s="221" t="s">
        <v>3360</v>
      </c>
      <c r="J2880" s="18"/>
      <c r="K2880" s="70" t="s">
        <v>3379</v>
      </c>
      <c r="L2880" s="144">
        <v>40778</v>
      </c>
      <c r="M2880" s="168"/>
      <c r="N2880" s="65"/>
      <c r="O2880" s="75">
        <v>0</v>
      </c>
      <c r="P2880" s="65">
        <v>1</v>
      </c>
      <c r="Q2880" s="91" t="s">
        <v>3110</v>
      </c>
      <c r="R2880" s="14"/>
      <c r="T2880" s="91"/>
      <c r="U2880" s="92"/>
      <c r="V2880" s="92"/>
      <c r="W2880" s="92"/>
    </row>
    <row r="2881" spans="1:23" ht="12.75" customHeight="1" x14ac:dyDescent="0.2">
      <c r="A2881" s="11">
        <f t="shared" si="45"/>
        <v>2879</v>
      </c>
      <c r="B2881" s="185">
        <v>1681</v>
      </c>
      <c r="C2881" s="130" t="s">
        <v>3089</v>
      </c>
      <c r="D2881" s="132" t="s">
        <v>2720</v>
      </c>
      <c r="E2881" s="13" t="s">
        <v>2646</v>
      </c>
      <c r="F2881" s="43" t="s">
        <v>3095</v>
      </c>
      <c r="G2881" s="18" t="s">
        <v>2120</v>
      </c>
      <c r="H2881" s="18"/>
      <c r="I2881" s="18"/>
      <c r="J2881" s="43" t="s">
        <v>3379</v>
      </c>
      <c r="K2881" s="70"/>
      <c r="L2881" s="70"/>
      <c r="M2881" s="168"/>
      <c r="N2881" s="65"/>
      <c r="O2881" s="75">
        <v>0</v>
      </c>
      <c r="P2881" s="65">
        <v>1</v>
      </c>
      <c r="Q2881" s="91" t="s">
        <v>3107</v>
      </c>
      <c r="R2881" s="14"/>
      <c r="T2881" s="91"/>
      <c r="U2881" s="92"/>
      <c r="V2881" s="92"/>
      <c r="W2881" s="92"/>
    </row>
    <row r="2882" spans="1:23" ht="12.75" customHeight="1" x14ac:dyDescent="0.2">
      <c r="A2882" s="11">
        <f t="shared" si="45"/>
        <v>2880</v>
      </c>
      <c r="B2882" s="188">
        <v>3528</v>
      </c>
      <c r="C2882" s="130" t="s">
        <v>3089</v>
      </c>
      <c r="D2882" s="132" t="s">
        <v>2721</v>
      </c>
      <c r="E2882" s="13" t="s">
        <v>2646</v>
      </c>
      <c r="F2882" s="43" t="s">
        <v>3095</v>
      </c>
      <c r="G2882" s="18"/>
      <c r="H2882" s="18" t="s">
        <v>2121</v>
      </c>
      <c r="I2882" s="225" t="s">
        <v>3360</v>
      </c>
      <c r="J2882" s="18"/>
      <c r="K2882" s="70" t="s">
        <v>3379</v>
      </c>
      <c r="L2882" s="144">
        <v>40783</v>
      </c>
      <c r="M2882" s="168"/>
      <c r="N2882" s="65"/>
      <c r="O2882" s="75">
        <v>0</v>
      </c>
      <c r="P2882" s="65">
        <v>1</v>
      </c>
      <c r="Q2882" s="91" t="s">
        <v>3110</v>
      </c>
      <c r="R2882" s="14"/>
      <c r="T2882" s="91"/>
      <c r="U2882" s="92"/>
      <c r="V2882" s="92"/>
      <c r="W2882" s="92"/>
    </row>
    <row r="2883" spans="1:23" ht="12.75" customHeight="1" x14ac:dyDescent="0.2">
      <c r="A2883" s="11">
        <f t="shared" si="45"/>
        <v>2881</v>
      </c>
      <c r="B2883" s="188">
        <v>1519</v>
      </c>
      <c r="C2883" s="130" t="s">
        <v>3089</v>
      </c>
      <c r="D2883" s="132" t="s">
        <v>2722</v>
      </c>
      <c r="E2883" s="13" t="s">
        <v>2646</v>
      </c>
      <c r="F2883" s="43" t="s">
        <v>3095</v>
      </c>
      <c r="G2883" s="18" t="s">
        <v>2120</v>
      </c>
      <c r="H2883" s="18"/>
      <c r="I2883" s="221" t="s">
        <v>3360</v>
      </c>
      <c r="J2883" s="43" t="s">
        <v>3379</v>
      </c>
      <c r="K2883" s="70"/>
      <c r="L2883" s="144">
        <v>40780</v>
      </c>
      <c r="M2883" s="168"/>
      <c r="N2883" s="65"/>
      <c r="O2883" s="75">
        <v>0</v>
      </c>
      <c r="P2883" s="65">
        <v>1</v>
      </c>
      <c r="Q2883" s="91" t="s">
        <v>3110</v>
      </c>
      <c r="R2883" s="14"/>
      <c r="T2883" s="91"/>
      <c r="U2883" s="92"/>
      <c r="V2883" s="92"/>
      <c r="W2883" s="92"/>
    </row>
    <row r="2884" spans="1:23" ht="12.75" customHeight="1" x14ac:dyDescent="0.2">
      <c r="A2884" s="11">
        <f t="shared" ref="A2884:A2947" si="46">A2883+1</f>
        <v>2882</v>
      </c>
      <c r="B2884" s="188">
        <v>1575</v>
      </c>
      <c r="C2884" s="130" t="s">
        <v>3089</v>
      </c>
      <c r="D2884" s="132" t="s">
        <v>2723</v>
      </c>
      <c r="E2884" s="13" t="s">
        <v>2646</v>
      </c>
      <c r="F2884" s="43" t="s">
        <v>3095</v>
      </c>
      <c r="G2884" s="18" t="s">
        <v>2120</v>
      </c>
      <c r="H2884" s="18"/>
      <c r="I2884" s="18"/>
      <c r="J2884" s="43" t="s">
        <v>3379</v>
      </c>
      <c r="K2884" s="70"/>
      <c r="L2884" s="70"/>
      <c r="M2884" s="168"/>
      <c r="N2884" s="65"/>
      <c r="O2884" s="75">
        <v>0</v>
      </c>
      <c r="P2884" s="65">
        <v>1</v>
      </c>
      <c r="Q2884" s="91" t="s">
        <v>3107</v>
      </c>
      <c r="R2884" s="14"/>
      <c r="T2884" s="91"/>
      <c r="U2884" s="92"/>
      <c r="V2884" s="92"/>
      <c r="W2884" s="92"/>
    </row>
    <row r="2885" spans="1:23" ht="12.75" customHeight="1" x14ac:dyDescent="0.2">
      <c r="A2885" s="11">
        <f t="shared" si="46"/>
        <v>2883</v>
      </c>
      <c r="B2885" s="188">
        <v>1597</v>
      </c>
      <c r="C2885" s="130" t="s">
        <v>3089</v>
      </c>
      <c r="D2885" s="132" t="s">
        <v>2724</v>
      </c>
      <c r="E2885" s="13" t="s">
        <v>2646</v>
      </c>
      <c r="F2885" s="43" t="s">
        <v>3095</v>
      </c>
      <c r="G2885" s="18" t="s">
        <v>2120</v>
      </c>
      <c r="H2885" s="18"/>
      <c r="I2885" s="18"/>
      <c r="J2885" s="43" t="s">
        <v>3379</v>
      </c>
      <c r="K2885" s="70"/>
      <c r="L2885" s="70"/>
      <c r="M2885" s="168"/>
      <c r="N2885" s="65"/>
      <c r="O2885" s="75">
        <v>0</v>
      </c>
      <c r="P2885" s="65">
        <v>1</v>
      </c>
      <c r="Q2885" s="91" t="s">
        <v>3107</v>
      </c>
      <c r="R2885" s="14"/>
      <c r="T2885" s="91"/>
      <c r="U2885" s="92"/>
      <c r="V2885" s="92"/>
      <c r="W2885" s="92"/>
    </row>
    <row r="2886" spans="1:23" ht="12.75" customHeight="1" x14ac:dyDescent="0.2">
      <c r="A2886" s="11">
        <f t="shared" si="46"/>
        <v>2884</v>
      </c>
      <c r="B2886" s="188">
        <v>1507</v>
      </c>
      <c r="C2886" s="130" t="s">
        <v>3089</v>
      </c>
      <c r="D2886" s="132" t="s">
        <v>2725</v>
      </c>
      <c r="E2886" s="13" t="s">
        <v>2646</v>
      </c>
      <c r="F2886" s="48" t="s">
        <v>3052</v>
      </c>
      <c r="G2886" s="18"/>
      <c r="H2886" s="18" t="s">
        <v>2121</v>
      </c>
      <c r="I2886" s="226" t="s">
        <v>3360</v>
      </c>
      <c r="J2886" s="18"/>
      <c r="K2886" s="70" t="s">
        <v>3379</v>
      </c>
      <c r="L2886" s="144">
        <v>40777</v>
      </c>
      <c r="M2886" s="168"/>
      <c r="N2886" s="65"/>
      <c r="O2886" s="75">
        <v>0</v>
      </c>
      <c r="P2886" s="65">
        <v>1</v>
      </c>
      <c r="Q2886" s="91" t="s">
        <v>3110</v>
      </c>
      <c r="R2886" s="14"/>
      <c r="T2886" s="91"/>
      <c r="U2886" s="92"/>
      <c r="V2886" s="92"/>
      <c r="W2886" s="92"/>
    </row>
    <row r="2887" spans="1:23" ht="12.75" customHeight="1" x14ac:dyDescent="0.2">
      <c r="A2887" s="11">
        <f t="shared" si="46"/>
        <v>2885</v>
      </c>
      <c r="B2887" s="188">
        <v>1259</v>
      </c>
      <c r="C2887" s="130" t="s">
        <v>3089</v>
      </c>
      <c r="D2887" s="132" t="s">
        <v>2726</v>
      </c>
      <c r="E2887" s="13" t="s">
        <v>2646</v>
      </c>
      <c r="F2887" s="43" t="s">
        <v>3095</v>
      </c>
      <c r="G2887" s="18" t="s">
        <v>2120</v>
      </c>
      <c r="H2887" s="18"/>
      <c r="I2887" s="18"/>
      <c r="J2887" s="43" t="s">
        <v>3379</v>
      </c>
      <c r="K2887" s="70"/>
      <c r="L2887" s="70"/>
      <c r="M2887" s="168"/>
      <c r="N2887" s="65"/>
      <c r="O2887" s="75">
        <v>0</v>
      </c>
      <c r="P2887" s="65">
        <v>1</v>
      </c>
      <c r="Q2887" s="91" t="s">
        <v>3107</v>
      </c>
      <c r="R2887" s="14"/>
      <c r="T2887" s="91"/>
      <c r="U2887" s="92"/>
      <c r="V2887" s="92"/>
      <c r="W2887" s="92"/>
    </row>
    <row r="2888" spans="1:23" ht="12.75" customHeight="1" x14ac:dyDescent="0.2">
      <c r="A2888" s="11">
        <f t="shared" si="46"/>
        <v>2886</v>
      </c>
      <c r="B2888" s="188">
        <v>1513</v>
      </c>
      <c r="C2888" s="130" t="s">
        <v>3089</v>
      </c>
      <c r="D2888" s="132" t="s">
        <v>2727</v>
      </c>
      <c r="E2888" s="13" t="s">
        <v>2646</v>
      </c>
      <c r="F2888" s="43" t="s">
        <v>3095</v>
      </c>
      <c r="G2888" s="18" t="s">
        <v>2120</v>
      </c>
      <c r="H2888" s="18"/>
      <c r="I2888" s="18"/>
      <c r="J2888" s="43" t="s">
        <v>3379</v>
      </c>
      <c r="K2888" s="70"/>
      <c r="L2888" s="70"/>
      <c r="M2888" s="168"/>
      <c r="N2888" s="65"/>
      <c r="O2888" s="75">
        <v>0</v>
      </c>
      <c r="P2888" s="65">
        <v>1</v>
      </c>
      <c r="Q2888" s="91" t="s">
        <v>3107</v>
      </c>
      <c r="R2888" s="14"/>
      <c r="T2888" s="91"/>
      <c r="U2888" s="92"/>
      <c r="V2888" s="92"/>
      <c r="W2888" s="92"/>
    </row>
    <row r="2889" spans="1:23" ht="12.75" customHeight="1" x14ac:dyDescent="0.2">
      <c r="A2889" s="11">
        <f t="shared" si="46"/>
        <v>2887</v>
      </c>
      <c r="B2889" s="185">
        <v>1723</v>
      </c>
      <c r="C2889" s="130" t="s">
        <v>3089</v>
      </c>
      <c r="D2889" s="132" t="s">
        <v>2728</v>
      </c>
      <c r="E2889" s="13" t="s">
        <v>1713</v>
      </c>
      <c r="F2889" s="43" t="s">
        <v>3094</v>
      </c>
      <c r="G2889" s="18" t="s">
        <v>2120</v>
      </c>
      <c r="H2889" s="18"/>
      <c r="I2889" s="225" t="s">
        <v>3360</v>
      </c>
      <c r="J2889" s="43" t="s">
        <v>3379</v>
      </c>
      <c r="K2889" s="70"/>
      <c r="L2889" s="144">
        <v>40780</v>
      </c>
      <c r="M2889" s="168"/>
      <c r="N2889" s="65"/>
      <c r="O2889" s="75">
        <v>0</v>
      </c>
      <c r="P2889" s="65">
        <v>1</v>
      </c>
      <c r="Q2889" s="91" t="s">
        <v>3110</v>
      </c>
      <c r="R2889" s="14"/>
      <c r="T2889" s="91"/>
      <c r="U2889" s="92"/>
      <c r="V2889" s="92"/>
      <c r="W2889" s="92"/>
    </row>
    <row r="2890" spans="1:23" ht="12.75" customHeight="1" x14ac:dyDescent="0.2">
      <c r="A2890" s="228">
        <f t="shared" si="46"/>
        <v>2888</v>
      </c>
      <c r="B2890" s="244">
        <v>1724</v>
      </c>
      <c r="C2890" s="236" t="s">
        <v>3089</v>
      </c>
      <c r="D2890" s="237" t="s">
        <v>2729</v>
      </c>
      <c r="E2890" s="228" t="s">
        <v>1713</v>
      </c>
      <c r="F2890" s="24" t="s">
        <v>3094</v>
      </c>
      <c r="G2890" s="25" t="s">
        <v>2120</v>
      </c>
      <c r="H2890" s="25"/>
      <c r="I2890" s="25"/>
      <c r="J2890" s="35"/>
      <c r="K2890" s="234"/>
      <c r="L2890" s="234"/>
      <c r="M2890" s="513" t="s">
        <v>3142</v>
      </c>
      <c r="N2890" s="243">
        <v>41807</v>
      </c>
      <c r="O2890" s="241"/>
      <c r="P2890" s="232">
        <v>-1</v>
      </c>
      <c r="Q2890" s="242" t="s">
        <v>3107</v>
      </c>
      <c r="R2890" s="231"/>
      <c r="S2890" s="115" t="s">
        <v>3107</v>
      </c>
      <c r="T2890" s="91"/>
      <c r="U2890" s="92"/>
      <c r="V2890" s="92"/>
      <c r="W2890" s="92"/>
    </row>
    <row r="2891" spans="1:23" ht="12.75" customHeight="1" x14ac:dyDescent="0.2">
      <c r="A2891" s="11">
        <f t="shared" si="46"/>
        <v>2889</v>
      </c>
      <c r="B2891" s="188">
        <v>1730</v>
      </c>
      <c r="C2891" s="130" t="s">
        <v>3089</v>
      </c>
      <c r="D2891" s="132" t="s">
        <v>1287</v>
      </c>
      <c r="E2891" s="13" t="s">
        <v>1713</v>
      </c>
      <c r="F2891" s="43" t="s">
        <v>3094</v>
      </c>
      <c r="G2891" s="18" t="s">
        <v>2120</v>
      </c>
      <c r="H2891" s="18"/>
      <c r="I2891" s="18"/>
      <c r="J2891" s="43" t="s">
        <v>3379</v>
      </c>
      <c r="K2891" s="70"/>
      <c r="L2891" s="70"/>
      <c r="M2891" s="168"/>
      <c r="N2891" s="65"/>
      <c r="O2891" s="75">
        <v>0</v>
      </c>
      <c r="P2891" s="65">
        <v>1</v>
      </c>
      <c r="Q2891" s="91" t="s">
        <v>3107</v>
      </c>
      <c r="R2891" s="14"/>
      <c r="T2891" s="91"/>
      <c r="U2891" s="92"/>
      <c r="V2891" s="92"/>
      <c r="W2891" s="92"/>
    </row>
    <row r="2892" spans="1:23" ht="12.75" customHeight="1" x14ac:dyDescent="0.2">
      <c r="A2892" s="11">
        <f t="shared" si="46"/>
        <v>2890</v>
      </c>
      <c r="B2892" s="188">
        <v>1758</v>
      </c>
      <c r="C2892" s="130" t="s">
        <v>3089</v>
      </c>
      <c r="D2892" s="132" t="s">
        <v>1880</v>
      </c>
      <c r="E2892" s="13" t="s">
        <v>1713</v>
      </c>
      <c r="F2892" s="43" t="s">
        <v>3094</v>
      </c>
      <c r="G2892" s="18" t="s">
        <v>2120</v>
      </c>
      <c r="H2892" s="18"/>
      <c r="I2892" s="226" t="s">
        <v>3360</v>
      </c>
      <c r="J2892" s="43" t="s">
        <v>3379</v>
      </c>
      <c r="K2892" s="70"/>
      <c r="L2892" s="144">
        <v>40777</v>
      </c>
      <c r="M2892" s="168"/>
      <c r="N2892" s="65"/>
      <c r="O2892" s="75">
        <v>0</v>
      </c>
      <c r="P2892" s="65">
        <v>1</v>
      </c>
      <c r="Q2892" s="91" t="s">
        <v>3110</v>
      </c>
      <c r="R2892" s="14"/>
      <c r="T2892" s="91"/>
      <c r="U2892" s="92"/>
      <c r="V2892" s="92"/>
      <c r="W2892" s="92"/>
    </row>
    <row r="2893" spans="1:23" ht="12.75" customHeight="1" x14ac:dyDescent="0.2">
      <c r="A2893" s="11">
        <f t="shared" si="46"/>
        <v>2891</v>
      </c>
      <c r="B2893" s="188">
        <v>1779</v>
      </c>
      <c r="C2893" s="130" t="s">
        <v>3089</v>
      </c>
      <c r="D2893" s="132" t="s">
        <v>1881</v>
      </c>
      <c r="E2893" s="13" t="s">
        <v>1713</v>
      </c>
      <c r="F2893" s="43" t="s">
        <v>3094</v>
      </c>
      <c r="G2893" s="18" t="s">
        <v>2120</v>
      </c>
      <c r="H2893" s="18"/>
      <c r="I2893" s="18"/>
      <c r="J2893" s="43" t="s">
        <v>3379</v>
      </c>
      <c r="K2893" s="70"/>
      <c r="L2893" s="70"/>
      <c r="M2893" s="168"/>
      <c r="N2893" s="65"/>
      <c r="O2893" s="75">
        <v>0</v>
      </c>
      <c r="P2893" s="65">
        <v>1</v>
      </c>
      <c r="Q2893" s="91" t="s">
        <v>3107</v>
      </c>
      <c r="R2893" s="14"/>
      <c r="T2893" s="91"/>
      <c r="U2893" s="92"/>
      <c r="V2893" s="92"/>
      <c r="W2893" s="92"/>
    </row>
    <row r="2894" spans="1:23" ht="12.75" customHeight="1" x14ac:dyDescent="0.2">
      <c r="A2894" s="11">
        <f t="shared" si="46"/>
        <v>2892</v>
      </c>
      <c r="B2894" s="188">
        <v>1785</v>
      </c>
      <c r="C2894" s="130" t="s">
        <v>3089</v>
      </c>
      <c r="D2894" s="132" t="s">
        <v>1882</v>
      </c>
      <c r="E2894" s="13" t="s">
        <v>1713</v>
      </c>
      <c r="F2894" s="43" t="s">
        <v>3094</v>
      </c>
      <c r="G2894" s="18" t="s">
        <v>2120</v>
      </c>
      <c r="H2894" s="18"/>
      <c r="I2894" s="18"/>
      <c r="J2894" s="43" t="s">
        <v>3379</v>
      </c>
      <c r="K2894" s="70"/>
      <c r="L2894" s="70"/>
      <c r="M2894" s="168"/>
      <c r="N2894" s="65"/>
      <c r="O2894" s="75">
        <v>0</v>
      </c>
      <c r="P2894" s="65">
        <v>1</v>
      </c>
      <c r="Q2894" s="91" t="s">
        <v>3107</v>
      </c>
      <c r="R2894" s="14"/>
      <c r="T2894" s="91"/>
      <c r="U2894" s="92"/>
      <c r="V2894" s="92"/>
      <c r="W2894" s="92"/>
    </row>
    <row r="2895" spans="1:23" ht="12.75" customHeight="1" x14ac:dyDescent="0.2">
      <c r="A2895" s="11">
        <f t="shared" si="46"/>
        <v>2893</v>
      </c>
      <c r="B2895" s="188">
        <v>1787</v>
      </c>
      <c r="C2895" s="130" t="s">
        <v>3089</v>
      </c>
      <c r="D2895" s="132" t="s">
        <v>1883</v>
      </c>
      <c r="E2895" s="13" t="s">
        <v>1713</v>
      </c>
      <c r="F2895" s="43" t="s">
        <v>3094</v>
      </c>
      <c r="G2895" s="18" t="s">
        <v>2120</v>
      </c>
      <c r="H2895" s="18" t="s">
        <v>2121</v>
      </c>
      <c r="I2895" s="226" t="s">
        <v>3360</v>
      </c>
      <c r="J2895" s="43" t="s">
        <v>3379</v>
      </c>
      <c r="K2895" s="92">
        <v>41943</v>
      </c>
      <c r="L2895" s="144">
        <v>40780</v>
      </c>
      <c r="M2895" s="168"/>
      <c r="N2895" s="65"/>
      <c r="O2895" s="75">
        <v>0</v>
      </c>
      <c r="P2895" s="65">
        <v>1</v>
      </c>
      <c r="Q2895" s="91" t="s">
        <v>3110</v>
      </c>
      <c r="R2895" s="14"/>
      <c r="T2895" s="123">
        <v>41912</v>
      </c>
      <c r="U2895" s="92">
        <v>41943</v>
      </c>
      <c r="V2895" s="92"/>
      <c r="W2895" s="92"/>
    </row>
    <row r="2896" spans="1:23" ht="12.75" customHeight="1" x14ac:dyDescent="0.2">
      <c r="A2896" s="11">
        <f t="shared" si="46"/>
        <v>2894</v>
      </c>
      <c r="B2896" s="188">
        <v>1792</v>
      </c>
      <c r="C2896" s="130" t="s">
        <v>3089</v>
      </c>
      <c r="D2896" s="132" t="s">
        <v>1293</v>
      </c>
      <c r="E2896" s="13" t="s">
        <v>1713</v>
      </c>
      <c r="F2896" s="43" t="s">
        <v>3094</v>
      </c>
      <c r="G2896" s="18" t="s">
        <v>2120</v>
      </c>
      <c r="H2896" s="18"/>
      <c r="I2896" s="18"/>
      <c r="J2896" s="43" t="s">
        <v>3379</v>
      </c>
      <c r="K2896" s="70"/>
      <c r="L2896" s="70"/>
      <c r="M2896" s="168"/>
      <c r="N2896" s="65"/>
      <c r="O2896" s="75">
        <v>0</v>
      </c>
      <c r="P2896" s="65">
        <v>1</v>
      </c>
      <c r="Q2896" s="91" t="s">
        <v>3107</v>
      </c>
      <c r="R2896" s="14"/>
      <c r="T2896" s="91"/>
      <c r="U2896" s="92"/>
      <c r="V2896" s="92"/>
      <c r="W2896" s="92"/>
    </row>
    <row r="2897" spans="1:23" ht="12.75" customHeight="1" x14ac:dyDescent="0.2">
      <c r="A2897" s="11">
        <f t="shared" si="46"/>
        <v>2895</v>
      </c>
      <c r="B2897" s="188">
        <v>1935</v>
      </c>
      <c r="C2897" s="130" t="s">
        <v>3089</v>
      </c>
      <c r="D2897" s="132" t="s">
        <v>1294</v>
      </c>
      <c r="E2897" s="13" t="s">
        <v>1713</v>
      </c>
      <c r="F2897" s="43" t="s">
        <v>3094</v>
      </c>
      <c r="G2897" s="18" t="s">
        <v>2120</v>
      </c>
      <c r="H2897" s="18"/>
      <c r="I2897" s="18"/>
      <c r="J2897" s="43" t="s">
        <v>3379</v>
      </c>
      <c r="K2897" s="70"/>
      <c r="L2897" s="70"/>
      <c r="M2897" s="168"/>
      <c r="N2897" s="65"/>
      <c r="O2897" s="75">
        <v>0</v>
      </c>
      <c r="P2897" s="65">
        <v>1</v>
      </c>
      <c r="Q2897" s="91" t="s">
        <v>3107</v>
      </c>
      <c r="R2897" s="14"/>
      <c r="T2897" s="91"/>
      <c r="U2897" s="92"/>
      <c r="V2897" s="92"/>
      <c r="W2897" s="92"/>
    </row>
    <row r="2898" spans="1:23" ht="12.75" customHeight="1" x14ac:dyDescent="0.2">
      <c r="A2898" s="11">
        <f t="shared" si="46"/>
        <v>2896</v>
      </c>
      <c r="B2898" s="188">
        <v>3787</v>
      </c>
      <c r="C2898" s="130" t="s">
        <v>3089</v>
      </c>
      <c r="D2898" s="132" t="s">
        <v>1885</v>
      </c>
      <c r="E2898" s="13" t="s">
        <v>1713</v>
      </c>
      <c r="F2898" s="43" t="s">
        <v>3094</v>
      </c>
      <c r="G2898" s="18" t="s">
        <v>2120</v>
      </c>
      <c r="H2898" s="18"/>
      <c r="I2898" s="18"/>
      <c r="J2898" s="43" t="s">
        <v>3379</v>
      </c>
      <c r="K2898" s="70"/>
      <c r="L2898" s="70"/>
      <c r="M2898" s="168"/>
      <c r="N2898" s="65"/>
      <c r="O2898" s="75">
        <v>0</v>
      </c>
      <c r="P2898" s="65">
        <v>1</v>
      </c>
      <c r="Q2898" s="91" t="s">
        <v>3107</v>
      </c>
      <c r="R2898" s="14"/>
      <c r="T2898" s="91"/>
      <c r="U2898" s="92"/>
      <c r="V2898" s="92"/>
      <c r="W2898" s="92"/>
    </row>
    <row r="2899" spans="1:23" ht="12.75" customHeight="1" x14ac:dyDescent="0.2">
      <c r="A2899" s="11">
        <f t="shared" si="46"/>
        <v>2897</v>
      </c>
      <c r="B2899" s="188">
        <v>1506</v>
      </c>
      <c r="C2899" s="130" t="s">
        <v>3089</v>
      </c>
      <c r="D2899" s="132" t="s">
        <v>1886</v>
      </c>
      <c r="E2899" s="13" t="s">
        <v>2646</v>
      </c>
      <c r="F2899" s="48" t="s">
        <v>3052</v>
      </c>
      <c r="G2899" s="18"/>
      <c r="H2899" s="18" t="s">
        <v>2121</v>
      </c>
      <c r="I2899" s="226" t="s">
        <v>3360</v>
      </c>
      <c r="J2899" s="18"/>
      <c r="K2899" s="70" t="s">
        <v>3379</v>
      </c>
      <c r="L2899" s="144">
        <v>40406</v>
      </c>
      <c r="M2899" s="168"/>
      <c r="N2899" s="65"/>
      <c r="O2899" s="75">
        <v>0</v>
      </c>
      <c r="P2899" s="65">
        <v>1</v>
      </c>
      <c r="Q2899" s="91" t="s">
        <v>3110</v>
      </c>
      <c r="R2899" s="14"/>
      <c r="T2899" s="91"/>
      <c r="U2899" s="92"/>
      <c r="V2899" s="92"/>
      <c r="W2899" s="92"/>
    </row>
    <row r="2900" spans="1:23" ht="12.75" customHeight="1" x14ac:dyDescent="0.2">
      <c r="A2900" s="11">
        <f t="shared" si="46"/>
        <v>2898</v>
      </c>
      <c r="B2900" s="188">
        <v>1734</v>
      </c>
      <c r="C2900" s="130" t="s">
        <v>3089</v>
      </c>
      <c r="D2900" s="132" t="s">
        <v>1887</v>
      </c>
      <c r="E2900" s="13" t="s">
        <v>1713</v>
      </c>
      <c r="F2900" s="43" t="s">
        <v>3094</v>
      </c>
      <c r="G2900" s="18" t="s">
        <v>2120</v>
      </c>
      <c r="H2900" s="18"/>
      <c r="I2900" s="18" t="s">
        <v>3360</v>
      </c>
      <c r="J2900" s="43" t="s">
        <v>3379</v>
      </c>
      <c r="K2900" s="70"/>
      <c r="L2900" s="70">
        <v>42277</v>
      </c>
      <c r="M2900" s="168"/>
      <c r="N2900" s="65"/>
      <c r="O2900" s="75">
        <v>0</v>
      </c>
      <c r="P2900" s="65">
        <v>1</v>
      </c>
      <c r="Q2900" s="91" t="s">
        <v>3110</v>
      </c>
      <c r="R2900" s="14"/>
      <c r="S2900" s="115" t="s">
        <v>21319</v>
      </c>
      <c r="T2900" s="91"/>
      <c r="U2900" s="92"/>
      <c r="V2900" s="92">
        <v>42277</v>
      </c>
      <c r="W2900" s="92">
        <v>42277</v>
      </c>
    </row>
    <row r="2901" spans="1:23" ht="12.75" customHeight="1" x14ac:dyDescent="0.2">
      <c r="A2901" s="11">
        <f t="shared" si="46"/>
        <v>2899</v>
      </c>
      <c r="B2901" s="188">
        <v>1745</v>
      </c>
      <c r="C2901" s="130" t="s">
        <v>1697</v>
      </c>
      <c r="D2901" s="132" t="s">
        <v>1888</v>
      </c>
      <c r="E2901" s="13" t="s">
        <v>1713</v>
      </c>
      <c r="F2901" s="43" t="s">
        <v>3094</v>
      </c>
      <c r="G2901" s="18" t="s">
        <v>2120</v>
      </c>
      <c r="H2901" s="18" t="s">
        <v>2121</v>
      </c>
      <c r="I2901" s="18"/>
      <c r="J2901" s="43" t="s">
        <v>3379</v>
      </c>
      <c r="K2901" s="70">
        <v>41912</v>
      </c>
      <c r="L2901" s="70"/>
      <c r="M2901" s="168"/>
      <c r="N2901" s="65"/>
      <c r="O2901" s="75">
        <v>0</v>
      </c>
      <c r="P2901" s="65">
        <v>1</v>
      </c>
      <c r="Q2901" s="91" t="s">
        <v>3107</v>
      </c>
      <c r="R2901" s="14"/>
      <c r="S2901" s="115" t="s">
        <v>3184</v>
      </c>
      <c r="T2901" s="123">
        <v>41912</v>
      </c>
      <c r="U2901" s="92">
        <v>41912</v>
      </c>
      <c r="V2901" s="92"/>
      <c r="W2901" s="92"/>
    </row>
    <row r="2902" spans="1:23" ht="12.75" customHeight="1" x14ac:dyDescent="0.2">
      <c r="A2902" s="11">
        <f t="shared" si="46"/>
        <v>2900</v>
      </c>
      <c r="B2902" s="188">
        <v>1753</v>
      </c>
      <c r="C2902" s="130" t="s">
        <v>3089</v>
      </c>
      <c r="D2902" s="132" t="s">
        <v>926</v>
      </c>
      <c r="E2902" s="13" t="s">
        <v>1713</v>
      </c>
      <c r="F2902" s="43" t="s">
        <v>3094</v>
      </c>
      <c r="G2902" s="18" t="s">
        <v>2120</v>
      </c>
      <c r="H2902" s="18"/>
      <c r="I2902" s="225" t="s">
        <v>3360</v>
      </c>
      <c r="J2902" s="43" t="s">
        <v>3379</v>
      </c>
      <c r="K2902" s="70"/>
      <c r="L2902" s="144">
        <v>40778</v>
      </c>
      <c r="M2902" s="168"/>
      <c r="N2902" s="65"/>
      <c r="O2902" s="75">
        <v>0</v>
      </c>
      <c r="P2902" s="65">
        <v>1</v>
      </c>
      <c r="Q2902" s="91" t="s">
        <v>3110</v>
      </c>
      <c r="R2902" s="14"/>
      <c r="T2902" s="91"/>
      <c r="U2902" s="92"/>
      <c r="V2902" s="92"/>
      <c r="W2902" s="92"/>
    </row>
    <row r="2903" spans="1:23" ht="12.75" customHeight="1" x14ac:dyDescent="0.2">
      <c r="A2903" s="11">
        <f t="shared" si="46"/>
        <v>2901</v>
      </c>
      <c r="B2903" s="188">
        <v>1170</v>
      </c>
      <c r="C2903" s="194" t="s">
        <v>3089</v>
      </c>
      <c r="D2903" s="195" t="s">
        <v>927</v>
      </c>
      <c r="E2903" s="13" t="s">
        <v>1713</v>
      </c>
      <c r="F2903" s="43" t="s">
        <v>3094</v>
      </c>
      <c r="G2903" s="18"/>
      <c r="H2903" s="18" t="s">
        <v>2121</v>
      </c>
      <c r="I2903" s="221" t="s">
        <v>3360</v>
      </c>
      <c r="J2903" s="18"/>
      <c r="K2903" s="70" t="s">
        <v>3379</v>
      </c>
      <c r="L2903" s="144">
        <v>40779</v>
      </c>
      <c r="M2903" s="168"/>
      <c r="N2903" s="65"/>
      <c r="O2903" s="75">
        <v>0</v>
      </c>
      <c r="P2903" s="65">
        <v>1</v>
      </c>
      <c r="Q2903" s="91" t="s">
        <v>3110</v>
      </c>
      <c r="R2903" s="14"/>
      <c r="T2903" s="91"/>
      <c r="U2903" s="92"/>
      <c r="V2903" s="92"/>
      <c r="W2903" s="92"/>
    </row>
    <row r="2904" spans="1:23" ht="12.75" customHeight="1" x14ac:dyDescent="0.2">
      <c r="A2904" s="11">
        <f t="shared" si="46"/>
        <v>2902</v>
      </c>
      <c r="B2904" s="188">
        <v>1740</v>
      </c>
      <c r="C2904" s="194" t="s">
        <v>3089</v>
      </c>
      <c r="D2904" s="195" t="s">
        <v>928</v>
      </c>
      <c r="E2904" s="13" t="s">
        <v>1713</v>
      </c>
      <c r="F2904" s="43" t="s">
        <v>3094</v>
      </c>
      <c r="G2904" s="18" t="s">
        <v>2120</v>
      </c>
      <c r="H2904" s="18"/>
      <c r="I2904" s="18"/>
      <c r="J2904" s="43" t="s">
        <v>3379</v>
      </c>
      <c r="K2904" s="70"/>
      <c r="L2904" s="70"/>
      <c r="M2904" s="168"/>
      <c r="N2904" s="65"/>
      <c r="O2904" s="75">
        <v>0</v>
      </c>
      <c r="P2904" s="65">
        <v>1</v>
      </c>
      <c r="Q2904" s="91" t="s">
        <v>3107</v>
      </c>
      <c r="R2904" s="14"/>
      <c r="T2904" s="91"/>
      <c r="U2904" s="92"/>
      <c r="V2904" s="92"/>
      <c r="W2904" s="92"/>
    </row>
    <row r="2905" spans="1:23" ht="12.75" customHeight="1" x14ac:dyDescent="0.2">
      <c r="A2905" s="11">
        <f t="shared" si="46"/>
        <v>2903</v>
      </c>
      <c r="B2905" s="188">
        <v>3310</v>
      </c>
      <c r="C2905" s="130" t="s">
        <v>3089</v>
      </c>
      <c r="D2905" s="196" t="s">
        <v>929</v>
      </c>
      <c r="E2905" s="13" t="s">
        <v>646</v>
      </c>
      <c r="F2905" s="43" t="s">
        <v>3097</v>
      </c>
      <c r="G2905" s="18" t="s">
        <v>2120</v>
      </c>
      <c r="H2905" s="18"/>
      <c r="I2905" s="18"/>
      <c r="J2905" s="43" t="s">
        <v>3379</v>
      </c>
      <c r="K2905" s="70"/>
      <c r="L2905" s="70"/>
      <c r="M2905" s="168"/>
      <c r="N2905" s="65"/>
      <c r="O2905" s="75">
        <v>0</v>
      </c>
      <c r="P2905" s="65">
        <v>1</v>
      </c>
      <c r="Q2905" s="91" t="s">
        <v>3107</v>
      </c>
      <c r="R2905" s="14"/>
      <c r="T2905" s="91"/>
      <c r="U2905" s="92"/>
      <c r="V2905" s="92"/>
      <c r="W2905" s="92"/>
    </row>
    <row r="2906" spans="1:23" ht="12.75" customHeight="1" x14ac:dyDescent="0.2">
      <c r="A2906" s="228">
        <f t="shared" si="46"/>
        <v>2904</v>
      </c>
      <c r="B2906" s="245">
        <v>1355</v>
      </c>
      <c r="C2906" s="236" t="s">
        <v>3089</v>
      </c>
      <c r="D2906" s="246" t="s">
        <v>2803</v>
      </c>
      <c r="E2906" s="228" t="s">
        <v>2119</v>
      </c>
      <c r="F2906" s="247" t="s">
        <v>3051</v>
      </c>
      <c r="G2906" s="25" t="s">
        <v>2120</v>
      </c>
      <c r="H2906" s="25" t="s">
        <v>2121</v>
      </c>
      <c r="I2906" s="25"/>
      <c r="J2906" s="35"/>
      <c r="K2906" s="234"/>
      <c r="L2906" s="234"/>
      <c r="M2906" s="513" t="s">
        <v>3108</v>
      </c>
      <c r="N2906" s="243">
        <v>41688</v>
      </c>
      <c r="O2906" s="241"/>
      <c r="P2906" s="232">
        <v>-1</v>
      </c>
      <c r="Q2906" s="242" t="s">
        <v>3107</v>
      </c>
      <c r="R2906" s="231"/>
      <c r="T2906" s="91"/>
      <c r="U2906" s="92"/>
      <c r="V2906" s="92"/>
      <c r="W2906" s="92"/>
    </row>
    <row r="2907" spans="1:23" ht="12.75" customHeight="1" x14ac:dyDescent="0.2">
      <c r="A2907" s="11">
        <f t="shared" si="46"/>
        <v>2905</v>
      </c>
      <c r="B2907" s="188">
        <v>1737</v>
      </c>
      <c r="C2907" s="130" t="s">
        <v>3089</v>
      </c>
      <c r="D2907" s="196" t="s">
        <v>1679</v>
      </c>
      <c r="E2907" s="13" t="s">
        <v>1713</v>
      </c>
      <c r="F2907" s="43" t="s">
        <v>3094</v>
      </c>
      <c r="G2907" s="18" t="s">
        <v>2120</v>
      </c>
      <c r="H2907" s="18"/>
      <c r="I2907" s="18"/>
      <c r="J2907" s="43" t="s">
        <v>3379</v>
      </c>
      <c r="K2907" s="70"/>
      <c r="L2907" s="70"/>
      <c r="M2907" s="168"/>
      <c r="N2907" s="65"/>
      <c r="O2907" s="75">
        <v>0</v>
      </c>
      <c r="P2907" s="65">
        <v>1</v>
      </c>
      <c r="Q2907" s="91" t="s">
        <v>3107</v>
      </c>
      <c r="R2907" s="14"/>
      <c r="T2907" s="91"/>
      <c r="U2907" s="92"/>
      <c r="V2907" s="92"/>
      <c r="W2907" s="92"/>
    </row>
    <row r="2908" spans="1:23" ht="12.75" customHeight="1" x14ac:dyDescent="0.2">
      <c r="A2908" s="11">
        <f t="shared" si="46"/>
        <v>2906</v>
      </c>
      <c r="B2908" s="188">
        <v>1309</v>
      </c>
      <c r="C2908" s="189" t="s">
        <v>3089</v>
      </c>
      <c r="D2908" s="197" t="s">
        <v>1334</v>
      </c>
      <c r="E2908" s="13" t="s">
        <v>2119</v>
      </c>
      <c r="F2908" s="48" t="s">
        <v>3051</v>
      </c>
      <c r="G2908" s="18"/>
      <c r="H2908" s="18" t="s">
        <v>2121</v>
      </c>
      <c r="I2908" s="18"/>
      <c r="J2908" s="18"/>
      <c r="K2908" s="70" t="s">
        <v>3379</v>
      </c>
      <c r="L2908" s="70"/>
      <c r="M2908" s="138"/>
      <c r="N2908" s="39"/>
      <c r="O2908" s="15">
        <v>0</v>
      </c>
      <c r="P2908" s="65">
        <v>1</v>
      </c>
      <c r="Q2908" s="91" t="s">
        <v>3107</v>
      </c>
      <c r="R2908" s="53"/>
      <c r="T2908" s="91"/>
      <c r="U2908" s="92"/>
      <c r="V2908" s="92"/>
      <c r="W2908" s="92"/>
    </row>
    <row r="2909" spans="1:23" ht="12.75" customHeight="1" x14ac:dyDescent="0.2">
      <c r="A2909" s="11">
        <f t="shared" si="46"/>
        <v>2907</v>
      </c>
      <c r="B2909" s="188">
        <v>1068</v>
      </c>
      <c r="C2909" s="130" t="s">
        <v>3089</v>
      </c>
      <c r="D2909" s="196" t="s">
        <v>2527</v>
      </c>
      <c r="E2909" s="13" t="s">
        <v>2119</v>
      </c>
      <c r="F2909" s="48" t="s">
        <v>3051</v>
      </c>
      <c r="G2909" s="18" t="s">
        <v>2120</v>
      </c>
      <c r="H2909" s="18"/>
      <c r="I2909" s="18"/>
      <c r="J2909" s="43" t="s">
        <v>3379</v>
      </c>
      <c r="K2909" s="70"/>
      <c r="L2909" s="70"/>
      <c r="M2909" s="168"/>
      <c r="N2909" s="65"/>
      <c r="O2909" s="75">
        <v>0</v>
      </c>
      <c r="P2909" s="65">
        <v>1</v>
      </c>
      <c r="Q2909" s="91" t="s">
        <v>3107</v>
      </c>
      <c r="R2909" s="14"/>
      <c r="S2909" s="416" t="s">
        <v>21317</v>
      </c>
      <c r="T2909" s="199"/>
      <c r="U2909" s="207"/>
      <c r="V2909" s="207"/>
      <c r="W2909" s="207"/>
    </row>
    <row r="2910" spans="1:23" x14ac:dyDescent="0.2">
      <c r="A2910" s="11">
        <f t="shared" si="46"/>
        <v>2908</v>
      </c>
      <c r="B2910" s="188">
        <v>1066</v>
      </c>
      <c r="C2910" s="189" t="s">
        <v>3089</v>
      </c>
      <c r="D2910" s="197" t="s">
        <v>747</v>
      </c>
      <c r="E2910" s="13" t="s">
        <v>2119</v>
      </c>
      <c r="F2910" s="48" t="s">
        <v>3051</v>
      </c>
      <c r="G2910" s="18" t="s">
        <v>2120</v>
      </c>
      <c r="H2910" s="18" t="s">
        <v>2121</v>
      </c>
      <c r="I2910" s="225" t="s">
        <v>3360</v>
      </c>
      <c r="J2910" s="43" t="s">
        <v>3379</v>
      </c>
      <c r="K2910" s="70" t="s">
        <v>3379</v>
      </c>
      <c r="L2910" s="144">
        <v>40876</v>
      </c>
      <c r="M2910" s="138"/>
      <c r="N2910" s="39"/>
      <c r="O2910" s="15">
        <v>0</v>
      </c>
      <c r="P2910" s="65">
        <v>1</v>
      </c>
      <c r="Q2910" s="91" t="s">
        <v>3110</v>
      </c>
      <c r="R2910" s="53"/>
      <c r="T2910" s="91"/>
      <c r="U2910" s="92"/>
      <c r="V2910" s="92"/>
      <c r="W2910" s="92"/>
    </row>
    <row r="2911" spans="1:23" ht="12.75" customHeight="1" x14ac:dyDescent="0.2">
      <c r="A2911" s="228">
        <f t="shared" si="46"/>
        <v>2909</v>
      </c>
      <c r="B2911" s="245">
        <v>3382</v>
      </c>
      <c r="C2911" s="248" t="s">
        <v>3089</v>
      </c>
      <c r="D2911" s="249" t="s">
        <v>490</v>
      </c>
      <c r="E2911" s="228" t="s">
        <v>2119</v>
      </c>
      <c r="F2911" s="24" t="s">
        <v>3098</v>
      </c>
      <c r="G2911" s="25" t="s">
        <v>2120</v>
      </c>
      <c r="H2911" s="25"/>
      <c r="I2911" s="25"/>
      <c r="J2911" s="35"/>
      <c r="K2911" s="234"/>
      <c r="L2911" s="234"/>
      <c r="M2911" s="513" t="s">
        <v>3149</v>
      </c>
      <c r="N2911" s="243">
        <v>41871</v>
      </c>
      <c r="O2911" s="241"/>
      <c r="P2911" s="232">
        <v>-1</v>
      </c>
      <c r="Q2911" s="242" t="s">
        <v>3107</v>
      </c>
      <c r="R2911" s="231"/>
      <c r="T2911" s="91"/>
      <c r="U2911" s="92"/>
      <c r="V2911" s="92"/>
      <c r="W2911" s="92"/>
    </row>
    <row r="2912" spans="1:23" ht="25.5" customHeight="1" x14ac:dyDescent="0.2">
      <c r="A2912" s="375">
        <f t="shared" si="46"/>
        <v>2910</v>
      </c>
      <c r="B2912" s="376">
        <v>1130</v>
      </c>
      <c r="C2912" s="377" t="s">
        <v>3089</v>
      </c>
      <c r="D2912" s="378" t="s">
        <v>491</v>
      </c>
      <c r="E2912" s="375" t="s">
        <v>2119</v>
      </c>
      <c r="F2912" s="379" t="s">
        <v>3098</v>
      </c>
      <c r="G2912" s="380" t="s">
        <v>2120</v>
      </c>
      <c r="H2912" s="380"/>
      <c r="I2912" s="380"/>
      <c r="J2912" s="379"/>
      <c r="K2912" s="381"/>
      <c r="L2912" s="381"/>
      <c r="M2912" s="520" t="s">
        <v>3142</v>
      </c>
      <c r="N2912" s="385">
        <v>41973</v>
      </c>
      <c r="O2912" s="383">
        <v>0</v>
      </c>
      <c r="P2912" s="382">
        <v>-1</v>
      </c>
      <c r="Q2912" s="151" t="s">
        <v>3107</v>
      </c>
      <c r="R2912" s="384"/>
      <c r="T2912" s="91"/>
      <c r="U2912" s="92"/>
      <c r="V2912" s="92"/>
      <c r="W2912" s="92"/>
    </row>
    <row r="2913" spans="1:23" ht="12.75" customHeight="1" x14ac:dyDescent="0.2">
      <c r="A2913" s="228">
        <f t="shared" si="46"/>
        <v>2911</v>
      </c>
      <c r="B2913" s="238">
        <v>1850</v>
      </c>
      <c r="C2913" s="236" t="s">
        <v>3089</v>
      </c>
      <c r="D2913" s="237" t="s">
        <v>1568</v>
      </c>
      <c r="E2913" s="228" t="s">
        <v>2119</v>
      </c>
      <c r="F2913" s="24" t="s">
        <v>3098</v>
      </c>
      <c r="G2913" s="25" t="s">
        <v>2120</v>
      </c>
      <c r="H2913" s="25"/>
      <c r="I2913" s="25"/>
      <c r="J2913" s="35"/>
      <c r="K2913" s="234"/>
      <c r="L2913" s="234"/>
      <c r="M2913" s="513" t="s">
        <v>3149</v>
      </c>
      <c r="N2913" s="243">
        <v>41871</v>
      </c>
      <c r="O2913" s="241"/>
      <c r="P2913" s="232">
        <v>-1</v>
      </c>
      <c r="Q2913" s="242" t="s">
        <v>3107</v>
      </c>
      <c r="R2913" s="231"/>
      <c r="T2913" s="91"/>
      <c r="U2913" s="92"/>
      <c r="V2913" s="92"/>
      <c r="W2913" s="92"/>
    </row>
    <row r="2914" spans="1:23" ht="12.75" customHeight="1" x14ac:dyDescent="0.2">
      <c r="A2914" s="228">
        <f t="shared" si="46"/>
        <v>2912</v>
      </c>
      <c r="B2914" s="238">
        <v>3892</v>
      </c>
      <c r="C2914" s="236" t="s">
        <v>3089</v>
      </c>
      <c r="D2914" s="237" t="s">
        <v>1569</v>
      </c>
      <c r="E2914" s="228" t="s">
        <v>2119</v>
      </c>
      <c r="F2914" s="24" t="s">
        <v>3098</v>
      </c>
      <c r="G2914" s="25" t="s">
        <v>2120</v>
      </c>
      <c r="H2914" s="25"/>
      <c r="I2914" s="25"/>
      <c r="J2914" s="35"/>
      <c r="K2914" s="234"/>
      <c r="L2914" s="234"/>
      <c r="M2914" s="513" t="s">
        <v>3149</v>
      </c>
      <c r="N2914" s="243">
        <v>41830</v>
      </c>
      <c r="O2914" s="241"/>
      <c r="P2914" s="232">
        <v>-1</v>
      </c>
      <c r="Q2914" s="242" t="s">
        <v>3107</v>
      </c>
      <c r="R2914" s="231"/>
      <c r="S2914" s="119">
        <v>41830</v>
      </c>
      <c r="T2914" s="345" t="s">
        <v>3151</v>
      </c>
      <c r="U2914" s="92"/>
      <c r="V2914" s="92"/>
      <c r="W2914" s="92"/>
    </row>
    <row r="2915" spans="1:23" x14ac:dyDescent="0.2">
      <c r="A2915" s="11">
        <f t="shared" si="46"/>
        <v>2913</v>
      </c>
      <c r="B2915" s="198">
        <v>1194</v>
      </c>
      <c r="C2915" s="189" t="s">
        <v>3089</v>
      </c>
      <c r="D2915" s="190" t="s">
        <v>2158</v>
      </c>
      <c r="E2915" s="13" t="s">
        <v>2119</v>
      </c>
      <c r="F2915" s="48" t="s">
        <v>3051</v>
      </c>
      <c r="G2915" s="18" t="s">
        <v>2120</v>
      </c>
      <c r="H2915" s="18" t="s">
        <v>2121</v>
      </c>
      <c r="I2915" s="18" t="s">
        <v>3360</v>
      </c>
      <c r="J2915" s="43" t="s">
        <v>3379</v>
      </c>
      <c r="K2915" s="70" t="s">
        <v>3379</v>
      </c>
      <c r="L2915" s="144">
        <v>41424</v>
      </c>
      <c r="M2915" s="138"/>
      <c r="N2915" s="39"/>
      <c r="O2915" s="15">
        <v>0</v>
      </c>
      <c r="P2915" s="65">
        <v>1</v>
      </c>
      <c r="Q2915" s="91" t="s">
        <v>3110</v>
      </c>
      <c r="R2915" s="53"/>
      <c r="T2915" s="91"/>
      <c r="U2915" s="92"/>
      <c r="V2915" s="92"/>
      <c r="W2915" s="92"/>
    </row>
    <row r="2916" spans="1:23" ht="12.75" customHeight="1" x14ac:dyDescent="0.2">
      <c r="A2916" s="228">
        <f t="shared" si="46"/>
        <v>2914</v>
      </c>
      <c r="B2916" s="238">
        <v>1211</v>
      </c>
      <c r="C2916" s="236" t="s">
        <v>3089</v>
      </c>
      <c r="D2916" s="237" t="s">
        <v>2159</v>
      </c>
      <c r="E2916" s="228" t="s">
        <v>2119</v>
      </c>
      <c r="F2916" s="24" t="s">
        <v>3098</v>
      </c>
      <c r="G2916" s="25" t="s">
        <v>2120</v>
      </c>
      <c r="H2916" s="25"/>
      <c r="I2916" s="25"/>
      <c r="J2916" s="35"/>
      <c r="K2916" s="234"/>
      <c r="L2916" s="234"/>
      <c r="M2916" s="513" t="s">
        <v>3149</v>
      </c>
      <c r="N2916" s="243">
        <v>41871</v>
      </c>
      <c r="O2916" s="241"/>
      <c r="P2916" s="232">
        <v>-1</v>
      </c>
      <c r="Q2916" s="242" t="s">
        <v>3107</v>
      </c>
      <c r="R2916" s="231"/>
      <c r="T2916" s="91"/>
      <c r="U2916" s="92"/>
      <c r="V2916" s="92"/>
      <c r="W2916" s="92"/>
    </row>
    <row r="2917" spans="1:23" ht="12.75" customHeight="1" x14ac:dyDescent="0.2">
      <c r="A2917" s="11">
        <f t="shared" si="46"/>
        <v>2915</v>
      </c>
      <c r="B2917" s="129">
        <v>1666</v>
      </c>
      <c r="C2917" s="130" t="s">
        <v>3089</v>
      </c>
      <c r="D2917" s="132" t="s">
        <v>84</v>
      </c>
      <c r="E2917" s="13" t="s">
        <v>2119</v>
      </c>
      <c r="F2917" s="48" t="s">
        <v>3051</v>
      </c>
      <c r="G2917" s="18" t="s">
        <v>2120</v>
      </c>
      <c r="H2917" s="18"/>
      <c r="I2917" s="221" t="s">
        <v>3360</v>
      </c>
      <c r="J2917" s="43" t="s">
        <v>3379</v>
      </c>
      <c r="K2917" s="70"/>
      <c r="L2917" s="144">
        <v>40881</v>
      </c>
      <c r="M2917" s="168"/>
      <c r="N2917" s="65"/>
      <c r="O2917" s="75">
        <v>0</v>
      </c>
      <c r="P2917" s="65">
        <v>1</v>
      </c>
      <c r="Q2917" s="91" t="s">
        <v>3110</v>
      </c>
      <c r="R2917" s="14"/>
      <c r="T2917" s="91"/>
      <c r="U2917" s="92"/>
      <c r="V2917" s="92"/>
      <c r="W2917" s="92"/>
    </row>
    <row r="2918" spans="1:23" ht="12.75" customHeight="1" x14ac:dyDescent="0.2">
      <c r="A2918" s="11">
        <f t="shared" si="46"/>
        <v>2916</v>
      </c>
      <c r="B2918" s="129">
        <v>1071</v>
      </c>
      <c r="C2918" s="130" t="s">
        <v>3089</v>
      </c>
      <c r="D2918" s="132" t="s">
        <v>2651</v>
      </c>
      <c r="E2918" s="13" t="s">
        <v>1713</v>
      </c>
      <c r="F2918" s="43" t="s">
        <v>3094</v>
      </c>
      <c r="G2918" s="18"/>
      <c r="H2918" s="18" t="s">
        <v>2121</v>
      </c>
      <c r="I2918" s="18"/>
      <c r="J2918" s="18"/>
      <c r="K2918" s="70" t="s">
        <v>3379</v>
      </c>
      <c r="L2918" s="70"/>
      <c r="M2918" s="168"/>
      <c r="N2918" s="65"/>
      <c r="O2918" s="75">
        <v>0</v>
      </c>
      <c r="P2918" s="65">
        <v>1</v>
      </c>
      <c r="Q2918" s="91" t="s">
        <v>3107</v>
      </c>
      <c r="R2918" s="14"/>
      <c r="T2918" s="91"/>
      <c r="U2918" s="92"/>
      <c r="V2918" s="92"/>
      <c r="W2918" s="92"/>
    </row>
    <row r="2919" spans="1:23" x14ac:dyDescent="0.2">
      <c r="A2919" s="11">
        <f t="shared" si="46"/>
        <v>2917</v>
      </c>
      <c r="B2919" s="198">
        <v>1331</v>
      </c>
      <c r="C2919" s="189" t="s">
        <v>3089</v>
      </c>
      <c r="D2919" s="190" t="s">
        <v>264</v>
      </c>
      <c r="E2919" s="13" t="s">
        <v>2119</v>
      </c>
      <c r="F2919" s="43" t="s">
        <v>3098</v>
      </c>
      <c r="G2919" s="18" t="s">
        <v>2120</v>
      </c>
      <c r="H2919" s="18" t="s">
        <v>2121</v>
      </c>
      <c r="I2919" s="225" t="s">
        <v>3360</v>
      </c>
      <c r="J2919" s="43" t="s">
        <v>3379</v>
      </c>
      <c r="K2919" s="70" t="s">
        <v>3379</v>
      </c>
      <c r="L2919" s="144">
        <v>41265</v>
      </c>
      <c r="M2919" s="138"/>
      <c r="N2919" s="39"/>
      <c r="O2919" s="15">
        <v>0</v>
      </c>
      <c r="P2919" s="65">
        <v>1</v>
      </c>
      <c r="Q2919" s="91" t="s">
        <v>3110</v>
      </c>
      <c r="R2919" s="53"/>
      <c r="T2919" s="91"/>
      <c r="U2919" s="92"/>
      <c r="V2919" s="92"/>
      <c r="W2919" s="92"/>
    </row>
    <row r="2920" spans="1:23" x14ac:dyDescent="0.2">
      <c r="A2920" s="11">
        <f t="shared" si="46"/>
        <v>2918</v>
      </c>
      <c r="B2920" s="198">
        <v>3148</v>
      </c>
      <c r="C2920" s="189" t="s">
        <v>3089</v>
      </c>
      <c r="D2920" s="190" t="s">
        <v>374</v>
      </c>
      <c r="E2920" s="13" t="s">
        <v>2119</v>
      </c>
      <c r="F2920" s="48" t="s">
        <v>3051</v>
      </c>
      <c r="G2920" s="18" t="s">
        <v>2120</v>
      </c>
      <c r="H2920" s="18" t="s">
        <v>2121</v>
      </c>
      <c r="I2920" s="18" t="s">
        <v>3360</v>
      </c>
      <c r="J2920" s="43" t="s">
        <v>3379</v>
      </c>
      <c r="K2920" s="70" t="s">
        <v>3379</v>
      </c>
      <c r="L2920" s="144">
        <v>41117</v>
      </c>
      <c r="M2920" s="138"/>
      <c r="N2920" s="39"/>
      <c r="O2920" s="15">
        <v>0</v>
      </c>
      <c r="P2920" s="65">
        <v>1</v>
      </c>
      <c r="Q2920" s="91" t="s">
        <v>3110</v>
      </c>
      <c r="R2920" s="53"/>
      <c r="T2920" s="91"/>
      <c r="U2920" s="92"/>
      <c r="V2920" s="92"/>
      <c r="W2920" s="92"/>
    </row>
    <row r="2921" spans="1:23" x14ac:dyDescent="0.2">
      <c r="A2921" s="11">
        <f t="shared" si="46"/>
        <v>2919</v>
      </c>
      <c r="B2921" s="198">
        <v>1076</v>
      </c>
      <c r="C2921" s="189" t="s">
        <v>3089</v>
      </c>
      <c r="D2921" s="190" t="s">
        <v>2933</v>
      </c>
      <c r="E2921" s="13" t="s">
        <v>2119</v>
      </c>
      <c r="F2921" s="48" t="s">
        <v>3051</v>
      </c>
      <c r="G2921" s="18"/>
      <c r="H2921" s="18" t="s">
        <v>2121</v>
      </c>
      <c r="I2921" s="18" t="s">
        <v>3360</v>
      </c>
      <c r="J2921" s="18"/>
      <c r="K2921" s="70" t="s">
        <v>3379</v>
      </c>
      <c r="L2921" s="144">
        <v>41058</v>
      </c>
      <c r="M2921" s="138"/>
      <c r="N2921" s="39"/>
      <c r="O2921" s="15">
        <v>0</v>
      </c>
      <c r="P2921" s="65">
        <v>1</v>
      </c>
      <c r="Q2921" s="91" t="s">
        <v>3110</v>
      </c>
      <c r="R2921" s="53"/>
      <c r="T2921" s="91"/>
      <c r="U2921" s="92"/>
      <c r="V2921" s="92"/>
      <c r="W2921" s="92"/>
    </row>
    <row r="2922" spans="1:23" x14ac:dyDescent="0.2">
      <c r="A2922" s="11">
        <f t="shared" si="46"/>
        <v>2920</v>
      </c>
      <c r="B2922" s="198">
        <v>1579</v>
      </c>
      <c r="C2922" s="189" t="s">
        <v>3089</v>
      </c>
      <c r="D2922" s="190" t="s">
        <v>2934</v>
      </c>
      <c r="E2922" s="13" t="s">
        <v>2119</v>
      </c>
      <c r="F2922" s="48" t="s">
        <v>3051</v>
      </c>
      <c r="G2922" s="18" t="s">
        <v>2120</v>
      </c>
      <c r="H2922" s="18" t="s">
        <v>2121</v>
      </c>
      <c r="I2922" s="18" t="s">
        <v>3360</v>
      </c>
      <c r="J2922" s="69">
        <v>41455</v>
      </c>
      <c r="K2922" s="70" t="s">
        <v>3379</v>
      </c>
      <c r="L2922" s="144">
        <v>41058</v>
      </c>
      <c r="M2922" s="138"/>
      <c r="N2922" s="39"/>
      <c r="O2922" s="15">
        <v>0</v>
      </c>
      <c r="P2922" s="65">
        <v>1</v>
      </c>
      <c r="Q2922" s="91" t="s">
        <v>3110</v>
      </c>
      <c r="R2922" s="53"/>
      <c r="T2922" s="91"/>
      <c r="U2922" s="92"/>
      <c r="V2922" s="92"/>
      <c r="W2922" s="92"/>
    </row>
    <row r="2923" spans="1:23" ht="12.75" customHeight="1" x14ac:dyDescent="0.2">
      <c r="A2923" s="11">
        <f t="shared" si="46"/>
        <v>2921</v>
      </c>
      <c r="B2923" s="129">
        <v>1051</v>
      </c>
      <c r="C2923" s="130" t="s">
        <v>3089</v>
      </c>
      <c r="D2923" s="132" t="s">
        <v>2955</v>
      </c>
      <c r="E2923" s="13" t="s">
        <v>2646</v>
      </c>
      <c r="F2923" s="48" t="s">
        <v>3052</v>
      </c>
      <c r="G2923" s="18" t="s">
        <v>2120</v>
      </c>
      <c r="H2923" s="18" t="s">
        <v>2121</v>
      </c>
      <c r="I2923" s="18" t="s">
        <v>3360</v>
      </c>
      <c r="J2923" s="43" t="s">
        <v>3379</v>
      </c>
      <c r="K2923" s="70" t="s">
        <v>3379</v>
      </c>
      <c r="L2923" s="144">
        <v>41100</v>
      </c>
      <c r="M2923" s="168"/>
      <c r="N2923" s="65"/>
      <c r="O2923" s="75">
        <v>0</v>
      </c>
      <c r="P2923" s="65">
        <v>1</v>
      </c>
      <c r="Q2923" s="91" t="s">
        <v>3110</v>
      </c>
      <c r="R2923" s="14"/>
      <c r="T2923" s="91"/>
      <c r="U2923" s="92"/>
      <c r="V2923" s="92"/>
      <c r="W2923" s="92"/>
    </row>
    <row r="2924" spans="1:23" x14ac:dyDescent="0.2">
      <c r="A2924" s="11">
        <f t="shared" si="46"/>
        <v>2922</v>
      </c>
      <c r="B2924" s="198">
        <v>1279</v>
      </c>
      <c r="C2924" s="189" t="s">
        <v>3089</v>
      </c>
      <c r="D2924" s="190" t="s">
        <v>2956</v>
      </c>
      <c r="E2924" s="13" t="s">
        <v>2119</v>
      </c>
      <c r="F2924" s="48" t="s">
        <v>3051</v>
      </c>
      <c r="G2924" s="18" t="s">
        <v>2120</v>
      </c>
      <c r="H2924" s="18" t="s">
        <v>2121</v>
      </c>
      <c r="I2924" s="18" t="s">
        <v>3360</v>
      </c>
      <c r="J2924" s="43" t="s">
        <v>3379</v>
      </c>
      <c r="K2924" s="70" t="s">
        <v>3379</v>
      </c>
      <c r="L2924" s="144">
        <v>40907</v>
      </c>
      <c r="M2924" s="138"/>
      <c r="N2924" s="39"/>
      <c r="O2924" s="15">
        <v>0</v>
      </c>
      <c r="P2924" s="65">
        <v>1</v>
      </c>
      <c r="Q2924" s="91" t="s">
        <v>3110</v>
      </c>
      <c r="R2924" s="53"/>
      <c r="T2924" s="91"/>
      <c r="U2924" s="92"/>
      <c r="V2924" s="92"/>
      <c r="W2924" s="92"/>
    </row>
    <row r="2925" spans="1:23" x14ac:dyDescent="0.2">
      <c r="A2925" s="11">
        <f t="shared" si="46"/>
        <v>2923</v>
      </c>
      <c r="B2925" s="198">
        <v>3666</v>
      </c>
      <c r="C2925" s="189" t="s">
        <v>3089</v>
      </c>
      <c r="D2925" s="190" t="s">
        <v>2962</v>
      </c>
      <c r="E2925" s="13" t="s">
        <v>2119</v>
      </c>
      <c r="F2925" s="48" t="s">
        <v>3051</v>
      </c>
      <c r="G2925" s="18" t="s">
        <v>2120</v>
      </c>
      <c r="H2925" s="18" t="s">
        <v>2121</v>
      </c>
      <c r="I2925" s="18" t="s">
        <v>3360</v>
      </c>
      <c r="J2925" s="43" t="s">
        <v>3379</v>
      </c>
      <c r="K2925" s="70" t="s">
        <v>3379</v>
      </c>
      <c r="L2925" s="144">
        <v>41148</v>
      </c>
      <c r="M2925" s="138"/>
      <c r="N2925" s="39"/>
      <c r="O2925" s="15">
        <v>0</v>
      </c>
      <c r="P2925" s="65">
        <v>1</v>
      </c>
      <c r="Q2925" s="91" t="s">
        <v>3110</v>
      </c>
      <c r="R2925" s="53"/>
      <c r="T2925" s="91"/>
      <c r="U2925" s="92"/>
      <c r="V2925" s="92"/>
      <c r="W2925" s="92"/>
    </row>
    <row r="2926" spans="1:23" ht="12.75" customHeight="1" x14ac:dyDescent="0.2">
      <c r="A2926" s="242">
        <f t="shared" si="46"/>
        <v>2924</v>
      </c>
      <c r="B2926" s="262">
        <v>1021</v>
      </c>
      <c r="C2926" s="242" t="s">
        <v>3089</v>
      </c>
      <c r="D2926" s="242" t="s">
        <v>2968</v>
      </c>
      <c r="E2926" s="228" t="s">
        <v>934</v>
      </c>
      <c r="F2926" s="258" t="s">
        <v>3099</v>
      </c>
      <c r="G2926" s="25" t="s">
        <v>2120</v>
      </c>
      <c r="H2926" s="25" t="s">
        <v>2121</v>
      </c>
      <c r="I2926" s="242"/>
      <c r="J2926" s="242"/>
      <c r="K2926" s="242"/>
      <c r="L2926" s="242"/>
      <c r="M2926" s="258" t="s">
        <v>3108</v>
      </c>
      <c r="N2926" s="250">
        <v>41932</v>
      </c>
      <c r="O2926" s="242"/>
      <c r="P2926" s="232">
        <v>-1</v>
      </c>
      <c r="Q2926" s="242" t="s">
        <v>3107</v>
      </c>
      <c r="R2926" s="242"/>
      <c r="T2926" s="91"/>
      <c r="U2926" s="92"/>
      <c r="V2926" s="92"/>
      <c r="W2926" s="92"/>
    </row>
    <row r="2927" spans="1:23" ht="12.75" customHeight="1" x14ac:dyDescent="0.2">
      <c r="A2927" s="11">
        <f t="shared" si="46"/>
        <v>2925</v>
      </c>
      <c r="B2927" s="129">
        <v>5910</v>
      </c>
      <c r="C2927" s="130" t="s">
        <v>3089</v>
      </c>
      <c r="D2927" s="132" t="s">
        <v>3018</v>
      </c>
      <c r="E2927" s="13" t="s">
        <v>2119</v>
      </c>
      <c r="F2927" s="43" t="s">
        <v>3098</v>
      </c>
      <c r="G2927" s="18" t="s">
        <v>2120</v>
      </c>
      <c r="H2927" s="18"/>
      <c r="I2927" s="18"/>
      <c r="J2927" s="43" t="s">
        <v>3379</v>
      </c>
      <c r="K2927" s="70"/>
      <c r="L2927" s="70"/>
      <c r="M2927" s="168"/>
      <c r="N2927" s="65"/>
      <c r="O2927" s="75">
        <v>0</v>
      </c>
      <c r="P2927" s="65">
        <v>1</v>
      </c>
      <c r="Q2927" s="91" t="s">
        <v>3107</v>
      </c>
      <c r="R2927" s="14"/>
      <c r="S2927" s="540" t="s">
        <v>23009</v>
      </c>
      <c r="T2927" s="91" t="s">
        <v>20876</v>
      </c>
      <c r="U2927" s="538">
        <v>42277</v>
      </c>
      <c r="V2927" s="92"/>
      <c r="W2927" s="92"/>
    </row>
    <row r="2928" spans="1:23" ht="12.75" customHeight="1" x14ac:dyDescent="0.2">
      <c r="A2928" s="11">
        <f t="shared" si="46"/>
        <v>2926</v>
      </c>
      <c r="B2928" s="129">
        <v>1952</v>
      </c>
      <c r="C2928" s="130" t="s">
        <v>3089</v>
      </c>
      <c r="D2928" s="132" t="s">
        <v>2972</v>
      </c>
      <c r="E2928" s="13" t="s">
        <v>934</v>
      </c>
      <c r="F2928" s="48" t="s">
        <v>3055</v>
      </c>
      <c r="G2928" s="18"/>
      <c r="H2928" s="18" t="s">
        <v>2121</v>
      </c>
      <c r="I2928" s="225" t="s">
        <v>3360</v>
      </c>
      <c r="J2928" s="18"/>
      <c r="K2928" s="70" t="s">
        <v>3379</v>
      </c>
      <c r="L2928" s="144">
        <v>41176</v>
      </c>
      <c r="M2928" s="168"/>
      <c r="N2928" s="65"/>
      <c r="O2928" s="75">
        <v>0</v>
      </c>
      <c r="P2928" s="65">
        <v>1</v>
      </c>
      <c r="Q2928" s="91" t="s">
        <v>3110</v>
      </c>
      <c r="R2928" s="14"/>
      <c r="T2928" s="91"/>
      <c r="U2928" s="92"/>
      <c r="V2928" s="92"/>
      <c r="W2928" s="92"/>
    </row>
    <row r="2929" spans="1:25" x14ac:dyDescent="0.2">
      <c r="A2929" s="11">
        <f t="shared" si="46"/>
        <v>2927</v>
      </c>
      <c r="B2929" s="198">
        <v>1148</v>
      </c>
      <c r="C2929" s="189" t="s">
        <v>3089</v>
      </c>
      <c r="D2929" s="190" t="s">
        <v>2973</v>
      </c>
      <c r="E2929" s="13" t="s">
        <v>2119</v>
      </c>
      <c r="F2929" s="48" t="s">
        <v>3051</v>
      </c>
      <c r="G2929" s="18" t="s">
        <v>2120</v>
      </c>
      <c r="H2929" s="18" t="s">
        <v>2121</v>
      </c>
      <c r="I2929" s="221" t="s">
        <v>3360</v>
      </c>
      <c r="J2929" s="43" t="s">
        <v>3379</v>
      </c>
      <c r="K2929" s="70" t="s">
        <v>3379</v>
      </c>
      <c r="L2929" s="144">
        <v>41179</v>
      </c>
      <c r="M2929" s="138"/>
      <c r="N2929" s="39"/>
      <c r="O2929" s="15">
        <v>0</v>
      </c>
      <c r="P2929" s="65">
        <v>1</v>
      </c>
      <c r="Q2929" s="91" t="s">
        <v>3110</v>
      </c>
      <c r="R2929" s="53"/>
      <c r="T2929" s="91"/>
      <c r="U2929" s="92"/>
      <c r="V2929" s="92"/>
      <c r="W2929" s="92"/>
    </row>
    <row r="2930" spans="1:25" ht="12.75" customHeight="1" x14ac:dyDescent="0.2">
      <c r="A2930" s="388">
        <f t="shared" si="46"/>
        <v>2928</v>
      </c>
      <c r="B2930" s="442">
        <v>1627</v>
      </c>
      <c r="C2930" s="420" t="s">
        <v>3089</v>
      </c>
      <c r="D2930" s="421" t="s">
        <v>2979</v>
      </c>
      <c r="E2930" s="388" t="s">
        <v>2119</v>
      </c>
      <c r="F2930" s="443" t="s">
        <v>3051</v>
      </c>
      <c r="G2930" s="113" t="s">
        <v>2120</v>
      </c>
      <c r="H2930" s="113"/>
      <c r="I2930" s="113"/>
      <c r="J2930" s="122"/>
      <c r="K2930" s="422"/>
      <c r="L2930" s="422"/>
      <c r="M2930" s="514" t="s">
        <v>3142</v>
      </c>
      <c r="N2930" s="423">
        <v>42095</v>
      </c>
      <c r="O2930" s="391">
        <v>0</v>
      </c>
      <c r="P2930" s="392">
        <v>-1</v>
      </c>
      <c r="Q2930" s="393" t="s">
        <v>3107</v>
      </c>
      <c r="R2930" s="114"/>
      <c r="T2930" s="91"/>
      <c r="U2930" s="92"/>
      <c r="V2930" s="92"/>
      <c r="W2930" s="92"/>
    </row>
    <row r="2931" spans="1:25" ht="12.75" customHeight="1" x14ac:dyDescent="0.2">
      <c r="A2931" s="11">
        <f t="shared" si="46"/>
        <v>2929</v>
      </c>
      <c r="B2931" s="129">
        <v>1061</v>
      </c>
      <c r="C2931" s="130" t="s">
        <v>3089</v>
      </c>
      <c r="D2931" s="132" t="s">
        <v>2980</v>
      </c>
      <c r="E2931" s="13" t="s">
        <v>2119</v>
      </c>
      <c r="F2931" s="48" t="s">
        <v>3051</v>
      </c>
      <c r="G2931" s="18" t="s">
        <v>2120</v>
      </c>
      <c r="H2931" s="18"/>
      <c r="I2931" s="225" t="s">
        <v>3360</v>
      </c>
      <c r="J2931" s="43" t="s">
        <v>3379</v>
      </c>
      <c r="K2931" s="70"/>
      <c r="L2931" s="144">
        <v>41218</v>
      </c>
      <c r="M2931" s="168"/>
      <c r="N2931" s="65"/>
      <c r="O2931" s="75">
        <v>0</v>
      </c>
      <c r="P2931" s="65">
        <v>1</v>
      </c>
      <c r="Q2931" s="91" t="s">
        <v>3110</v>
      </c>
      <c r="R2931" s="14"/>
      <c r="T2931" s="91"/>
      <c r="U2931" s="92"/>
      <c r="V2931" s="92"/>
      <c r="W2931" s="92"/>
    </row>
    <row r="2932" spans="1:25" ht="12.75" customHeight="1" x14ac:dyDescent="0.2">
      <c r="A2932" s="11">
        <f t="shared" si="46"/>
        <v>2930</v>
      </c>
      <c r="B2932" s="129">
        <v>1062</v>
      </c>
      <c r="C2932" s="130" t="s">
        <v>3089</v>
      </c>
      <c r="D2932" s="132" t="s">
        <v>2981</v>
      </c>
      <c r="E2932" s="13" t="s">
        <v>2119</v>
      </c>
      <c r="F2932" s="48" t="s">
        <v>3051</v>
      </c>
      <c r="G2932" s="18" t="s">
        <v>2120</v>
      </c>
      <c r="H2932" s="18"/>
      <c r="I2932" s="18" t="s">
        <v>3360</v>
      </c>
      <c r="J2932" s="43" t="s">
        <v>3379</v>
      </c>
      <c r="K2932" s="70"/>
      <c r="L2932" s="144">
        <v>41218</v>
      </c>
      <c r="M2932" s="168"/>
      <c r="N2932" s="65"/>
      <c r="O2932" s="75">
        <v>0</v>
      </c>
      <c r="P2932" s="65">
        <v>1</v>
      </c>
      <c r="Q2932" s="91" t="s">
        <v>3110</v>
      </c>
      <c r="R2932" s="14"/>
      <c r="T2932" s="91"/>
      <c r="U2932" s="92"/>
      <c r="V2932" s="92"/>
      <c r="W2932" s="92"/>
    </row>
    <row r="2933" spans="1:25" ht="12.75" customHeight="1" x14ac:dyDescent="0.2">
      <c r="A2933" s="11">
        <f t="shared" si="46"/>
        <v>2931</v>
      </c>
      <c r="B2933" s="129">
        <v>1064</v>
      </c>
      <c r="C2933" s="130" t="s">
        <v>3089</v>
      </c>
      <c r="D2933" s="132" t="s">
        <v>2982</v>
      </c>
      <c r="E2933" s="13" t="s">
        <v>2119</v>
      </c>
      <c r="F2933" s="48" t="s">
        <v>3051</v>
      </c>
      <c r="G2933" s="18" t="s">
        <v>2120</v>
      </c>
      <c r="H2933" s="18"/>
      <c r="I2933" s="221" t="s">
        <v>3360</v>
      </c>
      <c r="J2933" s="43" t="s">
        <v>3379</v>
      </c>
      <c r="K2933" s="70"/>
      <c r="L2933" s="144">
        <v>41218</v>
      </c>
      <c r="M2933" s="168"/>
      <c r="N2933" s="65"/>
      <c r="O2933" s="75">
        <v>0</v>
      </c>
      <c r="P2933" s="65">
        <v>1</v>
      </c>
      <c r="Q2933" s="91" t="s">
        <v>3110</v>
      </c>
      <c r="R2933" s="14"/>
      <c r="T2933" s="91"/>
      <c r="U2933" s="92"/>
      <c r="V2933" s="92"/>
      <c r="W2933" s="92"/>
    </row>
    <row r="2934" spans="1:25" ht="12.75" customHeight="1" x14ac:dyDescent="0.2">
      <c r="A2934" s="11">
        <f t="shared" si="46"/>
        <v>2932</v>
      </c>
      <c r="B2934" s="129">
        <v>3967</v>
      </c>
      <c r="C2934" s="130" t="s">
        <v>3089</v>
      </c>
      <c r="D2934" s="132" t="s">
        <v>2983</v>
      </c>
      <c r="E2934" s="13" t="s">
        <v>957</v>
      </c>
      <c r="F2934" s="43" t="s">
        <v>3096</v>
      </c>
      <c r="G2934" s="18" t="s">
        <v>2120</v>
      </c>
      <c r="H2934" s="18"/>
      <c r="I2934" s="18"/>
      <c r="J2934" s="43" t="s">
        <v>3379</v>
      </c>
      <c r="K2934" s="70"/>
      <c r="L2934" s="70"/>
      <c r="M2934" s="168"/>
      <c r="N2934" s="65"/>
      <c r="O2934" s="75">
        <v>0</v>
      </c>
      <c r="P2934" s="65">
        <v>1</v>
      </c>
      <c r="Q2934" s="91" t="s">
        <v>3107</v>
      </c>
      <c r="R2934" s="14"/>
      <c r="T2934" s="91"/>
      <c r="U2934" s="92"/>
      <c r="V2934" s="92"/>
      <c r="W2934" s="92"/>
    </row>
    <row r="2935" spans="1:25" ht="12.75" customHeight="1" x14ac:dyDescent="0.2">
      <c r="A2935" s="11">
        <f t="shared" si="46"/>
        <v>2933</v>
      </c>
      <c r="B2935" s="129">
        <v>1223</v>
      </c>
      <c r="C2935" s="130" t="s">
        <v>3089</v>
      </c>
      <c r="D2935" s="132" t="s">
        <v>2987</v>
      </c>
      <c r="E2935" s="13" t="s">
        <v>2646</v>
      </c>
      <c r="F2935" s="43" t="s">
        <v>3095</v>
      </c>
      <c r="G2935" s="18" t="s">
        <v>2120</v>
      </c>
      <c r="H2935" s="18"/>
      <c r="I2935" s="226" t="s">
        <v>3360</v>
      </c>
      <c r="J2935" s="43" t="s">
        <v>3379</v>
      </c>
      <c r="K2935" s="70"/>
      <c r="L2935" s="144">
        <v>41605</v>
      </c>
      <c r="M2935" s="168"/>
      <c r="N2935" s="65"/>
      <c r="O2935" s="75">
        <v>0</v>
      </c>
      <c r="P2935" s="65">
        <v>1</v>
      </c>
      <c r="Q2935" s="91" t="s">
        <v>3110</v>
      </c>
      <c r="R2935" s="14"/>
      <c r="T2935" s="91"/>
      <c r="U2935" s="92"/>
      <c r="V2935" s="92">
        <v>41669</v>
      </c>
      <c r="W2935" s="92"/>
    </row>
    <row r="2936" spans="1:25" ht="12.75" customHeight="1" x14ac:dyDescent="0.2">
      <c r="A2936" s="11">
        <f t="shared" si="46"/>
        <v>2934</v>
      </c>
      <c r="B2936" s="129">
        <v>1880</v>
      </c>
      <c r="C2936" s="130" t="s">
        <v>3089</v>
      </c>
      <c r="D2936" s="132" t="s">
        <v>2988</v>
      </c>
      <c r="E2936" s="13" t="s">
        <v>646</v>
      </c>
      <c r="F2936" s="43" t="s">
        <v>3097</v>
      </c>
      <c r="G2936" s="18"/>
      <c r="H2936" s="18" t="s">
        <v>2121</v>
      </c>
      <c r="I2936" s="18"/>
      <c r="J2936" s="18"/>
      <c r="K2936" s="70" t="s">
        <v>3379</v>
      </c>
      <c r="L2936" s="70"/>
      <c r="M2936" s="168"/>
      <c r="N2936" s="65"/>
      <c r="O2936" s="75">
        <v>0</v>
      </c>
      <c r="P2936" s="65">
        <v>1</v>
      </c>
      <c r="Q2936" s="91" t="s">
        <v>3107</v>
      </c>
      <c r="R2936" s="14"/>
      <c r="T2936" s="91"/>
      <c r="U2936" s="92"/>
      <c r="V2936" s="92"/>
      <c r="W2936" s="92"/>
    </row>
    <row r="2937" spans="1:25" ht="12.75" customHeight="1" x14ac:dyDescent="0.2">
      <c r="A2937" s="11">
        <f t="shared" si="46"/>
        <v>2935</v>
      </c>
      <c r="B2937" s="129">
        <v>1783</v>
      </c>
      <c r="C2937" s="130" t="s">
        <v>3089</v>
      </c>
      <c r="D2937" s="132" t="s">
        <v>2989</v>
      </c>
      <c r="E2937" s="13" t="s">
        <v>1713</v>
      </c>
      <c r="F2937" s="43" t="s">
        <v>3094</v>
      </c>
      <c r="G2937" s="18"/>
      <c r="H2937" s="18" t="s">
        <v>2121</v>
      </c>
      <c r="I2937" s="18"/>
      <c r="J2937" s="18"/>
      <c r="K2937" s="70" t="s">
        <v>3379</v>
      </c>
      <c r="L2937" s="70"/>
      <c r="M2937" s="168"/>
      <c r="N2937" s="65"/>
      <c r="O2937" s="75">
        <v>0</v>
      </c>
      <c r="P2937" s="65">
        <v>1</v>
      </c>
      <c r="Q2937" s="91" t="s">
        <v>3107</v>
      </c>
      <c r="R2937" s="14"/>
      <c r="T2937" s="91"/>
      <c r="U2937" s="92"/>
      <c r="V2937" s="92"/>
      <c r="W2937" s="92"/>
      <c r="Y2937" s="540"/>
    </row>
    <row r="2938" spans="1:25" ht="12.75" customHeight="1" x14ac:dyDescent="0.2">
      <c r="A2938" s="11">
        <f t="shared" si="46"/>
        <v>2936</v>
      </c>
      <c r="B2938" s="129">
        <v>1797</v>
      </c>
      <c r="C2938" s="130" t="s">
        <v>3089</v>
      </c>
      <c r="D2938" s="132" t="s">
        <v>2990</v>
      </c>
      <c r="E2938" s="13" t="s">
        <v>1713</v>
      </c>
      <c r="F2938" s="43" t="s">
        <v>3094</v>
      </c>
      <c r="G2938" s="18"/>
      <c r="H2938" s="18" t="s">
        <v>2121</v>
      </c>
      <c r="I2938" s="18"/>
      <c r="J2938" s="18"/>
      <c r="K2938" s="70" t="s">
        <v>3379</v>
      </c>
      <c r="L2938" s="70"/>
      <c r="M2938" s="168"/>
      <c r="N2938" s="65"/>
      <c r="O2938" s="75">
        <v>0</v>
      </c>
      <c r="P2938" s="65">
        <v>1</v>
      </c>
      <c r="Q2938" s="91" t="s">
        <v>3107</v>
      </c>
      <c r="R2938" s="14"/>
      <c r="T2938" s="91"/>
      <c r="U2938" s="92"/>
      <c r="V2938" s="92"/>
      <c r="W2938" s="92"/>
    </row>
    <row r="2939" spans="1:25" ht="12.75" customHeight="1" x14ac:dyDescent="0.2">
      <c r="A2939" s="11">
        <f t="shared" si="46"/>
        <v>2937</v>
      </c>
      <c r="B2939" s="129">
        <v>1798</v>
      </c>
      <c r="C2939" s="130" t="s">
        <v>3089</v>
      </c>
      <c r="D2939" s="132" t="s">
        <v>2991</v>
      </c>
      <c r="E2939" s="13" t="s">
        <v>1713</v>
      </c>
      <c r="F2939" s="43" t="s">
        <v>3094</v>
      </c>
      <c r="G2939" s="18"/>
      <c r="H2939" s="18" t="s">
        <v>2121</v>
      </c>
      <c r="I2939" s="18"/>
      <c r="J2939" s="18"/>
      <c r="K2939" s="70" t="s">
        <v>3379</v>
      </c>
      <c r="L2939" s="70"/>
      <c r="M2939" s="168"/>
      <c r="N2939" s="65"/>
      <c r="O2939" s="75">
        <v>0</v>
      </c>
      <c r="P2939" s="65">
        <v>1</v>
      </c>
      <c r="Q2939" s="91" t="s">
        <v>3107</v>
      </c>
      <c r="R2939" s="14"/>
      <c r="T2939" s="91"/>
      <c r="U2939" s="92"/>
      <c r="V2939" s="92"/>
      <c r="W2939" s="92"/>
    </row>
    <row r="2940" spans="1:25" ht="12.75" customHeight="1" x14ac:dyDescent="0.2">
      <c r="A2940" s="11">
        <f t="shared" si="46"/>
        <v>2938</v>
      </c>
      <c r="B2940" s="129">
        <v>1100</v>
      </c>
      <c r="C2940" s="130" t="s">
        <v>3089</v>
      </c>
      <c r="D2940" s="132" t="s">
        <v>2992</v>
      </c>
      <c r="E2940" s="13" t="s">
        <v>1713</v>
      </c>
      <c r="F2940" s="43" t="s">
        <v>3094</v>
      </c>
      <c r="G2940" s="18"/>
      <c r="H2940" s="18" t="s">
        <v>2121</v>
      </c>
      <c r="I2940" s="18"/>
      <c r="J2940" s="18"/>
      <c r="K2940" s="70" t="s">
        <v>3379</v>
      </c>
      <c r="L2940" s="70"/>
      <c r="M2940" s="168"/>
      <c r="N2940" s="65"/>
      <c r="O2940" s="75">
        <v>0</v>
      </c>
      <c r="P2940" s="65">
        <v>1</v>
      </c>
      <c r="Q2940" s="91" t="s">
        <v>3107</v>
      </c>
      <c r="R2940" s="14"/>
      <c r="T2940" s="91"/>
      <c r="U2940" s="92"/>
      <c r="V2940" s="92"/>
      <c r="W2940" s="92"/>
    </row>
    <row r="2941" spans="1:25" ht="12.75" customHeight="1" x14ac:dyDescent="0.2">
      <c r="A2941" s="11">
        <f t="shared" si="46"/>
        <v>2939</v>
      </c>
      <c r="B2941" s="129">
        <v>1945</v>
      </c>
      <c r="C2941" s="130" t="s">
        <v>3089</v>
      </c>
      <c r="D2941" s="132" t="s">
        <v>2998</v>
      </c>
      <c r="E2941" s="13" t="s">
        <v>957</v>
      </c>
      <c r="F2941" s="43" t="s">
        <v>3096</v>
      </c>
      <c r="G2941" s="18" t="s">
        <v>2120</v>
      </c>
      <c r="H2941" s="18"/>
      <c r="I2941" s="18"/>
      <c r="J2941" s="43" t="s">
        <v>3379</v>
      </c>
      <c r="K2941" s="70"/>
      <c r="L2941" s="70"/>
      <c r="M2941" s="168"/>
      <c r="N2941" s="65"/>
      <c r="O2941" s="75">
        <v>0</v>
      </c>
      <c r="P2941" s="65">
        <v>1</v>
      </c>
      <c r="Q2941" s="91" t="s">
        <v>3107</v>
      </c>
      <c r="R2941" s="14"/>
      <c r="T2941" s="91"/>
      <c r="U2941" s="92"/>
      <c r="V2941" s="92"/>
      <c r="W2941" s="92"/>
    </row>
    <row r="2942" spans="1:25" ht="12.75" customHeight="1" x14ac:dyDescent="0.2">
      <c r="A2942" s="11">
        <f t="shared" si="46"/>
        <v>2940</v>
      </c>
      <c r="B2942" s="129">
        <v>1778</v>
      </c>
      <c r="C2942" s="130" t="s">
        <v>3089</v>
      </c>
      <c r="D2942" s="132" t="s">
        <v>3001</v>
      </c>
      <c r="E2942" s="13" t="s">
        <v>1713</v>
      </c>
      <c r="F2942" s="43" t="s">
        <v>3094</v>
      </c>
      <c r="G2942" s="18"/>
      <c r="H2942" s="18" t="s">
        <v>2121</v>
      </c>
      <c r="I2942" s="18"/>
      <c r="J2942" s="18"/>
      <c r="K2942" s="70" t="s">
        <v>3379</v>
      </c>
      <c r="L2942" s="70"/>
      <c r="M2942" s="168"/>
      <c r="N2942" s="65"/>
      <c r="O2942" s="75">
        <v>0</v>
      </c>
      <c r="P2942" s="65">
        <v>1</v>
      </c>
      <c r="Q2942" s="91" t="s">
        <v>3107</v>
      </c>
      <c r="R2942" s="14"/>
      <c r="T2942" s="91"/>
      <c r="U2942" s="92"/>
      <c r="V2942" s="92"/>
      <c r="W2942" s="92"/>
    </row>
    <row r="2943" spans="1:25" x14ac:dyDescent="0.2">
      <c r="A2943" s="11">
        <f t="shared" si="46"/>
        <v>2941</v>
      </c>
      <c r="B2943" s="198">
        <v>5957</v>
      </c>
      <c r="C2943" s="189" t="s">
        <v>3089</v>
      </c>
      <c r="D2943" s="190" t="s">
        <v>3006</v>
      </c>
      <c r="E2943" s="13" t="s">
        <v>2119</v>
      </c>
      <c r="F2943" s="48" t="s">
        <v>3051</v>
      </c>
      <c r="G2943" s="18" t="s">
        <v>2120</v>
      </c>
      <c r="H2943" s="18" t="s">
        <v>2121</v>
      </c>
      <c r="I2943" s="226" t="s">
        <v>3360</v>
      </c>
      <c r="J2943" s="69">
        <v>41279</v>
      </c>
      <c r="K2943" s="70" t="s">
        <v>3379</v>
      </c>
      <c r="L2943" s="144">
        <v>41352</v>
      </c>
      <c r="M2943" s="138"/>
      <c r="N2943" s="39"/>
      <c r="O2943" s="15">
        <v>0</v>
      </c>
      <c r="P2943" s="65">
        <v>1</v>
      </c>
      <c r="Q2943" s="91" t="s">
        <v>3110</v>
      </c>
      <c r="R2943" s="53"/>
      <c r="T2943" s="91"/>
      <c r="U2943" s="92"/>
      <c r="V2943" s="92"/>
      <c r="W2943" s="92"/>
    </row>
    <row r="2944" spans="1:25" ht="12.75" customHeight="1" x14ac:dyDescent="0.2">
      <c r="A2944" s="11">
        <f t="shared" si="46"/>
        <v>2942</v>
      </c>
      <c r="B2944" s="129">
        <v>1732</v>
      </c>
      <c r="C2944" s="130" t="s">
        <v>3089</v>
      </c>
      <c r="D2944" s="132" t="s">
        <v>3011</v>
      </c>
      <c r="E2944" s="13" t="s">
        <v>1713</v>
      </c>
      <c r="F2944" s="43" t="s">
        <v>3094</v>
      </c>
      <c r="G2944" s="18"/>
      <c r="H2944" s="18" t="s">
        <v>2121</v>
      </c>
      <c r="I2944" s="18"/>
      <c r="J2944" s="18"/>
      <c r="K2944" s="70" t="s">
        <v>3379</v>
      </c>
      <c r="L2944" s="70"/>
      <c r="M2944" s="168"/>
      <c r="N2944" s="65"/>
      <c r="O2944" s="75">
        <v>0</v>
      </c>
      <c r="P2944" s="65">
        <v>1</v>
      </c>
      <c r="Q2944" s="91" t="s">
        <v>3107</v>
      </c>
      <c r="R2944" s="14"/>
      <c r="T2944" s="91"/>
      <c r="U2944" s="92"/>
      <c r="V2944" s="92"/>
      <c r="W2944" s="92"/>
    </row>
    <row r="2945" spans="1:23" ht="12.75" customHeight="1" x14ac:dyDescent="0.2">
      <c r="A2945" s="11">
        <f t="shared" si="46"/>
        <v>2943</v>
      </c>
      <c r="B2945" s="129">
        <v>3840</v>
      </c>
      <c r="C2945" s="130" t="s">
        <v>3089</v>
      </c>
      <c r="D2945" s="132" t="s">
        <v>3012</v>
      </c>
      <c r="E2945" s="13" t="s">
        <v>646</v>
      </c>
      <c r="F2945" s="43" t="s">
        <v>3097</v>
      </c>
      <c r="G2945" s="18" t="s">
        <v>2120</v>
      </c>
      <c r="H2945" s="18"/>
      <c r="I2945" s="18"/>
      <c r="J2945" s="43" t="s">
        <v>3379</v>
      </c>
      <c r="K2945" s="70"/>
      <c r="L2945" s="70"/>
      <c r="M2945" s="168"/>
      <c r="N2945" s="65"/>
      <c r="O2945" s="75">
        <v>0</v>
      </c>
      <c r="P2945" s="65">
        <v>1</v>
      </c>
      <c r="Q2945" s="91" t="s">
        <v>3107</v>
      </c>
      <c r="R2945" s="14"/>
      <c r="T2945" s="91"/>
      <c r="U2945" s="92"/>
      <c r="V2945" s="92"/>
      <c r="W2945" s="92"/>
    </row>
    <row r="2946" spans="1:23" x14ac:dyDescent="0.2">
      <c r="A2946" s="11">
        <f t="shared" si="46"/>
        <v>2944</v>
      </c>
      <c r="B2946" s="198">
        <v>1054</v>
      </c>
      <c r="C2946" s="189" t="s">
        <v>3089</v>
      </c>
      <c r="D2946" s="190" t="s">
        <v>3025</v>
      </c>
      <c r="E2946" s="13" t="s">
        <v>2119</v>
      </c>
      <c r="F2946" s="48" t="s">
        <v>3051</v>
      </c>
      <c r="G2946" s="18" t="s">
        <v>2120</v>
      </c>
      <c r="H2946" s="18" t="s">
        <v>2121</v>
      </c>
      <c r="I2946" s="225" t="s">
        <v>3360</v>
      </c>
      <c r="J2946" s="69">
        <v>41418</v>
      </c>
      <c r="K2946" s="70">
        <v>41418</v>
      </c>
      <c r="L2946" s="144">
        <v>41416</v>
      </c>
      <c r="M2946" s="138"/>
      <c r="N2946" s="39"/>
      <c r="O2946" s="15">
        <v>0</v>
      </c>
      <c r="P2946" s="65">
        <v>1</v>
      </c>
      <c r="Q2946" s="91" t="s">
        <v>3110</v>
      </c>
      <c r="R2946" s="53"/>
      <c r="T2946" s="91"/>
      <c r="U2946" s="92"/>
      <c r="V2946" s="92"/>
      <c r="W2946" s="92"/>
    </row>
    <row r="2947" spans="1:23" ht="12.75" customHeight="1" x14ac:dyDescent="0.2">
      <c r="A2947" s="11">
        <f t="shared" si="46"/>
        <v>2945</v>
      </c>
      <c r="B2947" s="129">
        <v>5330</v>
      </c>
      <c r="C2947" s="130" t="s">
        <v>3089</v>
      </c>
      <c r="D2947" s="132" t="s">
        <v>3028</v>
      </c>
      <c r="E2947" s="13" t="s">
        <v>646</v>
      </c>
      <c r="F2947" s="48" t="s">
        <v>3054</v>
      </c>
      <c r="G2947" s="18" t="s">
        <v>2120</v>
      </c>
      <c r="H2947" s="18" t="s">
        <v>2121</v>
      </c>
      <c r="I2947" s="18" t="s">
        <v>3360</v>
      </c>
      <c r="J2947" s="69">
        <v>41455</v>
      </c>
      <c r="K2947" s="70">
        <v>41455</v>
      </c>
      <c r="L2947" s="144">
        <v>41457</v>
      </c>
      <c r="M2947" s="168"/>
      <c r="N2947" s="65"/>
      <c r="O2947" s="75">
        <v>0</v>
      </c>
      <c r="P2947" s="65">
        <v>1</v>
      </c>
      <c r="Q2947" s="91" t="s">
        <v>3110</v>
      </c>
      <c r="R2947" s="14"/>
      <c r="T2947" s="91"/>
      <c r="U2947" s="92"/>
      <c r="V2947" s="92"/>
      <c r="W2947" s="92"/>
    </row>
    <row r="2948" spans="1:23" ht="12.75" customHeight="1" x14ac:dyDescent="0.2">
      <c r="A2948" s="11">
        <f t="shared" ref="A2948:A2957" si="47">A2947+1</f>
        <v>2946</v>
      </c>
      <c r="B2948" s="129">
        <v>1080</v>
      </c>
      <c r="C2948" s="130" t="s">
        <v>3089</v>
      </c>
      <c r="D2948" s="132" t="s">
        <v>3043</v>
      </c>
      <c r="E2948" s="13" t="s">
        <v>2119</v>
      </c>
      <c r="F2948" s="43" t="s">
        <v>3098</v>
      </c>
      <c r="G2948" s="18" t="s">
        <v>2120</v>
      </c>
      <c r="H2948" s="18"/>
      <c r="I2948" s="18" t="s">
        <v>3360</v>
      </c>
      <c r="J2948" s="69">
        <v>41537</v>
      </c>
      <c r="K2948" s="70"/>
      <c r="L2948" s="144">
        <v>41537</v>
      </c>
      <c r="M2948" s="168"/>
      <c r="N2948" s="65"/>
      <c r="O2948" s="75">
        <v>0</v>
      </c>
      <c r="P2948" s="65">
        <v>1</v>
      </c>
      <c r="Q2948" s="91" t="s">
        <v>3110</v>
      </c>
      <c r="R2948" s="14"/>
      <c r="T2948" s="92">
        <v>41757</v>
      </c>
      <c r="U2948" s="92"/>
      <c r="V2948" s="92">
        <v>41757</v>
      </c>
      <c r="W2948" s="92"/>
    </row>
    <row r="2949" spans="1:23" ht="12.75" customHeight="1" x14ac:dyDescent="0.2">
      <c r="A2949" s="11">
        <f t="shared" si="47"/>
        <v>2947</v>
      </c>
      <c r="B2949" s="129">
        <v>1082</v>
      </c>
      <c r="C2949" s="130" t="s">
        <v>3089</v>
      </c>
      <c r="D2949" s="132" t="s">
        <v>3057</v>
      </c>
      <c r="E2949" s="13" t="s">
        <v>2119</v>
      </c>
      <c r="F2949" s="43" t="s">
        <v>3098</v>
      </c>
      <c r="G2949" s="18" t="s">
        <v>2120</v>
      </c>
      <c r="H2949" s="18"/>
      <c r="I2949" s="18" t="s">
        <v>3360</v>
      </c>
      <c r="J2949" s="69">
        <v>41570</v>
      </c>
      <c r="K2949" s="70"/>
      <c r="L2949" s="144">
        <v>41575</v>
      </c>
      <c r="M2949" s="168"/>
      <c r="N2949" s="65"/>
      <c r="O2949" s="75">
        <v>0</v>
      </c>
      <c r="P2949" s="65">
        <v>1</v>
      </c>
      <c r="Q2949" s="91" t="s">
        <v>3110</v>
      </c>
      <c r="R2949" s="14"/>
      <c r="T2949" s="92">
        <v>41757</v>
      </c>
      <c r="U2949" s="92"/>
      <c r="V2949" s="92">
        <v>41757</v>
      </c>
      <c r="W2949" s="92"/>
    </row>
    <row r="2950" spans="1:23" ht="12.75" customHeight="1" x14ac:dyDescent="0.2">
      <c r="A2950" s="228">
        <f t="shared" si="47"/>
        <v>2948</v>
      </c>
      <c r="B2950" s="238">
        <v>1336</v>
      </c>
      <c r="C2950" s="239" t="s">
        <v>3089</v>
      </c>
      <c r="D2950" s="240" t="s">
        <v>3049</v>
      </c>
      <c r="E2950" s="228" t="s">
        <v>934</v>
      </c>
      <c r="F2950" s="24" t="s">
        <v>3099</v>
      </c>
      <c r="G2950" s="25"/>
      <c r="H2950" s="25"/>
      <c r="I2950" s="25"/>
      <c r="J2950" s="25"/>
      <c r="K2950" s="234"/>
      <c r="L2950" s="234"/>
      <c r="M2950" s="513" t="s">
        <v>3381</v>
      </c>
      <c r="N2950" s="261">
        <v>41578</v>
      </c>
      <c r="O2950" s="241">
        <v>0</v>
      </c>
      <c r="P2950" s="232"/>
      <c r="Q2950" s="242"/>
      <c r="R2950" s="231"/>
      <c r="T2950" s="91"/>
      <c r="U2950" s="92"/>
      <c r="V2950" s="92" t="s">
        <v>20854</v>
      </c>
      <c r="W2950" s="92"/>
    </row>
    <row r="2951" spans="1:23" ht="12.75" customHeight="1" x14ac:dyDescent="0.2">
      <c r="A2951" s="11">
        <f t="shared" si="47"/>
        <v>2949</v>
      </c>
      <c r="B2951" s="129">
        <v>1335</v>
      </c>
      <c r="C2951" s="105" t="s">
        <v>3089</v>
      </c>
      <c r="D2951" s="52" t="s">
        <v>3048</v>
      </c>
      <c r="E2951" s="132" t="s">
        <v>2119</v>
      </c>
      <c r="F2951" s="43" t="s">
        <v>3098</v>
      </c>
      <c r="G2951" s="18"/>
      <c r="H2951" s="18"/>
      <c r="I2951" s="223"/>
      <c r="J2951" s="18"/>
      <c r="K2951" s="70"/>
      <c r="L2951" s="70"/>
      <c r="M2951" s="168"/>
      <c r="N2951" s="65"/>
      <c r="O2951" s="75">
        <v>0</v>
      </c>
      <c r="P2951" s="424"/>
      <c r="Q2951" s="91"/>
      <c r="R2951" s="14"/>
      <c r="T2951" s="91"/>
      <c r="U2951" s="92"/>
      <c r="V2951" s="92" t="s">
        <v>20854</v>
      </c>
      <c r="W2951" s="92"/>
    </row>
    <row r="2952" spans="1:23" x14ac:dyDescent="0.2">
      <c r="A2952" s="11">
        <f t="shared" si="47"/>
        <v>2950</v>
      </c>
      <c r="B2952" s="129">
        <v>1027</v>
      </c>
      <c r="C2952" s="130" t="s">
        <v>3089</v>
      </c>
      <c r="D2952" s="132" t="s">
        <v>3058</v>
      </c>
      <c r="E2952" s="132" t="s">
        <v>2119</v>
      </c>
      <c r="F2952" s="48" t="s">
        <v>3051</v>
      </c>
      <c r="G2952" s="18"/>
      <c r="H2952" s="18" t="s">
        <v>2121</v>
      </c>
      <c r="I2952" s="18" t="s">
        <v>3360</v>
      </c>
      <c r="J2952" s="18"/>
      <c r="K2952" s="70">
        <v>41596</v>
      </c>
      <c r="L2952" s="144">
        <v>41596</v>
      </c>
      <c r="M2952" s="138"/>
      <c r="N2952" s="39"/>
      <c r="O2952" s="15">
        <v>0</v>
      </c>
      <c r="P2952" s="65">
        <v>1</v>
      </c>
      <c r="Q2952" s="91" t="s">
        <v>3110</v>
      </c>
      <c r="R2952" s="53"/>
      <c r="T2952" s="92">
        <v>41669</v>
      </c>
      <c r="U2952" s="92"/>
      <c r="V2952" s="92">
        <v>41669</v>
      </c>
      <c r="W2952" s="92"/>
    </row>
    <row r="2953" spans="1:23" ht="12.75" customHeight="1" x14ac:dyDescent="0.2">
      <c r="A2953" s="11">
        <f t="shared" si="47"/>
        <v>2951</v>
      </c>
      <c r="B2953" s="129">
        <v>1191</v>
      </c>
      <c r="C2953" s="130" t="s">
        <v>3089</v>
      </c>
      <c r="D2953" s="132" t="s">
        <v>3059</v>
      </c>
      <c r="E2953" s="132" t="s">
        <v>2119</v>
      </c>
      <c r="F2953" s="48" t="s">
        <v>3051</v>
      </c>
      <c r="G2953" s="18" t="s">
        <v>2120</v>
      </c>
      <c r="H2953" s="18"/>
      <c r="I2953" s="26" t="s">
        <v>3360</v>
      </c>
      <c r="J2953" s="69">
        <v>41617</v>
      </c>
      <c r="K2953" s="70"/>
      <c r="L2953" s="365">
        <v>41617</v>
      </c>
      <c r="M2953" s="168"/>
      <c r="N2953" s="65"/>
      <c r="O2953" s="75">
        <v>0</v>
      </c>
      <c r="P2953" s="424">
        <v>0</v>
      </c>
      <c r="Q2953" s="91"/>
      <c r="R2953" s="14"/>
      <c r="S2953" s="417" t="s">
        <v>21318</v>
      </c>
      <c r="T2953" s="92">
        <v>41757</v>
      </c>
      <c r="U2953" s="207"/>
      <c r="V2953" s="92">
        <v>41757</v>
      </c>
      <c r="W2953" s="207"/>
    </row>
    <row r="2954" spans="1:23" ht="12.75" customHeight="1" x14ac:dyDescent="0.2">
      <c r="A2954" s="11">
        <f t="shared" si="47"/>
        <v>2952</v>
      </c>
      <c r="B2954" s="129">
        <v>1192</v>
      </c>
      <c r="C2954" s="130" t="s">
        <v>3089</v>
      </c>
      <c r="D2954" s="132" t="s">
        <v>3060</v>
      </c>
      <c r="E2954" s="132" t="s">
        <v>2119</v>
      </c>
      <c r="F2954" s="48" t="s">
        <v>3051</v>
      </c>
      <c r="G2954" s="18"/>
      <c r="H2954" s="18" t="s">
        <v>2121</v>
      </c>
      <c r="I2954" s="26" t="s">
        <v>3360</v>
      </c>
      <c r="J2954" s="69"/>
      <c r="K2954" s="70">
        <v>41617</v>
      </c>
      <c r="L2954" s="365">
        <v>41617</v>
      </c>
      <c r="M2954" s="364" t="s">
        <v>3113</v>
      </c>
      <c r="N2954" s="65"/>
      <c r="O2954" s="75">
        <v>0</v>
      </c>
      <c r="P2954" s="424">
        <v>0</v>
      </c>
      <c r="Q2954" s="91"/>
      <c r="R2954" s="14"/>
      <c r="S2954" s="417" t="s">
        <v>21318</v>
      </c>
      <c r="T2954" s="92">
        <v>41757</v>
      </c>
      <c r="U2954" s="207"/>
      <c r="V2954" s="92" t="s">
        <v>20873</v>
      </c>
      <c r="W2954" s="207"/>
    </row>
    <row r="2955" spans="1:23" x14ac:dyDescent="0.2">
      <c r="A2955" s="11">
        <f t="shared" si="47"/>
        <v>2953</v>
      </c>
      <c r="B2955" s="129">
        <v>1044</v>
      </c>
      <c r="C2955" s="130" t="s">
        <v>3089</v>
      </c>
      <c r="D2955" s="132" t="s">
        <v>3067</v>
      </c>
      <c r="E2955" s="132" t="s">
        <v>2119</v>
      </c>
      <c r="F2955" s="48" t="s">
        <v>3051</v>
      </c>
      <c r="G2955" s="18"/>
      <c r="H2955" s="18" t="s">
        <v>2121</v>
      </c>
      <c r="I2955" s="18" t="s">
        <v>3360</v>
      </c>
      <c r="J2955" s="18"/>
      <c r="K2955" s="70">
        <v>41635</v>
      </c>
      <c r="L2955" s="144">
        <v>41635</v>
      </c>
      <c r="M2955" s="138"/>
      <c r="N2955" s="39"/>
      <c r="O2955" s="15">
        <v>0</v>
      </c>
      <c r="P2955" s="65">
        <v>1</v>
      </c>
      <c r="Q2955" s="91" t="s">
        <v>3110</v>
      </c>
      <c r="R2955" s="53"/>
      <c r="T2955" s="92">
        <v>41669</v>
      </c>
      <c r="U2955" s="92"/>
      <c r="V2955" s="92">
        <v>41669</v>
      </c>
      <c r="W2955" s="92"/>
    </row>
    <row r="2956" spans="1:23" ht="12.75" customHeight="1" x14ac:dyDescent="0.2">
      <c r="A2956" s="11">
        <f t="shared" si="47"/>
        <v>2954</v>
      </c>
      <c r="B2956" s="129">
        <v>1101</v>
      </c>
      <c r="C2956" s="130" t="s">
        <v>3089</v>
      </c>
      <c r="D2956" s="132" t="s">
        <v>3084</v>
      </c>
      <c r="E2956" s="132" t="s">
        <v>2646</v>
      </c>
      <c r="F2956" s="43" t="s">
        <v>3095</v>
      </c>
      <c r="G2956" s="18" t="s">
        <v>2120</v>
      </c>
      <c r="H2956" s="18"/>
      <c r="I2956" s="18" t="s">
        <v>3360</v>
      </c>
      <c r="J2956" s="69">
        <v>41639</v>
      </c>
      <c r="K2956" s="70"/>
      <c r="L2956" s="144">
        <v>41639</v>
      </c>
      <c r="M2956" s="168"/>
      <c r="N2956" s="65"/>
      <c r="O2956" s="75">
        <v>0</v>
      </c>
      <c r="P2956" s="65">
        <v>1</v>
      </c>
      <c r="Q2956" s="91" t="s">
        <v>3110</v>
      </c>
      <c r="R2956" s="14"/>
      <c r="T2956" s="92">
        <v>41669</v>
      </c>
      <c r="U2956" s="92"/>
      <c r="V2956" s="92">
        <v>41669</v>
      </c>
      <c r="W2956" s="92"/>
    </row>
    <row r="2957" spans="1:23" ht="12.75" customHeight="1" x14ac:dyDescent="0.2">
      <c r="A2957" s="11">
        <f t="shared" si="47"/>
        <v>2955</v>
      </c>
      <c r="B2957" s="129">
        <v>4102</v>
      </c>
      <c r="C2957" s="130" t="s">
        <v>1697</v>
      </c>
      <c r="D2957" s="132" t="s">
        <v>3111</v>
      </c>
      <c r="E2957" s="132" t="s">
        <v>2646</v>
      </c>
      <c r="F2957" s="43" t="s">
        <v>3052</v>
      </c>
      <c r="G2957" s="18"/>
      <c r="H2957" s="18" t="s">
        <v>2121</v>
      </c>
      <c r="I2957" s="18" t="s">
        <v>3360</v>
      </c>
      <c r="J2957" s="69"/>
      <c r="K2957" s="70">
        <v>41698</v>
      </c>
      <c r="L2957" s="144">
        <v>41637</v>
      </c>
      <c r="M2957" s="168"/>
      <c r="N2957" s="65"/>
      <c r="O2957" s="75">
        <v>0</v>
      </c>
      <c r="P2957" s="78">
        <v>1</v>
      </c>
      <c r="Q2957" s="199" t="s">
        <v>3110</v>
      </c>
      <c r="R2957" s="14"/>
      <c r="T2957" s="92">
        <v>41698</v>
      </c>
      <c r="U2957" s="92"/>
      <c r="V2957" s="92">
        <v>41726</v>
      </c>
      <c r="W2957" s="92"/>
    </row>
    <row r="2958" spans="1:23" ht="20.25" customHeight="1" x14ac:dyDescent="0.2">
      <c r="A2958" s="11">
        <f>A2956+1</f>
        <v>2955</v>
      </c>
      <c r="B2958" s="129">
        <v>5996</v>
      </c>
      <c r="C2958" s="130" t="s">
        <v>1697</v>
      </c>
      <c r="D2958" s="132" t="s">
        <v>3112</v>
      </c>
      <c r="E2958" s="132" t="s">
        <v>1713</v>
      </c>
      <c r="F2958" s="43" t="s">
        <v>3094</v>
      </c>
      <c r="G2958" s="18" t="s">
        <v>2120</v>
      </c>
      <c r="H2958" s="18" t="s">
        <v>2121</v>
      </c>
      <c r="I2958" s="18" t="s">
        <v>3360</v>
      </c>
      <c r="J2958" s="69">
        <v>41729</v>
      </c>
      <c r="K2958" s="70">
        <v>41729</v>
      </c>
      <c r="L2958" s="144">
        <v>41729</v>
      </c>
      <c r="M2958" s="168"/>
      <c r="N2958" s="65"/>
      <c r="O2958" s="75">
        <v>0</v>
      </c>
      <c r="P2958" s="65">
        <v>1</v>
      </c>
      <c r="Q2958" s="91" t="s">
        <v>3110</v>
      </c>
      <c r="R2958" s="14"/>
      <c r="T2958" s="92">
        <v>41726</v>
      </c>
      <c r="U2958" s="92"/>
      <c r="V2958" s="92">
        <v>41726</v>
      </c>
      <c r="W2958" s="92"/>
    </row>
    <row r="2959" spans="1:23" ht="12.75" customHeight="1" x14ac:dyDescent="0.2">
      <c r="A2959" s="11">
        <f t="shared" ref="A2959:A3022" si="48">A2958+1</f>
        <v>2956</v>
      </c>
      <c r="B2959" s="98">
        <v>112</v>
      </c>
      <c r="C2959" s="12" t="s">
        <v>1697</v>
      </c>
      <c r="D2959" s="14" t="s">
        <v>33</v>
      </c>
      <c r="E2959" s="43" t="s">
        <v>2119</v>
      </c>
      <c r="F2959" s="43" t="s">
        <v>3051</v>
      </c>
      <c r="G2959" s="18" t="s">
        <v>2120</v>
      </c>
      <c r="H2959" s="18" t="s">
        <v>2121</v>
      </c>
      <c r="I2959" s="18" t="s">
        <v>3360</v>
      </c>
      <c r="J2959" s="69">
        <v>41729</v>
      </c>
      <c r="K2959" s="69">
        <v>41729</v>
      </c>
      <c r="L2959" s="144">
        <v>40465</v>
      </c>
      <c r="M2959" s="168"/>
      <c r="N2959" s="79"/>
      <c r="O2959" s="75">
        <v>0</v>
      </c>
      <c r="P2959" s="65">
        <v>1</v>
      </c>
      <c r="Q2959" s="91" t="s">
        <v>3110</v>
      </c>
      <c r="R2959" s="74"/>
      <c r="T2959" s="92">
        <v>41726</v>
      </c>
      <c r="U2959" s="92"/>
      <c r="V2959" s="92" t="s">
        <v>20850</v>
      </c>
      <c r="W2959" s="92"/>
    </row>
    <row r="2960" spans="1:23" s="127" customFormat="1" ht="15" customHeight="1" x14ac:dyDescent="0.2">
      <c r="A2960" s="11">
        <f t="shared" si="48"/>
        <v>2957</v>
      </c>
      <c r="B2960" s="129">
        <v>4152</v>
      </c>
      <c r="C2960" s="130" t="s">
        <v>1697</v>
      </c>
      <c r="D2960" s="131" t="s">
        <v>3134</v>
      </c>
      <c r="E2960" s="132" t="s">
        <v>2119</v>
      </c>
      <c r="F2960" s="43" t="s">
        <v>3051</v>
      </c>
      <c r="G2960" s="18"/>
      <c r="H2960" s="18" t="s">
        <v>2121</v>
      </c>
      <c r="I2960" s="18" t="s">
        <v>3360</v>
      </c>
      <c r="J2960" s="69"/>
      <c r="K2960" s="70">
        <v>41786</v>
      </c>
      <c r="L2960" s="144">
        <v>41786</v>
      </c>
      <c r="M2960" s="168"/>
      <c r="N2960" s="65"/>
      <c r="O2960" s="75">
        <v>0</v>
      </c>
      <c r="P2960" s="65">
        <v>1</v>
      </c>
      <c r="Q2960" s="91" t="s">
        <v>3110</v>
      </c>
      <c r="R2960" s="14"/>
      <c r="S2960" s="118" t="s">
        <v>3124</v>
      </c>
      <c r="T2960" s="126">
        <v>41772</v>
      </c>
      <c r="U2960" s="126">
        <v>41757</v>
      </c>
      <c r="V2960" s="92">
        <v>41757</v>
      </c>
      <c r="W2960" s="92">
        <v>41757</v>
      </c>
    </row>
    <row r="2961" spans="1:24" s="127" customFormat="1" ht="15" customHeight="1" x14ac:dyDescent="0.2">
      <c r="A2961" s="11">
        <f t="shared" si="48"/>
        <v>2958</v>
      </c>
      <c r="B2961" s="129">
        <v>2288</v>
      </c>
      <c r="C2961" s="130" t="s">
        <v>1697</v>
      </c>
      <c r="D2961" s="131" t="s">
        <v>2462</v>
      </c>
      <c r="E2961" s="132" t="s">
        <v>1713</v>
      </c>
      <c r="F2961" s="132" t="s">
        <v>3094</v>
      </c>
      <c r="G2961" s="130" t="s">
        <v>2120</v>
      </c>
      <c r="H2961" s="18" t="s">
        <v>2121</v>
      </c>
      <c r="I2961" s="18" t="s">
        <v>3360</v>
      </c>
      <c r="J2961" s="200">
        <v>41789</v>
      </c>
      <c r="K2961" s="200">
        <v>41789</v>
      </c>
      <c r="L2961" s="144">
        <v>41801</v>
      </c>
      <c r="M2961" s="43" t="s">
        <v>3115</v>
      </c>
      <c r="N2961" s="65"/>
      <c r="O2961" s="75">
        <v>0</v>
      </c>
      <c r="P2961" s="65">
        <v>1</v>
      </c>
      <c r="Q2961" s="91" t="s">
        <v>3110</v>
      </c>
      <c r="R2961" s="132"/>
      <c r="S2961" s="118" t="s">
        <v>3124</v>
      </c>
      <c r="T2961" s="126">
        <v>41772</v>
      </c>
      <c r="U2961" s="126">
        <v>41789</v>
      </c>
      <c r="V2961" s="92">
        <v>41796</v>
      </c>
      <c r="W2961" s="92">
        <v>41789</v>
      </c>
      <c r="X2961" s="127" t="s">
        <v>3135</v>
      </c>
    </row>
    <row r="2962" spans="1:24" s="127" customFormat="1" ht="15" customHeight="1" x14ac:dyDescent="0.2">
      <c r="A2962" s="11">
        <f t="shared" si="48"/>
        <v>2959</v>
      </c>
      <c r="B2962" s="129">
        <v>4160</v>
      </c>
      <c r="C2962" s="130" t="s">
        <v>1697</v>
      </c>
      <c r="D2962" s="131" t="s">
        <v>3122</v>
      </c>
      <c r="E2962" s="132" t="s">
        <v>2646</v>
      </c>
      <c r="F2962" s="132" t="s">
        <v>3095</v>
      </c>
      <c r="G2962" s="130" t="s">
        <v>2120</v>
      </c>
      <c r="H2962" s="132"/>
      <c r="I2962" s="132"/>
      <c r="J2962" s="200">
        <v>41800</v>
      </c>
      <c r="K2962" s="132"/>
      <c r="L2962" s="132"/>
      <c r="M2962" s="43" t="s">
        <v>2120</v>
      </c>
      <c r="N2962" s="65"/>
      <c r="O2962" s="75">
        <v>0</v>
      </c>
      <c r="P2962" s="65">
        <v>1</v>
      </c>
      <c r="Q2962" s="124" t="s">
        <v>3107</v>
      </c>
      <c r="R2962" s="132"/>
      <c r="S2962" s="118" t="s">
        <v>3124</v>
      </c>
      <c r="T2962" s="126">
        <v>41757</v>
      </c>
      <c r="U2962" s="126">
        <v>41789</v>
      </c>
      <c r="V2962" s="92"/>
      <c r="W2962" s="92"/>
    </row>
    <row r="2963" spans="1:24" s="127" customFormat="1" ht="18" customHeight="1" x14ac:dyDescent="0.2">
      <c r="A2963" s="11">
        <f t="shared" si="48"/>
        <v>2960</v>
      </c>
      <c r="B2963" s="129">
        <v>4156</v>
      </c>
      <c r="C2963" s="130" t="s">
        <v>1697</v>
      </c>
      <c r="D2963" s="131" t="s">
        <v>3141</v>
      </c>
      <c r="E2963" s="132" t="s">
        <v>2119</v>
      </c>
      <c r="F2963" s="43" t="s">
        <v>3098</v>
      </c>
      <c r="G2963" s="18" t="s">
        <v>2120</v>
      </c>
      <c r="H2963" s="18" t="s">
        <v>2121</v>
      </c>
      <c r="I2963" s="225" t="s">
        <v>3360</v>
      </c>
      <c r="J2963" s="69">
        <v>41801</v>
      </c>
      <c r="K2963" s="70">
        <v>41801</v>
      </c>
      <c r="L2963" s="144">
        <v>41801</v>
      </c>
      <c r="M2963" s="43"/>
      <c r="N2963" s="65"/>
      <c r="O2963" s="75">
        <v>0</v>
      </c>
      <c r="P2963" s="65">
        <v>1</v>
      </c>
      <c r="Q2963" s="91" t="s">
        <v>3110</v>
      </c>
      <c r="R2963" s="14"/>
      <c r="S2963" s="118" t="s">
        <v>3124</v>
      </c>
      <c r="T2963" s="125">
        <v>41796</v>
      </c>
      <c r="U2963" s="126">
        <v>41789</v>
      </c>
      <c r="V2963" s="92">
        <v>41796</v>
      </c>
      <c r="W2963" s="92">
        <v>41789</v>
      </c>
    </row>
    <row r="2964" spans="1:24" s="127" customFormat="1" x14ac:dyDescent="0.2">
      <c r="A2964" s="11">
        <f t="shared" si="48"/>
        <v>2961</v>
      </c>
      <c r="B2964" s="129">
        <v>5791</v>
      </c>
      <c r="C2964" s="130" t="s">
        <v>1697</v>
      </c>
      <c r="D2964" s="131" t="s">
        <v>3140</v>
      </c>
      <c r="E2964" s="132" t="s">
        <v>1713</v>
      </c>
      <c r="F2964" s="43" t="s">
        <v>3094</v>
      </c>
      <c r="G2964" s="18" t="s">
        <v>2120</v>
      </c>
      <c r="H2964" s="18" t="s">
        <v>2121</v>
      </c>
      <c r="I2964" s="18" t="s">
        <v>3360</v>
      </c>
      <c r="J2964" s="69">
        <v>41806</v>
      </c>
      <c r="K2964" s="70">
        <v>41806</v>
      </c>
      <c r="L2964" s="144">
        <v>41629</v>
      </c>
      <c r="M2964" s="43" t="s">
        <v>3115</v>
      </c>
      <c r="N2964" s="65"/>
      <c r="O2964" s="75">
        <v>0</v>
      </c>
      <c r="P2964" s="65">
        <v>1</v>
      </c>
      <c r="Q2964" s="91" t="s">
        <v>3110</v>
      </c>
      <c r="R2964" s="14"/>
      <c r="S2964" s="118" t="s">
        <v>3124</v>
      </c>
      <c r="T2964" s="125">
        <v>41796</v>
      </c>
      <c r="U2964" s="126">
        <v>41789</v>
      </c>
      <c r="V2964" s="92">
        <v>41669</v>
      </c>
      <c r="W2964" s="92"/>
    </row>
    <row r="2965" spans="1:24" s="127" customFormat="1" x14ac:dyDescent="0.2">
      <c r="A2965" s="11">
        <f t="shared" si="48"/>
        <v>2962</v>
      </c>
      <c r="B2965" s="129">
        <v>4225</v>
      </c>
      <c r="C2965" s="130" t="s">
        <v>1697</v>
      </c>
      <c r="D2965" s="131" t="s">
        <v>3129</v>
      </c>
      <c r="E2965" s="132" t="s">
        <v>2119</v>
      </c>
      <c r="F2965" s="43" t="s">
        <v>3051</v>
      </c>
      <c r="G2965" s="18"/>
      <c r="H2965" s="18" t="s">
        <v>2121</v>
      </c>
      <c r="I2965" s="18" t="s">
        <v>3360</v>
      </c>
      <c r="J2965" s="69"/>
      <c r="K2965" s="70">
        <v>41820</v>
      </c>
      <c r="L2965" s="144">
        <v>41820</v>
      </c>
      <c r="M2965" s="43" t="s">
        <v>2121</v>
      </c>
      <c r="N2965" s="65"/>
      <c r="O2965" s="75">
        <v>0</v>
      </c>
      <c r="P2965" s="65">
        <v>1</v>
      </c>
      <c r="Q2965" s="91" t="s">
        <v>3110</v>
      </c>
      <c r="R2965" s="14"/>
      <c r="S2965" s="118" t="s">
        <v>3124</v>
      </c>
      <c r="T2965" s="92">
        <v>41814</v>
      </c>
      <c r="U2965" s="126">
        <v>41820</v>
      </c>
      <c r="V2965" s="92">
        <v>41796</v>
      </c>
      <c r="W2965" s="92">
        <v>41820</v>
      </c>
    </row>
    <row r="2966" spans="1:24" s="127" customFormat="1" ht="25.5" x14ac:dyDescent="0.2">
      <c r="A2966" s="11">
        <f t="shared" si="48"/>
        <v>2963</v>
      </c>
      <c r="B2966" s="129">
        <v>4159</v>
      </c>
      <c r="C2966" s="130" t="s">
        <v>1697</v>
      </c>
      <c r="D2966" s="131" t="s">
        <v>3130</v>
      </c>
      <c r="E2966" s="132" t="s">
        <v>2119</v>
      </c>
      <c r="F2966" s="43" t="s">
        <v>3051</v>
      </c>
      <c r="G2966" s="18"/>
      <c r="H2966" s="18" t="s">
        <v>2121</v>
      </c>
      <c r="I2966" s="18" t="s">
        <v>3360</v>
      </c>
      <c r="J2966" s="69"/>
      <c r="K2966" s="70">
        <v>41820</v>
      </c>
      <c r="L2966" s="144">
        <v>41820</v>
      </c>
      <c r="M2966" s="168" t="s">
        <v>2121</v>
      </c>
      <c r="N2966" s="65"/>
      <c r="O2966" s="75">
        <v>0</v>
      </c>
      <c r="P2966" s="65">
        <v>1</v>
      </c>
      <c r="Q2966" s="91" t="s">
        <v>3110</v>
      </c>
      <c r="R2966" s="14"/>
      <c r="S2966" s="118" t="s">
        <v>3124</v>
      </c>
      <c r="T2966" s="126">
        <v>41796</v>
      </c>
      <c r="U2966" s="126">
        <v>41820</v>
      </c>
      <c r="V2966" s="92">
        <v>41757</v>
      </c>
      <c r="W2966" s="92">
        <v>41820</v>
      </c>
    </row>
    <row r="2967" spans="1:24" s="127" customFormat="1" x14ac:dyDescent="0.2">
      <c r="A2967" s="11">
        <f t="shared" si="48"/>
        <v>2964</v>
      </c>
      <c r="B2967" s="570">
        <v>1322</v>
      </c>
      <c r="C2967" s="130" t="s">
        <v>1697</v>
      </c>
      <c r="D2967" s="131" t="s">
        <v>3123</v>
      </c>
      <c r="E2967" s="132" t="s">
        <v>2119</v>
      </c>
      <c r="F2967" s="132" t="s">
        <v>3098</v>
      </c>
      <c r="G2967" s="130"/>
      <c r="H2967" s="18" t="s">
        <v>2121</v>
      </c>
      <c r="I2967" s="18" t="s">
        <v>3360</v>
      </c>
      <c r="J2967" s="132"/>
      <c r="K2967" s="70">
        <v>41820</v>
      </c>
      <c r="L2967" s="144">
        <v>41820</v>
      </c>
      <c r="M2967" s="43" t="s">
        <v>2121</v>
      </c>
      <c r="N2967" s="65"/>
      <c r="O2967" s="75">
        <v>0</v>
      </c>
      <c r="P2967" s="65">
        <v>1</v>
      </c>
      <c r="Q2967" s="91" t="s">
        <v>3110</v>
      </c>
      <c r="R2967" s="132"/>
      <c r="S2967" s="118" t="s">
        <v>3124</v>
      </c>
      <c r="T2967" s="126">
        <v>41796</v>
      </c>
      <c r="U2967" s="126">
        <v>41820</v>
      </c>
      <c r="V2967" s="92">
        <v>41796</v>
      </c>
      <c r="W2967" s="92">
        <v>41820</v>
      </c>
    </row>
    <row r="2968" spans="1:24" s="118" customFormat="1" x14ac:dyDescent="0.2">
      <c r="A2968" s="11">
        <f t="shared" si="48"/>
        <v>2965</v>
      </c>
      <c r="B2968" s="571"/>
      <c r="C2968" s="202" t="s">
        <v>1697</v>
      </c>
      <c r="D2968" s="201" t="s">
        <v>3145</v>
      </c>
      <c r="E2968" s="201" t="s">
        <v>2119</v>
      </c>
      <c r="F2968" s="201" t="s">
        <v>3098</v>
      </c>
      <c r="G2968" s="202"/>
      <c r="H2968" s="201"/>
      <c r="I2968" s="224"/>
      <c r="J2968" s="201"/>
      <c r="K2968" s="201"/>
      <c r="L2968" s="201"/>
      <c r="M2968" s="521" t="s">
        <v>2121</v>
      </c>
      <c r="N2968" s="203"/>
      <c r="O2968" s="204"/>
      <c r="P2968" s="203"/>
      <c r="Q2968" s="203"/>
      <c r="R2968" s="201"/>
      <c r="T2968" s="203"/>
      <c r="U2968" s="205"/>
      <c r="V2968" s="92"/>
      <c r="W2968" s="92"/>
    </row>
    <row r="2969" spans="1:24" s="127" customFormat="1" x14ac:dyDescent="0.2">
      <c r="A2969" s="11">
        <f t="shared" si="48"/>
        <v>2966</v>
      </c>
      <c r="B2969" s="129">
        <v>4493</v>
      </c>
      <c r="C2969" s="130" t="s">
        <v>1697</v>
      </c>
      <c r="D2969" s="131" t="s">
        <v>3133</v>
      </c>
      <c r="E2969" s="132" t="s">
        <v>2119</v>
      </c>
      <c r="F2969" s="43" t="s">
        <v>3051</v>
      </c>
      <c r="G2969" s="18"/>
      <c r="H2969" s="18" t="s">
        <v>2121</v>
      </c>
      <c r="I2969" s="18" t="s">
        <v>3360</v>
      </c>
      <c r="J2969" s="69"/>
      <c r="K2969" s="70">
        <v>41820</v>
      </c>
      <c r="L2969" s="144">
        <v>41820</v>
      </c>
      <c r="M2969" s="168" t="s">
        <v>2121</v>
      </c>
      <c r="N2969" s="65"/>
      <c r="O2969" s="75">
        <v>0</v>
      </c>
      <c r="P2969" s="65">
        <v>1</v>
      </c>
      <c r="Q2969" s="91" t="s">
        <v>3110</v>
      </c>
      <c r="R2969" s="14"/>
      <c r="S2969" s="118" t="s">
        <v>3124</v>
      </c>
      <c r="T2969" s="126">
        <v>41796</v>
      </c>
      <c r="U2969" s="126">
        <v>41820</v>
      </c>
      <c r="V2969" s="92">
        <v>41796</v>
      </c>
      <c r="W2969" s="92">
        <v>41820</v>
      </c>
    </row>
    <row r="2970" spans="1:24" s="127" customFormat="1" x14ac:dyDescent="0.2">
      <c r="A2970" s="11">
        <f t="shared" si="48"/>
        <v>2967</v>
      </c>
      <c r="B2970" s="129">
        <v>4323</v>
      </c>
      <c r="C2970" s="130" t="s">
        <v>1697</v>
      </c>
      <c r="D2970" s="131" t="s">
        <v>3125</v>
      </c>
      <c r="E2970" s="132" t="s">
        <v>2119</v>
      </c>
      <c r="F2970" s="132" t="s">
        <v>3051</v>
      </c>
      <c r="G2970" s="18" t="s">
        <v>2120</v>
      </c>
      <c r="H2970" s="18"/>
      <c r="I2970" s="221" t="s">
        <v>3360</v>
      </c>
      <c r="J2970" s="69">
        <v>41820</v>
      </c>
      <c r="K2970" s="70"/>
      <c r="L2970" s="144">
        <v>41820</v>
      </c>
      <c r="M2970" s="168" t="s">
        <v>2120</v>
      </c>
      <c r="N2970" s="65"/>
      <c r="O2970" s="75">
        <v>0</v>
      </c>
      <c r="P2970" s="65">
        <v>1</v>
      </c>
      <c r="Q2970" s="91" t="s">
        <v>3110</v>
      </c>
      <c r="R2970" s="14"/>
      <c r="S2970" s="118" t="s">
        <v>3124</v>
      </c>
      <c r="T2970" s="126">
        <v>41796</v>
      </c>
      <c r="U2970" s="126">
        <v>41820</v>
      </c>
      <c r="V2970" s="92">
        <v>41796</v>
      </c>
      <c r="W2970" s="92">
        <v>41820</v>
      </c>
    </row>
    <row r="2971" spans="1:24" s="127" customFormat="1" x14ac:dyDescent="0.2">
      <c r="A2971" s="11">
        <f t="shared" si="48"/>
        <v>2968</v>
      </c>
      <c r="B2971" s="129">
        <v>4139</v>
      </c>
      <c r="C2971" s="130" t="s">
        <v>1697</v>
      </c>
      <c r="D2971" s="131" t="s">
        <v>3143</v>
      </c>
      <c r="E2971" s="132" t="s">
        <v>1713</v>
      </c>
      <c r="F2971" s="132" t="s">
        <v>3094</v>
      </c>
      <c r="G2971" s="18" t="s">
        <v>2120</v>
      </c>
      <c r="H2971" s="18" t="s">
        <v>2121</v>
      </c>
      <c r="I2971" s="18"/>
      <c r="J2971" s="69">
        <v>41820</v>
      </c>
      <c r="K2971" s="70">
        <v>41820</v>
      </c>
      <c r="L2971" s="70"/>
      <c r="M2971" s="43" t="s">
        <v>3115</v>
      </c>
      <c r="N2971" s="65"/>
      <c r="O2971" s="75">
        <v>0</v>
      </c>
      <c r="P2971" s="65">
        <v>1</v>
      </c>
      <c r="Q2971" s="124" t="s">
        <v>3107</v>
      </c>
      <c r="R2971" s="14"/>
      <c r="S2971" s="118" t="s">
        <v>3124</v>
      </c>
      <c r="T2971" s="126">
        <v>41820</v>
      </c>
      <c r="U2971" s="126">
        <v>41820</v>
      </c>
      <c r="V2971" s="92"/>
      <c r="W2971" s="92"/>
    </row>
    <row r="2972" spans="1:24" s="127" customFormat="1" x14ac:dyDescent="0.2">
      <c r="A2972" s="11">
        <f t="shared" si="48"/>
        <v>2969</v>
      </c>
      <c r="B2972" s="129">
        <v>2258</v>
      </c>
      <c r="C2972" s="130" t="s">
        <v>1697</v>
      </c>
      <c r="D2972" s="131" t="s">
        <v>3146</v>
      </c>
      <c r="E2972" s="132" t="s">
        <v>2646</v>
      </c>
      <c r="F2972" s="43" t="s">
        <v>3095</v>
      </c>
      <c r="G2972" s="18" t="s">
        <v>2120</v>
      </c>
      <c r="H2972" s="18"/>
      <c r="I2972" s="18"/>
      <c r="J2972" s="69">
        <v>41820</v>
      </c>
      <c r="K2972" s="70"/>
      <c r="L2972" s="70"/>
      <c r="M2972" s="168" t="s">
        <v>2120</v>
      </c>
      <c r="N2972" s="65"/>
      <c r="O2972" s="75">
        <v>0</v>
      </c>
      <c r="P2972" s="65">
        <v>1</v>
      </c>
      <c r="Q2972" s="124" t="s">
        <v>3107</v>
      </c>
      <c r="R2972" s="14"/>
      <c r="S2972" s="118" t="s">
        <v>3124</v>
      </c>
      <c r="T2972" s="126">
        <v>41820</v>
      </c>
      <c r="U2972" s="126">
        <v>41820</v>
      </c>
      <c r="V2972" s="92"/>
      <c r="W2972" s="92"/>
    </row>
    <row r="2973" spans="1:24" s="127" customFormat="1" x14ac:dyDescent="0.2">
      <c r="A2973" s="11">
        <f t="shared" si="48"/>
        <v>2970</v>
      </c>
      <c r="B2973" s="129">
        <v>4230</v>
      </c>
      <c r="C2973" s="130" t="s">
        <v>1697</v>
      </c>
      <c r="D2973" s="131" t="s">
        <v>3147</v>
      </c>
      <c r="E2973" s="132" t="s">
        <v>2119</v>
      </c>
      <c r="F2973" s="43" t="s">
        <v>3098</v>
      </c>
      <c r="G2973" s="18" t="s">
        <v>2120</v>
      </c>
      <c r="H2973" s="18" t="s">
        <v>2121</v>
      </c>
      <c r="I2973" s="18"/>
      <c r="J2973" s="69">
        <v>41820</v>
      </c>
      <c r="K2973" s="70">
        <v>41820</v>
      </c>
      <c r="L2973" s="70"/>
      <c r="M2973" s="43" t="s">
        <v>3115</v>
      </c>
      <c r="N2973" s="65"/>
      <c r="O2973" s="75">
        <v>0</v>
      </c>
      <c r="P2973" s="65">
        <v>1</v>
      </c>
      <c r="Q2973" s="124" t="s">
        <v>3107</v>
      </c>
      <c r="R2973" s="14"/>
      <c r="S2973" s="118" t="s">
        <v>3124</v>
      </c>
      <c r="T2973" s="126">
        <v>41820</v>
      </c>
      <c r="U2973" s="126">
        <v>41820</v>
      </c>
      <c r="V2973" s="92"/>
      <c r="W2973" s="92"/>
    </row>
    <row r="2974" spans="1:24" s="127" customFormat="1" x14ac:dyDescent="0.2">
      <c r="A2974" s="11">
        <f t="shared" si="48"/>
        <v>2971</v>
      </c>
      <c r="B2974" s="129">
        <v>2014</v>
      </c>
      <c r="C2974" s="130" t="s">
        <v>1697</v>
      </c>
      <c r="D2974" s="131" t="s">
        <v>3148</v>
      </c>
      <c r="E2974" s="132" t="s">
        <v>2119</v>
      </c>
      <c r="F2974" s="132" t="s">
        <v>3051</v>
      </c>
      <c r="G2974" s="18"/>
      <c r="H2974" s="18" t="s">
        <v>2121</v>
      </c>
      <c r="I2974" s="225" t="s">
        <v>3360</v>
      </c>
      <c r="J2974" s="69"/>
      <c r="K2974" s="70">
        <v>41820</v>
      </c>
      <c r="L2974" s="144">
        <v>41820</v>
      </c>
      <c r="M2974" s="43" t="s">
        <v>2121</v>
      </c>
      <c r="N2974" s="65"/>
      <c r="O2974" s="75">
        <v>0</v>
      </c>
      <c r="P2974" s="65">
        <v>1</v>
      </c>
      <c r="Q2974" s="91" t="s">
        <v>3110</v>
      </c>
      <c r="R2974" s="14"/>
      <c r="S2974" s="118" t="s">
        <v>3124</v>
      </c>
      <c r="T2974" s="126">
        <v>41814</v>
      </c>
      <c r="U2974" s="126">
        <v>41820</v>
      </c>
      <c r="V2974" s="92">
        <v>41820</v>
      </c>
      <c r="W2974" s="92">
        <v>41820</v>
      </c>
    </row>
    <row r="2975" spans="1:24" s="127" customFormat="1" ht="25.5" x14ac:dyDescent="0.2">
      <c r="A2975" s="11">
        <f t="shared" si="48"/>
        <v>2972</v>
      </c>
      <c r="B2975" s="129">
        <v>2013</v>
      </c>
      <c r="C2975" s="130" t="s">
        <v>1697</v>
      </c>
      <c r="D2975" s="131" t="s">
        <v>3127</v>
      </c>
      <c r="E2975" s="132" t="s">
        <v>2119</v>
      </c>
      <c r="F2975" s="132" t="s">
        <v>3051</v>
      </c>
      <c r="G2975" s="18" t="s">
        <v>2120</v>
      </c>
      <c r="H2975" s="18" t="s">
        <v>2121</v>
      </c>
      <c r="I2975" s="18" t="s">
        <v>3360</v>
      </c>
      <c r="J2975" s="69">
        <v>42004</v>
      </c>
      <c r="K2975" s="70">
        <v>41820</v>
      </c>
      <c r="L2975" s="144">
        <v>41820</v>
      </c>
      <c r="M2975" s="168"/>
      <c r="N2975" s="65"/>
      <c r="O2975" s="75">
        <v>0</v>
      </c>
      <c r="P2975" s="65">
        <v>1</v>
      </c>
      <c r="Q2975" s="91" t="s">
        <v>3110</v>
      </c>
      <c r="R2975" s="14"/>
      <c r="S2975" s="118" t="s">
        <v>3124</v>
      </c>
      <c r="T2975" s="126">
        <v>41814</v>
      </c>
      <c r="U2975" s="404">
        <v>41820</v>
      </c>
      <c r="V2975" s="92">
        <v>41820</v>
      </c>
      <c r="W2975" s="92">
        <v>41820</v>
      </c>
    </row>
    <row r="2976" spans="1:24" s="127" customFormat="1" x14ac:dyDescent="0.2">
      <c r="A2976" s="11">
        <f t="shared" si="48"/>
        <v>2973</v>
      </c>
      <c r="B2976" s="129">
        <v>2189</v>
      </c>
      <c r="C2976" s="130" t="s">
        <v>1697</v>
      </c>
      <c r="D2976" s="131" t="s">
        <v>3139</v>
      </c>
      <c r="E2976" s="132" t="s">
        <v>2119</v>
      </c>
      <c r="F2976" s="43" t="s">
        <v>3098</v>
      </c>
      <c r="G2976" s="18" t="s">
        <v>2120</v>
      </c>
      <c r="H2976" s="18"/>
      <c r="I2976" s="18"/>
      <c r="J2976" s="69">
        <v>41851</v>
      </c>
      <c r="K2976" s="70"/>
      <c r="L2976" s="70"/>
      <c r="M2976" s="43" t="s">
        <v>2120</v>
      </c>
      <c r="N2976" s="65"/>
      <c r="O2976" s="75">
        <v>0</v>
      </c>
      <c r="P2976" s="65">
        <v>1</v>
      </c>
      <c r="Q2976" s="124" t="s">
        <v>3107</v>
      </c>
      <c r="R2976" s="14"/>
      <c r="S2976" s="118"/>
      <c r="T2976" s="125">
        <v>41796</v>
      </c>
      <c r="U2976" s="126">
        <v>41851</v>
      </c>
      <c r="V2976" s="92"/>
      <c r="W2976" s="92"/>
    </row>
    <row r="2977" spans="1:23" s="127" customFormat="1" x14ac:dyDescent="0.2">
      <c r="A2977" s="11">
        <f t="shared" si="48"/>
        <v>2974</v>
      </c>
      <c r="B2977" s="98">
        <v>1029</v>
      </c>
      <c r="C2977" s="130" t="s">
        <v>1697</v>
      </c>
      <c r="D2977" s="19" t="s">
        <v>3150</v>
      </c>
      <c r="E2977" s="43" t="s">
        <v>934</v>
      </c>
      <c r="F2977" s="43" t="s">
        <v>3099</v>
      </c>
      <c r="G2977" s="18" t="s">
        <v>2120</v>
      </c>
      <c r="H2977" s="12"/>
      <c r="I2977" s="12"/>
      <c r="J2977" s="69">
        <v>41851</v>
      </c>
      <c r="K2977" s="133"/>
      <c r="L2977" s="133"/>
      <c r="M2977" s="168" t="s">
        <v>2120</v>
      </c>
      <c r="N2977" s="75"/>
      <c r="O2977" s="75">
        <v>0</v>
      </c>
      <c r="P2977" s="65">
        <v>1</v>
      </c>
      <c r="Q2977" s="65" t="s">
        <v>3107</v>
      </c>
      <c r="R2977" s="14"/>
      <c r="S2977" s="118"/>
      <c r="T2977" s="125">
        <v>41820</v>
      </c>
      <c r="U2977" s="126">
        <v>41851</v>
      </c>
      <c r="V2977" s="92"/>
      <c r="W2977" s="92"/>
    </row>
    <row r="2978" spans="1:23" s="127" customFormat="1" x14ac:dyDescent="0.2">
      <c r="A2978" s="11">
        <f t="shared" si="48"/>
        <v>2975</v>
      </c>
      <c r="B2978" s="129">
        <v>5982</v>
      </c>
      <c r="C2978" s="130" t="s">
        <v>1697</v>
      </c>
      <c r="D2978" s="131" t="s">
        <v>3138</v>
      </c>
      <c r="E2978" s="132" t="s">
        <v>934</v>
      </c>
      <c r="F2978" s="43" t="s">
        <v>3099</v>
      </c>
      <c r="G2978" s="18" t="s">
        <v>2120</v>
      </c>
      <c r="H2978" s="18" t="s">
        <v>2121</v>
      </c>
      <c r="I2978" s="225" t="s">
        <v>3360</v>
      </c>
      <c r="J2978" s="69">
        <v>41851</v>
      </c>
      <c r="K2978" s="70">
        <v>41851</v>
      </c>
      <c r="L2978" s="144">
        <v>41637</v>
      </c>
      <c r="M2978" s="43" t="s">
        <v>3115</v>
      </c>
      <c r="N2978" s="65"/>
      <c r="O2978" s="75">
        <v>0</v>
      </c>
      <c r="P2978" s="65">
        <v>1</v>
      </c>
      <c r="Q2978" s="124" t="s">
        <v>3110</v>
      </c>
      <c r="R2978" s="14"/>
      <c r="S2978" s="118"/>
      <c r="T2978" s="125">
        <v>41796</v>
      </c>
      <c r="U2978" s="126">
        <v>41851</v>
      </c>
      <c r="V2978" s="92">
        <v>41796</v>
      </c>
      <c r="W2978" s="92"/>
    </row>
    <row r="2979" spans="1:23" s="127" customFormat="1" ht="25.5" x14ac:dyDescent="0.2">
      <c r="A2979" s="11">
        <f t="shared" si="48"/>
        <v>2976</v>
      </c>
      <c r="B2979" s="99">
        <v>4154</v>
      </c>
      <c r="C2979" s="12" t="s">
        <v>1697</v>
      </c>
      <c r="D2979" s="131" t="s">
        <v>3161</v>
      </c>
      <c r="E2979" s="43" t="s">
        <v>934</v>
      </c>
      <c r="F2979" s="43" t="s">
        <v>3055</v>
      </c>
      <c r="G2979" s="18" t="s">
        <v>2120</v>
      </c>
      <c r="H2979" s="18" t="s">
        <v>2121</v>
      </c>
      <c r="I2979" s="18" t="s">
        <v>3360</v>
      </c>
      <c r="J2979" s="69">
        <v>41869</v>
      </c>
      <c r="K2979" s="209">
        <v>41869</v>
      </c>
      <c r="L2979" s="144">
        <v>41869</v>
      </c>
      <c r="M2979" s="522" t="s">
        <v>3115</v>
      </c>
      <c r="N2979" s="75"/>
      <c r="O2979" s="75">
        <v>0</v>
      </c>
      <c r="P2979" s="65">
        <v>1</v>
      </c>
      <c r="Q2979" s="124" t="s">
        <v>3110</v>
      </c>
      <c r="R2979" s="14"/>
      <c r="S2979" s="118"/>
      <c r="T2979" s="125">
        <v>41865</v>
      </c>
      <c r="U2979" s="126">
        <v>41865</v>
      </c>
      <c r="V2979" s="92">
        <v>41865</v>
      </c>
      <c r="W2979" s="92">
        <v>41865</v>
      </c>
    </row>
    <row r="2980" spans="1:23" s="127" customFormat="1" x14ac:dyDescent="0.2">
      <c r="A2980" s="11">
        <f t="shared" si="48"/>
        <v>2977</v>
      </c>
      <c r="B2980" s="98">
        <v>2257</v>
      </c>
      <c r="C2980" s="12" t="s">
        <v>1697</v>
      </c>
      <c r="D2980" s="131" t="s">
        <v>3158</v>
      </c>
      <c r="E2980" s="43" t="s">
        <v>2646</v>
      </c>
      <c r="F2980" s="43" t="s">
        <v>3095</v>
      </c>
      <c r="G2980" s="18" t="s">
        <v>2120</v>
      </c>
      <c r="H2980" s="18" t="s">
        <v>2121</v>
      </c>
      <c r="I2980" s="18" t="s">
        <v>3360</v>
      </c>
      <c r="J2980" s="69">
        <v>41869</v>
      </c>
      <c r="K2980" s="69">
        <v>41869</v>
      </c>
      <c r="L2980" s="144">
        <v>41869</v>
      </c>
      <c r="M2980" s="522" t="s">
        <v>3115</v>
      </c>
      <c r="N2980" s="75"/>
      <c r="O2980" s="75">
        <v>0</v>
      </c>
      <c r="P2980" s="65">
        <v>1</v>
      </c>
      <c r="Q2980" s="124" t="s">
        <v>3110</v>
      </c>
      <c r="R2980" s="14"/>
      <c r="S2980" s="118"/>
      <c r="T2980" s="125">
        <v>41865</v>
      </c>
      <c r="U2980" s="126">
        <v>41865</v>
      </c>
      <c r="V2980" s="92">
        <v>41865</v>
      </c>
      <c r="W2980" s="92">
        <v>41865</v>
      </c>
    </row>
    <row r="2981" spans="1:23" s="127" customFormat="1" ht="25.5" x14ac:dyDescent="0.2">
      <c r="A2981" s="11">
        <f t="shared" si="48"/>
        <v>2978</v>
      </c>
      <c r="B2981" s="99">
        <v>4171</v>
      </c>
      <c r="C2981" s="12" t="s">
        <v>1697</v>
      </c>
      <c r="D2981" s="131" t="s">
        <v>3165</v>
      </c>
      <c r="E2981" s="43" t="s">
        <v>2646</v>
      </c>
      <c r="F2981" s="43" t="s">
        <v>3095</v>
      </c>
      <c r="G2981" s="18" t="s">
        <v>2120</v>
      </c>
      <c r="H2981" s="18" t="s">
        <v>2121</v>
      </c>
      <c r="I2981" s="18" t="s">
        <v>3360</v>
      </c>
      <c r="J2981" s="69">
        <v>41869</v>
      </c>
      <c r="K2981" s="69">
        <v>41869</v>
      </c>
      <c r="L2981" s="144">
        <v>41869</v>
      </c>
      <c r="M2981" s="522" t="s">
        <v>3115</v>
      </c>
      <c r="N2981" s="75"/>
      <c r="O2981" s="75">
        <v>0</v>
      </c>
      <c r="P2981" s="65">
        <v>1</v>
      </c>
      <c r="Q2981" s="124" t="s">
        <v>3110</v>
      </c>
      <c r="R2981" s="14"/>
      <c r="S2981" s="118"/>
      <c r="T2981" s="125">
        <v>41865</v>
      </c>
      <c r="U2981" s="126">
        <v>41865</v>
      </c>
      <c r="V2981" s="92">
        <v>41865</v>
      </c>
      <c r="W2981" s="92">
        <v>41865</v>
      </c>
    </row>
    <row r="2982" spans="1:23" s="127" customFormat="1" ht="25.5" x14ac:dyDescent="0.2">
      <c r="A2982" s="11">
        <f t="shared" si="48"/>
        <v>2979</v>
      </c>
      <c r="B2982" s="98">
        <v>4155</v>
      </c>
      <c r="C2982" s="12" t="s">
        <v>1697</v>
      </c>
      <c r="D2982" s="131" t="s">
        <v>3162</v>
      </c>
      <c r="E2982" s="43" t="s">
        <v>2119</v>
      </c>
      <c r="F2982" s="43" t="s">
        <v>3051</v>
      </c>
      <c r="G2982" s="12"/>
      <c r="H2982" s="18" t="s">
        <v>2121</v>
      </c>
      <c r="I2982" s="18" t="s">
        <v>3360</v>
      </c>
      <c r="J2982" s="18"/>
      <c r="K2982" s="69">
        <v>41869</v>
      </c>
      <c r="L2982" s="144">
        <v>41851</v>
      </c>
      <c r="M2982" s="168" t="s">
        <v>2121</v>
      </c>
      <c r="N2982" s="75"/>
      <c r="O2982" s="75">
        <v>0</v>
      </c>
      <c r="P2982" s="65">
        <v>1</v>
      </c>
      <c r="Q2982" s="124" t="s">
        <v>3110</v>
      </c>
      <c r="R2982" s="14"/>
      <c r="S2982" s="118"/>
      <c r="T2982" s="125">
        <v>41865</v>
      </c>
      <c r="U2982" s="126">
        <v>41865</v>
      </c>
      <c r="V2982" s="92">
        <v>41814</v>
      </c>
      <c r="W2982" s="92">
        <v>41851</v>
      </c>
    </row>
    <row r="2983" spans="1:23" s="127" customFormat="1" x14ac:dyDescent="0.2">
      <c r="A2983" s="11">
        <f t="shared" si="48"/>
        <v>2980</v>
      </c>
      <c r="B2983" s="99">
        <v>4173</v>
      </c>
      <c r="C2983" s="12" t="s">
        <v>1697</v>
      </c>
      <c r="D2983" s="132" t="s">
        <v>3166</v>
      </c>
      <c r="E2983" s="43" t="s">
        <v>957</v>
      </c>
      <c r="F2983" s="43" t="s">
        <v>3096</v>
      </c>
      <c r="G2983" s="18" t="s">
        <v>2120</v>
      </c>
      <c r="H2983" s="18" t="s">
        <v>2121</v>
      </c>
      <c r="I2983" s="18" t="s">
        <v>3360</v>
      </c>
      <c r="J2983" s="69">
        <v>41869</v>
      </c>
      <c r="K2983" s="69">
        <v>41869</v>
      </c>
      <c r="L2983" s="144">
        <v>41869</v>
      </c>
      <c r="M2983" s="522" t="s">
        <v>3115</v>
      </c>
      <c r="N2983" s="75"/>
      <c r="O2983" s="75">
        <v>0</v>
      </c>
      <c r="P2983" s="65">
        <v>1</v>
      </c>
      <c r="Q2983" s="124" t="s">
        <v>3110</v>
      </c>
      <c r="R2983" s="14"/>
      <c r="S2983" s="118"/>
      <c r="T2983" s="125">
        <v>41865</v>
      </c>
      <c r="U2983" s="126">
        <v>41865</v>
      </c>
      <c r="V2983" s="92">
        <v>41865</v>
      </c>
      <c r="W2983" s="92">
        <v>41865</v>
      </c>
    </row>
    <row r="2984" spans="1:23" s="127" customFormat="1" x14ac:dyDescent="0.2">
      <c r="A2984" s="11">
        <f t="shared" si="48"/>
        <v>2981</v>
      </c>
      <c r="B2984" s="98">
        <v>1517</v>
      </c>
      <c r="C2984" s="12" t="s">
        <v>1697</v>
      </c>
      <c r="D2984" s="131" t="s">
        <v>3160</v>
      </c>
      <c r="E2984" s="43" t="s">
        <v>2646</v>
      </c>
      <c r="F2984" s="43" t="s">
        <v>3095</v>
      </c>
      <c r="G2984" s="18" t="s">
        <v>2120</v>
      </c>
      <c r="H2984" s="12"/>
      <c r="I2984" s="18" t="s">
        <v>3360</v>
      </c>
      <c r="J2984" s="69">
        <v>41869</v>
      </c>
      <c r="K2984" s="40"/>
      <c r="L2984" s="144">
        <v>41869</v>
      </c>
      <c r="M2984" s="522" t="s">
        <v>2120</v>
      </c>
      <c r="N2984" s="75"/>
      <c r="O2984" s="75">
        <v>0</v>
      </c>
      <c r="P2984" s="65">
        <v>1</v>
      </c>
      <c r="Q2984" s="124" t="s">
        <v>3110</v>
      </c>
      <c r="R2984" s="14"/>
      <c r="S2984" s="118"/>
      <c r="T2984" s="125">
        <v>41865</v>
      </c>
      <c r="U2984" s="126">
        <v>41865</v>
      </c>
      <c r="V2984" s="92">
        <v>41865</v>
      </c>
      <c r="W2984" s="92">
        <v>41865</v>
      </c>
    </row>
    <row r="2985" spans="1:23" s="127" customFormat="1" x14ac:dyDescent="0.2">
      <c r="A2985" s="11">
        <f t="shared" si="48"/>
        <v>2982</v>
      </c>
      <c r="B2985" s="99">
        <v>4392</v>
      </c>
      <c r="C2985" s="12" t="s">
        <v>1697</v>
      </c>
      <c r="D2985" s="131" t="s">
        <v>3156</v>
      </c>
      <c r="E2985" s="43" t="s">
        <v>2646</v>
      </c>
      <c r="F2985" s="43" t="s">
        <v>3095</v>
      </c>
      <c r="G2985" s="18" t="s">
        <v>2120</v>
      </c>
      <c r="H2985" s="12"/>
      <c r="I2985" s="18" t="s">
        <v>3360</v>
      </c>
      <c r="J2985" s="69">
        <v>41869</v>
      </c>
      <c r="K2985" s="133"/>
      <c r="L2985" s="144">
        <v>41869</v>
      </c>
      <c r="M2985" s="168" t="s">
        <v>2120</v>
      </c>
      <c r="N2985" s="75"/>
      <c r="O2985" s="75">
        <v>0</v>
      </c>
      <c r="P2985" s="65">
        <v>1</v>
      </c>
      <c r="Q2985" s="124" t="s">
        <v>3110</v>
      </c>
      <c r="R2985" s="14"/>
      <c r="S2985" s="118"/>
      <c r="T2985" s="125">
        <v>41865</v>
      </c>
      <c r="U2985" s="126">
        <v>41865</v>
      </c>
      <c r="V2985" s="92">
        <v>41865</v>
      </c>
      <c r="W2985" s="92">
        <v>41865</v>
      </c>
    </row>
    <row r="2986" spans="1:23" s="127" customFormat="1" x14ac:dyDescent="0.2">
      <c r="A2986" s="11">
        <f t="shared" si="48"/>
        <v>2983</v>
      </c>
      <c r="B2986" s="99">
        <v>4234</v>
      </c>
      <c r="C2986" s="12" t="s">
        <v>1697</v>
      </c>
      <c r="D2986" s="131" t="s">
        <v>3167</v>
      </c>
      <c r="E2986" s="43" t="s">
        <v>2646</v>
      </c>
      <c r="F2986" s="43" t="s">
        <v>3095</v>
      </c>
      <c r="G2986" s="18" t="s">
        <v>2120</v>
      </c>
      <c r="H2986" s="18" t="s">
        <v>2121</v>
      </c>
      <c r="I2986" s="221" t="s">
        <v>3360</v>
      </c>
      <c r="J2986" s="69">
        <v>41869</v>
      </c>
      <c r="K2986" s="69">
        <v>41869</v>
      </c>
      <c r="L2986" s="144">
        <v>41869</v>
      </c>
      <c r="M2986" s="522" t="s">
        <v>3115</v>
      </c>
      <c r="N2986" s="75"/>
      <c r="O2986" s="75">
        <v>0</v>
      </c>
      <c r="P2986" s="65">
        <v>1</v>
      </c>
      <c r="Q2986" s="124" t="s">
        <v>3110</v>
      </c>
      <c r="R2986" s="14"/>
      <c r="S2986" s="118"/>
      <c r="T2986" s="125">
        <v>41865</v>
      </c>
      <c r="U2986" s="126">
        <v>41865</v>
      </c>
      <c r="V2986" s="92">
        <v>41865</v>
      </c>
      <c r="W2986" s="92">
        <v>41865</v>
      </c>
    </row>
    <row r="2987" spans="1:23" s="127" customFormat="1" x14ac:dyDescent="0.2">
      <c r="A2987" s="11">
        <f t="shared" si="48"/>
        <v>2984</v>
      </c>
      <c r="B2987" s="99">
        <v>5215</v>
      </c>
      <c r="C2987" s="12" t="s">
        <v>1697</v>
      </c>
      <c r="D2987" s="131" t="s">
        <v>3157</v>
      </c>
      <c r="E2987" s="43" t="s">
        <v>2646</v>
      </c>
      <c r="F2987" s="43" t="s">
        <v>3095</v>
      </c>
      <c r="G2987" s="18" t="s">
        <v>2120</v>
      </c>
      <c r="H2987" s="18" t="s">
        <v>2121</v>
      </c>
      <c r="I2987" s="18"/>
      <c r="J2987" s="69">
        <v>41869</v>
      </c>
      <c r="K2987" s="69">
        <v>41869</v>
      </c>
      <c r="L2987" s="69"/>
      <c r="M2987" s="522" t="s">
        <v>3115</v>
      </c>
      <c r="N2987" s="75"/>
      <c r="O2987" s="75">
        <v>0</v>
      </c>
      <c r="P2987" s="65">
        <v>1</v>
      </c>
      <c r="Q2987" s="124" t="s">
        <v>3107</v>
      </c>
      <c r="R2987" s="14"/>
      <c r="S2987" s="118"/>
      <c r="T2987" s="125">
        <v>41865</v>
      </c>
      <c r="U2987" s="126">
        <v>41865</v>
      </c>
      <c r="V2987" s="92"/>
      <c r="W2987" s="92"/>
    </row>
    <row r="2988" spans="1:23" s="127" customFormat="1" ht="25.5" x14ac:dyDescent="0.2">
      <c r="A2988" s="11">
        <f t="shared" si="48"/>
        <v>2985</v>
      </c>
      <c r="B2988" s="129">
        <v>1083</v>
      </c>
      <c r="C2988" s="130" t="s">
        <v>1697</v>
      </c>
      <c r="D2988" s="131" t="s">
        <v>3114</v>
      </c>
      <c r="E2988" s="132" t="s">
        <v>2119</v>
      </c>
      <c r="F2988" s="132" t="s">
        <v>3098</v>
      </c>
      <c r="G2988" s="18" t="s">
        <v>2120</v>
      </c>
      <c r="H2988" s="132"/>
      <c r="I2988" s="226" t="s">
        <v>3360</v>
      </c>
      <c r="J2988" s="69">
        <v>41869</v>
      </c>
      <c r="K2988" s="132"/>
      <c r="L2988" s="144">
        <v>41869</v>
      </c>
      <c r="M2988" s="43" t="s">
        <v>2120</v>
      </c>
      <c r="N2988" s="65"/>
      <c r="O2988" s="75">
        <v>0</v>
      </c>
      <c r="P2988" s="65">
        <v>1</v>
      </c>
      <c r="Q2988" s="124" t="s">
        <v>3110</v>
      </c>
      <c r="R2988" s="132"/>
      <c r="S2988" s="118"/>
      <c r="T2988" s="126">
        <v>41757</v>
      </c>
      <c r="U2988" s="126">
        <v>41865</v>
      </c>
      <c r="V2988" s="92">
        <v>41757</v>
      </c>
      <c r="W2988" s="92">
        <v>41865</v>
      </c>
    </row>
    <row r="2989" spans="1:23" s="127" customFormat="1" x14ac:dyDescent="0.2">
      <c r="A2989" s="11">
        <f t="shared" si="48"/>
        <v>2986</v>
      </c>
      <c r="B2989" s="99">
        <v>4194</v>
      </c>
      <c r="C2989" s="12" t="s">
        <v>1697</v>
      </c>
      <c r="D2989" s="131" t="s">
        <v>3155</v>
      </c>
      <c r="E2989" s="43" t="s">
        <v>2119</v>
      </c>
      <c r="F2989" s="43" t="s">
        <v>3098</v>
      </c>
      <c r="G2989" s="18" t="s">
        <v>2120</v>
      </c>
      <c r="H2989" s="12"/>
      <c r="I2989" s="12"/>
      <c r="J2989" s="69">
        <v>41882</v>
      </c>
      <c r="K2989" s="133"/>
      <c r="L2989" s="133"/>
      <c r="M2989" s="168" t="s">
        <v>2120</v>
      </c>
      <c r="N2989" s="75"/>
      <c r="O2989" s="75">
        <v>0</v>
      </c>
      <c r="P2989" s="65">
        <v>1</v>
      </c>
      <c r="Q2989" s="124" t="s">
        <v>3107</v>
      </c>
      <c r="R2989" s="14"/>
      <c r="S2989" s="118"/>
      <c r="T2989" s="125">
        <v>41878</v>
      </c>
      <c r="U2989" s="126">
        <v>41880</v>
      </c>
      <c r="V2989" s="92"/>
      <c r="W2989" s="92"/>
    </row>
    <row r="2990" spans="1:23" s="127" customFormat="1" x14ac:dyDescent="0.2">
      <c r="A2990" s="11">
        <f t="shared" si="48"/>
        <v>2987</v>
      </c>
      <c r="B2990" s="129">
        <v>4150</v>
      </c>
      <c r="C2990" s="130" t="s">
        <v>1697</v>
      </c>
      <c r="D2990" s="131" t="s">
        <v>3119</v>
      </c>
      <c r="E2990" s="132" t="s">
        <v>2119</v>
      </c>
      <c r="F2990" s="132" t="s">
        <v>3051</v>
      </c>
      <c r="G2990" s="130"/>
      <c r="H2990" s="18" t="s">
        <v>2121</v>
      </c>
      <c r="I2990" s="225" t="s">
        <v>3360</v>
      </c>
      <c r="J2990" s="132"/>
      <c r="K2990" s="200">
        <v>41882</v>
      </c>
      <c r="L2990" s="144">
        <v>41790</v>
      </c>
      <c r="M2990" s="43" t="s">
        <v>2121</v>
      </c>
      <c r="N2990" s="65"/>
      <c r="O2990" s="75">
        <v>0</v>
      </c>
      <c r="P2990" s="65">
        <v>1</v>
      </c>
      <c r="Q2990" s="124" t="s">
        <v>3110</v>
      </c>
      <c r="R2990" s="132"/>
      <c r="S2990" s="118"/>
      <c r="T2990" s="126">
        <v>41796</v>
      </c>
      <c r="U2990" s="126">
        <v>41880</v>
      </c>
      <c r="V2990" s="92">
        <v>41757</v>
      </c>
      <c r="W2990" s="92">
        <v>41789</v>
      </c>
    </row>
    <row r="2991" spans="1:23" s="127" customFormat="1" ht="25.5" x14ac:dyDescent="0.2">
      <c r="A2991" s="11">
        <f t="shared" si="48"/>
        <v>2988</v>
      </c>
      <c r="B2991" s="98">
        <v>4025</v>
      </c>
      <c r="C2991" s="12" t="s">
        <v>1697</v>
      </c>
      <c r="D2991" s="131" t="s">
        <v>3175</v>
      </c>
      <c r="E2991" s="43" t="s">
        <v>1713</v>
      </c>
      <c r="F2991" s="43" t="s">
        <v>3094</v>
      </c>
      <c r="G2991" s="18" t="s">
        <v>2120</v>
      </c>
      <c r="H2991" s="18" t="s">
        <v>2121</v>
      </c>
      <c r="I2991" s="221" t="s">
        <v>3360</v>
      </c>
      <c r="J2991" s="144">
        <v>41882</v>
      </c>
      <c r="K2991" s="80">
        <v>41882</v>
      </c>
      <c r="L2991" s="144">
        <v>41882</v>
      </c>
      <c r="M2991" s="522" t="s">
        <v>3115</v>
      </c>
      <c r="N2991" s="75"/>
      <c r="O2991" s="75">
        <v>0</v>
      </c>
      <c r="P2991" s="65">
        <v>1</v>
      </c>
      <c r="Q2991" s="124" t="s">
        <v>3110</v>
      </c>
      <c r="R2991" s="14"/>
      <c r="S2991" s="118"/>
      <c r="T2991" s="125">
        <v>41878</v>
      </c>
      <c r="U2991" s="126">
        <v>41880</v>
      </c>
      <c r="V2991" s="92">
        <v>41878</v>
      </c>
      <c r="W2991" s="92">
        <v>41880</v>
      </c>
    </row>
    <row r="2992" spans="1:23" s="127" customFormat="1" x14ac:dyDescent="0.2">
      <c r="A2992" s="11">
        <f t="shared" si="48"/>
        <v>2989</v>
      </c>
      <c r="B2992" s="99">
        <v>4124</v>
      </c>
      <c r="C2992" s="18" t="s">
        <v>1697</v>
      </c>
      <c r="D2992" s="131" t="s">
        <v>3176</v>
      </c>
      <c r="E2992" s="43" t="s">
        <v>2646</v>
      </c>
      <c r="F2992" s="43" t="s">
        <v>3095</v>
      </c>
      <c r="G2992" s="18" t="s">
        <v>2120</v>
      </c>
      <c r="H2992" s="12"/>
      <c r="I2992" s="12"/>
      <c r="J2992" s="144">
        <v>41882</v>
      </c>
      <c r="K2992" s="133"/>
      <c r="L2992" s="133"/>
      <c r="M2992" s="522" t="s">
        <v>2120</v>
      </c>
      <c r="N2992" s="75"/>
      <c r="O2992" s="75">
        <v>0</v>
      </c>
      <c r="P2992" s="65">
        <v>1</v>
      </c>
      <c r="Q2992" s="124" t="s">
        <v>3107</v>
      </c>
      <c r="R2992" s="14"/>
      <c r="S2992" s="118"/>
      <c r="T2992" s="125">
        <v>41878</v>
      </c>
      <c r="U2992" s="126">
        <v>41880</v>
      </c>
      <c r="V2992" s="92"/>
      <c r="W2992" s="92"/>
    </row>
    <row r="2993" spans="1:24" s="127" customFormat="1" x14ac:dyDescent="0.2">
      <c r="A2993" s="11">
        <f t="shared" si="48"/>
        <v>2990</v>
      </c>
      <c r="B2993" s="99">
        <v>4390</v>
      </c>
      <c r="C2993" s="18" t="s">
        <v>1697</v>
      </c>
      <c r="D2993" s="131" t="s">
        <v>3179</v>
      </c>
      <c r="E2993" s="43" t="s">
        <v>2646</v>
      </c>
      <c r="F2993" s="43" t="s">
        <v>3095</v>
      </c>
      <c r="G2993" s="18" t="s">
        <v>2120</v>
      </c>
      <c r="H2993" s="12"/>
      <c r="I2993" s="12"/>
      <c r="J2993" s="144">
        <v>41882</v>
      </c>
      <c r="K2993" s="133"/>
      <c r="L2993" s="133"/>
      <c r="M2993" s="522" t="s">
        <v>2120</v>
      </c>
      <c r="N2993" s="75"/>
      <c r="O2993" s="75">
        <v>0</v>
      </c>
      <c r="P2993" s="65">
        <v>1</v>
      </c>
      <c r="Q2993" s="124" t="s">
        <v>3107</v>
      </c>
      <c r="R2993" s="14"/>
      <c r="S2993" s="118"/>
      <c r="T2993" s="125">
        <v>41878</v>
      </c>
      <c r="U2993" s="126">
        <v>41880</v>
      </c>
      <c r="V2993" s="92"/>
      <c r="W2993" s="92"/>
    </row>
    <row r="2994" spans="1:24" s="127" customFormat="1" ht="25.5" x14ac:dyDescent="0.2">
      <c r="A2994" s="11">
        <f t="shared" si="48"/>
        <v>2991</v>
      </c>
      <c r="B2994" s="129">
        <v>4263</v>
      </c>
      <c r="C2994" s="130" t="s">
        <v>1697</v>
      </c>
      <c r="D2994" s="131" t="s">
        <v>3132</v>
      </c>
      <c r="E2994" s="132" t="s">
        <v>2119</v>
      </c>
      <c r="F2994" s="43" t="s">
        <v>3051</v>
      </c>
      <c r="G2994" s="18"/>
      <c r="H2994" s="18" t="s">
        <v>2121</v>
      </c>
      <c r="I2994" s="225" t="s">
        <v>3360</v>
      </c>
      <c r="J2994" s="69"/>
      <c r="K2994" s="70">
        <v>41882</v>
      </c>
      <c r="L2994" s="144">
        <v>41757</v>
      </c>
      <c r="M2994" s="168" t="s">
        <v>2121</v>
      </c>
      <c r="N2994" s="65"/>
      <c r="O2994" s="75">
        <v>0</v>
      </c>
      <c r="P2994" s="65">
        <v>1</v>
      </c>
      <c r="Q2994" s="124" t="s">
        <v>3110</v>
      </c>
      <c r="R2994" s="14"/>
      <c r="S2994" s="118"/>
      <c r="T2994" s="126">
        <v>41796</v>
      </c>
      <c r="U2994" s="126">
        <v>41880</v>
      </c>
      <c r="V2994" s="92">
        <v>41757</v>
      </c>
      <c r="W2994" s="92">
        <v>41757</v>
      </c>
    </row>
    <row r="2995" spans="1:24" s="127" customFormat="1" ht="25.5" x14ac:dyDescent="0.2">
      <c r="A2995" s="11">
        <f t="shared" si="48"/>
        <v>2992</v>
      </c>
      <c r="B2995" s="129">
        <v>180</v>
      </c>
      <c r="C2995" s="130" t="s">
        <v>1697</v>
      </c>
      <c r="D2995" s="131" t="s">
        <v>3144</v>
      </c>
      <c r="E2995" s="132" t="s">
        <v>2119</v>
      </c>
      <c r="F2995" s="132" t="s">
        <v>3051</v>
      </c>
      <c r="G2995" s="18"/>
      <c r="H2995" s="18" t="s">
        <v>2121</v>
      </c>
      <c r="I2995" s="18" t="s">
        <v>3360</v>
      </c>
      <c r="J2995" s="69"/>
      <c r="K2995" s="70">
        <v>41882</v>
      </c>
      <c r="L2995" s="144">
        <v>41491</v>
      </c>
      <c r="M2995" s="43" t="s">
        <v>2121</v>
      </c>
      <c r="N2995" s="65"/>
      <c r="O2995" s="75">
        <v>0</v>
      </c>
      <c r="P2995" s="65">
        <v>1</v>
      </c>
      <c r="Q2995" s="124" t="s">
        <v>3110</v>
      </c>
      <c r="R2995" s="14"/>
      <c r="S2995" s="118"/>
      <c r="T2995" s="126">
        <v>41820</v>
      </c>
      <c r="U2995" s="126">
        <v>41880</v>
      </c>
      <c r="V2995" s="92" t="s">
        <v>20851</v>
      </c>
      <c r="W2995" s="92"/>
    </row>
    <row r="2996" spans="1:24" s="127" customFormat="1" x14ac:dyDescent="0.2">
      <c r="A2996" s="11">
        <f t="shared" si="48"/>
        <v>2993</v>
      </c>
      <c r="B2996" s="98">
        <v>193</v>
      </c>
      <c r="C2996" s="18" t="s">
        <v>1697</v>
      </c>
      <c r="D2996" s="19" t="s">
        <v>3136</v>
      </c>
      <c r="E2996" s="43" t="s">
        <v>2119</v>
      </c>
      <c r="F2996" s="43" t="s">
        <v>3051</v>
      </c>
      <c r="G2996" s="18" t="s">
        <v>2120</v>
      </c>
      <c r="H2996" s="18" t="s">
        <v>2121</v>
      </c>
      <c r="I2996" s="18" t="s">
        <v>3360</v>
      </c>
      <c r="J2996" s="144">
        <v>41882</v>
      </c>
      <c r="K2996" s="70">
        <v>41882</v>
      </c>
      <c r="L2996" s="144">
        <v>41638</v>
      </c>
      <c r="M2996" s="43" t="s">
        <v>3137</v>
      </c>
      <c r="N2996" s="75"/>
      <c r="O2996" s="75">
        <v>0</v>
      </c>
      <c r="P2996" s="65">
        <v>1</v>
      </c>
      <c r="Q2996" s="124" t="s">
        <v>3110</v>
      </c>
      <c r="R2996" s="14"/>
      <c r="S2996" s="118"/>
      <c r="T2996" s="211">
        <v>41796</v>
      </c>
      <c r="U2996" s="126">
        <v>41880</v>
      </c>
      <c r="V2996" s="92">
        <v>41669</v>
      </c>
      <c r="W2996" s="92"/>
    </row>
    <row r="2997" spans="1:24" s="127" customFormat="1" x14ac:dyDescent="0.2">
      <c r="A2997" s="11">
        <f t="shared" si="48"/>
        <v>2994</v>
      </c>
      <c r="B2997" s="99">
        <v>1022</v>
      </c>
      <c r="C2997" s="18" t="s">
        <v>1697</v>
      </c>
      <c r="D2997" s="131" t="s">
        <v>3171</v>
      </c>
      <c r="E2997" s="43" t="s">
        <v>2119</v>
      </c>
      <c r="F2997" s="43" t="s">
        <v>3051</v>
      </c>
      <c r="G2997" s="18" t="s">
        <v>2120</v>
      </c>
      <c r="H2997" s="18" t="s">
        <v>2121</v>
      </c>
      <c r="I2997" s="18" t="s">
        <v>3360</v>
      </c>
      <c r="J2997" s="144">
        <v>41882</v>
      </c>
      <c r="K2997" s="70">
        <v>41882</v>
      </c>
      <c r="L2997" s="144">
        <v>41409</v>
      </c>
      <c r="M2997" s="522" t="s">
        <v>3115</v>
      </c>
      <c r="N2997" s="75"/>
      <c r="O2997" s="75">
        <v>0</v>
      </c>
      <c r="P2997" s="65">
        <v>1</v>
      </c>
      <c r="Q2997" s="124" t="s">
        <v>3110</v>
      </c>
      <c r="R2997" s="14"/>
      <c r="S2997" s="118"/>
      <c r="T2997" s="125">
        <v>41878</v>
      </c>
      <c r="U2997" s="126">
        <v>41880</v>
      </c>
      <c r="V2997" s="92">
        <v>41183</v>
      </c>
      <c r="W2997" s="92"/>
    </row>
    <row r="2998" spans="1:24" s="127" customFormat="1" x14ac:dyDescent="0.2">
      <c r="A2998" s="11">
        <f t="shared" si="48"/>
        <v>2995</v>
      </c>
      <c r="B2998" s="129">
        <v>4142</v>
      </c>
      <c r="C2998" s="130" t="s">
        <v>1697</v>
      </c>
      <c r="D2998" s="131" t="s">
        <v>3116</v>
      </c>
      <c r="E2998" s="132" t="s">
        <v>2119</v>
      </c>
      <c r="F2998" s="132" t="s">
        <v>3051</v>
      </c>
      <c r="G2998" s="130"/>
      <c r="H2998" s="18" t="s">
        <v>2121</v>
      </c>
      <c r="I2998" s="18" t="s">
        <v>3360</v>
      </c>
      <c r="J2998" s="132"/>
      <c r="K2998" s="70">
        <v>41882</v>
      </c>
      <c r="L2998" s="144">
        <v>41790</v>
      </c>
      <c r="M2998" s="43" t="s">
        <v>2121</v>
      </c>
      <c r="N2998" s="65"/>
      <c r="O2998" s="75">
        <v>0</v>
      </c>
      <c r="P2998" s="65">
        <v>1</v>
      </c>
      <c r="Q2998" s="124" t="s">
        <v>3110</v>
      </c>
      <c r="R2998" s="132"/>
      <c r="S2998" s="118"/>
      <c r="T2998" s="126">
        <v>41796</v>
      </c>
      <c r="U2998" s="126">
        <v>41880</v>
      </c>
      <c r="V2998" s="92">
        <v>41757</v>
      </c>
      <c r="W2998" s="92">
        <v>41789</v>
      </c>
    </row>
    <row r="2999" spans="1:24" s="127" customFormat="1" x14ac:dyDescent="0.2">
      <c r="A2999" s="11">
        <f t="shared" si="48"/>
        <v>2996</v>
      </c>
      <c r="B2999" s="129">
        <v>4145</v>
      </c>
      <c r="C2999" s="130" t="s">
        <v>1697</v>
      </c>
      <c r="D2999" s="131" t="s">
        <v>3117</v>
      </c>
      <c r="E2999" s="132" t="s">
        <v>2119</v>
      </c>
      <c r="F2999" s="132" t="s">
        <v>3051</v>
      </c>
      <c r="G2999" s="130"/>
      <c r="H2999" s="18" t="s">
        <v>2121</v>
      </c>
      <c r="I2999" s="18" t="s">
        <v>3360</v>
      </c>
      <c r="J2999" s="132"/>
      <c r="K2999" s="70">
        <v>41882</v>
      </c>
      <c r="L2999" s="144">
        <v>41790</v>
      </c>
      <c r="M2999" s="43" t="s">
        <v>2121</v>
      </c>
      <c r="N2999" s="65"/>
      <c r="O2999" s="75">
        <v>0</v>
      </c>
      <c r="P2999" s="65">
        <v>1</v>
      </c>
      <c r="Q2999" s="124" t="s">
        <v>3110</v>
      </c>
      <c r="R2999" s="132"/>
      <c r="S2999" s="118"/>
      <c r="T2999" s="126">
        <v>41796</v>
      </c>
      <c r="U2999" s="126">
        <v>41880</v>
      </c>
      <c r="V2999" s="92">
        <v>41757</v>
      </c>
      <c r="W2999" s="92">
        <v>41789</v>
      </c>
    </row>
    <row r="3000" spans="1:24" s="127" customFormat="1" x14ac:dyDescent="0.2">
      <c r="A3000" s="11">
        <f t="shared" si="48"/>
        <v>2997</v>
      </c>
      <c r="B3000" s="129">
        <v>4158</v>
      </c>
      <c r="C3000" s="130" t="s">
        <v>1697</v>
      </c>
      <c r="D3000" s="131" t="s">
        <v>3120</v>
      </c>
      <c r="E3000" s="132" t="s">
        <v>2119</v>
      </c>
      <c r="F3000" s="132" t="s">
        <v>3051</v>
      </c>
      <c r="G3000" s="18" t="s">
        <v>2120</v>
      </c>
      <c r="H3000" s="18" t="s">
        <v>2121</v>
      </c>
      <c r="I3000" s="18" t="s">
        <v>3360</v>
      </c>
      <c r="J3000" s="144">
        <v>41882</v>
      </c>
      <c r="K3000" s="70">
        <v>41882</v>
      </c>
      <c r="L3000" s="144">
        <v>41790</v>
      </c>
      <c r="M3000" s="43" t="s">
        <v>3115</v>
      </c>
      <c r="N3000" s="65"/>
      <c r="O3000" s="75">
        <v>0</v>
      </c>
      <c r="P3000" s="65">
        <v>1</v>
      </c>
      <c r="Q3000" s="124" t="s">
        <v>3110</v>
      </c>
      <c r="R3000" s="132"/>
      <c r="S3000" s="118"/>
      <c r="T3000" s="126">
        <v>41796</v>
      </c>
      <c r="U3000" s="126">
        <v>41880</v>
      </c>
      <c r="V3000" s="92">
        <v>41757</v>
      </c>
      <c r="W3000" s="92">
        <v>41789</v>
      </c>
    </row>
    <row r="3001" spans="1:24" s="127" customFormat="1" x14ac:dyDescent="0.2">
      <c r="A3001" s="13">
        <f t="shared" si="48"/>
        <v>2998</v>
      </c>
      <c r="B3001" s="98">
        <v>1105</v>
      </c>
      <c r="C3001" s="18" t="s">
        <v>1697</v>
      </c>
      <c r="D3001" s="19" t="s">
        <v>3183</v>
      </c>
      <c r="E3001" s="43" t="s">
        <v>934</v>
      </c>
      <c r="F3001" s="43" t="s">
        <v>3099</v>
      </c>
      <c r="G3001" s="18" t="s">
        <v>2120</v>
      </c>
      <c r="H3001" s="18" t="s">
        <v>2121</v>
      </c>
      <c r="I3001" s="18" t="s">
        <v>3360</v>
      </c>
      <c r="J3001" s="144">
        <v>41912</v>
      </c>
      <c r="K3001" s="44">
        <v>41912</v>
      </c>
      <c r="L3001" s="144">
        <v>41632</v>
      </c>
      <c r="M3001" s="522" t="s">
        <v>3115</v>
      </c>
      <c r="N3001" s="75"/>
      <c r="O3001" s="75">
        <v>0</v>
      </c>
      <c r="P3001" s="65">
        <v>1</v>
      </c>
      <c r="Q3001" s="124" t="s">
        <v>3110</v>
      </c>
      <c r="R3001" s="14"/>
      <c r="S3001" s="118"/>
      <c r="T3001" s="125">
        <v>41912</v>
      </c>
      <c r="U3001" s="126">
        <v>41912</v>
      </c>
      <c r="V3001" s="126">
        <v>41669</v>
      </c>
      <c r="W3001" s="126"/>
      <c r="X3001" s="127" t="s">
        <v>3190</v>
      </c>
    </row>
    <row r="3002" spans="1:24" s="127" customFormat="1" x14ac:dyDescent="0.2">
      <c r="A3002" s="13">
        <f t="shared" si="48"/>
        <v>2999</v>
      </c>
      <c r="B3002" s="99">
        <v>4143</v>
      </c>
      <c r="C3002" s="12" t="s">
        <v>1697</v>
      </c>
      <c r="D3002" s="131" t="s">
        <v>3194</v>
      </c>
      <c r="E3002" s="43" t="s">
        <v>2119</v>
      </c>
      <c r="F3002" s="43" t="s">
        <v>3098</v>
      </c>
      <c r="G3002" s="18" t="s">
        <v>2120</v>
      </c>
      <c r="H3002" s="18" t="s">
        <v>2121</v>
      </c>
      <c r="I3002" s="18" t="s">
        <v>3360</v>
      </c>
      <c r="J3002" s="144">
        <v>41912</v>
      </c>
      <c r="K3002" s="44">
        <v>41912</v>
      </c>
      <c r="L3002" s="144">
        <v>41882</v>
      </c>
      <c r="M3002" s="522" t="s">
        <v>3115</v>
      </c>
      <c r="N3002" s="75"/>
      <c r="O3002" s="75">
        <v>0</v>
      </c>
      <c r="P3002" s="65">
        <v>1</v>
      </c>
      <c r="Q3002" s="124" t="s">
        <v>3110</v>
      </c>
      <c r="R3002" s="14"/>
      <c r="S3002" s="118"/>
      <c r="T3002" s="125">
        <v>41865</v>
      </c>
      <c r="U3002" s="126">
        <v>41912</v>
      </c>
      <c r="V3002" s="126">
        <v>41865</v>
      </c>
      <c r="W3002" s="126">
        <v>41880</v>
      </c>
    </row>
    <row r="3003" spans="1:24" s="127" customFormat="1" x14ac:dyDescent="0.2">
      <c r="A3003" s="13">
        <f t="shared" si="48"/>
        <v>3000</v>
      </c>
      <c r="B3003" s="99">
        <v>2267</v>
      </c>
      <c r="C3003" s="12" t="s">
        <v>1697</v>
      </c>
      <c r="D3003" s="131" t="s">
        <v>3173</v>
      </c>
      <c r="E3003" s="43" t="s">
        <v>2119</v>
      </c>
      <c r="F3003" s="43" t="s">
        <v>3098</v>
      </c>
      <c r="G3003" s="18" t="s">
        <v>2120</v>
      </c>
      <c r="H3003" s="18" t="s">
        <v>2121</v>
      </c>
      <c r="I3003" s="18" t="s">
        <v>3360</v>
      </c>
      <c r="J3003" s="144">
        <v>41912</v>
      </c>
      <c r="K3003" s="44">
        <v>41912</v>
      </c>
      <c r="L3003" s="144">
        <v>41460</v>
      </c>
      <c r="M3003" s="522" t="s">
        <v>3115</v>
      </c>
      <c r="N3003" s="75"/>
      <c r="O3003" s="75">
        <v>0</v>
      </c>
      <c r="P3003" s="65">
        <v>1</v>
      </c>
      <c r="Q3003" s="124" t="s">
        <v>3110</v>
      </c>
      <c r="R3003" s="14"/>
      <c r="S3003" s="118"/>
      <c r="T3003" s="125">
        <v>41878</v>
      </c>
      <c r="U3003" s="126">
        <v>41912</v>
      </c>
      <c r="V3003" s="126"/>
      <c r="W3003" s="126"/>
    </row>
    <row r="3004" spans="1:24" s="127" customFormat="1" x14ac:dyDescent="0.2">
      <c r="A3004" s="13">
        <f t="shared" si="48"/>
        <v>3001</v>
      </c>
      <c r="B3004" s="98">
        <v>2272</v>
      </c>
      <c r="C3004" s="18" t="s">
        <v>1697</v>
      </c>
      <c r="D3004" s="19" t="s">
        <v>3185</v>
      </c>
      <c r="E3004" s="43" t="s">
        <v>2119</v>
      </c>
      <c r="F3004" s="43" t="s">
        <v>3051</v>
      </c>
      <c r="G3004" s="18" t="s">
        <v>2120</v>
      </c>
      <c r="H3004" s="18" t="s">
        <v>2121</v>
      </c>
      <c r="I3004" s="18" t="s">
        <v>3360</v>
      </c>
      <c r="J3004" s="144">
        <v>41912</v>
      </c>
      <c r="K3004" s="44">
        <v>41912</v>
      </c>
      <c r="L3004" s="144">
        <v>41305</v>
      </c>
      <c r="M3004" s="522" t="s">
        <v>3115</v>
      </c>
      <c r="N3004" s="75"/>
      <c r="O3004" s="75">
        <v>0</v>
      </c>
      <c r="P3004" s="65">
        <v>1</v>
      </c>
      <c r="Q3004" s="124" t="s">
        <v>3110</v>
      </c>
      <c r="R3004" s="14"/>
      <c r="S3004" s="118"/>
      <c r="T3004" s="125">
        <v>41912</v>
      </c>
      <c r="U3004" s="126">
        <v>41912</v>
      </c>
      <c r="V3004" s="126"/>
      <c r="W3004" s="126"/>
      <c r="X3004" s="127" t="s">
        <v>3191</v>
      </c>
    </row>
    <row r="3005" spans="1:24" s="127" customFormat="1" x14ac:dyDescent="0.2">
      <c r="A3005" s="13">
        <f t="shared" si="48"/>
        <v>3002</v>
      </c>
      <c r="B3005" s="99">
        <v>2278</v>
      </c>
      <c r="C3005" s="12" t="s">
        <v>1697</v>
      </c>
      <c r="D3005" s="131" t="s">
        <v>3159</v>
      </c>
      <c r="E3005" s="43" t="s">
        <v>2119</v>
      </c>
      <c r="F3005" s="43" t="s">
        <v>3098</v>
      </c>
      <c r="G3005" s="18" t="s">
        <v>2120</v>
      </c>
      <c r="H3005" s="18" t="s">
        <v>2121</v>
      </c>
      <c r="I3005" s="18" t="s">
        <v>3360</v>
      </c>
      <c r="J3005" s="144">
        <v>41912</v>
      </c>
      <c r="K3005" s="44">
        <v>41912</v>
      </c>
      <c r="L3005" s="144">
        <v>41632</v>
      </c>
      <c r="M3005" s="522" t="s">
        <v>3115</v>
      </c>
      <c r="N3005" s="75"/>
      <c r="O3005" s="75">
        <v>0</v>
      </c>
      <c r="P3005" s="65">
        <v>1</v>
      </c>
      <c r="Q3005" s="124" t="s">
        <v>3110</v>
      </c>
      <c r="R3005" s="14"/>
      <c r="S3005" s="118"/>
      <c r="T3005" s="125">
        <v>41865</v>
      </c>
      <c r="U3005" s="126">
        <v>41912</v>
      </c>
      <c r="V3005" s="126"/>
      <c r="W3005" s="126"/>
    </row>
    <row r="3006" spans="1:24" s="127" customFormat="1" x14ac:dyDescent="0.2">
      <c r="A3006" s="13">
        <f t="shared" si="48"/>
        <v>3003</v>
      </c>
      <c r="B3006" s="99">
        <v>4013</v>
      </c>
      <c r="C3006" s="18" t="s">
        <v>1697</v>
      </c>
      <c r="D3006" s="131" t="s">
        <v>3174</v>
      </c>
      <c r="E3006" s="43" t="s">
        <v>2119</v>
      </c>
      <c r="F3006" s="43" t="s">
        <v>3051</v>
      </c>
      <c r="G3006" s="18" t="s">
        <v>2120</v>
      </c>
      <c r="H3006" s="18" t="s">
        <v>2121</v>
      </c>
      <c r="I3006" s="18" t="s">
        <v>3360</v>
      </c>
      <c r="J3006" s="144">
        <v>41912</v>
      </c>
      <c r="K3006" s="44">
        <v>41912</v>
      </c>
      <c r="L3006" s="144">
        <v>41635</v>
      </c>
      <c r="M3006" s="522" t="s">
        <v>3115</v>
      </c>
      <c r="N3006" s="75"/>
      <c r="O3006" s="75">
        <v>0</v>
      </c>
      <c r="P3006" s="65">
        <v>1</v>
      </c>
      <c r="Q3006" s="124" t="s">
        <v>3110</v>
      </c>
      <c r="R3006" s="14"/>
      <c r="S3006" s="118"/>
      <c r="T3006" s="125">
        <v>41878</v>
      </c>
      <c r="U3006" s="126">
        <v>41912</v>
      </c>
      <c r="V3006" s="126">
        <v>41669</v>
      </c>
      <c r="W3006" s="126"/>
    </row>
    <row r="3007" spans="1:24" s="127" customFormat="1" x14ac:dyDescent="0.2">
      <c r="A3007" s="13">
        <f t="shared" si="48"/>
        <v>3004</v>
      </c>
      <c r="B3007" s="99">
        <v>4125</v>
      </c>
      <c r="C3007" s="18" t="s">
        <v>1697</v>
      </c>
      <c r="D3007" s="131" t="s">
        <v>3177</v>
      </c>
      <c r="E3007" s="43" t="s">
        <v>2119</v>
      </c>
      <c r="F3007" s="43" t="s">
        <v>3098</v>
      </c>
      <c r="G3007" s="18" t="s">
        <v>2120</v>
      </c>
      <c r="H3007" s="18" t="s">
        <v>2121</v>
      </c>
      <c r="I3007" s="18" t="s">
        <v>3360</v>
      </c>
      <c r="J3007" s="144">
        <v>41912</v>
      </c>
      <c r="K3007" s="44">
        <v>41912</v>
      </c>
      <c r="L3007" s="144">
        <v>41630</v>
      </c>
      <c r="M3007" s="522" t="s">
        <v>3115</v>
      </c>
      <c r="N3007" s="75"/>
      <c r="O3007" s="75">
        <v>0</v>
      </c>
      <c r="P3007" s="65">
        <v>1</v>
      </c>
      <c r="Q3007" s="124" t="s">
        <v>3110</v>
      </c>
      <c r="R3007" s="14"/>
      <c r="S3007" s="118"/>
      <c r="T3007" s="125">
        <v>41878</v>
      </c>
      <c r="U3007" s="126">
        <v>41912</v>
      </c>
      <c r="V3007" s="126">
        <v>41669</v>
      </c>
      <c r="W3007" s="126"/>
    </row>
    <row r="3008" spans="1:24" s="127" customFormat="1" ht="25.5" x14ac:dyDescent="0.2">
      <c r="A3008" s="13">
        <f t="shared" si="48"/>
        <v>3005</v>
      </c>
      <c r="B3008" s="99">
        <v>4141</v>
      </c>
      <c r="C3008" s="130" t="s">
        <v>1697</v>
      </c>
      <c r="D3008" s="131" t="s">
        <v>3131</v>
      </c>
      <c r="E3008" s="43" t="s">
        <v>2119</v>
      </c>
      <c r="F3008" s="43" t="s">
        <v>3051</v>
      </c>
      <c r="G3008" s="18"/>
      <c r="H3008" s="18" t="s">
        <v>2121</v>
      </c>
      <c r="I3008" s="18" t="s">
        <v>3360</v>
      </c>
      <c r="J3008" s="69"/>
      <c r="K3008" s="44">
        <v>41912</v>
      </c>
      <c r="L3008" s="144">
        <v>41788</v>
      </c>
      <c r="M3008" s="168" t="s">
        <v>2121</v>
      </c>
      <c r="N3008" s="65"/>
      <c r="O3008" s="75">
        <v>0</v>
      </c>
      <c r="P3008" s="65">
        <v>1</v>
      </c>
      <c r="Q3008" s="124" t="s">
        <v>3110</v>
      </c>
      <c r="R3008" s="14"/>
      <c r="S3008" s="118"/>
      <c r="T3008" s="126">
        <v>41796</v>
      </c>
      <c r="U3008" s="126">
        <v>41912</v>
      </c>
      <c r="V3008" s="126">
        <v>41757</v>
      </c>
      <c r="W3008" s="126">
        <v>41757</v>
      </c>
    </row>
    <row r="3009" spans="1:23" s="127" customFormat="1" x14ac:dyDescent="0.2">
      <c r="A3009" s="13">
        <f t="shared" si="48"/>
        <v>3006</v>
      </c>
      <c r="B3009" s="99">
        <v>4147</v>
      </c>
      <c r="C3009" s="130" t="s">
        <v>1697</v>
      </c>
      <c r="D3009" s="131" t="s">
        <v>3118</v>
      </c>
      <c r="E3009" s="132" t="s">
        <v>2119</v>
      </c>
      <c r="F3009" s="132" t="s">
        <v>3051</v>
      </c>
      <c r="G3009" s="130"/>
      <c r="H3009" s="18" t="s">
        <v>2121</v>
      </c>
      <c r="I3009" s="18" t="s">
        <v>3360</v>
      </c>
      <c r="J3009" s="132"/>
      <c r="K3009" s="44">
        <v>41912</v>
      </c>
      <c r="L3009" s="144">
        <v>41790</v>
      </c>
      <c r="M3009" s="43" t="s">
        <v>2121</v>
      </c>
      <c r="N3009" s="65"/>
      <c r="O3009" s="75">
        <v>0</v>
      </c>
      <c r="P3009" s="65">
        <v>1</v>
      </c>
      <c r="Q3009" s="124" t="s">
        <v>3110</v>
      </c>
      <c r="R3009" s="132"/>
      <c r="S3009" s="118"/>
      <c r="T3009" s="126">
        <v>41796</v>
      </c>
      <c r="U3009" s="126">
        <v>41912</v>
      </c>
      <c r="V3009" s="126">
        <v>41757</v>
      </c>
      <c r="W3009" s="126">
        <v>41789</v>
      </c>
    </row>
    <row r="3010" spans="1:23" s="127" customFormat="1" ht="25.5" x14ac:dyDescent="0.2">
      <c r="A3010" s="13">
        <f t="shared" si="48"/>
        <v>3007</v>
      </c>
      <c r="B3010" s="99">
        <v>4149</v>
      </c>
      <c r="C3010" s="130" t="s">
        <v>1697</v>
      </c>
      <c r="D3010" s="131" t="s">
        <v>3126</v>
      </c>
      <c r="E3010" s="132" t="s">
        <v>2119</v>
      </c>
      <c r="F3010" s="132" t="s">
        <v>3051</v>
      </c>
      <c r="G3010" s="130"/>
      <c r="H3010" s="18" t="s">
        <v>2121</v>
      </c>
      <c r="I3010" s="18" t="s">
        <v>3360</v>
      </c>
      <c r="J3010" s="132"/>
      <c r="K3010" s="44">
        <v>41912</v>
      </c>
      <c r="L3010" s="144">
        <v>41790</v>
      </c>
      <c r="M3010" s="168" t="s">
        <v>2121</v>
      </c>
      <c r="N3010" s="65"/>
      <c r="O3010" s="75">
        <v>0</v>
      </c>
      <c r="P3010" s="65">
        <v>1</v>
      </c>
      <c r="Q3010" s="124" t="s">
        <v>3110</v>
      </c>
      <c r="R3010" s="14"/>
      <c r="S3010" s="118"/>
      <c r="T3010" s="126">
        <v>41796</v>
      </c>
      <c r="U3010" s="126">
        <v>41912</v>
      </c>
      <c r="V3010" s="126">
        <v>41757</v>
      </c>
      <c r="W3010" s="126">
        <v>41789</v>
      </c>
    </row>
    <row r="3011" spans="1:23" s="127" customFormat="1" x14ac:dyDescent="0.2">
      <c r="A3011" s="13">
        <f t="shared" si="48"/>
        <v>3008</v>
      </c>
      <c r="B3011" s="99">
        <v>4153</v>
      </c>
      <c r="C3011" s="130" t="s">
        <v>1697</v>
      </c>
      <c r="D3011" s="131" t="s">
        <v>3121</v>
      </c>
      <c r="E3011" s="132" t="s">
        <v>2119</v>
      </c>
      <c r="F3011" s="132" t="s">
        <v>3051</v>
      </c>
      <c r="G3011" s="130"/>
      <c r="H3011" s="18" t="s">
        <v>2121</v>
      </c>
      <c r="I3011" s="18" t="s">
        <v>3360</v>
      </c>
      <c r="J3011" s="132"/>
      <c r="K3011" s="44">
        <v>41912</v>
      </c>
      <c r="L3011" s="144">
        <v>41790</v>
      </c>
      <c r="M3011" s="43" t="s">
        <v>2121</v>
      </c>
      <c r="N3011" s="65"/>
      <c r="O3011" s="75">
        <v>0</v>
      </c>
      <c r="P3011" s="65">
        <v>1</v>
      </c>
      <c r="Q3011" s="124" t="s">
        <v>3110</v>
      </c>
      <c r="R3011" s="132"/>
      <c r="S3011" s="118"/>
      <c r="T3011" s="126">
        <v>41796</v>
      </c>
      <c r="U3011" s="126">
        <v>41912</v>
      </c>
      <c r="V3011" s="126">
        <v>41757</v>
      </c>
      <c r="W3011" s="126">
        <v>41789</v>
      </c>
    </row>
    <row r="3012" spans="1:23" s="127" customFormat="1" x14ac:dyDescent="0.2">
      <c r="A3012" s="13">
        <f t="shared" si="48"/>
        <v>3009</v>
      </c>
      <c r="B3012" s="99">
        <v>4166</v>
      </c>
      <c r="C3012" s="12" t="s">
        <v>1697</v>
      </c>
      <c r="D3012" s="131" t="s">
        <v>3163</v>
      </c>
      <c r="E3012" s="132" t="s">
        <v>2119</v>
      </c>
      <c r="F3012" s="132" t="s">
        <v>3051</v>
      </c>
      <c r="G3012" s="130"/>
      <c r="H3012" s="18" t="s">
        <v>2121</v>
      </c>
      <c r="I3012" s="18" t="s">
        <v>3360</v>
      </c>
      <c r="J3012" s="132"/>
      <c r="K3012" s="44">
        <v>41912</v>
      </c>
      <c r="L3012" s="144">
        <v>41882</v>
      </c>
      <c r="M3012" s="522" t="s">
        <v>2121</v>
      </c>
      <c r="N3012" s="75"/>
      <c r="O3012" s="75">
        <v>0</v>
      </c>
      <c r="P3012" s="65">
        <v>1</v>
      </c>
      <c r="Q3012" s="124" t="s">
        <v>3110</v>
      </c>
      <c r="R3012" s="14"/>
      <c r="S3012" s="118"/>
      <c r="T3012" s="125">
        <v>41865</v>
      </c>
      <c r="U3012" s="126">
        <v>41912</v>
      </c>
      <c r="V3012" s="126">
        <v>41814</v>
      </c>
      <c r="W3012" s="126">
        <v>41880</v>
      </c>
    </row>
    <row r="3013" spans="1:23" s="127" customFormat="1" x14ac:dyDescent="0.2">
      <c r="A3013" s="13">
        <f t="shared" si="48"/>
        <v>3010</v>
      </c>
      <c r="B3013" s="99">
        <v>5984</v>
      </c>
      <c r="C3013" s="18" t="s">
        <v>1697</v>
      </c>
      <c r="D3013" s="131" t="s">
        <v>3180</v>
      </c>
      <c r="E3013" s="43" t="s">
        <v>2119</v>
      </c>
      <c r="F3013" s="43" t="s">
        <v>3051</v>
      </c>
      <c r="G3013" s="18" t="s">
        <v>2120</v>
      </c>
      <c r="H3013" s="18" t="s">
        <v>2121</v>
      </c>
      <c r="I3013" s="18" t="s">
        <v>3360</v>
      </c>
      <c r="J3013" s="144">
        <v>41912</v>
      </c>
      <c r="K3013" s="44">
        <v>41912</v>
      </c>
      <c r="L3013" s="144">
        <v>41269</v>
      </c>
      <c r="M3013" s="522" t="s">
        <v>3115</v>
      </c>
      <c r="N3013" s="75"/>
      <c r="O3013" s="75">
        <v>0</v>
      </c>
      <c r="P3013" s="65">
        <v>1</v>
      </c>
      <c r="Q3013" s="124" t="s">
        <v>3110</v>
      </c>
      <c r="R3013" s="14"/>
      <c r="S3013" s="118"/>
      <c r="T3013" s="125">
        <v>41878</v>
      </c>
      <c r="U3013" s="126">
        <v>41912</v>
      </c>
      <c r="V3013" s="126"/>
      <c r="W3013" s="126"/>
    </row>
    <row r="3014" spans="1:23" s="127" customFormat="1" x14ac:dyDescent="0.2">
      <c r="A3014" s="13">
        <f t="shared" si="48"/>
        <v>3011</v>
      </c>
      <c r="B3014" s="99">
        <v>5988</v>
      </c>
      <c r="C3014" s="12" t="s">
        <v>1697</v>
      </c>
      <c r="D3014" s="131" t="s">
        <v>3181</v>
      </c>
      <c r="E3014" s="43" t="s">
        <v>2119</v>
      </c>
      <c r="F3014" s="43" t="s">
        <v>3051</v>
      </c>
      <c r="G3014" s="18" t="s">
        <v>2120</v>
      </c>
      <c r="H3014" s="18" t="s">
        <v>2121</v>
      </c>
      <c r="I3014" s="18" t="s">
        <v>3360</v>
      </c>
      <c r="J3014" s="144">
        <v>41912</v>
      </c>
      <c r="K3014" s="44">
        <v>41912</v>
      </c>
      <c r="L3014" s="144">
        <v>41305</v>
      </c>
      <c r="M3014" s="522" t="s">
        <v>3115</v>
      </c>
      <c r="N3014" s="75"/>
      <c r="O3014" s="75">
        <v>0</v>
      </c>
      <c r="P3014" s="65">
        <v>1</v>
      </c>
      <c r="Q3014" s="124" t="s">
        <v>3110</v>
      </c>
      <c r="R3014" s="14"/>
      <c r="S3014" s="118"/>
      <c r="T3014" s="125">
        <v>41878</v>
      </c>
      <c r="U3014" s="126">
        <v>41912</v>
      </c>
      <c r="V3014" s="126"/>
      <c r="W3014" s="126"/>
    </row>
    <row r="3015" spans="1:23" s="127" customFormat="1" x14ac:dyDescent="0.2">
      <c r="A3015" s="13">
        <f t="shared" si="48"/>
        <v>3012</v>
      </c>
      <c r="B3015" s="98">
        <v>5993</v>
      </c>
      <c r="C3015" s="18" t="s">
        <v>1697</v>
      </c>
      <c r="D3015" s="19" t="s">
        <v>3189</v>
      </c>
      <c r="E3015" s="43" t="s">
        <v>2119</v>
      </c>
      <c r="F3015" s="43" t="s">
        <v>3051</v>
      </c>
      <c r="G3015" s="18" t="s">
        <v>2120</v>
      </c>
      <c r="H3015" s="18" t="s">
        <v>2121</v>
      </c>
      <c r="I3015" s="18" t="s">
        <v>3360</v>
      </c>
      <c r="J3015" s="144">
        <v>41912</v>
      </c>
      <c r="K3015" s="44">
        <v>41912</v>
      </c>
      <c r="L3015" s="144">
        <v>41516</v>
      </c>
      <c r="M3015" s="522" t="s">
        <v>3115</v>
      </c>
      <c r="N3015" s="75"/>
      <c r="O3015" s="75">
        <v>0</v>
      </c>
      <c r="P3015" s="65">
        <v>1</v>
      </c>
      <c r="Q3015" s="124" t="s">
        <v>3110</v>
      </c>
      <c r="R3015" s="14"/>
      <c r="S3015" s="118"/>
      <c r="T3015" s="125">
        <v>41912</v>
      </c>
      <c r="U3015" s="126">
        <v>41912</v>
      </c>
      <c r="V3015" s="126" t="s">
        <v>20851</v>
      </c>
      <c r="W3015" s="126"/>
    </row>
    <row r="3016" spans="1:23" s="127" customFormat="1" ht="25.5" x14ac:dyDescent="0.2">
      <c r="A3016" s="13">
        <f t="shared" si="48"/>
        <v>3013</v>
      </c>
      <c r="B3016" s="98">
        <v>4351</v>
      </c>
      <c r="C3016" s="130" t="s">
        <v>1697</v>
      </c>
      <c r="D3016" s="131" t="s">
        <v>3195</v>
      </c>
      <c r="E3016" s="132" t="s">
        <v>934</v>
      </c>
      <c r="F3016" s="43" t="s">
        <v>3099</v>
      </c>
      <c r="G3016" s="18" t="s">
        <v>2120</v>
      </c>
      <c r="H3016" s="18" t="s">
        <v>2121</v>
      </c>
      <c r="I3016" s="18" t="s">
        <v>3360</v>
      </c>
      <c r="J3016" s="144">
        <v>41912</v>
      </c>
      <c r="K3016" s="44">
        <v>41912</v>
      </c>
      <c r="L3016" s="144">
        <v>41912</v>
      </c>
      <c r="M3016" s="522" t="s">
        <v>3115</v>
      </c>
      <c r="N3016" s="65"/>
      <c r="O3016" s="75">
        <v>0</v>
      </c>
      <c r="P3016" s="65">
        <v>1</v>
      </c>
      <c r="Q3016" s="124" t="s">
        <v>3110</v>
      </c>
      <c r="R3016" s="14"/>
      <c r="S3016" s="118"/>
      <c r="T3016" s="126">
        <v>41912</v>
      </c>
      <c r="U3016" s="126">
        <v>41912</v>
      </c>
      <c r="V3016" s="126">
        <v>41912</v>
      </c>
      <c r="W3016" s="126">
        <v>41912</v>
      </c>
    </row>
    <row r="3017" spans="1:23" s="127" customFormat="1" x14ac:dyDescent="0.2">
      <c r="A3017" s="13">
        <f t="shared" si="48"/>
        <v>3014</v>
      </c>
      <c r="B3017" s="98">
        <v>2291</v>
      </c>
      <c r="C3017" s="18" t="s">
        <v>1697</v>
      </c>
      <c r="D3017" s="131" t="s">
        <v>3196</v>
      </c>
      <c r="E3017" s="43" t="s">
        <v>1713</v>
      </c>
      <c r="F3017" s="43" t="s">
        <v>3050</v>
      </c>
      <c r="G3017" s="18" t="s">
        <v>2120</v>
      </c>
      <c r="H3017" s="18" t="s">
        <v>2121</v>
      </c>
      <c r="I3017" s="18" t="s">
        <v>3360</v>
      </c>
      <c r="J3017" s="144">
        <v>41912</v>
      </c>
      <c r="K3017" s="44">
        <v>41912</v>
      </c>
      <c r="L3017" s="144">
        <v>41912</v>
      </c>
      <c r="M3017" s="522" t="s">
        <v>3115</v>
      </c>
      <c r="N3017" s="75"/>
      <c r="O3017" s="75">
        <v>0</v>
      </c>
      <c r="P3017" s="65">
        <v>1</v>
      </c>
      <c r="Q3017" s="124" t="s">
        <v>3110</v>
      </c>
      <c r="R3017" s="14"/>
      <c r="S3017" s="118"/>
      <c r="T3017" s="125">
        <v>41912</v>
      </c>
      <c r="U3017" s="126">
        <v>41912</v>
      </c>
      <c r="V3017" s="126">
        <v>41912</v>
      </c>
      <c r="W3017" s="126">
        <v>41912</v>
      </c>
    </row>
    <row r="3018" spans="1:23" s="127" customFormat="1" x14ac:dyDescent="0.2">
      <c r="A3018" s="13">
        <f t="shared" si="48"/>
        <v>3015</v>
      </c>
      <c r="B3018" s="129">
        <v>4157</v>
      </c>
      <c r="C3018" s="130" t="s">
        <v>1697</v>
      </c>
      <c r="D3018" s="131" t="s">
        <v>3128</v>
      </c>
      <c r="E3018" s="132" t="s">
        <v>2119</v>
      </c>
      <c r="F3018" s="43" t="s">
        <v>3051</v>
      </c>
      <c r="G3018" s="18"/>
      <c r="H3018" s="18" t="s">
        <v>2121</v>
      </c>
      <c r="I3018" s="18" t="s">
        <v>3360</v>
      </c>
      <c r="J3018" s="69"/>
      <c r="K3018" s="44">
        <v>41912</v>
      </c>
      <c r="L3018" s="144">
        <v>41790</v>
      </c>
      <c r="M3018" s="168" t="s">
        <v>2121</v>
      </c>
      <c r="N3018" s="65"/>
      <c r="O3018" s="75">
        <v>0</v>
      </c>
      <c r="P3018" s="65">
        <v>1</v>
      </c>
      <c r="Q3018" s="124" t="s">
        <v>3110</v>
      </c>
      <c r="R3018" s="14"/>
      <c r="S3018" s="118"/>
      <c r="T3018" s="126">
        <v>41796</v>
      </c>
      <c r="U3018" s="126">
        <v>41912</v>
      </c>
      <c r="V3018" s="126">
        <v>41757</v>
      </c>
      <c r="W3018" s="126">
        <v>41789</v>
      </c>
    </row>
    <row r="3019" spans="1:23" s="127" customFormat="1" x14ac:dyDescent="0.2">
      <c r="A3019" s="13">
        <f t="shared" si="48"/>
        <v>3016</v>
      </c>
      <c r="B3019" s="98">
        <v>4116</v>
      </c>
      <c r="C3019" s="18" t="s">
        <v>1697</v>
      </c>
      <c r="D3019" s="131" t="s">
        <v>3154</v>
      </c>
      <c r="E3019" s="43" t="s">
        <v>2119</v>
      </c>
      <c r="F3019" s="43" t="s">
        <v>3051</v>
      </c>
      <c r="G3019" s="12"/>
      <c r="H3019" s="18" t="s">
        <v>2121</v>
      </c>
      <c r="I3019" s="18" t="s">
        <v>3360</v>
      </c>
      <c r="J3019" s="18"/>
      <c r="K3019" s="209">
        <v>41932</v>
      </c>
      <c r="L3019" s="144">
        <v>41820</v>
      </c>
      <c r="M3019" s="168"/>
      <c r="N3019" s="75"/>
      <c r="O3019" s="75">
        <v>0</v>
      </c>
      <c r="P3019" s="65">
        <v>1</v>
      </c>
      <c r="Q3019" s="65" t="s">
        <v>3110</v>
      </c>
      <c r="R3019" s="14"/>
      <c r="S3019" s="118" t="s">
        <v>2121</v>
      </c>
      <c r="T3019" s="125">
        <v>41851</v>
      </c>
      <c r="U3019" s="126">
        <v>41880</v>
      </c>
      <c r="V3019" s="126">
        <v>41814</v>
      </c>
      <c r="W3019" s="126">
        <v>41820</v>
      </c>
    </row>
    <row r="3020" spans="1:23" x14ac:dyDescent="0.2">
      <c r="A3020" s="11">
        <f t="shared" si="48"/>
        <v>3017</v>
      </c>
      <c r="B3020" s="206">
        <v>1059</v>
      </c>
      <c r="C3020" s="18" t="s">
        <v>1697</v>
      </c>
      <c r="D3020" s="14" t="s">
        <v>3211</v>
      </c>
      <c r="E3020" s="43" t="s">
        <v>1713</v>
      </c>
      <c r="F3020" s="43" t="s">
        <v>3094</v>
      </c>
      <c r="G3020" s="18"/>
      <c r="H3020" s="18"/>
      <c r="I3020" s="18" t="s">
        <v>3360</v>
      </c>
      <c r="J3020" s="69"/>
      <c r="K3020" s="80"/>
      <c r="L3020" s="144">
        <v>40904</v>
      </c>
      <c r="M3020" s="168"/>
      <c r="N3020" s="79"/>
      <c r="O3020" s="75">
        <v>0</v>
      </c>
      <c r="P3020" s="65">
        <v>1</v>
      </c>
      <c r="Q3020" s="91" t="s">
        <v>3361</v>
      </c>
      <c r="R3020" s="74"/>
      <c r="S3020" s="118"/>
      <c r="T3020" s="92"/>
      <c r="U3020" s="92"/>
      <c r="V3020" s="92"/>
      <c r="W3020" s="92"/>
    </row>
    <row r="3021" spans="1:23" x14ac:dyDescent="0.2">
      <c r="A3021" s="11">
        <f t="shared" si="48"/>
        <v>3018</v>
      </c>
      <c r="B3021" s="206">
        <v>5919</v>
      </c>
      <c r="C3021" s="18" t="s">
        <v>1697</v>
      </c>
      <c r="D3021" s="14" t="s">
        <v>3212</v>
      </c>
      <c r="E3021" s="43" t="s">
        <v>2119</v>
      </c>
      <c r="F3021" s="43" t="s">
        <v>3051</v>
      </c>
      <c r="G3021" s="18"/>
      <c r="H3021" s="18"/>
      <c r="I3021" s="18" t="s">
        <v>3360</v>
      </c>
      <c r="J3021" s="69"/>
      <c r="K3021" s="80"/>
      <c r="L3021" s="144">
        <v>41116</v>
      </c>
      <c r="M3021" s="168"/>
      <c r="N3021" s="79"/>
      <c r="O3021" s="75">
        <v>0</v>
      </c>
      <c r="P3021" s="65">
        <v>1</v>
      </c>
      <c r="Q3021" s="91" t="s">
        <v>3361</v>
      </c>
      <c r="R3021" s="74"/>
      <c r="S3021" s="118"/>
      <c r="T3021" s="92"/>
      <c r="U3021" s="92"/>
      <c r="V3021" s="92"/>
      <c r="W3021" s="92"/>
    </row>
    <row r="3022" spans="1:23" x14ac:dyDescent="0.2">
      <c r="A3022" s="11">
        <f t="shared" si="48"/>
        <v>3019</v>
      </c>
      <c r="B3022" s="206">
        <v>5962</v>
      </c>
      <c r="C3022" s="18" t="s">
        <v>1697</v>
      </c>
      <c r="D3022" s="14" t="s">
        <v>3213</v>
      </c>
      <c r="E3022" s="43" t="s">
        <v>2119</v>
      </c>
      <c r="F3022" s="43" t="s">
        <v>3051</v>
      </c>
      <c r="G3022" s="18"/>
      <c r="H3022" s="18"/>
      <c r="I3022" s="18" t="s">
        <v>3360</v>
      </c>
      <c r="J3022" s="69"/>
      <c r="K3022" s="80"/>
      <c r="L3022" s="144">
        <v>41152</v>
      </c>
      <c r="M3022" s="168"/>
      <c r="N3022" s="79"/>
      <c r="O3022" s="75">
        <v>0</v>
      </c>
      <c r="P3022" s="65">
        <v>1</v>
      </c>
      <c r="Q3022" s="91" t="s">
        <v>3361</v>
      </c>
      <c r="R3022" s="74"/>
      <c r="S3022" s="118"/>
      <c r="T3022" s="92"/>
      <c r="U3022" s="92"/>
      <c r="V3022" s="92"/>
      <c r="W3022" s="92"/>
    </row>
    <row r="3023" spans="1:23" x14ac:dyDescent="0.2">
      <c r="A3023" s="11">
        <f t="shared" ref="A3023:A3086" si="49">A3022+1</f>
        <v>3020</v>
      </c>
      <c r="B3023" s="206">
        <v>5968</v>
      </c>
      <c r="C3023" s="18" t="s">
        <v>1697</v>
      </c>
      <c r="D3023" s="14" t="s">
        <v>3214</v>
      </c>
      <c r="E3023" s="43" t="s">
        <v>2119</v>
      </c>
      <c r="F3023" s="43" t="s">
        <v>3051</v>
      </c>
      <c r="G3023" s="18"/>
      <c r="H3023" s="18"/>
      <c r="I3023" s="18" t="s">
        <v>3360</v>
      </c>
      <c r="J3023" s="69"/>
      <c r="K3023" s="80"/>
      <c r="L3023" s="144">
        <v>41152</v>
      </c>
      <c r="M3023" s="168"/>
      <c r="N3023" s="79"/>
      <c r="O3023" s="75">
        <v>0</v>
      </c>
      <c r="P3023" s="65">
        <v>1</v>
      </c>
      <c r="Q3023" s="91" t="s">
        <v>3361</v>
      </c>
      <c r="R3023" s="74"/>
      <c r="S3023" s="118"/>
      <c r="T3023" s="92"/>
      <c r="U3023" s="92"/>
      <c r="V3023" s="92"/>
      <c r="W3023" s="92"/>
    </row>
    <row r="3024" spans="1:23" x14ac:dyDescent="0.2">
      <c r="A3024" s="11">
        <f t="shared" si="49"/>
        <v>3021</v>
      </c>
      <c r="B3024" s="206">
        <v>1007</v>
      </c>
      <c r="C3024" s="18" t="s">
        <v>1697</v>
      </c>
      <c r="D3024" s="14" t="s">
        <v>3215</v>
      </c>
      <c r="E3024" s="43" t="s">
        <v>2119</v>
      </c>
      <c r="F3024" s="43" t="s">
        <v>3051</v>
      </c>
      <c r="G3024" s="18"/>
      <c r="H3024" s="18" t="s">
        <v>2121</v>
      </c>
      <c r="I3024" s="18" t="s">
        <v>3360</v>
      </c>
      <c r="J3024" s="69"/>
      <c r="K3024" s="80">
        <v>42277</v>
      </c>
      <c r="L3024" s="144">
        <v>41152</v>
      </c>
      <c r="M3024" s="168"/>
      <c r="N3024" s="79"/>
      <c r="O3024" s="75">
        <v>0</v>
      </c>
      <c r="P3024" s="65">
        <v>1</v>
      </c>
      <c r="Q3024" s="91" t="s">
        <v>3110</v>
      </c>
      <c r="R3024" s="74"/>
      <c r="S3024" s="118" t="s">
        <v>20872</v>
      </c>
      <c r="T3024" s="92">
        <v>42243</v>
      </c>
      <c r="U3024" s="92">
        <v>42277</v>
      </c>
      <c r="V3024" s="92"/>
      <c r="W3024" s="92"/>
    </row>
    <row r="3025" spans="1:23" x14ac:dyDescent="0.2">
      <c r="A3025" s="11">
        <f t="shared" si="49"/>
        <v>3022</v>
      </c>
      <c r="B3025" s="206">
        <v>5217</v>
      </c>
      <c r="C3025" s="18" t="s">
        <v>1697</v>
      </c>
      <c r="D3025" s="14" t="s">
        <v>3216</v>
      </c>
      <c r="E3025" s="43" t="s">
        <v>2646</v>
      </c>
      <c r="F3025" s="43" t="s">
        <v>3052</v>
      </c>
      <c r="G3025" s="18" t="s">
        <v>2120</v>
      </c>
      <c r="H3025" s="18" t="s">
        <v>2121</v>
      </c>
      <c r="I3025" s="18" t="s">
        <v>3360</v>
      </c>
      <c r="J3025" s="69">
        <v>42094</v>
      </c>
      <c r="K3025" s="80">
        <v>42094</v>
      </c>
      <c r="L3025" s="144">
        <v>41180</v>
      </c>
      <c r="M3025" s="168"/>
      <c r="N3025" s="79"/>
      <c r="O3025" s="75">
        <v>0</v>
      </c>
      <c r="P3025" s="65">
        <v>1</v>
      </c>
      <c r="Q3025" s="91" t="s">
        <v>3110</v>
      </c>
      <c r="R3025" s="74"/>
      <c r="S3025" s="118"/>
      <c r="T3025" s="92">
        <v>42093</v>
      </c>
      <c r="U3025" s="92">
        <v>42094</v>
      </c>
      <c r="V3025" s="92"/>
      <c r="W3025" s="92"/>
    </row>
    <row r="3026" spans="1:23" x14ac:dyDescent="0.2">
      <c r="A3026" s="11">
        <f t="shared" si="49"/>
        <v>3023</v>
      </c>
      <c r="B3026" s="206">
        <v>5313</v>
      </c>
      <c r="C3026" s="18" t="s">
        <v>1697</v>
      </c>
      <c r="D3026" s="14" t="s">
        <v>3217</v>
      </c>
      <c r="E3026" s="43" t="s">
        <v>2646</v>
      </c>
      <c r="F3026" s="43" t="s">
        <v>3052</v>
      </c>
      <c r="G3026" s="18"/>
      <c r="H3026" s="18"/>
      <c r="I3026" s="18" t="s">
        <v>3360</v>
      </c>
      <c r="J3026" s="69"/>
      <c r="K3026" s="80"/>
      <c r="L3026" s="144">
        <v>41180</v>
      </c>
      <c r="M3026" s="168"/>
      <c r="N3026" s="79"/>
      <c r="O3026" s="75">
        <v>0</v>
      </c>
      <c r="P3026" s="65">
        <v>1</v>
      </c>
      <c r="Q3026" s="91" t="s">
        <v>3361</v>
      </c>
      <c r="R3026" s="74"/>
      <c r="S3026" s="118"/>
      <c r="T3026" s="92"/>
      <c r="U3026" s="92"/>
      <c r="V3026" s="92"/>
      <c r="W3026" s="92"/>
    </row>
    <row r="3027" spans="1:23" x14ac:dyDescent="0.2">
      <c r="A3027" s="11">
        <f t="shared" si="49"/>
        <v>3024</v>
      </c>
      <c r="B3027" s="206">
        <v>5318</v>
      </c>
      <c r="C3027" s="18" t="s">
        <v>1697</v>
      </c>
      <c r="D3027" s="14" t="s">
        <v>3218</v>
      </c>
      <c r="E3027" s="43" t="s">
        <v>2646</v>
      </c>
      <c r="F3027" s="43" t="s">
        <v>3052</v>
      </c>
      <c r="G3027" s="18"/>
      <c r="H3027" s="18"/>
      <c r="I3027" s="18" t="s">
        <v>3360</v>
      </c>
      <c r="J3027" s="69"/>
      <c r="K3027" s="80"/>
      <c r="L3027" s="144">
        <v>41180</v>
      </c>
      <c r="M3027" s="168"/>
      <c r="N3027" s="79"/>
      <c r="O3027" s="75">
        <v>0</v>
      </c>
      <c r="P3027" s="65">
        <v>1</v>
      </c>
      <c r="Q3027" s="91" t="s">
        <v>3361</v>
      </c>
      <c r="R3027" s="74"/>
      <c r="S3027" s="118"/>
      <c r="T3027" s="92"/>
      <c r="U3027" s="92"/>
      <c r="V3027" s="92"/>
      <c r="W3027" s="92"/>
    </row>
    <row r="3028" spans="1:23" x14ac:dyDescent="0.2">
      <c r="A3028" s="11">
        <f t="shared" si="49"/>
        <v>3025</v>
      </c>
      <c r="B3028" s="206">
        <v>5909</v>
      </c>
      <c r="C3028" s="18" t="s">
        <v>1697</v>
      </c>
      <c r="D3028" s="14" t="s">
        <v>3219</v>
      </c>
      <c r="E3028" s="43" t="s">
        <v>934</v>
      </c>
      <c r="F3028" s="43" t="s">
        <v>3099</v>
      </c>
      <c r="G3028" s="18"/>
      <c r="H3028" s="18"/>
      <c r="I3028" s="18" t="s">
        <v>3360</v>
      </c>
      <c r="J3028" s="69"/>
      <c r="K3028" s="80"/>
      <c r="L3028" s="144">
        <v>41180</v>
      </c>
      <c r="M3028" s="168"/>
      <c r="N3028" s="79"/>
      <c r="O3028" s="75">
        <v>0</v>
      </c>
      <c r="P3028" s="65">
        <v>1</v>
      </c>
      <c r="Q3028" s="91" t="s">
        <v>3361</v>
      </c>
      <c r="R3028" s="74"/>
      <c r="S3028" s="118"/>
      <c r="T3028" s="92"/>
      <c r="U3028" s="92"/>
      <c r="V3028" s="92"/>
      <c r="W3028" s="92"/>
    </row>
    <row r="3029" spans="1:23" x14ac:dyDescent="0.2">
      <c r="A3029" s="11">
        <f t="shared" si="49"/>
        <v>3026</v>
      </c>
      <c r="B3029" s="206">
        <v>5923</v>
      </c>
      <c r="C3029" s="18" t="s">
        <v>1697</v>
      </c>
      <c r="D3029" s="14" t="s">
        <v>3220</v>
      </c>
      <c r="E3029" s="43" t="s">
        <v>934</v>
      </c>
      <c r="F3029" s="43" t="s">
        <v>3099</v>
      </c>
      <c r="G3029" s="18"/>
      <c r="H3029" s="18"/>
      <c r="I3029" s="18" t="s">
        <v>3360</v>
      </c>
      <c r="J3029" s="69"/>
      <c r="K3029" s="80"/>
      <c r="L3029" s="144">
        <v>41180</v>
      </c>
      <c r="M3029" s="168"/>
      <c r="N3029" s="79"/>
      <c r="O3029" s="75">
        <v>0</v>
      </c>
      <c r="P3029" s="65">
        <v>1</v>
      </c>
      <c r="Q3029" s="91" t="s">
        <v>3361</v>
      </c>
      <c r="R3029" s="74"/>
      <c r="S3029" s="118"/>
      <c r="T3029" s="92"/>
      <c r="U3029" s="92"/>
      <c r="V3029" s="92"/>
      <c r="W3029" s="92"/>
    </row>
    <row r="3030" spans="1:23" x14ac:dyDescent="0.2">
      <c r="A3030" s="388">
        <f t="shared" si="49"/>
        <v>3027</v>
      </c>
      <c r="B3030" s="500">
        <v>175</v>
      </c>
      <c r="C3030" s="113" t="s">
        <v>1697</v>
      </c>
      <c r="D3030" s="114" t="s">
        <v>3221</v>
      </c>
      <c r="E3030" s="122" t="s">
        <v>2119</v>
      </c>
      <c r="F3030" s="122" t="s">
        <v>3051</v>
      </c>
      <c r="G3030" s="113"/>
      <c r="H3030" s="113"/>
      <c r="I3030" s="113"/>
      <c r="J3030" s="501"/>
      <c r="K3030" s="502"/>
      <c r="L3030" s="390"/>
      <c r="M3030" s="514" t="s">
        <v>20845</v>
      </c>
      <c r="N3030" s="423">
        <v>42205</v>
      </c>
      <c r="O3030" s="391">
        <v>0</v>
      </c>
      <c r="P3030" s="392">
        <v>-1</v>
      </c>
      <c r="Q3030" s="393" t="s">
        <v>3361</v>
      </c>
      <c r="R3030" s="503"/>
      <c r="S3030" s="118"/>
      <c r="T3030" s="92"/>
      <c r="U3030" s="92"/>
      <c r="V3030" s="92"/>
      <c r="W3030" s="92"/>
    </row>
    <row r="3031" spans="1:23" x14ac:dyDescent="0.2">
      <c r="A3031" s="11">
        <f t="shared" si="49"/>
        <v>3028</v>
      </c>
      <c r="B3031" s="206">
        <v>5380</v>
      </c>
      <c r="C3031" s="18" t="s">
        <v>1697</v>
      </c>
      <c r="D3031" s="14" t="s">
        <v>3222</v>
      </c>
      <c r="E3031" s="43" t="s">
        <v>646</v>
      </c>
      <c r="F3031" s="43" t="s">
        <v>3054</v>
      </c>
      <c r="G3031" s="18"/>
      <c r="H3031" s="18"/>
      <c r="I3031" s="18" t="s">
        <v>3360</v>
      </c>
      <c r="J3031" s="69"/>
      <c r="K3031" s="80"/>
      <c r="L3031" s="144">
        <v>41233</v>
      </c>
      <c r="M3031" s="168"/>
      <c r="N3031" s="79"/>
      <c r="O3031" s="75">
        <v>0</v>
      </c>
      <c r="P3031" s="65">
        <v>1</v>
      </c>
      <c r="Q3031" s="91" t="s">
        <v>3361</v>
      </c>
      <c r="R3031" s="74"/>
      <c r="S3031" s="118"/>
      <c r="T3031" s="92"/>
      <c r="U3031" s="92"/>
      <c r="V3031" s="92"/>
      <c r="W3031" s="92"/>
    </row>
    <row r="3032" spans="1:23" x14ac:dyDescent="0.2">
      <c r="A3032" s="11">
        <f t="shared" si="49"/>
        <v>3029</v>
      </c>
      <c r="B3032" s="206">
        <v>199</v>
      </c>
      <c r="C3032" s="18" t="s">
        <v>1697</v>
      </c>
      <c r="D3032" s="14" t="s">
        <v>3223</v>
      </c>
      <c r="E3032" s="43" t="s">
        <v>2119</v>
      </c>
      <c r="F3032" s="43" t="s">
        <v>3051</v>
      </c>
      <c r="G3032" s="18"/>
      <c r="H3032" s="18"/>
      <c r="I3032" s="18" t="s">
        <v>3360</v>
      </c>
      <c r="J3032" s="69"/>
      <c r="K3032" s="80"/>
      <c r="L3032" s="144">
        <v>41242</v>
      </c>
      <c r="M3032" s="168"/>
      <c r="N3032" s="79"/>
      <c r="O3032" s="75">
        <v>0</v>
      </c>
      <c r="P3032" s="65">
        <v>1</v>
      </c>
      <c r="Q3032" s="91" t="s">
        <v>3361</v>
      </c>
      <c r="R3032" s="74"/>
      <c r="S3032" s="118"/>
      <c r="T3032" s="92"/>
      <c r="U3032" s="92"/>
      <c r="V3032" s="92"/>
      <c r="W3032" s="92"/>
    </row>
    <row r="3033" spans="1:23" x14ac:dyDescent="0.2">
      <c r="A3033" s="11">
        <f t="shared" si="49"/>
        <v>3030</v>
      </c>
      <c r="B3033" s="206">
        <v>5130</v>
      </c>
      <c r="C3033" s="18" t="s">
        <v>1697</v>
      </c>
      <c r="D3033" s="14" t="s">
        <v>3224</v>
      </c>
      <c r="E3033" s="43" t="s">
        <v>1713</v>
      </c>
      <c r="F3033" s="43" t="s">
        <v>3050</v>
      </c>
      <c r="G3033" s="18"/>
      <c r="H3033" s="18"/>
      <c r="I3033" s="18" t="s">
        <v>3360</v>
      </c>
      <c r="J3033" s="69"/>
      <c r="K3033" s="80"/>
      <c r="L3033" s="144">
        <v>41265</v>
      </c>
      <c r="M3033" s="168"/>
      <c r="N3033" s="79"/>
      <c r="O3033" s="75">
        <v>0</v>
      </c>
      <c r="P3033" s="65">
        <v>1</v>
      </c>
      <c r="Q3033" s="91" t="s">
        <v>3361</v>
      </c>
      <c r="R3033" s="74"/>
      <c r="S3033" s="118"/>
      <c r="T3033" s="92"/>
      <c r="U3033" s="92"/>
      <c r="V3033" s="92"/>
      <c r="W3033" s="92"/>
    </row>
    <row r="3034" spans="1:23" x14ac:dyDescent="0.2">
      <c r="A3034" s="11">
        <f t="shared" si="49"/>
        <v>3031</v>
      </c>
      <c r="B3034" s="206">
        <v>5111</v>
      </c>
      <c r="C3034" s="18" t="s">
        <v>1697</v>
      </c>
      <c r="D3034" s="14" t="s">
        <v>3225</v>
      </c>
      <c r="E3034" s="43" t="s">
        <v>1713</v>
      </c>
      <c r="F3034" s="43" t="s">
        <v>3050</v>
      </c>
      <c r="G3034" s="18"/>
      <c r="H3034" s="18"/>
      <c r="I3034" s="18" t="s">
        <v>3360</v>
      </c>
      <c r="J3034" s="69"/>
      <c r="K3034" s="80"/>
      <c r="L3034" s="144">
        <v>41265</v>
      </c>
      <c r="M3034" s="168"/>
      <c r="N3034" s="79"/>
      <c r="O3034" s="75">
        <v>0</v>
      </c>
      <c r="P3034" s="65">
        <v>1</v>
      </c>
      <c r="Q3034" s="91" t="s">
        <v>3361</v>
      </c>
      <c r="R3034" s="74"/>
      <c r="S3034" s="118"/>
      <c r="T3034" s="92"/>
      <c r="U3034" s="92"/>
      <c r="V3034" s="92"/>
      <c r="W3034" s="92"/>
    </row>
    <row r="3035" spans="1:23" x14ac:dyDescent="0.2">
      <c r="A3035" s="11">
        <f t="shared" si="49"/>
        <v>3032</v>
      </c>
      <c r="B3035" s="206">
        <v>272</v>
      </c>
      <c r="C3035" s="18" t="s">
        <v>1697</v>
      </c>
      <c r="D3035" s="14" t="s">
        <v>3226</v>
      </c>
      <c r="E3035" s="43" t="s">
        <v>2119</v>
      </c>
      <c r="F3035" s="43" t="s">
        <v>3051</v>
      </c>
      <c r="G3035" s="18"/>
      <c r="H3035" s="18"/>
      <c r="I3035" s="18" t="s">
        <v>3360</v>
      </c>
      <c r="J3035" s="69"/>
      <c r="K3035" s="80"/>
      <c r="L3035" s="144">
        <v>41265</v>
      </c>
      <c r="M3035" s="168"/>
      <c r="N3035" s="79"/>
      <c r="O3035" s="75">
        <v>0</v>
      </c>
      <c r="P3035" s="65">
        <v>1</v>
      </c>
      <c r="Q3035" s="91" t="s">
        <v>3361</v>
      </c>
      <c r="R3035" s="74"/>
      <c r="S3035" s="118"/>
      <c r="T3035" s="92"/>
      <c r="U3035" s="92"/>
      <c r="V3035" s="92"/>
      <c r="W3035" s="92"/>
    </row>
    <row r="3036" spans="1:23" x14ac:dyDescent="0.2">
      <c r="A3036" s="11">
        <f t="shared" si="49"/>
        <v>3033</v>
      </c>
      <c r="B3036" s="206">
        <v>5943</v>
      </c>
      <c r="C3036" s="18" t="s">
        <v>1697</v>
      </c>
      <c r="D3036" s="14" t="s">
        <v>3227</v>
      </c>
      <c r="E3036" s="43" t="s">
        <v>957</v>
      </c>
      <c r="F3036" s="43" t="s">
        <v>3053</v>
      </c>
      <c r="G3036" s="18"/>
      <c r="H3036" s="18"/>
      <c r="I3036" s="18" t="s">
        <v>3360</v>
      </c>
      <c r="J3036" s="69"/>
      <c r="K3036" s="80"/>
      <c r="L3036" s="144">
        <v>41269</v>
      </c>
      <c r="M3036" s="168"/>
      <c r="N3036" s="79"/>
      <c r="O3036" s="75">
        <v>0</v>
      </c>
      <c r="P3036" s="65">
        <v>1</v>
      </c>
      <c r="Q3036" s="91" t="s">
        <v>3361</v>
      </c>
      <c r="R3036" s="74"/>
      <c r="S3036" s="118"/>
      <c r="T3036" s="92"/>
      <c r="U3036" s="92"/>
      <c r="V3036" s="92"/>
      <c r="W3036" s="92"/>
    </row>
    <row r="3037" spans="1:23" x14ac:dyDescent="0.2">
      <c r="A3037" s="11">
        <f t="shared" si="49"/>
        <v>3034</v>
      </c>
      <c r="B3037" s="206">
        <v>171</v>
      </c>
      <c r="C3037" s="18" t="s">
        <v>1697</v>
      </c>
      <c r="D3037" s="14" t="s">
        <v>3228</v>
      </c>
      <c r="E3037" s="43" t="s">
        <v>2119</v>
      </c>
      <c r="F3037" s="43" t="s">
        <v>3051</v>
      </c>
      <c r="G3037" s="18"/>
      <c r="H3037" s="18"/>
      <c r="I3037" s="18" t="s">
        <v>3360</v>
      </c>
      <c r="J3037" s="69"/>
      <c r="K3037" s="80"/>
      <c r="L3037" s="144">
        <v>41269</v>
      </c>
      <c r="M3037" s="168"/>
      <c r="N3037" s="79"/>
      <c r="O3037" s="75">
        <v>0</v>
      </c>
      <c r="P3037" s="65">
        <v>1</v>
      </c>
      <c r="Q3037" s="91" t="s">
        <v>3361</v>
      </c>
      <c r="R3037" s="74"/>
      <c r="S3037" s="118"/>
      <c r="T3037" s="92"/>
      <c r="U3037" s="92"/>
      <c r="V3037" s="92"/>
      <c r="W3037" s="92"/>
    </row>
    <row r="3038" spans="1:23" x14ac:dyDescent="0.2">
      <c r="A3038" s="11">
        <f t="shared" si="49"/>
        <v>3035</v>
      </c>
      <c r="B3038" s="206">
        <v>4649</v>
      </c>
      <c r="C3038" s="18" t="s">
        <v>1697</v>
      </c>
      <c r="D3038" s="14" t="s">
        <v>3229</v>
      </c>
      <c r="E3038" s="43" t="s">
        <v>934</v>
      </c>
      <c r="F3038" s="43" t="s">
        <v>3099</v>
      </c>
      <c r="G3038" s="18"/>
      <c r="H3038" s="18"/>
      <c r="I3038" s="18" t="s">
        <v>3360</v>
      </c>
      <c r="J3038" s="69"/>
      <c r="K3038" s="80"/>
      <c r="L3038" s="144">
        <v>41269</v>
      </c>
      <c r="M3038" s="168"/>
      <c r="N3038" s="79"/>
      <c r="O3038" s="75">
        <v>0</v>
      </c>
      <c r="P3038" s="65">
        <v>1</v>
      </c>
      <c r="Q3038" s="91" t="s">
        <v>3361</v>
      </c>
      <c r="R3038" s="74"/>
      <c r="S3038" s="118"/>
      <c r="T3038" s="92"/>
      <c r="U3038" s="92"/>
      <c r="V3038" s="92"/>
      <c r="W3038" s="92"/>
    </row>
    <row r="3039" spans="1:23" x14ac:dyDescent="0.2">
      <c r="A3039" s="11">
        <f t="shared" si="49"/>
        <v>3036</v>
      </c>
      <c r="B3039" s="206">
        <v>2100</v>
      </c>
      <c r="C3039" s="18" t="s">
        <v>1697</v>
      </c>
      <c r="D3039" s="14" t="s">
        <v>3230</v>
      </c>
      <c r="E3039" s="43" t="s">
        <v>2119</v>
      </c>
      <c r="F3039" s="43" t="s">
        <v>3051</v>
      </c>
      <c r="G3039" s="18"/>
      <c r="H3039" s="18"/>
      <c r="I3039" s="18" t="s">
        <v>3360</v>
      </c>
      <c r="J3039" s="69"/>
      <c r="K3039" s="80"/>
      <c r="L3039" s="144">
        <v>41270</v>
      </c>
      <c r="M3039" s="168"/>
      <c r="N3039" s="79"/>
      <c r="O3039" s="75">
        <v>0</v>
      </c>
      <c r="P3039" s="65">
        <v>1</v>
      </c>
      <c r="Q3039" s="91" t="s">
        <v>3361</v>
      </c>
      <c r="R3039" s="74"/>
      <c r="S3039" s="118"/>
      <c r="T3039" s="92"/>
      <c r="U3039" s="92"/>
      <c r="V3039" s="92"/>
      <c r="W3039" s="92"/>
    </row>
    <row r="3040" spans="1:23" x14ac:dyDescent="0.2">
      <c r="A3040" s="11">
        <f t="shared" si="49"/>
        <v>3037</v>
      </c>
      <c r="B3040" s="206">
        <v>349</v>
      </c>
      <c r="C3040" s="18" t="s">
        <v>1697</v>
      </c>
      <c r="D3040" s="14" t="s">
        <v>3231</v>
      </c>
      <c r="E3040" s="43" t="s">
        <v>2119</v>
      </c>
      <c r="F3040" s="43" t="s">
        <v>3051</v>
      </c>
      <c r="G3040" s="18"/>
      <c r="H3040" s="18"/>
      <c r="I3040" s="18" t="s">
        <v>3360</v>
      </c>
      <c r="J3040" s="69"/>
      <c r="K3040" s="80"/>
      <c r="L3040" s="144">
        <v>41270</v>
      </c>
      <c r="M3040" s="168"/>
      <c r="N3040" s="79"/>
      <c r="O3040" s="75">
        <v>0</v>
      </c>
      <c r="P3040" s="65">
        <v>1</v>
      </c>
      <c r="Q3040" s="91" t="s">
        <v>3361</v>
      </c>
      <c r="R3040" s="74"/>
      <c r="S3040" s="118"/>
      <c r="T3040" s="92"/>
      <c r="U3040" s="92"/>
      <c r="V3040" s="92"/>
      <c r="W3040" s="92"/>
    </row>
    <row r="3041" spans="1:23" x14ac:dyDescent="0.2">
      <c r="A3041" s="11">
        <f t="shared" si="49"/>
        <v>3038</v>
      </c>
      <c r="B3041" s="206">
        <v>2255</v>
      </c>
      <c r="C3041" s="18" t="s">
        <v>1697</v>
      </c>
      <c r="D3041" s="14" t="s">
        <v>3232</v>
      </c>
      <c r="E3041" s="43" t="s">
        <v>2119</v>
      </c>
      <c r="F3041" s="43" t="s">
        <v>3051</v>
      </c>
      <c r="G3041" s="18"/>
      <c r="H3041" s="18"/>
      <c r="I3041" s="18" t="s">
        <v>3360</v>
      </c>
      <c r="J3041" s="69"/>
      <c r="K3041" s="80"/>
      <c r="L3041" s="144">
        <v>41271</v>
      </c>
      <c r="M3041" s="168"/>
      <c r="N3041" s="79"/>
      <c r="O3041" s="75">
        <v>0</v>
      </c>
      <c r="P3041" s="65">
        <v>1</v>
      </c>
      <c r="Q3041" s="91" t="s">
        <v>3361</v>
      </c>
      <c r="R3041" s="74"/>
      <c r="S3041" s="118"/>
      <c r="T3041" s="92"/>
      <c r="U3041" s="92"/>
      <c r="V3041" s="92"/>
      <c r="W3041" s="92"/>
    </row>
    <row r="3042" spans="1:23" x14ac:dyDescent="0.2">
      <c r="A3042" s="11">
        <f t="shared" si="49"/>
        <v>3039</v>
      </c>
      <c r="B3042" s="206">
        <v>5477</v>
      </c>
      <c r="C3042" s="18" t="s">
        <v>1697</v>
      </c>
      <c r="D3042" s="14" t="s">
        <v>3233</v>
      </c>
      <c r="E3042" s="43" t="s">
        <v>957</v>
      </c>
      <c r="F3042" s="43" t="s">
        <v>3053</v>
      </c>
      <c r="G3042" s="18"/>
      <c r="H3042" s="18"/>
      <c r="I3042" s="18" t="s">
        <v>3360</v>
      </c>
      <c r="J3042" s="69"/>
      <c r="K3042" s="80"/>
      <c r="L3042" s="144">
        <v>41272</v>
      </c>
      <c r="M3042" s="168"/>
      <c r="N3042" s="79"/>
      <c r="O3042" s="75">
        <v>0</v>
      </c>
      <c r="P3042" s="65">
        <v>1</v>
      </c>
      <c r="Q3042" s="91" t="s">
        <v>3361</v>
      </c>
      <c r="R3042" s="74"/>
      <c r="S3042" s="118"/>
      <c r="T3042" s="92"/>
      <c r="U3042" s="92"/>
      <c r="V3042" s="92"/>
      <c r="W3042" s="92"/>
    </row>
    <row r="3043" spans="1:23" x14ac:dyDescent="0.2">
      <c r="A3043" s="11">
        <f t="shared" si="49"/>
        <v>3040</v>
      </c>
      <c r="B3043" s="206">
        <v>177</v>
      </c>
      <c r="C3043" s="18" t="s">
        <v>1697</v>
      </c>
      <c r="D3043" s="14" t="s">
        <v>3234</v>
      </c>
      <c r="E3043" s="43" t="s">
        <v>2119</v>
      </c>
      <c r="F3043" s="43" t="s">
        <v>3051</v>
      </c>
      <c r="G3043" s="18"/>
      <c r="H3043" s="18"/>
      <c r="I3043" s="18" t="s">
        <v>3360</v>
      </c>
      <c r="J3043" s="69"/>
      <c r="K3043" s="80"/>
      <c r="L3043" s="144">
        <v>41272</v>
      </c>
      <c r="M3043" s="168"/>
      <c r="N3043" s="79"/>
      <c r="O3043" s="75">
        <v>0</v>
      </c>
      <c r="P3043" s="65">
        <v>1</v>
      </c>
      <c r="Q3043" s="91" t="s">
        <v>3361</v>
      </c>
      <c r="R3043" s="74"/>
      <c r="S3043" s="118"/>
      <c r="T3043" s="92"/>
      <c r="U3043" s="92"/>
      <c r="V3043" s="92"/>
      <c r="W3043" s="92"/>
    </row>
    <row r="3044" spans="1:23" x14ac:dyDescent="0.2">
      <c r="A3044" s="11">
        <f t="shared" si="49"/>
        <v>3041</v>
      </c>
      <c r="B3044" s="206">
        <v>5987</v>
      </c>
      <c r="C3044" s="18" t="s">
        <v>1697</v>
      </c>
      <c r="D3044" s="14" t="s">
        <v>3235</v>
      </c>
      <c r="E3044" s="43" t="s">
        <v>2119</v>
      </c>
      <c r="F3044" s="43" t="s">
        <v>3051</v>
      </c>
      <c r="G3044" s="18"/>
      <c r="H3044" s="18"/>
      <c r="I3044" s="18" t="s">
        <v>3360</v>
      </c>
      <c r="J3044" s="69"/>
      <c r="K3044" s="80"/>
      <c r="L3044" s="144">
        <v>41272</v>
      </c>
      <c r="M3044" s="168"/>
      <c r="N3044" s="79"/>
      <c r="O3044" s="75">
        <v>0</v>
      </c>
      <c r="P3044" s="65">
        <v>1</v>
      </c>
      <c r="Q3044" s="91" t="s">
        <v>3361</v>
      </c>
      <c r="R3044" s="74"/>
      <c r="S3044" s="118"/>
      <c r="T3044" s="92"/>
      <c r="U3044" s="92"/>
      <c r="V3044" s="92"/>
      <c r="W3044" s="92"/>
    </row>
    <row r="3045" spans="1:23" x14ac:dyDescent="0.2">
      <c r="A3045" s="11">
        <f t="shared" si="49"/>
        <v>3042</v>
      </c>
      <c r="B3045" s="206">
        <v>5972</v>
      </c>
      <c r="C3045" s="18" t="s">
        <v>1697</v>
      </c>
      <c r="D3045" s="14" t="s">
        <v>3236</v>
      </c>
      <c r="E3045" s="43" t="s">
        <v>2119</v>
      </c>
      <c r="F3045" s="43" t="s">
        <v>3051</v>
      </c>
      <c r="G3045" s="18"/>
      <c r="H3045" s="18"/>
      <c r="I3045" s="18" t="s">
        <v>3360</v>
      </c>
      <c r="J3045" s="69"/>
      <c r="K3045" s="80"/>
      <c r="L3045" s="144">
        <v>41272</v>
      </c>
      <c r="M3045" s="168"/>
      <c r="N3045" s="79"/>
      <c r="O3045" s="75">
        <v>0</v>
      </c>
      <c r="P3045" s="65">
        <v>1</v>
      </c>
      <c r="Q3045" s="91" t="s">
        <v>3361</v>
      </c>
      <c r="R3045" s="74"/>
      <c r="S3045" s="118"/>
      <c r="T3045" s="92"/>
      <c r="U3045" s="92"/>
      <c r="V3045" s="92"/>
      <c r="W3045" s="92"/>
    </row>
    <row r="3046" spans="1:23" x14ac:dyDescent="0.2">
      <c r="A3046" s="11">
        <f t="shared" si="49"/>
        <v>3043</v>
      </c>
      <c r="B3046" s="206">
        <v>5904</v>
      </c>
      <c r="C3046" s="18" t="s">
        <v>1697</v>
      </c>
      <c r="D3046" s="14" t="s">
        <v>3237</v>
      </c>
      <c r="E3046" s="43" t="s">
        <v>934</v>
      </c>
      <c r="F3046" s="43" t="s">
        <v>3099</v>
      </c>
      <c r="G3046" s="18"/>
      <c r="H3046" s="18"/>
      <c r="I3046" s="18" t="s">
        <v>3360</v>
      </c>
      <c r="J3046" s="69"/>
      <c r="K3046" s="80"/>
      <c r="L3046" s="144">
        <v>41272</v>
      </c>
      <c r="M3046" s="168"/>
      <c r="N3046" s="79"/>
      <c r="O3046" s="75">
        <v>0</v>
      </c>
      <c r="P3046" s="65">
        <v>1</v>
      </c>
      <c r="Q3046" s="91" t="s">
        <v>3361</v>
      </c>
      <c r="R3046" s="74"/>
      <c r="S3046" s="118"/>
      <c r="T3046" s="92"/>
      <c r="U3046" s="92"/>
      <c r="V3046" s="92"/>
      <c r="W3046" s="92"/>
    </row>
    <row r="3047" spans="1:23" x14ac:dyDescent="0.2">
      <c r="A3047" s="11">
        <f t="shared" si="49"/>
        <v>3044</v>
      </c>
      <c r="B3047" s="206">
        <v>5966</v>
      </c>
      <c r="C3047" s="18" t="s">
        <v>1697</v>
      </c>
      <c r="D3047" s="14" t="s">
        <v>3238</v>
      </c>
      <c r="E3047" s="43" t="s">
        <v>2119</v>
      </c>
      <c r="F3047" s="43" t="s">
        <v>3051</v>
      </c>
      <c r="G3047" s="18"/>
      <c r="H3047" s="18"/>
      <c r="I3047" s="18" t="s">
        <v>3360</v>
      </c>
      <c r="J3047" s="69"/>
      <c r="K3047" s="80"/>
      <c r="L3047" s="144">
        <v>41305</v>
      </c>
      <c r="M3047" s="168"/>
      <c r="N3047" s="79"/>
      <c r="O3047" s="75">
        <v>0</v>
      </c>
      <c r="P3047" s="65">
        <v>1</v>
      </c>
      <c r="Q3047" s="91" t="s">
        <v>3361</v>
      </c>
      <c r="R3047" s="74"/>
      <c r="S3047" s="118"/>
      <c r="T3047" s="92"/>
      <c r="U3047" s="92"/>
      <c r="V3047" s="92"/>
      <c r="W3047" s="92"/>
    </row>
    <row r="3048" spans="1:23" x14ac:dyDescent="0.2">
      <c r="A3048" s="11">
        <f t="shared" si="49"/>
        <v>3045</v>
      </c>
      <c r="B3048" s="206">
        <v>1081</v>
      </c>
      <c r="C3048" s="18" t="s">
        <v>1697</v>
      </c>
      <c r="D3048" s="14" t="s">
        <v>3239</v>
      </c>
      <c r="E3048" s="43" t="s">
        <v>2119</v>
      </c>
      <c r="F3048" s="43" t="s">
        <v>3051</v>
      </c>
      <c r="G3048" s="18"/>
      <c r="H3048" s="18"/>
      <c r="I3048" s="18" t="s">
        <v>3360</v>
      </c>
      <c r="J3048" s="69"/>
      <c r="K3048" s="80"/>
      <c r="L3048" s="144">
        <v>41337</v>
      </c>
      <c r="M3048" s="168"/>
      <c r="N3048" s="79"/>
      <c r="O3048" s="75">
        <v>0</v>
      </c>
      <c r="P3048" s="65">
        <v>1</v>
      </c>
      <c r="Q3048" s="91" t="s">
        <v>3361</v>
      </c>
      <c r="R3048" s="74"/>
      <c r="S3048" s="118"/>
      <c r="T3048" s="92"/>
      <c r="U3048" s="92"/>
      <c r="V3048" s="92"/>
      <c r="W3048" s="92"/>
    </row>
    <row r="3049" spans="1:23" x14ac:dyDescent="0.2">
      <c r="A3049" s="11">
        <f t="shared" si="49"/>
        <v>3046</v>
      </c>
      <c r="B3049" s="206">
        <v>5976</v>
      </c>
      <c r="C3049" s="18" t="s">
        <v>1697</v>
      </c>
      <c r="D3049" s="14" t="s">
        <v>3240</v>
      </c>
      <c r="E3049" s="43" t="s">
        <v>2119</v>
      </c>
      <c r="F3049" s="43" t="s">
        <v>3051</v>
      </c>
      <c r="G3049" s="18" t="s">
        <v>2120</v>
      </c>
      <c r="H3049" s="18" t="s">
        <v>2121</v>
      </c>
      <c r="I3049" s="18" t="s">
        <v>3360</v>
      </c>
      <c r="J3049" s="92">
        <v>41943</v>
      </c>
      <c r="K3049" s="92">
        <v>41943</v>
      </c>
      <c r="L3049" s="144">
        <v>41337</v>
      </c>
      <c r="M3049" s="168"/>
      <c r="N3049" s="79"/>
      <c r="O3049" s="75">
        <v>0</v>
      </c>
      <c r="P3049" s="65">
        <v>1</v>
      </c>
      <c r="Q3049" s="91" t="s">
        <v>3110</v>
      </c>
      <c r="R3049" s="74"/>
      <c r="S3049" s="118"/>
      <c r="T3049" s="92">
        <v>41943</v>
      </c>
      <c r="U3049" s="92">
        <v>41943</v>
      </c>
      <c r="V3049" s="92"/>
      <c r="W3049" s="92"/>
    </row>
    <row r="3050" spans="1:23" x14ac:dyDescent="0.2">
      <c r="A3050" s="11">
        <f t="shared" si="49"/>
        <v>3047</v>
      </c>
      <c r="B3050" s="206">
        <v>5906</v>
      </c>
      <c r="C3050" s="18" t="s">
        <v>1697</v>
      </c>
      <c r="D3050" s="14" t="s">
        <v>3241</v>
      </c>
      <c r="E3050" s="43" t="s">
        <v>2119</v>
      </c>
      <c r="F3050" s="43" t="s">
        <v>3051</v>
      </c>
      <c r="G3050" s="18"/>
      <c r="H3050" s="18"/>
      <c r="I3050" s="18" t="s">
        <v>3360</v>
      </c>
      <c r="J3050" s="69"/>
      <c r="K3050" s="80"/>
      <c r="L3050" s="144" t="s">
        <v>20809</v>
      </c>
      <c r="M3050" s="168"/>
      <c r="N3050" s="79"/>
      <c r="O3050" s="75">
        <v>0</v>
      </c>
      <c r="P3050" s="65">
        <v>1</v>
      </c>
      <c r="Q3050" s="91" t="s">
        <v>3361</v>
      </c>
      <c r="R3050" s="74"/>
      <c r="S3050" s="118"/>
      <c r="T3050" s="92"/>
      <c r="U3050" s="92"/>
      <c r="V3050" s="92"/>
      <c r="W3050" s="92"/>
    </row>
    <row r="3051" spans="1:23" x14ac:dyDescent="0.2">
      <c r="A3051" s="11">
        <f t="shared" si="49"/>
        <v>3048</v>
      </c>
      <c r="B3051" s="206">
        <v>5978</v>
      </c>
      <c r="C3051" s="18" t="s">
        <v>1697</v>
      </c>
      <c r="D3051" s="14" t="s">
        <v>3242</v>
      </c>
      <c r="E3051" s="43" t="s">
        <v>2119</v>
      </c>
      <c r="F3051" s="43" t="s">
        <v>3051</v>
      </c>
      <c r="G3051" s="18"/>
      <c r="H3051" s="18"/>
      <c r="I3051" s="18" t="s">
        <v>3360</v>
      </c>
      <c r="J3051" s="69"/>
      <c r="K3051" s="80"/>
      <c r="L3051" s="144">
        <v>41351</v>
      </c>
      <c r="M3051" s="168"/>
      <c r="N3051" s="79"/>
      <c r="O3051" s="75">
        <v>0</v>
      </c>
      <c r="P3051" s="65">
        <v>1</v>
      </c>
      <c r="Q3051" s="91" t="s">
        <v>3361</v>
      </c>
      <c r="R3051" s="74"/>
      <c r="S3051" s="118"/>
      <c r="T3051" s="92"/>
      <c r="U3051" s="92"/>
      <c r="V3051" s="92"/>
      <c r="W3051" s="92"/>
    </row>
    <row r="3052" spans="1:23" x14ac:dyDescent="0.2">
      <c r="A3052" s="11">
        <f t="shared" si="49"/>
        <v>3049</v>
      </c>
      <c r="B3052" s="206">
        <v>5936</v>
      </c>
      <c r="C3052" s="18" t="s">
        <v>1697</v>
      </c>
      <c r="D3052" s="14" t="s">
        <v>3243</v>
      </c>
      <c r="E3052" s="43" t="s">
        <v>2119</v>
      </c>
      <c r="F3052" s="43" t="s">
        <v>3051</v>
      </c>
      <c r="G3052" s="18"/>
      <c r="H3052" s="18"/>
      <c r="I3052" s="18" t="s">
        <v>3360</v>
      </c>
      <c r="J3052" s="69"/>
      <c r="K3052" s="80"/>
      <c r="L3052" s="144">
        <v>41352</v>
      </c>
      <c r="M3052" s="168"/>
      <c r="N3052" s="79"/>
      <c r="O3052" s="75">
        <v>0</v>
      </c>
      <c r="P3052" s="65">
        <v>1</v>
      </c>
      <c r="Q3052" s="91" t="s">
        <v>3361</v>
      </c>
      <c r="R3052" s="74"/>
      <c r="S3052" s="118"/>
      <c r="T3052" s="92"/>
      <c r="U3052" s="92"/>
      <c r="V3052" s="92"/>
      <c r="W3052" s="92"/>
    </row>
    <row r="3053" spans="1:23" x14ac:dyDescent="0.2">
      <c r="A3053" s="11">
        <f t="shared" si="49"/>
        <v>3050</v>
      </c>
      <c r="B3053" s="206">
        <v>5977</v>
      </c>
      <c r="C3053" s="18" t="s">
        <v>1697</v>
      </c>
      <c r="D3053" s="14" t="s">
        <v>3244</v>
      </c>
      <c r="E3053" s="43" t="s">
        <v>2119</v>
      </c>
      <c r="F3053" s="43" t="s">
        <v>3051</v>
      </c>
      <c r="G3053" s="18"/>
      <c r="H3053" s="18"/>
      <c r="I3053" s="18" t="s">
        <v>3360</v>
      </c>
      <c r="J3053" s="69"/>
      <c r="K3053" s="80"/>
      <c r="L3053" s="144">
        <v>41352</v>
      </c>
      <c r="M3053" s="168"/>
      <c r="N3053" s="79"/>
      <c r="O3053" s="75">
        <v>0</v>
      </c>
      <c r="P3053" s="65">
        <v>1</v>
      </c>
      <c r="Q3053" s="91" t="s">
        <v>3361</v>
      </c>
      <c r="R3053" s="74"/>
      <c r="S3053" s="118"/>
      <c r="T3053" s="92"/>
      <c r="U3053" s="92"/>
      <c r="V3053" s="92"/>
      <c r="W3053" s="92"/>
    </row>
    <row r="3054" spans="1:23" x14ac:dyDescent="0.2">
      <c r="A3054" s="11">
        <f t="shared" si="49"/>
        <v>3051</v>
      </c>
      <c r="B3054" s="206">
        <v>2262</v>
      </c>
      <c r="C3054" s="18" t="s">
        <v>1697</v>
      </c>
      <c r="D3054" s="14" t="s">
        <v>3245</v>
      </c>
      <c r="E3054" s="43" t="s">
        <v>2119</v>
      </c>
      <c r="F3054" s="43" t="s">
        <v>3051</v>
      </c>
      <c r="G3054" s="18"/>
      <c r="H3054" s="18"/>
      <c r="I3054" s="18" t="s">
        <v>3360</v>
      </c>
      <c r="J3054" s="69"/>
      <c r="K3054" s="80"/>
      <c r="L3054" s="144">
        <v>41355</v>
      </c>
      <c r="M3054" s="168"/>
      <c r="N3054" s="79"/>
      <c r="O3054" s="75">
        <v>0</v>
      </c>
      <c r="P3054" s="65">
        <v>1</v>
      </c>
      <c r="Q3054" s="91" t="s">
        <v>3361</v>
      </c>
      <c r="R3054" s="74"/>
      <c r="S3054" s="118"/>
      <c r="T3054" s="92"/>
      <c r="U3054" s="92"/>
      <c r="V3054" s="92"/>
      <c r="W3054" s="92"/>
    </row>
    <row r="3055" spans="1:23" x14ac:dyDescent="0.2">
      <c r="A3055" s="11">
        <f t="shared" si="49"/>
        <v>3052</v>
      </c>
      <c r="B3055" s="206">
        <v>2277</v>
      </c>
      <c r="C3055" s="18" t="s">
        <v>1697</v>
      </c>
      <c r="D3055" s="14" t="s">
        <v>3246</v>
      </c>
      <c r="E3055" s="43" t="s">
        <v>2119</v>
      </c>
      <c r="F3055" s="43" t="s">
        <v>3051</v>
      </c>
      <c r="G3055" s="18"/>
      <c r="H3055" s="18"/>
      <c r="I3055" s="18" t="s">
        <v>3360</v>
      </c>
      <c r="J3055" s="69"/>
      <c r="K3055" s="80"/>
      <c r="L3055" s="144">
        <v>41355</v>
      </c>
      <c r="M3055" s="168"/>
      <c r="N3055" s="79"/>
      <c r="O3055" s="75">
        <v>0</v>
      </c>
      <c r="P3055" s="65">
        <v>1</v>
      </c>
      <c r="Q3055" s="91" t="s">
        <v>3361</v>
      </c>
      <c r="R3055" s="74"/>
      <c r="S3055" s="118"/>
      <c r="T3055" s="92"/>
      <c r="U3055" s="92"/>
      <c r="V3055" s="92"/>
      <c r="W3055" s="92"/>
    </row>
    <row r="3056" spans="1:23" x14ac:dyDescent="0.2">
      <c r="A3056" s="11">
        <f t="shared" si="49"/>
        <v>3053</v>
      </c>
      <c r="B3056" s="206">
        <v>5911</v>
      </c>
      <c r="C3056" s="18" t="s">
        <v>1697</v>
      </c>
      <c r="D3056" s="14" t="s">
        <v>3247</v>
      </c>
      <c r="E3056" s="43" t="s">
        <v>2119</v>
      </c>
      <c r="F3056" s="43" t="s">
        <v>3051</v>
      </c>
      <c r="G3056" s="18"/>
      <c r="H3056" s="18"/>
      <c r="I3056" s="18" t="s">
        <v>3360</v>
      </c>
      <c r="J3056" s="69"/>
      <c r="K3056" s="80"/>
      <c r="L3056" s="144">
        <v>41355</v>
      </c>
      <c r="M3056" s="168"/>
      <c r="N3056" s="79"/>
      <c r="O3056" s="75">
        <v>0</v>
      </c>
      <c r="P3056" s="65">
        <v>1</v>
      </c>
      <c r="Q3056" s="91" t="s">
        <v>3361</v>
      </c>
      <c r="R3056" s="74"/>
      <c r="S3056" s="118"/>
      <c r="T3056" s="92"/>
      <c r="U3056" s="92"/>
      <c r="V3056" s="92"/>
      <c r="W3056" s="92"/>
    </row>
    <row r="3057" spans="1:23" x14ac:dyDescent="0.2">
      <c r="A3057" s="11">
        <f t="shared" si="49"/>
        <v>3054</v>
      </c>
      <c r="B3057" s="206">
        <v>5924</v>
      </c>
      <c r="C3057" s="18" t="s">
        <v>1697</v>
      </c>
      <c r="D3057" s="14" t="s">
        <v>3248</v>
      </c>
      <c r="E3057" s="43" t="s">
        <v>2119</v>
      </c>
      <c r="F3057" s="43" t="s">
        <v>3051</v>
      </c>
      <c r="G3057" s="18"/>
      <c r="H3057" s="18"/>
      <c r="I3057" s="18" t="s">
        <v>3360</v>
      </c>
      <c r="J3057" s="69"/>
      <c r="K3057" s="80"/>
      <c r="L3057" s="144">
        <v>41355</v>
      </c>
      <c r="M3057" s="168"/>
      <c r="N3057" s="79"/>
      <c r="O3057" s="75">
        <v>0</v>
      </c>
      <c r="P3057" s="65">
        <v>1</v>
      </c>
      <c r="Q3057" s="91" t="s">
        <v>3361</v>
      </c>
      <c r="R3057" s="74"/>
      <c r="S3057" s="118"/>
      <c r="T3057" s="92"/>
      <c r="U3057" s="92"/>
      <c r="V3057" s="92"/>
      <c r="W3057" s="92"/>
    </row>
    <row r="3058" spans="1:23" x14ac:dyDescent="0.2">
      <c r="A3058" s="11">
        <f t="shared" si="49"/>
        <v>3055</v>
      </c>
      <c r="B3058" s="206">
        <v>5992</v>
      </c>
      <c r="C3058" s="18" t="s">
        <v>1697</v>
      </c>
      <c r="D3058" s="14" t="s">
        <v>3249</v>
      </c>
      <c r="E3058" s="43" t="s">
        <v>2119</v>
      </c>
      <c r="F3058" s="43" t="s">
        <v>3051</v>
      </c>
      <c r="G3058" s="18"/>
      <c r="H3058" s="18"/>
      <c r="I3058" s="18" t="s">
        <v>3360</v>
      </c>
      <c r="J3058" s="69"/>
      <c r="K3058" s="80"/>
      <c r="L3058" s="144">
        <v>41355</v>
      </c>
      <c r="M3058" s="168"/>
      <c r="N3058" s="79"/>
      <c r="O3058" s="75">
        <v>0</v>
      </c>
      <c r="P3058" s="65">
        <v>1</v>
      </c>
      <c r="Q3058" s="91" t="s">
        <v>3361</v>
      </c>
      <c r="R3058" s="74"/>
      <c r="S3058" s="118"/>
      <c r="T3058" s="92"/>
      <c r="U3058" s="92"/>
      <c r="V3058" s="92"/>
      <c r="W3058" s="92"/>
    </row>
    <row r="3059" spans="1:23" x14ac:dyDescent="0.2">
      <c r="A3059" s="11">
        <f t="shared" si="49"/>
        <v>3056</v>
      </c>
      <c r="B3059" s="206">
        <v>5228</v>
      </c>
      <c r="C3059" s="18" t="s">
        <v>1697</v>
      </c>
      <c r="D3059" s="14" t="s">
        <v>3250</v>
      </c>
      <c r="E3059" s="43" t="s">
        <v>2646</v>
      </c>
      <c r="F3059" s="43" t="s">
        <v>3052</v>
      </c>
      <c r="G3059" s="18"/>
      <c r="H3059" s="18"/>
      <c r="I3059" s="18" t="s">
        <v>3360</v>
      </c>
      <c r="J3059" s="69"/>
      <c r="K3059" s="80"/>
      <c r="L3059" s="144">
        <v>41362</v>
      </c>
      <c r="M3059" s="168"/>
      <c r="N3059" s="79"/>
      <c r="O3059" s="75">
        <v>0</v>
      </c>
      <c r="P3059" s="65">
        <v>1</v>
      </c>
      <c r="Q3059" s="91" t="s">
        <v>3361</v>
      </c>
      <c r="R3059" s="74"/>
      <c r="S3059" s="118"/>
      <c r="T3059" s="92"/>
      <c r="U3059" s="92"/>
      <c r="V3059" s="92"/>
      <c r="W3059" s="92"/>
    </row>
    <row r="3060" spans="1:23" x14ac:dyDescent="0.2">
      <c r="A3060" s="11">
        <f t="shared" si="49"/>
        <v>3057</v>
      </c>
      <c r="B3060" s="206">
        <v>5129</v>
      </c>
      <c r="C3060" s="18" t="s">
        <v>1697</v>
      </c>
      <c r="D3060" s="14" t="s">
        <v>3251</v>
      </c>
      <c r="E3060" s="43" t="s">
        <v>1713</v>
      </c>
      <c r="F3060" s="43" t="s">
        <v>3050</v>
      </c>
      <c r="G3060" s="18"/>
      <c r="H3060" s="18"/>
      <c r="I3060" s="18" t="s">
        <v>3360</v>
      </c>
      <c r="J3060" s="69"/>
      <c r="K3060" s="80"/>
      <c r="L3060" s="144">
        <v>41362</v>
      </c>
      <c r="M3060" s="168"/>
      <c r="N3060" s="79"/>
      <c r="O3060" s="75">
        <v>0</v>
      </c>
      <c r="P3060" s="65">
        <v>1</v>
      </c>
      <c r="Q3060" s="91" t="s">
        <v>3361</v>
      </c>
      <c r="R3060" s="74"/>
      <c r="S3060" s="118"/>
      <c r="T3060" s="92"/>
      <c r="U3060" s="92"/>
      <c r="V3060" s="92"/>
      <c r="W3060" s="92"/>
    </row>
    <row r="3061" spans="1:23" x14ac:dyDescent="0.2">
      <c r="A3061" s="11">
        <f t="shared" si="49"/>
        <v>3058</v>
      </c>
      <c r="B3061" s="206">
        <v>5969</v>
      </c>
      <c r="C3061" s="18" t="s">
        <v>1697</v>
      </c>
      <c r="D3061" s="14" t="s">
        <v>3252</v>
      </c>
      <c r="E3061" s="43" t="s">
        <v>2119</v>
      </c>
      <c r="F3061" s="43" t="s">
        <v>3051</v>
      </c>
      <c r="G3061" s="18"/>
      <c r="H3061" s="18"/>
      <c r="I3061" s="18" t="s">
        <v>3360</v>
      </c>
      <c r="J3061" s="69"/>
      <c r="K3061" s="80"/>
      <c r="L3061" s="144">
        <v>41393</v>
      </c>
      <c r="M3061" s="168"/>
      <c r="N3061" s="79"/>
      <c r="O3061" s="75">
        <v>0</v>
      </c>
      <c r="P3061" s="65">
        <v>1</v>
      </c>
      <c r="Q3061" s="91" t="s">
        <v>3361</v>
      </c>
      <c r="R3061" s="74"/>
      <c r="S3061" s="118"/>
      <c r="T3061" s="92"/>
      <c r="U3061" s="92"/>
      <c r="V3061" s="92"/>
      <c r="W3061" s="92"/>
    </row>
    <row r="3062" spans="1:23" x14ac:dyDescent="0.2">
      <c r="A3062" s="11">
        <f t="shared" si="49"/>
        <v>3059</v>
      </c>
      <c r="B3062" s="206">
        <v>5951</v>
      </c>
      <c r="C3062" s="18" t="s">
        <v>1697</v>
      </c>
      <c r="D3062" s="14" t="s">
        <v>3253</v>
      </c>
      <c r="E3062" s="43" t="s">
        <v>2119</v>
      </c>
      <c r="F3062" s="43" t="s">
        <v>3051</v>
      </c>
      <c r="G3062" s="18"/>
      <c r="H3062" s="18"/>
      <c r="I3062" s="18" t="s">
        <v>3360</v>
      </c>
      <c r="J3062" s="69"/>
      <c r="K3062" s="80"/>
      <c r="L3062" s="144">
        <v>41424</v>
      </c>
      <c r="M3062" s="168"/>
      <c r="N3062" s="79"/>
      <c r="O3062" s="75">
        <v>0</v>
      </c>
      <c r="P3062" s="65">
        <v>1</v>
      </c>
      <c r="Q3062" s="91" t="s">
        <v>3361</v>
      </c>
      <c r="R3062" s="74"/>
      <c r="S3062" s="118"/>
      <c r="T3062" s="92"/>
      <c r="U3062" s="92"/>
      <c r="V3062" s="92"/>
      <c r="W3062" s="92"/>
    </row>
    <row r="3063" spans="1:23" x14ac:dyDescent="0.2">
      <c r="A3063" s="11">
        <f t="shared" si="49"/>
        <v>3060</v>
      </c>
      <c r="B3063" s="206">
        <v>5319</v>
      </c>
      <c r="C3063" s="18" t="s">
        <v>1697</v>
      </c>
      <c r="D3063" s="14" t="s">
        <v>3254</v>
      </c>
      <c r="E3063" s="43" t="s">
        <v>646</v>
      </c>
      <c r="F3063" s="43" t="s">
        <v>3054</v>
      </c>
      <c r="G3063" s="18"/>
      <c r="H3063" s="18"/>
      <c r="I3063" s="18" t="s">
        <v>3360</v>
      </c>
      <c r="J3063" s="69"/>
      <c r="K3063" s="80"/>
      <c r="L3063" s="144">
        <v>41457</v>
      </c>
      <c r="M3063" s="168"/>
      <c r="N3063" s="79"/>
      <c r="O3063" s="75">
        <v>0</v>
      </c>
      <c r="P3063" s="65">
        <v>1</v>
      </c>
      <c r="Q3063" s="91" t="s">
        <v>3361</v>
      </c>
      <c r="R3063" s="74"/>
      <c r="S3063" s="118"/>
      <c r="T3063" s="92"/>
      <c r="U3063" s="92"/>
      <c r="V3063" s="92"/>
      <c r="W3063" s="92"/>
    </row>
    <row r="3064" spans="1:23" x14ac:dyDescent="0.2">
      <c r="A3064" s="11">
        <f t="shared" si="49"/>
        <v>3061</v>
      </c>
      <c r="B3064" s="206">
        <v>5952</v>
      </c>
      <c r="C3064" s="18" t="s">
        <v>1697</v>
      </c>
      <c r="D3064" s="14" t="s">
        <v>3255</v>
      </c>
      <c r="E3064" s="43" t="s">
        <v>2119</v>
      </c>
      <c r="F3064" s="43" t="s">
        <v>3051</v>
      </c>
      <c r="G3064" s="18"/>
      <c r="H3064" s="18"/>
      <c r="I3064" s="18" t="s">
        <v>3360</v>
      </c>
      <c r="J3064" s="69"/>
      <c r="K3064" s="80"/>
      <c r="L3064" s="144">
        <v>41460</v>
      </c>
      <c r="M3064" s="168"/>
      <c r="N3064" s="79"/>
      <c r="O3064" s="75">
        <v>0</v>
      </c>
      <c r="P3064" s="65">
        <v>1</v>
      </c>
      <c r="Q3064" s="91" t="s">
        <v>3361</v>
      </c>
      <c r="R3064" s="74"/>
      <c r="S3064" s="118"/>
      <c r="T3064" s="92"/>
      <c r="U3064" s="92"/>
      <c r="V3064" s="92"/>
      <c r="W3064" s="92"/>
    </row>
    <row r="3065" spans="1:23" x14ac:dyDescent="0.2">
      <c r="A3065" s="11">
        <f t="shared" si="49"/>
        <v>3062</v>
      </c>
      <c r="B3065" s="206">
        <v>5979</v>
      </c>
      <c r="C3065" s="18" t="s">
        <v>1697</v>
      </c>
      <c r="D3065" s="14" t="s">
        <v>3256</v>
      </c>
      <c r="E3065" s="43" t="s">
        <v>2119</v>
      </c>
      <c r="F3065" s="43" t="s">
        <v>3051</v>
      </c>
      <c r="G3065" s="18"/>
      <c r="H3065" s="18"/>
      <c r="I3065" s="18" t="s">
        <v>3360</v>
      </c>
      <c r="J3065" s="69"/>
      <c r="K3065" s="80"/>
      <c r="L3065" s="144">
        <v>41486</v>
      </c>
      <c r="M3065" s="168"/>
      <c r="N3065" s="79"/>
      <c r="O3065" s="75">
        <v>0</v>
      </c>
      <c r="P3065" s="65">
        <v>1</v>
      </c>
      <c r="Q3065" s="91" t="s">
        <v>3361</v>
      </c>
      <c r="R3065" s="74"/>
      <c r="S3065" s="118"/>
      <c r="T3065" s="92"/>
      <c r="U3065" s="92"/>
      <c r="V3065" s="92"/>
      <c r="W3065" s="92"/>
    </row>
    <row r="3066" spans="1:23" x14ac:dyDescent="0.2">
      <c r="A3066" s="11">
        <f t="shared" si="49"/>
        <v>3063</v>
      </c>
      <c r="B3066" s="206">
        <v>2299</v>
      </c>
      <c r="C3066" s="18" t="s">
        <v>1697</v>
      </c>
      <c r="D3066" s="14" t="s">
        <v>3257</v>
      </c>
      <c r="E3066" s="43" t="s">
        <v>2119</v>
      </c>
      <c r="F3066" s="43" t="s">
        <v>3051</v>
      </c>
      <c r="G3066" s="22" t="s">
        <v>2120</v>
      </c>
      <c r="H3066" s="22" t="s">
        <v>2121</v>
      </c>
      <c r="I3066" s="18" t="s">
        <v>3360</v>
      </c>
      <c r="J3066" s="92">
        <v>41943</v>
      </c>
      <c r="K3066" s="92">
        <v>41943</v>
      </c>
      <c r="L3066" s="144">
        <v>41506</v>
      </c>
      <c r="M3066" s="168"/>
      <c r="N3066" s="79"/>
      <c r="O3066" s="75">
        <v>0</v>
      </c>
      <c r="P3066" s="65">
        <v>1</v>
      </c>
      <c r="Q3066" s="91" t="s">
        <v>3110</v>
      </c>
      <c r="R3066" s="74"/>
      <c r="S3066" s="118"/>
      <c r="T3066" s="92">
        <v>41943</v>
      </c>
      <c r="U3066" s="92">
        <v>41943</v>
      </c>
      <c r="V3066" s="92"/>
      <c r="W3066" s="92"/>
    </row>
    <row r="3067" spans="1:23" x14ac:dyDescent="0.2">
      <c r="A3067" s="11">
        <f t="shared" si="49"/>
        <v>3064</v>
      </c>
      <c r="B3067" s="206">
        <v>5349</v>
      </c>
      <c r="C3067" s="18" t="s">
        <v>1697</v>
      </c>
      <c r="D3067" s="14" t="s">
        <v>3258</v>
      </c>
      <c r="E3067" s="43" t="s">
        <v>934</v>
      </c>
      <c r="F3067" s="43" t="s">
        <v>3099</v>
      </c>
      <c r="G3067" s="18"/>
      <c r="H3067" s="18"/>
      <c r="I3067" s="18" t="s">
        <v>3360</v>
      </c>
      <c r="J3067" s="69"/>
      <c r="K3067" s="80"/>
      <c r="L3067" s="144">
        <v>41516</v>
      </c>
      <c r="M3067" s="168"/>
      <c r="N3067" s="79"/>
      <c r="O3067" s="75">
        <v>0</v>
      </c>
      <c r="P3067" s="65">
        <v>1</v>
      </c>
      <c r="Q3067" s="91" t="s">
        <v>3361</v>
      </c>
      <c r="R3067" s="74"/>
      <c r="S3067" s="118"/>
      <c r="T3067" s="92"/>
      <c r="U3067" s="92"/>
      <c r="V3067" s="92"/>
      <c r="W3067" s="92"/>
    </row>
    <row r="3068" spans="1:23" x14ac:dyDescent="0.2">
      <c r="A3068" s="11">
        <f t="shared" si="49"/>
        <v>3065</v>
      </c>
      <c r="B3068" s="206">
        <v>5994</v>
      </c>
      <c r="C3068" s="18" t="s">
        <v>1697</v>
      </c>
      <c r="D3068" s="14" t="s">
        <v>3259</v>
      </c>
      <c r="E3068" s="43" t="s">
        <v>934</v>
      </c>
      <c r="F3068" s="43" t="s">
        <v>3099</v>
      </c>
      <c r="G3068" s="18"/>
      <c r="H3068" s="18"/>
      <c r="I3068" s="18" t="s">
        <v>3360</v>
      </c>
      <c r="J3068" s="69"/>
      <c r="K3068" s="80"/>
      <c r="L3068" s="144">
        <v>41516</v>
      </c>
      <c r="M3068" s="168"/>
      <c r="N3068" s="79"/>
      <c r="O3068" s="75">
        <v>0</v>
      </c>
      <c r="P3068" s="65">
        <v>1</v>
      </c>
      <c r="Q3068" s="91" t="s">
        <v>3361</v>
      </c>
      <c r="R3068" s="74"/>
      <c r="S3068" s="118"/>
      <c r="T3068" s="92"/>
      <c r="U3068" s="92"/>
      <c r="V3068" s="92"/>
      <c r="W3068" s="92"/>
    </row>
    <row r="3069" spans="1:23" x14ac:dyDescent="0.2">
      <c r="A3069" s="11">
        <f t="shared" si="49"/>
        <v>3066</v>
      </c>
      <c r="B3069" s="206">
        <v>2263</v>
      </c>
      <c r="C3069" s="18" t="s">
        <v>1697</v>
      </c>
      <c r="D3069" s="14" t="s">
        <v>3260</v>
      </c>
      <c r="E3069" s="43" t="s">
        <v>2119</v>
      </c>
      <c r="F3069" s="43" t="s">
        <v>3051</v>
      </c>
      <c r="G3069" s="18"/>
      <c r="H3069" s="18"/>
      <c r="I3069" s="18" t="s">
        <v>3360</v>
      </c>
      <c r="J3069" s="69"/>
      <c r="K3069" s="80"/>
      <c r="L3069" s="144">
        <v>41536</v>
      </c>
      <c r="M3069" s="168"/>
      <c r="N3069" s="79"/>
      <c r="O3069" s="75">
        <v>0</v>
      </c>
      <c r="P3069" s="65">
        <v>1</v>
      </c>
      <c r="Q3069" s="91" t="s">
        <v>3361</v>
      </c>
      <c r="R3069" s="74"/>
      <c r="S3069" s="118"/>
      <c r="T3069" s="92"/>
      <c r="U3069" s="92"/>
      <c r="V3069" s="92"/>
      <c r="W3069" s="92"/>
    </row>
    <row r="3070" spans="1:23" x14ac:dyDescent="0.2">
      <c r="A3070" s="11">
        <f t="shared" si="49"/>
        <v>3067</v>
      </c>
      <c r="B3070" s="206">
        <v>5960</v>
      </c>
      <c r="C3070" s="18" t="s">
        <v>1697</v>
      </c>
      <c r="D3070" s="53" t="str">
        <f>INDEX(Лист2!C:C,MATCH(B3070,Лист2!A:A,0))</f>
        <v>г. Брест, ул. Писателя Смирнова, д. 194 A, Брестский р-н, Брестская обл.</v>
      </c>
      <c r="E3070" s="43" t="s">
        <v>1713</v>
      </c>
      <c r="F3070" s="43" t="s">
        <v>3050</v>
      </c>
      <c r="G3070" s="18"/>
      <c r="H3070" s="18" t="s">
        <v>2121</v>
      </c>
      <c r="I3070" s="18" t="s">
        <v>3360</v>
      </c>
      <c r="J3070" s="69"/>
      <c r="K3070" s="80">
        <v>42062</v>
      </c>
      <c r="L3070" s="144">
        <v>41542</v>
      </c>
      <c r="M3070" s="168"/>
      <c r="N3070" s="79"/>
      <c r="O3070" s="75">
        <v>0</v>
      </c>
      <c r="P3070" s="65">
        <v>1</v>
      </c>
      <c r="Q3070" s="91" t="s">
        <v>3110</v>
      </c>
      <c r="R3070" s="74"/>
      <c r="S3070" s="118"/>
      <c r="T3070" s="92">
        <v>41997</v>
      </c>
      <c r="U3070" s="92">
        <v>42062</v>
      </c>
      <c r="V3070" s="92"/>
      <c r="W3070" s="92"/>
    </row>
    <row r="3071" spans="1:23" x14ac:dyDescent="0.2">
      <c r="A3071" s="11">
        <f t="shared" si="49"/>
        <v>3068</v>
      </c>
      <c r="B3071" s="206">
        <v>5482</v>
      </c>
      <c r="C3071" s="18" t="s">
        <v>1697</v>
      </c>
      <c r="D3071" s="14" t="s">
        <v>3261</v>
      </c>
      <c r="E3071" s="43" t="s">
        <v>957</v>
      </c>
      <c r="F3071" s="43" t="s">
        <v>3053</v>
      </c>
      <c r="G3071" s="18"/>
      <c r="H3071" s="18"/>
      <c r="I3071" s="18" t="s">
        <v>3360</v>
      </c>
      <c r="J3071" s="69"/>
      <c r="K3071" s="80"/>
      <c r="L3071" s="144">
        <v>41547</v>
      </c>
      <c r="M3071" s="168"/>
      <c r="N3071" s="79"/>
      <c r="O3071" s="75">
        <v>0</v>
      </c>
      <c r="P3071" s="65">
        <v>1</v>
      </c>
      <c r="Q3071" s="91" t="s">
        <v>3361</v>
      </c>
      <c r="R3071" s="74"/>
      <c r="S3071" s="118"/>
      <c r="T3071" s="92"/>
      <c r="U3071" s="92"/>
      <c r="V3071" s="92"/>
      <c r="W3071" s="92"/>
    </row>
    <row r="3072" spans="1:23" x14ac:dyDescent="0.2">
      <c r="A3072" s="11">
        <f t="shared" si="49"/>
        <v>3069</v>
      </c>
      <c r="B3072" s="206">
        <v>5958</v>
      </c>
      <c r="C3072" s="18" t="s">
        <v>1697</v>
      </c>
      <c r="D3072" s="14" t="s">
        <v>3262</v>
      </c>
      <c r="E3072" s="43" t="s">
        <v>1713</v>
      </c>
      <c r="F3072" s="43" t="s">
        <v>3050</v>
      </c>
      <c r="G3072" s="18"/>
      <c r="H3072" s="18"/>
      <c r="I3072" s="18" t="s">
        <v>3360</v>
      </c>
      <c r="J3072" s="69"/>
      <c r="K3072" s="80"/>
      <c r="L3072" s="144">
        <v>41547</v>
      </c>
      <c r="M3072" s="168"/>
      <c r="N3072" s="79"/>
      <c r="O3072" s="75">
        <v>0</v>
      </c>
      <c r="P3072" s="65">
        <v>1</v>
      </c>
      <c r="Q3072" s="91" t="s">
        <v>3361</v>
      </c>
      <c r="R3072" s="74"/>
      <c r="S3072" s="118"/>
      <c r="T3072" s="92"/>
      <c r="U3072" s="92"/>
      <c r="V3072" s="92"/>
      <c r="W3072" s="92"/>
    </row>
    <row r="3073" spans="1:23" x14ac:dyDescent="0.2">
      <c r="A3073" s="11">
        <f t="shared" si="49"/>
        <v>3070</v>
      </c>
      <c r="B3073" s="206">
        <v>5991</v>
      </c>
      <c r="C3073" s="18" t="s">
        <v>1697</v>
      </c>
      <c r="D3073" s="14" t="s">
        <v>3263</v>
      </c>
      <c r="E3073" s="43" t="s">
        <v>957</v>
      </c>
      <c r="F3073" s="43" t="s">
        <v>3053</v>
      </c>
      <c r="G3073" s="18"/>
      <c r="H3073" s="18"/>
      <c r="I3073" s="18" t="s">
        <v>3360</v>
      </c>
      <c r="J3073" s="69"/>
      <c r="K3073" s="80"/>
      <c r="L3073" s="144">
        <v>41547</v>
      </c>
      <c r="M3073" s="168"/>
      <c r="N3073" s="79"/>
      <c r="O3073" s="75">
        <v>0</v>
      </c>
      <c r="P3073" s="65">
        <v>1</v>
      </c>
      <c r="Q3073" s="91" t="s">
        <v>3361</v>
      </c>
      <c r="R3073" s="74"/>
      <c r="S3073" s="118"/>
      <c r="T3073" s="92"/>
      <c r="U3073" s="92"/>
      <c r="V3073" s="92"/>
      <c r="W3073" s="92"/>
    </row>
    <row r="3074" spans="1:23" x14ac:dyDescent="0.2">
      <c r="A3074" s="11">
        <f t="shared" si="49"/>
        <v>3071</v>
      </c>
      <c r="B3074" s="206">
        <v>176</v>
      </c>
      <c r="C3074" s="18" t="s">
        <v>1697</v>
      </c>
      <c r="D3074" s="14" t="s">
        <v>3264</v>
      </c>
      <c r="E3074" s="43" t="s">
        <v>2119</v>
      </c>
      <c r="F3074" s="43" t="s">
        <v>3051</v>
      </c>
      <c r="G3074" s="18"/>
      <c r="H3074" s="18"/>
      <c r="I3074" s="18" t="s">
        <v>3360</v>
      </c>
      <c r="J3074" s="69"/>
      <c r="K3074" s="80"/>
      <c r="L3074" s="144">
        <v>41556</v>
      </c>
      <c r="M3074" s="168"/>
      <c r="N3074" s="79"/>
      <c r="O3074" s="75">
        <v>0</v>
      </c>
      <c r="P3074" s="65">
        <v>1</v>
      </c>
      <c r="Q3074" s="91" t="s">
        <v>3361</v>
      </c>
      <c r="R3074" s="74"/>
      <c r="S3074" s="118"/>
      <c r="T3074" s="92"/>
      <c r="U3074" s="92"/>
      <c r="V3074" s="92"/>
      <c r="W3074" s="92"/>
    </row>
    <row r="3075" spans="1:23" x14ac:dyDescent="0.2">
      <c r="A3075" s="11">
        <f t="shared" si="49"/>
        <v>3072</v>
      </c>
      <c r="B3075" s="206">
        <v>4319</v>
      </c>
      <c r="C3075" s="18" t="s">
        <v>1697</v>
      </c>
      <c r="D3075" s="14" t="s">
        <v>3265</v>
      </c>
      <c r="E3075" s="43" t="s">
        <v>934</v>
      </c>
      <c r="F3075" s="43" t="s">
        <v>3099</v>
      </c>
      <c r="G3075" s="18"/>
      <c r="H3075" s="18"/>
      <c r="I3075" s="18" t="s">
        <v>3360</v>
      </c>
      <c r="J3075" s="69"/>
      <c r="K3075" s="80"/>
      <c r="L3075" s="144">
        <v>41578</v>
      </c>
      <c r="M3075" s="168"/>
      <c r="N3075" s="79"/>
      <c r="O3075" s="75">
        <v>0</v>
      </c>
      <c r="P3075" s="65">
        <v>1</v>
      </c>
      <c r="Q3075" s="91" t="s">
        <v>3361</v>
      </c>
      <c r="R3075" s="74"/>
      <c r="S3075" s="118"/>
      <c r="T3075" s="92"/>
      <c r="U3075" s="92"/>
      <c r="V3075" s="92">
        <v>41669</v>
      </c>
      <c r="W3075" s="92"/>
    </row>
    <row r="3076" spans="1:23" x14ac:dyDescent="0.2">
      <c r="A3076" s="11">
        <f t="shared" si="49"/>
        <v>3073</v>
      </c>
      <c r="B3076" s="206">
        <v>5355</v>
      </c>
      <c r="C3076" s="18" t="s">
        <v>1697</v>
      </c>
      <c r="D3076" s="14" t="s">
        <v>3266</v>
      </c>
      <c r="E3076" s="43" t="s">
        <v>2119</v>
      </c>
      <c r="F3076" s="43" t="s">
        <v>3051</v>
      </c>
      <c r="G3076" s="18"/>
      <c r="H3076" s="18"/>
      <c r="I3076" s="18" t="s">
        <v>3360</v>
      </c>
      <c r="J3076" s="69"/>
      <c r="K3076" s="80"/>
      <c r="L3076" s="144">
        <v>41590</v>
      </c>
      <c r="M3076" s="168"/>
      <c r="N3076" s="79"/>
      <c r="O3076" s="75">
        <v>0</v>
      </c>
      <c r="P3076" s="65">
        <v>1</v>
      </c>
      <c r="Q3076" s="91" t="s">
        <v>3361</v>
      </c>
      <c r="R3076" s="74"/>
      <c r="S3076" s="118"/>
      <c r="T3076" s="92"/>
      <c r="U3076" s="92"/>
      <c r="V3076" s="92"/>
      <c r="W3076" s="92"/>
    </row>
    <row r="3077" spans="1:23" x14ac:dyDescent="0.2">
      <c r="A3077" s="11">
        <f t="shared" si="49"/>
        <v>3074</v>
      </c>
      <c r="B3077" s="206">
        <v>5279</v>
      </c>
      <c r="C3077" s="18" t="s">
        <v>3089</v>
      </c>
      <c r="D3077" s="14" t="s">
        <v>3267</v>
      </c>
      <c r="E3077" s="43" t="s">
        <v>2646</v>
      </c>
      <c r="F3077" s="43" t="s">
        <v>3052</v>
      </c>
      <c r="G3077" s="18" t="s">
        <v>2120</v>
      </c>
      <c r="H3077" s="18" t="s">
        <v>2121</v>
      </c>
      <c r="I3077" s="18" t="s">
        <v>3360</v>
      </c>
      <c r="J3077" s="69">
        <v>42277</v>
      </c>
      <c r="K3077" s="80">
        <v>42004</v>
      </c>
      <c r="L3077" s="144">
        <v>41612</v>
      </c>
      <c r="M3077" s="168"/>
      <c r="N3077" s="79"/>
      <c r="O3077" s="75">
        <v>0</v>
      </c>
      <c r="P3077" s="65">
        <v>1</v>
      </c>
      <c r="Q3077" s="91" t="s">
        <v>3110</v>
      </c>
      <c r="R3077" s="74"/>
      <c r="S3077" s="118" t="s">
        <v>3381</v>
      </c>
      <c r="T3077" s="92">
        <v>42277</v>
      </c>
      <c r="U3077" s="126">
        <v>42277</v>
      </c>
      <c r="V3077" s="92"/>
      <c r="W3077" s="92"/>
    </row>
    <row r="3078" spans="1:23" x14ac:dyDescent="0.2">
      <c r="A3078" s="11">
        <f t="shared" si="49"/>
        <v>3075</v>
      </c>
      <c r="B3078" s="206">
        <v>146</v>
      </c>
      <c r="C3078" s="18" t="s">
        <v>1697</v>
      </c>
      <c r="D3078" s="14" t="s">
        <v>3268</v>
      </c>
      <c r="E3078" s="43" t="s">
        <v>2119</v>
      </c>
      <c r="F3078" s="43" t="s">
        <v>3051</v>
      </c>
      <c r="G3078" s="18"/>
      <c r="H3078" s="18"/>
      <c r="I3078" s="18" t="s">
        <v>3360</v>
      </c>
      <c r="J3078" s="69"/>
      <c r="K3078" s="80"/>
      <c r="L3078" s="144">
        <v>41624</v>
      </c>
      <c r="M3078" s="168"/>
      <c r="N3078" s="79"/>
      <c r="O3078" s="75">
        <v>0</v>
      </c>
      <c r="P3078" s="65">
        <v>1</v>
      </c>
      <c r="Q3078" s="91" t="s">
        <v>3361</v>
      </c>
      <c r="R3078" s="74"/>
      <c r="S3078" s="118"/>
      <c r="T3078" s="92"/>
      <c r="U3078" s="92"/>
      <c r="V3078" s="92">
        <v>41669</v>
      </c>
      <c r="W3078" s="92"/>
    </row>
    <row r="3079" spans="1:23" x14ac:dyDescent="0.2">
      <c r="A3079" s="11">
        <f t="shared" si="49"/>
        <v>3076</v>
      </c>
      <c r="B3079" s="206">
        <v>4108</v>
      </c>
      <c r="C3079" s="18" t="s">
        <v>1697</v>
      </c>
      <c r="D3079" s="14" t="s">
        <v>3269</v>
      </c>
      <c r="E3079" s="43" t="s">
        <v>934</v>
      </c>
      <c r="F3079" s="43" t="s">
        <v>3099</v>
      </c>
      <c r="G3079" s="18"/>
      <c r="H3079" s="18" t="s">
        <v>2121</v>
      </c>
      <c r="I3079" s="18" t="s">
        <v>3360</v>
      </c>
      <c r="J3079" s="69"/>
      <c r="K3079" s="80">
        <v>42094</v>
      </c>
      <c r="L3079" s="144">
        <v>41624</v>
      </c>
      <c r="M3079" s="168"/>
      <c r="N3079" s="79"/>
      <c r="O3079" s="75">
        <v>0</v>
      </c>
      <c r="P3079" s="65">
        <v>1</v>
      </c>
      <c r="Q3079" s="91" t="s">
        <v>3110</v>
      </c>
      <c r="R3079" s="74"/>
      <c r="S3079" s="118"/>
      <c r="T3079" s="92">
        <v>42093</v>
      </c>
      <c r="U3079" s="92">
        <v>42094</v>
      </c>
      <c r="V3079" s="92">
        <v>41669</v>
      </c>
      <c r="W3079" s="92"/>
    </row>
    <row r="3080" spans="1:23" x14ac:dyDescent="0.2">
      <c r="A3080" s="11">
        <f t="shared" si="49"/>
        <v>3077</v>
      </c>
      <c r="B3080" s="206">
        <v>4105</v>
      </c>
      <c r="C3080" s="18" t="s">
        <v>1697</v>
      </c>
      <c r="D3080" s="19" t="s">
        <v>3270</v>
      </c>
      <c r="E3080" s="43" t="s">
        <v>2119</v>
      </c>
      <c r="F3080" s="43" t="s">
        <v>3098</v>
      </c>
      <c r="G3080" s="18"/>
      <c r="H3080" s="18"/>
      <c r="I3080" s="18" t="s">
        <v>3360</v>
      </c>
      <c r="J3080" s="69"/>
      <c r="K3080" s="80"/>
      <c r="L3080" s="144">
        <v>41625</v>
      </c>
      <c r="M3080" s="168"/>
      <c r="N3080" s="79"/>
      <c r="O3080" s="75">
        <v>0</v>
      </c>
      <c r="P3080" s="65">
        <v>1</v>
      </c>
      <c r="Q3080" s="91" t="s">
        <v>3361</v>
      </c>
      <c r="R3080" s="74"/>
      <c r="S3080" s="539" t="s">
        <v>21318</v>
      </c>
      <c r="T3080" s="92"/>
      <c r="U3080" s="92"/>
      <c r="V3080" s="92">
        <v>41757</v>
      </c>
      <c r="W3080" s="538">
        <v>42277</v>
      </c>
    </row>
    <row r="3081" spans="1:23" x14ac:dyDescent="0.2">
      <c r="A3081" s="11">
        <f t="shared" si="49"/>
        <v>3078</v>
      </c>
      <c r="B3081" s="459">
        <v>4120</v>
      </c>
      <c r="C3081" s="18" t="s">
        <v>1697</v>
      </c>
      <c r="D3081" s="14" t="s">
        <v>3271</v>
      </c>
      <c r="E3081" s="43" t="s">
        <v>2119</v>
      </c>
      <c r="F3081" s="43" t="s">
        <v>3051</v>
      </c>
      <c r="G3081" s="18" t="s">
        <v>2120</v>
      </c>
      <c r="H3081" s="22" t="s">
        <v>2121</v>
      </c>
      <c r="I3081" s="18" t="s">
        <v>3360</v>
      </c>
      <c r="J3081" s="46">
        <v>42124</v>
      </c>
      <c r="K3081" s="46">
        <v>42124</v>
      </c>
      <c r="L3081" s="144">
        <v>41626</v>
      </c>
      <c r="M3081" s="168"/>
      <c r="N3081" s="79"/>
      <c r="O3081" s="75">
        <v>0</v>
      </c>
      <c r="P3081" s="65">
        <v>1</v>
      </c>
      <c r="Q3081" s="91" t="s">
        <v>3110</v>
      </c>
      <c r="R3081" s="74"/>
      <c r="S3081" s="118"/>
      <c r="T3081" s="92">
        <v>42123</v>
      </c>
      <c r="U3081" s="92">
        <v>42124</v>
      </c>
      <c r="V3081" s="92">
        <v>41698</v>
      </c>
      <c r="W3081" s="92"/>
    </row>
    <row r="3082" spans="1:23" x14ac:dyDescent="0.2">
      <c r="A3082" s="11">
        <f t="shared" si="49"/>
        <v>3079</v>
      </c>
      <c r="B3082" s="206">
        <v>5997</v>
      </c>
      <c r="C3082" s="18" t="s">
        <v>1697</v>
      </c>
      <c r="D3082" s="14" t="s">
        <v>3272</v>
      </c>
      <c r="E3082" s="43" t="s">
        <v>934</v>
      </c>
      <c r="F3082" s="43" t="s">
        <v>3099</v>
      </c>
      <c r="G3082" s="18"/>
      <c r="H3082" s="18"/>
      <c r="I3082" s="18" t="s">
        <v>3360</v>
      </c>
      <c r="J3082" s="69"/>
      <c r="K3082" s="80"/>
      <c r="L3082" s="144">
        <v>41626</v>
      </c>
      <c r="M3082" s="168"/>
      <c r="N3082" s="79"/>
      <c r="O3082" s="75">
        <v>0</v>
      </c>
      <c r="P3082" s="65">
        <v>1</v>
      </c>
      <c r="Q3082" s="91" t="s">
        <v>3361</v>
      </c>
      <c r="R3082" s="74"/>
      <c r="S3082" s="118"/>
      <c r="T3082" s="92"/>
      <c r="U3082" s="92"/>
      <c r="V3082" s="92">
        <v>41669</v>
      </c>
      <c r="W3082" s="92"/>
    </row>
    <row r="3083" spans="1:23" x14ac:dyDescent="0.2">
      <c r="A3083" s="11">
        <f t="shared" si="49"/>
        <v>3080</v>
      </c>
      <c r="B3083" s="206">
        <v>184</v>
      </c>
      <c r="C3083" s="18" t="s">
        <v>1697</v>
      </c>
      <c r="D3083" s="14" t="s">
        <v>3273</v>
      </c>
      <c r="E3083" s="43" t="s">
        <v>2119</v>
      </c>
      <c r="F3083" s="43" t="s">
        <v>3051</v>
      </c>
      <c r="G3083" s="18"/>
      <c r="H3083" s="18"/>
      <c r="I3083" s="18" t="s">
        <v>3360</v>
      </c>
      <c r="J3083" s="69"/>
      <c r="K3083" s="80"/>
      <c r="L3083" s="144">
        <v>41627</v>
      </c>
      <c r="M3083" s="168"/>
      <c r="N3083" s="79"/>
      <c r="O3083" s="75">
        <v>0</v>
      </c>
      <c r="P3083" s="65">
        <v>1</v>
      </c>
      <c r="Q3083" s="91" t="s">
        <v>3361</v>
      </c>
      <c r="R3083" s="74"/>
      <c r="S3083" s="118"/>
      <c r="T3083" s="92"/>
      <c r="U3083" s="92"/>
      <c r="V3083" s="92">
        <v>41669</v>
      </c>
      <c r="W3083" s="92"/>
    </row>
    <row r="3084" spans="1:23" x14ac:dyDescent="0.2">
      <c r="A3084" s="11">
        <f t="shared" si="49"/>
        <v>3081</v>
      </c>
      <c r="B3084" s="206">
        <v>4318</v>
      </c>
      <c r="C3084" s="18" t="s">
        <v>1697</v>
      </c>
      <c r="D3084" s="14" t="s">
        <v>3274</v>
      </c>
      <c r="E3084" s="43" t="s">
        <v>934</v>
      </c>
      <c r="F3084" s="43" t="s">
        <v>3099</v>
      </c>
      <c r="G3084" s="18"/>
      <c r="H3084" s="18"/>
      <c r="I3084" s="18" t="s">
        <v>3360</v>
      </c>
      <c r="J3084" s="69"/>
      <c r="K3084" s="80"/>
      <c r="L3084" s="144">
        <v>41627</v>
      </c>
      <c r="M3084" s="168"/>
      <c r="N3084" s="79"/>
      <c r="O3084" s="75">
        <v>0</v>
      </c>
      <c r="P3084" s="65">
        <v>1</v>
      </c>
      <c r="Q3084" s="91" t="s">
        <v>3361</v>
      </c>
      <c r="R3084" s="74"/>
      <c r="S3084" s="118"/>
      <c r="T3084" s="92"/>
      <c r="U3084" s="92"/>
      <c r="V3084" s="92">
        <v>41669</v>
      </c>
      <c r="W3084" s="92"/>
    </row>
    <row r="3085" spans="1:23" x14ac:dyDescent="0.2">
      <c r="A3085" s="11">
        <f t="shared" si="49"/>
        <v>3082</v>
      </c>
      <c r="B3085" s="206">
        <v>4111</v>
      </c>
      <c r="C3085" s="18" t="s">
        <v>1697</v>
      </c>
      <c r="D3085" s="14" t="s">
        <v>3275</v>
      </c>
      <c r="E3085" s="43" t="s">
        <v>957</v>
      </c>
      <c r="F3085" s="43" t="s">
        <v>3053</v>
      </c>
      <c r="G3085" s="18"/>
      <c r="H3085" s="18"/>
      <c r="I3085" s="18" t="s">
        <v>3360</v>
      </c>
      <c r="J3085" s="69"/>
      <c r="K3085" s="80"/>
      <c r="L3085" s="144">
        <v>41628</v>
      </c>
      <c r="M3085" s="168"/>
      <c r="N3085" s="79"/>
      <c r="O3085" s="75">
        <v>0</v>
      </c>
      <c r="P3085" s="65">
        <v>1</v>
      </c>
      <c r="Q3085" s="91" t="s">
        <v>3361</v>
      </c>
      <c r="R3085" s="74"/>
      <c r="S3085" s="118"/>
      <c r="T3085" s="92"/>
      <c r="U3085" s="92"/>
      <c r="V3085" s="92">
        <v>41698</v>
      </c>
      <c r="W3085" s="92"/>
    </row>
    <row r="3086" spans="1:23" x14ac:dyDescent="0.2">
      <c r="A3086" s="11">
        <f t="shared" si="49"/>
        <v>3083</v>
      </c>
      <c r="B3086" s="206">
        <v>2274</v>
      </c>
      <c r="C3086" s="18" t="s">
        <v>1697</v>
      </c>
      <c r="D3086" s="14" t="s">
        <v>3276</v>
      </c>
      <c r="E3086" s="43" t="s">
        <v>1713</v>
      </c>
      <c r="F3086" s="43" t="s">
        <v>3050</v>
      </c>
      <c r="G3086" s="18"/>
      <c r="H3086" s="18"/>
      <c r="I3086" s="18" t="s">
        <v>3360</v>
      </c>
      <c r="J3086" s="69"/>
      <c r="K3086" s="80"/>
      <c r="L3086" s="144">
        <v>41628</v>
      </c>
      <c r="M3086" s="168"/>
      <c r="N3086" s="79"/>
      <c r="O3086" s="75">
        <v>0</v>
      </c>
      <c r="P3086" s="65">
        <v>1</v>
      </c>
      <c r="Q3086" s="91" t="s">
        <v>3361</v>
      </c>
      <c r="R3086" s="74"/>
      <c r="S3086" s="118"/>
      <c r="T3086" s="92"/>
      <c r="U3086" s="92"/>
      <c r="V3086" s="92">
        <v>41669</v>
      </c>
      <c r="W3086" s="92"/>
    </row>
    <row r="3087" spans="1:23" x14ac:dyDescent="0.2">
      <c r="A3087" s="11">
        <f t="shared" ref="A3087:A3150" si="50">A3086+1</f>
        <v>3084</v>
      </c>
      <c r="B3087" s="206">
        <v>186</v>
      </c>
      <c r="C3087" s="18" t="s">
        <v>1697</v>
      </c>
      <c r="D3087" s="14" t="s">
        <v>3277</v>
      </c>
      <c r="E3087" s="43" t="s">
        <v>2119</v>
      </c>
      <c r="F3087" s="43" t="s">
        <v>3051</v>
      </c>
      <c r="G3087" s="18"/>
      <c r="H3087" s="18"/>
      <c r="I3087" s="18" t="s">
        <v>3360</v>
      </c>
      <c r="J3087" s="69"/>
      <c r="K3087" s="80"/>
      <c r="L3087" s="144">
        <v>41628</v>
      </c>
      <c r="M3087" s="168"/>
      <c r="N3087" s="79"/>
      <c r="O3087" s="75">
        <v>0</v>
      </c>
      <c r="P3087" s="65">
        <v>1</v>
      </c>
      <c r="Q3087" s="91" t="s">
        <v>3361</v>
      </c>
      <c r="R3087" s="74"/>
      <c r="S3087" s="118"/>
      <c r="T3087" s="92"/>
      <c r="U3087" s="92"/>
      <c r="V3087" s="92">
        <v>41669</v>
      </c>
      <c r="W3087" s="92"/>
    </row>
    <row r="3088" spans="1:23" x14ac:dyDescent="0.2">
      <c r="A3088" s="11">
        <f t="shared" si="50"/>
        <v>3085</v>
      </c>
      <c r="B3088" s="206">
        <v>2290</v>
      </c>
      <c r="C3088" s="18" t="s">
        <v>1697</v>
      </c>
      <c r="D3088" s="14" t="s">
        <v>3278</v>
      </c>
      <c r="E3088" s="43" t="s">
        <v>934</v>
      </c>
      <c r="F3088" s="43" t="s">
        <v>3099</v>
      </c>
      <c r="G3088" s="18"/>
      <c r="H3088" s="18"/>
      <c r="I3088" s="18" t="s">
        <v>3360</v>
      </c>
      <c r="J3088" s="69"/>
      <c r="K3088" s="80"/>
      <c r="L3088" s="144">
        <v>41629</v>
      </c>
      <c r="M3088" s="168"/>
      <c r="N3088" s="79"/>
      <c r="O3088" s="75">
        <v>0</v>
      </c>
      <c r="P3088" s="65">
        <v>1</v>
      </c>
      <c r="Q3088" s="91" t="s">
        <v>3361</v>
      </c>
      <c r="R3088" s="74"/>
      <c r="S3088" s="118"/>
      <c r="T3088" s="92"/>
      <c r="U3088" s="92"/>
      <c r="V3088" s="92">
        <v>41698</v>
      </c>
      <c r="W3088" s="92"/>
    </row>
    <row r="3089" spans="1:23" x14ac:dyDescent="0.2">
      <c r="A3089" s="11">
        <f t="shared" si="50"/>
        <v>3086</v>
      </c>
      <c r="B3089" s="206">
        <v>5164</v>
      </c>
      <c r="C3089" s="18" t="s">
        <v>1697</v>
      </c>
      <c r="D3089" s="14" t="s">
        <v>3279</v>
      </c>
      <c r="E3089" s="43" t="s">
        <v>1713</v>
      </c>
      <c r="F3089" s="43" t="s">
        <v>3050</v>
      </c>
      <c r="G3089" s="18"/>
      <c r="H3089" s="18"/>
      <c r="I3089" s="18" t="s">
        <v>3360</v>
      </c>
      <c r="J3089" s="69"/>
      <c r="K3089" s="80"/>
      <c r="L3089" s="144">
        <v>41629</v>
      </c>
      <c r="M3089" s="168"/>
      <c r="N3089" s="79"/>
      <c r="O3089" s="75">
        <v>0</v>
      </c>
      <c r="P3089" s="65">
        <v>1</v>
      </c>
      <c r="Q3089" s="91" t="s">
        <v>3361</v>
      </c>
      <c r="R3089" s="74"/>
      <c r="S3089" s="118"/>
      <c r="T3089" s="92"/>
      <c r="U3089" s="92"/>
      <c r="V3089" s="92">
        <v>41669</v>
      </c>
      <c r="W3089" s="92"/>
    </row>
    <row r="3090" spans="1:23" x14ac:dyDescent="0.2">
      <c r="A3090" s="11">
        <f t="shared" si="50"/>
        <v>3087</v>
      </c>
      <c r="B3090" s="206">
        <v>196</v>
      </c>
      <c r="C3090" s="18" t="s">
        <v>1697</v>
      </c>
      <c r="D3090" s="14" t="s">
        <v>3280</v>
      </c>
      <c r="E3090" s="43" t="s">
        <v>2119</v>
      </c>
      <c r="F3090" s="43" t="s">
        <v>3051</v>
      </c>
      <c r="G3090" s="18"/>
      <c r="H3090" s="18"/>
      <c r="I3090" s="18" t="s">
        <v>3360</v>
      </c>
      <c r="J3090" s="69"/>
      <c r="K3090" s="80"/>
      <c r="L3090" s="144">
        <v>41629</v>
      </c>
      <c r="M3090" s="168"/>
      <c r="N3090" s="79"/>
      <c r="O3090" s="75">
        <v>0</v>
      </c>
      <c r="P3090" s="65">
        <v>1</v>
      </c>
      <c r="Q3090" s="91" t="s">
        <v>3361</v>
      </c>
      <c r="R3090" s="74"/>
      <c r="S3090" s="118"/>
      <c r="T3090" s="92"/>
      <c r="U3090" s="92"/>
      <c r="V3090" s="92">
        <v>41669</v>
      </c>
      <c r="W3090" s="92"/>
    </row>
    <row r="3091" spans="1:23" x14ac:dyDescent="0.2">
      <c r="A3091" s="11">
        <f t="shared" si="50"/>
        <v>3088</v>
      </c>
      <c r="B3091" s="206">
        <v>4182</v>
      </c>
      <c r="C3091" s="18" t="s">
        <v>1697</v>
      </c>
      <c r="D3091" s="14" t="s">
        <v>3281</v>
      </c>
      <c r="E3091" s="43" t="s">
        <v>2119</v>
      </c>
      <c r="F3091" s="43" t="s">
        <v>3098</v>
      </c>
      <c r="G3091" s="18"/>
      <c r="H3091" s="18"/>
      <c r="I3091" s="18" t="s">
        <v>3360</v>
      </c>
      <c r="J3091" s="69"/>
      <c r="K3091" s="80"/>
      <c r="L3091" s="144">
        <v>41629</v>
      </c>
      <c r="M3091" s="168"/>
      <c r="N3091" s="79"/>
      <c r="O3091" s="75">
        <v>0</v>
      </c>
      <c r="P3091" s="65">
        <v>1</v>
      </c>
      <c r="Q3091" s="91" t="s">
        <v>3361</v>
      </c>
      <c r="R3091" s="74"/>
      <c r="S3091" s="118"/>
      <c r="T3091" s="92"/>
      <c r="U3091" s="92"/>
      <c r="V3091" s="92">
        <v>41698</v>
      </c>
      <c r="W3091" s="92"/>
    </row>
    <row r="3092" spans="1:23" x14ac:dyDescent="0.2">
      <c r="A3092" s="11">
        <f t="shared" si="50"/>
        <v>3089</v>
      </c>
      <c r="B3092" s="206">
        <v>4175</v>
      </c>
      <c r="C3092" s="18" t="s">
        <v>1697</v>
      </c>
      <c r="D3092" s="14" t="s">
        <v>3282</v>
      </c>
      <c r="E3092" s="43" t="s">
        <v>2119</v>
      </c>
      <c r="F3092" s="43" t="s">
        <v>3098</v>
      </c>
      <c r="G3092" s="18"/>
      <c r="H3092" s="18"/>
      <c r="I3092" s="18" t="s">
        <v>3360</v>
      </c>
      <c r="J3092" s="69"/>
      <c r="K3092" s="80"/>
      <c r="L3092" s="144">
        <v>41629</v>
      </c>
      <c r="M3092" s="168"/>
      <c r="N3092" s="79"/>
      <c r="O3092" s="75">
        <v>0</v>
      </c>
      <c r="P3092" s="65">
        <v>1</v>
      </c>
      <c r="Q3092" s="91" t="s">
        <v>3361</v>
      </c>
      <c r="R3092" s="74"/>
      <c r="S3092" s="118"/>
      <c r="T3092" s="92"/>
      <c r="U3092" s="92"/>
      <c r="V3092" s="92">
        <v>41698</v>
      </c>
      <c r="W3092" s="92"/>
    </row>
    <row r="3093" spans="1:23" x14ac:dyDescent="0.2">
      <c r="A3093" s="11">
        <f t="shared" si="50"/>
        <v>3090</v>
      </c>
      <c r="B3093" s="206">
        <v>182</v>
      </c>
      <c r="C3093" s="18" t="s">
        <v>1697</v>
      </c>
      <c r="D3093" s="14" t="s">
        <v>3283</v>
      </c>
      <c r="E3093" s="43" t="s">
        <v>2119</v>
      </c>
      <c r="F3093" s="43" t="s">
        <v>3051</v>
      </c>
      <c r="G3093" s="18"/>
      <c r="H3093" s="18"/>
      <c r="I3093" s="18" t="s">
        <v>3360</v>
      </c>
      <c r="J3093" s="69"/>
      <c r="K3093" s="80"/>
      <c r="L3093" s="144">
        <v>41631</v>
      </c>
      <c r="M3093" s="168"/>
      <c r="N3093" s="79"/>
      <c r="O3093" s="75">
        <v>0</v>
      </c>
      <c r="P3093" s="65">
        <v>1</v>
      </c>
      <c r="Q3093" s="91" t="s">
        <v>3361</v>
      </c>
      <c r="R3093" s="74"/>
      <c r="S3093" s="118"/>
      <c r="T3093" s="92"/>
      <c r="U3093" s="92"/>
      <c r="V3093" s="92">
        <v>41669</v>
      </c>
      <c r="W3093" s="92"/>
    </row>
    <row r="3094" spans="1:23" x14ac:dyDescent="0.2">
      <c r="A3094" s="11">
        <f t="shared" si="50"/>
        <v>3091</v>
      </c>
      <c r="B3094" s="206">
        <v>5950</v>
      </c>
      <c r="C3094" s="18" t="s">
        <v>1697</v>
      </c>
      <c r="D3094" s="14" t="s">
        <v>3284</v>
      </c>
      <c r="E3094" s="43" t="s">
        <v>2119</v>
      </c>
      <c r="F3094" s="43" t="s">
        <v>3051</v>
      </c>
      <c r="G3094" s="18"/>
      <c r="H3094" s="18"/>
      <c r="I3094" s="18" t="s">
        <v>3360</v>
      </c>
      <c r="J3094" s="69"/>
      <c r="K3094" s="80"/>
      <c r="L3094" s="144">
        <v>41631</v>
      </c>
      <c r="M3094" s="168"/>
      <c r="N3094" s="79"/>
      <c r="O3094" s="75">
        <v>0</v>
      </c>
      <c r="P3094" s="65">
        <v>1</v>
      </c>
      <c r="Q3094" s="91" t="s">
        <v>3361</v>
      </c>
      <c r="R3094" s="74"/>
      <c r="S3094" s="118"/>
      <c r="T3094" s="92"/>
      <c r="U3094" s="92"/>
      <c r="V3094" s="92">
        <v>41669</v>
      </c>
      <c r="W3094" s="92"/>
    </row>
    <row r="3095" spans="1:23" x14ac:dyDescent="0.2">
      <c r="A3095" s="11">
        <f t="shared" si="50"/>
        <v>3092</v>
      </c>
      <c r="B3095" s="206">
        <v>4131</v>
      </c>
      <c r="C3095" s="18" t="s">
        <v>1697</v>
      </c>
      <c r="D3095" s="14" t="s">
        <v>3285</v>
      </c>
      <c r="E3095" s="43" t="s">
        <v>934</v>
      </c>
      <c r="F3095" s="43" t="s">
        <v>3099</v>
      </c>
      <c r="G3095" s="18"/>
      <c r="H3095" s="18"/>
      <c r="I3095" s="18" t="s">
        <v>3360</v>
      </c>
      <c r="J3095" s="69"/>
      <c r="K3095" s="80"/>
      <c r="L3095" s="144">
        <v>41631</v>
      </c>
      <c r="M3095" s="168"/>
      <c r="N3095" s="79"/>
      <c r="O3095" s="75">
        <v>0</v>
      </c>
      <c r="P3095" s="65">
        <v>1</v>
      </c>
      <c r="Q3095" s="91" t="s">
        <v>3361</v>
      </c>
      <c r="R3095" s="74"/>
      <c r="S3095" s="118"/>
      <c r="T3095" s="92"/>
      <c r="U3095" s="92"/>
      <c r="V3095" s="92">
        <v>41669</v>
      </c>
      <c r="W3095" s="92"/>
    </row>
    <row r="3096" spans="1:23" x14ac:dyDescent="0.2">
      <c r="A3096" s="11">
        <f t="shared" si="50"/>
        <v>3093</v>
      </c>
      <c r="B3096" s="206">
        <v>179</v>
      </c>
      <c r="C3096" s="18" t="s">
        <v>1697</v>
      </c>
      <c r="D3096" s="14" t="s">
        <v>3286</v>
      </c>
      <c r="E3096" s="43" t="s">
        <v>2119</v>
      </c>
      <c r="F3096" s="43" t="s">
        <v>3051</v>
      </c>
      <c r="G3096" s="18"/>
      <c r="H3096" s="18"/>
      <c r="I3096" s="18" t="s">
        <v>3360</v>
      </c>
      <c r="J3096" s="69"/>
      <c r="K3096" s="80"/>
      <c r="L3096" s="144">
        <v>41632</v>
      </c>
      <c r="M3096" s="168"/>
      <c r="N3096" s="79"/>
      <c r="O3096" s="75">
        <v>0</v>
      </c>
      <c r="P3096" s="65">
        <v>1</v>
      </c>
      <c r="Q3096" s="91" t="s">
        <v>3361</v>
      </c>
      <c r="R3096" s="74"/>
      <c r="S3096" s="118"/>
      <c r="T3096" s="92"/>
      <c r="U3096" s="92"/>
      <c r="V3096" s="92">
        <v>41669</v>
      </c>
      <c r="W3096" s="92"/>
    </row>
    <row r="3097" spans="1:23" x14ac:dyDescent="0.2">
      <c r="A3097" s="11">
        <f t="shared" si="50"/>
        <v>3094</v>
      </c>
      <c r="B3097" s="206">
        <v>4106</v>
      </c>
      <c r="C3097" s="18" t="s">
        <v>1697</v>
      </c>
      <c r="D3097" s="14" t="s">
        <v>3287</v>
      </c>
      <c r="E3097" s="43" t="s">
        <v>2119</v>
      </c>
      <c r="F3097" s="43" t="s">
        <v>3098</v>
      </c>
      <c r="G3097" s="18"/>
      <c r="H3097" s="18"/>
      <c r="I3097" s="18" t="s">
        <v>3360</v>
      </c>
      <c r="J3097" s="69"/>
      <c r="K3097" s="80"/>
      <c r="L3097" s="144">
        <v>41632</v>
      </c>
      <c r="M3097" s="168"/>
      <c r="N3097" s="79"/>
      <c r="O3097" s="75">
        <v>0</v>
      </c>
      <c r="P3097" s="65">
        <v>1</v>
      </c>
      <c r="Q3097" s="91" t="s">
        <v>3361</v>
      </c>
      <c r="R3097" s="74"/>
      <c r="S3097" s="118" t="s">
        <v>3360</v>
      </c>
      <c r="T3097" s="92"/>
      <c r="U3097" s="92"/>
      <c r="V3097" s="92">
        <v>41757</v>
      </c>
      <c r="W3097" s="92">
        <v>42004</v>
      </c>
    </row>
    <row r="3098" spans="1:23" x14ac:dyDescent="0.2">
      <c r="A3098" s="11">
        <f t="shared" si="50"/>
        <v>3095</v>
      </c>
      <c r="B3098" s="206">
        <v>4123</v>
      </c>
      <c r="C3098" s="18" t="s">
        <v>1697</v>
      </c>
      <c r="D3098" s="14" t="s">
        <v>3288</v>
      </c>
      <c r="E3098" s="43" t="s">
        <v>934</v>
      </c>
      <c r="F3098" s="43" t="s">
        <v>3099</v>
      </c>
      <c r="G3098" s="18"/>
      <c r="H3098" s="18"/>
      <c r="I3098" s="18" t="s">
        <v>3360</v>
      </c>
      <c r="J3098" s="69"/>
      <c r="K3098" s="80"/>
      <c r="L3098" s="144">
        <v>41632</v>
      </c>
      <c r="M3098" s="168"/>
      <c r="N3098" s="79"/>
      <c r="O3098" s="75">
        <v>0</v>
      </c>
      <c r="P3098" s="65">
        <v>1</v>
      </c>
      <c r="Q3098" s="91" t="s">
        <v>3361</v>
      </c>
      <c r="R3098" s="74"/>
      <c r="S3098" s="118"/>
      <c r="T3098" s="92"/>
      <c r="U3098" s="92"/>
      <c r="V3098" s="92">
        <v>41757</v>
      </c>
      <c r="W3098" s="92"/>
    </row>
    <row r="3099" spans="1:23" x14ac:dyDescent="0.2">
      <c r="A3099" s="11">
        <f t="shared" si="50"/>
        <v>3096</v>
      </c>
      <c r="B3099" s="206">
        <v>2269</v>
      </c>
      <c r="C3099" s="18" t="s">
        <v>1697</v>
      </c>
      <c r="D3099" s="14" t="s">
        <v>3289</v>
      </c>
      <c r="E3099" s="43" t="s">
        <v>2119</v>
      </c>
      <c r="F3099" s="43" t="s">
        <v>3051</v>
      </c>
      <c r="G3099" s="18" t="s">
        <v>2120</v>
      </c>
      <c r="H3099" s="18" t="s">
        <v>2121</v>
      </c>
      <c r="I3099" s="18" t="s">
        <v>3360</v>
      </c>
      <c r="J3099" s="69">
        <v>42004</v>
      </c>
      <c r="K3099" s="80">
        <v>42004</v>
      </c>
      <c r="L3099" s="144">
        <v>41632</v>
      </c>
      <c r="M3099" s="168"/>
      <c r="N3099" s="79"/>
      <c r="O3099" s="75">
        <v>0</v>
      </c>
      <c r="P3099" s="65">
        <v>1</v>
      </c>
      <c r="Q3099" s="91" t="s">
        <v>3110</v>
      </c>
      <c r="R3099" s="74"/>
      <c r="S3099" s="118"/>
      <c r="T3099" s="92">
        <v>41971</v>
      </c>
      <c r="U3099" s="126">
        <v>42037</v>
      </c>
      <c r="V3099" s="92">
        <v>41669</v>
      </c>
      <c r="W3099" s="92"/>
    </row>
    <row r="3100" spans="1:23" x14ac:dyDescent="0.2">
      <c r="A3100" s="11">
        <f t="shared" si="50"/>
        <v>3097</v>
      </c>
      <c r="B3100" s="206">
        <v>5163</v>
      </c>
      <c r="C3100" s="18" t="s">
        <v>1697</v>
      </c>
      <c r="D3100" s="14" t="s">
        <v>3290</v>
      </c>
      <c r="E3100" s="43" t="s">
        <v>2646</v>
      </c>
      <c r="F3100" s="43" t="s">
        <v>3095</v>
      </c>
      <c r="G3100" s="18"/>
      <c r="H3100" s="18"/>
      <c r="I3100" s="18" t="s">
        <v>3360</v>
      </c>
      <c r="J3100" s="69"/>
      <c r="K3100" s="80"/>
      <c r="L3100" s="144">
        <v>41632</v>
      </c>
      <c r="M3100" s="168"/>
      <c r="N3100" s="79"/>
      <c r="O3100" s="75">
        <v>0</v>
      </c>
      <c r="P3100" s="65">
        <v>1</v>
      </c>
      <c r="Q3100" s="91" t="s">
        <v>3361</v>
      </c>
      <c r="R3100" s="74"/>
      <c r="S3100" s="118"/>
      <c r="T3100" s="92"/>
      <c r="U3100" s="92"/>
      <c r="V3100" s="92">
        <v>41669</v>
      </c>
      <c r="W3100" s="92"/>
    </row>
    <row r="3101" spans="1:23" x14ac:dyDescent="0.2">
      <c r="A3101" s="11">
        <f t="shared" si="50"/>
        <v>3098</v>
      </c>
      <c r="B3101" s="206">
        <v>187</v>
      </c>
      <c r="C3101" s="18" t="s">
        <v>1697</v>
      </c>
      <c r="D3101" s="14" t="s">
        <v>3291</v>
      </c>
      <c r="E3101" s="43" t="s">
        <v>2119</v>
      </c>
      <c r="F3101" s="43" t="s">
        <v>3051</v>
      </c>
      <c r="G3101" s="18"/>
      <c r="H3101" s="18"/>
      <c r="I3101" s="18" t="s">
        <v>3360</v>
      </c>
      <c r="J3101" s="69"/>
      <c r="K3101" s="80"/>
      <c r="L3101" s="144">
        <v>41634</v>
      </c>
      <c r="M3101" s="168"/>
      <c r="N3101" s="79"/>
      <c r="O3101" s="75">
        <v>0</v>
      </c>
      <c r="P3101" s="65">
        <v>1</v>
      </c>
      <c r="Q3101" s="91" t="s">
        <v>3361</v>
      </c>
      <c r="R3101" s="74"/>
      <c r="S3101" s="118"/>
      <c r="T3101" s="92"/>
      <c r="U3101" s="92"/>
      <c r="V3101" s="92">
        <v>41669</v>
      </c>
      <c r="W3101" s="92"/>
    </row>
    <row r="3102" spans="1:23" x14ac:dyDescent="0.2">
      <c r="A3102" s="11">
        <f t="shared" si="50"/>
        <v>3099</v>
      </c>
      <c r="B3102" s="206">
        <v>189</v>
      </c>
      <c r="C3102" s="18" t="s">
        <v>1697</v>
      </c>
      <c r="D3102" s="14" t="s">
        <v>3292</v>
      </c>
      <c r="E3102" s="43" t="s">
        <v>2119</v>
      </c>
      <c r="F3102" s="43" t="s">
        <v>3051</v>
      </c>
      <c r="G3102" s="18"/>
      <c r="H3102" s="18"/>
      <c r="I3102" s="18" t="s">
        <v>3360</v>
      </c>
      <c r="J3102" s="69"/>
      <c r="K3102" s="80"/>
      <c r="L3102" s="144">
        <v>41634</v>
      </c>
      <c r="M3102" s="168"/>
      <c r="N3102" s="79"/>
      <c r="O3102" s="75">
        <v>0</v>
      </c>
      <c r="P3102" s="65">
        <v>1</v>
      </c>
      <c r="Q3102" s="91" t="s">
        <v>3361</v>
      </c>
      <c r="R3102" s="74"/>
      <c r="S3102" s="118"/>
      <c r="T3102" s="92"/>
      <c r="U3102" s="92"/>
      <c r="V3102" s="92">
        <v>41669</v>
      </c>
      <c r="W3102" s="92"/>
    </row>
    <row r="3103" spans="1:23" x14ac:dyDescent="0.2">
      <c r="A3103" s="11">
        <f t="shared" si="50"/>
        <v>3100</v>
      </c>
      <c r="B3103" s="206">
        <v>4104</v>
      </c>
      <c r="C3103" s="18" t="s">
        <v>1697</v>
      </c>
      <c r="D3103" s="14" t="s">
        <v>3293</v>
      </c>
      <c r="E3103" s="43" t="s">
        <v>1713</v>
      </c>
      <c r="F3103" s="43" t="s">
        <v>3050</v>
      </c>
      <c r="G3103" s="18"/>
      <c r="H3103" s="18"/>
      <c r="I3103" s="18" t="s">
        <v>3360</v>
      </c>
      <c r="J3103" s="69"/>
      <c r="K3103" s="80"/>
      <c r="L3103" s="144">
        <v>41634</v>
      </c>
      <c r="M3103" s="168"/>
      <c r="N3103" s="79"/>
      <c r="O3103" s="75">
        <v>0</v>
      </c>
      <c r="P3103" s="65">
        <v>1</v>
      </c>
      <c r="Q3103" s="91" t="s">
        <v>3361</v>
      </c>
      <c r="R3103" s="74"/>
      <c r="S3103" s="118"/>
      <c r="T3103" s="92"/>
      <c r="U3103" s="92"/>
      <c r="V3103" s="92">
        <v>41669</v>
      </c>
      <c r="W3103" s="92"/>
    </row>
    <row r="3104" spans="1:23" x14ac:dyDescent="0.2">
      <c r="A3104" s="11">
        <f t="shared" si="50"/>
        <v>3101</v>
      </c>
      <c r="B3104" s="206">
        <v>5185</v>
      </c>
      <c r="C3104" s="18" t="s">
        <v>1697</v>
      </c>
      <c r="D3104" s="14" t="s">
        <v>3294</v>
      </c>
      <c r="E3104" s="43" t="s">
        <v>2646</v>
      </c>
      <c r="F3104" s="43" t="s">
        <v>3052</v>
      </c>
      <c r="G3104" s="18" t="s">
        <v>2120</v>
      </c>
      <c r="H3104" s="18" t="s">
        <v>2121</v>
      </c>
      <c r="I3104" s="18" t="s">
        <v>3360</v>
      </c>
      <c r="J3104" s="69">
        <v>42277</v>
      </c>
      <c r="K3104" s="80">
        <v>42277</v>
      </c>
      <c r="L3104" s="144">
        <v>41634</v>
      </c>
      <c r="M3104" s="168"/>
      <c r="N3104" s="79"/>
      <c r="O3104" s="75">
        <v>0</v>
      </c>
      <c r="P3104" s="65">
        <v>1</v>
      </c>
      <c r="Q3104" s="91" t="s">
        <v>3110</v>
      </c>
      <c r="R3104" s="74"/>
      <c r="S3104" s="118" t="s">
        <v>3381</v>
      </c>
      <c r="T3104" s="92">
        <v>42277</v>
      </c>
      <c r="U3104" s="92">
        <v>42277</v>
      </c>
      <c r="V3104" s="92">
        <v>41669</v>
      </c>
      <c r="W3104" s="92"/>
    </row>
    <row r="3105" spans="1:23" x14ac:dyDescent="0.2">
      <c r="A3105" s="11">
        <f t="shared" si="50"/>
        <v>3102</v>
      </c>
      <c r="B3105" s="206">
        <v>4136</v>
      </c>
      <c r="C3105" s="18" t="s">
        <v>1697</v>
      </c>
      <c r="D3105" s="14" t="s">
        <v>3295</v>
      </c>
      <c r="E3105" s="43" t="s">
        <v>2119</v>
      </c>
      <c r="F3105" s="43" t="s">
        <v>3051</v>
      </c>
      <c r="G3105" s="18"/>
      <c r="H3105" s="18"/>
      <c r="I3105" s="18" t="s">
        <v>3360</v>
      </c>
      <c r="J3105" s="69"/>
      <c r="K3105" s="80"/>
      <c r="L3105" s="144">
        <v>41635</v>
      </c>
      <c r="M3105" s="168"/>
      <c r="N3105" s="79"/>
      <c r="O3105" s="75">
        <v>0</v>
      </c>
      <c r="P3105" s="65">
        <v>1</v>
      </c>
      <c r="Q3105" s="91" t="s">
        <v>3361</v>
      </c>
      <c r="R3105" s="74"/>
      <c r="S3105" s="118"/>
      <c r="T3105" s="92"/>
      <c r="U3105" s="92"/>
      <c r="V3105" s="92">
        <v>41669</v>
      </c>
      <c r="W3105" s="92"/>
    </row>
    <row r="3106" spans="1:23" x14ac:dyDescent="0.2">
      <c r="A3106" s="11">
        <f t="shared" si="50"/>
        <v>3103</v>
      </c>
      <c r="B3106" s="206">
        <v>4114</v>
      </c>
      <c r="C3106" s="18" t="s">
        <v>1697</v>
      </c>
      <c r="D3106" s="14" t="s">
        <v>3296</v>
      </c>
      <c r="E3106" s="43" t="s">
        <v>2119</v>
      </c>
      <c r="F3106" s="43" t="s">
        <v>3051</v>
      </c>
      <c r="G3106" s="18"/>
      <c r="H3106" s="18"/>
      <c r="I3106" s="18" t="s">
        <v>3360</v>
      </c>
      <c r="J3106" s="69"/>
      <c r="K3106" s="80"/>
      <c r="L3106" s="144">
        <v>41635</v>
      </c>
      <c r="M3106" s="168"/>
      <c r="N3106" s="79"/>
      <c r="O3106" s="75">
        <v>0</v>
      </c>
      <c r="P3106" s="65">
        <v>1</v>
      </c>
      <c r="Q3106" s="91" t="s">
        <v>3361</v>
      </c>
      <c r="R3106" s="74"/>
      <c r="S3106" s="118"/>
      <c r="T3106" s="92"/>
      <c r="U3106" s="92"/>
      <c r="V3106" s="92">
        <v>41669</v>
      </c>
      <c r="W3106" s="92"/>
    </row>
    <row r="3107" spans="1:23" x14ac:dyDescent="0.2">
      <c r="A3107" s="11">
        <f t="shared" si="50"/>
        <v>3104</v>
      </c>
      <c r="B3107" s="206">
        <v>953</v>
      </c>
      <c r="C3107" s="18" t="s">
        <v>1697</v>
      </c>
      <c r="D3107" s="14" t="s">
        <v>3297</v>
      </c>
      <c r="E3107" s="43" t="s">
        <v>2119</v>
      </c>
      <c r="F3107" s="43" t="s">
        <v>3051</v>
      </c>
      <c r="G3107" s="18"/>
      <c r="H3107" s="18"/>
      <c r="I3107" s="18" t="s">
        <v>3360</v>
      </c>
      <c r="J3107" s="69"/>
      <c r="K3107" s="80"/>
      <c r="L3107" s="144">
        <v>41635</v>
      </c>
      <c r="M3107" s="168"/>
      <c r="N3107" s="79"/>
      <c r="O3107" s="75">
        <v>0</v>
      </c>
      <c r="P3107" s="65">
        <v>1</v>
      </c>
      <c r="Q3107" s="91" t="s">
        <v>3361</v>
      </c>
      <c r="R3107" s="74"/>
      <c r="S3107" s="118"/>
      <c r="T3107" s="92"/>
      <c r="U3107" s="92"/>
      <c r="V3107" s="92">
        <v>41669</v>
      </c>
      <c r="W3107" s="92"/>
    </row>
    <row r="3108" spans="1:23" x14ac:dyDescent="0.2">
      <c r="A3108" s="11">
        <f t="shared" si="50"/>
        <v>3105</v>
      </c>
      <c r="B3108" s="206">
        <v>4010</v>
      </c>
      <c r="C3108" s="18" t="s">
        <v>1697</v>
      </c>
      <c r="D3108" s="14" t="s">
        <v>3298</v>
      </c>
      <c r="E3108" s="43" t="s">
        <v>2646</v>
      </c>
      <c r="F3108" s="43" t="s">
        <v>3052</v>
      </c>
      <c r="G3108" s="18"/>
      <c r="H3108" s="18"/>
      <c r="I3108" s="18" t="s">
        <v>3360</v>
      </c>
      <c r="J3108" s="69"/>
      <c r="K3108" s="80"/>
      <c r="L3108" s="144">
        <v>41637</v>
      </c>
      <c r="M3108" s="168"/>
      <c r="N3108" s="79"/>
      <c r="O3108" s="75">
        <v>0</v>
      </c>
      <c r="P3108" s="65">
        <v>1</v>
      </c>
      <c r="Q3108" s="91" t="s">
        <v>3361</v>
      </c>
      <c r="R3108" s="74"/>
      <c r="S3108" s="118"/>
      <c r="T3108" s="92"/>
      <c r="U3108" s="92"/>
      <c r="V3108" s="92">
        <v>41669</v>
      </c>
      <c r="W3108" s="92"/>
    </row>
    <row r="3109" spans="1:23" x14ac:dyDescent="0.2">
      <c r="A3109" s="11">
        <f t="shared" si="50"/>
        <v>3106</v>
      </c>
      <c r="B3109" s="206">
        <v>2279</v>
      </c>
      <c r="C3109" s="18" t="s">
        <v>1697</v>
      </c>
      <c r="D3109" s="14" t="s">
        <v>3299</v>
      </c>
      <c r="E3109" s="43" t="s">
        <v>1713</v>
      </c>
      <c r="F3109" s="43" t="s">
        <v>3094</v>
      </c>
      <c r="G3109" s="18"/>
      <c r="H3109" s="18"/>
      <c r="I3109" s="18" t="s">
        <v>3360</v>
      </c>
      <c r="J3109" s="69"/>
      <c r="K3109" s="80"/>
      <c r="L3109" s="144">
        <v>41637</v>
      </c>
      <c r="M3109" s="168"/>
      <c r="N3109" s="79"/>
      <c r="O3109" s="75">
        <v>0</v>
      </c>
      <c r="P3109" s="65">
        <v>1</v>
      </c>
      <c r="Q3109" s="91" t="s">
        <v>3361</v>
      </c>
      <c r="R3109" s="74"/>
      <c r="S3109" s="118"/>
      <c r="T3109" s="92"/>
      <c r="U3109" s="92"/>
      <c r="V3109" s="92">
        <v>41669</v>
      </c>
      <c r="W3109" s="92"/>
    </row>
    <row r="3110" spans="1:23" x14ac:dyDescent="0.2">
      <c r="A3110" s="11">
        <f t="shared" si="50"/>
        <v>3107</v>
      </c>
      <c r="B3110" s="206">
        <v>190</v>
      </c>
      <c r="C3110" s="18" t="s">
        <v>1697</v>
      </c>
      <c r="D3110" s="14" t="s">
        <v>3300</v>
      </c>
      <c r="E3110" s="43" t="s">
        <v>2119</v>
      </c>
      <c r="F3110" s="43" t="s">
        <v>3051</v>
      </c>
      <c r="G3110" s="18"/>
      <c r="H3110" s="18"/>
      <c r="I3110" s="18" t="s">
        <v>3360</v>
      </c>
      <c r="J3110" s="69"/>
      <c r="K3110" s="80"/>
      <c r="L3110" s="144">
        <v>41638</v>
      </c>
      <c r="M3110" s="168"/>
      <c r="N3110" s="79"/>
      <c r="O3110" s="75">
        <v>0</v>
      </c>
      <c r="P3110" s="65">
        <v>1</v>
      </c>
      <c r="Q3110" s="91" t="s">
        <v>3361</v>
      </c>
      <c r="R3110" s="74"/>
      <c r="S3110" s="118"/>
      <c r="T3110" s="92"/>
      <c r="U3110" s="92"/>
      <c r="V3110" s="92">
        <v>41669</v>
      </c>
      <c r="W3110" s="92"/>
    </row>
    <row r="3111" spans="1:23" x14ac:dyDescent="0.2">
      <c r="A3111" s="11">
        <f t="shared" si="50"/>
        <v>3108</v>
      </c>
      <c r="B3111" s="206">
        <v>2200</v>
      </c>
      <c r="C3111" s="18" t="s">
        <v>1697</v>
      </c>
      <c r="D3111" s="14" t="s">
        <v>3301</v>
      </c>
      <c r="E3111" s="43" t="s">
        <v>2119</v>
      </c>
      <c r="F3111" s="43" t="s">
        <v>3098</v>
      </c>
      <c r="G3111" s="18"/>
      <c r="H3111" s="18"/>
      <c r="I3111" s="18" t="s">
        <v>3360</v>
      </c>
      <c r="J3111" s="69"/>
      <c r="K3111" s="80"/>
      <c r="L3111" s="144">
        <v>41638</v>
      </c>
      <c r="M3111" s="168"/>
      <c r="N3111" s="79"/>
      <c r="O3111" s="75">
        <v>0</v>
      </c>
      <c r="P3111" s="65">
        <v>1</v>
      </c>
      <c r="Q3111" s="91" t="s">
        <v>3361</v>
      </c>
      <c r="R3111" s="74"/>
      <c r="S3111" s="118"/>
      <c r="T3111" s="92"/>
      <c r="U3111" s="92"/>
      <c r="V3111" s="92">
        <v>41669</v>
      </c>
      <c r="W3111" s="92"/>
    </row>
    <row r="3112" spans="1:23" x14ac:dyDescent="0.2">
      <c r="A3112" s="11">
        <f t="shared" si="50"/>
        <v>3109</v>
      </c>
      <c r="B3112" s="206">
        <v>2292</v>
      </c>
      <c r="C3112" s="18" t="s">
        <v>1697</v>
      </c>
      <c r="D3112" s="14" t="s">
        <v>3302</v>
      </c>
      <c r="E3112" s="43" t="s">
        <v>2646</v>
      </c>
      <c r="F3112" s="43" t="s">
        <v>3052</v>
      </c>
      <c r="G3112" s="18"/>
      <c r="H3112" s="18"/>
      <c r="I3112" s="18" t="s">
        <v>3360</v>
      </c>
      <c r="J3112" s="69"/>
      <c r="K3112" s="80"/>
      <c r="L3112" s="144">
        <v>41638</v>
      </c>
      <c r="M3112" s="168"/>
      <c r="N3112" s="79"/>
      <c r="O3112" s="75">
        <v>0</v>
      </c>
      <c r="P3112" s="65">
        <v>1</v>
      </c>
      <c r="Q3112" s="91" t="s">
        <v>3361</v>
      </c>
      <c r="R3112" s="74"/>
      <c r="S3112" s="118"/>
      <c r="T3112" s="92"/>
      <c r="U3112" s="92"/>
      <c r="V3112" s="92">
        <v>41750</v>
      </c>
      <c r="W3112" s="92"/>
    </row>
    <row r="3113" spans="1:23" x14ac:dyDescent="0.2">
      <c r="A3113" s="11">
        <f t="shared" si="50"/>
        <v>3110</v>
      </c>
      <c r="B3113" s="206">
        <v>4119</v>
      </c>
      <c r="C3113" s="18" t="s">
        <v>1697</v>
      </c>
      <c r="D3113" s="14" t="s">
        <v>3303</v>
      </c>
      <c r="E3113" s="43" t="s">
        <v>2119</v>
      </c>
      <c r="F3113" s="43" t="s">
        <v>3051</v>
      </c>
      <c r="G3113" s="18"/>
      <c r="H3113" s="18"/>
      <c r="I3113" s="18" t="s">
        <v>3360</v>
      </c>
      <c r="J3113" s="69"/>
      <c r="K3113" s="80"/>
      <c r="L3113" s="144">
        <v>41638</v>
      </c>
      <c r="M3113" s="168"/>
      <c r="N3113" s="79"/>
      <c r="O3113" s="75">
        <v>0</v>
      </c>
      <c r="P3113" s="65">
        <v>1</v>
      </c>
      <c r="Q3113" s="91" t="s">
        <v>3361</v>
      </c>
      <c r="R3113" s="74"/>
      <c r="S3113" s="118"/>
      <c r="T3113" s="92"/>
      <c r="U3113" s="92"/>
      <c r="V3113" s="92">
        <v>41698</v>
      </c>
      <c r="W3113" s="92"/>
    </row>
    <row r="3114" spans="1:23" x14ac:dyDescent="0.2">
      <c r="A3114" s="11">
        <f t="shared" si="50"/>
        <v>3111</v>
      </c>
      <c r="B3114" s="206">
        <v>195</v>
      </c>
      <c r="C3114" s="18" t="s">
        <v>1697</v>
      </c>
      <c r="D3114" s="14" t="s">
        <v>3304</v>
      </c>
      <c r="E3114" s="43" t="s">
        <v>2119</v>
      </c>
      <c r="F3114" s="43" t="s">
        <v>3051</v>
      </c>
      <c r="G3114" s="18"/>
      <c r="H3114" s="18"/>
      <c r="I3114" s="18" t="s">
        <v>3360</v>
      </c>
      <c r="J3114" s="69"/>
      <c r="K3114" s="80"/>
      <c r="L3114" s="144">
        <v>41638</v>
      </c>
      <c r="M3114" s="168"/>
      <c r="N3114" s="79"/>
      <c r="O3114" s="75">
        <v>0</v>
      </c>
      <c r="P3114" s="65">
        <v>1</v>
      </c>
      <c r="Q3114" s="91" t="s">
        <v>3361</v>
      </c>
      <c r="R3114" s="74"/>
      <c r="S3114" s="118"/>
      <c r="T3114" s="92"/>
      <c r="U3114" s="92"/>
      <c r="V3114" s="92">
        <v>41669</v>
      </c>
      <c r="W3114" s="92"/>
    </row>
    <row r="3115" spans="1:23" x14ac:dyDescent="0.2">
      <c r="A3115" s="11">
        <f t="shared" si="50"/>
        <v>3112</v>
      </c>
      <c r="B3115" s="206">
        <v>4168</v>
      </c>
      <c r="C3115" s="18" t="s">
        <v>1697</v>
      </c>
      <c r="D3115" s="14" t="s">
        <v>3305</v>
      </c>
      <c r="E3115" s="43" t="s">
        <v>2119</v>
      </c>
      <c r="F3115" s="43" t="s">
        <v>3051</v>
      </c>
      <c r="G3115" s="18"/>
      <c r="H3115" s="18"/>
      <c r="I3115" s="18" t="s">
        <v>3360</v>
      </c>
      <c r="J3115" s="69"/>
      <c r="K3115" s="80"/>
      <c r="L3115" s="144">
        <v>41638</v>
      </c>
      <c r="M3115" s="168"/>
      <c r="N3115" s="79"/>
      <c r="O3115" s="75">
        <v>0</v>
      </c>
      <c r="P3115" s="65">
        <v>1</v>
      </c>
      <c r="Q3115" s="91" t="s">
        <v>3361</v>
      </c>
      <c r="R3115" s="74"/>
      <c r="S3115" s="118"/>
      <c r="T3115" s="92"/>
      <c r="U3115" s="92"/>
      <c r="V3115" s="92">
        <v>41669</v>
      </c>
      <c r="W3115" s="92"/>
    </row>
    <row r="3116" spans="1:23" x14ac:dyDescent="0.2">
      <c r="A3116" s="11">
        <f t="shared" si="50"/>
        <v>3113</v>
      </c>
      <c r="B3116" s="206">
        <v>4161</v>
      </c>
      <c r="C3116" s="18" t="s">
        <v>1697</v>
      </c>
      <c r="D3116" s="14" t="s">
        <v>3306</v>
      </c>
      <c r="E3116" s="43" t="s">
        <v>1713</v>
      </c>
      <c r="F3116" s="43" t="s">
        <v>3094</v>
      </c>
      <c r="G3116" s="18"/>
      <c r="H3116" s="18"/>
      <c r="I3116" s="18" t="s">
        <v>3360</v>
      </c>
      <c r="J3116" s="69"/>
      <c r="K3116" s="80"/>
      <c r="L3116" s="144">
        <v>41638</v>
      </c>
      <c r="M3116" s="168"/>
      <c r="N3116" s="79"/>
      <c r="O3116" s="75">
        <v>0</v>
      </c>
      <c r="P3116" s="65">
        <v>1</v>
      </c>
      <c r="Q3116" s="91" t="s">
        <v>3361</v>
      </c>
      <c r="R3116" s="74"/>
      <c r="S3116" s="118"/>
      <c r="T3116" s="92"/>
      <c r="U3116" s="92"/>
      <c r="V3116" s="92">
        <v>41669</v>
      </c>
      <c r="W3116" s="92"/>
    </row>
    <row r="3117" spans="1:23" x14ac:dyDescent="0.2">
      <c r="A3117" s="11">
        <f t="shared" si="50"/>
        <v>3114</v>
      </c>
      <c r="B3117" s="206">
        <v>4137</v>
      </c>
      <c r="C3117" s="18" t="s">
        <v>1697</v>
      </c>
      <c r="D3117" s="14" t="s">
        <v>3307</v>
      </c>
      <c r="E3117" s="43" t="s">
        <v>2119</v>
      </c>
      <c r="F3117" s="43" t="s">
        <v>3098</v>
      </c>
      <c r="G3117" s="18"/>
      <c r="H3117" s="18"/>
      <c r="I3117" s="18" t="s">
        <v>3360</v>
      </c>
      <c r="J3117" s="69"/>
      <c r="K3117" s="80"/>
      <c r="L3117" s="144">
        <v>41790</v>
      </c>
      <c r="M3117" s="168"/>
      <c r="N3117" s="79"/>
      <c r="O3117" s="75">
        <v>0</v>
      </c>
      <c r="P3117" s="65">
        <v>1</v>
      </c>
      <c r="Q3117" s="91" t="s">
        <v>3361</v>
      </c>
      <c r="R3117" s="74"/>
      <c r="S3117" s="118"/>
      <c r="T3117" s="92"/>
      <c r="U3117" s="92"/>
      <c r="V3117" s="92">
        <v>41757</v>
      </c>
      <c r="W3117" s="92">
        <v>41789</v>
      </c>
    </row>
    <row r="3118" spans="1:23" x14ac:dyDescent="0.2">
      <c r="A3118" s="11">
        <f t="shared" si="50"/>
        <v>3115</v>
      </c>
      <c r="B3118" s="206">
        <v>4118</v>
      </c>
      <c r="C3118" s="18" t="s">
        <v>1697</v>
      </c>
      <c r="D3118" s="14" t="s">
        <v>3308</v>
      </c>
      <c r="E3118" s="43" t="s">
        <v>2119</v>
      </c>
      <c r="F3118" s="43" t="s">
        <v>3051</v>
      </c>
      <c r="G3118" s="18"/>
      <c r="H3118" s="18"/>
      <c r="I3118" s="18" t="s">
        <v>3360</v>
      </c>
      <c r="J3118" s="69"/>
      <c r="K3118" s="80"/>
      <c r="L3118" s="144">
        <v>41790</v>
      </c>
      <c r="M3118" s="168"/>
      <c r="N3118" s="79"/>
      <c r="O3118" s="75">
        <v>0</v>
      </c>
      <c r="P3118" s="65">
        <v>1</v>
      </c>
      <c r="Q3118" s="91" t="s">
        <v>3361</v>
      </c>
      <c r="R3118" s="74"/>
      <c r="S3118" s="118"/>
      <c r="T3118" s="92"/>
      <c r="U3118" s="92"/>
      <c r="V3118" s="92">
        <v>41757</v>
      </c>
      <c r="W3118" s="92">
        <v>41789</v>
      </c>
    </row>
    <row r="3119" spans="1:23" x14ac:dyDescent="0.2">
      <c r="A3119" s="11">
        <f t="shared" si="50"/>
        <v>3116</v>
      </c>
      <c r="B3119" s="206">
        <v>4215</v>
      </c>
      <c r="C3119" s="18" t="s">
        <v>1697</v>
      </c>
      <c r="D3119" s="14" t="s">
        <v>3309</v>
      </c>
      <c r="E3119" s="43" t="s">
        <v>2119</v>
      </c>
      <c r="F3119" s="43" t="s">
        <v>3051</v>
      </c>
      <c r="G3119" s="18"/>
      <c r="H3119" s="18"/>
      <c r="I3119" s="18" t="s">
        <v>3360</v>
      </c>
      <c r="J3119" s="69"/>
      <c r="K3119" s="80"/>
      <c r="L3119" s="144">
        <v>41790</v>
      </c>
      <c r="M3119" s="168"/>
      <c r="N3119" s="79"/>
      <c r="O3119" s="75">
        <v>0</v>
      </c>
      <c r="P3119" s="65">
        <v>1</v>
      </c>
      <c r="Q3119" s="91" t="s">
        <v>3361</v>
      </c>
      <c r="R3119" s="74"/>
      <c r="S3119" s="118"/>
      <c r="T3119" s="92"/>
      <c r="U3119" s="92"/>
      <c r="V3119" s="92">
        <v>41757</v>
      </c>
      <c r="W3119" s="92">
        <v>41789</v>
      </c>
    </row>
    <row r="3120" spans="1:23" x14ac:dyDescent="0.2">
      <c r="A3120" s="11">
        <f t="shared" si="50"/>
        <v>3117</v>
      </c>
      <c r="B3120" s="206">
        <v>4911</v>
      </c>
      <c r="C3120" s="18" t="s">
        <v>1697</v>
      </c>
      <c r="D3120" s="14" t="s">
        <v>3310</v>
      </c>
      <c r="E3120" s="43" t="s">
        <v>2119</v>
      </c>
      <c r="F3120" s="43" t="s">
        <v>3051</v>
      </c>
      <c r="G3120" s="18"/>
      <c r="H3120" s="18"/>
      <c r="I3120" s="18" t="s">
        <v>3360</v>
      </c>
      <c r="J3120" s="69"/>
      <c r="K3120" s="80"/>
      <c r="L3120" s="144">
        <v>41790</v>
      </c>
      <c r="M3120" s="168"/>
      <c r="N3120" s="79"/>
      <c r="O3120" s="75">
        <v>0</v>
      </c>
      <c r="P3120" s="65">
        <v>1</v>
      </c>
      <c r="Q3120" s="91" t="s">
        <v>3361</v>
      </c>
      <c r="R3120" s="74"/>
      <c r="S3120" s="118"/>
      <c r="T3120" s="92"/>
      <c r="U3120" s="92"/>
      <c r="V3120" s="92">
        <v>41757</v>
      </c>
      <c r="W3120" s="92">
        <v>41789</v>
      </c>
    </row>
    <row r="3121" spans="1:23" x14ac:dyDescent="0.2">
      <c r="A3121" s="11">
        <f t="shared" si="50"/>
        <v>3118</v>
      </c>
      <c r="B3121" s="206">
        <v>194</v>
      </c>
      <c r="C3121" s="18" t="s">
        <v>1697</v>
      </c>
      <c r="D3121" s="14" t="s">
        <v>3311</v>
      </c>
      <c r="E3121" s="43" t="s">
        <v>2119</v>
      </c>
      <c r="F3121" s="43" t="s">
        <v>3051</v>
      </c>
      <c r="G3121" s="18"/>
      <c r="H3121" s="18"/>
      <c r="I3121" s="18" t="s">
        <v>3360</v>
      </c>
      <c r="J3121" s="69"/>
      <c r="K3121" s="80"/>
      <c r="L3121" s="144">
        <v>41820</v>
      </c>
      <c r="M3121" s="168"/>
      <c r="N3121" s="79"/>
      <c r="O3121" s="75">
        <v>0</v>
      </c>
      <c r="P3121" s="65">
        <v>1</v>
      </c>
      <c r="Q3121" s="91" t="s">
        <v>3361</v>
      </c>
      <c r="R3121" s="74"/>
      <c r="S3121" s="118"/>
      <c r="T3121" s="92"/>
      <c r="U3121" s="92"/>
      <c r="V3121" s="92">
        <v>41757</v>
      </c>
      <c r="W3121" s="92">
        <v>41820</v>
      </c>
    </row>
    <row r="3122" spans="1:23" x14ac:dyDescent="0.2">
      <c r="A3122" s="11">
        <f t="shared" si="50"/>
        <v>3119</v>
      </c>
      <c r="B3122" s="206">
        <v>4112</v>
      </c>
      <c r="C3122" s="18" t="s">
        <v>1697</v>
      </c>
      <c r="D3122" s="14" t="s">
        <v>3312</v>
      </c>
      <c r="E3122" s="43" t="s">
        <v>2119</v>
      </c>
      <c r="F3122" s="43" t="s">
        <v>3051</v>
      </c>
      <c r="G3122" s="18"/>
      <c r="H3122" s="18"/>
      <c r="I3122" s="18" t="s">
        <v>3360</v>
      </c>
      <c r="J3122" s="69"/>
      <c r="K3122" s="80"/>
      <c r="L3122" s="144">
        <v>41820</v>
      </c>
      <c r="M3122" s="168"/>
      <c r="N3122" s="79"/>
      <c r="O3122" s="75">
        <v>0</v>
      </c>
      <c r="P3122" s="65">
        <v>1</v>
      </c>
      <c r="Q3122" s="91" t="s">
        <v>3361</v>
      </c>
      <c r="R3122" s="74"/>
      <c r="S3122" s="118"/>
      <c r="T3122" s="92"/>
      <c r="U3122" s="92"/>
      <c r="V3122" s="92">
        <v>41814</v>
      </c>
      <c r="W3122" s="92">
        <v>41820</v>
      </c>
    </row>
    <row r="3123" spans="1:23" x14ac:dyDescent="0.2">
      <c r="A3123" s="11">
        <f t="shared" si="50"/>
        <v>3120</v>
      </c>
      <c r="B3123" s="206">
        <v>4211</v>
      </c>
      <c r="C3123" s="18" t="s">
        <v>1697</v>
      </c>
      <c r="D3123" s="14" t="s">
        <v>3313</v>
      </c>
      <c r="E3123" s="43" t="s">
        <v>2119</v>
      </c>
      <c r="F3123" s="43" t="s">
        <v>3051</v>
      </c>
      <c r="G3123" s="18"/>
      <c r="H3123" s="18"/>
      <c r="I3123" s="18" t="s">
        <v>3360</v>
      </c>
      <c r="J3123" s="69"/>
      <c r="K3123" s="80"/>
      <c r="L3123" s="144">
        <v>41820</v>
      </c>
      <c r="M3123" s="168"/>
      <c r="N3123" s="79"/>
      <c r="O3123" s="75">
        <v>0</v>
      </c>
      <c r="P3123" s="65">
        <v>1</v>
      </c>
      <c r="Q3123" s="91" t="s">
        <v>3361</v>
      </c>
      <c r="R3123" s="74"/>
      <c r="S3123" s="118"/>
      <c r="T3123" s="92"/>
      <c r="U3123" s="92"/>
      <c r="V3123" s="92">
        <v>41757</v>
      </c>
      <c r="W3123" s="92">
        <v>41820</v>
      </c>
    </row>
    <row r="3124" spans="1:23" x14ac:dyDescent="0.2">
      <c r="A3124" s="11">
        <f t="shared" si="50"/>
        <v>3121</v>
      </c>
      <c r="B3124" s="206">
        <v>4216</v>
      </c>
      <c r="C3124" s="18" t="s">
        <v>1697</v>
      </c>
      <c r="D3124" s="14" t="s">
        <v>3314</v>
      </c>
      <c r="E3124" s="43" t="s">
        <v>2119</v>
      </c>
      <c r="F3124" s="43" t="s">
        <v>3051</v>
      </c>
      <c r="G3124" s="18"/>
      <c r="H3124" s="18"/>
      <c r="I3124" s="18" t="s">
        <v>3360</v>
      </c>
      <c r="J3124" s="69"/>
      <c r="K3124" s="80"/>
      <c r="L3124" s="144">
        <v>41820</v>
      </c>
      <c r="M3124" s="168"/>
      <c r="N3124" s="79"/>
      <c r="O3124" s="75">
        <v>0</v>
      </c>
      <c r="P3124" s="65">
        <v>1</v>
      </c>
      <c r="Q3124" s="91" t="s">
        <v>3361</v>
      </c>
      <c r="R3124" s="74"/>
      <c r="S3124" s="118"/>
      <c r="T3124" s="92"/>
      <c r="U3124" s="92"/>
      <c r="V3124" s="92">
        <v>41820</v>
      </c>
      <c r="W3124" s="92">
        <v>41820</v>
      </c>
    </row>
    <row r="3125" spans="1:23" x14ac:dyDescent="0.2">
      <c r="A3125" s="11">
        <f t="shared" si="50"/>
        <v>3122</v>
      </c>
      <c r="B3125" s="206">
        <v>4217</v>
      </c>
      <c r="C3125" s="18" t="s">
        <v>1697</v>
      </c>
      <c r="D3125" s="14" t="s">
        <v>3315</v>
      </c>
      <c r="E3125" s="43" t="s">
        <v>2119</v>
      </c>
      <c r="F3125" s="43" t="s">
        <v>3051</v>
      </c>
      <c r="G3125" s="18"/>
      <c r="H3125" s="18"/>
      <c r="I3125" s="18" t="s">
        <v>3360</v>
      </c>
      <c r="J3125" s="69"/>
      <c r="K3125" s="80"/>
      <c r="L3125" s="144">
        <v>41820</v>
      </c>
      <c r="M3125" s="168"/>
      <c r="N3125" s="79"/>
      <c r="O3125" s="75">
        <v>0</v>
      </c>
      <c r="P3125" s="65">
        <v>1</v>
      </c>
      <c r="Q3125" s="91" t="s">
        <v>3361</v>
      </c>
      <c r="R3125" s="74"/>
      <c r="S3125" s="118"/>
      <c r="T3125" s="92"/>
      <c r="U3125" s="92"/>
      <c r="V3125" s="92">
        <v>41757</v>
      </c>
      <c r="W3125" s="92">
        <v>41820</v>
      </c>
    </row>
    <row r="3126" spans="1:23" x14ac:dyDescent="0.2">
      <c r="A3126" s="11">
        <f t="shared" si="50"/>
        <v>3123</v>
      </c>
      <c r="B3126" s="206">
        <v>4219</v>
      </c>
      <c r="C3126" s="18" t="s">
        <v>1697</v>
      </c>
      <c r="D3126" s="14" t="s">
        <v>3316</v>
      </c>
      <c r="E3126" s="43" t="s">
        <v>2119</v>
      </c>
      <c r="F3126" s="43" t="s">
        <v>3051</v>
      </c>
      <c r="G3126" s="18"/>
      <c r="H3126" s="18"/>
      <c r="I3126" s="18" t="s">
        <v>3360</v>
      </c>
      <c r="J3126" s="69"/>
      <c r="K3126" s="80"/>
      <c r="L3126" s="144">
        <v>41820</v>
      </c>
      <c r="M3126" s="168"/>
      <c r="N3126" s="79"/>
      <c r="O3126" s="75">
        <v>0</v>
      </c>
      <c r="P3126" s="65">
        <v>1</v>
      </c>
      <c r="Q3126" s="91" t="s">
        <v>3361</v>
      </c>
      <c r="R3126" s="74"/>
      <c r="S3126" s="118"/>
      <c r="T3126" s="92"/>
      <c r="U3126" s="92"/>
      <c r="V3126" s="92">
        <v>41757</v>
      </c>
      <c r="W3126" s="92">
        <v>41820</v>
      </c>
    </row>
    <row r="3127" spans="1:23" x14ac:dyDescent="0.2">
      <c r="A3127" s="11">
        <f t="shared" si="50"/>
        <v>3124</v>
      </c>
      <c r="B3127" s="206">
        <v>4213</v>
      </c>
      <c r="C3127" s="18" t="s">
        <v>1697</v>
      </c>
      <c r="D3127" s="14" t="s">
        <v>3317</v>
      </c>
      <c r="E3127" s="43" t="s">
        <v>2119</v>
      </c>
      <c r="F3127" s="43" t="s">
        <v>3098</v>
      </c>
      <c r="G3127" s="18"/>
      <c r="H3127" s="18"/>
      <c r="I3127" s="18" t="s">
        <v>3360</v>
      </c>
      <c r="J3127" s="69"/>
      <c r="K3127" s="80"/>
      <c r="L3127" s="144">
        <v>41820</v>
      </c>
      <c r="M3127" s="168"/>
      <c r="N3127" s="79"/>
      <c r="O3127" s="75">
        <v>0</v>
      </c>
      <c r="P3127" s="65">
        <v>1</v>
      </c>
      <c r="Q3127" s="91" t="s">
        <v>3361</v>
      </c>
      <c r="R3127" s="74"/>
      <c r="S3127" s="118"/>
      <c r="T3127" s="92"/>
      <c r="U3127" s="92"/>
      <c r="V3127" s="92">
        <v>41757</v>
      </c>
      <c r="W3127" s="92">
        <v>41820</v>
      </c>
    </row>
    <row r="3128" spans="1:23" x14ac:dyDescent="0.2">
      <c r="A3128" s="11">
        <f t="shared" si="50"/>
        <v>3125</v>
      </c>
      <c r="B3128" s="206">
        <v>4220</v>
      </c>
      <c r="C3128" s="18" t="s">
        <v>1697</v>
      </c>
      <c r="D3128" s="14" t="s">
        <v>3318</v>
      </c>
      <c r="E3128" s="43" t="s">
        <v>2119</v>
      </c>
      <c r="F3128" s="43" t="s">
        <v>3098</v>
      </c>
      <c r="G3128" s="18"/>
      <c r="H3128" s="18"/>
      <c r="I3128" s="18" t="s">
        <v>3360</v>
      </c>
      <c r="J3128" s="69"/>
      <c r="K3128" s="80"/>
      <c r="L3128" s="144">
        <v>41820</v>
      </c>
      <c r="M3128" s="168"/>
      <c r="N3128" s="79"/>
      <c r="O3128" s="75">
        <v>0</v>
      </c>
      <c r="P3128" s="65">
        <v>1</v>
      </c>
      <c r="Q3128" s="91" t="s">
        <v>3361</v>
      </c>
      <c r="R3128" s="74"/>
      <c r="S3128" s="118"/>
      <c r="T3128" s="92"/>
      <c r="U3128" s="92"/>
      <c r="V3128" s="92">
        <v>41757</v>
      </c>
      <c r="W3128" s="92">
        <v>41820</v>
      </c>
    </row>
    <row r="3129" spans="1:23" x14ac:dyDescent="0.2">
      <c r="A3129" s="11">
        <f t="shared" si="50"/>
        <v>3126</v>
      </c>
      <c r="B3129" s="206">
        <v>4221</v>
      </c>
      <c r="C3129" s="18" t="s">
        <v>1697</v>
      </c>
      <c r="D3129" s="14" t="s">
        <v>3319</v>
      </c>
      <c r="E3129" s="43" t="s">
        <v>2119</v>
      </c>
      <c r="F3129" s="43" t="s">
        <v>3051</v>
      </c>
      <c r="G3129" s="18"/>
      <c r="H3129" s="18"/>
      <c r="I3129" s="18" t="s">
        <v>3360</v>
      </c>
      <c r="J3129" s="69"/>
      <c r="K3129" s="80"/>
      <c r="L3129" s="144">
        <v>41820</v>
      </c>
      <c r="M3129" s="168"/>
      <c r="N3129" s="79"/>
      <c r="O3129" s="75">
        <v>0</v>
      </c>
      <c r="P3129" s="65">
        <v>1</v>
      </c>
      <c r="Q3129" s="91" t="s">
        <v>3361</v>
      </c>
      <c r="R3129" s="74"/>
      <c r="S3129" s="118"/>
      <c r="T3129" s="92"/>
      <c r="U3129" s="92"/>
      <c r="V3129" s="92">
        <v>41757</v>
      </c>
      <c r="W3129" s="92">
        <v>41820</v>
      </c>
    </row>
    <row r="3130" spans="1:23" x14ac:dyDescent="0.2">
      <c r="A3130" s="11">
        <f t="shared" si="50"/>
        <v>3127</v>
      </c>
      <c r="B3130" s="206">
        <v>4223</v>
      </c>
      <c r="C3130" s="18" t="s">
        <v>1697</v>
      </c>
      <c r="D3130" s="14" t="s">
        <v>3320</v>
      </c>
      <c r="E3130" s="43" t="s">
        <v>2119</v>
      </c>
      <c r="F3130" s="43" t="s">
        <v>3098</v>
      </c>
      <c r="G3130" s="18"/>
      <c r="H3130" s="18"/>
      <c r="I3130" s="18" t="s">
        <v>3360</v>
      </c>
      <c r="J3130" s="69"/>
      <c r="K3130" s="80"/>
      <c r="L3130" s="144">
        <v>41820</v>
      </c>
      <c r="M3130" s="168"/>
      <c r="N3130" s="79"/>
      <c r="O3130" s="75">
        <v>0</v>
      </c>
      <c r="P3130" s="65">
        <v>1</v>
      </c>
      <c r="Q3130" s="91" t="s">
        <v>3361</v>
      </c>
      <c r="R3130" s="74"/>
      <c r="S3130" s="118"/>
      <c r="T3130" s="92"/>
      <c r="U3130" s="92"/>
      <c r="V3130" s="92">
        <v>41757</v>
      </c>
      <c r="W3130" s="92">
        <v>41820</v>
      </c>
    </row>
    <row r="3131" spans="1:23" x14ac:dyDescent="0.2">
      <c r="A3131" s="11">
        <f t="shared" si="50"/>
        <v>3128</v>
      </c>
      <c r="B3131" s="206">
        <v>4113</v>
      </c>
      <c r="C3131" s="18" t="s">
        <v>1697</v>
      </c>
      <c r="D3131" s="14" t="s">
        <v>3321</v>
      </c>
      <c r="E3131" s="43" t="s">
        <v>646</v>
      </c>
      <c r="F3131" s="43" t="s">
        <v>3054</v>
      </c>
      <c r="G3131" s="18"/>
      <c r="H3131" s="18"/>
      <c r="I3131" s="18" t="s">
        <v>3360</v>
      </c>
      <c r="J3131" s="69"/>
      <c r="K3131" s="80"/>
      <c r="L3131" s="144">
        <v>41820</v>
      </c>
      <c r="M3131" s="168"/>
      <c r="N3131" s="79"/>
      <c r="O3131" s="75">
        <v>0</v>
      </c>
      <c r="P3131" s="65">
        <v>1</v>
      </c>
      <c r="Q3131" s="91" t="s">
        <v>3361</v>
      </c>
      <c r="R3131" s="74"/>
      <c r="S3131" s="118"/>
      <c r="T3131" s="92"/>
      <c r="U3131" s="92"/>
      <c r="V3131" s="92">
        <v>41814</v>
      </c>
      <c r="W3131" s="92">
        <v>41820</v>
      </c>
    </row>
    <row r="3132" spans="1:23" x14ac:dyDescent="0.2">
      <c r="A3132" s="11">
        <f t="shared" si="50"/>
        <v>3129</v>
      </c>
      <c r="B3132" s="206">
        <v>5136</v>
      </c>
      <c r="C3132" s="18" t="s">
        <v>1697</v>
      </c>
      <c r="D3132" s="14" t="s">
        <v>3322</v>
      </c>
      <c r="E3132" s="43" t="s">
        <v>1713</v>
      </c>
      <c r="F3132" s="43" t="s">
        <v>3094</v>
      </c>
      <c r="G3132" s="18"/>
      <c r="H3132" s="18"/>
      <c r="I3132" s="18" t="s">
        <v>3360</v>
      </c>
      <c r="J3132" s="69"/>
      <c r="K3132" s="80"/>
      <c r="L3132" s="144">
        <v>41820</v>
      </c>
      <c r="M3132" s="168"/>
      <c r="N3132" s="79"/>
      <c r="O3132" s="75">
        <v>0</v>
      </c>
      <c r="P3132" s="65">
        <v>1</v>
      </c>
      <c r="Q3132" s="91" t="s">
        <v>3361</v>
      </c>
      <c r="R3132" s="74"/>
      <c r="S3132" s="118"/>
      <c r="T3132" s="92"/>
      <c r="U3132" s="92"/>
      <c r="V3132" s="92">
        <v>41814</v>
      </c>
      <c r="W3132" s="92">
        <v>41820</v>
      </c>
    </row>
    <row r="3133" spans="1:23" x14ac:dyDescent="0.2">
      <c r="A3133" s="11">
        <f t="shared" si="50"/>
        <v>3130</v>
      </c>
      <c r="B3133" s="206">
        <v>4151</v>
      </c>
      <c r="C3133" s="18" t="s">
        <v>1697</v>
      </c>
      <c r="D3133" s="14" t="s">
        <v>3323</v>
      </c>
      <c r="E3133" s="43" t="s">
        <v>934</v>
      </c>
      <c r="F3133" s="43" t="s">
        <v>3099</v>
      </c>
      <c r="G3133" s="18"/>
      <c r="H3133" s="18"/>
      <c r="I3133" s="18" t="s">
        <v>3360</v>
      </c>
      <c r="J3133" s="69"/>
      <c r="K3133" s="80"/>
      <c r="L3133" s="144">
        <v>41820</v>
      </c>
      <c r="M3133" s="168"/>
      <c r="N3133" s="79"/>
      <c r="O3133" s="75">
        <v>0</v>
      </c>
      <c r="P3133" s="65">
        <v>1</v>
      </c>
      <c r="Q3133" s="91" t="s">
        <v>3361</v>
      </c>
      <c r="R3133" s="74"/>
      <c r="S3133" s="118"/>
      <c r="T3133" s="92"/>
      <c r="U3133" s="92"/>
      <c r="V3133" s="92">
        <v>41814</v>
      </c>
      <c r="W3133" s="92">
        <v>41820</v>
      </c>
    </row>
    <row r="3134" spans="1:23" x14ac:dyDescent="0.2">
      <c r="A3134" s="11">
        <f t="shared" si="50"/>
        <v>3131</v>
      </c>
      <c r="B3134" s="206">
        <v>5332</v>
      </c>
      <c r="C3134" s="18" t="s">
        <v>1697</v>
      </c>
      <c r="D3134" s="14" t="s">
        <v>3324</v>
      </c>
      <c r="E3134" s="43" t="s">
        <v>957</v>
      </c>
      <c r="F3134" s="43" t="s">
        <v>3053</v>
      </c>
      <c r="G3134" s="18"/>
      <c r="H3134" s="18" t="s">
        <v>2121</v>
      </c>
      <c r="I3134" s="18" t="s">
        <v>3360</v>
      </c>
      <c r="J3134" s="69"/>
      <c r="K3134" s="69">
        <v>42004</v>
      </c>
      <c r="L3134" s="144">
        <v>41820</v>
      </c>
      <c r="M3134" s="168"/>
      <c r="N3134" s="79"/>
      <c r="O3134" s="75">
        <v>0</v>
      </c>
      <c r="P3134" s="65">
        <v>1</v>
      </c>
      <c r="Q3134" s="91" t="s">
        <v>3110</v>
      </c>
      <c r="R3134" s="74"/>
      <c r="S3134" s="118" t="s">
        <v>20874</v>
      </c>
      <c r="T3134" s="92">
        <v>41997</v>
      </c>
      <c r="U3134" s="126">
        <v>42037</v>
      </c>
      <c r="V3134" s="92">
        <v>41820</v>
      </c>
      <c r="W3134" s="92">
        <v>41820</v>
      </c>
    </row>
    <row r="3135" spans="1:23" x14ac:dyDescent="0.2">
      <c r="A3135" s="11">
        <f t="shared" si="50"/>
        <v>3132</v>
      </c>
      <c r="B3135" s="206">
        <v>4138</v>
      </c>
      <c r="C3135" s="18" t="s">
        <v>1697</v>
      </c>
      <c r="D3135" s="14" t="s">
        <v>3325</v>
      </c>
      <c r="E3135" s="43" t="s">
        <v>2119</v>
      </c>
      <c r="F3135" s="43" t="s">
        <v>3051</v>
      </c>
      <c r="G3135" s="18"/>
      <c r="H3135" s="18"/>
      <c r="I3135" s="18" t="s">
        <v>3360</v>
      </c>
      <c r="J3135" s="69"/>
      <c r="K3135" s="80"/>
      <c r="L3135" s="144">
        <v>41820</v>
      </c>
      <c r="M3135" s="168"/>
      <c r="N3135" s="79"/>
      <c r="O3135" s="75">
        <v>0</v>
      </c>
      <c r="P3135" s="65">
        <v>1</v>
      </c>
      <c r="Q3135" s="91" t="s">
        <v>3361</v>
      </c>
      <c r="R3135" s="74"/>
      <c r="S3135" s="118"/>
      <c r="T3135" s="92"/>
      <c r="U3135" s="92"/>
      <c r="V3135" s="92">
        <v>41814</v>
      </c>
      <c r="W3135" s="92">
        <v>41820</v>
      </c>
    </row>
    <row r="3136" spans="1:23" x14ac:dyDescent="0.2">
      <c r="A3136" s="11">
        <f t="shared" si="50"/>
        <v>3133</v>
      </c>
      <c r="B3136" s="206">
        <v>1025</v>
      </c>
      <c r="C3136" s="18" t="s">
        <v>1697</v>
      </c>
      <c r="D3136" s="14" t="s">
        <v>3326</v>
      </c>
      <c r="E3136" s="43" t="s">
        <v>2119</v>
      </c>
      <c r="F3136" s="43" t="s">
        <v>3051</v>
      </c>
      <c r="G3136" s="18"/>
      <c r="H3136" s="18"/>
      <c r="I3136" s="18" t="s">
        <v>3360</v>
      </c>
      <c r="J3136" s="69"/>
      <c r="K3136" s="80"/>
      <c r="L3136" s="144">
        <v>41820</v>
      </c>
      <c r="M3136" s="168"/>
      <c r="N3136" s="79"/>
      <c r="O3136" s="75">
        <v>0</v>
      </c>
      <c r="P3136" s="65">
        <v>1</v>
      </c>
      <c r="Q3136" s="91" t="s">
        <v>3361</v>
      </c>
      <c r="R3136" s="74"/>
      <c r="S3136" s="118"/>
      <c r="T3136" s="92"/>
      <c r="U3136" s="92"/>
      <c r="V3136" s="92">
        <v>41814</v>
      </c>
      <c r="W3136" s="92">
        <v>41820</v>
      </c>
    </row>
    <row r="3137" spans="1:23" x14ac:dyDescent="0.2">
      <c r="A3137" s="11">
        <f t="shared" si="50"/>
        <v>3134</v>
      </c>
      <c r="B3137" s="206">
        <v>4126</v>
      </c>
      <c r="C3137" s="18" t="s">
        <v>1697</v>
      </c>
      <c r="D3137" s="14" t="s">
        <v>3327</v>
      </c>
      <c r="E3137" s="43" t="s">
        <v>2119</v>
      </c>
      <c r="F3137" s="43" t="s">
        <v>3051</v>
      </c>
      <c r="G3137" s="18"/>
      <c r="H3137" s="18"/>
      <c r="I3137" s="18" t="s">
        <v>3360</v>
      </c>
      <c r="J3137" s="69"/>
      <c r="K3137" s="80"/>
      <c r="L3137" s="144">
        <v>41820</v>
      </c>
      <c r="M3137" s="168"/>
      <c r="N3137" s="79"/>
      <c r="O3137" s="75">
        <v>0</v>
      </c>
      <c r="P3137" s="65">
        <v>1</v>
      </c>
      <c r="Q3137" s="91" t="s">
        <v>3361</v>
      </c>
      <c r="R3137" s="74"/>
      <c r="S3137" s="118"/>
      <c r="T3137" s="92"/>
      <c r="U3137" s="92"/>
      <c r="V3137" s="92">
        <v>41757</v>
      </c>
      <c r="W3137" s="92" t="s">
        <v>20861</v>
      </c>
    </row>
    <row r="3138" spans="1:23" x14ac:dyDescent="0.2">
      <c r="A3138" s="11">
        <f t="shared" si="50"/>
        <v>3135</v>
      </c>
      <c r="B3138" s="206">
        <v>4174</v>
      </c>
      <c r="C3138" s="18" t="s">
        <v>1697</v>
      </c>
      <c r="D3138" s="14" t="s">
        <v>3328</v>
      </c>
      <c r="E3138" s="43" t="s">
        <v>2119</v>
      </c>
      <c r="F3138" s="43" t="s">
        <v>3098</v>
      </c>
      <c r="G3138" s="18"/>
      <c r="H3138" s="18"/>
      <c r="I3138" s="18" t="s">
        <v>3360</v>
      </c>
      <c r="J3138" s="69"/>
      <c r="K3138" s="80"/>
      <c r="L3138" s="144">
        <v>41851</v>
      </c>
      <c r="M3138" s="168"/>
      <c r="N3138" s="79"/>
      <c r="O3138" s="75">
        <v>0</v>
      </c>
      <c r="P3138" s="65">
        <v>1</v>
      </c>
      <c r="Q3138" s="91" t="s">
        <v>3361</v>
      </c>
      <c r="R3138" s="74"/>
      <c r="S3138" s="118"/>
      <c r="T3138" s="92"/>
      <c r="U3138" s="92"/>
      <c r="V3138" s="92">
        <v>41757</v>
      </c>
      <c r="W3138" s="92">
        <v>41851</v>
      </c>
    </row>
    <row r="3139" spans="1:23" x14ac:dyDescent="0.2">
      <c r="A3139" s="11">
        <f t="shared" si="50"/>
        <v>3136</v>
      </c>
      <c r="B3139" s="206">
        <v>4214</v>
      </c>
      <c r="C3139" s="18" t="s">
        <v>1697</v>
      </c>
      <c r="D3139" s="14" t="s">
        <v>3329</v>
      </c>
      <c r="E3139" s="43" t="s">
        <v>2119</v>
      </c>
      <c r="F3139" s="43" t="s">
        <v>3051</v>
      </c>
      <c r="G3139" s="18"/>
      <c r="H3139" s="18"/>
      <c r="I3139" s="18" t="s">
        <v>3360</v>
      </c>
      <c r="J3139" s="69"/>
      <c r="K3139" s="80"/>
      <c r="L3139" s="144">
        <v>41851</v>
      </c>
      <c r="M3139" s="168"/>
      <c r="N3139" s="79"/>
      <c r="O3139" s="75">
        <v>0</v>
      </c>
      <c r="P3139" s="65">
        <v>1</v>
      </c>
      <c r="Q3139" s="91" t="s">
        <v>3361</v>
      </c>
      <c r="R3139" s="74"/>
      <c r="S3139" s="118"/>
      <c r="T3139" s="92"/>
      <c r="U3139" s="92"/>
      <c r="V3139" s="92">
        <v>41757</v>
      </c>
      <c r="W3139" s="92">
        <v>41851</v>
      </c>
    </row>
    <row r="3140" spans="1:23" x14ac:dyDescent="0.2">
      <c r="A3140" s="11">
        <f t="shared" si="50"/>
        <v>3137</v>
      </c>
      <c r="B3140" s="206">
        <v>4218</v>
      </c>
      <c r="C3140" s="18" t="s">
        <v>1697</v>
      </c>
      <c r="D3140" s="14" t="s">
        <v>3330</v>
      </c>
      <c r="E3140" s="43" t="s">
        <v>2119</v>
      </c>
      <c r="F3140" s="43" t="s">
        <v>3051</v>
      </c>
      <c r="G3140" s="18"/>
      <c r="H3140" s="18"/>
      <c r="I3140" s="18" t="s">
        <v>3360</v>
      </c>
      <c r="J3140" s="69"/>
      <c r="K3140" s="80"/>
      <c r="L3140" s="144">
        <v>41851</v>
      </c>
      <c r="M3140" s="168"/>
      <c r="N3140" s="79"/>
      <c r="O3140" s="75">
        <v>0</v>
      </c>
      <c r="P3140" s="65">
        <v>1</v>
      </c>
      <c r="Q3140" s="91" t="s">
        <v>3361</v>
      </c>
      <c r="R3140" s="74"/>
      <c r="S3140" s="118"/>
      <c r="T3140" s="92"/>
      <c r="U3140" s="92"/>
      <c r="V3140" s="92">
        <v>41757</v>
      </c>
      <c r="W3140" s="92">
        <v>41851</v>
      </c>
    </row>
    <row r="3141" spans="1:23" x14ac:dyDescent="0.2">
      <c r="A3141" s="11">
        <f t="shared" si="50"/>
        <v>3138</v>
      </c>
      <c r="B3141" s="206">
        <v>4224</v>
      </c>
      <c r="C3141" s="18" t="s">
        <v>1697</v>
      </c>
      <c r="D3141" s="14" t="s">
        <v>3331</v>
      </c>
      <c r="E3141" s="43" t="s">
        <v>2119</v>
      </c>
      <c r="F3141" s="43" t="s">
        <v>3051</v>
      </c>
      <c r="G3141" s="18"/>
      <c r="H3141" s="18"/>
      <c r="I3141" s="18" t="s">
        <v>3360</v>
      </c>
      <c r="J3141" s="69"/>
      <c r="K3141" s="80"/>
      <c r="L3141" s="144">
        <v>41851</v>
      </c>
      <c r="M3141" s="168"/>
      <c r="N3141" s="79"/>
      <c r="O3141" s="75">
        <v>0</v>
      </c>
      <c r="P3141" s="65">
        <v>1</v>
      </c>
      <c r="Q3141" s="91" t="s">
        <v>3361</v>
      </c>
      <c r="R3141" s="74"/>
      <c r="S3141" s="118"/>
      <c r="T3141" s="92"/>
      <c r="U3141" s="92"/>
      <c r="V3141" s="92">
        <v>41757</v>
      </c>
      <c r="W3141" s="92">
        <v>41851</v>
      </c>
    </row>
    <row r="3142" spans="1:23" x14ac:dyDescent="0.2">
      <c r="A3142" s="11">
        <f t="shared" si="50"/>
        <v>3139</v>
      </c>
      <c r="B3142" s="206">
        <v>4170</v>
      </c>
      <c r="C3142" s="18" t="s">
        <v>1697</v>
      </c>
      <c r="D3142" s="19" t="s">
        <v>3332</v>
      </c>
      <c r="E3142" s="43" t="s">
        <v>2119</v>
      </c>
      <c r="F3142" s="43" t="s">
        <v>3051</v>
      </c>
      <c r="G3142" s="18" t="s">
        <v>2120</v>
      </c>
      <c r="H3142" s="18" t="s">
        <v>2121</v>
      </c>
      <c r="I3142" s="18" t="s">
        <v>3360</v>
      </c>
      <c r="J3142" s="69">
        <v>42004</v>
      </c>
      <c r="K3142" s="80">
        <v>42004</v>
      </c>
      <c r="L3142" s="144">
        <v>41869</v>
      </c>
      <c r="M3142" s="168"/>
      <c r="N3142" s="79"/>
      <c r="O3142" s="75">
        <v>0</v>
      </c>
      <c r="P3142" s="65">
        <v>1</v>
      </c>
      <c r="Q3142" s="91" t="s">
        <v>3110</v>
      </c>
      <c r="R3142" s="74"/>
      <c r="S3142" s="118"/>
      <c r="T3142" s="92">
        <v>41865</v>
      </c>
      <c r="U3142" s="126">
        <v>42004</v>
      </c>
      <c r="V3142" s="92">
        <v>41865</v>
      </c>
      <c r="W3142" s="92">
        <v>41865</v>
      </c>
    </row>
    <row r="3143" spans="1:23" x14ac:dyDescent="0.2">
      <c r="A3143" s="11">
        <f t="shared" si="50"/>
        <v>3140</v>
      </c>
      <c r="B3143" s="206">
        <v>2021</v>
      </c>
      <c r="C3143" s="18" t="s">
        <v>1697</v>
      </c>
      <c r="D3143" s="14" t="s">
        <v>3333</v>
      </c>
      <c r="E3143" s="43" t="s">
        <v>2119</v>
      </c>
      <c r="F3143" s="43" t="s">
        <v>3051</v>
      </c>
      <c r="G3143" s="18"/>
      <c r="H3143" s="18"/>
      <c r="I3143" s="18" t="s">
        <v>3360</v>
      </c>
      <c r="J3143" s="69"/>
      <c r="K3143" s="80"/>
      <c r="L3143" s="144">
        <v>41869</v>
      </c>
      <c r="M3143" s="168"/>
      <c r="N3143" s="79"/>
      <c r="O3143" s="75">
        <v>0</v>
      </c>
      <c r="P3143" s="65">
        <v>1</v>
      </c>
      <c r="Q3143" s="91" t="s">
        <v>3361</v>
      </c>
      <c r="R3143" s="74"/>
      <c r="S3143" s="118"/>
      <c r="T3143" s="92"/>
      <c r="U3143" s="92"/>
      <c r="V3143" s="92">
        <v>41865</v>
      </c>
      <c r="W3143" s="92">
        <v>41865</v>
      </c>
    </row>
    <row r="3144" spans="1:23" x14ac:dyDescent="0.2">
      <c r="A3144" s="11">
        <f t="shared" si="50"/>
        <v>3141</v>
      </c>
      <c r="B3144" s="206">
        <v>4389</v>
      </c>
      <c r="C3144" s="18" t="s">
        <v>1697</v>
      </c>
      <c r="D3144" s="14" t="s">
        <v>3334</v>
      </c>
      <c r="E3144" s="43" t="s">
        <v>2119</v>
      </c>
      <c r="F3144" s="43" t="s">
        <v>3051</v>
      </c>
      <c r="G3144" s="18"/>
      <c r="H3144" s="18"/>
      <c r="I3144" s="18" t="s">
        <v>3360</v>
      </c>
      <c r="J3144" s="69"/>
      <c r="K3144" s="80"/>
      <c r="L3144" s="144">
        <v>41869</v>
      </c>
      <c r="M3144" s="168"/>
      <c r="N3144" s="79"/>
      <c r="O3144" s="75">
        <v>0</v>
      </c>
      <c r="P3144" s="65">
        <v>1</v>
      </c>
      <c r="Q3144" s="91" t="s">
        <v>3361</v>
      </c>
      <c r="R3144" s="74"/>
      <c r="S3144" s="118"/>
      <c r="T3144" s="92"/>
      <c r="U3144" s="92"/>
      <c r="V3144" s="92">
        <v>41865</v>
      </c>
      <c r="W3144" s="92">
        <v>41865</v>
      </c>
    </row>
    <row r="3145" spans="1:23" x14ac:dyDescent="0.2">
      <c r="A3145" s="11">
        <f t="shared" si="50"/>
        <v>3142</v>
      </c>
      <c r="B3145" s="206">
        <v>4128</v>
      </c>
      <c r="C3145" s="18" t="s">
        <v>1697</v>
      </c>
      <c r="D3145" s="14" t="s">
        <v>3208</v>
      </c>
      <c r="E3145" s="43" t="s">
        <v>2119</v>
      </c>
      <c r="F3145" s="43" t="s">
        <v>3051</v>
      </c>
      <c r="G3145" s="18" t="s">
        <v>2120</v>
      </c>
      <c r="H3145" s="18" t="s">
        <v>2121</v>
      </c>
      <c r="I3145" s="18" t="s">
        <v>3360</v>
      </c>
      <c r="J3145" s="92">
        <v>41943</v>
      </c>
      <c r="K3145" s="92">
        <v>41943</v>
      </c>
      <c r="L3145" s="144">
        <v>41869</v>
      </c>
      <c r="M3145" s="168"/>
      <c r="N3145" s="79"/>
      <c r="O3145" s="75">
        <v>0</v>
      </c>
      <c r="P3145" s="65">
        <v>1</v>
      </c>
      <c r="Q3145" s="91" t="s">
        <v>3110</v>
      </c>
      <c r="R3145" s="74"/>
      <c r="S3145" s="118"/>
      <c r="T3145" s="92">
        <v>41943</v>
      </c>
      <c r="U3145" s="92">
        <v>41943</v>
      </c>
      <c r="V3145" s="92">
        <v>41865</v>
      </c>
      <c r="W3145" s="92">
        <v>41865</v>
      </c>
    </row>
    <row r="3146" spans="1:23" x14ac:dyDescent="0.2">
      <c r="A3146" s="11">
        <f t="shared" si="50"/>
        <v>3143</v>
      </c>
      <c r="B3146" s="206">
        <v>4231</v>
      </c>
      <c r="C3146" s="18" t="s">
        <v>1697</v>
      </c>
      <c r="D3146" s="14" t="s">
        <v>3335</v>
      </c>
      <c r="E3146" s="43" t="s">
        <v>2646</v>
      </c>
      <c r="F3146" s="43" t="s">
        <v>3095</v>
      </c>
      <c r="G3146" s="18"/>
      <c r="H3146" s="18" t="s">
        <v>2121</v>
      </c>
      <c r="I3146" s="18" t="s">
        <v>3360</v>
      </c>
      <c r="J3146" s="69"/>
      <c r="K3146" s="80">
        <v>42277</v>
      </c>
      <c r="L3146" s="144">
        <v>41869</v>
      </c>
      <c r="M3146" s="168"/>
      <c r="N3146" s="79"/>
      <c r="O3146" s="75">
        <v>0</v>
      </c>
      <c r="P3146" s="65">
        <v>1</v>
      </c>
      <c r="Q3146" s="91" t="s">
        <v>3110</v>
      </c>
      <c r="R3146" s="74"/>
      <c r="S3146" s="118" t="s">
        <v>2121</v>
      </c>
      <c r="T3146" s="92">
        <v>42277</v>
      </c>
      <c r="U3146" s="92">
        <v>42277</v>
      </c>
      <c r="V3146" s="92">
        <v>41865</v>
      </c>
      <c r="W3146" s="92">
        <v>41865</v>
      </c>
    </row>
    <row r="3147" spans="1:23" x14ac:dyDescent="0.2">
      <c r="A3147" s="11">
        <f t="shared" si="50"/>
        <v>3144</v>
      </c>
      <c r="B3147" s="206">
        <v>1301</v>
      </c>
      <c r="C3147" s="18" t="s">
        <v>1697</v>
      </c>
      <c r="D3147" s="14" t="s">
        <v>3336</v>
      </c>
      <c r="E3147" s="43" t="s">
        <v>2119</v>
      </c>
      <c r="F3147" s="43" t="s">
        <v>3098</v>
      </c>
      <c r="G3147" s="18" t="s">
        <v>2120</v>
      </c>
      <c r="H3147" s="18" t="s">
        <v>2121</v>
      </c>
      <c r="I3147" s="18" t="s">
        <v>3360</v>
      </c>
      <c r="J3147" s="92">
        <v>41943</v>
      </c>
      <c r="K3147" s="92">
        <v>41943</v>
      </c>
      <c r="L3147" s="144">
        <v>41882</v>
      </c>
      <c r="M3147" s="168"/>
      <c r="N3147" s="79"/>
      <c r="O3147" s="75">
        <v>0</v>
      </c>
      <c r="P3147" s="65">
        <v>1</v>
      </c>
      <c r="Q3147" s="91" t="s">
        <v>3110</v>
      </c>
      <c r="R3147" s="74"/>
      <c r="S3147" s="118"/>
      <c r="T3147" s="123">
        <v>41865</v>
      </c>
      <c r="U3147" s="92">
        <v>41943</v>
      </c>
      <c r="V3147" s="92">
        <v>41865</v>
      </c>
      <c r="W3147" s="92">
        <v>41880</v>
      </c>
    </row>
    <row r="3148" spans="1:23" x14ac:dyDescent="0.2">
      <c r="A3148" s="11">
        <f t="shared" si="50"/>
        <v>3145</v>
      </c>
      <c r="B3148" s="206">
        <v>2023</v>
      </c>
      <c r="C3148" s="18" t="s">
        <v>1697</v>
      </c>
      <c r="D3148" s="14" t="s">
        <v>3337</v>
      </c>
      <c r="E3148" s="43" t="s">
        <v>2119</v>
      </c>
      <c r="F3148" s="43" t="s">
        <v>3051</v>
      </c>
      <c r="G3148" s="18"/>
      <c r="H3148" s="18" t="s">
        <v>2121</v>
      </c>
      <c r="I3148" s="18" t="s">
        <v>3360</v>
      </c>
      <c r="J3148" s="69"/>
      <c r="K3148" s="80">
        <v>42062</v>
      </c>
      <c r="L3148" s="144">
        <v>41882</v>
      </c>
      <c r="M3148" s="168"/>
      <c r="N3148" s="79"/>
      <c r="O3148" s="75">
        <v>0</v>
      </c>
      <c r="P3148" s="65">
        <v>1</v>
      </c>
      <c r="Q3148" s="91" t="s">
        <v>3110</v>
      </c>
      <c r="R3148" s="74"/>
      <c r="S3148" s="118"/>
      <c r="T3148" s="92">
        <v>42055</v>
      </c>
      <c r="U3148" s="92">
        <v>42062</v>
      </c>
      <c r="V3148" s="92">
        <v>41865</v>
      </c>
      <c r="W3148" s="92">
        <v>41880</v>
      </c>
    </row>
    <row r="3149" spans="1:23" x14ac:dyDescent="0.2">
      <c r="A3149" s="11">
        <f t="shared" si="50"/>
        <v>3146</v>
      </c>
      <c r="B3149" s="206">
        <v>4186</v>
      </c>
      <c r="C3149" s="18" t="s">
        <v>1697</v>
      </c>
      <c r="D3149" s="14" t="s">
        <v>3338</v>
      </c>
      <c r="E3149" s="43" t="s">
        <v>2119</v>
      </c>
      <c r="F3149" s="43" t="s">
        <v>3098</v>
      </c>
      <c r="G3149" s="18"/>
      <c r="H3149" s="18"/>
      <c r="I3149" s="18" t="s">
        <v>3360</v>
      </c>
      <c r="J3149" s="69"/>
      <c r="K3149" s="80"/>
      <c r="L3149" s="144">
        <v>41882</v>
      </c>
      <c r="M3149" s="168"/>
      <c r="N3149" s="79"/>
      <c r="O3149" s="75">
        <v>0</v>
      </c>
      <c r="P3149" s="65">
        <v>1</v>
      </c>
      <c r="Q3149" s="91" t="s">
        <v>3361</v>
      </c>
      <c r="R3149" s="74"/>
      <c r="S3149" s="118"/>
      <c r="T3149" s="92"/>
      <c r="U3149" s="92"/>
      <c r="V3149" s="92">
        <v>41865</v>
      </c>
      <c r="W3149" s="92">
        <v>41880</v>
      </c>
    </row>
    <row r="3150" spans="1:23" x14ac:dyDescent="0.2">
      <c r="A3150" s="11">
        <f t="shared" si="50"/>
        <v>3147</v>
      </c>
      <c r="B3150" s="206">
        <v>1108</v>
      </c>
      <c r="C3150" s="18" t="s">
        <v>1697</v>
      </c>
      <c r="D3150" s="14" t="s">
        <v>3339</v>
      </c>
      <c r="E3150" s="43" t="s">
        <v>2646</v>
      </c>
      <c r="F3150" s="43" t="s">
        <v>3052</v>
      </c>
      <c r="G3150" s="18"/>
      <c r="H3150" s="18"/>
      <c r="I3150" s="18" t="s">
        <v>3360</v>
      </c>
      <c r="J3150" s="69"/>
      <c r="K3150" s="80"/>
      <c r="L3150" s="144">
        <v>41912</v>
      </c>
      <c r="M3150" s="168"/>
      <c r="N3150" s="79"/>
      <c r="O3150" s="75">
        <v>0</v>
      </c>
      <c r="P3150" s="65">
        <v>1</v>
      </c>
      <c r="Q3150" s="91" t="s">
        <v>3361</v>
      </c>
      <c r="R3150" s="74"/>
      <c r="S3150" s="118"/>
      <c r="T3150" s="92"/>
      <c r="U3150" s="92"/>
      <c r="V3150" s="92">
        <v>41878</v>
      </c>
      <c r="W3150" s="92">
        <v>41912</v>
      </c>
    </row>
    <row r="3151" spans="1:23" x14ac:dyDescent="0.2">
      <c r="A3151" s="11">
        <f t="shared" ref="A3151:A3346" si="51">A3150+1</f>
        <v>3148</v>
      </c>
      <c r="B3151" s="206">
        <v>1109</v>
      </c>
      <c r="C3151" s="18" t="s">
        <v>1697</v>
      </c>
      <c r="D3151" s="14" t="s">
        <v>3340</v>
      </c>
      <c r="E3151" s="43" t="s">
        <v>2646</v>
      </c>
      <c r="F3151" s="43" t="s">
        <v>3052</v>
      </c>
      <c r="G3151" s="18" t="s">
        <v>2120</v>
      </c>
      <c r="H3151" s="18" t="s">
        <v>2121</v>
      </c>
      <c r="I3151" s="18" t="s">
        <v>3360</v>
      </c>
      <c r="J3151" s="69">
        <v>42277</v>
      </c>
      <c r="K3151" s="80">
        <v>42277</v>
      </c>
      <c r="L3151" s="144">
        <v>41912</v>
      </c>
      <c r="M3151" s="168"/>
      <c r="N3151" s="79"/>
      <c r="O3151" s="75">
        <v>0</v>
      </c>
      <c r="P3151" s="65">
        <v>1</v>
      </c>
      <c r="Q3151" s="91" t="s">
        <v>3110</v>
      </c>
      <c r="R3151" s="74"/>
      <c r="S3151" s="118" t="s">
        <v>3115</v>
      </c>
      <c r="T3151" s="92">
        <v>42277</v>
      </c>
      <c r="U3151" s="92">
        <v>42277</v>
      </c>
      <c r="V3151" s="92">
        <v>41878</v>
      </c>
      <c r="W3151" s="92">
        <v>41912</v>
      </c>
    </row>
    <row r="3152" spans="1:23" x14ac:dyDescent="0.2">
      <c r="A3152" s="11">
        <f t="shared" si="51"/>
        <v>3149</v>
      </c>
      <c r="B3152" s="206">
        <v>2012</v>
      </c>
      <c r="C3152" s="18" t="s">
        <v>1697</v>
      </c>
      <c r="D3152" s="14" t="s">
        <v>3341</v>
      </c>
      <c r="E3152" s="43" t="s">
        <v>2119</v>
      </c>
      <c r="F3152" s="43" t="s">
        <v>3051</v>
      </c>
      <c r="G3152" s="18"/>
      <c r="H3152" s="18"/>
      <c r="I3152" s="18" t="s">
        <v>3360</v>
      </c>
      <c r="J3152" s="69"/>
      <c r="K3152" s="80"/>
      <c r="L3152" s="144">
        <v>41912</v>
      </c>
      <c r="M3152" s="168"/>
      <c r="N3152" s="79"/>
      <c r="O3152" s="75">
        <v>0</v>
      </c>
      <c r="P3152" s="65">
        <v>1</v>
      </c>
      <c r="Q3152" s="91" t="s">
        <v>3361</v>
      </c>
      <c r="R3152" s="74"/>
      <c r="S3152" s="118"/>
      <c r="T3152" s="92"/>
      <c r="U3152" s="92"/>
      <c r="V3152" s="92">
        <v>41878</v>
      </c>
      <c r="W3152" s="92">
        <v>41912</v>
      </c>
    </row>
    <row r="3153" spans="1:23" x14ac:dyDescent="0.2">
      <c r="A3153" s="11">
        <f t="shared" si="51"/>
        <v>3150</v>
      </c>
      <c r="B3153" s="206">
        <v>2015</v>
      </c>
      <c r="C3153" s="18" t="s">
        <v>1697</v>
      </c>
      <c r="D3153" s="14" t="s">
        <v>3342</v>
      </c>
      <c r="E3153" s="43" t="s">
        <v>2119</v>
      </c>
      <c r="F3153" s="43" t="s">
        <v>3051</v>
      </c>
      <c r="G3153" s="18"/>
      <c r="H3153" s="18"/>
      <c r="I3153" s="18" t="s">
        <v>3360</v>
      </c>
      <c r="J3153" s="69"/>
      <c r="K3153" s="80"/>
      <c r="L3153" s="144">
        <v>41912</v>
      </c>
      <c r="M3153" s="168"/>
      <c r="N3153" s="79"/>
      <c r="O3153" s="75">
        <v>0</v>
      </c>
      <c r="P3153" s="65">
        <v>1</v>
      </c>
      <c r="Q3153" s="91" t="s">
        <v>3361</v>
      </c>
      <c r="R3153" s="74"/>
      <c r="S3153" s="118"/>
      <c r="T3153" s="92"/>
      <c r="U3153" s="92"/>
      <c r="V3153" s="92">
        <v>41912</v>
      </c>
      <c r="W3153" s="92">
        <v>41912</v>
      </c>
    </row>
    <row r="3154" spans="1:23" x14ac:dyDescent="0.2">
      <c r="A3154" s="11">
        <f t="shared" si="51"/>
        <v>3151</v>
      </c>
      <c r="B3154" s="206">
        <v>2022</v>
      </c>
      <c r="C3154" s="18" t="s">
        <v>1697</v>
      </c>
      <c r="D3154" s="14" t="s">
        <v>3343</v>
      </c>
      <c r="E3154" s="43" t="s">
        <v>2119</v>
      </c>
      <c r="F3154" s="43" t="s">
        <v>3051</v>
      </c>
      <c r="G3154" s="18"/>
      <c r="H3154" s="18"/>
      <c r="I3154" s="18" t="s">
        <v>3360</v>
      </c>
      <c r="J3154" s="69"/>
      <c r="K3154" s="80"/>
      <c r="L3154" s="144">
        <v>41912</v>
      </c>
      <c r="M3154" s="168"/>
      <c r="N3154" s="79"/>
      <c r="O3154" s="75">
        <v>0</v>
      </c>
      <c r="P3154" s="65">
        <v>1</v>
      </c>
      <c r="Q3154" s="91" t="s">
        <v>3361</v>
      </c>
      <c r="R3154" s="74"/>
      <c r="S3154" s="118"/>
      <c r="T3154" s="92"/>
      <c r="U3154" s="92"/>
      <c r="V3154" s="92">
        <v>41878</v>
      </c>
      <c r="W3154" s="92">
        <v>41912</v>
      </c>
    </row>
    <row r="3155" spans="1:23" x14ac:dyDescent="0.2">
      <c r="A3155" s="11">
        <f t="shared" si="51"/>
        <v>3152</v>
      </c>
      <c r="B3155" s="206">
        <v>2024</v>
      </c>
      <c r="C3155" s="18" t="s">
        <v>1697</v>
      </c>
      <c r="D3155" s="14" t="s">
        <v>3344</v>
      </c>
      <c r="E3155" s="43" t="s">
        <v>2119</v>
      </c>
      <c r="F3155" s="43" t="s">
        <v>3098</v>
      </c>
      <c r="G3155" s="18"/>
      <c r="H3155" s="18" t="s">
        <v>2121</v>
      </c>
      <c r="I3155" s="18" t="s">
        <v>3360</v>
      </c>
      <c r="J3155" s="69"/>
      <c r="K3155" s="92">
        <v>41943</v>
      </c>
      <c r="L3155" s="144">
        <v>41912</v>
      </c>
      <c r="M3155" s="168"/>
      <c r="N3155" s="79"/>
      <c r="O3155" s="75">
        <v>0</v>
      </c>
      <c r="P3155" s="65">
        <v>1</v>
      </c>
      <c r="Q3155" s="91" t="s">
        <v>3110</v>
      </c>
      <c r="R3155" s="74"/>
      <c r="S3155" s="118"/>
      <c r="T3155" s="123">
        <v>41865</v>
      </c>
      <c r="U3155" s="92">
        <v>41943</v>
      </c>
      <c r="V3155" s="92">
        <v>41865</v>
      </c>
      <c r="W3155" s="92">
        <v>41912</v>
      </c>
    </row>
    <row r="3156" spans="1:23" x14ac:dyDescent="0.2">
      <c r="A3156" s="11">
        <f t="shared" si="51"/>
        <v>3153</v>
      </c>
      <c r="B3156" s="206">
        <v>2284</v>
      </c>
      <c r="C3156" s="18" t="s">
        <v>1697</v>
      </c>
      <c r="D3156" s="14" t="s">
        <v>3345</v>
      </c>
      <c r="E3156" s="43" t="s">
        <v>1713</v>
      </c>
      <c r="F3156" s="43" t="s">
        <v>3094</v>
      </c>
      <c r="G3156" s="18"/>
      <c r="H3156" s="18"/>
      <c r="I3156" s="18" t="s">
        <v>3360</v>
      </c>
      <c r="J3156" s="69"/>
      <c r="K3156" s="80"/>
      <c r="L3156" s="144">
        <v>41912</v>
      </c>
      <c r="M3156" s="168"/>
      <c r="N3156" s="79"/>
      <c r="O3156" s="75">
        <v>0</v>
      </c>
      <c r="P3156" s="65">
        <v>1</v>
      </c>
      <c r="Q3156" s="91" t="s">
        <v>3361</v>
      </c>
      <c r="R3156" s="74"/>
      <c r="S3156" s="118"/>
      <c r="T3156" s="92"/>
      <c r="U3156" s="92"/>
      <c r="V3156" s="92">
        <v>41912</v>
      </c>
      <c r="W3156" s="92">
        <v>41912</v>
      </c>
    </row>
    <row r="3157" spans="1:23" x14ac:dyDescent="0.2">
      <c r="A3157" s="11">
        <f t="shared" si="51"/>
        <v>3154</v>
      </c>
      <c r="B3157" s="206">
        <v>4000</v>
      </c>
      <c r="C3157" s="18" t="s">
        <v>1697</v>
      </c>
      <c r="D3157" s="14" t="s">
        <v>3346</v>
      </c>
      <c r="E3157" s="43" t="s">
        <v>2119</v>
      </c>
      <c r="F3157" s="43" t="s">
        <v>3051</v>
      </c>
      <c r="G3157" s="18"/>
      <c r="H3157" s="18"/>
      <c r="I3157" s="18" t="s">
        <v>3360</v>
      </c>
      <c r="J3157" s="69"/>
      <c r="K3157" s="80"/>
      <c r="L3157" s="144">
        <v>41912</v>
      </c>
      <c r="M3157" s="168"/>
      <c r="N3157" s="79"/>
      <c r="O3157" s="75">
        <v>0</v>
      </c>
      <c r="P3157" s="65">
        <v>1</v>
      </c>
      <c r="Q3157" s="91" t="s">
        <v>3361</v>
      </c>
      <c r="R3157" s="74"/>
      <c r="S3157" s="118"/>
      <c r="T3157" s="92"/>
      <c r="U3157" s="92"/>
      <c r="V3157" s="92">
        <v>41912</v>
      </c>
      <c r="W3157" s="92">
        <v>41912</v>
      </c>
    </row>
    <row r="3158" spans="1:23" x14ac:dyDescent="0.2">
      <c r="A3158" s="11">
        <f t="shared" si="51"/>
        <v>3155</v>
      </c>
      <c r="B3158" s="206">
        <v>4011</v>
      </c>
      <c r="C3158" s="18" t="s">
        <v>1697</v>
      </c>
      <c r="D3158" s="14" t="s">
        <v>3347</v>
      </c>
      <c r="E3158" s="43" t="s">
        <v>2646</v>
      </c>
      <c r="F3158" s="43" t="s">
        <v>3052</v>
      </c>
      <c r="G3158" s="18"/>
      <c r="H3158" s="18"/>
      <c r="I3158" s="18" t="s">
        <v>3360</v>
      </c>
      <c r="J3158" s="69"/>
      <c r="K3158" s="80"/>
      <c r="L3158" s="144">
        <v>41912</v>
      </c>
      <c r="M3158" s="168"/>
      <c r="N3158" s="79"/>
      <c r="O3158" s="75">
        <v>0</v>
      </c>
      <c r="P3158" s="65">
        <v>1</v>
      </c>
      <c r="Q3158" s="91" t="s">
        <v>3361</v>
      </c>
      <c r="R3158" s="74"/>
      <c r="S3158" s="118"/>
      <c r="T3158" s="92"/>
      <c r="U3158" s="92"/>
      <c r="V3158" s="92">
        <v>41912</v>
      </c>
      <c r="W3158" s="92">
        <v>41912</v>
      </c>
    </row>
    <row r="3159" spans="1:23" x14ac:dyDescent="0.2">
      <c r="A3159" s="11">
        <f t="shared" si="51"/>
        <v>3156</v>
      </c>
      <c r="B3159" s="206">
        <v>4014</v>
      </c>
      <c r="C3159" s="18" t="s">
        <v>1697</v>
      </c>
      <c r="D3159" s="14" t="s">
        <v>3348</v>
      </c>
      <c r="E3159" s="43" t="s">
        <v>2646</v>
      </c>
      <c r="F3159" s="43" t="s">
        <v>3052</v>
      </c>
      <c r="G3159" s="18"/>
      <c r="H3159" s="18"/>
      <c r="I3159" s="18" t="s">
        <v>3360</v>
      </c>
      <c r="J3159" s="69"/>
      <c r="K3159" s="80"/>
      <c r="L3159" s="144">
        <v>41912</v>
      </c>
      <c r="M3159" s="168"/>
      <c r="N3159" s="79"/>
      <c r="O3159" s="75">
        <v>0</v>
      </c>
      <c r="P3159" s="65">
        <v>1</v>
      </c>
      <c r="Q3159" s="91" t="s">
        <v>3361</v>
      </c>
      <c r="R3159" s="74"/>
      <c r="S3159" s="118"/>
      <c r="T3159" s="92"/>
      <c r="U3159" s="92"/>
      <c r="V3159" s="92">
        <v>41912</v>
      </c>
      <c r="W3159" s="92">
        <v>41912</v>
      </c>
    </row>
    <row r="3160" spans="1:23" x14ac:dyDescent="0.2">
      <c r="A3160" s="11">
        <f t="shared" si="51"/>
        <v>3157</v>
      </c>
      <c r="B3160" s="206">
        <v>4144</v>
      </c>
      <c r="C3160" s="18" t="s">
        <v>1697</v>
      </c>
      <c r="D3160" s="14" t="s">
        <v>3349</v>
      </c>
      <c r="E3160" s="43" t="s">
        <v>2119</v>
      </c>
      <c r="F3160" s="43" t="s">
        <v>3051</v>
      </c>
      <c r="G3160" s="18" t="s">
        <v>2120</v>
      </c>
      <c r="H3160" s="18" t="s">
        <v>2121</v>
      </c>
      <c r="I3160" s="18" t="s">
        <v>3360</v>
      </c>
      <c r="J3160" s="92">
        <v>41943</v>
      </c>
      <c r="K3160" s="92">
        <v>41943</v>
      </c>
      <c r="L3160" s="144">
        <v>41912</v>
      </c>
      <c r="M3160" s="168"/>
      <c r="N3160" s="79"/>
      <c r="O3160" s="75">
        <v>0</v>
      </c>
      <c r="P3160" s="65">
        <v>1</v>
      </c>
      <c r="Q3160" s="91" t="s">
        <v>3110</v>
      </c>
      <c r="R3160" s="74"/>
      <c r="S3160" s="118"/>
      <c r="T3160" s="123">
        <v>41878</v>
      </c>
      <c r="U3160" s="92">
        <v>41943</v>
      </c>
      <c r="V3160" s="92">
        <v>41878</v>
      </c>
      <c r="W3160" s="92">
        <v>41912</v>
      </c>
    </row>
    <row r="3161" spans="1:23" x14ac:dyDescent="0.2">
      <c r="A3161" s="11">
        <f t="shared" si="51"/>
        <v>3158</v>
      </c>
      <c r="B3161" s="206">
        <v>4164</v>
      </c>
      <c r="C3161" s="18" t="s">
        <v>1697</v>
      </c>
      <c r="D3161" s="14" t="s">
        <v>3350</v>
      </c>
      <c r="E3161" s="43" t="s">
        <v>2646</v>
      </c>
      <c r="F3161" s="43" t="s">
        <v>3052</v>
      </c>
      <c r="G3161" s="18"/>
      <c r="H3161" s="18"/>
      <c r="I3161" s="18" t="s">
        <v>3360</v>
      </c>
      <c r="J3161" s="69"/>
      <c r="K3161" s="80"/>
      <c r="L3161" s="144">
        <v>41912</v>
      </c>
      <c r="M3161" s="168"/>
      <c r="N3161" s="79"/>
      <c r="O3161" s="75">
        <v>0</v>
      </c>
      <c r="P3161" s="65">
        <v>1</v>
      </c>
      <c r="Q3161" s="91" t="s">
        <v>3361</v>
      </c>
      <c r="R3161" s="74"/>
      <c r="S3161" s="118"/>
      <c r="T3161" s="92"/>
      <c r="U3161" s="92"/>
      <c r="V3161" s="92">
        <v>41912</v>
      </c>
      <c r="W3161" s="92">
        <v>41912</v>
      </c>
    </row>
    <row r="3162" spans="1:23" x14ac:dyDescent="0.2">
      <c r="A3162" s="11">
        <f t="shared" si="51"/>
        <v>3159</v>
      </c>
      <c r="B3162" s="206">
        <v>4167</v>
      </c>
      <c r="C3162" s="18" t="s">
        <v>1697</v>
      </c>
      <c r="D3162" s="14" t="s">
        <v>3351</v>
      </c>
      <c r="E3162" s="43" t="s">
        <v>2646</v>
      </c>
      <c r="F3162" s="43" t="s">
        <v>3052</v>
      </c>
      <c r="G3162" s="18"/>
      <c r="H3162" s="18"/>
      <c r="I3162" s="18" t="s">
        <v>3360</v>
      </c>
      <c r="J3162" s="69"/>
      <c r="K3162" s="80"/>
      <c r="L3162" s="144">
        <v>41912</v>
      </c>
      <c r="M3162" s="168"/>
      <c r="N3162" s="79"/>
      <c r="O3162" s="75">
        <v>0</v>
      </c>
      <c r="P3162" s="65">
        <v>1</v>
      </c>
      <c r="Q3162" s="91" t="s">
        <v>3361</v>
      </c>
      <c r="R3162" s="74"/>
      <c r="S3162" s="118"/>
      <c r="T3162" s="92"/>
      <c r="U3162" s="92"/>
      <c r="V3162" s="92">
        <v>41912</v>
      </c>
      <c r="W3162" s="92">
        <v>41912</v>
      </c>
    </row>
    <row r="3163" spans="1:23" x14ac:dyDescent="0.2">
      <c r="A3163" s="11">
        <f t="shared" si="51"/>
        <v>3160</v>
      </c>
      <c r="B3163" s="206">
        <v>4183</v>
      </c>
      <c r="C3163" s="18" t="s">
        <v>1697</v>
      </c>
      <c r="D3163" s="14" t="s">
        <v>3352</v>
      </c>
      <c r="E3163" s="43" t="s">
        <v>1713</v>
      </c>
      <c r="F3163" s="43" t="s">
        <v>3094</v>
      </c>
      <c r="G3163" s="18"/>
      <c r="H3163" s="18"/>
      <c r="I3163" s="18" t="s">
        <v>3360</v>
      </c>
      <c r="J3163" s="69"/>
      <c r="K3163" s="80"/>
      <c r="L3163" s="144">
        <v>41912</v>
      </c>
      <c r="M3163" s="168"/>
      <c r="N3163" s="79"/>
      <c r="O3163" s="75">
        <v>0</v>
      </c>
      <c r="P3163" s="65">
        <v>1</v>
      </c>
      <c r="Q3163" s="91" t="s">
        <v>3361</v>
      </c>
      <c r="R3163" s="74"/>
      <c r="S3163" s="118"/>
      <c r="T3163" s="92"/>
      <c r="U3163" s="92"/>
      <c r="V3163" s="92">
        <v>41912</v>
      </c>
      <c r="W3163" s="92">
        <v>41912</v>
      </c>
    </row>
    <row r="3164" spans="1:23" x14ac:dyDescent="0.2">
      <c r="A3164" s="11">
        <f t="shared" si="51"/>
        <v>3161</v>
      </c>
      <c r="B3164" s="206">
        <v>4184</v>
      </c>
      <c r="C3164" s="18" t="s">
        <v>1697</v>
      </c>
      <c r="D3164" s="14" t="s">
        <v>3353</v>
      </c>
      <c r="E3164" s="43" t="s">
        <v>1713</v>
      </c>
      <c r="F3164" s="43" t="s">
        <v>3094</v>
      </c>
      <c r="G3164" s="18"/>
      <c r="H3164" s="18"/>
      <c r="I3164" s="18" t="s">
        <v>3360</v>
      </c>
      <c r="J3164" s="69"/>
      <c r="K3164" s="80"/>
      <c r="L3164" s="144">
        <v>41912</v>
      </c>
      <c r="M3164" s="168"/>
      <c r="N3164" s="79"/>
      <c r="O3164" s="75">
        <v>0</v>
      </c>
      <c r="P3164" s="65">
        <v>1</v>
      </c>
      <c r="Q3164" s="91" t="s">
        <v>3361</v>
      </c>
      <c r="R3164" s="74"/>
      <c r="S3164" s="118"/>
      <c r="T3164" s="92"/>
      <c r="U3164" s="92"/>
      <c r="V3164" s="92">
        <v>41912</v>
      </c>
      <c r="W3164" s="92">
        <v>41912</v>
      </c>
    </row>
    <row r="3165" spans="1:23" x14ac:dyDescent="0.2">
      <c r="A3165" s="11">
        <f t="shared" si="51"/>
        <v>3162</v>
      </c>
      <c r="B3165" s="206">
        <v>4188</v>
      </c>
      <c r="C3165" s="18" t="s">
        <v>1697</v>
      </c>
      <c r="D3165" s="14" t="s">
        <v>3354</v>
      </c>
      <c r="E3165" s="43" t="s">
        <v>2119</v>
      </c>
      <c r="F3165" s="43" t="s">
        <v>3051</v>
      </c>
      <c r="G3165" s="18"/>
      <c r="H3165" s="18"/>
      <c r="I3165" s="18" t="s">
        <v>3360</v>
      </c>
      <c r="J3165" s="69"/>
      <c r="K3165" s="80"/>
      <c r="L3165" s="144">
        <v>41912</v>
      </c>
      <c r="M3165" s="168"/>
      <c r="N3165" s="79"/>
      <c r="O3165" s="75">
        <v>0</v>
      </c>
      <c r="P3165" s="65">
        <v>1</v>
      </c>
      <c r="Q3165" s="91" t="s">
        <v>3361</v>
      </c>
      <c r="R3165" s="74"/>
      <c r="S3165" s="118"/>
      <c r="T3165" s="92"/>
      <c r="U3165" s="92"/>
      <c r="V3165" s="92">
        <v>41878</v>
      </c>
      <c r="W3165" s="92">
        <v>41912</v>
      </c>
    </row>
    <row r="3166" spans="1:23" x14ac:dyDescent="0.2">
      <c r="A3166" s="11">
        <f t="shared" si="51"/>
        <v>3163</v>
      </c>
      <c r="B3166" s="206">
        <v>4189</v>
      </c>
      <c r="C3166" s="18" t="s">
        <v>1697</v>
      </c>
      <c r="D3166" s="14" t="s">
        <v>3355</v>
      </c>
      <c r="E3166" s="43" t="s">
        <v>2119</v>
      </c>
      <c r="F3166" s="43" t="s">
        <v>3051</v>
      </c>
      <c r="G3166" s="18" t="s">
        <v>2120</v>
      </c>
      <c r="H3166" s="18" t="s">
        <v>2121</v>
      </c>
      <c r="I3166" s="18" t="s">
        <v>3360</v>
      </c>
      <c r="J3166" s="69">
        <v>41939</v>
      </c>
      <c r="K3166" s="69">
        <v>41939</v>
      </c>
      <c r="L3166" s="144">
        <v>41912</v>
      </c>
      <c r="M3166" s="168"/>
      <c r="N3166" s="79"/>
      <c r="O3166" s="75">
        <v>0</v>
      </c>
      <c r="P3166" s="65">
        <v>1</v>
      </c>
      <c r="Q3166" s="91" t="s">
        <v>3110</v>
      </c>
      <c r="R3166" s="74"/>
      <c r="S3166" s="118"/>
      <c r="T3166" s="404"/>
      <c r="U3166" s="92">
        <v>41943</v>
      </c>
      <c r="V3166" s="92">
        <v>41912</v>
      </c>
      <c r="W3166" s="92">
        <v>41912</v>
      </c>
    </row>
    <row r="3167" spans="1:23" x14ac:dyDescent="0.2">
      <c r="A3167" s="11">
        <f t="shared" si="51"/>
        <v>3164</v>
      </c>
      <c r="B3167" s="206">
        <v>4249</v>
      </c>
      <c r="C3167" s="18" t="s">
        <v>1697</v>
      </c>
      <c r="D3167" s="14" t="s">
        <v>3356</v>
      </c>
      <c r="E3167" s="43" t="s">
        <v>934</v>
      </c>
      <c r="F3167" s="43" t="s">
        <v>3099</v>
      </c>
      <c r="G3167" s="18"/>
      <c r="H3167" s="18"/>
      <c r="I3167" s="18" t="s">
        <v>3360</v>
      </c>
      <c r="J3167" s="69"/>
      <c r="K3167" s="80"/>
      <c r="L3167" s="144">
        <v>41912</v>
      </c>
      <c r="M3167" s="168"/>
      <c r="N3167" s="79"/>
      <c r="O3167" s="75">
        <v>0</v>
      </c>
      <c r="P3167" s="65">
        <v>1</v>
      </c>
      <c r="Q3167" s="91" t="s">
        <v>3361</v>
      </c>
      <c r="R3167" s="74"/>
      <c r="S3167" s="118"/>
      <c r="T3167" s="92"/>
      <c r="U3167" s="92"/>
      <c r="V3167" s="92">
        <v>41912</v>
      </c>
      <c r="W3167" s="92">
        <v>41912</v>
      </c>
    </row>
    <row r="3168" spans="1:23" x14ac:dyDescent="0.2">
      <c r="A3168" s="11">
        <f t="shared" si="51"/>
        <v>3165</v>
      </c>
      <c r="B3168" s="206">
        <v>4179</v>
      </c>
      <c r="C3168" s="18" t="s">
        <v>1697</v>
      </c>
      <c r="D3168" s="14" t="s">
        <v>3357</v>
      </c>
      <c r="E3168" s="43" t="s">
        <v>2119</v>
      </c>
      <c r="F3168" s="43" t="s">
        <v>3051</v>
      </c>
      <c r="G3168" s="18"/>
      <c r="H3168" s="18"/>
      <c r="I3168" s="18" t="s">
        <v>3360</v>
      </c>
      <c r="J3168" s="69"/>
      <c r="K3168" s="80"/>
      <c r="L3168" s="144">
        <v>41919</v>
      </c>
      <c r="M3168" s="168"/>
      <c r="N3168" s="79"/>
      <c r="O3168" s="75">
        <v>0</v>
      </c>
      <c r="P3168" s="65">
        <v>1</v>
      </c>
      <c r="Q3168" s="91" t="s">
        <v>3361</v>
      </c>
      <c r="R3168" s="74"/>
      <c r="S3168" s="118"/>
      <c r="T3168" s="92"/>
      <c r="U3168" s="92"/>
      <c r="V3168" s="92">
        <v>41878</v>
      </c>
      <c r="W3168" s="92">
        <v>41912</v>
      </c>
    </row>
    <row r="3169" spans="1:23" x14ac:dyDescent="0.2">
      <c r="A3169" s="11">
        <f t="shared" si="51"/>
        <v>3166</v>
      </c>
      <c r="B3169" s="206">
        <v>2028</v>
      </c>
      <c r="C3169" s="18" t="s">
        <v>1697</v>
      </c>
      <c r="D3169" s="14" t="s">
        <v>3358</v>
      </c>
      <c r="E3169" s="43" t="s">
        <v>2119</v>
      </c>
      <c r="F3169" s="43" t="s">
        <v>3051</v>
      </c>
      <c r="G3169" s="18"/>
      <c r="H3169" s="18"/>
      <c r="I3169" s="221" t="s">
        <v>3360</v>
      </c>
      <c r="J3169" s="69"/>
      <c r="K3169" s="80"/>
      <c r="L3169" s="144">
        <v>41920</v>
      </c>
      <c r="M3169" s="168"/>
      <c r="N3169" s="79"/>
      <c r="O3169" s="75">
        <v>0</v>
      </c>
      <c r="P3169" s="65">
        <v>1</v>
      </c>
      <c r="Q3169" s="91" t="s">
        <v>3361</v>
      </c>
      <c r="R3169" s="74"/>
      <c r="S3169" s="118"/>
      <c r="T3169" s="92"/>
      <c r="U3169" s="92"/>
      <c r="V3169" s="92">
        <v>41878</v>
      </c>
      <c r="W3169" s="92">
        <v>41912</v>
      </c>
    </row>
    <row r="3170" spans="1:23" x14ac:dyDescent="0.2">
      <c r="A3170" s="228">
        <f t="shared" si="51"/>
        <v>3167</v>
      </c>
      <c r="B3170" s="230">
        <v>192</v>
      </c>
      <c r="C3170" s="230" t="s">
        <v>1697</v>
      </c>
      <c r="D3170" s="228" t="s">
        <v>20844</v>
      </c>
      <c r="E3170" s="228" t="s">
        <v>2119</v>
      </c>
      <c r="F3170" s="228" t="s">
        <v>3051</v>
      </c>
      <c r="G3170" s="228"/>
      <c r="H3170" s="228"/>
      <c r="I3170" s="230" t="s">
        <v>3360</v>
      </c>
      <c r="J3170" s="228"/>
      <c r="K3170" s="228"/>
      <c r="L3170" s="228"/>
      <c r="M3170" s="228" t="s">
        <v>20845</v>
      </c>
      <c r="N3170" s="261">
        <v>41869</v>
      </c>
      <c r="O3170" s="228"/>
      <c r="P3170" s="230">
        <v>-1</v>
      </c>
      <c r="Q3170" s="230" t="s">
        <v>3361</v>
      </c>
      <c r="R3170" s="228"/>
      <c r="S3170" s="118"/>
      <c r="T3170" s="92"/>
      <c r="U3170" s="92"/>
      <c r="V3170" s="92">
        <v>41669</v>
      </c>
      <c r="W3170" s="92"/>
    </row>
    <row r="3171" spans="1:23" x14ac:dyDescent="0.2">
      <c r="A3171" s="11">
        <f t="shared" si="51"/>
        <v>3168</v>
      </c>
      <c r="B3171" s="206">
        <v>4311</v>
      </c>
      <c r="C3171" s="18" t="s">
        <v>1697</v>
      </c>
      <c r="D3171" s="19" t="s">
        <v>20131</v>
      </c>
      <c r="E3171" s="43" t="s">
        <v>934</v>
      </c>
      <c r="F3171" s="43" t="s">
        <v>3099</v>
      </c>
      <c r="G3171" s="18" t="s">
        <v>2120</v>
      </c>
      <c r="H3171" s="18"/>
      <c r="I3171" s="18"/>
      <c r="J3171" s="92">
        <v>41943</v>
      </c>
      <c r="K3171" s="144"/>
      <c r="L3171" s="92"/>
      <c r="M3171" s="168"/>
      <c r="N3171" s="79"/>
      <c r="O3171" s="360">
        <v>0</v>
      </c>
      <c r="P3171" s="65">
        <v>1</v>
      </c>
      <c r="Q3171" s="91" t="s">
        <v>3107</v>
      </c>
      <c r="R3171" s="74"/>
      <c r="S3171" s="118"/>
      <c r="T3171" s="92">
        <v>41943</v>
      </c>
      <c r="U3171" s="92">
        <v>41943</v>
      </c>
      <c r="V3171" s="92"/>
      <c r="W3171" s="92"/>
    </row>
    <row r="3172" spans="1:23" x14ac:dyDescent="0.2">
      <c r="A3172" s="11">
        <f t="shared" si="51"/>
        <v>3169</v>
      </c>
      <c r="B3172" s="219">
        <v>2030</v>
      </c>
      <c r="C3172" s="18" t="s">
        <v>1697</v>
      </c>
      <c r="D3172" s="19" t="s">
        <v>3363</v>
      </c>
      <c r="E3172" s="43" t="s">
        <v>2119</v>
      </c>
      <c r="F3172" s="43" t="s">
        <v>3051</v>
      </c>
      <c r="G3172" s="167"/>
      <c r="H3172" s="167"/>
      <c r="I3172" s="18" t="s">
        <v>3360</v>
      </c>
      <c r="J3172" s="167"/>
      <c r="K3172" s="11"/>
      <c r="L3172" s="92">
        <v>41943</v>
      </c>
      <c r="M3172" s="522"/>
      <c r="N3172" s="65"/>
      <c r="O3172" s="361">
        <v>0</v>
      </c>
      <c r="P3172" s="39">
        <v>1</v>
      </c>
      <c r="Q3172" s="91" t="s">
        <v>3361</v>
      </c>
      <c r="R3172" s="53"/>
      <c r="S3172" s="358"/>
      <c r="T3172" s="92"/>
      <c r="U3172" s="92"/>
      <c r="V3172" s="92">
        <v>41878</v>
      </c>
      <c r="W3172" s="92">
        <v>41912</v>
      </c>
    </row>
    <row r="3173" spans="1:23" x14ac:dyDescent="0.2">
      <c r="A3173" s="11">
        <f t="shared" si="51"/>
        <v>3170</v>
      </c>
      <c r="B3173" s="219">
        <v>4198</v>
      </c>
      <c r="C3173" s="18" t="s">
        <v>1697</v>
      </c>
      <c r="D3173" s="19" t="s">
        <v>3364</v>
      </c>
      <c r="E3173" s="43" t="s">
        <v>2119</v>
      </c>
      <c r="F3173" s="43" t="s">
        <v>3051</v>
      </c>
      <c r="G3173" s="167"/>
      <c r="H3173" s="167"/>
      <c r="I3173" s="18" t="s">
        <v>3360</v>
      </c>
      <c r="J3173" s="167"/>
      <c r="K3173" s="11"/>
      <c r="L3173" s="92">
        <v>41943</v>
      </c>
      <c r="M3173" s="522"/>
      <c r="N3173" s="65"/>
      <c r="O3173" s="361">
        <v>0</v>
      </c>
      <c r="P3173" s="39">
        <v>1</v>
      </c>
      <c r="Q3173" s="91" t="s">
        <v>3361</v>
      </c>
      <c r="R3173" s="53"/>
      <c r="S3173" s="358"/>
      <c r="T3173" s="92"/>
      <c r="U3173" s="92"/>
      <c r="V3173" s="92">
        <v>41878</v>
      </c>
      <c r="W3173" s="92">
        <v>41943</v>
      </c>
    </row>
    <row r="3174" spans="1:23" x14ac:dyDescent="0.2">
      <c r="A3174" s="11">
        <f t="shared" si="51"/>
        <v>3171</v>
      </c>
      <c r="B3174" s="219">
        <v>4163</v>
      </c>
      <c r="C3174" s="18" t="s">
        <v>1697</v>
      </c>
      <c r="D3174" s="19" t="s">
        <v>3366</v>
      </c>
      <c r="E3174" s="37" t="s">
        <v>2646</v>
      </c>
      <c r="F3174" s="37" t="s">
        <v>3052</v>
      </c>
      <c r="G3174" s="167"/>
      <c r="H3174" s="167"/>
      <c r="I3174" s="18" t="s">
        <v>3360</v>
      </c>
      <c r="J3174" s="167"/>
      <c r="K3174" s="11"/>
      <c r="L3174" s="92">
        <v>41943</v>
      </c>
      <c r="M3174" s="522"/>
      <c r="N3174" s="65"/>
      <c r="O3174" s="361">
        <v>0</v>
      </c>
      <c r="P3174" s="39">
        <v>1</v>
      </c>
      <c r="Q3174" s="91" t="s">
        <v>3361</v>
      </c>
      <c r="R3174" s="53"/>
      <c r="S3174" s="358"/>
      <c r="T3174" s="92"/>
      <c r="U3174" s="92"/>
      <c r="V3174" s="92">
        <v>41912</v>
      </c>
      <c r="W3174" s="92">
        <v>41912</v>
      </c>
    </row>
    <row r="3175" spans="1:23" x14ac:dyDescent="0.2">
      <c r="A3175" s="11">
        <f t="shared" si="51"/>
        <v>3172</v>
      </c>
      <c r="B3175" s="219">
        <v>4178</v>
      </c>
      <c r="C3175" s="18" t="s">
        <v>1697</v>
      </c>
      <c r="D3175" s="19" t="s">
        <v>3367</v>
      </c>
      <c r="E3175" s="37" t="s">
        <v>2119</v>
      </c>
      <c r="F3175" s="37" t="s">
        <v>3051</v>
      </c>
      <c r="G3175" s="167"/>
      <c r="H3175" s="167"/>
      <c r="I3175" s="18" t="s">
        <v>3360</v>
      </c>
      <c r="J3175" s="167"/>
      <c r="K3175" s="11"/>
      <c r="L3175" s="92">
        <v>41943</v>
      </c>
      <c r="M3175" s="522"/>
      <c r="N3175" s="65"/>
      <c r="O3175" s="361">
        <v>0</v>
      </c>
      <c r="P3175" s="39">
        <v>1</v>
      </c>
      <c r="Q3175" s="91" t="s">
        <v>3361</v>
      </c>
      <c r="R3175" s="53"/>
      <c r="S3175" s="358"/>
      <c r="T3175" s="92"/>
      <c r="U3175" s="92"/>
      <c r="V3175" s="92">
        <v>41912</v>
      </c>
      <c r="W3175" s="92">
        <v>41943</v>
      </c>
    </row>
    <row r="3176" spans="1:23" x14ac:dyDescent="0.2">
      <c r="A3176" s="11">
        <f t="shared" si="51"/>
        <v>3173</v>
      </c>
      <c r="B3176" s="219">
        <v>2031</v>
      </c>
      <c r="C3176" s="18" t="s">
        <v>1697</v>
      </c>
      <c r="D3176" s="19" t="s">
        <v>3371</v>
      </c>
      <c r="E3176" s="37" t="s">
        <v>2119</v>
      </c>
      <c r="F3176" s="43" t="s">
        <v>3051</v>
      </c>
      <c r="G3176" s="167"/>
      <c r="H3176" s="167"/>
      <c r="I3176" s="18" t="s">
        <v>3360</v>
      </c>
      <c r="J3176" s="167"/>
      <c r="K3176" s="11"/>
      <c r="L3176" s="92">
        <v>41943</v>
      </c>
      <c r="M3176" s="522"/>
      <c r="N3176" s="65"/>
      <c r="O3176" s="361">
        <v>0</v>
      </c>
      <c r="P3176" s="39">
        <v>1</v>
      </c>
      <c r="Q3176" s="91" t="s">
        <v>3361</v>
      </c>
      <c r="R3176" s="53"/>
      <c r="S3176" s="358" t="s">
        <v>3360</v>
      </c>
      <c r="T3176" s="92"/>
      <c r="U3176" s="92"/>
      <c r="V3176" s="92">
        <v>41912</v>
      </c>
      <c r="W3176" s="92">
        <v>41943</v>
      </c>
    </row>
    <row r="3177" spans="1:23" x14ac:dyDescent="0.2">
      <c r="A3177" s="11">
        <f t="shared" si="51"/>
        <v>3174</v>
      </c>
      <c r="B3177" s="219">
        <v>4016</v>
      </c>
      <c r="C3177" s="18" t="s">
        <v>1697</v>
      </c>
      <c r="D3177" s="19" t="s">
        <v>3372</v>
      </c>
      <c r="E3177" s="37" t="s">
        <v>2119</v>
      </c>
      <c r="F3177" s="43" t="s">
        <v>3051</v>
      </c>
      <c r="G3177" s="167"/>
      <c r="H3177" s="167"/>
      <c r="I3177" s="18" t="s">
        <v>3360</v>
      </c>
      <c r="J3177" s="167"/>
      <c r="K3177" s="11"/>
      <c r="L3177" s="92">
        <v>41943</v>
      </c>
      <c r="M3177" s="522"/>
      <c r="N3177" s="65"/>
      <c r="O3177" s="361">
        <v>0</v>
      </c>
      <c r="P3177" s="39">
        <v>1</v>
      </c>
      <c r="Q3177" s="91" t="s">
        <v>3361</v>
      </c>
      <c r="R3177" s="53"/>
      <c r="S3177" s="359" t="s">
        <v>3360</v>
      </c>
      <c r="T3177" s="92"/>
      <c r="U3177" s="92"/>
      <c r="V3177" s="92">
        <v>41912</v>
      </c>
      <c r="W3177" s="92">
        <v>41943</v>
      </c>
    </row>
    <row r="3178" spans="1:23" x14ac:dyDescent="0.2">
      <c r="A3178" s="11">
        <f t="shared" si="51"/>
        <v>3175</v>
      </c>
      <c r="B3178" s="219">
        <v>4176</v>
      </c>
      <c r="C3178" s="18" t="s">
        <v>1697</v>
      </c>
      <c r="D3178" s="19" t="s">
        <v>3374</v>
      </c>
      <c r="E3178" s="37" t="s">
        <v>934</v>
      </c>
      <c r="F3178" s="43" t="s">
        <v>3099</v>
      </c>
      <c r="G3178" s="167"/>
      <c r="H3178" s="167"/>
      <c r="I3178" s="18" t="s">
        <v>3360</v>
      </c>
      <c r="J3178" s="167"/>
      <c r="K3178" s="11"/>
      <c r="L3178" s="92">
        <v>41943</v>
      </c>
      <c r="M3178" s="522"/>
      <c r="N3178" s="65"/>
      <c r="O3178" s="361">
        <v>0</v>
      </c>
      <c r="P3178" s="39">
        <v>1</v>
      </c>
      <c r="Q3178" s="91" t="s">
        <v>3361</v>
      </c>
      <c r="R3178" s="53"/>
      <c r="S3178" s="359"/>
      <c r="T3178" s="92"/>
      <c r="U3178" s="92"/>
      <c r="V3178" s="92">
        <v>41943</v>
      </c>
      <c r="W3178" s="92">
        <v>41943</v>
      </c>
    </row>
    <row r="3179" spans="1:23" x14ac:dyDescent="0.2">
      <c r="A3179" s="11">
        <f t="shared" si="51"/>
        <v>3176</v>
      </c>
      <c r="B3179" s="98">
        <v>4026</v>
      </c>
      <c r="C3179" s="18" t="s">
        <v>1697</v>
      </c>
      <c r="D3179" s="53" t="str">
        <f>INDEX(Лист2!C:C,MATCH(B3179,Лист2!A:A,0))</f>
        <v>г. Заславль, ул. Заводская, д. 1, Минский р-н, Минская обл.</v>
      </c>
      <c r="E3179" s="37" t="s">
        <v>2119</v>
      </c>
      <c r="F3179" s="37" t="s">
        <v>3098</v>
      </c>
      <c r="G3179" s="22" t="s">
        <v>2120</v>
      </c>
      <c r="H3179" s="22" t="s">
        <v>2121</v>
      </c>
      <c r="I3179" s="18" t="s">
        <v>3360</v>
      </c>
      <c r="J3179" s="92">
        <v>41943</v>
      </c>
      <c r="K3179" s="92">
        <v>41943</v>
      </c>
      <c r="L3179" s="92">
        <v>41943</v>
      </c>
      <c r="M3179" s="522"/>
      <c r="N3179" s="65"/>
      <c r="O3179" s="361">
        <v>0</v>
      </c>
      <c r="P3179" s="39">
        <v>1</v>
      </c>
      <c r="Q3179" s="91" t="s">
        <v>3110</v>
      </c>
      <c r="R3179" s="53"/>
      <c r="S3179" s="358"/>
      <c r="T3179" s="92">
        <v>41943</v>
      </c>
      <c r="U3179" s="92">
        <v>41943</v>
      </c>
      <c r="V3179" s="92">
        <v>41943</v>
      </c>
      <c r="W3179" s="92">
        <v>41943</v>
      </c>
    </row>
    <row r="3180" spans="1:23" x14ac:dyDescent="0.2">
      <c r="A3180" s="11">
        <f t="shared" si="51"/>
        <v>3177</v>
      </c>
      <c r="B3180" s="98">
        <v>4190</v>
      </c>
      <c r="C3180" s="18" t="s">
        <v>1697</v>
      </c>
      <c r="D3180" s="19" t="s">
        <v>3187</v>
      </c>
      <c r="E3180" s="43" t="s">
        <v>2119</v>
      </c>
      <c r="F3180" s="43" t="s">
        <v>3051</v>
      </c>
      <c r="G3180" s="18" t="s">
        <v>2120</v>
      </c>
      <c r="H3180" s="18" t="s">
        <v>2121</v>
      </c>
      <c r="I3180" s="18" t="s">
        <v>3360</v>
      </c>
      <c r="J3180" s="92">
        <v>41943</v>
      </c>
      <c r="K3180" s="92">
        <v>41943</v>
      </c>
      <c r="L3180" s="92">
        <v>41943</v>
      </c>
      <c r="M3180" s="522"/>
      <c r="N3180" s="65"/>
      <c r="O3180" s="361">
        <v>0</v>
      </c>
      <c r="P3180" s="39">
        <v>1</v>
      </c>
      <c r="Q3180" s="91" t="s">
        <v>3110</v>
      </c>
      <c r="R3180" s="14"/>
      <c r="S3180" s="118"/>
      <c r="T3180" s="123">
        <v>41912</v>
      </c>
      <c r="U3180" s="92">
        <v>41943</v>
      </c>
      <c r="V3180" s="92">
        <v>41912</v>
      </c>
      <c r="W3180" s="92">
        <v>41943</v>
      </c>
    </row>
    <row r="3181" spans="1:23" x14ac:dyDescent="0.2">
      <c r="A3181" s="11">
        <f t="shared" si="51"/>
        <v>3178</v>
      </c>
      <c r="B3181" s="98">
        <v>4192</v>
      </c>
      <c r="C3181" s="18" t="s">
        <v>1697</v>
      </c>
      <c r="D3181" s="19" t="s">
        <v>3188</v>
      </c>
      <c r="E3181" s="43" t="s">
        <v>2119</v>
      </c>
      <c r="F3181" s="43" t="s">
        <v>3051</v>
      </c>
      <c r="G3181" s="18" t="s">
        <v>2120</v>
      </c>
      <c r="H3181" s="18" t="s">
        <v>2121</v>
      </c>
      <c r="I3181" s="18" t="s">
        <v>3360</v>
      </c>
      <c r="J3181" s="92">
        <v>41943</v>
      </c>
      <c r="K3181" s="92">
        <v>41943</v>
      </c>
      <c r="L3181" s="92">
        <v>41943</v>
      </c>
      <c r="M3181" s="522"/>
      <c r="N3181" s="65"/>
      <c r="O3181" s="361">
        <v>0</v>
      </c>
      <c r="P3181" s="39">
        <v>1</v>
      </c>
      <c r="Q3181" s="91" t="s">
        <v>3110</v>
      </c>
      <c r="R3181" s="14"/>
      <c r="S3181" s="358"/>
      <c r="T3181" s="123">
        <v>41912</v>
      </c>
      <c r="U3181" s="92">
        <v>41943</v>
      </c>
      <c r="V3181" s="92">
        <v>41912</v>
      </c>
      <c r="W3181" s="92">
        <v>41943</v>
      </c>
    </row>
    <row r="3182" spans="1:23" x14ac:dyDescent="0.2">
      <c r="A3182" s="11">
        <f t="shared" si="51"/>
        <v>3179</v>
      </c>
      <c r="B3182" s="219">
        <v>4015</v>
      </c>
      <c r="C3182" s="18" t="s">
        <v>1697</v>
      </c>
      <c r="D3182" s="19" t="s">
        <v>3365</v>
      </c>
      <c r="E3182" s="37" t="s">
        <v>957</v>
      </c>
      <c r="F3182" s="43" t="s">
        <v>3096</v>
      </c>
      <c r="G3182" s="167"/>
      <c r="H3182" s="167"/>
      <c r="I3182" s="18" t="s">
        <v>3360</v>
      </c>
      <c r="J3182" s="167"/>
      <c r="K3182" s="11"/>
      <c r="L3182" s="92">
        <v>41943</v>
      </c>
      <c r="M3182" s="522"/>
      <c r="N3182" s="65"/>
      <c r="O3182" s="361">
        <v>0</v>
      </c>
      <c r="P3182" s="39">
        <v>1</v>
      </c>
      <c r="Q3182" s="91" t="s">
        <v>3361</v>
      </c>
      <c r="R3182" s="53"/>
      <c r="S3182" s="358"/>
      <c r="T3182" s="92"/>
      <c r="U3182" s="92"/>
      <c r="V3182" s="92">
        <v>41912</v>
      </c>
      <c r="W3182" s="92">
        <v>41943</v>
      </c>
    </row>
    <row r="3183" spans="1:23" x14ac:dyDescent="0.2">
      <c r="A3183" s="11">
        <f>A3182+1</f>
        <v>3180</v>
      </c>
      <c r="B3183" s="219">
        <v>4041</v>
      </c>
      <c r="C3183" s="18" t="s">
        <v>1697</v>
      </c>
      <c r="D3183" s="19" t="s">
        <v>3370</v>
      </c>
      <c r="E3183" s="37" t="s">
        <v>2119</v>
      </c>
      <c r="F3183" s="43" t="s">
        <v>3051</v>
      </c>
      <c r="G3183" s="22" t="s">
        <v>2120</v>
      </c>
      <c r="H3183" s="167"/>
      <c r="I3183" s="18" t="s">
        <v>3360</v>
      </c>
      <c r="J3183" s="386">
        <v>42004</v>
      </c>
      <c r="K3183" s="11"/>
      <c r="L3183" s="92">
        <v>41943</v>
      </c>
      <c r="M3183" s="522"/>
      <c r="N3183" s="65"/>
      <c r="O3183" s="361">
        <v>0</v>
      </c>
      <c r="P3183" s="39">
        <v>1</v>
      </c>
      <c r="Q3183" s="91" t="s">
        <v>3110</v>
      </c>
      <c r="R3183" s="53"/>
      <c r="S3183" s="358"/>
      <c r="T3183" s="92">
        <v>41997</v>
      </c>
      <c r="U3183" s="92">
        <v>42004</v>
      </c>
      <c r="V3183" s="92">
        <v>41912</v>
      </c>
      <c r="W3183" s="92">
        <v>41943</v>
      </c>
    </row>
    <row r="3184" spans="1:23" ht="28.5" customHeight="1" x14ac:dyDescent="0.2">
      <c r="A3184" s="11">
        <f t="shared" si="51"/>
        <v>3181</v>
      </c>
      <c r="B3184" s="219">
        <v>4248</v>
      </c>
      <c r="C3184" s="18" t="s">
        <v>1697</v>
      </c>
      <c r="D3184" s="112" t="s">
        <v>20863</v>
      </c>
      <c r="E3184" s="37" t="s">
        <v>934</v>
      </c>
      <c r="F3184" s="43" t="s">
        <v>3099</v>
      </c>
      <c r="G3184" s="167"/>
      <c r="H3184" s="22" t="s">
        <v>2121</v>
      </c>
      <c r="I3184" s="18" t="s">
        <v>3360</v>
      </c>
      <c r="J3184" s="167"/>
      <c r="K3184" s="46">
        <v>42277</v>
      </c>
      <c r="L3184" s="92">
        <v>41943</v>
      </c>
      <c r="M3184" s="522"/>
      <c r="N3184" s="65"/>
      <c r="O3184" s="361">
        <v>0</v>
      </c>
      <c r="P3184" s="39">
        <v>1</v>
      </c>
      <c r="Q3184" s="91" t="s">
        <v>3110</v>
      </c>
      <c r="R3184" s="53"/>
      <c r="S3184" s="358" t="s">
        <v>2121</v>
      </c>
      <c r="T3184" s="92">
        <v>42277</v>
      </c>
      <c r="U3184" s="92">
        <v>42277</v>
      </c>
      <c r="V3184" s="92">
        <v>41943</v>
      </c>
      <c r="W3184" s="92">
        <v>41943</v>
      </c>
    </row>
    <row r="3185" spans="1:34" x14ac:dyDescent="0.2">
      <c r="A3185" s="11">
        <f t="shared" si="51"/>
        <v>3182</v>
      </c>
      <c r="B3185" s="219">
        <v>4177</v>
      </c>
      <c r="C3185" s="18" t="s">
        <v>1697</v>
      </c>
      <c r="D3185" s="19" t="s">
        <v>3375</v>
      </c>
      <c r="E3185" s="37" t="s">
        <v>934</v>
      </c>
      <c r="F3185" s="43" t="s">
        <v>3099</v>
      </c>
      <c r="G3185" s="22" t="s">
        <v>2120</v>
      </c>
      <c r="H3185" s="22" t="s">
        <v>2121</v>
      </c>
      <c r="I3185" s="18" t="s">
        <v>3360</v>
      </c>
      <c r="J3185" s="92">
        <v>41943</v>
      </c>
      <c r="K3185" s="92">
        <v>41943</v>
      </c>
      <c r="L3185" s="92">
        <v>41943</v>
      </c>
      <c r="M3185" s="522"/>
      <c r="N3185" s="65"/>
      <c r="O3185" s="361">
        <v>0</v>
      </c>
      <c r="P3185" s="39">
        <v>1</v>
      </c>
      <c r="Q3185" s="91" t="s">
        <v>3110</v>
      </c>
      <c r="R3185" s="53"/>
      <c r="S3185" s="358"/>
      <c r="T3185" s="92">
        <v>41971</v>
      </c>
      <c r="U3185" s="92">
        <v>41971</v>
      </c>
      <c r="V3185" s="92">
        <v>41943</v>
      </c>
      <c r="W3185" s="92">
        <v>41943</v>
      </c>
    </row>
    <row r="3186" spans="1:34" x14ac:dyDescent="0.2">
      <c r="A3186" s="11">
        <f t="shared" si="51"/>
        <v>3183</v>
      </c>
      <c r="B3186" s="219">
        <v>5989</v>
      </c>
      <c r="C3186" s="18" t="s">
        <v>1697</v>
      </c>
      <c r="D3186" s="19" t="s">
        <v>3376</v>
      </c>
      <c r="E3186" s="37" t="s">
        <v>934</v>
      </c>
      <c r="F3186" s="43" t="s">
        <v>3055</v>
      </c>
      <c r="G3186" s="167"/>
      <c r="H3186" s="167"/>
      <c r="I3186" s="18" t="s">
        <v>3360</v>
      </c>
      <c r="J3186" s="167"/>
      <c r="K3186" s="11"/>
      <c r="L3186" s="92">
        <v>41943</v>
      </c>
      <c r="M3186" s="522"/>
      <c r="N3186" s="65"/>
      <c r="O3186" s="361">
        <v>0</v>
      </c>
      <c r="P3186" s="39">
        <v>1</v>
      </c>
      <c r="Q3186" s="91" t="s">
        <v>3361</v>
      </c>
      <c r="R3186" s="53"/>
      <c r="S3186" s="358"/>
      <c r="T3186" s="92"/>
      <c r="U3186" s="92"/>
      <c r="V3186" s="92">
        <v>41943</v>
      </c>
      <c r="W3186" s="92">
        <v>41943</v>
      </c>
    </row>
    <row r="3187" spans="1:34" x14ac:dyDescent="0.2">
      <c r="A3187" s="11">
        <f t="shared" si="51"/>
        <v>3184</v>
      </c>
      <c r="B3187" s="219">
        <v>4197</v>
      </c>
      <c r="C3187" s="18" t="s">
        <v>1697</v>
      </c>
      <c r="D3187" s="19" t="s">
        <v>3377</v>
      </c>
      <c r="E3187" s="37" t="s">
        <v>934</v>
      </c>
      <c r="F3187" s="43" t="s">
        <v>3055</v>
      </c>
      <c r="G3187" s="22" t="s">
        <v>2120</v>
      </c>
      <c r="H3187" s="22" t="s">
        <v>2121</v>
      </c>
      <c r="I3187" s="18" t="s">
        <v>3360</v>
      </c>
      <c r="J3187" s="92">
        <v>41943</v>
      </c>
      <c r="K3187" s="92">
        <v>41943</v>
      </c>
      <c r="L3187" s="92">
        <v>41943</v>
      </c>
      <c r="M3187" s="522"/>
      <c r="N3187" s="65"/>
      <c r="O3187" s="361">
        <v>0</v>
      </c>
      <c r="P3187" s="39">
        <v>1</v>
      </c>
      <c r="Q3187" s="91" t="s">
        <v>3110</v>
      </c>
      <c r="R3187" s="53"/>
      <c r="S3187" s="358"/>
      <c r="T3187" s="92">
        <v>41943</v>
      </c>
      <c r="U3187" s="92">
        <v>41943</v>
      </c>
      <c r="V3187" s="92">
        <v>41943</v>
      </c>
      <c r="W3187" s="92">
        <v>41943</v>
      </c>
    </row>
    <row r="3188" spans="1:34" x14ac:dyDescent="0.2">
      <c r="A3188" s="11">
        <f t="shared" si="51"/>
        <v>3185</v>
      </c>
      <c r="B3188" s="219">
        <v>4172</v>
      </c>
      <c r="C3188" s="18" t="s">
        <v>1697</v>
      </c>
      <c r="D3188" s="19" t="s">
        <v>3378</v>
      </c>
      <c r="E3188" s="37" t="s">
        <v>957</v>
      </c>
      <c r="F3188" s="43" t="s">
        <v>3096</v>
      </c>
      <c r="G3188" s="167"/>
      <c r="H3188" s="167"/>
      <c r="I3188" s="18" t="s">
        <v>3360</v>
      </c>
      <c r="J3188" s="167"/>
      <c r="K3188" s="11"/>
      <c r="L3188" s="92">
        <v>41943</v>
      </c>
      <c r="M3188" s="522"/>
      <c r="N3188" s="65"/>
      <c r="O3188" s="361">
        <v>0</v>
      </c>
      <c r="P3188" s="39">
        <v>1</v>
      </c>
      <c r="Q3188" s="91" t="s">
        <v>3361</v>
      </c>
      <c r="R3188" s="53"/>
      <c r="S3188" s="358"/>
      <c r="T3188" s="92"/>
      <c r="U3188" s="92"/>
      <c r="V3188" s="92">
        <v>41943</v>
      </c>
      <c r="W3188" s="92">
        <v>41943</v>
      </c>
    </row>
    <row r="3189" spans="1:34" x14ac:dyDescent="0.2">
      <c r="A3189" s="11">
        <f t="shared" si="51"/>
        <v>3186</v>
      </c>
      <c r="B3189" s="98">
        <v>4181</v>
      </c>
      <c r="C3189" s="18" t="s">
        <v>1697</v>
      </c>
      <c r="D3189" s="53" t="s">
        <v>12314</v>
      </c>
      <c r="E3189" s="37" t="s">
        <v>2119</v>
      </c>
      <c r="F3189" s="43" t="s">
        <v>3098</v>
      </c>
      <c r="G3189" s="22" t="s">
        <v>2120</v>
      </c>
      <c r="H3189" s="22" t="s">
        <v>2121</v>
      </c>
      <c r="I3189" s="18" t="s">
        <v>3360</v>
      </c>
      <c r="J3189" s="92">
        <v>41943</v>
      </c>
      <c r="K3189" s="92">
        <v>41943</v>
      </c>
      <c r="L3189" s="92">
        <v>41943</v>
      </c>
      <c r="M3189" s="522"/>
      <c r="N3189" s="65"/>
      <c r="O3189" s="361">
        <v>0</v>
      </c>
      <c r="P3189" s="39">
        <v>1</v>
      </c>
      <c r="Q3189" s="91" t="s">
        <v>3110</v>
      </c>
      <c r="R3189" s="53"/>
      <c r="S3189" s="358" t="s">
        <v>3360</v>
      </c>
      <c r="T3189" s="92">
        <v>41943</v>
      </c>
      <c r="U3189" s="92">
        <v>41943</v>
      </c>
      <c r="V3189" s="92">
        <v>41943</v>
      </c>
      <c r="W3189" s="92">
        <v>41943</v>
      </c>
    </row>
    <row r="3190" spans="1:34" x14ac:dyDescent="0.2">
      <c r="A3190" s="11">
        <f t="shared" si="51"/>
        <v>3187</v>
      </c>
      <c r="B3190" s="98">
        <v>4193</v>
      </c>
      <c r="C3190" s="18" t="s">
        <v>1697</v>
      </c>
      <c r="D3190" s="53" t="s">
        <v>20248</v>
      </c>
      <c r="E3190" s="37" t="s">
        <v>957</v>
      </c>
      <c r="F3190" s="37" t="s">
        <v>3096</v>
      </c>
      <c r="G3190" s="22" t="s">
        <v>2120</v>
      </c>
      <c r="H3190" s="22" t="s">
        <v>2121</v>
      </c>
      <c r="I3190" s="18" t="s">
        <v>3360</v>
      </c>
      <c r="J3190" s="386">
        <v>42185</v>
      </c>
      <c r="K3190" s="46">
        <v>42185</v>
      </c>
      <c r="L3190" s="92">
        <v>41943</v>
      </c>
      <c r="M3190" s="522"/>
      <c r="N3190" s="65"/>
      <c r="O3190" s="361">
        <v>0</v>
      </c>
      <c r="P3190" s="39">
        <v>1</v>
      </c>
      <c r="Q3190" s="91" t="s">
        <v>3110</v>
      </c>
      <c r="R3190" s="53"/>
      <c r="S3190" s="359" t="s">
        <v>3115</v>
      </c>
      <c r="T3190" s="92">
        <v>42185</v>
      </c>
      <c r="U3190" s="92">
        <v>42185</v>
      </c>
      <c r="V3190" s="92">
        <v>41943</v>
      </c>
      <c r="W3190" s="92">
        <v>41943</v>
      </c>
    </row>
    <row r="3191" spans="1:34" x14ac:dyDescent="0.2">
      <c r="A3191" s="11">
        <f t="shared" si="51"/>
        <v>3188</v>
      </c>
      <c r="B3191" s="98">
        <v>4239</v>
      </c>
      <c r="C3191" s="18" t="s">
        <v>1697</v>
      </c>
      <c r="D3191" s="53" t="s">
        <v>20387</v>
      </c>
      <c r="E3191" s="37" t="s">
        <v>2119</v>
      </c>
      <c r="F3191" s="37" t="s">
        <v>3051</v>
      </c>
      <c r="G3191" s="167"/>
      <c r="H3191" s="167"/>
      <c r="I3191" s="18" t="s">
        <v>3360</v>
      </c>
      <c r="J3191" s="167"/>
      <c r="K3191" s="11"/>
      <c r="L3191" s="92">
        <v>41943</v>
      </c>
      <c r="M3191" s="522"/>
      <c r="N3191" s="65"/>
      <c r="O3191" s="361">
        <v>0</v>
      </c>
      <c r="P3191" s="39">
        <v>1</v>
      </c>
      <c r="Q3191" s="91" t="s">
        <v>3361</v>
      </c>
      <c r="R3191" s="53"/>
      <c r="S3191" s="359" t="s">
        <v>3360</v>
      </c>
      <c r="T3191" s="91"/>
      <c r="U3191" s="92"/>
      <c r="V3191" s="92">
        <v>41943</v>
      </c>
      <c r="W3191" s="92">
        <v>41943</v>
      </c>
    </row>
    <row r="3192" spans="1:34" x14ac:dyDescent="0.2">
      <c r="A3192" s="11">
        <f t="shared" si="51"/>
        <v>3189</v>
      </c>
      <c r="B3192" s="98">
        <v>4046</v>
      </c>
      <c r="C3192" s="18" t="s">
        <v>1697</v>
      </c>
      <c r="D3192" s="53" t="s">
        <v>20524</v>
      </c>
      <c r="E3192" s="37" t="s">
        <v>2119</v>
      </c>
      <c r="F3192" s="37" t="s">
        <v>3051</v>
      </c>
      <c r="G3192" s="167"/>
      <c r="H3192" s="167"/>
      <c r="I3192" s="18" t="s">
        <v>3360</v>
      </c>
      <c r="J3192" s="167"/>
      <c r="K3192" s="11"/>
      <c r="L3192" s="92">
        <v>41943</v>
      </c>
      <c r="M3192" s="522"/>
      <c r="N3192" s="65"/>
      <c r="O3192" s="361">
        <v>0</v>
      </c>
      <c r="P3192" s="39">
        <v>1</v>
      </c>
      <c r="Q3192" s="91" t="s">
        <v>3361</v>
      </c>
      <c r="R3192" s="53"/>
      <c r="S3192" s="358"/>
      <c r="T3192" s="91"/>
      <c r="U3192" s="92"/>
      <c r="V3192" s="92">
        <v>41943</v>
      </c>
      <c r="W3192" s="92">
        <v>41943</v>
      </c>
    </row>
    <row r="3193" spans="1:34" x14ac:dyDescent="0.2">
      <c r="A3193" s="11">
        <f t="shared" si="51"/>
        <v>3190</v>
      </c>
      <c r="B3193" s="98">
        <v>2029</v>
      </c>
      <c r="C3193" s="18" t="s">
        <v>1697</v>
      </c>
      <c r="D3193" s="53" t="s">
        <v>20289</v>
      </c>
      <c r="E3193" s="37" t="s">
        <v>2119</v>
      </c>
      <c r="F3193" s="37" t="s">
        <v>3051</v>
      </c>
      <c r="G3193" s="167"/>
      <c r="H3193" s="167"/>
      <c r="I3193" s="18" t="s">
        <v>3360</v>
      </c>
      <c r="J3193" s="167"/>
      <c r="K3193" s="11"/>
      <c r="L3193" s="92">
        <v>41943</v>
      </c>
      <c r="M3193" s="522"/>
      <c r="N3193" s="65"/>
      <c r="O3193" s="361">
        <v>0</v>
      </c>
      <c r="P3193" s="39">
        <v>1</v>
      </c>
      <c r="Q3193" s="91" t="s">
        <v>3361</v>
      </c>
      <c r="R3193" s="53"/>
      <c r="S3193" s="359" t="s">
        <v>3360</v>
      </c>
      <c r="T3193" s="91"/>
      <c r="U3193" s="92"/>
      <c r="V3193" s="92">
        <v>41943</v>
      </c>
      <c r="W3193" s="92">
        <v>41943</v>
      </c>
    </row>
    <row r="3194" spans="1:34" x14ac:dyDescent="0.2">
      <c r="A3194" s="11">
        <f t="shared" si="51"/>
        <v>3191</v>
      </c>
      <c r="B3194" s="98">
        <v>4328</v>
      </c>
      <c r="C3194" s="18" t="s">
        <v>1697</v>
      </c>
      <c r="D3194" s="53" t="s">
        <v>20144</v>
      </c>
      <c r="E3194" s="37" t="s">
        <v>957</v>
      </c>
      <c r="F3194" s="37" t="s">
        <v>3096</v>
      </c>
      <c r="G3194" s="167"/>
      <c r="H3194" s="22"/>
      <c r="I3194" s="18" t="s">
        <v>3360</v>
      </c>
      <c r="J3194" s="167"/>
      <c r="K3194" s="11"/>
      <c r="L3194" s="92">
        <v>41943</v>
      </c>
      <c r="M3194" s="522"/>
      <c r="N3194" s="65"/>
      <c r="O3194" s="361">
        <v>0</v>
      </c>
      <c r="P3194" s="39">
        <v>1</v>
      </c>
      <c r="Q3194" s="91" t="s">
        <v>3361</v>
      </c>
      <c r="R3194" s="53"/>
      <c r="S3194" s="359"/>
      <c r="T3194" s="91"/>
      <c r="U3194" s="92"/>
      <c r="V3194" s="92">
        <v>41943</v>
      </c>
      <c r="W3194" s="92">
        <v>41943</v>
      </c>
    </row>
    <row r="3195" spans="1:34" ht="17.25" customHeight="1" x14ac:dyDescent="0.2">
      <c r="A3195" s="11">
        <f t="shared" si="51"/>
        <v>3192</v>
      </c>
      <c r="B3195" s="98">
        <v>4024</v>
      </c>
      <c r="C3195" s="18" t="s">
        <v>1697</v>
      </c>
      <c r="D3195" s="53" t="str">
        <f>INDEX(Лист2!C:C,MATCH(B3195,Лист2!A:A,0))</f>
        <v>г. Минск, проезд Каролинский, д. 5, Минский р-н, Минская обл.</v>
      </c>
      <c r="E3195" s="37" t="s">
        <v>2119</v>
      </c>
      <c r="F3195" s="37" t="s">
        <v>3051</v>
      </c>
      <c r="G3195" s="167"/>
      <c r="H3195" s="22"/>
      <c r="I3195" s="18" t="s">
        <v>3360</v>
      </c>
      <c r="J3195" s="167"/>
      <c r="K3195" s="11"/>
      <c r="L3195" s="92">
        <v>41953</v>
      </c>
      <c r="M3195" s="522"/>
      <c r="N3195" s="65"/>
      <c r="O3195" s="361">
        <v>0</v>
      </c>
      <c r="P3195" s="39">
        <v>1</v>
      </c>
      <c r="Q3195" s="91" t="s">
        <v>3361</v>
      </c>
      <c r="R3195" s="53"/>
      <c r="S3195" s="359"/>
      <c r="T3195" s="92"/>
      <c r="U3195" s="92"/>
      <c r="V3195" s="92">
        <v>41943</v>
      </c>
      <c r="W3195" s="92">
        <v>41943</v>
      </c>
      <c r="Y3195" s="127"/>
      <c r="Z3195" s="127"/>
      <c r="AA3195" s="127"/>
      <c r="AB3195" s="127"/>
      <c r="AC3195" s="127"/>
      <c r="AD3195" s="127"/>
      <c r="AE3195" s="127"/>
    </row>
    <row r="3196" spans="1:34" ht="14.25" customHeight="1" x14ac:dyDescent="0.2">
      <c r="A3196" s="11">
        <f t="shared" si="51"/>
        <v>3193</v>
      </c>
      <c r="B3196" s="98">
        <v>1110</v>
      </c>
      <c r="C3196" s="18" t="s">
        <v>1697</v>
      </c>
      <c r="D3196" s="53" t="str">
        <f>INDEX(Лист2!C:C,MATCH(B3196,Лист2!A:A,0))</f>
        <v>г. Минск, ул. Дзержинского, д. 57, Минский р-н, Минская обл.</v>
      </c>
      <c r="E3196" s="37" t="s">
        <v>2119</v>
      </c>
      <c r="F3196" s="43" t="s">
        <v>3051</v>
      </c>
      <c r="G3196" s="167"/>
      <c r="H3196" s="22" t="s">
        <v>2121</v>
      </c>
      <c r="I3196" s="18" t="s">
        <v>3360</v>
      </c>
      <c r="J3196" s="167"/>
      <c r="K3196" s="46">
        <v>42062</v>
      </c>
      <c r="L3196" s="46">
        <v>41960</v>
      </c>
      <c r="M3196" s="522"/>
      <c r="N3196" s="65"/>
      <c r="O3196" s="361">
        <v>0</v>
      </c>
      <c r="P3196" s="39">
        <v>1</v>
      </c>
      <c r="Q3196" s="91" t="s">
        <v>3110</v>
      </c>
      <c r="R3196" s="53"/>
      <c r="S3196" s="358" t="s">
        <v>2121</v>
      </c>
      <c r="T3196" s="92">
        <v>41997</v>
      </c>
      <c r="U3196" s="92">
        <v>42062</v>
      </c>
      <c r="V3196" s="92">
        <v>41912</v>
      </c>
      <c r="W3196" s="92">
        <v>41957</v>
      </c>
      <c r="Y3196" s="127">
        <f>INDEX('[1]3Ж'!$B:$B,MATCH(B3196,'[1]3Ж'!$B:$B,0))</f>
        <v>1110</v>
      </c>
      <c r="Z3196" s="127"/>
      <c r="AA3196" s="127"/>
      <c r="AB3196" s="127" t="e">
        <f>MATCH(B3196,AE:AE,0)</f>
        <v>#N/A</v>
      </c>
      <c r="AC3196" s="127" t="e">
        <f>INDEX(AE:AE,AB3196)</f>
        <v>#N/A</v>
      </c>
      <c r="AD3196" s="127" t="e">
        <f>AC3196=B3196</f>
        <v>#N/A</v>
      </c>
      <c r="AE3196" s="127"/>
      <c r="AG3196" s="127" t="e">
        <f>MATCH(B3196,AF:AF,0)</f>
        <v>#N/A</v>
      </c>
    </row>
    <row r="3197" spans="1:34" ht="22.5" customHeight="1" x14ac:dyDescent="0.2">
      <c r="A3197" s="11">
        <f t="shared" si="51"/>
        <v>3194</v>
      </c>
      <c r="B3197" s="98">
        <v>185</v>
      </c>
      <c r="C3197" s="18" t="s">
        <v>1697</v>
      </c>
      <c r="D3197" s="374" t="s">
        <v>20868</v>
      </c>
      <c r="E3197" s="37" t="s">
        <v>2119</v>
      </c>
      <c r="F3197" s="37" t="s">
        <v>3051</v>
      </c>
      <c r="G3197" s="167"/>
      <c r="H3197" s="22"/>
      <c r="I3197" s="18" t="s">
        <v>3360</v>
      </c>
      <c r="J3197" s="167"/>
      <c r="K3197" s="11"/>
      <c r="L3197" s="46">
        <v>41973</v>
      </c>
      <c r="M3197" s="522"/>
      <c r="N3197" s="65"/>
      <c r="O3197" s="39">
        <v>0</v>
      </c>
      <c r="P3197" s="39">
        <v>1</v>
      </c>
      <c r="Q3197" s="91" t="s">
        <v>3361</v>
      </c>
      <c r="R3197" s="53"/>
      <c r="S3197" s="358"/>
      <c r="T3197" s="92"/>
      <c r="U3197" s="92"/>
      <c r="V3197" s="92">
        <v>41943</v>
      </c>
      <c r="W3197" s="92">
        <v>41971</v>
      </c>
      <c r="Y3197" s="127"/>
      <c r="Z3197" s="127"/>
      <c r="AA3197" s="127"/>
      <c r="AB3197" s="127" t="e">
        <f>MATCH(B3197,AE:AE,0)</f>
        <v>#N/A</v>
      </c>
      <c r="AC3197" s="127" t="e">
        <f>INDEX(AE:AE,AB3197)</f>
        <v>#N/A</v>
      </c>
      <c r="AD3197" s="127" t="e">
        <f>AC3197=B3197</f>
        <v>#N/A</v>
      </c>
      <c r="AE3197" s="127"/>
      <c r="AG3197" s="127" t="e">
        <f>MATCH(B3197,AF:AF,0)</f>
        <v>#N/A</v>
      </c>
    </row>
    <row r="3198" spans="1:34" x14ac:dyDescent="0.2">
      <c r="A3198" s="11">
        <f t="shared" si="51"/>
        <v>3195</v>
      </c>
      <c r="B3198" s="219">
        <v>2027</v>
      </c>
      <c r="C3198" s="18" t="s">
        <v>1697</v>
      </c>
      <c r="D3198" s="19" t="s">
        <v>3369</v>
      </c>
      <c r="E3198" s="37" t="s">
        <v>2119</v>
      </c>
      <c r="F3198" s="43" t="s">
        <v>3051</v>
      </c>
      <c r="G3198" s="167"/>
      <c r="H3198" s="167"/>
      <c r="I3198" s="18" t="s">
        <v>3360</v>
      </c>
      <c r="J3198" s="167"/>
      <c r="K3198" s="11"/>
      <c r="L3198" s="46">
        <v>41973</v>
      </c>
      <c r="M3198" s="522"/>
      <c r="N3198" s="65"/>
      <c r="O3198" s="39">
        <v>0</v>
      </c>
      <c r="P3198" s="39">
        <v>1</v>
      </c>
      <c r="Q3198" s="91" t="s">
        <v>3361</v>
      </c>
      <c r="R3198" s="53"/>
      <c r="S3198" s="204" t="s">
        <v>3360</v>
      </c>
      <c r="T3198" s="92"/>
      <c r="U3198" s="92"/>
      <c r="V3198" s="92">
        <v>41912</v>
      </c>
      <c r="W3198" s="92">
        <v>41971</v>
      </c>
      <c r="Y3198" s="127">
        <f>INDEX('[1]3Ж'!$B:$B,MATCH(B3198,'[1]3Ж'!$B:$B,0))</f>
        <v>2027</v>
      </c>
      <c r="Z3198" s="127"/>
      <c r="AA3198" s="127"/>
      <c r="AB3198" s="127" t="e">
        <f>MATCH(B3198,AE:AE,0)</f>
        <v>#N/A</v>
      </c>
      <c r="AC3198" s="127" t="e">
        <f>INDEX(AE:AE,AB3198)</f>
        <v>#N/A</v>
      </c>
      <c r="AD3198" s="127"/>
      <c r="AE3198" s="127"/>
      <c r="AG3198" s="127" t="e">
        <f>MATCH(B3198,AF:AF,0)</f>
        <v>#N/A</v>
      </c>
    </row>
    <row r="3199" spans="1:34" x14ac:dyDescent="0.2">
      <c r="A3199" s="11">
        <f t="shared" si="51"/>
        <v>3196</v>
      </c>
      <c r="B3199" s="219">
        <v>4023</v>
      </c>
      <c r="C3199" s="18" t="s">
        <v>1697</v>
      </c>
      <c r="D3199" s="19" t="s">
        <v>3373</v>
      </c>
      <c r="E3199" s="37" t="s">
        <v>2119</v>
      </c>
      <c r="F3199" s="43" t="s">
        <v>3051</v>
      </c>
      <c r="G3199" s="167"/>
      <c r="H3199" s="22" t="s">
        <v>2121</v>
      </c>
      <c r="I3199" s="18" t="s">
        <v>3360</v>
      </c>
      <c r="J3199" s="167"/>
      <c r="K3199" s="46">
        <v>41973</v>
      </c>
      <c r="L3199" s="46">
        <v>41973</v>
      </c>
      <c r="M3199" s="522"/>
      <c r="N3199" s="39"/>
      <c r="O3199" s="39">
        <v>0</v>
      </c>
      <c r="P3199" s="39">
        <v>1</v>
      </c>
      <c r="Q3199" s="91" t="s">
        <v>3110</v>
      </c>
      <c r="R3199" s="53"/>
      <c r="S3199" s="355"/>
      <c r="T3199" s="92">
        <v>41971</v>
      </c>
      <c r="U3199" s="92">
        <v>41971</v>
      </c>
      <c r="V3199" s="92">
        <v>41912</v>
      </c>
      <c r="W3199" s="92">
        <v>41971</v>
      </c>
      <c r="Y3199" s="127">
        <f>INDEX('[1]3Ж'!$B:$B,MATCH(B3199,'[1]3Ж'!$B:$B,0))</f>
        <v>4023</v>
      </c>
      <c r="Z3199" s="127"/>
      <c r="AA3199" s="127"/>
      <c r="AB3199" s="127" t="e">
        <f>MATCH(B3199,AE:AE,0)</f>
        <v>#N/A</v>
      </c>
      <c r="AC3199" s="127" t="e">
        <f>INDEX(AE:AE,AB3199)</f>
        <v>#N/A</v>
      </c>
      <c r="AD3199" s="127"/>
      <c r="AE3199" s="127"/>
      <c r="AG3199" s="127" t="e">
        <f>MATCH(B3199,AF:AF,0)</f>
        <v>#N/A</v>
      </c>
    </row>
    <row r="3200" spans="1:34" s="127" customFormat="1" x14ac:dyDescent="0.2">
      <c r="A3200" s="11">
        <f t="shared" si="51"/>
        <v>3197</v>
      </c>
      <c r="B3200" s="129">
        <v>4059</v>
      </c>
      <c r="C3200" s="18" t="s">
        <v>1697</v>
      </c>
      <c r="D3200" s="131" t="s">
        <v>3199</v>
      </c>
      <c r="E3200" s="132" t="s">
        <v>2119</v>
      </c>
      <c r="F3200" s="43" t="s">
        <v>3098</v>
      </c>
      <c r="G3200" s="18"/>
      <c r="H3200" s="18" t="s">
        <v>2121</v>
      </c>
      <c r="I3200" s="18" t="s">
        <v>3360</v>
      </c>
      <c r="J3200" s="69"/>
      <c r="K3200" s="70">
        <v>41973</v>
      </c>
      <c r="L3200" s="70">
        <v>41973</v>
      </c>
      <c r="M3200" s="522"/>
      <c r="N3200" s="65"/>
      <c r="O3200" s="75">
        <v>0</v>
      </c>
      <c r="P3200" s="65">
        <v>1</v>
      </c>
      <c r="Q3200" s="124" t="s">
        <v>3110</v>
      </c>
      <c r="R3200" s="14"/>
      <c r="S3200" s="204"/>
      <c r="T3200" s="413">
        <v>41970</v>
      </c>
      <c r="U3200" s="92">
        <v>41971</v>
      </c>
      <c r="V3200" s="413">
        <v>41970</v>
      </c>
      <c r="W3200" s="92">
        <v>41971</v>
      </c>
      <c r="Y3200" s="127">
        <f>INDEX('[1]3Ж'!$B:$B,MATCH(B3200,'[1]3Ж'!$B:$B,0))</f>
        <v>4059</v>
      </c>
      <c r="AB3200" s="127" t="e">
        <f>MATCH(B3200,AE:AE,0)</f>
        <v>#N/A</v>
      </c>
      <c r="AC3200" s="127" t="e">
        <f>INDEX(AE:AE,AB3200)</f>
        <v>#N/A</v>
      </c>
      <c r="AE3200" s="127">
        <v>4671</v>
      </c>
      <c r="AF3200" s="17">
        <v>3010</v>
      </c>
      <c r="AG3200" s="127" t="e">
        <f>MATCH(B3200,AF:AF,0)</f>
        <v>#N/A</v>
      </c>
      <c r="AH3200" s="17"/>
    </row>
    <row r="3201" spans="1:33" ht="12.75" customHeight="1" x14ac:dyDescent="0.2">
      <c r="A3201" s="11">
        <f t="shared" si="51"/>
        <v>3198</v>
      </c>
      <c r="B3201" s="98">
        <v>4237</v>
      </c>
      <c r="C3201" s="18" t="s">
        <v>1697</v>
      </c>
      <c r="D3201" s="374" t="s">
        <v>20869</v>
      </c>
      <c r="E3201" s="37" t="s">
        <v>957</v>
      </c>
      <c r="F3201" s="43" t="s">
        <v>3096</v>
      </c>
      <c r="G3201" s="22" t="s">
        <v>2120</v>
      </c>
      <c r="H3201" s="22" t="s">
        <v>2121</v>
      </c>
      <c r="I3201" s="18" t="s">
        <v>3360</v>
      </c>
      <c r="J3201" s="386">
        <v>41973</v>
      </c>
      <c r="K3201" s="46">
        <v>41973</v>
      </c>
      <c r="L3201" s="46">
        <v>41973</v>
      </c>
      <c r="M3201" s="522"/>
      <c r="N3201" s="39"/>
      <c r="O3201" s="75">
        <v>0</v>
      </c>
      <c r="P3201" s="65">
        <v>1</v>
      </c>
      <c r="Q3201" s="124" t="s">
        <v>3110</v>
      </c>
      <c r="R3201" s="53"/>
      <c r="S3201" s="204"/>
      <c r="T3201" s="92">
        <v>41971</v>
      </c>
      <c r="U3201" s="92">
        <v>41971</v>
      </c>
      <c r="V3201" s="92">
        <v>41971</v>
      </c>
      <c r="W3201" s="92">
        <v>41971</v>
      </c>
      <c r="Y3201" s="127"/>
      <c r="Z3201" s="127"/>
      <c r="AA3201" s="127"/>
      <c r="AB3201" s="127"/>
      <c r="AC3201" s="127"/>
      <c r="AD3201" s="127"/>
      <c r="AE3201" s="127"/>
    </row>
    <row r="3202" spans="1:33" ht="24" customHeight="1" x14ac:dyDescent="0.2">
      <c r="A3202" s="11">
        <f t="shared" si="51"/>
        <v>3199</v>
      </c>
      <c r="B3202" s="98">
        <v>4196</v>
      </c>
      <c r="C3202" s="18" t="s">
        <v>1697</v>
      </c>
      <c r="D3202" s="17" t="s">
        <v>20870</v>
      </c>
      <c r="E3202" s="37" t="s">
        <v>957</v>
      </c>
      <c r="F3202" s="37" t="s">
        <v>3096</v>
      </c>
      <c r="G3202" s="167"/>
      <c r="H3202" s="22"/>
      <c r="I3202" s="18" t="s">
        <v>3360</v>
      </c>
      <c r="J3202" s="167"/>
      <c r="K3202" s="11"/>
      <c r="L3202" s="46">
        <v>41973</v>
      </c>
      <c r="M3202" s="522"/>
      <c r="N3202" s="39"/>
      <c r="O3202" s="39">
        <v>0</v>
      </c>
      <c r="P3202" s="39">
        <v>1</v>
      </c>
      <c r="Q3202" s="91" t="s">
        <v>3361</v>
      </c>
      <c r="R3202" s="53"/>
      <c r="S3202" s="204"/>
      <c r="T3202" s="91"/>
      <c r="U3202" s="92"/>
      <c r="V3202" s="92">
        <v>41943</v>
      </c>
      <c r="W3202" s="92">
        <v>41971</v>
      </c>
      <c r="Y3202" s="127"/>
      <c r="Z3202" s="127"/>
      <c r="AA3202" s="127"/>
      <c r="AB3202" s="127" t="e">
        <f>MATCH(B3202,AE:AE,0)</f>
        <v>#N/A</v>
      </c>
      <c r="AC3202" s="127" t="e">
        <f>INDEX(AE:AE,AB3202)</f>
        <v>#N/A</v>
      </c>
      <c r="AD3202" s="127" t="e">
        <f>AC3202=B3202</f>
        <v>#N/A</v>
      </c>
      <c r="AE3202" s="127"/>
      <c r="AG3202" s="127" t="e">
        <f>MATCH(B3202,AF:AF,0)</f>
        <v>#N/A</v>
      </c>
    </row>
    <row r="3203" spans="1:33" ht="21.75" customHeight="1" x14ac:dyDescent="0.2">
      <c r="A3203" s="11">
        <f t="shared" si="51"/>
        <v>3200</v>
      </c>
      <c r="B3203" s="98">
        <v>4169</v>
      </c>
      <c r="C3203" s="105" t="s">
        <v>1697</v>
      </c>
      <c r="D3203" s="374" t="s">
        <v>20865</v>
      </c>
      <c r="E3203" s="37" t="s">
        <v>2119</v>
      </c>
      <c r="F3203" s="37" t="s">
        <v>3051</v>
      </c>
      <c r="G3203" s="18" t="s">
        <v>2120</v>
      </c>
      <c r="H3203" s="18" t="s">
        <v>2121</v>
      </c>
      <c r="I3203" s="18" t="s">
        <v>3360</v>
      </c>
      <c r="J3203" s="386">
        <v>41973</v>
      </c>
      <c r="K3203" s="46">
        <v>41973</v>
      </c>
      <c r="L3203" s="46">
        <v>41973</v>
      </c>
      <c r="M3203" s="522"/>
      <c r="N3203" s="39"/>
      <c r="O3203" s="39">
        <v>0</v>
      </c>
      <c r="P3203" s="39">
        <v>1</v>
      </c>
      <c r="Q3203" s="91" t="s">
        <v>3110</v>
      </c>
      <c r="R3203" s="53"/>
      <c r="S3203" s="204"/>
      <c r="T3203" s="92">
        <v>41971</v>
      </c>
      <c r="U3203" s="92">
        <v>41971</v>
      </c>
      <c r="V3203" s="92">
        <v>41971</v>
      </c>
      <c r="W3203" s="92">
        <v>41971</v>
      </c>
      <c r="Y3203" s="127"/>
      <c r="Z3203" s="127"/>
      <c r="AA3203" s="127"/>
      <c r="AE3203" s="127"/>
    </row>
    <row r="3204" spans="1:33" ht="12.75" customHeight="1" x14ac:dyDescent="0.2">
      <c r="A3204" s="11">
        <f t="shared" si="51"/>
        <v>3201</v>
      </c>
      <c r="B3204" s="98">
        <v>4210</v>
      </c>
      <c r="C3204" s="105" t="s">
        <v>1697</v>
      </c>
      <c r="D3204" s="374" t="s">
        <v>20867</v>
      </c>
      <c r="E3204" s="37" t="s">
        <v>934</v>
      </c>
      <c r="F3204" s="37" t="s">
        <v>3055</v>
      </c>
      <c r="G3204" s="167"/>
      <c r="H3204" s="167"/>
      <c r="I3204" s="18" t="s">
        <v>3360</v>
      </c>
      <c r="J3204" s="167"/>
      <c r="K3204" s="11"/>
      <c r="L3204" s="46">
        <v>41973</v>
      </c>
      <c r="M3204" s="522"/>
      <c r="N3204" s="39"/>
      <c r="O3204" s="39">
        <v>0</v>
      </c>
      <c r="P3204" s="39">
        <v>1</v>
      </c>
      <c r="Q3204" s="91" t="s">
        <v>3361</v>
      </c>
      <c r="R3204" s="53"/>
      <c r="S3204" s="204"/>
      <c r="T3204" s="91"/>
      <c r="U3204" s="92"/>
      <c r="V3204" s="92">
        <v>41971</v>
      </c>
      <c r="W3204" s="92">
        <v>41971</v>
      </c>
      <c r="Y3204" s="127"/>
      <c r="Z3204" s="127"/>
      <c r="AA3204" s="127"/>
      <c r="AE3204" s="127"/>
    </row>
    <row r="3205" spans="1:33" ht="22.5" customHeight="1" x14ac:dyDescent="0.2">
      <c r="A3205" s="11">
        <f t="shared" si="51"/>
        <v>3202</v>
      </c>
      <c r="B3205" s="98">
        <v>4222</v>
      </c>
      <c r="C3205" s="105" t="s">
        <v>1697</v>
      </c>
      <c r="D3205" s="374" t="s">
        <v>20866</v>
      </c>
      <c r="E3205" s="37" t="s">
        <v>2119</v>
      </c>
      <c r="F3205" s="37" t="s">
        <v>3098</v>
      </c>
      <c r="G3205" s="22" t="s">
        <v>2120</v>
      </c>
      <c r="H3205" s="22" t="s">
        <v>2121</v>
      </c>
      <c r="I3205" s="18" t="s">
        <v>3360</v>
      </c>
      <c r="J3205" s="386">
        <v>42004</v>
      </c>
      <c r="K3205" s="46">
        <v>42004</v>
      </c>
      <c r="L3205" s="46">
        <v>41973</v>
      </c>
      <c r="M3205" s="522"/>
      <c r="N3205" s="39"/>
      <c r="O3205" s="39">
        <v>0</v>
      </c>
      <c r="P3205" s="39">
        <v>1</v>
      </c>
      <c r="Q3205" s="91" t="s">
        <v>3110</v>
      </c>
      <c r="R3205" s="53"/>
      <c r="S3205" s="204" t="s">
        <v>3381</v>
      </c>
      <c r="T3205" s="92">
        <v>41971</v>
      </c>
      <c r="U3205" s="126">
        <v>42037</v>
      </c>
      <c r="V3205" s="92">
        <v>41971</v>
      </c>
      <c r="W3205" s="92">
        <v>41971</v>
      </c>
      <c r="Y3205" s="127"/>
      <c r="Z3205" s="127"/>
      <c r="AA3205" s="127"/>
      <c r="AE3205" s="127"/>
    </row>
    <row r="3206" spans="1:33" x14ac:dyDescent="0.2">
      <c r="A3206" s="11">
        <f t="shared" si="51"/>
        <v>3203</v>
      </c>
      <c r="B3206" s="206">
        <v>4037</v>
      </c>
      <c r="C3206" s="18" t="s">
        <v>1697</v>
      </c>
      <c r="D3206" s="53" t="str">
        <f>INDEX(Лист2!C:C,MATCH(B3206,Лист2!A:A,0))</f>
        <v>г. Минск, ул. Независимости, д. 65, Минский р-н, Минская обл.</v>
      </c>
      <c r="E3206" s="43" t="s">
        <v>2119</v>
      </c>
      <c r="F3206" s="43" t="s">
        <v>3051</v>
      </c>
      <c r="G3206" s="18"/>
      <c r="H3206" s="18"/>
      <c r="I3206" s="18" t="s">
        <v>3360</v>
      </c>
      <c r="J3206" s="69"/>
      <c r="K3206" s="144"/>
      <c r="L3206" s="144">
        <v>41993</v>
      </c>
      <c r="M3206" s="522"/>
      <c r="N3206" s="79"/>
      <c r="O3206" s="75">
        <v>0</v>
      </c>
      <c r="P3206" s="65">
        <v>1</v>
      </c>
      <c r="Q3206" s="91" t="s">
        <v>3361</v>
      </c>
      <c r="R3206" s="74"/>
      <c r="S3206" s="118"/>
      <c r="T3206" s="92"/>
      <c r="U3206" s="92"/>
      <c r="V3206" s="126">
        <v>41912</v>
      </c>
      <c r="W3206" s="126">
        <v>41971</v>
      </c>
    </row>
    <row r="3207" spans="1:33" ht="12.75" customHeight="1" x14ac:dyDescent="0.2">
      <c r="A3207" s="11">
        <f t="shared" si="51"/>
        <v>3204</v>
      </c>
      <c r="B3207" s="98">
        <v>4022</v>
      </c>
      <c r="C3207" s="105" t="s">
        <v>1697</v>
      </c>
      <c r="D3207" s="53" t="str">
        <f>INDEX(Лист2!C:C,MATCH(B3207,Лист2!A:A,0))</f>
        <v>г. Могилёв, ул. Сосновая, д. 2, Могилёвский р-н, Могилёвская обл.</v>
      </c>
      <c r="E3207" s="37" t="s">
        <v>934</v>
      </c>
      <c r="F3207" s="37" t="s">
        <v>3055</v>
      </c>
      <c r="G3207" s="167"/>
      <c r="H3207" s="167"/>
      <c r="I3207" s="18" t="s">
        <v>3360</v>
      </c>
      <c r="J3207" s="167"/>
      <c r="K3207" s="11"/>
      <c r="L3207" s="46">
        <v>42003</v>
      </c>
      <c r="M3207" s="522"/>
      <c r="N3207" s="79"/>
      <c r="O3207" s="39">
        <v>0</v>
      </c>
      <c r="P3207" s="39">
        <v>1</v>
      </c>
      <c r="Q3207" s="91" t="s">
        <v>3361</v>
      </c>
      <c r="R3207" s="53"/>
      <c r="S3207" s="204"/>
      <c r="T3207" s="91"/>
      <c r="U3207" s="92"/>
      <c r="V3207" s="126">
        <v>41997</v>
      </c>
      <c r="W3207" s="126">
        <v>41971</v>
      </c>
      <c r="Y3207" s="127">
        <f>MATCH(B3207,[2]exp1!$B$45:$B$163,0)</f>
        <v>21</v>
      </c>
      <c r="Z3207" s="127">
        <f>INDEX([2]exp1!$B$45:$B$163,Y3207)</f>
        <v>4022</v>
      </c>
      <c r="AA3207" s="127"/>
      <c r="AB3207" s="127" t="e">
        <f>MATCH(B3207,[2]exp1!$B$5:$B$36,0)</f>
        <v>#N/A</v>
      </c>
      <c r="AC3207" s="127" t="e">
        <f>INDEX([2]exp1!$B$22:$B$36,AB3207)</f>
        <v>#N/A</v>
      </c>
      <c r="AE3207" s="127"/>
    </row>
    <row r="3208" spans="1:33" ht="12.75" customHeight="1" x14ac:dyDescent="0.2">
      <c r="A3208" s="11">
        <f t="shared" si="51"/>
        <v>3205</v>
      </c>
      <c r="B3208" s="98">
        <v>4060</v>
      </c>
      <c r="C3208" s="105" t="s">
        <v>1697</v>
      </c>
      <c r="D3208" s="53" t="str">
        <f>INDEX(Лист2!C:C,MATCH(B3208,Лист2!A:A,0))</f>
        <v>д. Ратичи, Гродненский р-н, Гродненская обл.</v>
      </c>
      <c r="E3208" s="37" t="s">
        <v>646</v>
      </c>
      <c r="F3208" s="37" t="s">
        <v>3097</v>
      </c>
      <c r="G3208" s="167"/>
      <c r="H3208" s="22" t="s">
        <v>2121</v>
      </c>
      <c r="I3208" s="18" t="s">
        <v>3360</v>
      </c>
      <c r="J3208" s="167"/>
      <c r="K3208" s="46">
        <v>42277</v>
      </c>
      <c r="L3208" s="46">
        <v>42003</v>
      </c>
      <c r="M3208" s="522"/>
      <c r="N3208" s="79"/>
      <c r="O3208" s="39">
        <v>0</v>
      </c>
      <c r="P3208" s="39">
        <v>1</v>
      </c>
      <c r="Q3208" s="91" t="s">
        <v>3110</v>
      </c>
      <c r="R3208" s="53"/>
      <c r="S3208" s="204" t="s">
        <v>20872</v>
      </c>
      <c r="T3208" s="92">
        <v>42277</v>
      </c>
      <c r="U3208" s="92">
        <v>42277</v>
      </c>
      <c r="V3208" s="126">
        <v>41997</v>
      </c>
      <c r="W3208" s="126">
        <v>41971</v>
      </c>
      <c r="Y3208" s="127">
        <f>MATCH(B3208,[2]exp1!$B$45:$B$163,0)</f>
        <v>44</v>
      </c>
      <c r="Z3208" s="127">
        <f>INDEX([2]exp1!$B$45:$B$163,Y3208)</f>
        <v>4060</v>
      </c>
      <c r="AA3208" s="127"/>
      <c r="AB3208" s="127" t="e">
        <f>MATCH(B3208,[2]exp1!$B$5:$B$36,0)</f>
        <v>#N/A</v>
      </c>
      <c r="AC3208" s="127" t="e">
        <f>INDEX([2]exp1!$B$22:$B$36,AB3208)</f>
        <v>#N/A</v>
      </c>
      <c r="AE3208" s="127"/>
    </row>
    <row r="3209" spans="1:33" ht="15.75" customHeight="1" x14ac:dyDescent="0.2">
      <c r="A3209" s="11">
        <f t="shared" si="51"/>
        <v>3206</v>
      </c>
      <c r="B3209" s="100">
        <v>4228</v>
      </c>
      <c r="C3209" s="105" t="s">
        <v>1697</v>
      </c>
      <c r="D3209" s="53" t="str">
        <f>INDEX(Лист2!C:C,MATCH(B3209,Лист2!A:A,0))</f>
        <v>г. Витебск, ул. Чапаева, д. 32, Витебский р-н, Витебская обл.</v>
      </c>
      <c r="E3209" s="43" t="s">
        <v>2646</v>
      </c>
      <c r="F3209" s="43" t="s">
        <v>3052</v>
      </c>
      <c r="G3209" s="167"/>
      <c r="H3209" s="22"/>
      <c r="I3209" s="18" t="s">
        <v>3360</v>
      </c>
      <c r="J3209" s="167"/>
      <c r="K3209" s="11"/>
      <c r="L3209" s="46">
        <v>42003</v>
      </c>
      <c r="M3209" s="522"/>
      <c r="N3209" s="79"/>
      <c r="O3209" s="39">
        <v>0</v>
      </c>
      <c r="P3209" s="39">
        <v>1</v>
      </c>
      <c r="Q3209" s="91" t="s">
        <v>3361</v>
      </c>
      <c r="R3209" s="53"/>
      <c r="S3209" s="204" t="s">
        <v>3360</v>
      </c>
      <c r="T3209" s="91"/>
      <c r="U3209" s="92"/>
      <c r="V3209" s="126">
        <v>41997</v>
      </c>
      <c r="W3209" s="126">
        <v>41971</v>
      </c>
      <c r="Y3209" s="127">
        <f>MATCH(B3209,[2]exp1!$B$45:$B$163,0)</f>
        <v>88</v>
      </c>
      <c r="Z3209" s="127">
        <f>INDEX([2]exp1!$B$45:$B$163,Y3209)</f>
        <v>4228</v>
      </c>
      <c r="AA3209" s="127"/>
      <c r="AB3209" s="127" t="e">
        <f>MATCH(B3209,[2]exp1!$B$5:$B$36,0)</f>
        <v>#N/A</v>
      </c>
      <c r="AC3209" s="127" t="e">
        <f>INDEX([2]exp1!$B$22:$B$36,AB3209)</f>
        <v>#N/A</v>
      </c>
      <c r="AD3209" s="127"/>
      <c r="AE3209" s="127"/>
    </row>
    <row r="3210" spans="1:33" ht="12.75" customHeight="1" x14ac:dyDescent="0.2">
      <c r="A3210" s="11">
        <f t="shared" si="51"/>
        <v>3207</v>
      </c>
      <c r="B3210" s="98">
        <v>4032</v>
      </c>
      <c r="C3210" s="105" t="s">
        <v>1697</v>
      </c>
      <c r="D3210" s="53" t="str">
        <f>INDEX(Лист2!C:C,MATCH(B3210,Лист2!A:A,0))</f>
        <v>г. Витебск, ул. Сивакова, д. 12, Витебский р-н, Витебская обл.</v>
      </c>
      <c r="E3210" s="43" t="s">
        <v>2646</v>
      </c>
      <c r="F3210" s="43" t="s">
        <v>3052</v>
      </c>
      <c r="G3210" s="167"/>
      <c r="H3210" s="22"/>
      <c r="I3210" s="18" t="s">
        <v>3360</v>
      </c>
      <c r="J3210" s="167"/>
      <c r="K3210" s="11"/>
      <c r="L3210" s="46">
        <v>42003</v>
      </c>
      <c r="M3210" s="522"/>
      <c r="N3210" s="79"/>
      <c r="O3210" s="39">
        <v>0</v>
      </c>
      <c r="P3210" s="39">
        <v>1</v>
      </c>
      <c r="Q3210" s="91" t="s">
        <v>3361</v>
      </c>
      <c r="R3210" s="53"/>
      <c r="S3210" s="204" t="s">
        <v>3360</v>
      </c>
      <c r="T3210" s="91"/>
      <c r="U3210" s="92"/>
      <c r="V3210" s="126">
        <v>41997</v>
      </c>
      <c r="W3210" s="126">
        <v>41667</v>
      </c>
      <c r="Y3210" s="127">
        <f>MATCH(B3210,[2]exp1!$B$45:$B$163,0)</f>
        <v>27</v>
      </c>
      <c r="Z3210" s="127">
        <f>INDEX([2]exp1!$B$45:$B$163,Y3210)</f>
        <v>4032</v>
      </c>
      <c r="AA3210" s="127"/>
      <c r="AB3210" s="127" t="e">
        <f>MATCH(B3210,[2]exp1!$B$5:$B$36,0)</f>
        <v>#N/A</v>
      </c>
      <c r="AC3210" s="127" t="e">
        <f>INDEX([2]exp1!$B$22:$B$36,AB3210)</f>
        <v>#N/A</v>
      </c>
      <c r="AE3210" s="127"/>
    </row>
    <row r="3211" spans="1:33" ht="12.75" customHeight="1" x14ac:dyDescent="0.2">
      <c r="A3211" s="11">
        <f t="shared" si="51"/>
        <v>3208</v>
      </c>
      <c r="B3211" s="98">
        <v>4233</v>
      </c>
      <c r="C3211" s="105" t="s">
        <v>1697</v>
      </c>
      <c r="D3211" s="53" t="str">
        <f>INDEX(Лист2!C:C,MATCH(B3211,Лист2!A:A,0))</f>
        <v>г. Витебск, ул. Горбачевского, д. 26а, Витебский р-н, Витебская обл.</v>
      </c>
      <c r="E3211" s="43" t="s">
        <v>2646</v>
      </c>
      <c r="F3211" s="43" t="s">
        <v>3052</v>
      </c>
      <c r="G3211" s="167"/>
      <c r="H3211" s="167"/>
      <c r="I3211" s="18" t="s">
        <v>3360</v>
      </c>
      <c r="J3211" s="167"/>
      <c r="K3211" s="11"/>
      <c r="L3211" s="46">
        <v>42003</v>
      </c>
      <c r="M3211" s="522"/>
      <c r="N3211" s="79"/>
      <c r="O3211" s="39">
        <v>0</v>
      </c>
      <c r="P3211" s="39">
        <v>1</v>
      </c>
      <c r="Q3211" s="91" t="s">
        <v>3361</v>
      </c>
      <c r="R3211" s="53"/>
      <c r="S3211" s="204" t="s">
        <v>3360</v>
      </c>
      <c r="T3211" s="91"/>
      <c r="U3211" s="92"/>
      <c r="V3211" s="126">
        <v>41997</v>
      </c>
      <c r="W3211" s="126">
        <v>41971</v>
      </c>
      <c r="Y3211" s="127">
        <f>MATCH(B3211,[2]exp1!$B$45:$B$163,0)</f>
        <v>91</v>
      </c>
      <c r="Z3211" s="127">
        <f>INDEX([2]exp1!$B$45:$B$163,Y3211)</f>
        <v>4233</v>
      </c>
      <c r="AA3211" s="127"/>
      <c r="AB3211" s="127" t="e">
        <f>MATCH(B3211,[2]exp1!$B$5:$B$36,0)</f>
        <v>#N/A</v>
      </c>
      <c r="AC3211" s="127" t="e">
        <f>INDEX([2]exp1!$B$22:$B$36,AB3211)</f>
        <v>#N/A</v>
      </c>
      <c r="AE3211" s="127"/>
    </row>
    <row r="3212" spans="1:33" ht="15.75" customHeight="1" x14ac:dyDescent="0.2">
      <c r="A3212" s="11">
        <f t="shared" si="51"/>
        <v>3209</v>
      </c>
      <c r="B3212" s="100">
        <v>4034</v>
      </c>
      <c r="C3212" s="105" t="s">
        <v>1697</v>
      </c>
      <c r="D3212" s="53" t="str">
        <f>INDEX(Лист2!C:C,MATCH(B3212,Лист2!A:A,0))</f>
        <v>г. Витебск, ул. 8-я Свердлова, д. 6, Витебский р-н, Витебская обл.</v>
      </c>
      <c r="E3212" s="43" t="s">
        <v>2646</v>
      </c>
      <c r="F3212" s="43" t="s">
        <v>3052</v>
      </c>
      <c r="G3212" s="167"/>
      <c r="H3212" s="22"/>
      <c r="I3212" s="18" t="s">
        <v>3360</v>
      </c>
      <c r="J3212" s="167"/>
      <c r="K3212" s="11"/>
      <c r="L3212" s="46">
        <v>42003</v>
      </c>
      <c r="M3212" s="522"/>
      <c r="N3212" s="79"/>
      <c r="O3212" s="39">
        <v>0</v>
      </c>
      <c r="P3212" s="39">
        <v>1</v>
      </c>
      <c r="Q3212" s="91" t="s">
        <v>3361</v>
      </c>
      <c r="R3212" s="53"/>
      <c r="S3212" s="204" t="s">
        <v>3360</v>
      </c>
      <c r="T3212" s="91"/>
      <c r="U3212" s="92"/>
      <c r="V3212" s="126">
        <v>41997</v>
      </c>
      <c r="W3212" s="126">
        <v>41971</v>
      </c>
      <c r="Y3212" s="127">
        <f>MATCH(B3212,[2]exp1!$B$45:$B$163,0)</f>
        <v>29</v>
      </c>
      <c r="Z3212" s="127">
        <f>INDEX([2]exp1!$B$45:$B$163,Y3212)</f>
        <v>4034</v>
      </c>
      <c r="AA3212" s="127"/>
      <c r="AB3212" s="127" t="e">
        <f>MATCH(B3212,[2]exp1!$B$5:$B$36,0)</f>
        <v>#N/A</v>
      </c>
      <c r="AC3212" s="127" t="e">
        <f>INDEX([2]exp1!$B$22:$B$36,AB3212)</f>
        <v>#N/A</v>
      </c>
      <c r="AD3212" s="127"/>
      <c r="AE3212" s="127"/>
    </row>
    <row r="3213" spans="1:33" x14ac:dyDescent="0.2">
      <c r="A3213" s="11">
        <f t="shared" si="51"/>
        <v>3210</v>
      </c>
      <c r="B3213" s="458">
        <v>2025</v>
      </c>
      <c r="C3213" s="12" t="s">
        <v>1697</v>
      </c>
      <c r="D3213" s="53" t="str">
        <f>INDEX(Лист2!C:C,MATCH(B3213,Лист2!A:A,0))</f>
        <v>г. Минск, ул. Я. Дроздовича, д. 3, Минский р-н, Минская обл.</v>
      </c>
      <c r="E3213" s="43" t="s">
        <v>2119</v>
      </c>
      <c r="F3213" s="43" t="s">
        <v>3051</v>
      </c>
      <c r="G3213" s="18" t="s">
        <v>2120</v>
      </c>
      <c r="H3213" s="18" t="s">
        <v>2121</v>
      </c>
      <c r="I3213" s="18" t="s">
        <v>3360</v>
      </c>
      <c r="J3213" s="69">
        <v>42094</v>
      </c>
      <c r="K3213" s="209">
        <v>42094</v>
      </c>
      <c r="L3213" s="209">
        <v>42004</v>
      </c>
      <c r="M3213" s="522"/>
      <c r="N3213" s="65"/>
      <c r="O3213" s="75">
        <v>0</v>
      </c>
      <c r="P3213" s="65">
        <v>1</v>
      </c>
      <c r="Q3213" s="403" t="s">
        <v>3110</v>
      </c>
      <c r="R3213" s="14"/>
      <c r="S3213" s="204" t="s">
        <v>3381</v>
      </c>
      <c r="T3213" s="123">
        <v>41865</v>
      </c>
      <c r="U3213" s="92">
        <v>42094</v>
      </c>
      <c r="V3213" s="92">
        <v>41865</v>
      </c>
      <c r="W3213" s="126">
        <v>42037</v>
      </c>
      <c r="Y3213" s="127" t="e">
        <f>MATCH(B3213,[2]exp1!$B$45:$B$163,0)</f>
        <v>#N/A</v>
      </c>
      <c r="Z3213" s="127" t="e">
        <f>INDEX([2]exp1!$B$45:$B$163,Y3213)</f>
        <v>#N/A</v>
      </c>
      <c r="AA3213" s="127"/>
      <c r="AB3213" s="127" t="e">
        <f>MATCH(B3213,[2]exp1!$B$5:$B$36,0)</f>
        <v>#N/A</v>
      </c>
      <c r="AC3213" s="127" t="e">
        <f>INDEX([2]exp1!$B$22:$B$36,AB3213)</f>
        <v>#N/A</v>
      </c>
      <c r="AD3213" s="127"/>
      <c r="AE3213" s="127"/>
      <c r="AG3213" s="127"/>
    </row>
    <row r="3214" spans="1:33" x14ac:dyDescent="0.2">
      <c r="A3214" s="11">
        <f t="shared" si="51"/>
        <v>3211</v>
      </c>
      <c r="B3214" s="219">
        <v>191</v>
      </c>
      <c r="C3214" s="18" t="s">
        <v>1697</v>
      </c>
      <c r="D3214" s="53" t="str">
        <f>INDEX(Лист2!C:C,MATCH(B3214,Лист2!A:A,0))</f>
        <v>г. Минск, ул. Матусевича, д. 23, Минский р-н, Минская обл.</v>
      </c>
      <c r="E3214" s="37" t="s">
        <v>2119</v>
      </c>
      <c r="F3214" s="43" t="s">
        <v>3051</v>
      </c>
      <c r="G3214" s="167"/>
      <c r="H3214" s="167"/>
      <c r="I3214" s="18" t="s">
        <v>3360</v>
      </c>
      <c r="J3214" s="167"/>
      <c r="K3214" s="11"/>
      <c r="L3214" s="46">
        <v>42004</v>
      </c>
      <c r="M3214" s="522"/>
      <c r="N3214" s="39"/>
      <c r="O3214" s="39">
        <v>0</v>
      </c>
      <c r="P3214" s="39">
        <v>1</v>
      </c>
      <c r="Q3214" s="39" t="s">
        <v>3361</v>
      </c>
      <c r="R3214" s="53"/>
      <c r="S3214" s="204" t="s">
        <v>3360</v>
      </c>
      <c r="T3214" s="92"/>
      <c r="U3214" s="92"/>
      <c r="V3214" s="126">
        <v>41912</v>
      </c>
      <c r="W3214" s="126">
        <v>41971</v>
      </c>
      <c r="Y3214" s="127" t="e">
        <f>MATCH(B3214,[2]exp1!$B$45:$B$163,0)</f>
        <v>#N/A</v>
      </c>
      <c r="Z3214" s="127" t="e">
        <f>INDEX([2]exp1!$B$45:$B$163,Y3214)</f>
        <v>#N/A</v>
      </c>
      <c r="AA3214" s="127"/>
      <c r="AB3214" s="127" t="e">
        <f>MATCH(B3214,[2]exp1!$B$5:$B$36,0)</f>
        <v>#N/A</v>
      </c>
      <c r="AC3214" s="127" t="e">
        <f>INDEX([2]exp1!$B$22:$B$36,AB3214)</f>
        <v>#N/A</v>
      </c>
      <c r="AD3214" s="127"/>
      <c r="AE3214" s="127"/>
      <c r="AG3214" s="127"/>
    </row>
    <row r="3215" spans="1:33" ht="22.5" customHeight="1" x14ac:dyDescent="0.2">
      <c r="A3215" s="11">
        <f>A3214+1</f>
        <v>3212</v>
      </c>
      <c r="B3215" s="98">
        <v>2011</v>
      </c>
      <c r="C3215" s="18" t="s">
        <v>1697</v>
      </c>
      <c r="D3215" s="53" t="str">
        <f>INDEX(Лист2!C:C,MATCH(B3215,Лист2!A:A,0))</f>
        <v>г. Минск, ул. Каменногорская, р-н. д. 14,  , Минский р-н, Минская обл.</v>
      </c>
      <c r="E3215" s="37" t="s">
        <v>2119</v>
      </c>
      <c r="F3215" s="37" t="s">
        <v>3051</v>
      </c>
      <c r="G3215" s="22" t="s">
        <v>2120</v>
      </c>
      <c r="H3215" s="22" t="s">
        <v>2121</v>
      </c>
      <c r="I3215" s="18" t="s">
        <v>3360</v>
      </c>
      <c r="J3215" s="386">
        <v>42004</v>
      </c>
      <c r="K3215" s="46">
        <v>42004</v>
      </c>
      <c r="L3215" s="46">
        <v>42004</v>
      </c>
      <c r="M3215" s="522"/>
      <c r="N3215" s="39"/>
      <c r="O3215" s="39">
        <v>0</v>
      </c>
      <c r="P3215" s="39">
        <v>1</v>
      </c>
      <c r="Q3215" s="91" t="s">
        <v>3110</v>
      </c>
      <c r="R3215" s="53"/>
      <c r="S3215" s="204" t="s">
        <v>3381</v>
      </c>
      <c r="T3215" s="92">
        <v>41943</v>
      </c>
      <c r="U3215" s="126">
        <v>42037</v>
      </c>
      <c r="V3215" s="92">
        <v>41943</v>
      </c>
      <c r="W3215" s="126">
        <v>42037</v>
      </c>
      <c r="Y3215" s="127" t="e">
        <f>MATCH(B3215,[2]exp1!$B$45:$B$163,0)</f>
        <v>#N/A</v>
      </c>
      <c r="Z3215" s="127" t="e">
        <f>INDEX([2]exp1!$B$45:$B$163,Y3215)</f>
        <v>#N/A</v>
      </c>
      <c r="AA3215" s="127"/>
      <c r="AB3215" s="127" t="e">
        <f>MATCH(B3215,[2]exp1!$B$5:$B$36,0)</f>
        <v>#N/A</v>
      </c>
      <c r="AC3215" s="127" t="e">
        <f>INDEX([2]exp1!$B$22:$B$36,AB3215)</f>
        <v>#N/A</v>
      </c>
      <c r="AD3215" s="127"/>
      <c r="AE3215" s="127"/>
      <c r="AG3215" s="127"/>
    </row>
    <row r="3216" spans="1:33" ht="12.75" customHeight="1" x14ac:dyDescent="0.2">
      <c r="A3216" s="11">
        <f t="shared" si="51"/>
        <v>3213</v>
      </c>
      <c r="B3216" s="98">
        <v>4238</v>
      </c>
      <c r="C3216" s="105" t="s">
        <v>1697</v>
      </c>
      <c r="D3216" s="53" t="str">
        <f>INDEX(Лист2!C:C,MATCH(B3216,Лист2!A:A,0))</f>
        <v>г. Минск, тракт Долгиновский (ТЦ Миле), д. 188, Минский р-н, Минская обл.</v>
      </c>
      <c r="E3216" s="37" t="s">
        <v>2119</v>
      </c>
      <c r="F3216" s="37" t="s">
        <v>3051</v>
      </c>
      <c r="G3216" s="167"/>
      <c r="H3216" s="167"/>
      <c r="I3216" s="18" t="s">
        <v>3360</v>
      </c>
      <c r="J3216" s="167"/>
      <c r="K3216" s="11"/>
      <c r="L3216" s="46">
        <v>42004</v>
      </c>
      <c r="M3216" s="522"/>
      <c r="N3216" s="39"/>
      <c r="O3216" s="39">
        <v>0</v>
      </c>
      <c r="P3216" s="39">
        <v>1</v>
      </c>
      <c r="Q3216" s="91" t="s">
        <v>3361</v>
      </c>
      <c r="R3216" s="53"/>
      <c r="S3216" s="204" t="s">
        <v>3360</v>
      </c>
      <c r="T3216" s="91"/>
      <c r="U3216" s="92"/>
      <c r="V3216" s="92">
        <v>41971</v>
      </c>
      <c r="W3216" s="126">
        <v>42004</v>
      </c>
      <c r="Y3216" s="127" t="e">
        <f>MATCH(B3216,[2]exp1!$B$45:$B$163,0)</f>
        <v>#N/A</v>
      </c>
      <c r="Z3216" s="127" t="e">
        <f>INDEX([2]exp1!$B$45:$B$163,Y3216)</f>
        <v>#N/A</v>
      </c>
      <c r="AA3216" s="127"/>
      <c r="AB3216" s="127" t="e">
        <f>MATCH(B3216,[2]exp1!$B$5:$B$36,0)</f>
        <v>#N/A</v>
      </c>
      <c r="AC3216" s="127" t="e">
        <f>INDEX([2]exp1!$B$22:$B$36,AB3216)</f>
        <v>#N/A</v>
      </c>
      <c r="AE3216" s="127"/>
    </row>
    <row r="3217" spans="1:31" ht="15.75" customHeight="1" x14ac:dyDescent="0.2">
      <c r="A3217" s="11">
        <f t="shared" si="51"/>
        <v>3214</v>
      </c>
      <c r="B3217" s="100">
        <v>4053</v>
      </c>
      <c r="C3217" s="105" t="s">
        <v>1697</v>
      </c>
      <c r="D3217" s="53" t="str">
        <f>INDEX(Лист2!C:C,MATCH(B3217,Лист2!A:A,0))</f>
        <v>г. Гомель, ул. Ильича, д. 290, Гомельский р-н, Гомельская обл.</v>
      </c>
      <c r="E3217" s="37" t="s">
        <v>957</v>
      </c>
      <c r="F3217" s="37" t="s">
        <v>3053</v>
      </c>
      <c r="G3217" s="167"/>
      <c r="H3217" s="22"/>
      <c r="I3217" s="18" t="s">
        <v>3360</v>
      </c>
      <c r="J3217" s="167"/>
      <c r="K3217" s="11"/>
      <c r="L3217" s="46">
        <v>42004</v>
      </c>
      <c r="M3217" s="522"/>
      <c r="N3217" s="39"/>
      <c r="O3217" s="39">
        <v>0</v>
      </c>
      <c r="P3217" s="39">
        <v>1</v>
      </c>
      <c r="Q3217" s="91" t="s">
        <v>3361</v>
      </c>
      <c r="R3217" s="53"/>
      <c r="S3217" s="204" t="s">
        <v>3360</v>
      </c>
      <c r="T3217" s="91"/>
      <c r="U3217" s="92"/>
      <c r="V3217" s="92">
        <v>41997</v>
      </c>
      <c r="W3217" s="126">
        <v>42004</v>
      </c>
      <c r="Y3217" s="127">
        <f>MATCH(B3217,[2]exp1!$B$45:$B$163,0)</f>
        <v>39</v>
      </c>
      <c r="Z3217" s="127">
        <f>INDEX([2]exp1!$B$45:$B$163,Y3217)</f>
        <v>4053</v>
      </c>
      <c r="AA3217" s="127"/>
      <c r="AB3217" s="127" t="e">
        <f>MATCH(B3217,[2]exp1!$B$5:$B$36,0)</f>
        <v>#N/A</v>
      </c>
      <c r="AC3217" s="127" t="e">
        <f>INDEX([2]exp1!$B$22:$B$36,AB3217)</f>
        <v>#N/A</v>
      </c>
      <c r="AD3217" s="127"/>
      <c r="AE3217" s="127"/>
    </row>
    <row r="3218" spans="1:31" ht="12.75" customHeight="1" x14ac:dyDescent="0.2">
      <c r="A3218" s="11">
        <f t="shared" si="51"/>
        <v>3215</v>
      </c>
      <c r="B3218" s="98">
        <v>4226</v>
      </c>
      <c r="C3218" s="105" t="s">
        <v>1697</v>
      </c>
      <c r="D3218" s="53" t="str">
        <f>INDEX(Лист2!C:C,MATCH(B3218,Лист2!A:A,0))</f>
        <v>г. Могилёв, ул. Габровская, д. 29, Могилёвский р-н, Могилёвская обл.</v>
      </c>
      <c r="E3218" s="43" t="s">
        <v>934</v>
      </c>
      <c r="F3218" s="43" t="s">
        <v>3055</v>
      </c>
      <c r="G3218" s="167"/>
      <c r="H3218" s="167"/>
      <c r="I3218" s="18" t="s">
        <v>3360</v>
      </c>
      <c r="J3218" s="167"/>
      <c r="K3218" s="11"/>
      <c r="L3218" s="46">
        <v>42004</v>
      </c>
      <c r="M3218" s="522"/>
      <c r="N3218" s="39"/>
      <c r="O3218" s="39">
        <v>0</v>
      </c>
      <c r="P3218" s="39">
        <v>1</v>
      </c>
      <c r="Q3218" s="91" t="s">
        <v>3361</v>
      </c>
      <c r="R3218" s="53"/>
      <c r="S3218" s="204" t="s">
        <v>3360</v>
      </c>
      <c r="T3218" s="91"/>
      <c r="U3218" s="92"/>
      <c r="V3218" s="92">
        <v>41997</v>
      </c>
      <c r="W3218" s="126">
        <v>42037</v>
      </c>
      <c r="Y3218" s="127">
        <f>MATCH(B3218,[2]exp1!$B$45:$B$163,0)</f>
        <v>87</v>
      </c>
      <c r="Z3218" s="127">
        <f>INDEX([2]exp1!$B$45:$B$163,Y3218)</f>
        <v>4226</v>
      </c>
      <c r="AA3218" s="127"/>
      <c r="AB3218" s="127" t="e">
        <f>MATCH(B3218,[2]exp1!$B$5:$B$36,0)</f>
        <v>#N/A</v>
      </c>
      <c r="AC3218" s="127" t="e">
        <f>INDEX([2]exp1!$B$22:$B$36,AB3218)</f>
        <v>#N/A</v>
      </c>
      <c r="AE3218" s="127"/>
    </row>
    <row r="3219" spans="1:31" ht="12.75" customHeight="1" x14ac:dyDescent="0.2">
      <c r="A3219" s="11">
        <f t="shared" si="51"/>
        <v>3216</v>
      </c>
      <c r="B3219" s="98">
        <v>4187</v>
      </c>
      <c r="C3219" s="105" t="s">
        <v>1697</v>
      </c>
      <c r="D3219" s="53" t="str">
        <f>INDEX(Лист2!C:C,MATCH(B3219,Лист2!A:A,0))</f>
        <v>г. Гродно, м-н Чеховщизна , Гродненский р-н, Гродненская обл.</v>
      </c>
      <c r="E3219" s="13" t="s">
        <v>646</v>
      </c>
      <c r="F3219" s="43" t="s">
        <v>3054</v>
      </c>
      <c r="G3219" s="167"/>
      <c r="H3219" s="167"/>
      <c r="I3219" s="18" t="s">
        <v>3360</v>
      </c>
      <c r="J3219" s="167"/>
      <c r="K3219" s="11"/>
      <c r="L3219" s="46">
        <v>42004</v>
      </c>
      <c r="M3219" s="522"/>
      <c r="N3219" s="39"/>
      <c r="O3219" s="39">
        <v>0</v>
      </c>
      <c r="P3219" s="39">
        <v>1</v>
      </c>
      <c r="Q3219" s="91" t="s">
        <v>3361</v>
      </c>
      <c r="R3219" s="53"/>
      <c r="S3219" s="204" t="s">
        <v>3360</v>
      </c>
      <c r="T3219" s="91"/>
      <c r="U3219" s="92"/>
      <c r="V3219" s="92">
        <v>41997</v>
      </c>
      <c r="W3219" s="126">
        <v>42004</v>
      </c>
      <c r="Y3219" s="127">
        <f>MATCH(B3219,[2]exp1!$B$45:$B$163,0)</f>
        <v>79</v>
      </c>
      <c r="Z3219" s="127">
        <f>INDEX([2]exp1!$B$45:$B$163,Y3219)</f>
        <v>4187</v>
      </c>
      <c r="AA3219" s="127"/>
      <c r="AB3219" s="127" t="e">
        <f>MATCH(B3219,[2]exp1!$B$5:$B$36,0)</f>
        <v>#N/A</v>
      </c>
      <c r="AC3219" s="127" t="e">
        <f>INDEX([2]exp1!$B$22:$B$36,AB3219)</f>
        <v>#N/A</v>
      </c>
      <c r="AE3219" s="127"/>
    </row>
    <row r="3220" spans="1:31" ht="12.75" customHeight="1" x14ac:dyDescent="0.2">
      <c r="A3220" s="11">
        <f t="shared" si="51"/>
        <v>3217</v>
      </c>
      <c r="B3220" s="98">
        <v>4232</v>
      </c>
      <c r="C3220" s="105" t="s">
        <v>1697</v>
      </c>
      <c r="D3220" s="53" t="str">
        <f>INDEX(Лист2!C:C,MATCH(B3220,Лист2!A:A,0))</f>
        <v>г. Витебск, ул. Маркса, д. 106, Витебский р-н, Витебская обл.</v>
      </c>
      <c r="E3220" s="43" t="s">
        <v>2646</v>
      </c>
      <c r="F3220" s="43" t="s">
        <v>3052</v>
      </c>
      <c r="G3220" s="167"/>
      <c r="H3220" s="167"/>
      <c r="I3220" s="18" t="s">
        <v>3360</v>
      </c>
      <c r="J3220" s="167"/>
      <c r="K3220" s="11"/>
      <c r="L3220" s="46">
        <v>42004</v>
      </c>
      <c r="M3220" s="522"/>
      <c r="N3220" s="39"/>
      <c r="O3220" s="39">
        <v>0</v>
      </c>
      <c r="P3220" s="39">
        <v>1</v>
      </c>
      <c r="Q3220" s="91" t="s">
        <v>3361</v>
      </c>
      <c r="R3220" s="53"/>
      <c r="S3220" s="204" t="s">
        <v>3360</v>
      </c>
      <c r="T3220" s="91"/>
      <c r="U3220" s="92"/>
      <c r="V3220" s="92">
        <v>41997</v>
      </c>
      <c r="W3220" s="126">
        <v>42004</v>
      </c>
      <c r="Y3220" s="127">
        <f>MATCH(B3220,[2]exp1!$B$45:$B$163,0)</f>
        <v>90</v>
      </c>
      <c r="Z3220" s="127">
        <f>INDEX([2]exp1!$B$45:$B$163,Y3220)</f>
        <v>4232</v>
      </c>
      <c r="AA3220" s="127"/>
      <c r="AB3220" s="127" t="e">
        <f>MATCH(B3220,[2]exp1!$B$5:$B$36,0)</f>
        <v>#N/A</v>
      </c>
      <c r="AC3220" s="127" t="e">
        <f>INDEX([2]exp1!$B$22:$B$36,AB3220)</f>
        <v>#N/A</v>
      </c>
      <c r="AE3220" s="127"/>
    </row>
    <row r="3221" spans="1:31" ht="12.75" customHeight="1" x14ac:dyDescent="0.2">
      <c r="A3221" s="11">
        <f t="shared" si="51"/>
        <v>3218</v>
      </c>
      <c r="B3221" s="98">
        <v>4086</v>
      </c>
      <c r="C3221" s="105" t="s">
        <v>1697</v>
      </c>
      <c r="D3221" s="53" t="str">
        <f>INDEX(Лист2!C:C,MATCH(B3221,Лист2!A:A,0))</f>
        <v>г. Брест, пер. Донского, д. 11, Брестский р-н, Брестская обл.</v>
      </c>
      <c r="E3221" s="43" t="s">
        <v>1713</v>
      </c>
      <c r="F3221" s="43" t="s">
        <v>3050</v>
      </c>
      <c r="G3221" s="167"/>
      <c r="H3221" s="167"/>
      <c r="I3221" s="18" t="s">
        <v>3360</v>
      </c>
      <c r="J3221" s="167"/>
      <c r="K3221" s="11"/>
      <c r="L3221" s="46">
        <v>42004</v>
      </c>
      <c r="M3221" s="522"/>
      <c r="N3221" s="39"/>
      <c r="O3221" s="39">
        <v>0</v>
      </c>
      <c r="P3221" s="39">
        <v>1</v>
      </c>
      <c r="Q3221" s="91" t="s">
        <v>3361</v>
      </c>
      <c r="R3221" s="53"/>
      <c r="S3221" s="204" t="s">
        <v>3360</v>
      </c>
      <c r="T3221" s="91"/>
      <c r="U3221" s="92"/>
      <c r="V3221" s="92">
        <v>41997</v>
      </c>
      <c r="W3221" s="126">
        <v>42037</v>
      </c>
      <c r="Y3221" s="127">
        <f>MATCH(B3221,[2]exp1!$B$45:$B$163,0)</f>
        <v>66</v>
      </c>
      <c r="Z3221" s="127">
        <f>INDEX([2]exp1!$B$45:$B$163,Y3221)</f>
        <v>4086</v>
      </c>
      <c r="AA3221" s="127"/>
      <c r="AB3221" s="127" t="e">
        <f>MATCH(B3221,[2]exp1!$B$5:$B$36,0)</f>
        <v>#N/A</v>
      </c>
      <c r="AC3221" s="127" t="e">
        <f>INDEX([2]exp1!$B$22:$B$36,AB3221)</f>
        <v>#N/A</v>
      </c>
      <c r="AE3221" s="127"/>
    </row>
    <row r="3222" spans="1:31" ht="12.75" customHeight="1" x14ac:dyDescent="0.2">
      <c r="A3222" s="11">
        <f t="shared" si="51"/>
        <v>3219</v>
      </c>
      <c r="B3222" s="98">
        <v>4068</v>
      </c>
      <c r="C3222" s="105" t="s">
        <v>1697</v>
      </c>
      <c r="D3222" s="53" t="str">
        <f>INDEX(Лист2!C:C,MATCH(B3222,Лист2!A:A,0))</f>
        <v>г. Минск, ул. Толбухина, д. 3, Минский р-н, Минская обл.</v>
      </c>
      <c r="E3222" s="43" t="s">
        <v>2119</v>
      </c>
      <c r="F3222" s="43" t="s">
        <v>3051</v>
      </c>
      <c r="G3222" s="167"/>
      <c r="H3222" s="167"/>
      <c r="I3222" s="18" t="s">
        <v>3360</v>
      </c>
      <c r="J3222" s="167"/>
      <c r="K3222" s="11"/>
      <c r="L3222" s="46">
        <v>42004</v>
      </c>
      <c r="M3222" s="522"/>
      <c r="N3222" s="39"/>
      <c r="O3222" s="39">
        <v>0</v>
      </c>
      <c r="P3222" s="39">
        <v>1</v>
      </c>
      <c r="Q3222" s="91" t="s">
        <v>3361</v>
      </c>
      <c r="R3222" s="53"/>
      <c r="S3222" s="204" t="s">
        <v>3360</v>
      </c>
      <c r="T3222" s="91"/>
      <c r="U3222" s="92"/>
      <c r="V3222" s="92">
        <v>41997</v>
      </c>
      <c r="W3222" s="126">
        <v>42037</v>
      </c>
      <c r="Y3222" s="127">
        <f>MATCH(B3222,[2]exp1!$B$45:$B$163,0)</f>
        <v>52</v>
      </c>
      <c r="Z3222" s="127">
        <f>INDEX([2]exp1!$B$45:$B$163,Y3222)</f>
        <v>4068</v>
      </c>
      <c r="AA3222" s="127"/>
      <c r="AB3222" s="127" t="e">
        <f>MATCH(B3222,[2]exp1!$B$5:$B$36,0)</f>
        <v>#N/A</v>
      </c>
      <c r="AC3222" s="127" t="e">
        <f>INDEX([2]exp1!$B$22:$B$36,AB3222)</f>
        <v>#N/A</v>
      </c>
      <c r="AE3222" s="127"/>
    </row>
    <row r="3223" spans="1:31" ht="12.75" customHeight="1" x14ac:dyDescent="0.2">
      <c r="A3223" s="11">
        <f t="shared" si="51"/>
        <v>3220</v>
      </c>
      <c r="B3223" s="98">
        <v>4061</v>
      </c>
      <c r="C3223" s="105" t="s">
        <v>1697</v>
      </c>
      <c r="D3223" s="53" t="str">
        <f>INDEX(Лист2!C:C,MATCH(B3223,Лист2!A:A,0))</f>
        <v>г. Минск, пр-т Победителей, д. 7, Минский р-н, Минская обл.</v>
      </c>
      <c r="E3223" s="43" t="s">
        <v>2119</v>
      </c>
      <c r="F3223" s="43" t="s">
        <v>3051</v>
      </c>
      <c r="G3223" s="167"/>
      <c r="H3223" s="167"/>
      <c r="I3223" s="18" t="s">
        <v>3360</v>
      </c>
      <c r="J3223" s="167"/>
      <c r="K3223" s="11"/>
      <c r="L3223" s="46">
        <v>42004</v>
      </c>
      <c r="M3223" s="522"/>
      <c r="N3223" s="39"/>
      <c r="O3223" s="39">
        <v>0</v>
      </c>
      <c r="P3223" s="39">
        <v>1</v>
      </c>
      <c r="Q3223" s="91" t="s">
        <v>3361</v>
      </c>
      <c r="R3223" s="53"/>
      <c r="S3223" s="204" t="s">
        <v>3360</v>
      </c>
      <c r="T3223" s="91"/>
      <c r="U3223" s="92"/>
      <c r="V3223" s="92">
        <v>41997</v>
      </c>
      <c r="W3223" s="126">
        <v>42004</v>
      </c>
      <c r="Y3223" s="127">
        <f>MATCH(B3223,[2]exp1!$B$45:$B$163,0)</f>
        <v>45</v>
      </c>
      <c r="Z3223" s="127">
        <f>INDEX([2]exp1!$B$45:$B$163,Y3223)</f>
        <v>4061</v>
      </c>
      <c r="AA3223" s="127"/>
      <c r="AB3223" s="127" t="e">
        <f>MATCH(B3223,[2]exp1!$B$5:$B$36,0)</f>
        <v>#N/A</v>
      </c>
      <c r="AC3223" s="127" t="e">
        <f>INDEX([2]exp1!$B$22:$B$36,AB3223)</f>
        <v>#N/A</v>
      </c>
      <c r="AE3223" s="127"/>
    </row>
    <row r="3224" spans="1:31" ht="12.75" customHeight="1" x14ac:dyDescent="0.2">
      <c r="A3224" s="11">
        <f t="shared" si="51"/>
        <v>3221</v>
      </c>
      <c r="B3224" s="98">
        <v>4038</v>
      </c>
      <c r="C3224" s="105" t="s">
        <v>1697</v>
      </c>
      <c r="D3224" s="53" t="str">
        <f>INDEX(Лист2!C:C,MATCH(B3224,Лист2!A:A,0))</f>
        <v>г. Минск, ул. Слободская, д. 37, Минский р-н, Минская обл.</v>
      </c>
      <c r="E3224" s="43" t="s">
        <v>2119</v>
      </c>
      <c r="F3224" s="43" t="s">
        <v>3051</v>
      </c>
      <c r="G3224" s="167"/>
      <c r="H3224" s="167"/>
      <c r="I3224" s="18" t="s">
        <v>3360</v>
      </c>
      <c r="J3224" s="167"/>
      <c r="K3224" s="11"/>
      <c r="L3224" s="46">
        <v>42004</v>
      </c>
      <c r="M3224" s="522"/>
      <c r="N3224" s="39"/>
      <c r="O3224" s="39">
        <v>0</v>
      </c>
      <c r="P3224" s="39">
        <v>1</v>
      </c>
      <c r="Q3224" s="91" t="s">
        <v>3361</v>
      </c>
      <c r="R3224" s="53"/>
      <c r="S3224" s="204" t="s">
        <v>3360</v>
      </c>
      <c r="T3224" s="91"/>
      <c r="U3224" s="92"/>
      <c r="V3224" s="92">
        <v>41997</v>
      </c>
      <c r="W3224" s="126">
        <v>42004</v>
      </c>
      <c r="Y3224" s="127">
        <f>MATCH(B3224,[2]exp1!$B$45:$B$163,0)</f>
        <v>32</v>
      </c>
      <c r="Z3224" s="127">
        <f>INDEX([2]exp1!$B$45:$B$163,Y3224)</f>
        <v>4038</v>
      </c>
      <c r="AA3224" s="127"/>
      <c r="AB3224" s="127" t="e">
        <f>MATCH(B3224,[2]exp1!$B$5:$B$36,0)</f>
        <v>#N/A</v>
      </c>
      <c r="AC3224" s="127" t="e">
        <f>INDEX([2]exp1!$B$22:$B$36,AB3224)</f>
        <v>#N/A</v>
      </c>
      <c r="AE3224" s="127"/>
    </row>
    <row r="3225" spans="1:31" ht="12.75" customHeight="1" x14ac:dyDescent="0.2">
      <c r="A3225" s="11">
        <f t="shared" si="51"/>
        <v>3222</v>
      </c>
      <c r="B3225" s="98">
        <v>4045</v>
      </c>
      <c r="C3225" s="105" t="s">
        <v>1697</v>
      </c>
      <c r="D3225" s="53" t="str">
        <f>INDEX(Лист2!C:C,MATCH(B3225,Лист2!A:A,0))</f>
        <v>г. Минск, ул. Нестерова, д. 60а, Минский р-н, Минская обл.</v>
      </c>
      <c r="E3225" s="43" t="s">
        <v>2119</v>
      </c>
      <c r="F3225" s="43" t="s">
        <v>3051</v>
      </c>
      <c r="G3225" s="167"/>
      <c r="H3225" s="167"/>
      <c r="I3225" s="18" t="s">
        <v>3360</v>
      </c>
      <c r="J3225" s="167"/>
      <c r="K3225" s="11"/>
      <c r="L3225" s="46">
        <v>42004</v>
      </c>
      <c r="M3225" s="522"/>
      <c r="N3225" s="39"/>
      <c r="O3225" s="39">
        <v>0</v>
      </c>
      <c r="P3225" s="39">
        <v>1</v>
      </c>
      <c r="Q3225" s="91" t="s">
        <v>3361</v>
      </c>
      <c r="R3225" s="53"/>
      <c r="S3225" s="204" t="s">
        <v>3360</v>
      </c>
      <c r="T3225" s="91"/>
      <c r="U3225" s="92"/>
      <c r="V3225" s="92">
        <v>41997</v>
      </c>
      <c r="W3225" s="126">
        <v>42004</v>
      </c>
      <c r="Y3225" s="127">
        <f>MATCH(B3225,[2]exp1!$B$45:$B$163,0)</f>
        <v>36</v>
      </c>
      <c r="Z3225" s="127">
        <f>INDEX([2]exp1!$B$45:$B$163,Y3225)</f>
        <v>4045</v>
      </c>
      <c r="AA3225" s="127"/>
      <c r="AB3225" s="127" t="e">
        <f>MATCH(B3225,[2]exp1!$B$5:$B$36,0)</f>
        <v>#N/A</v>
      </c>
      <c r="AC3225" s="127" t="e">
        <f>INDEX([2]exp1!$B$22:$B$36,AB3225)</f>
        <v>#N/A</v>
      </c>
      <c r="AE3225" s="127"/>
    </row>
    <row r="3226" spans="1:31" ht="12.75" customHeight="1" x14ac:dyDescent="0.2">
      <c r="A3226" s="11">
        <f t="shared" si="51"/>
        <v>3223</v>
      </c>
      <c r="B3226" s="98">
        <v>4036</v>
      </c>
      <c r="C3226" s="105" t="s">
        <v>1697</v>
      </c>
      <c r="D3226" s="53" t="str">
        <f>INDEX(Лист2!C:C,MATCH(B3226,Лист2!A:A,0))</f>
        <v>г. Минск, пр-т Партизанский, д. 81, Минский р-н, Минская обл.</v>
      </c>
      <c r="E3226" s="43" t="s">
        <v>2119</v>
      </c>
      <c r="F3226" s="43" t="s">
        <v>3051</v>
      </c>
      <c r="G3226" s="167"/>
      <c r="H3226" s="22" t="s">
        <v>2121</v>
      </c>
      <c r="I3226" s="18" t="s">
        <v>3360</v>
      </c>
      <c r="J3226" s="167"/>
      <c r="K3226" s="46">
        <v>42338</v>
      </c>
      <c r="L3226" s="46">
        <v>42004</v>
      </c>
      <c r="M3226" s="522"/>
      <c r="N3226" s="39"/>
      <c r="O3226" s="39">
        <v>0</v>
      </c>
      <c r="P3226" s="39">
        <v>1</v>
      </c>
      <c r="Q3226" s="91" t="s">
        <v>3110</v>
      </c>
      <c r="R3226" s="53"/>
      <c r="S3226" s="204" t="s">
        <v>20872</v>
      </c>
      <c r="T3226" s="92">
        <v>42305</v>
      </c>
      <c r="U3226" s="92">
        <v>42338</v>
      </c>
      <c r="V3226" s="92">
        <v>41997</v>
      </c>
      <c r="W3226" s="126">
        <v>42004</v>
      </c>
      <c r="Y3226" s="127">
        <f>MATCH(B3226,[2]exp1!$B$45:$B$163,0)</f>
        <v>31</v>
      </c>
      <c r="Z3226" s="127">
        <f>INDEX([2]exp1!$B$45:$B$163,Y3226)</f>
        <v>4036</v>
      </c>
      <c r="AA3226" s="127"/>
      <c r="AB3226" s="127" t="e">
        <f>MATCH(B3226,[2]exp1!$B$5:$B$36,0)</f>
        <v>#N/A</v>
      </c>
      <c r="AC3226" s="127" t="e">
        <f>INDEX([2]exp1!$B$22:$B$36,AB3226)</f>
        <v>#N/A</v>
      </c>
      <c r="AE3226" s="127"/>
    </row>
    <row r="3227" spans="1:31" ht="12.75" customHeight="1" x14ac:dyDescent="0.2">
      <c r="A3227" s="11">
        <f t="shared" si="51"/>
        <v>3224</v>
      </c>
      <c r="B3227" s="98">
        <v>4003</v>
      </c>
      <c r="C3227" s="105" t="s">
        <v>1697</v>
      </c>
      <c r="D3227" s="53" t="str">
        <f>INDEX(Лист2!C:C,MATCH(B3227,Лист2!A:A,0))</f>
        <v>г. Минск, ул. Н.Орды, д. 30, Минский р-н, Минская обл.</v>
      </c>
      <c r="E3227" s="37" t="s">
        <v>2119</v>
      </c>
      <c r="F3227" s="43" t="s">
        <v>3051</v>
      </c>
      <c r="G3227" s="167"/>
      <c r="H3227" s="167"/>
      <c r="I3227" s="18" t="s">
        <v>3360</v>
      </c>
      <c r="J3227" s="167"/>
      <c r="K3227" s="11"/>
      <c r="L3227" s="46">
        <v>42004</v>
      </c>
      <c r="M3227" s="522"/>
      <c r="N3227" s="39"/>
      <c r="O3227" s="39">
        <v>0</v>
      </c>
      <c r="P3227" s="39">
        <v>1</v>
      </c>
      <c r="Q3227" s="91" t="s">
        <v>3361</v>
      </c>
      <c r="R3227" s="53"/>
      <c r="S3227" s="204" t="s">
        <v>3360</v>
      </c>
      <c r="T3227" s="91"/>
      <c r="U3227" s="92"/>
      <c r="V3227" s="92">
        <v>41997</v>
      </c>
      <c r="W3227" s="126">
        <v>42004</v>
      </c>
      <c r="Y3227" s="127">
        <f>MATCH(B3227,[2]exp1!$B$45:$B$163,0)</f>
        <v>12</v>
      </c>
      <c r="Z3227" s="127">
        <f>INDEX([2]exp1!$B$45:$B$163,Y3227)</f>
        <v>4003</v>
      </c>
      <c r="AA3227" s="127"/>
      <c r="AB3227" s="127" t="e">
        <f>MATCH(B3227,[2]exp1!$B$5:$B$36,0)</f>
        <v>#N/A</v>
      </c>
      <c r="AC3227" s="127" t="e">
        <f>INDEX([2]exp1!$B$22:$B$36,AB3227)</f>
        <v>#N/A</v>
      </c>
      <c r="AE3227" s="127"/>
    </row>
    <row r="3228" spans="1:31" ht="12.75" customHeight="1" x14ac:dyDescent="0.2">
      <c r="A3228" s="11">
        <f t="shared" si="51"/>
        <v>3225</v>
      </c>
      <c r="B3228" s="98">
        <v>4083</v>
      </c>
      <c r="C3228" s="105" t="s">
        <v>1697</v>
      </c>
      <c r="D3228" s="53" t="str">
        <f>INDEX(Лист2!C:C,MATCH(B3228,Лист2!A:A,0))</f>
        <v>г. Минск, пр-т Рокоссовского, д. 4/3, Минский р-н, Минская обл.</v>
      </c>
      <c r="E3228" s="43" t="s">
        <v>2119</v>
      </c>
      <c r="F3228" s="43" t="s">
        <v>3051</v>
      </c>
      <c r="G3228" s="167"/>
      <c r="H3228" s="167"/>
      <c r="I3228" s="18" t="s">
        <v>3360</v>
      </c>
      <c r="J3228" s="167"/>
      <c r="K3228" s="11"/>
      <c r="L3228" s="46">
        <v>42004</v>
      </c>
      <c r="M3228" s="522"/>
      <c r="N3228" s="39"/>
      <c r="O3228" s="39">
        <v>0</v>
      </c>
      <c r="P3228" s="39">
        <v>1</v>
      </c>
      <c r="Q3228" s="91" t="s">
        <v>3361</v>
      </c>
      <c r="R3228" s="53"/>
      <c r="S3228" s="204" t="s">
        <v>3360</v>
      </c>
      <c r="T3228" s="91"/>
      <c r="U3228" s="92"/>
      <c r="V3228" s="92">
        <v>41997</v>
      </c>
      <c r="W3228" s="126">
        <v>42037</v>
      </c>
      <c r="Y3228" s="127">
        <f>MATCH(B3228,[2]exp1!$B$45:$B$163,0)</f>
        <v>64</v>
      </c>
      <c r="Z3228" s="127">
        <f>INDEX([2]exp1!$B$45:$B$163,Y3228)</f>
        <v>4083</v>
      </c>
      <c r="AA3228" s="127"/>
      <c r="AB3228" s="127" t="e">
        <f>MATCH(B3228,[2]exp1!$B$5:$B$36,0)</f>
        <v>#N/A</v>
      </c>
      <c r="AC3228" s="127" t="e">
        <f>INDEX([2]exp1!$B$22:$B$36,AB3228)</f>
        <v>#N/A</v>
      </c>
      <c r="AE3228" s="127"/>
    </row>
    <row r="3229" spans="1:31" ht="12.75" customHeight="1" x14ac:dyDescent="0.2">
      <c r="A3229" s="11">
        <f t="shared" si="51"/>
        <v>3226</v>
      </c>
      <c r="B3229" s="98">
        <v>4067</v>
      </c>
      <c r="C3229" s="105" t="s">
        <v>1697</v>
      </c>
      <c r="D3229" s="53" t="str">
        <f>INDEX(Лист2!C:C,MATCH(B3229,Лист2!A:A,0))</f>
        <v>г. Минск, ул. Жуковского, д. 6а, Минский р-н, Минская обл.</v>
      </c>
      <c r="E3229" s="43" t="s">
        <v>2119</v>
      </c>
      <c r="F3229" s="43" t="s">
        <v>3051</v>
      </c>
      <c r="G3229" s="167"/>
      <c r="H3229" s="167"/>
      <c r="I3229" s="18" t="s">
        <v>3360</v>
      </c>
      <c r="J3229" s="167"/>
      <c r="K3229" s="11"/>
      <c r="L3229" s="46">
        <v>42004</v>
      </c>
      <c r="M3229" s="522"/>
      <c r="N3229" s="39"/>
      <c r="O3229" s="39">
        <v>0</v>
      </c>
      <c r="P3229" s="39">
        <v>1</v>
      </c>
      <c r="Q3229" s="91" t="s">
        <v>3361</v>
      </c>
      <c r="R3229" s="53"/>
      <c r="S3229" s="204" t="s">
        <v>3360</v>
      </c>
      <c r="T3229" s="91"/>
      <c r="U3229" s="92"/>
      <c r="V3229" s="92">
        <v>41997</v>
      </c>
      <c r="W3229" s="126">
        <v>42004</v>
      </c>
      <c r="Y3229" s="127">
        <f>MATCH(B3229,[2]exp1!$B$45:$B$163,0)</f>
        <v>51</v>
      </c>
      <c r="Z3229" s="127">
        <f>INDEX([2]exp1!$B$45:$B$163,Y3229)</f>
        <v>4067</v>
      </c>
      <c r="AA3229" s="127"/>
      <c r="AB3229" s="127" t="e">
        <f>MATCH(B3229,[2]exp1!$B$5:$B$36,0)</f>
        <v>#N/A</v>
      </c>
      <c r="AC3229" s="127" t="e">
        <f>INDEX([2]exp1!$B$22:$B$36,AB3229)</f>
        <v>#N/A</v>
      </c>
      <c r="AE3229" s="127"/>
    </row>
    <row r="3230" spans="1:31" ht="12.75" customHeight="1" x14ac:dyDescent="0.2">
      <c r="A3230" s="11">
        <f t="shared" si="51"/>
        <v>3227</v>
      </c>
      <c r="B3230" s="98">
        <v>4054</v>
      </c>
      <c r="C3230" s="105" t="s">
        <v>1697</v>
      </c>
      <c r="D3230" s="53" t="str">
        <f>INDEX(Лист2!C:C,MATCH(B3230,Лист2!A:A,0))</f>
        <v>г. Минск, ул. Сухаревская, д. 28a, Минский р-н, Минская обл.</v>
      </c>
      <c r="E3230" s="43" t="s">
        <v>2119</v>
      </c>
      <c r="F3230" s="43" t="s">
        <v>3051</v>
      </c>
      <c r="G3230" s="167"/>
      <c r="H3230" s="167"/>
      <c r="I3230" s="18" t="s">
        <v>3360</v>
      </c>
      <c r="J3230" s="167"/>
      <c r="K3230" s="11"/>
      <c r="L3230" s="46">
        <v>42004</v>
      </c>
      <c r="M3230" s="522"/>
      <c r="N3230" s="39"/>
      <c r="O3230" s="39">
        <v>0</v>
      </c>
      <c r="P3230" s="39">
        <v>1</v>
      </c>
      <c r="Q3230" s="91" t="s">
        <v>3361</v>
      </c>
      <c r="R3230" s="53"/>
      <c r="S3230" s="204" t="s">
        <v>3360</v>
      </c>
      <c r="T3230" s="91"/>
      <c r="U3230" s="92"/>
      <c r="V3230" s="92">
        <v>41997</v>
      </c>
      <c r="W3230" s="126">
        <v>42004</v>
      </c>
      <c r="Y3230" s="127">
        <f>MATCH(B3230,[2]exp1!$B$45:$B$163,0)</f>
        <v>40</v>
      </c>
      <c r="Z3230" s="127">
        <f>INDEX([2]exp1!$B$45:$B$163,Y3230)</f>
        <v>4054</v>
      </c>
      <c r="AA3230" s="127"/>
      <c r="AB3230" s="127" t="e">
        <f>MATCH(B3230,[2]exp1!$B$5:$B$36,0)</f>
        <v>#N/A</v>
      </c>
      <c r="AC3230" s="127" t="e">
        <f>INDEX([2]exp1!$B$22:$B$36,AB3230)</f>
        <v>#N/A</v>
      </c>
      <c r="AE3230" s="127"/>
    </row>
    <row r="3231" spans="1:31" ht="12.75" customHeight="1" x14ac:dyDescent="0.2">
      <c r="A3231" s="11">
        <f t="shared" si="51"/>
        <v>3228</v>
      </c>
      <c r="B3231" s="98">
        <v>4065</v>
      </c>
      <c r="C3231" s="105" t="s">
        <v>1697</v>
      </c>
      <c r="D3231" s="53" t="str">
        <f>INDEX(Лист2!C:C,MATCH(B3231,Лист2!A:A,0))</f>
        <v>г. Минск, ул. Одинцова, д. 19а, Минский р-н, Минская обл.</v>
      </c>
      <c r="E3231" s="43" t="s">
        <v>2119</v>
      </c>
      <c r="F3231" s="43" t="s">
        <v>3051</v>
      </c>
      <c r="G3231" s="167"/>
      <c r="H3231" s="167"/>
      <c r="I3231" s="18" t="s">
        <v>3360</v>
      </c>
      <c r="J3231" s="167"/>
      <c r="K3231" s="11"/>
      <c r="L3231" s="46">
        <v>42004</v>
      </c>
      <c r="M3231" s="522"/>
      <c r="N3231" s="39"/>
      <c r="O3231" s="39">
        <v>0</v>
      </c>
      <c r="P3231" s="39">
        <v>1</v>
      </c>
      <c r="Q3231" s="91" t="s">
        <v>3361</v>
      </c>
      <c r="R3231" s="53"/>
      <c r="S3231" s="204" t="s">
        <v>3360</v>
      </c>
      <c r="T3231" s="91"/>
      <c r="U3231" s="92"/>
      <c r="V3231" s="92">
        <v>41997</v>
      </c>
      <c r="W3231" s="126">
        <v>42037</v>
      </c>
      <c r="Y3231" s="127">
        <f>MATCH(B3231,[2]exp1!$B$45:$B$163,0)</f>
        <v>49</v>
      </c>
      <c r="Z3231" s="127">
        <f>INDEX([2]exp1!$B$45:$B$163,Y3231)</f>
        <v>4065</v>
      </c>
      <c r="AA3231" s="127"/>
      <c r="AB3231" s="127" t="e">
        <f>MATCH(B3231,[2]exp1!$B$5:$B$36,0)</f>
        <v>#N/A</v>
      </c>
      <c r="AC3231" s="127" t="e">
        <f>INDEX([2]exp1!$B$22:$B$36,AB3231)</f>
        <v>#N/A</v>
      </c>
      <c r="AE3231" s="127"/>
    </row>
    <row r="3232" spans="1:31" ht="12.75" customHeight="1" x14ac:dyDescent="0.2">
      <c r="A3232" s="11">
        <f t="shared" si="51"/>
        <v>3229</v>
      </c>
      <c r="B3232" s="98">
        <v>2026</v>
      </c>
      <c r="C3232" s="105" t="s">
        <v>1697</v>
      </c>
      <c r="D3232" s="53" t="str">
        <f>INDEX(Лист2!C:C,MATCH(B3232,Лист2!A:A,0))</f>
        <v>г. Минск, ул. Захарова, д. 76, Минский р-н, Минская обл.</v>
      </c>
      <c r="E3232" s="43" t="s">
        <v>2119</v>
      </c>
      <c r="F3232" s="43" t="s">
        <v>3051</v>
      </c>
      <c r="G3232" s="167"/>
      <c r="H3232" s="167"/>
      <c r="I3232" s="18" t="s">
        <v>3360</v>
      </c>
      <c r="J3232" s="167"/>
      <c r="K3232" s="11"/>
      <c r="L3232" s="46">
        <v>42004</v>
      </c>
      <c r="M3232" s="522"/>
      <c r="N3232" s="39"/>
      <c r="O3232" s="39">
        <v>0</v>
      </c>
      <c r="P3232" s="39">
        <v>1</v>
      </c>
      <c r="Q3232" s="91" t="s">
        <v>3361</v>
      </c>
      <c r="R3232" s="53"/>
      <c r="S3232" s="204" t="s">
        <v>3360</v>
      </c>
      <c r="T3232" s="91"/>
      <c r="U3232" s="92"/>
      <c r="V3232" s="92">
        <v>41997</v>
      </c>
      <c r="W3232" s="126">
        <v>42004</v>
      </c>
      <c r="Y3232" s="127">
        <f>MATCH(B3232,[2]exp1!$B$45:$B$163,0)</f>
        <v>5</v>
      </c>
      <c r="Z3232" s="127">
        <f>INDEX([2]exp1!$B$45:$B$163,Y3232)</f>
        <v>2026</v>
      </c>
      <c r="AA3232" s="127"/>
      <c r="AB3232" s="127" t="e">
        <f>MATCH(B3232,[2]exp1!$B$5:$B$36,0)</f>
        <v>#N/A</v>
      </c>
      <c r="AC3232" s="127" t="e">
        <f>INDEX([2]exp1!$B$22:$B$36,AB3232)</f>
        <v>#N/A</v>
      </c>
      <c r="AE3232" s="127"/>
    </row>
    <row r="3233" spans="1:31" ht="12.75" customHeight="1" x14ac:dyDescent="0.2">
      <c r="A3233" s="11">
        <f t="shared" si="51"/>
        <v>3230</v>
      </c>
      <c r="B3233" s="98">
        <v>4064</v>
      </c>
      <c r="C3233" s="105" t="s">
        <v>1697</v>
      </c>
      <c r="D3233" s="53" t="str">
        <f>INDEX(Лист2!C:C,MATCH(B3233,Лист2!A:A,0))</f>
        <v>г. Минск, ул. Одинцова, д. 27а, Минский р-н, Минская обл.</v>
      </c>
      <c r="E3233" s="43" t="s">
        <v>2119</v>
      </c>
      <c r="F3233" s="43" t="s">
        <v>3051</v>
      </c>
      <c r="G3233" s="167"/>
      <c r="H3233" s="167"/>
      <c r="I3233" s="18" t="s">
        <v>3360</v>
      </c>
      <c r="J3233" s="167"/>
      <c r="K3233" s="11"/>
      <c r="L3233" s="46">
        <v>42004</v>
      </c>
      <c r="M3233" s="522"/>
      <c r="N3233" s="39"/>
      <c r="O3233" s="39">
        <v>0</v>
      </c>
      <c r="P3233" s="39">
        <v>1</v>
      </c>
      <c r="Q3233" s="91" t="s">
        <v>3361</v>
      </c>
      <c r="R3233" s="53"/>
      <c r="S3233" s="204" t="s">
        <v>3360</v>
      </c>
      <c r="T3233" s="91"/>
      <c r="U3233" s="92"/>
      <c r="V3233" s="92">
        <v>41997</v>
      </c>
      <c r="W3233" s="126">
        <v>42037</v>
      </c>
      <c r="Y3233" s="127">
        <f>MATCH(B3233,[2]exp1!$B$45:$B$163,0)</f>
        <v>48</v>
      </c>
      <c r="Z3233" s="127">
        <f>INDEX([2]exp1!$B$45:$B$163,Y3233)</f>
        <v>4064</v>
      </c>
      <c r="AA3233" s="127"/>
      <c r="AB3233" s="127" t="e">
        <f>MATCH(B3233,[2]exp1!$B$5:$B$36,0)</f>
        <v>#N/A</v>
      </c>
      <c r="AC3233" s="127" t="e">
        <f>INDEX([2]exp1!$B$22:$B$36,AB3233)</f>
        <v>#N/A</v>
      </c>
      <c r="AE3233" s="127"/>
    </row>
    <row r="3234" spans="1:31" ht="22.5" customHeight="1" x14ac:dyDescent="0.2">
      <c r="A3234" s="11">
        <f t="shared" si="51"/>
        <v>3231</v>
      </c>
      <c r="B3234" s="98">
        <v>4209</v>
      </c>
      <c r="C3234" s="105" t="s">
        <v>1697</v>
      </c>
      <c r="D3234" s="53" t="str">
        <f>INDEX(Лист2!C:C,MATCH(B3234,Лист2!A:A,0))</f>
        <v>г. Минск, ул. Налибокская, д. 31, 37, Минский р-н, Минская обл.</v>
      </c>
      <c r="E3234" s="43" t="s">
        <v>2119</v>
      </c>
      <c r="F3234" s="43" t="s">
        <v>3051</v>
      </c>
      <c r="G3234" s="167"/>
      <c r="H3234" s="167"/>
      <c r="I3234" s="18" t="s">
        <v>3360</v>
      </c>
      <c r="J3234" s="167"/>
      <c r="K3234" s="11"/>
      <c r="L3234" s="46">
        <v>42004</v>
      </c>
      <c r="M3234" s="522"/>
      <c r="N3234" s="39"/>
      <c r="O3234" s="39">
        <v>0</v>
      </c>
      <c r="P3234" s="39">
        <v>1</v>
      </c>
      <c r="Q3234" s="91" t="s">
        <v>3361</v>
      </c>
      <c r="R3234" s="53"/>
      <c r="S3234" s="204" t="s">
        <v>3360</v>
      </c>
      <c r="T3234" s="91"/>
      <c r="U3234" s="92"/>
      <c r="V3234" s="92">
        <v>41997</v>
      </c>
      <c r="W3234" s="126">
        <v>42037</v>
      </c>
      <c r="Y3234" s="127">
        <f>MATCH(B3234,[2]exp1!$B$45:$B$163,0)</f>
        <v>86</v>
      </c>
      <c r="Z3234" s="127">
        <f>INDEX([2]exp1!$B$45:$B$163,Y3234)</f>
        <v>4209</v>
      </c>
      <c r="AA3234" s="127"/>
      <c r="AB3234" s="127" t="e">
        <f>MATCH(B3234,[2]exp1!$B$5:$B$36,0)</f>
        <v>#N/A</v>
      </c>
      <c r="AC3234" s="127" t="e">
        <f>INDEX([2]exp1!$B$22:$B$36,AB3234)</f>
        <v>#N/A</v>
      </c>
      <c r="AE3234" s="127"/>
    </row>
    <row r="3235" spans="1:31" ht="23.25" customHeight="1" x14ac:dyDescent="0.2">
      <c r="A3235" s="11">
        <f t="shared" si="51"/>
        <v>3232</v>
      </c>
      <c r="B3235" s="98">
        <v>4004</v>
      </c>
      <c r="C3235" s="105" t="s">
        <v>1697</v>
      </c>
      <c r="D3235" s="53" t="str">
        <f>INDEX(Лист2!C:C,MATCH(B3235,Лист2!A:A,0))</f>
        <v>г. Минск, ул. Неманская, д. 76, Минский р-н, Минская обл.</v>
      </c>
      <c r="E3235" s="43" t="s">
        <v>2119</v>
      </c>
      <c r="F3235" s="43" t="s">
        <v>3051</v>
      </c>
      <c r="G3235" s="167"/>
      <c r="H3235" s="167"/>
      <c r="I3235" s="18" t="s">
        <v>3360</v>
      </c>
      <c r="J3235" s="167"/>
      <c r="K3235" s="11"/>
      <c r="L3235" s="46">
        <v>42004</v>
      </c>
      <c r="M3235" s="522"/>
      <c r="N3235" s="39"/>
      <c r="O3235" s="39">
        <v>0</v>
      </c>
      <c r="P3235" s="39">
        <v>1</v>
      </c>
      <c r="Q3235" s="91" t="s">
        <v>3361</v>
      </c>
      <c r="R3235" s="53"/>
      <c r="S3235" s="204" t="s">
        <v>3360</v>
      </c>
      <c r="T3235" s="91"/>
      <c r="U3235" s="92"/>
      <c r="V3235" s="92">
        <v>41997</v>
      </c>
      <c r="W3235" s="126">
        <v>42037</v>
      </c>
      <c r="Y3235" s="127">
        <f>MATCH(B3235,[2]exp1!$B$45:$B$163,0)</f>
        <v>13</v>
      </c>
      <c r="Z3235" s="127">
        <f>INDEX([2]exp1!$B$45:$B$163,Y3235)</f>
        <v>4004</v>
      </c>
      <c r="AA3235" s="127"/>
      <c r="AB3235" s="127" t="e">
        <f>MATCH(B3235,[2]exp1!$B$5:$B$36,0)</f>
        <v>#N/A</v>
      </c>
      <c r="AC3235" s="127" t="e">
        <f>INDEX([2]exp1!$B$22:$B$36,AB3235)</f>
        <v>#N/A</v>
      </c>
      <c r="AE3235" s="127"/>
    </row>
    <row r="3236" spans="1:31" ht="12.75" customHeight="1" x14ac:dyDescent="0.2">
      <c r="A3236" s="11">
        <f t="shared" si="51"/>
        <v>3233</v>
      </c>
      <c r="B3236" s="98">
        <v>4071</v>
      </c>
      <c r="C3236" s="105" t="s">
        <v>1697</v>
      </c>
      <c r="D3236" s="53" t="str">
        <f>INDEX(Лист2!C:C,MATCH(B3236,Лист2!A:A,0))</f>
        <v>г. Минск, ул. Седых, д. 14г, Минский р-н, Минская обл.</v>
      </c>
      <c r="E3236" s="43" t="s">
        <v>2119</v>
      </c>
      <c r="F3236" s="43" t="s">
        <v>3051</v>
      </c>
      <c r="G3236" s="167"/>
      <c r="H3236" s="167"/>
      <c r="I3236" s="18" t="s">
        <v>3360</v>
      </c>
      <c r="J3236" s="167"/>
      <c r="K3236" s="11"/>
      <c r="L3236" s="46">
        <v>42004</v>
      </c>
      <c r="M3236" s="522"/>
      <c r="N3236" s="39"/>
      <c r="O3236" s="39">
        <v>0</v>
      </c>
      <c r="P3236" s="39">
        <v>1</v>
      </c>
      <c r="Q3236" s="91" t="s">
        <v>3361</v>
      </c>
      <c r="R3236" s="53"/>
      <c r="S3236" s="204" t="s">
        <v>3360</v>
      </c>
      <c r="T3236" s="91"/>
      <c r="U3236" s="92"/>
      <c r="V3236" s="92">
        <v>41997</v>
      </c>
      <c r="W3236" s="126">
        <v>42037</v>
      </c>
      <c r="Y3236" s="127">
        <f>MATCH(B3236,[2]exp1!$B$45:$B$163,0)</f>
        <v>55</v>
      </c>
      <c r="Z3236" s="127">
        <f>INDEX([2]exp1!$B$45:$B$163,Y3236)</f>
        <v>4071</v>
      </c>
      <c r="AA3236" s="127"/>
      <c r="AB3236" s="127" t="e">
        <f>MATCH(B3236,[2]exp1!$B$5:$B$36,0)</f>
        <v>#N/A</v>
      </c>
      <c r="AC3236" s="127" t="e">
        <f>INDEX([2]exp1!$B$22:$B$36,AB3236)</f>
        <v>#N/A</v>
      </c>
      <c r="AE3236" s="127"/>
    </row>
    <row r="3237" spans="1:31" ht="12.75" customHeight="1" x14ac:dyDescent="0.2">
      <c r="A3237" s="11">
        <f t="shared" si="51"/>
        <v>3234</v>
      </c>
      <c r="B3237" s="98">
        <v>4009</v>
      </c>
      <c r="C3237" s="105" t="s">
        <v>1697</v>
      </c>
      <c r="D3237" s="53" t="str">
        <f>INDEX(Лист2!C:C,MATCH(B3237,Лист2!A:A,0))</f>
        <v>г. Брест, ул. Дубровская, д. 17/1, Брестский р-н, Брестская обл.</v>
      </c>
      <c r="E3237" s="13" t="s">
        <v>1713</v>
      </c>
      <c r="F3237" s="43" t="s">
        <v>3050</v>
      </c>
      <c r="G3237" s="167"/>
      <c r="H3237" s="167"/>
      <c r="I3237" s="18" t="s">
        <v>3360</v>
      </c>
      <c r="J3237" s="167"/>
      <c r="K3237" s="11"/>
      <c r="L3237" s="46">
        <v>42004</v>
      </c>
      <c r="M3237" s="522"/>
      <c r="N3237" s="39"/>
      <c r="O3237" s="39">
        <v>0</v>
      </c>
      <c r="P3237" s="39">
        <v>1</v>
      </c>
      <c r="Q3237" s="91" t="s">
        <v>3361</v>
      </c>
      <c r="R3237" s="53"/>
      <c r="S3237" s="204" t="s">
        <v>3360</v>
      </c>
      <c r="T3237" s="91"/>
      <c r="U3237" s="92"/>
      <c r="V3237" s="92">
        <v>41997</v>
      </c>
      <c r="W3237" s="126">
        <v>42037</v>
      </c>
      <c r="Y3237" s="127">
        <f>MATCH(B3237,[2]exp1!$B$45:$B$163,0)</f>
        <v>15</v>
      </c>
      <c r="Z3237" s="127">
        <f>INDEX([2]exp1!$B$45:$B$163,Y3237)</f>
        <v>4009</v>
      </c>
      <c r="AA3237" s="127"/>
      <c r="AB3237" s="127" t="e">
        <f>MATCH(B3237,[2]exp1!$B$5:$B$36,0)</f>
        <v>#N/A</v>
      </c>
      <c r="AC3237" s="127" t="e">
        <f>INDEX([2]exp1!$B$22:$B$36,AB3237)</f>
        <v>#N/A</v>
      </c>
      <c r="AE3237" s="127"/>
    </row>
    <row r="3238" spans="1:31" ht="12.75" customHeight="1" x14ac:dyDescent="0.2">
      <c r="A3238" s="11">
        <f t="shared" si="51"/>
        <v>3235</v>
      </c>
      <c r="B3238" s="98">
        <v>4018</v>
      </c>
      <c r="C3238" s="105" t="s">
        <v>1697</v>
      </c>
      <c r="D3238" s="53" t="str">
        <f>INDEX(Лист2!C:C,MATCH(B3238,Лист2!A:A,0))</f>
        <v>г. Брест, ул. Дзержинского, д. 52, Брестский р-н, Брестская обл.</v>
      </c>
      <c r="E3238" s="43" t="s">
        <v>1713</v>
      </c>
      <c r="F3238" s="43" t="s">
        <v>3050</v>
      </c>
      <c r="G3238" s="167"/>
      <c r="H3238" s="167"/>
      <c r="I3238" s="18" t="s">
        <v>3360</v>
      </c>
      <c r="J3238" s="167"/>
      <c r="K3238" s="11"/>
      <c r="L3238" s="46">
        <v>42004</v>
      </c>
      <c r="M3238" s="522"/>
      <c r="N3238" s="39"/>
      <c r="O3238" s="39">
        <v>0</v>
      </c>
      <c r="P3238" s="39">
        <v>1</v>
      </c>
      <c r="Q3238" s="91" t="s">
        <v>3361</v>
      </c>
      <c r="R3238" s="53"/>
      <c r="S3238" s="204" t="s">
        <v>3360</v>
      </c>
      <c r="T3238" s="91"/>
      <c r="U3238" s="92"/>
      <c r="V3238" s="92">
        <v>41997</v>
      </c>
      <c r="W3238" s="126">
        <v>42037</v>
      </c>
      <c r="Y3238" s="127">
        <f>MATCH(B3238,[2]exp1!$B$45:$B$163,0)</f>
        <v>17</v>
      </c>
      <c r="Z3238" s="127">
        <f>INDEX([2]exp1!$B$45:$B$163,Y3238)</f>
        <v>4018</v>
      </c>
      <c r="AA3238" s="127"/>
      <c r="AB3238" s="127" t="e">
        <f>MATCH(B3238,[2]exp1!$B$5:$B$36,0)</f>
        <v>#N/A</v>
      </c>
      <c r="AC3238" s="127" t="e">
        <f>INDEX([2]exp1!$B$22:$B$36,AB3238)</f>
        <v>#N/A</v>
      </c>
      <c r="AE3238" s="127"/>
    </row>
    <row r="3239" spans="1:31" ht="12.75" customHeight="1" x14ac:dyDescent="0.2">
      <c r="A3239" s="11">
        <f t="shared" si="51"/>
        <v>3236</v>
      </c>
      <c r="B3239" s="98">
        <v>4027</v>
      </c>
      <c r="C3239" s="105" t="s">
        <v>1697</v>
      </c>
      <c r="D3239" s="53" t="str">
        <f>INDEX(Лист2!C:C,MATCH(B3239,Лист2!A:A,0))</f>
        <v>г. Брест, ул. Березовская, Брестский р-н, Брестская обл.</v>
      </c>
      <c r="E3239" s="43" t="s">
        <v>1713</v>
      </c>
      <c r="F3239" s="43" t="s">
        <v>3050</v>
      </c>
      <c r="G3239" s="167"/>
      <c r="H3239" s="167"/>
      <c r="I3239" s="18" t="s">
        <v>3360</v>
      </c>
      <c r="J3239" s="167"/>
      <c r="K3239" s="11"/>
      <c r="L3239" s="46">
        <v>42004</v>
      </c>
      <c r="M3239" s="522"/>
      <c r="N3239" s="39"/>
      <c r="O3239" s="39">
        <v>0</v>
      </c>
      <c r="P3239" s="39">
        <v>1</v>
      </c>
      <c r="Q3239" s="91" t="s">
        <v>3361</v>
      </c>
      <c r="R3239" s="53"/>
      <c r="S3239" s="204" t="s">
        <v>3360</v>
      </c>
      <c r="T3239" s="91"/>
      <c r="U3239" s="92"/>
      <c r="V3239" s="92">
        <v>41997</v>
      </c>
      <c r="W3239" s="126">
        <v>42037</v>
      </c>
      <c r="Y3239" s="127">
        <f>MATCH(B3239,[2]exp1!$B$45:$B$163,0)</f>
        <v>22</v>
      </c>
      <c r="Z3239" s="127">
        <f>INDEX([2]exp1!$B$45:$B$163,Y3239)</f>
        <v>4027</v>
      </c>
      <c r="AA3239" s="127"/>
      <c r="AB3239" s="127" t="e">
        <f>MATCH(B3239,[2]exp1!$B$5:$B$36,0)</f>
        <v>#N/A</v>
      </c>
      <c r="AC3239" s="127" t="e">
        <f>INDEX([2]exp1!$B$22:$B$36,AB3239)</f>
        <v>#N/A</v>
      </c>
      <c r="AE3239" s="127"/>
    </row>
    <row r="3240" spans="1:31" ht="12.75" customHeight="1" x14ac:dyDescent="0.2">
      <c r="A3240" s="11">
        <f t="shared" si="51"/>
        <v>3237</v>
      </c>
      <c r="B3240" s="98">
        <v>4021</v>
      </c>
      <c r="C3240" s="105" t="s">
        <v>1697</v>
      </c>
      <c r="D3240" s="53" t="str">
        <f>INDEX(Лист2!C:C,MATCH(B3240,Лист2!A:A,0))</f>
        <v>г. Брест, ул. Защитников Отечества, Брестский р-н, Брестская обл.</v>
      </c>
      <c r="E3240" s="43" t="s">
        <v>1713</v>
      </c>
      <c r="F3240" s="43" t="s">
        <v>3050</v>
      </c>
      <c r="G3240" s="167"/>
      <c r="H3240" s="167"/>
      <c r="I3240" s="18" t="s">
        <v>3360</v>
      </c>
      <c r="J3240" s="167"/>
      <c r="K3240" s="11"/>
      <c r="L3240" s="46">
        <v>42004</v>
      </c>
      <c r="M3240" s="522"/>
      <c r="N3240" s="39"/>
      <c r="O3240" s="39">
        <v>0</v>
      </c>
      <c r="P3240" s="39">
        <v>1</v>
      </c>
      <c r="Q3240" s="91" t="s">
        <v>3361</v>
      </c>
      <c r="R3240" s="53"/>
      <c r="S3240" s="204" t="s">
        <v>3360</v>
      </c>
      <c r="T3240" s="91"/>
      <c r="U3240" s="92"/>
      <c r="V3240" s="92">
        <v>41997</v>
      </c>
      <c r="W3240" s="126">
        <v>42037</v>
      </c>
      <c r="Y3240" s="127">
        <f>MATCH(B3240,[2]exp1!$B$45:$B$163,0)</f>
        <v>20</v>
      </c>
      <c r="Z3240" s="127">
        <f>INDEX([2]exp1!$B$45:$B$163,Y3240)</f>
        <v>4021</v>
      </c>
      <c r="AA3240" s="127"/>
      <c r="AB3240" s="127" t="e">
        <f>MATCH(B3240,[2]exp1!$B$5:$B$36,0)</f>
        <v>#N/A</v>
      </c>
      <c r="AC3240" s="127" t="e">
        <f>INDEX([2]exp1!$B$22:$B$36,AB3240)</f>
        <v>#N/A</v>
      </c>
      <c r="AE3240" s="127"/>
    </row>
    <row r="3241" spans="1:31" ht="12.75" customHeight="1" x14ac:dyDescent="0.2">
      <c r="A3241" s="11">
        <f t="shared" si="51"/>
        <v>3238</v>
      </c>
      <c r="B3241" s="98">
        <v>4019</v>
      </c>
      <c r="C3241" s="105" t="s">
        <v>1697</v>
      </c>
      <c r="D3241" s="53" t="str">
        <f>INDEX(Лист2!C:C,MATCH(B3241,Лист2!A:A,0))</f>
        <v>г. Брест, пер. Красный, Брестский р-н, Брестская обл.</v>
      </c>
      <c r="E3241" s="43" t="s">
        <v>1713</v>
      </c>
      <c r="F3241" s="43" t="s">
        <v>3050</v>
      </c>
      <c r="G3241" s="22"/>
      <c r="H3241" s="22"/>
      <c r="I3241" s="18" t="s">
        <v>3360</v>
      </c>
      <c r="J3241" s="167"/>
      <c r="K3241" s="11"/>
      <c r="L3241" s="46">
        <v>42004</v>
      </c>
      <c r="M3241" s="522"/>
      <c r="N3241" s="39"/>
      <c r="O3241" s="39">
        <v>0</v>
      </c>
      <c r="P3241" s="39">
        <v>1</v>
      </c>
      <c r="Q3241" s="91" t="s">
        <v>3361</v>
      </c>
      <c r="R3241" s="53"/>
      <c r="S3241" s="204" t="s">
        <v>3360</v>
      </c>
      <c r="T3241" s="91"/>
      <c r="U3241" s="92"/>
      <c r="V3241" s="92">
        <v>41997</v>
      </c>
      <c r="W3241" s="126">
        <v>42037</v>
      </c>
      <c r="Y3241" s="127">
        <f>MATCH(B3241,[2]exp1!$B$45:$B$163,0)</f>
        <v>18</v>
      </c>
      <c r="Z3241" s="127">
        <f>INDEX([2]exp1!$B$45:$B$163,Y3241)</f>
        <v>4019</v>
      </c>
      <c r="AA3241" s="127"/>
      <c r="AB3241" s="127" t="e">
        <f>MATCH(B3241,[2]exp1!$B$5:$B$36,0)</f>
        <v>#N/A</v>
      </c>
      <c r="AC3241" s="127" t="e">
        <f>INDEX([2]exp1!$B$22:$B$36,AB3241)</f>
        <v>#N/A</v>
      </c>
      <c r="AE3241" s="127"/>
    </row>
    <row r="3242" spans="1:31" ht="12.75" customHeight="1" x14ac:dyDescent="0.2">
      <c r="A3242" s="11">
        <f t="shared" si="51"/>
        <v>3239</v>
      </c>
      <c r="B3242" s="98">
        <v>4229</v>
      </c>
      <c r="C3242" s="105" t="s">
        <v>1697</v>
      </c>
      <c r="D3242" s="53" t="str">
        <f>INDEX(Лист2!C:C,MATCH(B3242,Лист2!A:A,0))</f>
        <v>г. Витебск, ул. Комсомольская, д. 34а, Витебский р-н, Витебская обл.</v>
      </c>
      <c r="E3242" s="43" t="s">
        <v>2646</v>
      </c>
      <c r="F3242" s="43" t="s">
        <v>3052</v>
      </c>
      <c r="G3242" s="167"/>
      <c r="H3242" s="167"/>
      <c r="I3242" s="18" t="s">
        <v>3360</v>
      </c>
      <c r="J3242" s="167"/>
      <c r="K3242" s="11"/>
      <c r="L3242" s="46">
        <v>42004</v>
      </c>
      <c r="M3242" s="522"/>
      <c r="N3242" s="39"/>
      <c r="O3242" s="39">
        <v>0</v>
      </c>
      <c r="P3242" s="39">
        <v>1</v>
      </c>
      <c r="Q3242" s="91" t="s">
        <v>3361</v>
      </c>
      <c r="R3242" s="53"/>
      <c r="S3242" s="204" t="s">
        <v>3360</v>
      </c>
      <c r="T3242" s="91"/>
      <c r="U3242" s="92"/>
      <c r="V3242" s="92">
        <v>41997</v>
      </c>
      <c r="W3242" s="126">
        <v>42004</v>
      </c>
      <c r="Y3242" s="127">
        <f>MATCH(B3242,[2]exp1!$B$45:$B$163,0)</f>
        <v>89</v>
      </c>
      <c r="Z3242" s="127">
        <f>INDEX([2]exp1!$B$45:$B$163,Y3242)</f>
        <v>4229</v>
      </c>
      <c r="AA3242" s="127"/>
      <c r="AB3242" s="127" t="e">
        <f>MATCH(B3242,[2]exp1!$B$5:$B$36,0)</f>
        <v>#N/A</v>
      </c>
      <c r="AC3242" s="127" t="e">
        <f>INDEX([2]exp1!$B$22:$B$36,AB3242)</f>
        <v>#N/A</v>
      </c>
      <c r="AE3242" s="127"/>
    </row>
    <row r="3243" spans="1:31" ht="12.75" customHeight="1" x14ac:dyDescent="0.2">
      <c r="A3243" s="11">
        <f t="shared" si="51"/>
        <v>3240</v>
      </c>
      <c r="B3243" s="98">
        <v>4206</v>
      </c>
      <c r="C3243" s="105" t="s">
        <v>1697</v>
      </c>
      <c r="D3243" s="53" t="str">
        <f>INDEX(Лист2!C:C,MATCH(B3243,Лист2!A:A,0))</f>
        <v>г. Гомель, ул. Хуторянкого, д. 35, Гомельский р-н, Гомельская обл.</v>
      </c>
      <c r="E3243" s="37" t="s">
        <v>957</v>
      </c>
      <c r="F3243" s="37" t="s">
        <v>3053</v>
      </c>
      <c r="G3243" s="167"/>
      <c r="H3243" s="167"/>
      <c r="I3243" s="18" t="s">
        <v>3360</v>
      </c>
      <c r="J3243" s="167"/>
      <c r="K3243" s="11"/>
      <c r="L3243" s="46">
        <v>42004</v>
      </c>
      <c r="M3243" s="522"/>
      <c r="N3243" s="39"/>
      <c r="O3243" s="39">
        <v>0</v>
      </c>
      <c r="P3243" s="39">
        <v>1</v>
      </c>
      <c r="Q3243" s="91" t="s">
        <v>3361</v>
      </c>
      <c r="R3243" s="53"/>
      <c r="S3243" s="204" t="s">
        <v>3360</v>
      </c>
      <c r="T3243" s="91"/>
      <c r="U3243" s="92"/>
      <c r="V3243" s="92">
        <v>41997</v>
      </c>
      <c r="W3243" s="126">
        <v>42004</v>
      </c>
      <c r="Y3243" s="127">
        <f>MATCH(B3243,[2]exp1!$B$45:$B$163,0)</f>
        <v>85</v>
      </c>
      <c r="Z3243" s="127">
        <f>INDEX([2]exp1!$B$45:$B$163,Y3243)</f>
        <v>4206</v>
      </c>
      <c r="AA3243" s="127"/>
      <c r="AB3243" s="127" t="e">
        <f>MATCH(B3243,[2]exp1!$B$5:$B$36,0)</f>
        <v>#N/A</v>
      </c>
      <c r="AC3243" s="127" t="e">
        <f>INDEX([2]exp1!$B$22:$B$36,AB3243)</f>
        <v>#N/A</v>
      </c>
      <c r="AE3243" s="127"/>
    </row>
    <row r="3244" spans="1:31" ht="12" customHeight="1" x14ac:dyDescent="0.2">
      <c r="A3244" s="11">
        <f t="shared" si="51"/>
        <v>3241</v>
      </c>
      <c r="B3244" s="98">
        <v>4056</v>
      </c>
      <c r="C3244" s="12" t="s">
        <v>1697</v>
      </c>
      <c r="D3244" s="53" t="str">
        <f>INDEX(Лист2!C:C,MATCH(B3244,Лист2!A:A,0))</f>
        <v>г. Гомель, ул. Чечерская, Гомельский р-н, Гомельская обл.</v>
      </c>
      <c r="E3244" s="37" t="s">
        <v>957</v>
      </c>
      <c r="F3244" s="43" t="s">
        <v>3053</v>
      </c>
      <c r="G3244" s="167"/>
      <c r="H3244" s="167"/>
      <c r="I3244" s="18" t="s">
        <v>3360</v>
      </c>
      <c r="J3244" s="167"/>
      <c r="K3244" s="11"/>
      <c r="L3244" s="46">
        <v>42004</v>
      </c>
      <c r="M3244" s="522"/>
      <c r="N3244" s="39"/>
      <c r="O3244" s="39">
        <v>0</v>
      </c>
      <c r="P3244" s="39">
        <v>1</v>
      </c>
      <c r="Q3244" s="91" t="s">
        <v>3361</v>
      </c>
      <c r="R3244" s="53"/>
      <c r="S3244" s="204" t="s">
        <v>3360</v>
      </c>
      <c r="T3244" s="91"/>
      <c r="U3244" s="92"/>
      <c r="V3244" s="92">
        <v>41997</v>
      </c>
      <c r="W3244" s="126">
        <v>42037</v>
      </c>
      <c r="Y3244" s="127">
        <f>MATCH(B3244,[2]exp1!$B$45:$B$163,0)</f>
        <v>42</v>
      </c>
      <c r="Z3244" s="127">
        <f>INDEX([2]exp1!$B$45:$B$163,Y3244)</f>
        <v>4056</v>
      </c>
      <c r="AA3244" s="127"/>
      <c r="AB3244" s="127" t="e">
        <f>MATCH(B3244,[2]exp1!$B$5:$B$36,0)</f>
        <v>#N/A</v>
      </c>
      <c r="AC3244" s="127" t="e">
        <f>INDEX([2]exp1!$B$22:$B$36,AB3244)</f>
        <v>#N/A</v>
      </c>
      <c r="AE3244" s="127"/>
    </row>
    <row r="3245" spans="1:31" ht="12.75" customHeight="1" x14ac:dyDescent="0.2">
      <c r="A3245" s="11">
        <f t="shared" si="51"/>
        <v>3242</v>
      </c>
      <c r="B3245" s="98">
        <v>4205</v>
      </c>
      <c r="C3245" s="105" t="s">
        <v>1697</v>
      </c>
      <c r="D3245" s="53" t="str">
        <f>INDEX(Лист2!C:C,MATCH(B3245,Лист2!A:A,0))</f>
        <v>г. Гомель, ул. Каменщикова, д. 3, Гомельский р-н, Гомельская обл.</v>
      </c>
      <c r="E3245" s="43" t="s">
        <v>957</v>
      </c>
      <c r="F3245" s="43" t="s">
        <v>3053</v>
      </c>
      <c r="G3245" s="167"/>
      <c r="H3245" s="167"/>
      <c r="I3245" s="18" t="s">
        <v>3360</v>
      </c>
      <c r="J3245" s="167"/>
      <c r="K3245" s="11"/>
      <c r="L3245" s="46">
        <v>42004</v>
      </c>
      <c r="M3245" s="522"/>
      <c r="N3245" s="39"/>
      <c r="O3245" s="39">
        <v>0</v>
      </c>
      <c r="P3245" s="39">
        <v>1</v>
      </c>
      <c r="Q3245" s="91" t="s">
        <v>3361</v>
      </c>
      <c r="R3245" s="53"/>
      <c r="S3245" s="204" t="s">
        <v>3360</v>
      </c>
      <c r="T3245" s="91"/>
      <c r="U3245" s="92"/>
      <c r="V3245" s="92">
        <v>41997</v>
      </c>
      <c r="W3245" s="126">
        <v>42004</v>
      </c>
      <c r="Y3245" s="127">
        <f>MATCH(B3245,[2]exp1!$B$45:$B$163,0)</f>
        <v>84</v>
      </c>
      <c r="Z3245" s="127">
        <f>INDEX([2]exp1!$B$45:$B$163,Y3245)</f>
        <v>4205</v>
      </c>
      <c r="AA3245" s="127"/>
      <c r="AB3245" s="127" t="e">
        <f>MATCH(B3245,[2]exp1!$B$5:$B$36,0)</f>
        <v>#N/A</v>
      </c>
      <c r="AC3245" s="127" t="e">
        <f>INDEX([2]exp1!$B$22:$B$36,AB3245)</f>
        <v>#N/A</v>
      </c>
      <c r="AE3245" s="127"/>
    </row>
    <row r="3246" spans="1:31" ht="12.75" customHeight="1" x14ac:dyDescent="0.2">
      <c r="A3246" s="11">
        <f t="shared" si="51"/>
        <v>3243</v>
      </c>
      <c r="B3246" s="98">
        <v>4055</v>
      </c>
      <c r="C3246" s="12" t="s">
        <v>1697</v>
      </c>
      <c r="D3246" s="53" t="str">
        <f>INDEX(Лист2!C:C,MATCH(B3246,Лист2!A:A,0))</f>
        <v>г. Гомель, ул. Мазурова, д. 103а, Гомельский р-н, Гомельская обл.</v>
      </c>
      <c r="E3246" s="37" t="s">
        <v>957</v>
      </c>
      <c r="F3246" s="43" t="s">
        <v>3053</v>
      </c>
      <c r="G3246" s="167"/>
      <c r="H3246" s="167"/>
      <c r="I3246" s="18" t="s">
        <v>3360</v>
      </c>
      <c r="J3246" s="167"/>
      <c r="K3246" s="11"/>
      <c r="L3246" s="46">
        <v>42004</v>
      </c>
      <c r="M3246" s="522"/>
      <c r="N3246" s="39"/>
      <c r="O3246" s="39">
        <v>0</v>
      </c>
      <c r="P3246" s="39">
        <v>1</v>
      </c>
      <c r="Q3246" s="91" t="s">
        <v>3361</v>
      </c>
      <c r="R3246" s="53"/>
      <c r="S3246" s="204" t="s">
        <v>3360</v>
      </c>
      <c r="T3246" s="91"/>
      <c r="U3246" s="92"/>
      <c r="V3246" s="92">
        <v>41997</v>
      </c>
      <c r="W3246" s="126">
        <v>42004</v>
      </c>
      <c r="Y3246" s="127">
        <f>MATCH(B3246,[2]exp1!$B$45:$B$163,0)</f>
        <v>41</v>
      </c>
      <c r="Z3246" s="127">
        <f>INDEX([2]exp1!$B$45:$B$163,Y3246)</f>
        <v>4055</v>
      </c>
      <c r="AA3246" s="127"/>
      <c r="AB3246" s="127" t="e">
        <f>MATCH(B3246,[2]exp1!$B$5:$B$36,0)</f>
        <v>#N/A</v>
      </c>
      <c r="AC3246" s="127" t="e">
        <f>INDEX([2]exp1!$B$22:$B$36,AB3246)</f>
        <v>#N/A</v>
      </c>
      <c r="AE3246" s="127"/>
    </row>
    <row r="3247" spans="1:31" ht="12.75" customHeight="1" x14ac:dyDescent="0.2">
      <c r="A3247" s="11">
        <f t="shared" si="51"/>
        <v>3244</v>
      </c>
      <c r="B3247" s="98">
        <v>4057</v>
      </c>
      <c r="C3247" s="12" t="s">
        <v>1697</v>
      </c>
      <c r="D3247" s="53" t="str">
        <f>INDEX(Лист2!C:C,MATCH(B3247,Лист2!A:A,0))</f>
        <v>г. Гомель, ул. Владимирова, д. 8, Гомельский р-н, Гомельская обл.</v>
      </c>
      <c r="E3247" s="37" t="s">
        <v>957</v>
      </c>
      <c r="F3247" s="43" t="s">
        <v>3053</v>
      </c>
      <c r="G3247" s="167"/>
      <c r="H3247" s="167"/>
      <c r="I3247" s="18" t="s">
        <v>3360</v>
      </c>
      <c r="J3247" s="167"/>
      <c r="K3247" s="11"/>
      <c r="L3247" s="46">
        <v>42004</v>
      </c>
      <c r="M3247" s="522"/>
      <c r="N3247" s="39"/>
      <c r="O3247" s="39">
        <v>0</v>
      </c>
      <c r="P3247" s="39">
        <v>1</v>
      </c>
      <c r="Q3247" s="91" t="s">
        <v>3361</v>
      </c>
      <c r="R3247" s="53"/>
      <c r="S3247" s="204" t="s">
        <v>3360</v>
      </c>
      <c r="T3247" s="91"/>
      <c r="U3247" s="92"/>
      <c r="V3247" s="92">
        <v>41997</v>
      </c>
      <c r="W3247" s="126">
        <v>42037</v>
      </c>
      <c r="Y3247" s="127">
        <f>MATCH(B3247,[2]exp1!$B$45:$B$163,0)</f>
        <v>43</v>
      </c>
      <c r="Z3247" s="127">
        <f>INDEX([2]exp1!$B$45:$B$163,Y3247)</f>
        <v>4057</v>
      </c>
      <c r="AA3247" s="127"/>
      <c r="AB3247" s="127" t="e">
        <f>MATCH(B3247,[2]exp1!$B$5:$B$36,0)</f>
        <v>#N/A</v>
      </c>
      <c r="AC3247" s="127" t="e">
        <f>INDEX([2]exp1!$B$22:$B$36,AB3247)</f>
        <v>#N/A</v>
      </c>
      <c r="AE3247" s="127"/>
    </row>
    <row r="3248" spans="1:31" ht="12.75" customHeight="1" x14ac:dyDescent="0.2">
      <c r="A3248" s="11">
        <f t="shared" si="51"/>
        <v>3245</v>
      </c>
      <c r="B3248" s="98">
        <v>4030</v>
      </c>
      <c r="C3248" s="105" t="s">
        <v>1697</v>
      </c>
      <c r="D3248" s="53" t="str">
        <f>INDEX(Лист2!C:C,MATCH(B3248,Лист2!A:A,0))</f>
        <v>г. Гродно, ул. Титова, д. 24, Гродненский р-н, Гродненская обл.</v>
      </c>
      <c r="E3248" s="43" t="s">
        <v>646</v>
      </c>
      <c r="F3248" s="43" t="s">
        <v>3054</v>
      </c>
      <c r="G3248" s="167"/>
      <c r="H3248" s="167"/>
      <c r="I3248" s="18" t="s">
        <v>3360</v>
      </c>
      <c r="J3248" s="167"/>
      <c r="K3248" s="11"/>
      <c r="L3248" s="46">
        <v>42004</v>
      </c>
      <c r="M3248" s="522"/>
      <c r="N3248" s="39"/>
      <c r="O3248" s="39">
        <v>0</v>
      </c>
      <c r="P3248" s="39">
        <v>1</v>
      </c>
      <c r="Q3248" s="91" t="s">
        <v>3361</v>
      </c>
      <c r="R3248" s="53"/>
      <c r="S3248" s="204" t="s">
        <v>3360</v>
      </c>
      <c r="T3248" s="91"/>
      <c r="U3248" s="92"/>
      <c r="V3248" s="92">
        <v>41997</v>
      </c>
      <c r="W3248" s="126">
        <v>42037</v>
      </c>
      <c r="Y3248" s="127">
        <f>MATCH(B3248,[2]exp1!$B$45:$B$163,0)</f>
        <v>25</v>
      </c>
      <c r="Z3248" s="127">
        <f>INDEX([2]exp1!$B$45:$B$163,Y3248)</f>
        <v>4030</v>
      </c>
      <c r="AA3248" s="127"/>
      <c r="AB3248" s="127" t="e">
        <f>MATCH(B3248,[2]exp1!$B$5:$B$36,0)</f>
        <v>#N/A</v>
      </c>
      <c r="AC3248" s="127" t="e">
        <f>INDEX([2]exp1!$B$22:$B$36,AB3248)</f>
        <v>#N/A</v>
      </c>
      <c r="AE3248" s="127"/>
    </row>
    <row r="3249" spans="1:31" ht="12.75" customHeight="1" x14ac:dyDescent="0.2">
      <c r="A3249" s="11">
        <f t="shared" si="51"/>
        <v>3246</v>
      </c>
      <c r="B3249" s="98">
        <v>4035</v>
      </c>
      <c r="C3249" s="105" t="s">
        <v>1697</v>
      </c>
      <c r="D3249" s="53" t="str">
        <f>INDEX(Лист2!C:C,MATCH(B3249,Лист2!A:A,0))</f>
        <v>г. Гродно, ул. Химиков, д. 9, Гродненский р-н, Гродненская обл.</v>
      </c>
      <c r="E3249" s="43" t="s">
        <v>646</v>
      </c>
      <c r="F3249" s="43" t="s">
        <v>3054</v>
      </c>
      <c r="G3249" s="167"/>
      <c r="H3249" s="167"/>
      <c r="I3249" s="18" t="s">
        <v>3360</v>
      </c>
      <c r="J3249" s="167"/>
      <c r="K3249" s="11"/>
      <c r="L3249" s="46">
        <v>42004</v>
      </c>
      <c r="M3249" s="522"/>
      <c r="N3249" s="39"/>
      <c r="O3249" s="39">
        <v>0</v>
      </c>
      <c r="P3249" s="39">
        <v>1</v>
      </c>
      <c r="Q3249" s="91" t="s">
        <v>3361</v>
      </c>
      <c r="R3249" s="53"/>
      <c r="S3249" s="204" t="s">
        <v>3360</v>
      </c>
      <c r="T3249" s="91"/>
      <c r="U3249" s="92"/>
      <c r="V3249" s="92">
        <v>41997</v>
      </c>
      <c r="W3249" s="126">
        <v>42004</v>
      </c>
      <c r="Y3249" s="127">
        <f>MATCH(B3249,[2]exp1!$B$45:$B$163,0)</f>
        <v>30</v>
      </c>
      <c r="Z3249" s="127">
        <f>INDEX([2]exp1!$B$45:$B$163,Y3249)</f>
        <v>4035</v>
      </c>
      <c r="AA3249" s="127"/>
      <c r="AB3249" s="127" t="e">
        <f>MATCH(B3249,[2]exp1!$B$5:$B$36,0)</f>
        <v>#N/A</v>
      </c>
      <c r="AC3249" s="127" t="e">
        <f>INDEX([2]exp1!$B$22:$B$36,AB3249)</f>
        <v>#N/A</v>
      </c>
      <c r="AE3249" s="127"/>
    </row>
    <row r="3250" spans="1:31" ht="12.75" customHeight="1" x14ac:dyDescent="0.2">
      <c r="A3250" s="11">
        <f t="shared" si="51"/>
        <v>3247</v>
      </c>
      <c r="B3250" s="98">
        <v>4072</v>
      </c>
      <c r="C3250" s="105" t="s">
        <v>1697</v>
      </c>
      <c r="D3250" s="53" t="str">
        <f>INDEX(Лист2!C:C,MATCH(B3250,Лист2!A:A,0))</f>
        <v>г. Гродно, ул. Тетки, д. 2а, Гродненский р-н, Гродненская обл.</v>
      </c>
      <c r="E3250" s="13" t="s">
        <v>646</v>
      </c>
      <c r="F3250" s="43" t="s">
        <v>3054</v>
      </c>
      <c r="G3250" s="167"/>
      <c r="H3250" s="167"/>
      <c r="I3250" s="18" t="s">
        <v>3360</v>
      </c>
      <c r="J3250" s="167"/>
      <c r="K3250" s="11"/>
      <c r="L3250" s="46">
        <v>42004</v>
      </c>
      <c r="M3250" s="522"/>
      <c r="N3250" s="39"/>
      <c r="O3250" s="39">
        <v>0</v>
      </c>
      <c r="P3250" s="39">
        <v>1</v>
      </c>
      <c r="Q3250" s="91" t="s">
        <v>3361</v>
      </c>
      <c r="R3250" s="53"/>
      <c r="S3250" s="204" t="s">
        <v>3360</v>
      </c>
      <c r="T3250" s="91"/>
      <c r="U3250" s="92"/>
      <c r="V3250" s="92">
        <v>41997</v>
      </c>
      <c r="W3250" s="126">
        <v>42004</v>
      </c>
      <c r="Y3250" s="127">
        <f>MATCH(B3250,[2]exp1!$B$45:$B$163,0)</f>
        <v>56</v>
      </c>
      <c r="Z3250" s="127">
        <f>INDEX([2]exp1!$B$45:$B$163,Y3250)</f>
        <v>4072</v>
      </c>
      <c r="AA3250" s="127"/>
      <c r="AB3250" s="127" t="e">
        <f>MATCH(B3250,[2]exp1!$B$5:$B$36,0)</f>
        <v>#N/A</v>
      </c>
      <c r="AC3250" s="127" t="e">
        <f>INDEX([2]exp1!$B$22:$B$36,AB3250)</f>
        <v>#N/A</v>
      </c>
      <c r="AE3250" s="127"/>
    </row>
    <row r="3251" spans="1:31" ht="12.75" customHeight="1" x14ac:dyDescent="0.2">
      <c r="A3251" s="11">
        <f t="shared" si="51"/>
        <v>3248</v>
      </c>
      <c r="B3251" s="98">
        <v>4093</v>
      </c>
      <c r="C3251" s="105" t="s">
        <v>1697</v>
      </c>
      <c r="D3251" s="53" t="str">
        <f>INDEX(Лист2!C:C,MATCH(B3251,Лист2!A:A,0))</f>
        <v>г. Гродно, ул. О. Соломовой, д. 131, Гродненский р-н, Гродненская обл.</v>
      </c>
      <c r="E3251" s="43" t="s">
        <v>646</v>
      </c>
      <c r="F3251" s="43" t="s">
        <v>3054</v>
      </c>
      <c r="G3251" s="167"/>
      <c r="H3251" s="167"/>
      <c r="I3251" s="18" t="s">
        <v>3360</v>
      </c>
      <c r="J3251" s="167"/>
      <c r="K3251" s="11"/>
      <c r="L3251" s="46">
        <v>42004</v>
      </c>
      <c r="M3251" s="522"/>
      <c r="N3251" s="39"/>
      <c r="O3251" s="39">
        <v>0</v>
      </c>
      <c r="P3251" s="39">
        <v>1</v>
      </c>
      <c r="Q3251" s="91" t="s">
        <v>3361</v>
      </c>
      <c r="R3251" s="53"/>
      <c r="S3251" s="204" t="s">
        <v>3360</v>
      </c>
      <c r="T3251" s="91"/>
      <c r="U3251" s="92"/>
      <c r="V3251" s="92">
        <v>41997</v>
      </c>
      <c r="W3251" s="126">
        <v>42004</v>
      </c>
      <c r="Y3251" s="127">
        <f>MATCH(B3251,[2]exp1!$B$45:$B$163,0)</f>
        <v>70</v>
      </c>
      <c r="Z3251" s="127">
        <f>INDEX([2]exp1!$B$45:$B$163,Y3251)</f>
        <v>4093</v>
      </c>
      <c r="AA3251" s="127"/>
      <c r="AB3251" s="127" t="e">
        <f>MATCH(B3251,[2]exp1!$B$5:$B$36,0)</f>
        <v>#N/A</v>
      </c>
      <c r="AC3251" s="127" t="e">
        <f>INDEX([2]exp1!$B$22:$B$36,AB3251)</f>
        <v>#N/A</v>
      </c>
      <c r="AE3251" s="127"/>
    </row>
    <row r="3252" spans="1:31" ht="12.75" customHeight="1" x14ac:dyDescent="0.2">
      <c r="A3252" s="11">
        <f t="shared" si="51"/>
        <v>3249</v>
      </c>
      <c r="B3252" s="98">
        <v>4029</v>
      </c>
      <c r="C3252" s="105" t="s">
        <v>1697</v>
      </c>
      <c r="D3252" s="53" t="str">
        <f>INDEX(Лист2!C:C,MATCH(B3252,Лист2!A:A,0))</f>
        <v>г. Гродно, ул. Комарова, д. 8, Гродненский р-н, Гродненская обл.</v>
      </c>
      <c r="E3252" s="43" t="s">
        <v>646</v>
      </c>
      <c r="F3252" s="43" t="s">
        <v>3054</v>
      </c>
      <c r="G3252" s="167"/>
      <c r="H3252" s="167"/>
      <c r="I3252" s="18" t="s">
        <v>3360</v>
      </c>
      <c r="J3252" s="167"/>
      <c r="K3252" s="11"/>
      <c r="L3252" s="46">
        <v>42004</v>
      </c>
      <c r="M3252" s="522"/>
      <c r="N3252" s="39"/>
      <c r="O3252" s="39">
        <v>0</v>
      </c>
      <c r="P3252" s="39">
        <v>1</v>
      </c>
      <c r="Q3252" s="91" t="s">
        <v>3361</v>
      </c>
      <c r="R3252" s="53"/>
      <c r="S3252" s="204" t="s">
        <v>3360</v>
      </c>
      <c r="T3252" s="91"/>
      <c r="U3252" s="92"/>
      <c r="V3252" s="92">
        <v>41997</v>
      </c>
      <c r="W3252" s="126">
        <v>42037</v>
      </c>
      <c r="Y3252" s="127">
        <f>MATCH(B3252,[2]exp1!$B$45:$B$163,0)</f>
        <v>24</v>
      </c>
      <c r="Z3252" s="127">
        <f>INDEX([2]exp1!$B$45:$B$163,Y3252)</f>
        <v>4029</v>
      </c>
      <c r="AA3252" s="127"/>
      <c r="AB3252" s="127" t="e">
        <f>MATCH(B3252,[2]exp1!$B$5:$B$36,0)</f>
        <v>#N/A</v>
      </c>
      <c r="AC3252" s="127" t="e">
        <f>INDEX([2]exp1!$B$22:$B$36,AB3252)</f>
        <v>#N/A</v>
      </c>
      <c r="AE3252" s="127"/>
    </row>
    <row r="3253" spans="1:31" ht="12.75" customHeight="1" x14ac:dyDescent="0.2">
      <c r="A3253" s="11">
        <f t="shared" si="51"/>
        <v>3250</v>
      </c>
      <c r="B3253" s="98">
        <v>4031</v>
      </c>
      <c r="C3253" s="105" t="s">
        <v>1697</v>
      </c>
      <c r="D3253" s="53" t="str">
        <f>INDEX(Лист2!C:C,MATCH(B3253,Лист2!A:A,0))</f>
        <v>г. Могилёв, ул. Павлова, д. 2, Могилёвский р-н, Могилёвская обл.</v>
      </c>
      <c r="E3253" s="13" t="s">
        <v>934</v>
      </c>
      <c r="F3253" s="37" t="s">
        <v>3055</v>
      </c>
      <c r="G3253" s="167"/>
      <c r="H3253" s="167"/>
      <c r="I3253" s="18" t="s">
        <v>3360</v>
      </c>
      <c r="J3253" s="167"/>
      <c r="K3253" s="11"/>
      <c r="L3253" s="46">
        <v>42004</v>
      </c>
      <c r="M3253" s="522"/>
      <c r="N3253" s="39"/>
      <c r="O3253" s="39">
        <v>0</v>
      </c>
      <c r="P3253" s="39">
        <v>1</v>
      </c>
      <c r="Q3253" s="91" t="s">
        <v>3361</v>
      </c>
      <c r="R3253" s="53"/>
      <c r="S3253" s="204" t="s">
        <v>3360</v>
      </c>
      <c r="T3253" s="91"/>
      <c r="U3253" s="92"/>
      <c r="V3253" s="92">
        <v>41997</v>
      </c>
      <c r="W3253" s="126">
        <v>42004</v>
      </c>
      <c r="Y3253" s="127">
        <f>MATCH(B3253,[2]exp1!$B$45:$B$163,0)</f>
        <v>26</v>
      </c>
      <c r="Z3253" s="127">
        <f>INDEX([2]exp1!$B$45:$B$163,Y3253)</f>
        <v>4031</v>
      </c>
      <c r="AA3253" s="127"/>
      <c r="AB3253" s="127" t="e">
        <f>MATCH(B3253,[2]exp1!$B$5:$B$36,0)</f>
        <v>#N/A</v>
      </c>
      <c r="AC3253" s="127" t="e">
        <f>INDEX([2]exp1!$B$22:$B$36,AB3253)</f>
        <v>#N/A</v>
      </c>
      <c r="AE3253" s="127"/>
    </row>
    <row r="3254" spans="1:31" ht="12.75" customHeight="1" x14ac:dyDescent="0.2">
      <c r="A3254" s="11">
        <f t="shared" si="51"/>
        <v>3251</v>
      </c>
      <c r="B3254" s="98">
        <v>4082</v>
      </c>
      <c r="C3254" s="105" t="s">
        <v>1697</v>
      </c>
      <c r="D3254" s="53" t="str">
        <f>INDEX(Лист2!C:C,MATCH(B3254,Лист2!A:A,0))</f>
        <v>г. Брест, ул. Карбышева, д. 92, Брестский р-н, Брестская обл.</v>
      </c>
      <c r="E3254" s="43" t="s">
        <v>1713</v>
      </c>
      <c r="F3254" s="43" t="s">
        <v>3050</v>
      </c>
      <c r="G3254" s="167"/>
      <c r="H3254" s="167"/>
      <c r="I3254" s="18" t="s">
        <v>3360</v>
      </c>
      <c r="J3254" s="167"/>
      <c r="K3254" s="11"/>
      <c r="L3254" s="46">
        <v>42004</v>
      </c>
      <c r="M3254" s="522"/>
      <c r="N3254" s="39"/>
      <c r="O3254" s="39">
        <v>0</v>
      </c>
      <c r="P3254" s="39">
        <v>1</v>
      </c>
      <c r="Q3254" s="91" t="s">
        <v>3361</v>
      </c>
      <c r="R3254" s="53"/>
      <c r="S3254" s="204" t="s">
        <v>3360</v>
      </c>
      <c r="T3254" s="91"/>
      <c r="U3254" s="92"/>
      <c r="V3254" s="92">
        <v>41997</v>
      </c>
      <c r="W3254" s="126">
        <v>42037</v>
      </c>
      <c r="Y3254" s="127">
        <f>MATCH(B3254,[2]exp1!$B$45:$B$163,0)</f>
        <v>63</v>
      </c>
      <c r="Z3254" s="127">
        <f>INDEX([2]exp1!$B$45:$B$163,Y3254)</f>
        <v>4082</v>
      </c>
      <c r="AA3254" s="127"/>
      <c r="AB3254" s="127" t="e">
        <f>MATCH(B3254,[2]exp1!$B$5:$B$36,0)</f>
        <v>#N/A</v>
      </c>
      <c r="AC3254" s="127" t="e">
        <f>INDEX([2]exp1!$B$22:$B$36,AB3254)</f>
        <v>#N/A</v>
      </c>
      <c r="AE3254" s="127"/>
    </row>
    <row r="3255" spans="1:31" ht="12.75" customHeight="1" x14ac:dyDescent="0.2">
      <c r="A3255" s="11">
        <f t="shared" si="51"/>
        <v>3252</v>
      </c>
      <c r="B3255" s="98">
        <v>4074</v>
      </c>
      <c r="C3255" s="105" t="s">
        <v>1697</v>
      </c>
      <c r="D3255" s="53" t="str">
        <f>INDEX(Лист2!C:C,MATCH(B3255,Лист2!A:A,0))</f>
        <v>г. Гродно, ул. Пушкина, 41, Гродненский р-н, Гродненская обл.</v>
      </c>
      <c r="E3255" s="43" t="s">
        <v>646</v>
      </c>
      <c r="F3255" s="43" t="s">
        <v>3054</v>
      </c>
      <c r="G3255" s="167"/>
      <c r="H3255" s="167"/>
      <c r="I3255" s="18" t="s">
        <v>3360</v>
      </c>
      <c r="J3255" s="167"/>
      <c r="K3255" s="11"/>
      <c r="L3255" s="46">
        <v>42004</v>
      </c>
      <c r="M3255" s="522"/>
      <c r="N3255" s="39"/>
      <c r="O3255" s="39">
        <v>0</v>
      </c>
      <c r="P3255" s="39">
        <v>1</v>
      </c>
      <c r="Q3255" s="91" t="s">
        <v>3361</v>
      </c>
      <c r="R3255" s="53"/>
      <c r="S3255" s="204" t="s">
        <v>3360</v>
      </c>
      <c r="T3255" s="91"/>
      <c r="U3255" s="92"/>
      <c r="V3255" s="92">
        <v>41997</v>
      </c>
      <c r="W3255" s="126">
        <v>42037</v>
      </c>
      <c r="Y3255" s="127">
        <f>MATCH(B3255,[2]exp1!$B$45:$B$163,0)</f>
        <v>58</v>
      </c>
      <c r="Z3255" s="127">
        <f>INDEX([2]exp1!$B$45:$B$163,Y3255)</f>
        <v>4074</v>
      </c>
      <c r="AA3255" s="127"/>
      <c r="AB3255" s="127" t="e">
        <f>MATCH(B3255,[2]exp1!$B$5:$B$36,0)</f>
        <v>#N/A</v>
      </c>
      <c r="AC3255" s="127" t="e">
        <f>INDEX([2]exp1!$B$22:$B$36,AB3255)</f>
        <v>#N/A</v>
      </c>
      <c r="AE3255" s="127"/>
    </row>
    <row r="3256" spans="1:31" ht="12.75" customHeight="1" x14ac:dyDescent="0.2">
      <c r="A3256" s="11">
        <f t="shared" si="51"/>
        <v>3253</v>
      </c>
      <c r="B3256" s="98">
        <v>4117</v>
      </c>
      <c r="C3256" s="105" t="s">
        <v>1697</v>
      </c>
      <c r="D3256" s="53" t="str">
        <f>INDEX(Лист2!C:C,MATCH(B3256,Лист2!A:A,0))</f>
        <v>г. Гродно, ул. Индустриальная, д. 2a, Гродненский р-н, Гродненская обл.</v>
      </c>
      <c r="E3256" s="43" t="s">
        <v>646</v>
      </c>
      <c r="F3256" s="43" t="s">
        <v>3054</v>
      </c>
      <c r="G3256" s="167"/>
      <c r="H3256" s="167"/>
      <c r="I3256" s="18" t="s">
        <v>3360</v>
      </c>
      <c r="J3256" s="167"/>
      <c r="K3256" s="11"/>
      <c r="L3256" s="46">
        <v>42004</v>
      </c>
      <c r="M3256" s="522"/>
      <c r="N3256" s="39"/>
      <c r="O3256" s="39">
        <v>0</v>
      </c>
      <c r="P3256" s="39">
        <v>1</v>
      </c>
      <c r="Q3256" s="91" t="s">
        <v>3361</v>
      </c>
      <c r="R3256" s="53"/>
      <c r="S3256" s="204" t="s">
        <v>3360</v>
      </c>
      <c r="T3256" s="91"/>
      <c r="U3256" s="92"/>
      <c r="V3256" s="92">
        <v>41997</v>
      </c>
      <c r="W3256" s="126">
        <v>42037</v>
      </c>
      <c r="Y3256" s="127">
        <f>MATCH(B3256,[2]exp1!$B$45:$B$163,0)</f>
        <v>77</v>
      </c>
      <c r="Z3256" s="127">
        <f>INDEX([2]exp1!$B$45:$B$163,Y3256)</f>
        <v>4117</v>
      </c>
      <c r="AA3256" s="127"/>
      <c r="AB3256" s="127" t="e">
        <f>MATCH(B3256,[2]exp1!$B$5:$B$36,0)</f>
        <v>#N/A</v>
      </c>
      <c r="AC3256" s="127" t="e">
        <f>INDEX([2]exp1!$B$22:$B$36,AB3256)</f>
        <v>#N/A</v>
      </c>
      <c r="AE3256" s="127"/>
    </row>
    <row r="3257" spans="1:31" ht="12.75" customHeight="1" x14ac:dyDescent="0.2">
      <c r="A3257" s="11">
        <f t="shared" si="51"/>
        <v>3254</v>
      </c>
      <c r="B3257" s="98">
        <v>1056</v>
      </c>
      <c r="C3257" s="105" t="s">
        <v>1697</v>
      </c>
      <c r="D3257" s="53" t="str">
        <f>INDEX(Лист2!C:C,MATCH(B3257,Лист2!A:A,0))</f>
        <v>посёлок Ждановичи, ул. Широкая, д. 50, Минский р-н, Минская обл.</v>
      </c>
      <c r="E3257" s="43" t="s">
        <v>2119</v>
      </c>
      <c r="F3257" s="43" t="s">
        <v>3098</v>
      </c>
      <c r="G3257" s="22" t="s">
        <v>2120</v>
      </c>
      <c r="H3257" s="22" t="s">
        <v>2121</v>
      </c>
      <c r="I3257" s="18" t="s">
        <v>3360</v>
      </c>
      <c r="J3257" s="386">
        <v>42004</v>
      </c>
      <c r="K3257" s="46">
        <v>42004</v>
      </c>
      <c r="L3257" s="46">
        <v>42004</v>
      </c>
      <c r="M3257" s="522"/>
      <c r="N3257" s="39"/>
      <c r="O3257" s="39">
        <v>0</v>
      </c>
      <c r="P3257" s="39">
        <v>1</v>
      </c>
      <c r="Q3257" s="91" t="s">
        <v>3110</v>
      </c>
      <c r="R3257" s="53"/>
      <c r="S3257" s="204" t="s">
        <v>3381</v>
      </c>
      <c r="T3257" s="92">
        <v>41997</v>
      </c>
      <c r="U3257" s="126">
        <v>42037</v>
      </c>
      <c r="V3257" s="92">
        <v>41997</v>
      </c>
      <c r="W3257" s="126">
        <v>42037</v>
      </c>
      <c r="Y3257" s="127">
        <f>MATCH(B3257,[2]exp1!$B$45:$B$163,0)</f>
        <v>4</v>
      </c>
      <c r="Z3257" s="127">
        <f>INDEX([2]exp1!$B$45:$B$163,Y3257)</f>
        <v>1056</v>
      </c>
      <c r="AA3257" s="127"/>
      <c r="AB3257" s="127">
        <f>MATCH(B3257,[2]exp1!$B$5:$B$36,0)</f>
        <v>1</v>
      </c>
      <c r="AC3257" s="127">
        <f>INDEX([2]exp1!$B$22:$B$36,AB3257)</f>
        <v>5483</v>
      </c>
      <c r="AE3257" s="127"/>
    </row>
    <row r="3258" spans="1:31" ht="12.75" customHeight="1" x14ac:dyDescent="0.2">
      <c r="A3258" s="11">
        <f t="shared" si="51"/>
        <v>3255</v>
      </c>
      <c r="B3258" s="98">
        <v>4078</v>
      </c>
      <c r="C3258" s="105" t="s">
        <v>1697</v>
      </c>
      <c r="D3258" s="53" t="str">
        <f>INDEX(Лист2!C:C,MATCH(B3258,Лист2!A:A,0))</f>
        <v>г. Минск, Национальный Аэропорт (здание котельной), Минский р-н, Минская обл.</v>
      </c>
      <c r="E3258" s="43" t="s">
        <v>2119</v>
      </c>
      <c r="F3258" s="43" t="s">
        <v>3051</v>
      </c>
      <c r="G3258" s="22" t="s">
        <v>2120</v>
      </c>
      <c r="H3258" s="22" t="s">
        <v>2121</v>
      </c>
      <c r="I3258" s="18" t="s">
        <v>3360</v>
      </c>
      <c r="J3258" s="386">
        <v>42040</v>
      </c>
      <c r="K3258" s="46">
        <v>42040</v>
      </c>
      <c r="L3258" s="46">
        <v>42004</v>
      </c>
      <c r="M3258" s="522"/>
      <c r="N3258" s="39"/>
      <c r="O3258" s="39">
        <v>0</v>
      </c>
      <c r="P3258" s="39">
        <v>1</v>
      </c>
      <c r="Q3258" s="91" t="s">
        <v>3110</v>
      </c>
      <c r="R3258" s="53"/>
      <c r="S3258" s="204" t="s">
        <v>3381</v>
      </c>
      <c r="T3258" s="92">
        <v>41997</v>
      </c>
      <c r="U3258" s="92">
        <v>42037</v>
      </c>
      <c r="V3258" s="92">
        <v>41997</v>
      </c>
      <c r="W3258" s="126">
        <v>42037</v>
      </c>
      <c r="Y3258" s="127">
        <f>MATCH(B3258,[2]exp1!$B$45:$B$163,0)</f>
        <v>60</v>
      </c>
      <c r="Z3258" s="127">
        <f>INDEX([2]exp1!$B$45:$B$163,Y3258)</f>
        <v>4078</v>
      </c>
      <c r="AA3258" s="127"/>
      <c r="AB3258" s="127">
        <f>MATCH(B3258,[2]exp1!$B$5:$B$36,0)</f>
        <v>9</v>
      </c>
      <c r="AC3258" s="127">
        <f>INDEX([2]exp1!$B$22:$B$36,AB3258)</f>
        <v>11437</v>
      </c>
      <c r="AE3258" s="127"/>
    </row>
    <row r="3259" spans="1:31" ht="12.75" customHeight="1" x14ac:dyDescent="0.2">
      <c r="A3259" s="11">
        <f t="shared" si="51"/>
        <v>3256</v>
      </c>
      <c r="B3259" s="98">
        <v>4066</v>
      </c>
      <c r="C3259" s="105" t="s">
        <v>1697</v>
      </c>
      <c r="D3259" s="53" t="str">
        <f>INDEX(Лист2!C:C,MATCH(B3259,Лист2!A:A,0))</f>
        <v>г. Минск, ул. Короля , д. 2, Минский р-н, Минская обл.</v>
      </c>
      <c r="E3259" s="43" t="s">
        <v>2119</v>
      </c>
      <c r="F3259" s="43" t="s">
        <v>3051</v>
      </c>
      <c r="G3259" s="167"/>
      <c r="H3259" s="167"/>
      <c r="I3259" s="18" t="s">
        <v>3360</v>
      </c>
      <c r="J3259" s="167"/>
      <c r="K3259" s="11"/>
      <c r="L3259" s="46">
        <v>42004</v>
      </c>
      <c r="M3259" s="522"/>
      <c r="N3259" s="39"/>
      <c r="O3259" s="39">
        <v>0</v>
      </c>
      <c r="P3259" s="39">
        <v>1</v>
      </c>
      <c r="Q3259" s="91" t="s">
        <v>3361</v>
      </c>
      <c r="R3259" s="53"/>
      <c r="S3259" s="204" t="s">
        <v>3360</v>
      </c>
      <c r="T3259" s="91"/>
      <c r="U3259" s="92"/>
      <c r="V3259" s="92">
        <v>41997</v>
      </c>
      <c r="W3259" s="126">
        <v>42037</v>
      </c>
      <c r="Y3259" s="127">
        <f>MATCH(B3259,[2]exp1!$B$45:$B$163,0)</f>
        <v>50</v>
      </c>
      <c r="Z3259" s="127">
        <f>INDEX([2]exp1!$B$45:$B$163,Y3259)</f>
        <v>4066</v>
      </c>
      <c r="AA3259" s="127"/>
      <c r="AB3259" s="127" t="e">
        <f>MATCH(B3259,[2]exp1!$B$5:$B$36,0)</f>
        <v>#N/A</v>
      </c>
      <c r="AC3259" s="127" t="e">
        <f>INDEX([2]exp1!$B$22:$B$36,AB3259)</f>
        <v>#N/A</v>
      </c>
      <c r="AE3259" s="127"/>
    </row>
    <row r="3260" spans="1:31" ht="12.75" customHeight="1" x14ac:dyDescent="0.2">
      <c r="A3260" s="11">
        <f t="shared" si="51"/>
        <v>3257</v>
      </c>
      <c r="B3260" s="98">
        <v>4201</v>
      </c>
      <c r="C3260" s="105" t="s">
        <v>1697</v>
      </c>
      <c r="D3260" s="53" t="str">
        <f>INDEX(Лист2!C:C,MATCH(B3260,Лист2!A:A,0))</f>
        <v>г. Минск, ул. Малявки, д. 1а, Минский р-н, Минская обл.</v>
      </c>
      <c r="E3260" s="43" t="s">
        <v>2119</v>
      </c>
      <c r="F3260" s="43" t="s">
        <v>3051</v>
      </c>
      <c r="G3260" s="167"/>
      <c r="H3260" s="167"/>
      <c r="I3260" s="18" t="s">
        <v>3360</v>
      </c>
      <c r="J3260" s="167"/>
      <c r="K3260" s="11"/>
      <c r="L3260" s="46">
        <v>42004</v>
      </c>
      <c r="M3260" s="522"/>
      <c r="N3260" s="39"/>
      <c r="O3260" s="39">
        <v>0</v>
      </c>
      <c r="P3260" s="39">
        <v>1</v>
      </c>
      <c r="Q3260" s="91" t="s">
        <v>3361</v>
      </c>
      <c r="R3260" s="53"/>
      <c r="S3260" s="204" t="s">
        <v>3360</v>
      </c>
      <c r="T3260" s="91"/>
      <c r="U3260" s="92"/>
      <c r="V3260" s="92">
        <v>41997</v>
      </c>
      <c r="W3260" s="126">
        <v>42037</v>
      </c>
      <c r="Y3260" s="127">
        <f>MATCH(B3260,[2]exp1!$B$45:$B$163,0)</f>
        <v>80</v>
      </c>
      <c r="Z3260" s="127">
        <f>INDEX([2]exp1!$B$45:$B$163,Y3260)</f>
        <v>4201</v>
      </c>
      <c r="AA3260" s="127"/>
      <c r="AB3260" s="127" t="e">
        <f>MATCH(B3260,[2]exp1!$B$5:$B$36,0)</f>
        <v>#N/A</v>
      </c>
      <c r="AC3260" s="127" t="e">
        <f>INDEX([2]exp1!$B$22:$B$36,AB3260)</f>
        <v>#N/A</v>
      </c>
      <c r="AE3260" s="127"/>
    </row>
    <row r="3261" spans="1:31" ht="12.75" customHeight="1" x14ac:dyDescent="0.2">
      <c r="A3261" s="11">
        <f t="shared" si="51"/>
        <v>3258</v>
      </c>
      <c r="B3261" s="98">
        <v>4062</v>
      </c>
      <c r="C3261" s="105" t="s">
        <v>1697</v>
      </c>
      <c r="D3261" s="53" t="str">
        <f>INDEX(Лист2!C:C,MATCH(B3261,Лист2!A:A,0))</f>
        <v>г. Гродно, м-н. Фолюш , д. 15/201б, Гродненский р-н, Гродненская обл.</v>
      </c>
      <c r="E3261" s="43" t="s">
        <v>646</v>
      </c>
      <c r="F3261" s="43" t="s">
        <v>3054</v>
      </c>
      <c r="G3261" s="167"/>
      <c r="H3261" s="167"/>
      <c r="I3261" s="18" t="s">
        <v>3360</v>
      </c>
      <c r="J3261" s="167"/>
      <c r="K3261" s="11"/>
      <c r="L3261" s="46">
        <v>42004</v>
      </c>
      <c r="M3261" s="522"/>
      <c r="N3261" s="39"/>
      <c r="O3261" s="39">
        <v>0</v>
      </c>
      <c r="P3261" s="39">
        <v>1</v>
      </c>
      <c r="Q3261" s="91" t="s">
        <v>3361</v>
      </c>
      <c r="R3261" s="53"/>
      <c r="S3261" s="204" t="s">
        <v>3360</v>
      </c>
      <c r="T3261" s="91"/>
      <c r="U3261" s="92"/>
      <c r="V3261" s="92">
        <v>41997</v>
      </c>
      <c r="W3261" s="126">
        <v>42004</v>
      </c>
      <c r="Y3261" s="127">
        <f>MATCH(B3261,[2]exp1!$B$45:$B$163,0)</f>
        <v>46</v>
      </c>
      <c r="Z3261" s="127">
        <f>INDEX([2]exp1!$B$45:$B$163,Y3261)</f>
        <v>4062</v>
      </c>
      <c r="AA3261" s="127"/>
      <c r="AB3261" s="127" t="e">
        <f>MATCH(B3261,[2]exp1!$B$5:$B$36,0)</f>
        <v>#N/A</v>
      </c>
      <c r="AC3261" s="127" t="e">
        <f>INDEX([2]exp1!$B$22:$B$36,AB3261)</f>
        <v>#N/A</v>
      </c>
      <c r="AE3261" s="127"/>
    </row>
    <row r="3262" spans="1:31" ht="12.75" customHeight="1" x14ac:dyDescent="0.2">
      <c r="A3262" s="11">
        <f t="shared" si="51"/>
        <v>3259</v>
      </c>
      <c r="B3262" s="98">
        <v>4495</v>
      </c>
      <c r="C3262" s="105" t="s">
        <v>1697</v>
      </c>
      <c r="D3262" s="53" t="str">
        <f>INDEX(Лист2!C:C,MATCH(B3262,Лист2!A:A,0))</f>
        <v>г. Могилёв, подходы к мосту через р. Днепр со стороны ул. Королева., Могилёвский р-н, Могилёвская об</v>
      </c>
      <c r="E3262" s="13" t="s">
        <v>934</v>
      </c>
      <c r="F3262" s="37" t="s">
        <v>3055</v>
      </c>
      <c r="G3262" s="167"/>
      <c r="H3262" s="167"/>
      <c r="I3262" s="18" t="s">
        <v>3360</v>
      </c>
      <c r="J3262" s="167"/>
      <c r="K3262" s="11"/>
      <c r="L3262" s="46">
        <v>42004</v>
      </c>
      <c r="M3262" s="522"/>
      <c r="N3262" s="39"/>
      <c r="O3262" s="39">
        <v>0</v>
      </c>
      <c r="P3262" s="39">
        <v>1</v>
      </c>
      <c r="Q3262" s="91" t="s">
        <v>3361</v>
      </c>
      <c r="R3262" s="53"/>
      <c r="S3262" s="204" t="s">
        <v>3360</v>
      </c>
      <c r="T3262" s="91"/>
      <c r="U3262" s="92"/>
      <c r="V3262" s="92">
        <v>41997</v>
      </c>
      <c r="W3262" s="126">
        <v>42004</v>
      </c>
      <c r="Y3262" s="127">
        <f>MATCH(B3262,[2]exp1!$B$45:$B$163,0)</f>
        <v>97</v>
      </c>
      <c r="Z3262" s="127">
        <f>INDEX([2]exp1!$B$45:$B$163,Y3262)</f>
        <v>4495</v>
      </c>
      <c r="AA3262" s="127"/>
      <c r="AB3262" s="127" t="e">
        <f>MATCH(B3262,[2]exp1!$B$5:$B$36,0)</f>
        <v>#N/A</v>
      </c>
      <c r="AC3262" s="127" t="e">
        <f>INDEX([2]exp1!$B$22:$B$36,AB3262)</f>
        <v>#N/A</v>
      </c>
      <c r="AE3262" s="127"/>
    </row>
    <row r="3263" spans="1:31" ht="12.75" customHeight="1" x14ac:dyDescent="0.2">
      <c r="A3263" s="11">
        <f t="shared" si="51"/>
        <v>3260</v>
      </c>
      <c r="B3263" s="98">
        <v>5336</v>
      </c>
      <c r="C3263" s="105" t="s">
        <v>1697</v>
      </c>
      <c r="D3263" s="53" t="str">
        <f>INDEX(Лист2!C:C,MATCH(B3263,Лист2!A:A,0))</f>
        <v>д. Ратомка, ул. Заславская, д. 8а, Минский р-н, Минская обл.</v>
      </c>
      <c r="E3263" s="43" t="s">
        <v>2119</v>
      </c>
      <c r="F3263" s="43" t="s">
        <v>3098</v>
      </c>
      <c r="G3263" s="167"/>
      <c r="H3263" s="167"/>
      <c r="I3263" s="18" t="s">
        <v>3360</v>
      </c>
      <c r="J3263" s="167"/>
      <c r="K3263" s="11"/>
      <c r="L3263" s="46">
        <v>42004</v>
      </c>
      <c r="M3263" s="522"/>
      <c r="N3263" s="39"/>
      <c r="O3263" s="39">
        <v>0</v>
      </c>
      <c r="P3263" s="39">
        <v>1</v>
      </c>
      <c r="Q3263" s="91" t="s">
        <v>3361</v>
      </c>
      <c r="R3263" s="53"/>
      <c r="S3263" s="204" t="s">
        <v>3360</v>
      </c>
      <c r="T3263" s="91"/>
      <c r="U3263" s="92"/>
      <c r="V3263" s="92">
        <v>41997</v>
      </c>
      <c r="W3263" s="126">
        <v>42037</v>
      </c>
      <c r="Y3263" s="127">
        <f>MATCH(B3263,[2]exp1!$B$45:$B$163,0)</f>
        <v>106</v>
      </c>
      <c r="Z3263" s="127">
        <f>INDEX([2]exp1!$B$45:$B$163,Y3263)</f>
        <v>5336</v>
      </c>
      <c r="AA3263" s="127"/>
      <c r="AB3263" s="127" t="e">
        <f>MATCH(B3263,[2]exp1!$B$5:$B$36,0)</f>
        <v>#N/A</v>
      </c>
      <c r="AC3263" s="127" t="e">
        <f>INDEX([2]exp1!$B$22:$B$36,AB3263)</f>
        <v>#N/A</v>
      </c>
      <c r="AE3263" s="127"/>
    </row>
    <row r="3264" spans="1:31" ht="21.75" customHeight="1" x14ac:dyDescent="0.2">
      <c r="A3264" s="11">
        <f t="shared" si="51"/>
        <v>3261</v>
      </c>
      <c r="B3264" s="98">
        <v>4099</v>
      </c>
      <c r="C3264" s="105" t="s">
        <v>1697</v>
      </c>
      <c r="D3264" s="53" t="str">
        <f>INDEX(Лист2!C:C,MATCH(B3264,Лист2!A:A,0))</f>
        <v>г. Витебск, ул. Вострецова, д. 12, Витебский р-н, Витебская обл.</v>
      </c>
      <c r="E3264" s="43" t="s">
        <v>2646</v>
      </c>
      <c r="F3264" s="43" t="s">
        <v>3052</v>
      </c>
      <c r="G3264" s="167"/>
      <c r="H3264" s="167"/>
      <c r="I3264" s="18" t="s">
        <v>3360</v>
      </c>
      <c r="J3264" s="167"/>
      <c r="K3264" s="11"/>
      <c r="L3264" s="46">
        <v>42004</v>
      </c>
      <c r="M3264" s="522"/>
      <c r="N3264" s="39"/>
      <c r="O3264" s="39">
        <v>0</v>
      </c>
      <c r="P3264" s="39">
        <v>1</v>
      </c>
      <c r="Q3264" s="91" t="s">
        <v>3361</v>
      </c>
      <c r="R3264" s="53"/>
      <c r="S3264" s="204" t="s">
        <v>3360</v>
      </c>
      <c r="T3264" s="91"/>
      <c r="U3264" s="92"/>
      <c r="V3264" s="92">
        <v>41997</v>
      </c>
      <c r="W3264" s="126">
        <v>42037</v>
      </c>
      <c r="Y3264" s="127">
        <f>MATCH(B3264,[2]exp1!$B$45:$B$163,0)</f>
        <v>75</v>
      </c>
      <c r="Z3264" s="127">
        <f>INDEX([2]exp1!$B$45:$B$163,Y3264)</f>
        <v>4099</v>
      </c>
      <c r="AA3264" s="127"/>
      <c r="AB3264" s="127" t="e">
        <f>MATCH(B3264,[2]exp1!$B$5:$B$36,0)</f>
        <v>#N/A</v>
      </c>
      <c r="AC3264" s="127" t="e">
        <f>INDEX([2]exp1!$B$22:$B$36,AB3264)</f>
        <v>#N/A</v>
      </c>
      <c r="AE3264" s="127"/>
    </row>
    <row r="3265" spans="1:31" ht="12.75" customHeight="1" x14ac:dyDescent="0.2">
      <c r="A3265" s="11">
        <f t="shared" si="51"/>
        <v>3262</v>
      </c>
      <c r="B3265" s="98">
        <v>4044</v>
      </c>
      <c r="C3265" s="105" t="s">
        <v>1697</v>
      </c>
      <c r="D3265" s="53" t="str">
        <f>INDEX(Лист2!C:C,MATCH(B3265,Лист2!A:A,0))</f>
        <v>г. Минск, тракт Логойский , д. 22а, Минский р-н, Минская обл.</v>
      </c>
      <c r="E3265" s="43" t="s">
        <v>2119</v>
      </c>
      <c r="F3265" s="43" t="s">
        <v>3051</v>
      </c>
      <c r="G3265" s="22" t="s">
        <v>2120</v>
      </c>
      <c r="H3265" s="22" t="s">
        <v>2121</v>
      </c>
      <c r="I3265" s="18" t="s">
        <v>3360</v>
      </c>
      <c r="J3265" s="386">
        <v>42004</v>
      </c>
      <c r="K3265" s="46">
        <v>42004</v>
      </c>
      <c r="L3265" s="46">
        <v>42004</v>
      </c>
      <c r="M3265" s="522"/>
      <c r="N3265" s="39"/>
      <c r="O3265" s="39">
        <v>0</v>
      </c>
      <c r="P3265" s="39">
        <v>1</v>
      </c>
      <c r="Q3265" s="91" t="s">
        <v>3110</v>
      </c>
      <c r="R3265" s="53"/>
      <c r="S3265" s="204" t="s">
        <v>3381</v>
      </c>
      <c r="T3265" s="92">
        <v>41997</v>
      </c>
      <c r="U3265" s="126">
        <v>42004</v>
      </c>
      <c r="V3265" s="92">
        <v>41997</v>
      </c>
      <c r="W3265" s="126">
        <v>42004</v>
      </c>
      <c r="Y3265" s="127">
        <f>MATCH(B3265,[2]exp1!$B$45:$B$163,0)</f>
        <v>35</v>
      </c>
      <c r="Z3265" s="127">
        <f>INDEX([2]exp1!$B$45:$B$163,Y3265)</f>
        <v>4044</v>
      </c>
      <c r="AA3265" s="127"/>
      <c r="AB3265" s="127">
        <f>MATCH(B3265,[2]exp1!$B$5:$B$36,0)</f>
        <v>7</v>
      </c>
      <c r="AC3265" s="127">
        <f>INDEX([2]exp1!$B$22:$B$36,AB3265)</f>
        <v>11426</v>
      </c>
      <c r="AE3265" s="127"/>
    </row>
    <row r="3266" spans="1:31" ht="12.75" customHeight="1" x14ac:dyDescent="0.2">
      <c r="A3266" s="11">
        <f t="shared" si="51"/>
        <v>3263</v>
      </c>
      <c r="B3266" s="98">
        <v>4089</v>
      </c>
      <c r="C3266" s="105" t="s">
        <v>1697</v>
      </c>
      <c r="D3266" s="53" t="str">
        <f>INDEX(Лист2!C:C,MATCH(B3266,Лист2!A:A,0))</f>
        <v>г. Калинковичи, ул. 50 лет Октября, д. 52a, Калинковичский р-н, Гомельская обл.</v>
      </c>
      <c r="E3266" s="37" t="s">
        <v>957</v>
      </c>
      <c r="F3266" s="43" t="s">
        <v>3096</v>
      </c>
      <c r="G3266" s="167"/>
      <c r="H3266" s="167"/>
      <c r="I3266" s="18" t="s">
        <v>3360</v>
      </c>
      <c r="J3266" s="167"/>
      <c r="K3266" s="11"/>
      <c r="L3266" s="46">
        <v>42004</v>
      </c>
      <c r="M3266" s="522"/>
      <c r="N3266" s="39"/>
      <c r="O3266" s="39">
        <v>0</v>
      </c>
      <c r="P3266" s="39">
        <v>1</v>
      </c>
      <c r="Q3266" s="91" t="s">
        <v>3361</v>
      </c>
      <c r="R3266" s="53"/>
      <c r="S3266" s="204" t="s">
        <v>3360</v>
      </c>
      <c r="T3266" s="91"/>
      <c r="U3266" s="92"/>
      <c r="V3266" s="92">
        <v>41997</v>
      </c>
      <c r="W3266" s="126">
        <v>42004</v>
      </c>
      <c r="Y3266" s="127">
        <f>MATCH(B3266,[2]exp1!$B$45:$B$163,0)</f>
        <v>68</v>
      </c>
      <c r="Z3266" s="127">
        <f>INDEX([2]exp1!$B$45:$B$163,Y3266)</f>
        <v>4089</v>
      </c>
      <c r="AA3266" s="127"/>
      <c r="AB3266" s="127" t="e">
        <f>MATCH(B3266,[2]exp1!$B$5:$B$36,0)</f>
        <v>#N/A</v>
      </c>
      <c r="AC3266" s="127" t="e">
        <f>INDEX([2]exp1!$B$22:$B$36,AB3266)</f>
        <v>#N/A</v>
      </c>
      <c r="AE3266" s="127"/>
    </row>
    <row r="3267" spans="1:31" ht="12.75" customHeight="1" x14ac:dyDescent="0.2">
      <c r="A3267" s="11">
        <f t="shared" si="51"/>
        <v>3264</v>
      </c>
      <c r="B3267" s="98">
        <v>4050</v>
      </c>
      <c r="C3267" s="105" t="s">
        <v>1697</v>
      </c>
      <c r="D3267" s="53" t="str">
        <f>INDEX(Лист2!C:C,MATCH(B3267,Лист2!A:A,0))</f>
        <v>г. Брест, по ул. Огородная, р-н. д. 5, Брестский р-н, Брестская обл.</v>
      </c>
      <c r="E3267" s="43" t="s">
        <v>1713</v>
      </c>
      <c r="F3267" s="43" t="s">
        <v>3050</v>
      </c>
      <c r="G3267" s="167"/>
      <c r="H3267" s="167"/>
      <c r="I3267" s="18" t="s">
        <v>3360</v>
      </c>
      <c r="J3267" s="167"/>
      <c r="K3267" s="11"/>
      <c r="L3267" s="46">
        <v>42004</v>
      </c>
      <c r="M3267" s="522"/>
      <c r="N3267" s="39"/>
      <c r="O3267" s="39">
        <v>0</v>
      </c>
      <c r="P3267" s="39">
        <v>1</v>
      </c>
      <c r="Q3267" s="91" t="s">
        <v>3361</v>
      </c>
      <c r="R3267" s="53"/>
      <c r="S3267" s="204" t="s">
        <v>3360</v>
      </c>
      <c r="T3267" s="91"/>
      <c r="U3267" s="92"/>
      <c r="V3267" s="92">
        <v>41997</v>
      </c>
      <c r="W3267" s="126">
        <v>42037</v>
      </c>
      <c r="Y3267" s="127">
        <f>MATCH(B3267,[2]exp1!$B$45:$B$163,0)</f>
        <v>38</v>
      </c>
      <c r="Z3267" s="127">
        <f>INDEX([2]exp1!$B$45:$B$163,Y3267)</f>
        <v>4050</v>
      </c>
      <c r="AA3267" s="127"/>
      <c r="AB3267" s="127" t="e">
        <f>MATCH(B3267,[2]exp1!$B$5:$B$36,0)</f>
        <v>#N/A</v>
      </c>
      <c r="AC3267" s="127" t="e">
        <f>INDEX([2]exp1!$B$22:$B$36,AB3267)</f>
        <v>#N/A</v>
      </c>
      <c r="AE3267" s="127"/>
    </row>
    <row r="3268" spans="1:31" ht="12.75" customHeight="1" x14ac:dyDescent="0.2">
      <c r="A3268" s="11">
        <f t="shared" si="51"/>
        <v>3265</v>
      </c>
      <c r="B3268" s="98">
        <v>4097</v>
      </c>
      <c r="C3268" s="105" t="s">
        <v>1697</v>
      </c>
      <c r="D3268" s="53" t="str">
        <f>INDEX(Лист2!C:C,MATCH(B3268,Лист2!A:A,0))</f>
        <v>г. Витебск, ул.Терешковой, 9, Витебский р-н, Витебская обл.</v>
      </c>
      <c r="E3268" s="43" t="s">
        <v>2646</v>
      </c>
      <c r="F3268" s="43" t="s">
        <v>3052</v>
      </c>
      <c r="G3268" s="167"/>
      <c r="H3268" s="167"/>
      <c r="I3268" s="18" t="s">
        <v>3360</v>
      </c>
      <c r="J3268" s="167"/>
      <c r="K3268" s="11"/>
      <c r="L3268" s="46">
        <v>42004</v>
      </c>
      <c r="M3268" s="522"/>
      <c r="N3268" s="39"/>
      <c r="O3268" s="39">
        <v>0</v>
      </c>
      <c r="P3268" s="39">
        <v>1</v>
      </c>
      <c r="Q3268" s="91" t="s">
        <v>3361</v>
      </c>
      <c r="R3268" s="53"/>
      <c r="S3268" s="204" t="s">
        <v>3360</v>
      </c>
      <c r="T3268" s="91"/>
      <c r="U3268" s="92"/>
      <c r="V3268" s="92">
        <v>41997</v>
      </c>
      <c r="W3268" s="126">
        <v>42037</v>
      </c>
      <c r="Y3268" s="127">
        <f>MATCH(B3268,[2]exp1!$B$45:$B$163,0)</f>
        <v>74</v>
      </c>
      <c r="Z3268" s="127">
        <f>INDEX([2]exp1!$B$45:$B$163,Y3268)</f>
        <v>4097</v>
      </c>
      <c r="AA3268" s="127"/>
      <c r="AB3268" s="127" t="e">
        <f>MATCH(B3268,[2]exp1!$B$5:$B$36,0)</f>
        <v>#N/A</v>
      </c>
      <c r="AC3268" s="127" t="e">
        <f>INDEX([2]exp1!$B$22:$B$36,AB3268)</f>
        <v>#N/A</v>
      </c>
      <c r="AE3268" s="127"/>
    </row>
    <row r="3269" spans="1:31" ht="12.75" customHeight="1" x14ac:dyDescent="0.2">
      <c r="A3269" s="11">
        <f t="shared" si="51"/>
        <v>3266</v>
      </c>
      <c r="B3269" s="98">
        <v>4244</v>
      </c>
      <c r="C3269" s="105" t="s">
        <v>1697</v>
      </c>
      <c r="D3269" s="53" t="str">
        <f>INDEX(Лист2!C:C,MATCH(B3269,Лист2!A:A,0))</f>
        <v>г. Витебск, ул. Путна, д. 3, Витебский р-н, Витебская обл.</v>
      </c>
      <c r="E3269" s="43" t="s">
        <v>2646</v>
      </c>
      <c r="F3269" s="43" t="s">
        <v>3052</v>
      </c>
      <c r="G3269" s="167"/>
      <c r="H3269" s="167"/>
      <c r="I3269" s="18" t="s">
        <v>3360</v>
      </c>
      <c r="J3269" s="167"/>
      <c r="K3269" s="11"/>
      <c r="L3269" s="46">
        <v>42004</v>
      </c>
      <c r="M3269" s="522"/>
      <c r="N3269" s="39"/>
      <c r="O3269" s="39">
        <v>0</v>
      </c>
      <c r="P3269" s="39">
        <v>1</v>
      </c>
      <c r="Q3269" s="91" t="s">
        <v>3361</v>
      </c>
      <c r="R3269" s="53"/>
      <c r="S3269" s="204" t="s">
        <v>3360</v>
      </c>
      <c r="T3269" s="91"/>
      <c r="U3269" s="92"/>
      <c r="V3269" s="92">
        <v>41997</v>
      </c>
      <c r="W3269" s="126">
        <v>42037</v>
      </c>
      <c r="Y3269" s="127">
        <f>MATCH(B3269,[2]exp1!$B$45:$B$163,0)</f>
        <v>94</v>
      </c>
      <c r="Z3269" s="127">
        <f>INDEX([2]exp1!$B$45:$B$163,Y3269)</f>
        <v>4244</v>
      </c>
      <c r="AA3269" s="127"/>
      <c r="AB3269" s="127" t="e">
        <f>MATCH(B3269,[2]exp1!$B$5:$B$36,0)</f>
        <v>#N/A</v>
      </c>
      <c r="AC3269" s="127" t="e">
        <f>INDEX([2]exp1!$B$22:$B$36,AB3269)</f>
        <v>#N/A</v>
      </c>
      <c r="AE3269" s="127"/>
    </row>
    <row r="3270" spans="1:31" ht="12.75" customHeight="1" x14ac:dyDescent="0.2">
      <c r="A3270" s="11">
        <f t="shared" si="51"/>
        <v>3267</v>
      </c>
      <c r="B3270" s="98">
        <v>5483</v>
      </c>
      <c r="C3270" s="105" t="s">
        <v>1697</v>
      </c>
      <c r="D3270" s="53" t="str">
        <f>INDEX(Лист2!C:C,MATCH(B3270,Лист2!A:A,0))</f>
        <v>г. Молодечно, ул. Машерова, д. 6, Молодечненский р-н, Минская обл.</v>
      </c>
      <c r="E3270" s="43" t="s">
        <v>2119</v>
      </c>
      <c r="F3270" s="43" t="s">
        <v>3098</v>
      </c>
      <c r="G3270" s="22" t="s">
        <v>2120</v>
      </c>
      <c r="H3270" s="22" t="s">
        <v>2121</v>
      </c>
      <c r="I3270" s="18" t="s">
        <v>3360</v>
      </c>
      <c r="J3270" s="386">
        <v>42004</v>
      </c>
      <c r="K3270" s="46">
        <v>42004</v>
      </c>
      <c r="L3270" s="46">
        <v>42004</v>
      </c>
      <c r="M3270" s="522"/>
      <c r="N3270" s="39"/>
      <c r="O3270" s="39">
        <v>0</v>
      </c>
      <c r="P3270" s="39">
        <v>1</v>
      </c>
      <c r="Q3270" s="91" t="s">
        <v>3110</v>
      </c>
      <c r="R3270" s="53"/>
      <c r="S3270" s="204" t="s">
        <v>3381</v>
      </c>
      <c r="T3270" s="92">
        <v>41997</v>
      </c>
      <c r="U3270" s="92">
        <v>42037</v>
      </c>
      <c r="V3270" s="92">
        <v>41997</v>
      </c>
      <c r="W3270" s="126">
        <v>42037</v>
      </c>
      <c r="Y3270" s="127">
        <f>MATCH(B3270,[2]exp1!$B$45:$B$163,0)</f>
        <v>107</v>
      </c>
      <c r="Z3270" s="127">
        <f>INDEX([2]exp1!$B$45:$B$163,Y3270)</f>
        <v>5483</v>
      </c>
      <c r="AA3270" s="127"/>
      <c r="AB3270" s="127">
        <f>MATCH(B3270,[2]exp1!$B$5:$B$36,0)</f>
        <v>18</v>
      </c>
      <c r="AC3270" s="127" t="e">
        <f>INDEX([2]exp1!$B$22:$B$36,AB3270)</f>
        <v>#REF!</v>
      </c>
      <c r="AE3270" s="127"/>
    </row>
    <row r="3271" spans="1:31" ht="22.5" customHeight="1" x14ac:dyDescent="0.2">
      <c r="A3271" s="11">
        <f t="shared" si="51"/>
        <v>3268</v>
      </c>
      <c r="B3271" s="98">
        <v>4042</v>
      </c>
      <c r="C3271" s="105" t="s">
        <v>1697</v>
      </c>
      <c r="D3271" s="53" t="str">
        <f>INDEX(Лист2!C:C,MATCH(B3271,Лист2!A:A,0))</f>
        <v>г. Гомель, ул. Фрунзе, д. 9, Гомельский р-н, Гомельская обл.</v>
      </c>
      <c r="E3271" s="43" t="s">
        <v>957</v>
      </c>
      <c r="F3271" s="43" t="s">
        <v>3053</v>
      </c>
      <c r="G3271" s="22" t="s">
        <v>2120</v>
      </c>
      <c r="H3271" s="22" t="s">
        <v>2121</v>
      </c>
      <c r="I3271" s="18" t="s">
        <v>3360</v>
      </c>
      <c r="J3271" s="386">
        <v>42004</v>
      </c>
      <c r="K3271" s="46">
        <v>42004</v>
      </c>
      <c r="L3271" s="46">
        <v>42004</v>
      </c>
      <c r="M3271" s="522"/>
      <c r="N3271" s="39"/>
      <c r="O3271" s="39">
        <v>0</v>
      </c>
      <c r="P3271" s="39">
        <v>1</v>
      </c>
      <c r="Q3271" s="91" t="s">
        <v>3110</v>
      </c>
      <c r="R3271" s="53"/>
      <c r="S3271" s="204" t="s">
        <v>3381</v>
      </c>
      <c r="T3271" s="92">
        <v>41997</v>
      </c>
      <c r="U3271" s="92">
        <v>42037</v>
      </c>
      <c r="V3271" s="92">
        <v>41997</v>
      </c>
      <c r="W3271" s="126">
        <v>42037</v>
      </c>
      <c r="Y3271" s="127">
        <f>MATCH(B3271,[2]exp1!$B$45:$B$163,0)</f>
        <v>34</v>
      </c>
      <c r="Z3271" s="127">
        <f>INDEX([2]exp1!$B$45:$B$163,Y3271)</f>
        <v>4042</v>
      </c>
      <c r="AA3271" s="127"/>
      <c r="AB3271" s="127">
        <f>MATCH(B3271,[2]exp1!$B$5:$B$36,0)</f>
        <v>6</v>
      </c>
      <c r="AC3271" s="127">
        <f>INDEX([2]exp1!$B$22:$B$36,AB3271)</f>
        <v>11421</v>
      </c>
      <c r="AE3271" s="127"/>
    </row>
    <row r="3272" spans="1:31" ht="12.75" customHeight="1" x14ac:dyDescent="0.2">
      <c r="A3272" s="11">
        <f t="shared" si="51"/>
        <v>3269</v>
      </c>
      <c r="B3272" s="98">
        <v>4088</v>
      </c>
      <c r="C3272" s="105" t="s">
        <v>1697</v>
      </c>
      <c r="D3272" s="53" t="str">
        <f>INDEX(Лист2!C:C,MATCH(B3272,Лист2!A:A,0))</f>
        <v>г. Столин, ул. Советская, д. 133, Столинский р-н, Брестская обл.</v>
      </c>
      <c r="E3272" s="43" t="s">
        <v>1713</v>
      </c>
      <c r="F3272" s="43" t="s">
        <v>3094</v>
      </c>
      <c r="G3272" s="167"/>
      <c r="H3272" s="167"/>
      <c r="I3272" s="18" t="s">
        <v>3360</v>
      </c>
      <c r="J3272" s="167"/>
      <c r="K3272" s="11"/>
      <c r="L3272" s="46">
        <v>42004</v>
      </c>
      <c r="M3272" s="522"/>
      <c r="N3272" s="39"/>
      <c r="O3272" s="39">
        <v>0</v>
      </c>
      <c r="P3272" s="39">
        <v>1</v>
      </c>
      <c r="Q3272" s="91" t="s">
        <v>3361</v>
      </c>
      <c r="R3272" s="53"/>
      <c r="S3272" s="204" t="s">
        <v>3360</v>
      </c>
      <c r="T3272" s="91"/>
      <c r="U3272" s="92"/>
      <c r="V3272" s="92">
        <v>41997</v>
      </c>
      <c r="W3272" s="126">
        <v>42037</v>
      </c>
      <c r="Y3272" s="127">
        <f>MATCH(B3272,[2]exp1!$B$45:$B$163,0)</f>
        <v>67</v>
      </c>
      <c r="Z3272" s="127">
        <f>INDEX([2]exp1!$B$45:$B$163,Y3272)</f>
        <v>4088</v>
      </c>
      <c r="AA3272" s="127"/>
      <c r="AB3272" s="127" t="e">
        <f>MATCH(B3272,[2]exp1!$B$5:$B$36,0)</f>
        <v>#N/A</v>
      </c>
      <c r="AC3272" s="127" t="e">
        <f>INDEX([2]exp1!$B$22:$B$36,AB3272)</f>
        <v>#N/A</v>
      </c>
      <c r="AE3272" s="127"/>
    </row>
    <row r="3273" spans="1:31" ht="12.75" customHeight="1" x14ac:dyDescent="0.2">
      <c r="A3273" s="11">
        <f t="shared" si="51"/>
        <v>3270</v>
      </c>
      <c r="B3273" s="98">
        <v>4096</v>
      </c>
      <c r="C3273" s="105" t="s">
        <v>1697</v>
      </c>
      <c r="D3273" s="53" t="str">
        <f>INDEX(Лист2!C:C,MATCH(B3273,Лист2!A:A,0))</f>
        <v>г. Минск, ул. Жиновича, д. 9-11, Минский р-н, Минская обл.</v>
      </c>
      <c r="E3273" s="43" t="s">
        <v>2119</v>
      </c>
      <c r="F3273" s="43" t="s">
        <v>3051</v>
      </c>
      <c r="G3273" s="167"/>
      <c r="H3273" s="167"/>
      <c r="I3273" s="18" t="s">
        <v>3360</v>
      </c>
      <c r="J3273" s="167"/>
      <c r="K3273" s="11"/>
      <c r="L3273" s="46">
        <v>42004</v>
      </c>
      <c r="M3273" s="522"/>
      <c r="N3273" s="39"/>
      <c r="O3273" s="39">
        <v>0</v>
      </c>
      <c r="P3273" s="39">
        <v>1</v>
      </c>
      <c r="Q3273" s="91" t="s">
        <v>3361</v>
      </c>
      <c r="R3273" s="53"/>
      <c r="S3273" s="204" t="s">
        <v>3360</v>
      </c>
      <c r="T3273" s="91"/>
      <c r="U3273" s="92"/>
      <c r="V3273" s="92">
        <v>41997</v>
      </c>
      <c r="W3273" s="126">
        <v>42004</v>
      </c>
      <c r="Y3273" s="127">
        <f>MATCH(B3273,[2]exp1!$B$45:$B$163,0)</f>
        <v>73</v>
      </c>
      <c r="Z3273" s="127">
        <f>INDEX([2]exp1!$B$45:$B$163,Y3273)</f>
        <v>4096</v>
      </c>
      <c r="AA3273" s="127"/>
      <c r="AB3273" s="127" t="e">
        <f>MATCH(B3273,[2]exp1!$B$5:$B$36,0)</f>
        <v>#N/A</v>
      </c>
      <c r="AC3273" s="127" t="e">
        <f>INDEX([2]exp1!$B$22:$B$36,AB3273)</f>
        <v>#N/A</v>
      </c>
      <c r="AE3273" s="127"/>
    </row>
    <row r="3274" spans="1:31" ht="12.75" customHeight="1" x14ac:dyDescent="0.2">
      <c r="A3274" s="11">
        <f t="shared" si="51"/>
        <v>3271</v>
      </c>
      <c r="B3274" s="98">
        <v>4241</v>
      </c>
      <c r="C3274" s="105" t="s">
        <v>1697</v>
      </c>
      <c r="D3274" s="53" t="str">
        <f>INDEX(Лист2!C:C,MATCH(B3274,Лист2!A:A,0))</f>
        <v>г. Могилёв, ул. Курако, д. 28, Могилёвский р-н, Могилёвская обл.</v>
      </c>
      <c r="E3274" s="43" t="s">
        <v>934</v>
      </c>
      <c r="F3274" s="43" t="s">
        <v>3055</v>
      </c>
      <c r="G3274" s="167"/>
      <c r="H3274" s="167"/>
      <c r="I3274" s="18" t="s">
        <v>3360</v>
      </c>
      <c r="J3274" s="167"/>
      <c r="K3274" s="11"/>
      <c r="L3274" s="46">
        <v>42004</v>
      </c>
      <c r="M3274" s="522"/>
      <c r="N3274" s="39"/>
      <c r="O3274" s="39">
        <v>0</v>
      </c>
      <c r="P3274" s="39">
        <v>1</v>
      </c>
      <c r="Q3274" s="91" t="s">
        <v>3361</v>
      </c>
      <c r="R3274" s="53"/>
      <c r="S3274" s="204" t="s">
        <v>3360</v>
      </c>
      <c r="T3274" s="91"/>
      <c r="U3274" s="92"/>
      <c r="V3274" s="92">
        <v>41997</v>
      </c>
      <c r="W3274" s="126">
        <v>42037</v>
      </c>
      <c r="Y3274" s="127">
        <f>MATCH(B3274,[2]exp1!$B$45:$B$163,0)</f>
        <v>93</v>
      </c>
      <c r="Z3274" s="127">
        <f>INDEX([2]exp1!$B$45:$B$163,Y3274)</f>
        <v>4241</v>
      </c>
      <c r="AA3274" s="127"/>
      <c r="AB3274" s="127" t="e">
        <f>MATCH(B3274,[2]exp1!$B$5:$B$36,0)</f>
        <v>#N/A</v>
      </c>
      <c r="AC3274" s="127" t="e">
        <f>INDEX([2]exp1!$B$22:$B$36,AB3274)</f>
        <v>#N/A</v>
      </c>
      <c r="AE3274" s="127"/>
    </row>
    <row r="3275" spans="1:31" ht="12.75" customHeight="1" x14ac:dyDescent="0.2">
      <c r="A3275" s="11">
        <f t="shared" si="51"/>
        <v>3272</v>
      </c>
      <c r="B3275" s="98">
        <v>4001</v>
      </c>
      <c r="C3275" s="105" t="s">
        <v>1697</v>
      </c>
      <c r="D3275" s="53" t="str">
        <f>INDEX(Лист2!C:C,MATCH(B3275,Лист2!A:A,0))</f>
        <v>г. Минск, ул. Каменогорская, д. 33, Минский р-н, Минская обл.</v>
      </c>
      <c r="E3275" s="43" t="s">
        <v>2119</v>
      </c>
      <c r="F3275" s="43" t="s">
        <v>3051</v>
      </c>
      <c r="G3275" s="167"/>
      <c r="H3275" s="167"/>
      <c r="I3275" s="18" t="s">
        <v>3360</v>
      </c>
      <c r="J3275" s="167"/>
      <c r="K3275" s="11"/>
      <c r="L3275" s="46">
        <v>42004</v>
      </c>
      <c r="M3275" s="522"/>
      <c r="N3275" s="39"/>
      <c r="O3275" s="39">
        <v>0</v>
      </c>
      <c r="P3275" s="39">
        <v>1</v>
      </c>
      <c r="Q3275" s="91" t="s">
        <v>3361</v>
      </c>
      <c r="R3275" s="53"/>
      <c r="S3275" s="204" t="s">
        <v>3360</v>
      </c>
      <c r="T3275" s="91"/>
      <c r="U3275" s="92"/>
      <c r="V3275" s="92">
        <v>41997</v>
      </c>
      <c r="W3275" s="126">
        <v>42037</v>
      </c>
      <c r="Y3275" s="127">
        <f>MATCH(B3275,[2]exp1!$B$45:$B$163,0)</f>
        <v>11</v>
      </c>
      <c r="Z3275" s="127">
        <f>INDEX([2]exp1!$B$45:$B$163,Y3275)</f>
        <v>4001</v>
      </c>
      <c r="AA3275" s="127"/>
      <c r="AB3275" s="127" t="e">
        <f>MATCH(B3275,[2]exp1!$B$5:$B$36,0)</f>
        <v>#N/A</v>
      </c>
      <c r="AC3275" s="127" t="e">
        <f>INDEX([2]exp1!$B$22:$B$36,AB3275)</f>
        <v>#N/A</v>
      </c>
      <c r="AE3275" s="127"/>
    </row>
    <row r="3276" spans="1:31" ht="12.75" customHeight="1" x14ac:dyDescent="0.2">
      <c r="A3276" s="11">
        <f t="shared" si="51"/>
        <v>3273</v>
      </c>
      <c r="B3276" s="98">
        <v>4006</v>
      </c>
      <c r="C3276" s="105" t="s">
        <v>1697</v>
      </c>
      <c r="D3276" s="53" t="str">
        <f>INDEX(Лист2!C:C,MATCH(B3276,Лист2!A:A,0))</f>
        <v>г. Минск, пр-т Незавимости, в р-не д. 180, 182, Минский р-н, Минская обл.</v>
      </c>
      <c r="E3276" s="43" t="s">
        <v>2119</v>
      </c>
      <c r="F3276" s="43" t="s">
        <v>3051</v>
      </c>
      <c r="G3276" s="167"/>
      <c r="H3276" s="167"/>
      <c r="I3276" s="18" t="s">
        <v>3360</v>
      </c>
      <c r="J3276" s="167"/>
      <c r="K3276" s="11"/>
      <c r="L3276" s="46">
        <v>42004</v>
      </c>
      <c r="M3276" s="522"/>
      <c r="N3276" s="39"/>
      <c r="O3276" s="39">
        <v>0</v>
      </c>
      <c r="P3276" s="39">
        <v>1</v>
      </c>
      <c r="Q3276" s="91" t="s">
        <v>3361</v>
      </c>
      <c r="R3276" s="53"/>
      <c r="S3276" s="204" t="s">
        <v>3360</v>
      </c>
      <c r="T3276" s="91"/>
      <c r="U3276" s="92"/>
      <c r="V3276" s="92">
        <v>41997</v>
      </c>
      <c r="W3276" s="126">
        <v>42037</v>
      </c>
      <c r="Y3276" s="127">
        <f>MATCH(B3276,[2]exp1!$B$45:$B$163,0)</f>
        <v>14</v>
      </c>
      <c r="Z3276" s="127">
        <f>INDEX([2]exp1!$B$45:$B$163,Y3276)</f>
        <v>4006</v>
      </c>
      <c r="AA3276" s="127"/>
      <c r="AB3276" s="127" t="e">
        <f>MATCH(B3276,[2]exp1!$B$5:$B$36,0)</f>
        <v>#N/A</v>
      </c>
      <c r="AC3276" s="127" t="e">
        <f>INDEX([2]exp1!$B$22:$B$36,AB3276)</f>
        <v>#N/A</v>
      </c>
      <c r="AE3276" s="127"/>
    </row>
    <row r="3277" spans="1:31" ht="12.75" customHeight="1" x14ac:dyDescent="0.2">
      <c r="A3277" s="11">
        <f t="shared" si="51"/>
        <v>3274</v>
      </c>
      <c r="B3277" s="98">
        <v>4087</v>
      </c>
      <c r="C3277" s="105" t="s">
        <v>1697</v>
      </c>
      <c r="D3277" s="53" t="str">
        <f>INDEX(Лист2!C:C,MATCH(B3277,Лист2!A:A,0))</f>
        <v>г. Береза, Березовский с/с, 7, Березовский р-н, Брестская обл.</v>
      </c>
      <c r="E3277" s="43" t="s">
        <v>1713</v>
      </c>
      <c r="F3277" s="43" t="s">
        <v>3094</v>
      </c>
      <c r="G3277" s="167"/>
      <c r="H3277" s="22" t="s">
        <v>2121</v>
      </c>
      <c r="I3277" s="18"/>
      <c r="J3277" s="167"/>
      <c r="K3277" s="46">
        <v>42004</v>
      </c>
      <c r="L3277" s="11"/>
      <c r="M3277" s="522"/>
      <c r="N3277" s="39"/>
      <c r="O3277" s="39">
        <v>0</v>
      </c>
      <c r="P3277" s="39">
        <v>1</v>
      </c>
      <c r="Q3277" s="91" t="s">
        <v>3107</v>
      </c>
      <c r="R3277" s="53"/>
      <c r="S3277" s="204" t="s">
        <v>2121</v>
      </c>
      <c r="T3277" s="92">
        <v>41997</v>
      </c>
      <c r="U3277" s="126">
        <v>42004</v>
      </c>
      <c r="V3277" s="342"/>
      <c r="W3277" s="342"/>
      <c r="Y3277" s="127" t="e">
        <f>MATCH(B3277,[2]exp1!$B$45:$B$163,0)</f>
        <v>#N/A</v>
      </c>
      <c r="Z3277" s="127" t="e">
        <f>INDEX([2]exp1!$B$45:$B$163,Y3277)</f>
        <v>#N/A</v>
      </c>
      <c r="AA3277" s="127"/>
      <c r="AB3277" s="127">
        <f>MATCH(B3277,[2]exp1!$B$5:$B$36,0)</f>
        <v>11</v>
      </c>
      <c r="AC3277" s="127">
        <f>INDEX([2]exp1!$B$22:$B$36,AB3277)</f>
        <v>11448</v>
      </c>
      <c r="AE3277" s="127"/>
    </row>
    <row r="3278" spans="1:31" ht="12.75" customHeight="1" x14ac:dyDescent="0.2">
      <c r="A3278" s="11">
        <f t="shared" si="51"/>
        <v>3275</v>
      </c>
      <c r="B3278" s="98">
        <v>4058</v>
      </c>
      <c r="C3278" s="105" t="s">
        <v>1697</v>
      </c>
      <c r="D3278" s="53" t="str">
        <f>INDEX(Лист2!C:C,MATCH(B3278,Лист2!A:A,0))</f>
        <v>урочище Боровая, МЧС, Гомельский р-н, Гомельская обл.</v>
      </c>
      <c r="E3278" s="43" t="s">
        <v>957</v>
      </c>
      <c r="F3278" s="43" t="s">
        <v>3096</v>
      </c>
      <c r="G3278" s="22" t="s">
        <v>2120</v>
      </c>
      <c r="H3278" s="167"/>
      <c r="J3278" s="406">
        <v>42004</v>
      </c>
      <c r="K3278" s="11"/>
      <c r="L3278" s="11"/>
      <c r="M3278" s="522"/>
      <c r="N3278" s="39"/>
      <c r="O3278" s="39">
        <v>0</v>
      </c>
      <c r="P3278" s="39">
        <v>1</v>
      </c>
      <c r="Q3278" s="91" t="s">
        <v>3107</v>
      </c>
      <c r="R3278" s="53"/>
      <c r="S3278" s="204" t="s">
        <v>2120</v>
      </c>
      <c r="T3278" s="92">
        <v>41997</v>
      </c>
      <c r="U3278" s="126">
        <v>42037</v>
      </c>
      <c r="V3278" s="342"/>
      <c r="W3278" s="342"/>
      <c r="Y3278" s="127" t="e">
        <f>MATCH(B3278,[2]exp1!$B$45:$B$163,0)</f>
        <v>#N/A</v>
      </c>
      <c r="Z3278" s="127" t="e">
        <f>INDEX([2]exp1!$B$45:$B$163,Y3278)</f>
        <v>#N/A</v>
      </c>
      <c r="AA3278" s="127"/>
      <c r="AB3278" s="127">
        <f>MATCH(B3278,[2]exp1!$B$5:$B$36,0)</f>
        <v>8</v>
      </c>
      <c r="AC3278" s="127">
        <f>INDEX([2]exp1!$B$22:$B$36,AB3278)</f>
        <v>11431</v>
      </c>
      <c r="AE3278" s="127"/>
    </row>
    <row r="3279" spans="1:31" ht="12.75" customHeight="1" x14ac:dyDescent="0.2">
      <c r="A3279" s="11">
        <f t="shared" si="51"/>
        <v>3276</v>
      </c>
      <c r="B3279" s="98">
        <v>4076</v>
      </c>
      <c r="C3279" s="105" t="s">
        <v>1697</v>
      </c>
      <c r="D3279" s="53" t="str">
        <f>INDEX(Лист2!C:C,MATCH(B3279,Лист2!A:A,0))</f>
        <v>г. Кричев, мк-н Сож, Кричевский р-н, Могилёвская обл.</v>
      </c>
      <c r="E3279" s="13" t="s">
        <v>934</v>
      </c>
      <c r="F3279" s="43" t="s">
        <v>3099</v>
      </c>
      <c r="G3279" s="22" t="s">
        <v>20876</v>
      </c>
      <c r="H3279" s="167"/>
      <c r="I3279" s="18" t="s">
        <v>3360</v>
      </c>
      <c r="J3279" s="167"/>
      <c r="K3279" s="11"/>
      <c r="L3279" s="46">
        <v>42004</v>
      </c>
      <c r="M3279" s="522"/>
      <c r="N3279" s="39"/>
      <c r="O3279" s="39">
        <v>0</v>
      </c>
      <c r="P3279" s="39">
        <v>1</v>
      </c>
      <c r="Q3279" s="91" t="s">
        <v>3361</v>
      </c>
      <c r="R3279" s="53"/>
      <c r="S3279" s="204" t="s">
        <v>3360</v>
      </c>
      <c r="T3279" s="91"/>
      <c r="U3279" s="92"/>
      <c r="V3279" s="92">
        <v>41997</v>
      </c>
      <c r="W3279" s="126">
        <v>42004</v>
      </c>
      <c r="Y3279" s="127">
        <f>MATCH(B3279,[2]exp1!$B$45:$B$163,0)</f>
        <v>59</v>
      </c>
      <c r="Z3279" s="127">
        <f>INDEX([2]exp1!$B$45:$B$163,Y3279)</f>
        <v>4076</v>
      </c>
      <c r="AA3279" s="127"/>
      <c r="AB3279" s="127" t="e">
        <f>MATCH(B3279,[2]exp1!$B$5:$B$36,0)</f>
        <v>#N/A</v>
      </c>
      <c r="AC3279" s="127" t="e">
        <f>INDEX([2]exp1!$B$22:$B$36,AB3279)</f>
        <v>#N/A</v>
      </c>
      <c r="AE3279" s="127"/>
    </row>
    <row r="3280" spans="1:31" ht="12.75" customHeight="1" x14ac:dyDescent="0.2">
      <c r="A3280" s="11">
        <f t="shared" si="51"/>
        <v>3277</v>
      </c>
      <c r="B3280" s="98">
        <v>4095</v>
      </c>
      <c r="C3280" s="105" t="s">
        <v>1697</v>
      </c>
      <c r="D3280" s="53" t="str">
        <f>INDEX(Лист2!C:C,MATCH(B3280,Лист2!A:A,0))</f>
        <v>г. Минск, ул. Кульман, д. 37, Минский р-н, Минская обл.</v>
      </c>
      <c r="E3280" s="43" t="s">
        <v>2119</v>
      </c>
      <c r="F3280" s="43" t="s">
        <v>3051</v>
      </c>
      <c r="G3280" s="167"/>
      <c r="H3280" s="167"/>
      <c r="I3280" s="18" t="s">
        <v>3360</v>
      </c>
      <c r="J3280" s="167"/>
      <c r="K3280" s="11"/>
      <c r="L3280" s="46">
        <v>42004</v>
      </c>
      <c r="M3280" s="522"/>
      <c r="N3280" s="39"/>
      <c r="O3280" s="39">
        <v>0</v>
      </c>
      <c r="P3280" s="39">
        <v>1</v>
      </c>
      <c r="Q3280" s="91" t="s">
        <v>3361</v>
      </c>
      <c r="R3280" s="53"/>
      <c r="S3280" s="204" t="s">
        <v>3360</v>
      </c>
      <c r="T3280" s="91"/>
      <c r="U3280" s="92"/>
      <c r="V3280" s="92">
        <v>41997</v>
      </c>
      <c r="W3280" s="126">
        <v>42004</v>
      </c>
      <c r="Y3280" s="127">
        <f>MATCH(B3280,[2]exp1!$B$45:$B$163,0)</f>
        <v>72</v>
      </c>
      <c r="Z3280" s="127">
        <f>INDEX([2]exp1!$B$45:$B$163,Y3280)</f>
        <v>4095</v>
      </c>
      <c r="AA3280" s="127"/>
      <c r="AB3280" s="127" t="e">
        <f>MATCH(B3280,[2]exp1!$B$5:$B$36,0)</f>
        <v>#N/A</v>
      </c>
      <c r="AC3280" s="127" t="e">
        <f>INDEX([2]exp1!$B$22:$B$36,AB3280)</f>
        <v>#N/A</v>
      </c>
      <c r="AE3280" s="127"/>
    </row>
    <row r="3281" spans="1:33" ht="12.75" customHeight="1" x14ac:dyDescent="0.2">
      <c r="A3281" s="11">
        <f t="shared" si="51"/>
        <v>3278</v>
      </c>
      <c r="B3281" s="98">
        <v>4070</v>
      </c>
      <c r="C3281" s="105" t="s">
        <v>1697</v>
      </c>
      <c r="D3281" s="53" t="str">
        <f>INDEX(Лист2!C:C,MATCH(B3281,Лист2!A:A,0))</f>
        <v>г. Минск, ул. Хоружей, д. 6б, Минский р-н, Минская обл.</v>
      </c>
      <c r="E3281" s="43" t="s">
        <v>2119</v>
      </c>
      <c r="F3281" s="43" t="s">
        <v>3051</v>
      </c>
      <c r="G3281" s="167"/>
      <c r="H3281" s="167"/>
      <c r="I3281" s="18" t="s">
        <v>3360</v>
      </c>
      <c r="J3281" s="167"/>
      <c r="K3281" s="11"/>
      <c r="L3281" s="46">
        <v>42004</v>
      </c>
      <c r="M3281" s="522"/>
      <c r="N3281" s="39"/>
      <c r="O3281" s="39">
        <v>0</v>
      </c>
      <c r="P3281" s="39">
        <v>1</v>
      </c>
      <c r="Q3281" s="91" t="s">
        <v>3361</v>
      </c>
      <c r="R3281" s="53"/>
      <c r="S3281" s="204" t="s">
        <v>3360</v>
      </c>
      <c r="T3281" s="91"/>
      <c r="U3281" s="92"/>
      <c r="V3281" s="92">
        <v>41997</v>
      </c>
      <c r="W3281" s="126">
        <v>42004</v>
      </c>
      <c r="Y3281" s="127">
        <f>MATCH(B3281,[2]exp1!$B$45:$B$163,0)</f>
        <v>54</v>
      </c>
      <c r="Z3281" s="127">
        <f>INDEX([2]exp1!$B$45:$B$163,Y3281)</f>
        <v>4070</v>
      </c>
      <c r="AA3281" s="127"/>
      <c r="AB3281" s="127" t="e">
        <f>MATCH(B3281,[2]exp1!$B$5:$B$36,0)</f>
        <v>#N/A</v>
      </c>
      <c r="AC3281" s="127" t="e">
        <f>INDEX([2]exp1!$B$22:$B$36,AB3281)</f>
        <v>#N/A</v>
      </c>
      <c r="AE3281" s="127"/>
    </row>
    <row r="3282" spans="1:33" ht="12.75" customHeight="1" x14ac:dyDescent="0.2">
      <c r="A3282" s="11">
        <f t="shared" si="51"/>
        <v>3279</v>
      </c>
      <c r="B3282" s="98">
        <v>4090</v>
      </c>
      <c r="C3282" s="105" t="s">
        <v>1697</v>
      </c>
      <c r="D3282" s="53" t="str">
        <f>INDEX(Лист2!C:C,MATCH(B3282,Лист2!A:A,0))</f>
        <v>г. Минск, ул. Нестерова, д. 53 к1, Минский р-н, Минская обл.</v>
      </c>
      <c r="E3282" s="43" t="s">
        <v>2119</v>
      </c>
      <c r="F3282" s="43" t="s">
        <v>3051</v>
      </c>
      <c r="G3282" s="167"/>
      <c r="H3282" s="167"/>
      <c r="I3282" s="18" t="s">
        <v>3360</v>
      </c>
      <c r="J3282" s="167"/>
      <c r="K3282" s="11"/>
      <c r="L3282" s="46">
        <v>42004</v>
      </c>
      <c r="M3282" s="522"/>
      <c r="N3282" s="39"/>
      <c r="O3282" s="39">
        <v>0</v>
      </c>
      <c r="P3282" s="39">
        <v>1</v>
      </c>
      <c r="Q3282" s="91" t="s">
        <v>3361</v>
      </c>
      <c r="R3282" s="53"/>
      <c r="S3282" s="204" t="s">
        <v>3360</v>
      </c>
      <c r="T3282" s="91"/>
      <c r="U3282" s="92"/>
      <c r="V3282" s="92">
        <v>41997</v>
      </c>
      <c r="W3282" s="126">
        <v>42004</v>
      </c>
      <c r="Y3282" s="127">
        <f>MATCH(B3282,[2]exp1!$B$45:$B$163,0)</f>
        <v>69</v>
      </c>
      <c r="Z3282" s="127">
        <f>INDEX([2]exp1!$B$45:$B$163,Y3282)</f>
        <v>4090</v>
      </c>
      <c r="AA3282" s="127"/>
      <c r="AB3282" s="127" t="e">
        <f>MATCH(B3282,[2]exp1!$B$5:$B$36,0)</f>
        <v>#N/A</v>
      </c>
      <c r="AC3282" s="127" t="e">
        <f>INDEX([2]exp1!$B$22:$B$36,AB3282)</f>
        <v>#N/A</v>
      </c>
      <c r="AE3282" s="127"/>
    </row>
    <row r="3283" spans="1:33" ht="12.75" customHeight="1" x14ac:dyDescent="0.2">
      <c r="A3283" s="11">
        <f t="shared" si="51"/>
        <v>3280</v>
      </c>
      <c r="B3283" s="98">
        <v>4028</v>
      </c>
      <c r="C3283" s="105" t="s">
        <v>1697</v>
      </c>
      <c r="D3283" s="53" t="str">
        <f>INDEX(Лист2!C:C,MATCH(B3283,Лист2!A:A,0))</f>
        <v>г. Минск, пр-т Пушкина, д. 24, Минский р-н, Минская обл.</v>
      </c>
      <c r="E3283" s="43" t="s">
        <v>2119</v>
      </c>
      <c r="F3283" s="43" t="s">
        <v>3051</v>
      </c>
      <c r="G3283" s="167"/>
      <c r="H3283" s="167"/>
      <c r="I3283" s="18" t="s">
        <v>3360</v>
      </c>
      <c r="J3283" s="167"/>
      <c r="K3283" s="11"/>
      <c r="L3283" s="46">
        <v>42004</v>
      </c>
      <c r="M3283" s="522"/>
      <c r="N3283" s="39"/>
      <c r="O3283" s="39">
        <v>0</v>
      </c>
      <c r="P3283" s="39">
        <v>1</v>
      </c>
      <c r="Q3283" s="91" t="s">
        <v>3361</v>
      </c>
      <c r="R3283" s="53"/>
      <c r="S3283" s="204" t="s">
        <v>3360</v>
      </c>
      <c r="T3283" s="91"/>
      <c r="U3283" s="92"/>
      <c r="V3283" s="92">
        <v>41997</v>
      </c>
      <c r="W3283" s="126">
        <v>42037</v>
      </c>
      <c r="Y3283" s="127">
        <f>MATCH(B3283,[2]exp1!$B$45:$B$163,0)</f>
        <v>23</v>
      </c>
      <c r="Z3283" s="127">
        <f>INDEX([2]exp1!$B$45:$B$163,Y3283)</f>
        <v>4028</v>
      </c>
      <c r="AA3283" s="127"/>
      <c r="AB3283" s="127" t="e">
        <f>MATCH(B3283,[2]exp1!$B$5:$B$36,0)</f>
        <v>#N/A</v>
      </c>
      <c r="AC3283" s="127" t="e">
        <f>INDEX([2]exp1!$B$22:$B$36,AB3283)</f>
        <v>#N/A</v>
      </c>
      <c r="AE3283" s="127"/>
    </row>
    <row r="3284" spans="1:33" ht="12.75" customHeight="1" x14ac:dyDescent="0.2">
      <c r="A3284" s="11">
        <f t="shared" si="51"/>
        <v>3281</v>
      </c>
      <c r="B3284" s="98">
        <v>4063</v>
      </c>
      <c r="C3284" s="105" t="s">
        <v>1697</v>
      </c>
      <c r="D3284" s="53" t="str">
        <f>INDEX(Лист2!C:C,MATCH(B3284,Лист2!A:A,0))</f>
        <v>г. Минск, ул. Одинцова, д. 105a, Минский р-н, Минская обл.</v>
      </c>
      <c r="E3284" s="43" t="s">
        <v>2119</v>
      </c>
      <c r="F3284" s="43" t="s">
        <v>3051</v>
      </c>
      <c r="G3284" s="167"/>
      <c r="H3284" s="167"/>
      <c r="I3284" s="18" t="s">
        <v>3360</v>
      </c>
      <c r="J3284" s="167"/>
      <c r="K3284" s="11"/>
      <c r="L3284" s="46">
        <v>42004</v>
      </c>
      <c r="M3284" s="522"/>
      <c r="N3284" s="39"/>
      <c r="O3284" s="39">
        <v>0</v>
      </c>
      <c r="P3284" s="39">
        <v>1</v>
      </c>
      <c r="Q3284" s="91" t="s">
        <v>3361</v>
      </c>
      <c r="R3284" s="53"/>
      <c r="S3284" s="204" t="s">
        <v>3360</v>
      </c>
      <c r="T3284" s="91"/>
      <c r="U3284" s="92"/>
      <c r="V3284" s="92">
        <v>41997</v>
      </c>
      <c r="W3284" s="126">
        <v>42037</v>
      </c>
      <c r="Y3284" s="127">
        <f>MATCH(B3284,[2]exp1!$B$45:$B$163,0)</f>
        <v>47</v>
      </c>
      <c r="Z3284" s="127">
        <f>INDEX([2]exp1!$B$45:$B$163,Y3284)</f>
        <v>4063</v>
      </c>
      <c r="AA3284" s="127"/>
      <c r="AB3284" s="127" t="e">
        <f>MATCH(B3284,[2]exp1!$B$5:$B$36,0)</f>
        <v>#N/A</v>
      </c>
      <c r="AC3284" s="127" t="e">
        <f>INDEX([2]exp1!$B$22:$B$36,AB3284)</f>
        <v>#N/A</v>
      </c>
      <c r="AE3284" s="127"/>
    </row>
    <row r="3285" spans="1:33" ht="12.75" customHeight="1" x14ac:dyDescent="0.2">
      <c r="A3285" s="11">
        <f t="shared" si="51"/>
        <v>3282</v>
      </c>
      <c r="B3285" s="98">
        <v>4020</v>
      </c>
      <c r="C3285" s="105" t="s">
        <v>1697</v>
      </c>
      <c r="D3285" s="53" t="str">
        <f>INDEX(Лист2!C:C,MATCH(B3285,Лист2!A:A,0))</f>
        <v>г. Брест, ул. Влодавская, д. 63, Брестский р-н, Брестская обл.</v>
      </c>
      <c r="E3285" s="43" t="s">
        <v>1713</v>
      </c>
      <c r="F3285" s="43" t="s">
        <v>3050</v>
      </c>
      <c r="G3285" s="167"/>
      <c r="H3285" s="167"/>
      <c r="I3285" s="18" t="s">
        <v>3360</v>
      </c>
      <c r="J3285" s="167"/>
      <c r="K3285" s="11"/>
      <c r="L3285" s="46">
        <v>42004</v>
      </c>
      <c r="M3285" s="522"/>
      <c r="N3285" s="39"/>
      <c r="O3285" s="39">
        <v>0</v>
      </c>
      <c r="P3285" s="39">
        <v>1</v>
      </c>
      <c r="Q3285" s="91" t="s">
        <v>3361</v>
      </c>
      <c r="R3285" s="53"/>
      <c r="S3285" s="204" t="s">
        <v>3360</v>
      </c>
      <c r="T3285" s="91"/>
      <c r="U3285" s="92"/>
      <c r="V3285" s="92">
        <v>41997</v>
      </c>
      <c r="W3285" s="126">
        <v>42037</v>
      </c>
      <c r="Y3285" s="127">
        <f>MATCH(B3285,[2]exp1!$B$45:$B$163,0)</f>
        <v>19</v>
      </c>
      <c r="Z3285" s="127">
        <f>INDEX([2]exp1!$B$45:$B$163,Y3285)</f>
        <v>4020</v>
      </c>
      <c r="AA3285" s="127"/>
      <c r="AB3285" s="127" t="e">
        <f>MATCH(B3285,[2]exp1!$B$5:$B$36,0)</f>
        <v>#N/A</v>
      </c>
      <c r="AC3285" s="127" t="e">
        <f>INDEX([2]exp1!$B$22:$B$36,AB3285)</f>
        <v>#N/A</v>
      </c>
      <c r="AE3285" s="127"/>
    </row>
    <row r="3286" spans="1:33" ht="12.75" customHeight="1" x14ac:dyDescent="0.2">
      <c r="A3286" s="11">
        <f t="shared" si="51"/>
        <v>3283</v>
      </c>
      <c r="B3286" s="98">
        <v>4084</v>
      </c>
      <c r="C3286" s="105" t="s">
        <v>1697</v>
      </c>
      <c r="D3286" s="53" t="str">
        <f>INDEX(Лист2!C:C,MATCH(B3286,Лист2!A:A,0))</f>
        <v>г. Брест, ул. Смирнова, д. 100, Брестский р-н, Брестская обл.</v>
      </c>
      <c r="E3286" s="43" t="s">
        <v>1713</v>
      </c>
      <c r="F3286" s="43" t="s">
        <v>3050</v>
      </c>
      <c r="G3286" s="167"/>
      <c r="H3286" s="167"/>
      <c r="I3286" s="18" t="s">
        <v>3360</v>
      </c>
      <c r="J3286" s="167"/>
      <c r="K3286" s="11"/>
      <c r="L3286" s="46">
        <v>42004</v>
      </c>
      <c r="M3286" s="522"/>
      <c r="N3286" s="39"/>
      <c r="O3286" s="39">
        <v>0</v>
      </c>
      <c r="P3286" s="39">
        <v>1</v>
      </c>
      <c r="Q3286" s="91" t="s">
        <v>3361</v>
      </c>
      <c r="R3286" s="53"/>
      <c r="S3286" s="204" t="s">
        <v>3360</v>
      </c>
      <c r="T3286" s="91"/>
      <c r="U3286" s="92"/>
      <c r="V3286" s="92">
        <v>41997</v>
      </c>
      <c r="W3286" s="126">
        <v>42037</v>
      </c>
      <c r="Y3286" s="127">
        <f>MATCH(B3286,[2]exp1!$B$45:$B$163,0)</f>
        <v>65</v>
      </c>
      <c r="Z3286" s="127">
        <f>INDEX([2]exp1!$B$45:$B$163,Y3286)</f>
        <v>4084</v>
      </c>
      <c r="AA3286" s="127"/>
      <c r="AB3286" s="127" t="e">
        <f>MATCH(B3286,[2]exp1!$B$5:$B$36,0)</f>
        <v>#N/A</v>
      </c>
      <c r="AC3286" s="127" t="e">
        <f>INDEX([2]exp1!$B$22:$B$36,AB3286)</f>
        <v>#N/A</v>
      </c>
      <c r="AE3286" s="127"/>
    </row>
    <row r="3287" spans="1:33" ht="12.75" customHeight="1" x14ac:dyDescent="0.2">
      <c r="A3287" s="11">
        <f t="shared" si="51"/>
        <v>3284</v>
      </c>
      <c r="B3287" s="98">
        <v>4049</v>
      </c>
      <c r="C3287" s="105" t="s">
        <v>1697</v>
      </c>
      <c r="D3287" s="53" t="str">
        <f>INDEX(Лист2!C:C,MATCH(B3287,Лист2!A:A,0))</f>
        <v>г. Витебск, ул. Володарского, д. 96, Витебский р-н, Витебская обл.</v>
      </c>
      <c r="E3287" s="43" t="s">
        <v>2646</v>
      </c>
      <c r="F3287" s="43" t="s">
        <v>3052</v>
      </c>
      <c r="G3287" s="167"/>
      <c r="H3287" s="167"/>
      <c r="I3287" s="18" t="s">
        <v>3360</v>
      </c>
      <c r="J3287" s="167"/>
      <c r="K3287" s="11"/>
      <c r="L3287" s="46">
        <v>42004</v>
      </c>
      <c r="M3287" s="522"/>
      <c r="N3287" s="39"/>
      <c r="O3287" s="39">
        <v>0</v>
      </c>
      <c r="P3287" s="39">
        <v>1</v>
      </c>
      <c r="Q3287" s="91" t="s">
        <v>3361</v>
      </c>
      <c r="R3287" s="53"/>
      <c r="S3287" s="204" t="s">
        <v>3360</v>
      </c>
      <c r="T3287" s="91"/>
      <c r="U3287" s="92"/>
      <c r="V3287" s="92">
        <v>41997</v>
      </c>
      <c r="W3287" s="126">
        <v>42004</v>
      </c>
      <c r="Y3287" s="127">
        <f>MATCH(B3287,[2]exp1!$B$45:$B$163,0)</f>
        <v>37</v>
      </c>
      <c r="Z3287" s="127">
        <f>INDEX([2]exp1!$B$45:$B$163,Y3287)</f>
        <v>4049</v>
      </c>
      <c r="AA3287" s="127"/>
      <c r="AB3287" s="127" t="e">
        <f>MATCH(B3287,[2]exp1!$B$5:$B$36,0)</f>
        <v>#N/A</v>
      </c>
      <c r="AC3287" s="127" t="e">
        <f>INDEX([2]exp1!$B$22:$B$36,AB3287)</f>
        <v>#N/A</v>
      </c>
      <c r="AE3287" s="127"/>
    </row>
    <row r="3288" spans="1:33" ht="12.75" customHeight="1" x14ac:dyDescent="0.2">
      <c r="A3288" s="11">
        <f t="shared" si="51"/>
        <v>3285</v>
      </c>
      <c r="B3288" s="98">
        <v>1092</v>
      </c>
      <c r="C3288" s="105" t="s">
        <v>1697</v>
      </c>
      <c r="D3288" s="53" t="str">
        <f>INDEX(Лист2!C:C,MATCH(B3288,Лист2!A:A,0))</f>
        <v>г. Мозырь, ул. Социалистическая, д. 1, Мозырский р-н, Гомельская обл.</v>
      </c>
      <c r="E3288" s="43" t="s">
        <v>957</v>
      </c>
      <c r="F3288" s="43" t="s">
        <v>3096</v>
      </c>
      <c r="G3288" s="167"/>
      <c r="H3288" s="22" t="s">
        <v>2121</v>
      </c>
      <c r="I3288" s="18"/>
      <c r="J3288" s="167"/>
      <c r="K3288" s="46">
        <v>42004</v>
      </c>
      <c r="L3288" s="11"/>
      <c r="M3288" s="522"/>
      <c r="N3288" s="39"/>
      <c r="O3288" s="39">
        <v>0</v>
      </c>
      <c r="P3288" s="39">
        <v>1</v>
      </c>
      <c r="Q3288" s="91" t="s">
        <v>3107</v>
      </c>
      <c r="R3288" s="53"/>
      <c r="S3288" s="204" t="s">
        <v>2121</v>
      </c>
      <c r="T3288" s="92">
        <v>41997</v>
      </c>
      <c r="U3288" s="126">
        <v>42004</v>
      </c>
      <c r="V3288" s="342"/>
      <c r="W3288" s="342"/>
      <c r="Y3288" s="127" t="e">
        <f>MATCH(B3288,[2]exp1!$B$45:$B$163,0)</f>
        <v>#N/A</v>
      </c>
      <c r="Z3288" s="127" t="e">
        <f>INDEX([2]exp1!$B$45:$B$163,Y3288)</f>
        <v>#N/A</v>
      </c>
      <c r="AA3288" s="127"/>
      <c r="AB3288" s="127">
        <f>MATCH(B3288,[2]exp1!$B$5:$B$36,0)</f>
        <v>2</v>
      </c>
      <c r="AC3288" s="127">
        <f>INDEX([2]exp1!$B$22:$B$36,AB3288)</f>
        <v>5960</v>
      </c>
      <c r="AE3288" s="127"/>
    </row>
    <row r="3289" spans="1:33" ht="12.75" customHeight="1" x14ac:dyDescent="0.2">
      <c r="A3289" s="11">
        <f t="shared" si="51"/>
        <v>3286</v>
      </c>
      <c r="B3289" s="98">
        <v>4033</v>
      </c>
      <c r="C3289" s="105" t="s">
        <v>1697</v>
      </c>
      <c r="D3289" s="53" t="str">
        <f>INDEX(Лист2!C:C,MATCH(B3289,Лист2!A:A,0))</f>
        <v>г. Витебск, пр-т Московский, д. 21 к. 4, Витебский р-н, Витебская обл.</v>
      </c>
      <c r="E3289" s="43" t="s">
        <v>2646</v>
      </c>
      <c r="F3289" s="43" t="s">
        <v>3052</v>
      </c>
      <c r="G3289" s="167"/>
      <c r="H3289" s="167"/>
      <c r="I3289" s="18" t="s">
        <v>3360</v>
      </c>
      <c r="J3289" s="167"/>
      <c r="K3289" s="11"/>
      <c r="L3289" s="46">
        <v>42004</v>
      </c>
      <c r="M3289" s="522"/>
      <c r="N3289" s="39"/>
      <c r="O3289" s="39">
        <v>0</v>
      </c>
      <c r="P3289" s="39">
        <v>1</v>
      </c>
      <c r="Q3289" s="91" t="s">
        <v>3361</v>
      </c>
      <c r="R3289" s="53"/>
      <c r="S3289" s="204" t="s">
        <v>3360</v>
      </c>
      <c r="T3289" s="91"/>
      <c r="U3289" s="92"/>
      <c r="V3289" s="126">
        <v>41997</v>
      </c>
      <c r="W3289" s="126">
        <v>41971</v>
      </c>
      <c r="X3289" s="407">
        <v>41968</v>
      </c>
      <c r="Y3289" s="127">
        <f>MATCH(B3289,[2]exp1!$B$45:$B$163,0)</f>
        <v>28</v>
      </c>
      <c r="Z3289" s="127">
        <f>INDEX([2]exp1!$B$45:$B$163,Y3289)</f>
        <v>4033</v>
      </c>
      <c r="AA3289" s="127"/>
      <c r="AB3289" s="127" t="e">
        <f>MATCH(B3289,[2]exp1!$B$5:$B$36,0)</f>
        <v>#N/A</v>
      </c>
      <c r="AC3289" s="127" t="e">
        <f>INDEX([2]exp1!$B$22:$B$36,AB3289)</f>
        <v>#N/A</v>
      </c>
      <c r="AE3289" s="127"/>
    </row>
    <row r="3290" spans="1:33" ht="15.75" customHeight="1" x14ac:dyDescent="0.2">
      <c r="A3290" s="11">
        <f t="shared" si="51"/>
        <v>3287</v>
      </c>
      <c r="B3290" s="100">
        <v>4235</v>
      </c>
      <c r="C3290" s="105" t="s">
        <v>1697</v>
      </c>
      <c r="D3290" s="53" t="str">
        <f>INDEX(Лист2!C:C,MATCH(B3290,Лист2!A:A,0))</f>
        <v>г. Витебск, ул. 3я линия, ГСК-19, бокс 109, д. Витебский р-н, Витебская обл.</v>
      </c>
      <c r="E3290" s="43" t="s">
        <v>2646</v>
      </c>
      <c r="F3290" s="43" t="s">
        <v>3052</v>
      </c>
      <c r="G3290" s="167"/>
      <c r="H3290" s="22"/>
      <c r="I3290" s="18" t="s">
        <v>3360</v>
      </c>
      <c r="J3290" s="167"/>
      <c r="K3290" s="11"/>
      <c r="L3290" s="46">
        <v>42004</v>
      </c>
      <c r="M3290" s="522"/>
      <c r="N3290" s="39"/>
      <c r="O3290" s="39">
        <v>0</v>
      </c>
      <c r="P3290" s="39">
        <v>1</v>
      </c>
      <c r="Q3290" s="91" t="s">
        <v>3361</v>
      </c>
      <c r="R3290" s="53"/>
      <c r="S3290" s="204" t="s">
        <v>3360</v>
      </c>
      <c r="T3290" s="91"/>
      <c r="U3290" s="92"/>
      <c r="V3290" s="126">
        <v>41997</v>
      </c>
      <c r="W3290" s="126">
        <v>41971</v>
      </c>
      <c r="X3290" s="407">
        <v>41971</v>
      </c>
      <c r="Y3290" s="127">
        <f>MATCH(B3290,[2]exp1!$B$45:$B$163,0)</f>
        <v>92</v>
      </c>
      <c r="Z3290" s="127">
        <f>INDEX([2]exp1!$B$45:$B$163,Y3290)</f>
        <v>4235</v>
      </c>
      <c r="AA3290" s="127"/>
      <c r="AB3290" s="127" t="e">
        <f>MATCH(B3290,[2]exp1!$B$5:$B$36,0)</f>
        <v>#N/A</v>
      </c>
      <c r="AC3290" s="127" t="e">
        <f>INDEX([2]exp1!$B$22:$B$36,AB3290)</f>
        <v>#N/A</v>
      </c>
      <c r="AD3290" s="127"/>
      <c r="AE3290" s="127"/>
    </row>
    <row r="3291" spans="1:33" ht="12.75" customHeight="1" x14ac:dyDescent="0.2">
      <c r="A3291" s="11">
        <f t="shared" si="51"/>
        <v>3288</v>
      </c>
      <c r="B3291" s="98">
        <v>4247</v>
      </c>
      <c r="C3291" s="105" t="s">
        <v>1697</v>
      </c>
      <c r="D3291" s="53" t="str">
        <f>INDEX(Лист2!C:C,MATCH(B3291,Лист2!A:A,0))</f>
        <v>г. Брест, ул. Сябровская, д. 88А, Брестский р-н, Брестская обл.</v>
      </c>
      <c r="E3291" s="43" t="s">
        <v>1713</v>
      </c>
      <c r="F3291" s="43" t="s">
        <v>3050</v>
      </c>
      <c r="G3291" s="22" t="s">
        <v>2120</v>
      </c>
      <c r="H3291" s="22" t="s">
        <v>2121</v>
      </c>
      <c r="I3291" s="18" t="s">
        <v>3360</v>
      </c>
      <c r="J3291" s="386">
        <v>42094</v>
      </c>
      <c r="K3291" s="46">
        <v>42094</v>
      </c>
      <c r="L3291" s="46">
        <v>42004</v>
      </c>
      <c r="M3291" s="522"/>
      <c r="N3291" s="39"/>
      <c r="O3291" s="39">
        <v>0</v>
      </c>
      <c r="P3291" s="39">
        <v>1</v>
      </c>
      <c r="Q3291" s="91" t="s">
        <v>3110</v>
      </c>
      <c r="R3291" s="53"/>
      <c r="S3291" s="204" t="s">
        <v>3381</v>
      </c>
      <c r="T3291" s="92">
        <v>41997</v>
      </c>
      <c r="U3291" s="92">
        <v>42094</v>
      </c>
      <c r="V3291" s="92">
        <v>41997</v>
      </c>
      <c r="W3291" s="126">
        <v>42037</v>
      </c>
      <c r="Y3291" s="127">
        <f>MATCH(B3291,[2]exp1!$B$45:$B$163,0)</f>
        <v>95</v>
      </c>
      <c r="Z3291" s="127">
        <f>INDEX([2]exp1!$B$45:$B$163,Y3291)</f>
        <v>4247</v>
      </c>
      <c r="AA3291" s="127"/>
      <c r="AB3291" s="127">
        <f>MATCH(B3291,[2]exp1!$B$5:$B$36,0)</f>
        <v>15</v>
      </c>
      <c r="AC3291" s="127">
        <f>INDEX([2]exp1!$B$22:$B$36,AB3291)</f>
        <v>27741</v>
      </c>
      <c r="AE3291" s="127"/>
    </row>
    <row r="3292" spans="1:33" ht="15" customHeight="1" x14ac:dyDescent="0.2">
      <c r="A3292" s="11">
        <f t="shared" si="51"/>
        <v>3289</v>
      </c>
      <c r="B3292" s="99">
        <v>1107</v>
      </c>
      <c r="C3292" s="105" t="s">
        <v>1697</v>
      </c>
      <c r="D3292" s="131" t="s">
        <v>3172</v>
      </c>
      <c r="E3292" s="43" t="s">
        <v>2119</v>
      </c>
      <c r="F3292" s="43" t="s">
        <v>3051</v>
      </c>
      <c r="G3292" s="12"/>
      <c r="H3292" s="18" t="s">
        <v>2121</v>
      </c>
      <c r="I3292" s="18"/>
      <c r="J3292" s="18"/>
      <c r="K3292" s="209">
        <v>42004</v>
      </c>
      <c r="L3292" s="133"/>
      <c r="M3292" s="522"/>
      <c r="N3292" s="65"/>
      <c r="O3292" s="39">
        <v>0</v>
      </c>
      <c r="P3292" s="39">
        <v>1</v>
      </c>
      <c r="Q3292" s="91" t="s">
        <v>3107</v>
      </c>
      <c r="R3292" s="14"/>
      <c r="S3292" s="362" t="s">
        <v>2121</v>
      </c>
      <c r="T3292" s="123">
        <v>41878</v>
      </c>
      <c r="U3292" s="426" t="s">
        <v>21318</v>
      </c>
      <c r="V3292" s="92">
        <v>41878</v>
      </c>
      <c r="W3292" s="92"/>
      <c r="Y3292" s="127" t="e">
        <f>MATCH(B3292,[2]exp1!$B$45:$B$163,0)</f>
        <v>#N/A</v>
      </c>
      <c r="Z3292" s="127" t="e">
        <f>INDEX([2]exp1!$B$45:$B$163,Y3292)</f>
        <v>#N/A</v>
      </c>
      <c r="AA3292" s="127"/>
      <c r="AB3292" s="127" t="e">
        <f>MATCH(B3292,[2]exp1!$B$5:$B$36,0)</f>
        <v>#N/A</v>
      </c>
      <c r="AC3292" s="127" t="e">
        <f>INDEX([2]exp1!$B$22:$B$36,AB3292)</f>
        <v>#N/A</v>
      </c>
      <c r="AD3292" s="127"/>
      <c r="AE3292" s="127">
        <v>4176</v>
      </c>
      <c r="AF3292" s="17">
        <v>4311</v>
      </c>
      <c r="AG3292" s="127" t="e">
        <f>MATCH(B3292,AF:AF,0)</f>
        <v>#N/A</v>
      </c>
    </row>
    <row r="3293" spans="1:33" ht="12.75" customHeight="1" x14ac:dyDescent="0.2">
      <c r="A3293" s="11">
        <f t="shared" si="51"/>
        <v>3290</v>
      </c>
      <c r="B3293" s="98">
        <v>4039</v>
      </c>
      <c r="C3293" s="105" t="s">
        <v>1697</v>
      </c>
      <c r="D3293" s="53" t="str">
        <f>INDEX(Лист2!C:C,MATCH(B3293,Лист2!A:A,0))</f>
        <v>г. Могилёв, ул. Криулина, Могилёвский р-н, Могилёвская обл.</v>
      </c>
      <c r="E3293" s="13" t="s">
        <v>934</v>
      </c>
      <c r="F3293" s="37" t="s">
        <v>3055</v>
      </c>
      <c r="G3293" s="167"/>
      <c r="H3293" s="167"/>
      <c r="I3293" s="18" t="s">
        <v>3360</v>
      </c>
      <c r="J3293" s="167"/>
      <c r="K3293" s="11"/>
      <c r="L3293" s="46">
        <v>42031</v>
      </c>
      <c r="M3293" s="522"/>
      <c r="N3293" s="39"/>
      <c r="O3293" s="39">
        <v>0</v>
      </c>
      <c r="P3293" s="39">
        <v>1</v>
      </c>
      <c r="Q3293" s="91" t="s">
        <v>3361</v>
      </c>
      <c r="R3293" s="53"/>
      <c r="S3293" s="204" t="s">
        <v>3360</v>
      </c>
      <c r="T3293" s="91"/>
      <c r="U3293" s="92"/>
      <c r="V3293" s="126">
        <v>41997</v>
      </c>
      <c r="W3293" s="126">
        <v>42004</v>
      </c>
      <c r="Y3293" s="127">
        <f>MATCH(B3293,[2]exp1!$B$45:$B$163,0)</f>
        <v>33</v>
      </c>
      <c r="Z3293" s="127">
        <f>INDEX([2]exp1!$B$45:$B$163,Y3293)</f>
        <v>4039</v>
      </c>
      <c r="AA3293" s="127"/>
      <c r="AB3293" s="127" t="e">
        <f>MATCH(B3293,[2]exp1!$B$5:$B$36,0)</f>
        <v>#N/A</v>
      </c>
      <c r="AC3293" s="127" t="e">
        <f>INDEX([2]exp1!$B$22:$B$36,AB3293)</f>
        <v>#N/A</v>
      </c>
      <c r="AE3293" s="127"/>
    </row>
    <row r="3294" spans="1:33" s="127" customFormat="1" ht="12.75" customHeight="1" x14ac:dyDescent="0.2">
      <c r="A3294" s="11">
        <f t="shared" si="51"/>
        <v>3291</v>
      </c>
      <c r="B3294" s="98">
        <v>4203</v>
      </c>
      <c r="C3294" s="105" t="s">
        <v>1697</v>
      </c>
      <c r="D3294" s="14" t="str">
        <f>INDEX(Лист2!C:C,MATCH(B3294,Лист2!A:A,0))</f>
        <v>г. Гомель, ул. Свердлова, д. 3а, Гомельский р-н, Гомельская обл.</v>
      </c>
      <c r="E3294" s="43" t="s">
        <v>957</v>
      </c>
      <c r="F3294" s="43" t="s">
        <v>3053</v>
      </c>
      <c r="G3294" s="12"/>
      <c r="H3294" s="12"/>
      <c r="I3294" s="18" t="s">
        <v>3360</v>
      </c>
      <c r="J3294" s="12"/>
      <c r="K3294" s="13"/>
      <c r="L3294" s="44">
        <v>42059</v>
      </c>
      <c r="M3294" s="522"/>
      <c r="N3294" s="65"/>
      <c r="O3294" s="65">
        <v>0</v>
      </c>
      <c r="P3294" s="65">
        <v>1</v>
      </c>
      <c r="Q3294" s="124" t="s">
        <v>3361</v>
      </c>
      <c r="R3294" s="14"/>
      <c r="S3294" s="204" t="s">
        <v>3360</v>
      </c>
      <c r="T3294" s="124"/>
      <c r="U3294" s="126"/>
      <c r="V3294" s="126">
        <v>41997</v>
      </c>
      <c r="W3294" s="126">
        <v>42004</v>
      </c>
      <c r="Y3294" s="127">
        <f>MATCH(B3294,[2]exp1!$B$45:$B$163,0)</f>
        <v>82</v>
      </c>
      <c r="Z3294" s="127">
        <f>INDEX([2]exp1!$B$45:$B$163,Y3294)</f>
        <v>4203</v>
      </c>
      <c r="AB3294" s="127" t="e">
        <f>MATCH(B3294,[2]exp1!$B$5:$B$36,0)</f>
        <v>#N/A</v>
      </c>
      <c r="AC3294" s="127" t="e">
        <f>INDEX([2]exp1!$B$22:$B$36,AB3294)</f>
        <v>#N/A</v>
      </c>
    </row>
    <row r="3295" spans="1:33" ht="23.25" customHeight="1" x14ac:dyDescent="0.2">
      <c r="A3295" s="11">
        <f t="shared" si="51"/>
        <v>3292</v>
      </c>
      <c r="B3295" s="98">
        <v>4240</v>
      </c>
      <c r="C3295" s="105" t="s">
        <v>1697</v>
      </c>
      <c r="D3295" s="53" t="str">
        <f>INDEX(Лист2!C:C,MATCH(B3295,Лист2!A:A,0))</f>
        <v>посёлок Усяж , ул. Комсомольская, д. 9, Смолевичский р-н, Минская обл.</v>
      </c>
      <c r="E3295" s="43" t="s">
        <v>2119</v>
      </c>
      <c r="F3295" s="43" t="s">
        <v>3098</v>
      </c>
      <c r="G3295" s="18" t="s">
        <v>2120</v>
      </c>
      <c r="H3295" s="18" t="s">
        <v>2121</v>
      </c>
      <c r="I3295" s="18"/>
      <c r="J3295" s="71">
        <v>42062</v>
      </c>
      <c r="K3295" s="44">
        <v>42062</v>
      </c>
      <c r="L3295" s="13"/>
      <c r="M3295" s="522"/>
      <c r="N3295" s="39"/>
      <c r="O3295" s="39">
        <v>0</v>
      </c>
      <c r="P3295" s="39">
        <v>1</v>
      </c>
      <c r="Q3295" s="91" t="s">
        <v>3107</v>
      </c>
      <c r="R3295" s="53"/>
      <c r="S3295" s="204" t="s">
        <v>3115</v>
      </c>
      <c r="T3295" s="92">
        <v>41997</v>
      </c>
      <c r="U3295" s="92">
        <v>42062</v>
      </c>
      <c r="V3295" s="342"/>
      <c r="W3295" s="342"/>
      <c r="Y3295" s="127" t="e">
        <f>MATCH(B3295,[2]exp1!$B$45:$B$163,0)</f>
        <v>#N/A</v>
      </c>
      <c r="Z3295" s="127" t="e">
        <f>INDEX([2]exp1!$B$45:$B$163,Y3295)</f>
        <v>#N/A</v>
      </c>
      <c r="AA3295" s="127"/>
      <c r="AB3295" s="127">
        <f>MATCH(B3295,[2]exp1!$B$5:$B$36,0)</f>
        <v>14</v>
      </c>
      <c r="AC3295" s="127">
        <f>INDEX([2]exp1!$B$22:$B$36,AB3295)</f>
        <v>27740</v>
      </c>
      <c r="AE3295" s="127"/>
    </row>
    <row r="3296" spans="1:33" ht="31.5" customHeight="1" x14ac:dyDescent="0.2">
      <c r="A3296" s="11">
        <f t="shared" si="51"/>
        <v>3293</v>
      </c>
      <c r="B3296" s="98">
        <v>4079</v>
      </c>
      <c r="C3296" s="105" t="s">
        <v>1697</v>
      </c>
      <c r="D3296" s="53" t="str">
        <f>INDEX(Лист2!C:C,MATCH(B3296,Лист2!A:A,0))</f>
        <v>д. Холмеч, ул. Коммунальная, д. 7, Речицкий р-н, Гомельская обл.</v>
      </c>
      <c r="E3296" s="43" t="s">
        <v>957</v>
      </c>
      <c r="F3296" s="43" t="s">
        <v>3096</v>
      </c>
      <c r="G3296" s="18" t="s">
        <v>2120</v>
      </c>
      <c r="H3296" s="12"/>
      <c r="I3296" s="18" t="s">
        <v>3360</v>
      </c>
      <c r="J3296" s="386">
        <v>42062</v>
      </c>
      <c r="K3296" s="11"/>
      <c r="L3296" s="46">
        <v>42062</v>
      </c>
      <c r="M3296" s="522"/>
      <c r="N3296" s="39"/>
      <c r="O3296" s="39">
        <v>0</v>
      </c>
      <c r="P3296" s="39">
        <v>1</v>
      </c>
      <c r="Q3296" s="91" t="s">
        <v>3110</v>
      </c>
      <c r="R3296" s="53"/>
      <c r="S3296" s="204" t="s">
        <v>21319</v>
      </c>
      <c r="T3296" s="92">
        <v>41997</v>
      </c>
      <c r="U3296" s="92">
        <v>42062</v>
      </c>
      <c r="V3296" s="92">
        <v>41997</v>
      </c>
      <c r="W3296" s="92">
        <v>42062</v>
      </c>
      <c r="Y3296" s="127">
        <f>MATCH(B3296,[2]exp1!$B$45:$B$163,0)</f>
        <v>61</v>
      </c>
      <c r="Z3296" s="127">
        <f>INDEX([2]exp1!$B$45:$B$163,Y3296)</f>
        <v>4079</v>
      </c>
      <c r="AA3296" s="127"/>
      <c r="AB3296" s="127">
        <f>MATCH(B3296,[2]exp1!$B$5:$B$36,0)</f>
        <v>10</v>
      </c>
      <c r="AC3296" s="127">
        <f>INDEX([2]exp1!$B$22:$B$36,AB3296)</f>
        <v>11445</v>
      </c>
      <c r="AE3296" s="127"/>
    </row>
    <row r="3297" spans="1:31" ht="12.75" customHeight="1" x14ac:dyDescent="0.2">
      <c r="A3297" s="11">
        <f t="shared" si="51"/>
        <v>3294</v>
      </c>
      <c r="B3297" s="98">
        <v>4332</v>
      </c>
      <c r="C3297" s="105" t="s">
        <v>1697</v>
      </c>
      <c r="D3297" s="14" t="str">
        <f>INDEX(Лист2!C:C,MATCH(B3297,Лист2!A:A,0))</f>
        <v>д. Раубичи, Минский р-н, Минская обл.</v>
      </c>
      <c r="E3297" s="43" t="s">
        <v>2119</v>
      </c>
      <c r="F3297" s="43" t="s">
        <v>3051</v>
      </c>
      <c r="G3297" s="167"/>
      <c r="H3297" s="167"/>
      <c r="I3297" s="18" t="s">
        <v>3360</v>
      </c>
      <c r="J3297" s="167"/>
      <c r="K3297" s="11"/>
      <c r="L3297" s="46">
        <v>42062</v>
      </c>
      <c r="M3297" s="522"/>
      <c r="N3297" s="65"/>
      <c r="O3297" s="39">
        <v>0</v>
      </c>
      <c r="P3297" s="39">
        <v>1</v>
      </c>
      <c r="Q3297" s="91" t="s">
        <v>3361</v>
      </c>
      <c r="R3297" s="53"/>
      <c r="S3297" s="204" t="s">
        <v>3360</v>
      </c>
      <c r="T3297" s="91"/>
      <c r="U3297" s="92"/>
      <c r="V3297" s="92">
        <v>42033</v>
      </c>
      <c r="W3297" s="92">
        <v>42062</v>
      </c>
      <c r="Y3297" s="127" t="e">
        <f>MATCH(B3297,[2]exp1!$B$45:$B$163,0)</f>
        <v>#N/A</v>
      </c>
      <c r="Z3297" s="127" t="e">
        <f>INDEX([2]exp1!$B$45:$B$163,Y3297)</f>
        <v>#N/A</v>
      </c>
      <c r="AA3297" s="127"/>
      <c r="AB3297" s="127" t="e">
        <f>MATCH(B3297,[2]exp1!$B$5:$B$36,0)</f>
        <v>#N/A</v>
      </c>
      <c r="AC3297" s="127" t="e">
        <f>INDEX([2]exp1!$B$22:$B$36,AB3297)</f>
        <v>#N/A</v>
      </c>
      <c r="AE3297" s="127"/>
    </row>
    <row r="3298" spans="1:31" ht="12.75" customHeight="1" x14ac:dyDescent="0.2">
      <c r="A3298" s="11">
        <f t="shared" si="51"/>
        <v>3295</v>
      </c>
      <c r="B3298" s="98">
        <v>4330</v>
      </c>
      <c r="C3298" s="105" t="s">
        <v>1697</v>
      </c>
      <c r="D3298" s="14" t="str">
        <f>INDEX(Лист2!C:C,MATCH(B3298,Лист2!A:A,0))</f>
        <v>д. Раубичи, Судейский корпус РЦОП "Раубичи", Минский р-н, Минская обл.</v>
      </c>
      <c r="E3298" s="43" t="s">
        <v>2119</v>
      </c>
      <c r="F3298" s="43" t="s">
        <v>3098</v>
      </c>
      <c r="G3298" s="22" t="s">
        <v>2120</v>
      </c>
      <c r="H3298" s="22" t="s">
        <v>2121</v>
      </c>
      <c r="I3298" s="18" t="s">
        <v>3360</v>
      </c>
      <c r="J3298" s="386">
        <v>42062</v>
      </c>
      <c r="K3298" s="46">
        <v>42062</v>
      </c>
      <c r="L3298" s="46">
        <v>42062</v>
      </c>
      <c r="M3298" s="522"/>
      <c r="N3298" s="39"/>
      <c r="O3298" s="39">
        <v>0</v>
      </c>
      <c r="P3298" s="39">
        <v>1</v>
      </c>
      <c r="Q3298" s="91" t="s">
        <v>3110</v>
      </c>
      <c r="R3298" s="53"/>
      <c r="S3298" s="204" t="s">
        <v>3381</v>
      </c>
      <c r="T3298" s="92">
        <v>42033</v>
      </c>
      <c r="U3298" s="92">
        <v>42062</v>
      </c>
      <c r="V3298" s="92">
        <v>42033</v>
      </c>
      <c r="W3298" s="92">
        <v>42062</v>
      </c>
      <c r="Y3298" s="127" t="e">
        <f>MATCH(B3298,[2]exp1!$B$45:$B$163,0)</f>
        <v>#N/A</v>
      </c>
      <c r="Z3298" s="127" t="e">
        <f>INDEX([2]exp1!$B$45:$B$163,Y3298)</f>
        <v>#N/A</v>
      </c>
      <c r="AA3298" s="127"/>
      <c r="AB3298" s="127" t="e">
        <f>MATCH(B3298,[2]exp1!$B$5:$B$36,0)</f>
        <v>#N/A</v>
      </c>
      <c r="AC3298" s="127" t="e">
        <f>INDEX([2]exp1!$B$22:$B$36,AB3298)</f>
        <v>#N/A</v>
      </c>
      <c r="AE3298" s="127"/>
    </row>
    <row r="3299" spans="1:31" ht="18.75" customHeight="1" x14ac:dyDescent="0.2">
      <c r="A3299" s="11">
        <f t="shared" si="51"/>
        <v>3296</v>
      </c>
      <c r="B3299" s="98">
        <v>4185</v>
      </c>
      <c r="C3299" s="105" t="s">
        <v>1697</v>
      </c>
      <c r="D3299" s="53" t="str">
        <f>INDEX(Лист2!C:C,MATCH(B3299,Лист2!A:A,0))</f>
        <v>г. Гродно, пересечение ул. Тавлая - ул.Малыщинская, Гродненский р-н, Гродненская обл.</v>
      </c>
      <c r="E3299" s="43" t="s">
        <v>646</v>
      </c>
      <c r="F3299" s="43" t="s">
        <v>3054</v>
      </c>
      <c r="G3299" s="18" t="s">
        <v>2120</v>
      </c>
      <c r="H3299" s="18" t="s">
        <v>2121</v>
      </c>
      <c r="I3299" s="18" t="s">
        <v>3360</v>
      </c>
      <c r="J3299" s="386">
        <v>42062</v>
      </c>
      <c r="K3299" s="46">
        <v>42062</v>
      </c>
      <c r="L3299" s="46">
        <v>42062</v>
      </c>
      <c r="M3299" s="522"/>
      <c r="N3299" s="39"/>
      <c r="O3299" s="39">
        <v>0</v>
      </c>
      <c r="P3299" s="39">
        <v>1</v>
      </c>
      <c r="Q3299" s="91" t="s">
        <v>3110</v>
      </c>
      <c r="R3299" s="53"/>
      <c r="S3299" s="204" t="s">
        <v>3381</v>
      </c>
      <c r="T3299" s="92">
        <v>41997</v>
      </c>
      <c r="U3299" s="92">
        <v>42062</v>
      </c>
      <c r="V3299" s="92">
        <v>41997</v>
      </c>
      <c r="W3299" s="92">
        <v>42062</v>
      </c>
      <c r="Y3299" s="127">
        <f>MATCH(B3299,[2]exp1!$B$45:$B$163,0)</f>
        <v>78</v>
      </c>
      <c r="Z3299" s="127">
        <f>INDEX([2]exp1!$B$45:$B$163,Y3299)</f>
        <v>4185</v>
      </c>
      <c r="AA3299" s="127"/>
      <c r="AB3299" s="127">
        <f>MATCH(B3299,[2]exp1!$B$5:$B$36,0)</f>
        <v>13</v>
      </c>
      <c r="AC3299" s="127">
        <f>INDEX([2]exp1!$B$22:$B$36,AB3299)</f>
        <v>18301</v>
      </c>
      <c r="AE3299" s="127"/>
    </row>
    <row r="3300" spans="1:31" ht="22.5" customHeight="1" x14ac:dyDescent="0.2">
      <c r="A3300" s="11">
        <f t="shared" si="51"/>
        <v>3297</v>
      </c>
      <c r="B3300" s="98">
        <v>4202</v>
      </c>
      <c r="C3300" s="105" t="s">
        <v>1697</v>
      </c>
      <c r="D3300" s="53" t="str">
        <f>INDEX(Лист2!C:C,MATCH(B3300,Лист2!A:A,0))</f>
        <v>г. Гомель, ул. Урицкого, д. 85а, Гомельский р-н, Гомельская обл.</v>
      </c>
      <c r="E3300" s="43" t="s">
        <v>957</v>
      </c>
      <c r="F3300" s="43" t="s">
        <v>3053</v>
      </c>
      <c r="G3300" s="167"/>
      <c r="H3300" s="167"/>
      <c r="I3300" s="18" t="s">
        <v>3360</v>
      </c>
      <c r="J3300" s="167"/>
      <c r="K3300" s="11"/>
      <c r="L3300" s="46">
        <v>42062</v>
      </c>
      <c r="M3300" s="522"/>
      <c r="N3300" s="39"/>
      <c r="O3300" s="39">
        <v>0</v>
      </c>
      <c r="P3300" s="39">
        <v>1</v>
      </c>
      <c r="Q3300" s="91" t="s">
        <v>3361</v>
      </c>
      <c r="R3300" s="53"/>
      <c r="S3300" s="204" t="s">
        <v>3360</v>
      </c>
      <c r="T3300" s="91"/>
      <c r="U3300" s="92"/>
      <c r="V3300" s="92">
        <v>41997</v>
      </c>
      <c r="W3300" s="92">
        <v>42062</v>
      </c>
      <c r="Y3300" s="127">
        <f>MATCH(B3300,[2]exp1!$B$45:$B$163,0)</f>
        <v>81</v>
      </c>
      <c r="Z3300" s="127">
        <f>INDEX([2]exp1!$B$45:$B$163,Y3300)</f>
        <v>4202</v>
      </c>
      <c r="AA3300" s="127"/>
      <c r="AB3300" s="127" t="e">
        <f>MATCH(B3300,[2]exp1!$B$5:$B$36,0)</f>
        <v>#N/A</v>
      </c>
      <c r="AC3300" s="127" t="e">
        <f>INDEX([2]exp1!$B$22:$B$36,AB3300)</f>
        <v>#N/A</v>
      </c>
      <c r="AE3300" s="127"/>
    </row>
    <row r="3301" spans="1:31" ht="24" customHeight="1" x14ac:dyDescent="0.2">
      <c r="A3301" s="11">
        <f t="shared" si="51"/>
        <v>3298</v>
      </c>
      <c r="B3301" s="98">
        <v>4204</v>
      </c>
      <c r="C3301" s="105" t="s">
        <v>1697</v>
      </c>
      <c r="D3301" s="53" t="str">
        <f>INDEX(Лист2!C:C,MATCH(B3301,Лист2!A:A,0))</f>
        <v>г. Гомель, ул. Зайцева, д. 67, Гомельский р-н, Гомельская обл.</v>
      </c>
      <c r="E3301" s="43" t="s">
        <v>957</v>
      </c>
      <c r="F3301" s="43" t="s">
        <v>3053</v>
      </c>
      <c r="G3301" s="167"/>
      <c r="H3301" s="167"/>
      <c r="I3301" s="18" t="s">
        <v>3360</v>
      </c>
      <c r="J3301" s="167"/>
      <c r="K3301" s="11"/>
      <c r="L3301" s="46">
        <v>42062</v>
      </c>
      <c r="M3301" s="522"/>
      <c r="N3301" s="39"/>
      <c r="O3301" s="39">
        <v>0</v>
      </c>
      <c r="P3301" s="39">
        <v>1</v>
      </c>
      <c r="Q3301" s="91" t="s">
        <v>3361</v>
      </c>
      <c r="R3301" s="53"/>
      <c r="S3301" s="204" t="s">
        <v>3360</v>
      </c>
      <c r="T3301" s="91"/>
      <c r="U3301" s="92"/>
      <c r="V3301" s="92">
        <v>41997</v>
      </c>
      <c r="W3301" s="92">
        <v>42062</v>
      </c>
      <c r="Y3301" s="127">
        <f>MATCH(B3301,[2]exp1!$B$45:$B$163,0)</f>
        <v>83</v>
      </c>
      <c r="Z3301" s="127">
        <f>INDEX([2]exp1!$B$45:$B$163,Y3301)</f>
        <v>4204</v>
      </c>
      <c r="AA3301" s="127"/>
      <c r="AB3301" s="127" t="e">
        <f>MATCH(B3301,[2]exp1!$B$5:$B$36,0)</f>
        <v>#N/A</v>
      </c>
      <c r="AC3301" s="127" t="e">
        <f>INDEX([2]exp1!$B$22:$B$36,AB3301)</f>
        <v>#N/A</v>
      </c>
      <c r="AE3301" s="127"/>
    </row>
    <row r="3302" spans="1:31" s="127" customFormat="1" ht="12.75" customHeight="1" x14ac:dyDescent="0.2">
      <c r="A3302" s="11">
        <f t="shared" si="51"/>
        <v>3299</v>
      </c>
      <c r="B3302" s="98">
        <v>4257</v>
      </c>
      <c r="C3302" s="105" t="s">
        <v>1697</v>
      </c>
      <c r="D3302" s="14" t="str">
        <f>INDEX(Лист2!C:C,MATCH(B3302,Лист2!A:A,0))</f>
        <v>г. Могилёв, ул. Космонавтов, д. 2, Могилёвский р-н, Могилёвская обл.</v>
      </c>
      <c r="E3302" s="43" t="s">
        <v>934</v>
      </c>
      <c r="F3302" s="43" t="s">
        <v>3055</v>
      </c>
      <c r="G3302" s="12"/>
      <c r="H3302" s="12"/>
      <c r="I3302" s="18" t="s">
        <v>3360</v>
      </c>
      <c r="J3302" s="12"/>
      <c r="K3302" s="13"/>
      <c r="L3302" s="44">
        <v>42062</v>
      </c>
      <c r="M3302" s="522"/>
      <c r="N3302" s="65"/>
      <c r="O3302" s="65">
        <v>0</v>
      </c>
      <c r="P3302" s="65">
        <v>1</v>
      </c>
      <c r="Q3302" s="124" t="s">
        <v>3361</v>
      </c>
      <c r="R3302" s="14"/>
      <c r="S3302" s="418" t="s">
        <v>3360</v>
      </c>
      <c r="T3302" s="124"/>
      <c r="U3302" s="126"/>
      <c r="V3302" s="126">
        <v>42061</v>
      </c>
      <c r="W3302" s="126">
        <v>38410</v>
      </c>
      <c r="Y3302" s="127" t="e">
        <f>MATCH(B3302,[2]exp1!$B$45:$B$163,0)</f>
        <v>#N/A</v>
      </c>
      <c r="Z3302" s="127" t="e">
        <f>INDEX([2]exp1!$B$45:$B$163,Y3302)</f>
        <v>#N/A</v>
      </c>
      <c r="AB3302" s="127" t="e">
        <f>MATCH(B3302,[2]exp1!$B$5:$B$36,0)</f>
        <v>#N/A</v>
      </c>
      <c r="AC3302" s="127" t="e">
        <f>INDEX([2]exp1!$B$22:$B$36,AB3302)</f>
        <v>#N/A</v>
      </c>
    </row>
    <row r="3303" spans="1:31" s="127" customFormat="1" ht="12.75" customHeight="1" x14ac:dyDescent="0.2">
      <c r="A3303" s="11">
        <f t="shared" si="51"/>
        <v>3300</v>
      </c>
      <c r="B3303" s="98">
        <v>4255</v>
      </c>
      <c r="C3303" s="105" t="s">
        <v>1697</v>
      </c>
      <c r="D3303" s="14" t="str">
        <f>INDEX(Лист2!C:C,MATCH(B3303,Лист2!A:A,0))</f>
        <v>г. Могилёв, ул. Белинского, д. 35, Могилёвский р-н, Могилёвская обл.</v>
      </c>
      <c r="E3303" s="43" t="s">
        <v>934</v>
      </c>
      <c r="F3303" s="43" t="s">
        <v>3055</v>
      </c>
      <c r="G3303" s="12"/>
      <c r="H3303" s="12"/>
      <c r="I3303" s="18" t="s">
        <v>3360</v>
      </c>
      <c r="J3303" s="12"/>
      <c r="K3303" s="13"/>
      <c r="L3303" s="44">
        <v>42079</v>
      </c>
      <c r="M3303" s="522"/>
      <c r="N3303" s="65"/>
      <c r="O3303" s="65">
        <v>0</v>
      </c>
      <c r="P3303" s="65">
        <v>1</v>
      </c>
      <c r="Q3303" s="124" t="s">
        <v>3361</v>
      </c>
      <c r="R3303" s="14"/>
      <c r="S3303" s="418" t="s">
        <v>3360</v>
      </c>
      <c r="T3303" s="124"/>
      <c r="U3303" s="126"/>
      <c r="V3303" s="126">
        <v>42079</v>
      </c>
      <c r="W3303" s="126">
        <v>42062</v>
      </c>
      <c r="Y3303" s="127" t="e">
        <f>MATCH(B3303,[2]exp1!$B$45:$B$163,0)</f>
        <v>#N/A</v>
      </c>
      <c r="Z3303" s="127" t="e">
        <f>INDEX([2]exp1!$B$45:$B$163,Y3303)</f>
        <v>#N/A</v>
      </c>
      <c r="AB3303" s="127" t="e">
        <f>MATCH(B3303,[2]exp1!$B$5:$B$36,0)</f>
        <v>#N/A</v>
      </c>
      <c r="AC3303" s="127" t="e">
        <f>INDEX([2]exp1!$B$22:$B$36,AB3303)</f>
        <v>#N/A</v>
      </c>
    </row>
    <row r="3304" spans="1:31" ht="12.75" customHeight="1" x14ac:dyDescent="0.2">
      <c r="A3304" s="11">
        <f t="shared" si="51"/>
        <v>3301</v>
      </c>
      <c r="B3304" s="457">
        <v>4094</v>
      </c>
      <c r="C3304" s="105" t="s">
        <v>1697</v>
      </c>
      <c r="D3304" s="53" t="str">
        <f>INDEX(Лист2!C:C,MATCH(B3304,Лист2!A:A,0))</f>
        <v>г. Минск, Маяковского, р-н д. 100, Минский р-н, Минская обл.</v>
      </c>
      <c r="E3304" s="43" t="s">
        <v>2119</v>
      </c>
      <c r="F3304" s="43" t="s">
        <v>3051</v>
      </c>
      <c r="G3304" s="22" t="s">
        <v>2120</v>
      </c>
      <c r="H3304" s="22" t="s">
        <v>2121</v>
      </c>
      <c r="I3304" s="18" t="s">
        <v>3360</v>
      </c>
      <c r="J3304" s="386">
        <v>42094</v>
      </c>
      <c r="K3304" s="46">
        <v>42094</v>
      </c>
      <c r="L3304" s="46">
        <v>42094</v>
      </c>
      <c r="M3304" s="522"/>
      <c r="N3304" s="65"/>
      <c r="O3304" s="39">
        <v>0</v>
      </c>
      <c r="P3304" s="39">
        <v>1</v>
      </c>
      <c r="Q3304" s="91" t="s">
        <v>3110</v>
      </c>
      <c r="R3304" s="53"/>
      <c r="S3304" s="204" t="s">
        <v>3381</v>
      </c>
      <c r="T3304" s="92">
        <v>41997</v>
      </c>
      <c r="U3304" s="92">
        <v>42094</v>
      </c>
      <c r="V3304" s="92">
        <v>41997</v>
      </c>
      <c r="W3304" s="92">
        <v>42094</v>
      </c>
      <c r="Y3304" s="127">
        <f>MATCH(B3304,[2]exp1!$B$45:$B$163,0)</f>
        <v>71</v>
      </c>
      <c r="Z3304" s="127">
        <f>INDEX([2]exp1!$B$45:$B$163,Y3304)</f>
        <v>4094</v>
      </c>
      <c r="AA3304" s="127"/>
      <c r="AB3304" s="127">
        <f>MATCH(B3304,[2]exp1!$B$5:$B$36,0)</f>
        <v>12</v>
      </c>
      <c r="AC3304" s="127">
        <f>INDEX([2]exp1!$B$22:$B$36,AB3304)</f>
        <v>18300</v>
      </c>
      <c r="AE3304" s="127"/>
    </row>
    <row r="3305" spans="1:31" ht="12.75" customHeight="1" x14ac:dyDescent="0.2">
      <c r="A3305" s="11">
        <f t="shared" si="51"/>
        <v>3302</v>
      </c>
      <c r="B3305" s="98">
        <v>4283</v>
      </c>
      <c r="C3305" s="105" t="s">
        <v>1697</v>
      </c>
      <c r="D3305" s="14" t="str">
        <f>INDEX(Лист2!C:C,MATCH(B3305,Лист2!A:A,0))</f>
        <v>г. Минск, ул. Кошевого , д. 30, Минский р-н, Минская обл.</v>
      </c>
      <c r="E3305" s="43" t="s">
        <v>2119</v>
      </c>
      <c r="F3305" s="43" t="s">
        <v>3051</v>
      </c>
      <c r="G3305" s="167"/>
      <c r="H3305" s="167"/>
      <c r="I3305" s="18" t="s">
        <v>3360</v>
      </c>
      <c r="J3305" s="167"/>
      <c r="K3305" s="11"/>
      <c r="L3305" s="46">
        <v>42094</v>
      </c>
      <c r="M3305" s="522"/>
      <c r="N3305" s="39"/>
      <c r="O3305" s="39">
        <v>0</v>
      </c>
      <c r="P3305" s="39">
        <v>1</v>
      </c>
      <c r="Q3305" s="91" t="s">
        <v>3361</v>
      </c>
      <c r="R3305" s="53"/>
      <c r="S3305" s="204" t="s">
        <v>3360</v>
      </c>
      <c r="T3305" s="91"/>
      <c r="U3305" s="92"/>
      <c r="V3305" s="92">
        <v>42093</v>
      </c>
      <c r="W3305" s="92">
        <v>42094</v>
      </c>
      <c r="Y3305" s="127"/>
      <c r="Z3305" s="127"/>
      <c r="AA3305" s="127"/>
      <c r="AB3305" s="127"/>
      <c r="AC3305" s="127"/>
      <c r="AE3305" s="127"/>
    </row>
    <row r="3306" spans="1:31" ht="33" customHeight="1" x14ac:dyDescent="0.2">
      <c r="A3306" s="11">
        <f t="shared" si="51"/>
        <v>3303</v>
      </c>
      <c r="B3306" s="98">
        <v>430</v>
      </c>
      <c r="C3306" s="105" t="s">
        <v>1697</v>
      </c>
      <c r="D3306" s="14" t="str">
        <f>INDEX(Лист2!C:C,MATCH(B3306,Лист2!A:A,0))</f>
        <v>посёлок Сонечный, ул. Сосновая, д. 2, Минский р-н, Минская обл.</v>
      </c>
      <c r="E3306" s="43" t="s">
        <v>2119</v>
      </c>
      <c r="F3306" s="43" t="s">
        <v>3098</v>
      </c>
      <c r="G3306" s="22" t="s">
        <v>2120</v>
      </c>
      <c r="H3306" s="22" t="s">
        <v>2121</v>
      </c>
      <c r="I3306" s="18" t="s">
        <v>3360</v>
      </c>
      <c r="J3306" s="386">
        <v>42094</v>
      </c>
      <c r="K3306" s="46">
        <v>42094</v>
      </c>
      <c r="L3306" s="46">
        <v>42094</v>
      </c>
      <c r="M3306" s="522"/>
      <c r="N3306" s="39"/>
      <c r="O3306" s="39">
        <v>0</v>
      </c>
      <c r="P3306" s="39">
        <v>1</v>
      </c>
      <c r="Q3306" s="91" t="s">
        <v>3110</v>
      </c>
      <c r="R3306" s="53"/>
      <c r="S3306" s="204" t="s">
        <v>3381</v>
      </c>
      <c r="T3306" s="92">
        <v>42093</v>
      </c>
      <c r="U3306" s="92">
        <v>42094</v>
      </c>
      <c r="V3306" s="92">
        <v>42093</v>
      </c>
      <c r="W3306" s="92">
        <v>42094</v>
      </c>
      <c r="Y3306" s="127"/>
      <c r="Z3306" s="127"/>
      <c r="AA3306" s="127"/>
      <c r="AB3306" s="127"/>
      <c r="AC3306" s="127"/>
      <c r="AE3306" s="127"/>
    </row>
    <row r="3307" spans="1:31" ht="30.75" customHeight="1" x14ac:dyDescent="0.2">
      <c r="A3307" s="11">
        <f t="shared" si="51"/>
        <v>3304</v>
      </c>
      <c r="B3307" s="98">
        <v>4329</v>
      </c>
      <c r="C3307" s="105" t="s">
        <v>1697</v>
      </c>
      <c r="D3307" s="14" t="str">
        <f>INDEX(Лист2!C:C,MATCH(B3307,Лист2!A:A,0))</f>
        <v>г. Минск, пр-т Победителей (бизнес центр Royal plaza), д. 7, Минский р-н, Минская обл.</v>
      </c>
      <c r="E3307" s="43" t="s">
        <v>2119</v>
      </c>
      <c r="F3307" s="43" t="s">
        <v>3051</v>
      </c>
      <c r="G3307" s="167"/>
      <c r="H3307" s="22" t="s">
        <v>2121</v>
      </c>
      <c r="I3307" s="18" t="s">
        <v>3360</v>
      </c>
      <c r="J3307" s="167"/>
      <c r="K3307" s="46">
        <v>42094</v>
      </c>
      <c r="L3307" s="46">
        <v>42094</v>
      </c>
      <c r="M3307" s="522"/>
      <c r="N3307" s="39"/>
      <c r="O3307" s="39">
        <v>0</v>
      </c>
      <c r="P3307" s="39">
        <v>1</v>
      </c>
      <c r="Q3307" s="91" t="s">
        <v>3110</v>
      </c>
      <c r="R3307" s="53"/>
      <c r="S3307" s="204" t="s">
        <v>20872</v>
      </c>
      <c r="T3307" s="92">
        <v>42093</v>
      </c>
      <c r="U3307" s="92">
        <v>42094</v>
      </c>
      <c r="V3307" s="92">
        <v>42093</v>
      </c>
      <c r="W3307" s="92">
        <v>42094</v>
      </c>
      <c r="Y3307" s="127"/>
      <c r="Z3307" s="127"/>
      <c r="AA3307" s="127"/>
      <c r="AB3307" s="127"/>
      <c r="AC3307" s="127"/>
      <c r="AE3307" s="127"/>
    </row>
    <row r="3308" spans="1:31" ht="24.75" customHeight="1" x14ac:dyDescent="0.2">
      <c r="A3308" s="11">
        <f t="shared" si="51"/>
        <v>3305</v>
      </c>
      <c r="B3308" s="98">
        <v>4200</v>
      </c>
      <c r="C3308" s="105" t="s">
        <v>1697</v>
      </c>
      <c r="D3308" s="14" t="str">
        <f>INDEX(Лист2!C:C,MATCH(B3308,Лист2!A:A,0))</f>
        <v>г. Минск, ул. г.Притыцкого, д. 105,109, Минский р-н, Минская обл.</v>
      </c>
      <c r="E3308" s="43" t="s">
        <v>2119</v>
      </c>
      <c r="F3308" s="43" t="s">
        <v>3051</v>
      </c>
      <c r="G3308" s="167"/>
      <c r="H3308" s="167"/>
      <c r="I3308" s="18" t="s">
        <v>3360</v>
      </c>
      <c r="J3308" s="167"/>
      <c r="K3308" s="11"/>
      <c r="L3308" s="46">
        <v>42094</v>
      </c>
      <c r="M3308" s="522"/>
      <c r="N3308" s="39"/>
      <c r="O3308" s="39">
        <v>0</v>
      </c>
      <c r="P3308" s="39">
        <v>1</v>
      </c>
      <c r="Q3308" s="91" t="s">
        <v>3361</v>
      </c>
      <c r="R3308" s="53"/>
      <c r="S3308" s="204" t="s">
        <v>3360</v>
      </c>
      <c r="T3308" s="91"/>
      <c r="U3308" s="92"/>
      <c r="V3308" s="92">
        <v>42093</v>
      </c>
      <c r="W3308" s="92">
        <v>42094</v>
      </c>
      <c r="Y3308" s="127"/>
      <c r="Z3308" s="127"/>
      <c r="AA3308" s="127"/>
      <c r="AB3308" s="127"/>
      <c r="AC3308" s="127"/>
      <c r="AE3308" s="127"/>
    </row>
    <row r="3309" spans="1:31" ht="24.75" customHeight="1" x14ac:dyDescent="0.2">
      <c r="A3309" s="11">
        <f t="shared" si="51"/>
        <v>3306</v>
      </c>
      <c r="B3309" s="98">
        <v>4005</v>
      </c>
      <c r="C3309" s="105" t="s">
        <v>1697</v>
      </c>
      <c r="D3309" s="14" t="str">
        <f>INDEX(Лист2!C:C,MATCH(B3309,Лист2!A:A,0))</f>
        <v>г. Минск, ул. Руссиянова, д. 10, Минский р-н, Минская обл.</v>
      </c>
      <c r="E3309" s="43" t="s">
        <v>2119</v>
      </c>
      <c r="F3309" s="43" t="s">
        <v>3051</v>
      </c>
      <c r="G3309" s="167"/>
      <c r="H3309" s="22"/>
      <c r="I3309" s="18" t="s">
        <v>3360</v>
      </c>
      <c r="J3309" s="167"/>
      <c r="K3309" s="11"/>
      <c r="L3309" s="46">
        <v>42094</v>
      </c>
      <c r="M3309" s="522"/>
      <c r="N3309" s="39"/>
      <c r="O3309" s="39">
        <v>0</v>
      </c>
      <c r="P3309" s="39">
        <v>1</v>
      </c>
      <c r="Q3309" s="91" t="s">
        <v>3361</v>
      </c>
      <c r="R3309" s="53"/>
      <c r="S3309" s="204" t="s">
        <v>3360</v>
      </c>
      <c r="T3309" s="91"/>
      <c r="U3309" s="92"/>
      <c r="V3309" s="92">
        <v>42093</v>
      </c>
      <c r="W3309" s="92">
        <v>42094</v>
      </c>
      <c r="Y3309" s="127"/>
      <c r="Z3309" s="127"/>
      <c r="AA3309" s="127"/>
      <c r="AB3309" s="127"/>
      <c r="AC3309" s="127"/>
      <c r="AE3309" s="127"/>
    </row>
    <row r="3310" spans="1:31" ht="24.75" customHeight="1" x14ac:dyDescent="0.2">
      <c r="A3310" s="11">
        <f t="shared" si="51"/>
        <v>3307</v>
      </c>
      <c r="B3310" s="98">
        <v>4052</v>
      </c>
      <c r="C3310" s="105" t="s">
        <v>1697</v>
      </c>
      <c r="D3310" s="14" t="str">
        <f>INDEX(Лист2!C:C,MATCH(B3310,Лист2!A:A,0))</f>
        <v>г. Минск, ул. Громова, д. 44, 46, Минский р-н, Минская обл.</v>
      </c>
      <c r="E3310" s="43" t="s">
        <v>2119</v>
      </c>
      <c r="F3310" s="43" t="s">
        <v>3051</v>
      </c>
      <c r="G3310" s="167"/>
      <c r="H3310" s="22"/>
      <c r="I3310" s="18" t="s">
        <v>3360</v>
      </c>
      <c r="J3310" s="167"/>
      <c r="K3310" s="11"/>
      <c r="L3310" s="46">
        <v>42094</v>
      </c>
      <c r="M3310" s="522"/>
      <c r="N3310" s="39"/>
      <c r="O3310" s="39">
        <v>0</v>
      </c>
      <c r="P3310" s="39">
        <v>1</v>
      </c>
      <c r="Q3310" s="91" t="s">
        <v>3361</v>
      </c>
      <c r="R3310" s="53"/>
      <c r="S3310" s="204" t="s">
        <v>3360</v>
      </c>
      <c r="T3310" s="91"/>
      <c r="U3310" s="92"/>
      <c r="V3310" s="92">
        <v>42093</v>
      </c>
      <c r="W3310" s="92">
        <v>42094</v>
      </c>
      <c r="Y3310" s="127"/>
      <c r="Z3310" s="127"/>
      <c r="AA3310" s="127"/>
      <c r="AB3310" s="127"/>
      <c r="AC3310" s="127"/>
      <c r="AE3310" s="127"/>
    </row>
    <row r="3311" spans="1:31" ht="24.75" customHeight="1" x14ac:dyDescent="0.2">
      <c r="A3311" s="11">
        <f t="shared" si="51"/>
        <v>3308</v>
      </c>
      <c r="B3311" s="98">
        <v>4007</v>
      </c>
      <c r="C3311" s="105" t="s">
        <v>1697</v>
      </c>
      <c r="D3311" s="14" t="str">
        <f>INDEX(Лист2!C:C,MATCH(B3311,Лист2!A:A,0))</f>
        <v>г. Минск, ул. Есенина, в р-не д. 49, 53, Минский р-н, Минская обл.</v>
      </c>
      <c r="E3311" s="43" t="s">
        <v>2119</v>
      </c>
      <c r="F3311" s="43" t="s">
        <v>3051</v>
      </c>
      <c r="G3311" s="167"/>
      <c r="H3311" s="22"/>
      <c r="I3311" s="18" t="s">
        <v>3360</v>
      </c>
      <c r="J3311" s="167"/>
      <c r="K3311" s="11"/>
      <c r="L3311" s="46">
        <v>42094</v>
      </c>
      <c r="M3311" s="522"/>
      <c r="N3311" s="39"/>
      <c r="O3311" s="39">
        <v>0</v>
      </c>
      <c r="P3311" s="39">
        <v>1</v>
      </c>
      <c r="Q3311" s="91" t="s">
        <v>3361</v>
      </c>
      <c r="R3311" s="53"/>
      <c r="S3311" s="204" t="s">
        <v>3360</v>
      </c>
      <c r="T3311" s="91"/>
      <c r="U3311" s="92"/>
      <c r="V3311" s="92">
        <v>42093</v>
      </c>
      <c r="W3311" s="92">
        <v>42094</v>
      </c>
      <c r="Y3311" s="127"/>
      <c r="Z3311" s="127"/>
      <c r="AA3311" s="127"/>
      <c r="AB3311" s="127"/>
      <c r="AC3311" s="127"/>
      <c r="AE3311" s="127"/>
    </row>
    <row r="3312" spans="1:31" ht="12.75" customHeight="1" x14ac:dyDescent="0.2">
      <c r="A3312" s="11">
        <f t="shared" si="51"/>
        <v>3309</v>
      </c>
      <c r="B3312" s="98">
        <v>4100</v>
      </c>
      <c r="C3312" s="105" t="s">
        <v>1697</v>
      </c>
      <c r="D3312" s="53" t="str">
        <f>INDEX(Лист2!C:C,MATCH(B3312,Лист2!A:A,0))</f>
        <v>г. Минск, ул. Маяковского, д. 18Б, Минский р-н, Минская обл.</v>
      </c>
      <c r="E3312" s="43" t="s">
        <v>2119</v>
      </c>
      <c r="F3312" s="43" t="s">
        <v>3051</v>
      </c>
      <c r="G3312" s="167"/>
      <c r="H3312" s="167"/>
      <c r="I3312" s="18" t="s">
        <v>3360</v>
      </c>
      <c r="J3312" s="167"/>
      <c r="K3312" s="11"/>
      <c r="L3312" s="46">
        <v>42094</v>
      </c>
      <c r="M3312" s="522"/>
      <c r="N3312" s="39"/>
      <c r="O3312" s="39">
        <v>0</v>
      </c>
      <c r="P3312" s="39">
        <v>1</v>
      </c>
      <c r="Q3312" s="91" t="s">
        <v>3361</v>
      </c>
      <c r="R3312" s="53"/>
      <c r="S3312" s="204" t="s">
        <v>3360</v>
      </c>
      <c r="T3312" s="91"/>
      <c r="U3312" s="92"/>
      <c r="V3312" s="92">
        <v>41997</v>
      </c>
      <c r="W3312" s="92">
        <v>42094</v>
      </c>
      <c r="Y3312" s="127">
        <f>MATCH(B3312,[2]exp1!$B$45:$B$163,0)</f>
        <v>76</v>
      </c>
      <c r="Z3312" s="127">
        <f>INDEX([2]exp1!$B$45:$B$163,Y3312)</f>
        <v>4100</v>
      </c>
      <c r="AA3312" s="127"/>
      <c r="AB3312" s="127" t="e">
        <f>MATCH(B3312,[2]exp1!$B$5:$B$36,0)</f>
        <v>#N/A</v>
      </c>
      <c r="AC3312" s="127" t="e">
        <f>INDEX([2]exp1!$B$22:$B$36,AB3312)</f>
        <v>#N/A</v>
      </c>
      <c r="AE3312" s="127"/>
    </row>
    <row r="3313" spans="1:33" ht="26.25" customHeight="1" x14ac:dyDescent="0.2">
      <c r="A3313" s="11">
        <f t="shared" si="51"/>
        <v>3310</v>
      </c>
      <c r="B3313" s="98">
        <v>4243</v>
      </c>
      <c r="C3313" s="105" t="s">
        <v>1697</v>
      </c>
      <c r="D3313" s="14" t="str">
        <f>INDEX(Лист2!C:C,MATCH(B3313,Лист2!A:A,0))</f>
        <v>г. Минск, ул. Победителей, д. 39а, Минский р-н, Минская обл.</v>
      </c>
      <c r="E3313" s="43" t="s">
        <v>2119</v>
      </c>
      <c r="F3313" s="43" t="s">
        <v>3051</v>
      </c>
      <c r="G3313" s="167"/>
      <c r="H3313" s="167"/>
      <c r="I3313" s="18" t="s">
        <v>3360</v>
      </c>
      <c r="J3313" s="167"/>
      <c r="K3313" s="11"/>
      <c r="L3313" s="46">
        <v>42094</v>
      </c>
      <c r="M3313" s="522"/>
      <c r="N3313" s="39"/>
      <c r="O3313" s="39">
        <v>0</v>
      </c>
      <c r="P3313" s="39">
        <v>1</v>
      </c>
      <c r="Q3313" s="91" t="s">
        <v>3361</v>
      </c>
      <c r="R3313" s="53"/>
      <c r="S3313" s="204" t="s">
        <v>3360</v>
      </c>
      <c r="T3313" s="91"/>
      <c r="U3313" s="92"/>
      <c r="V3313" s="92">
        <v>42093</v>
      </c>
      <c r="W3313" s="92">
        <v>42094</v>
      </c>
      <c r="Y3313" s="127"/>
      <c r="Z3313" s="127"/>
      <c r="AA3313" s="127"/>
      <c r="AB3313" s="127"/>
      <c r="AC3313" s="127"/>
      <c r="AE3313" s="127"/>
    </row>
    <row r="3314" spans="1:33" ht="22.5" customHeight="1" x14ac:dyDescent="0.2">
      <c r="A3314" s="11">
        <f t="shared" si="51"/>
        <v>3311</v>
      </c>
      <c r="B3314" s="98">
        <v>4073</v>
      </c>
      <c r="C3314" s="105" t="s">
        <v>1697</v>
      </c>
      <c r="D3314" s="53" t="str">
        <f>INDEX(Лист2!C:C,MATCH(B3314,Лист2!A:A,0))</f>
        <v>г. Минск, ул. Кульман, д. 15а, Минский р-н, Минская обл.</v>
      </c>
      <c r="E3314" s="43" t="s">
        <v>2119</v>
      </c>
      <c r="F3314" s="43" t="s">
        <v>3051</v>
      </c>
      <c r="G3314" s="167"/>
      <c r="H3314" s="167"/>
      <c r="I3314" s="18" t="s">
        <v>3360</v>
      </c>
      <c r="J3314" s="167"/>
      <c r="K3314" s="11"/>
      <c r="L3314" s="46">
        <v>42094</v>
      </c>
      <c r="M3314" s="522"/>
      <c r="N3314" s="39"/>
      <c r="O3314" s="39">
        <v>0</v>
      </c>
      <c r="P3314" s="39">
        <v>1</v>
      </c>
      <c r="Q3314" s="91" t="s">
        <v>3361</v>
      </c>
      <c r="R3314" s="53"/>
      <c r="S3314" s="204" t="s">
        <v>3360</v>
      </c>
      <c r="T3314" s="91"/>
      <c r="U3314" s="92"/>
      <c r="V3314" s="92">
        <v>41997</v>
      </c>
      <c r="W3314" s="92">
        <v>42094</v>
      </c>
      <c r="Y3314" s="127">
        <f>MATCH(B3314,[2]exp1!$B$45:$B$163,0)</f>
        <v>57</v>
      </c>
      <c r="Z3314" s="127">
        <f>INDEX([2]exp1!$B$45:$B$163,Y3314)</f>
        <v>4073</v>
      </c>
      <c r="AA3314" s="127"/>
      <c r="AB3314" s="127" t="e">
        <f>MATCH(B3314,[2]exp1!$B$5:$B$36,0)</f>
        <v>#N/A</v>
      </c>
      <c r="AC3314" s="127" t="e">
        <f>INDEX([2]exp1!$B$22:$B$36,AB3314)</f>
        <v>#N/A</v>
      </c>
      <c r="AE3314" s="127"/>
    </row>
    <row r="3315" spans="1:33" ht="24.75" customHeight="1" x14ac:dyDescent="0.2">
      <c r="A3315" s="11">
        <f t="shared" si="51"/>
        <v>3312</v>
      </c>
      <c r="B3315" s="98">
        <v>4251</v>
      </c>
      <c r="C3315" s="105" t="s">
        <v>1697</v>
      </c>
      <c r="D3315" s="14" t="str">
        <f>INDEX(Лист2!C:C,MATCH(B3315,Лист2!A:A,0))</f>
        <v>г. Минск, ул. Московская, д. 22, Минский р-н, Минская обл.</v>
      </c>
      <c r="E3315" s="43" t="s">
        <v>2119</v>
      </c>
      <c r="F3315" s="43" t="s">
        <v>3051</v>
      </c>
      <c r="G3315" s="167"/>
      <c r="H3315" s="22"/>
      <c r="I3315" s="18" t="s">
        <v>3360</v>
      </c>
      <c r="J3315" s="167"/>
      <c r="K3315" s="11"/>
      <c r="L3315" s="46">
        <v>42094</v>
      </c>
      <c r="M3315" s="522"/>
      <c r="N3315" s="39"/>
      <c r="O3315" s="39">
        <v>0</v>
      </c>
      <c r="P3315" s="39">
        <v>1</v>
      </c>
      <c r="Q3315" s="91" t="s">
        <v>3361</v>
      </c>
      <c r="R3315" s="53"/>
      <c r="S3315" s="204" t="s">
        <v>3360</v>
      </c>
      <c r="T3315" s="91"/>
      <c r="U3315" s="92"/>
      <c r="V3315" s="92">
        <v>42093</v>
      </c>
      <c r="W3315" s="92">
        <v>42094</v>
      </c>
      <c r="Y3315" s="127"/>
      <c r="Z3315" s="127"/>
      <c r="AA3315" s="127"/>
      <c r="AB3315" s="127"/>
      <c r="AC3315" s="127"/>
      <c r="AE3315" s="127"/>
    </row>
    <row r="3316" spans="1:33" ht="33.75" customHeight="1" x14ac:dyDescent="0.2">
      <c r="A3316" s="11">
        <f t="shared" si="51"/>
        <v>3313</v>
      </c>
      <c r="B3316" s="457">
        <v>4098</v>
      </c>
      <c r="C3316" s="105" t="s">
        <v>1697</v>
      </c>
      <c r="D3316" s="14" t="str">
        <f>INDEX(Лист2!C:C,MATCH(B3316,Лист2!A:A,0))</f>
        <v>г. Минск, пр-т Рокоссовского,  в районе дома 114, Минский р-н, Минская обл.</v>
      </c>
      <c r="E3316" s="43" t="s">
        <v>2119</v>
      </c>
      <c r="F3316" s="43" t="s">
        <v>3051</v>
      </c>
      <c r="G3316" s="167"/>
      <c r="H3316" s="22"/>
      <c r="I3316" s="18" t="s">
        <v>3360</v>
      </c>
      <c r="J3316" s="167"/>
      <c r="K3316" s="11"/>
      <c r="L3316" s="46">
        <v>42094</v>
      </c>
      <c r="M3316" s="522"/>
      <c r="N3316" s="39"/>
      <c r="O3316" s="39">
        <v>0</v>
      </c>
      <c r="P3316" s="39">
        <v>1</v>
      </c>
      <c r="Q3316" s="91" t="s">
        <v>3361</v>
      </c>
      <c r="R3316" s="53"/>
      <c r="S3316" s="204" t="s">
        <v>3360</v>
      </c>
      <c r="T3316" s="91"/>
      <c r="U3316" s="92"/>
      <c r="V3316" s="92">
        <v>42093</v>
      </c>
      <c r="W3316" s="92">
        <v>42094</v>
      </c>
      <c r="Y3316" s="127"/>
      <c r="Z3316" s="127"/>
      <c r="AA3316" s="127"/>
      <c r="AB3316" s="127"/>
      <c r="AC3316" s="127"/>
      <c r="AE3316" s="127"/>
    </row>
    <row r="3317" spans="1:33" ht="23.25" customHeight="1" x14ac:dyDescent="0.2">
      <c r="A3317" s="11">
        <f t="shared" si="51"/>
        <v>3314</v>
      </c>
      <c r="B3317" s="98">
        <v>4260</v>
      </c>
      <c r="C3317" s="105" t="s">
        <v>1697</v>
      </c>
      <c r="D3317" s="14" t="str">
        <f>INDEX(Лист2!C:C,MATCH(B3317,Лист2!A:A,0))</f>
        <v>г. Могилёв, ул. Челюскинцев, д. 140, Могилёвский р-н, Могилёвская обл.</v>
      </c>
      <c r="E3317" s="43" t="s">
        <v>934</v>
      </c>
      <c r="F3317" s="43" t="s">
        <v>3099</v>
      </c>
      <c r="G3317" s="22" t="s">
        <v>20876</v>
      </c>
      <c r="H3317" s="167"/>
      <c r="I3317" s="18" t="s">
        <v>3360</v>
      </c>
      <c r="J3317" s="167"/>
      <c r="K3317" s="11"/>
      <c r="L3317" s="46">
        <v>42094</v>
      </c>
      <c r="M3317" s="522"/>
      <c r="N3317" s="39"/>
      <c r="O3317" s="39">
        <v>0</v>
      </c>
      <c r="P3317" s="39">
        <v>1</v>
      </c>
      <c r="Q3317" s="91" t="s">
        <v>3361</v>
      </c>
      <c r="R3317" s="53"/>
      <c r="S3317" s="418" t="s">
        <v>3360</v>
      </c>
      <c r="T3317" s="91"/>
      <c r="U3317" s="92"/>
      <c r="V3317" s="92">
        <v>42093</v>
      </c>
      <c r="W3317" s="92">
        <v>42094</v>
      </c>
      <c r="Y3317" s="127" t="e">
        <f>MATCH(B3317,[2]exp1!$B$45:$B$163,0)</f>
        <v>#N/A</v>
      </c>
      <c r="Z3317" s="127" t="e">
        <f>INDEX([2]exp1!$B$45:$B$163,Y3317)</f>
        <v>#N/A</v>
      </c>
      <c r="AA3317" s="127"/>
      <c r="AB3317" s="127" t="e">
        <f>MATCH(B3317,[2]exp1!$B$5:$B$36,0)</f>
        <v>#N/A</v>
      </c>
      <c r="AC3317" s="127" t="e">
        <f>INDEX([2]exp1!$B$22:$B$36,AB3317)</f>
        <v>#N/A</v>
      </c>
      <c r="AE3317" s="127"/>
    </row>
    <row r="3318" spans="1:33" ht="31.5" customHeight="1" x14ac:dyDescent="0.2">
      <c r="A3318" s="11">
        <f t="shared" si="51"/>
        <v>3315</v>
      </c>
      <c r="B3318" s="98">
        <v>4259</v>
      </c>
      <c r="C3318" s="105" t="s">
        <v>1697</v>
      </c>
      <c r="D3318" s="14" t="str">
        <f>INDEX(Лист2!C:C,MATCH(B3318,Лист2!A:A,0))</f>
        <v>г. Могилёв, ул. Школьная, д. 2, Могилёвский р-н, Могилёвская обл.</v>
      </c>
      <c r="E3318" s="43" t="s">
        <v>934</v>
      </c>
      <c r="F3318" s="43" t="s">
        <v>3055</v>
      </c>
      <c r="G3318" s="167"/>
      <c r="H3318" s="167"/>
      <c r="I3318" s="18" t="s">
        <v>3360</v>
      </c>
      <c r="J3318" s="167"/>
      <c r="K3318" s="11"/>
      <c r="L3318" s="46">
        <v>42094</v>
      </c>
      <c r="M3318" s="522"/>
      <c r="N3318" s="39"/>
      <c r="O3318" s="39">
        <v>0</v>
      </c>
      <c r="P3318" s="39">
        <v>1</v>
      </c>
      <c r="Q3318" s="91" t="s">
        <v>3361</v>
      </c>
      <c r="R3318" s="53"/>
      <c r="S3318" s="204" t="s">
        <v>3360</v>
      </c>
      <c r="T3318" s="91"/>
      <c r="U3318" s="92"/>
      <c r="V3318" s="92">
        <v>42093</v>
      </c>
      <c r="W3318" s="92">
        <v>42094</v>
      </c>
      <c r="Y3318" s="127"/>
      <c r="Z3318" s="127"/>
      <c r="AA3318" s="127"/>
      <c r="AB3318" s="127"/>
      <c r="AC3318" s="127"/>
      <c r="AE3318" s="127"/>
    </row>
    <row r="3319" spans="1:33" s="127" customFormat="1" ht="23.25" customHeight="1" x14ac:dyDescent="0.2">
      <c r="A3319" s="11">
        <f t="shared" si="51"/>
        <v>3316</v>
      </c>
      <c r="B3319" s="98">
        <v>4334</v>
      </c>
      <c r="C3319" s="105" t="s">
        <v>1697</v>
      </c>
      <c r="D3319" s="14" t="str">
        <f>INDEX(Лист2!C:C,MATCH(B3319,Лист2!A:A,0))</f>
        <v>г. Минск, ул. К. Цеткин, БЦ "Рам Глобал" - "Эрнст и Янг", д. 51А, Минский р-н, Минская обл.</v>
      </c>
      <c r="E3319" s="43" t="s">
        <v>2119</v>
      </c>
      <c r="F3319" s="43" t="s">
        <v>3051</v>
      </c>
      <c r="G3319" s="18" t="s">
        <v>20876</v>
      </c>
      <c r="H3319" s="18" t="s">
        <v>2121</v>
      </c>
      <c r="I3319" s="18" t="s">
        <v>3360</v>
      </c>
      <c r="J3319" s="12"/>
      <c r="K3319" s="44">
        <v>42094</v>
      </c>
      <c r="L3319" s="44">
        <v>42094</v>
      </c>
      <c r="M3319" s="522"/>
      <c r="N3319" s="39"/>
      <c r="O3319" s="39">
        <v>0</v>
      </c>
      <c r="P3319" s="39">
        <v>1</v>
      </c>
      <c r="Q3319" s="91" t="s">
        <v>3110</v>
      </c>
      <c r="R3319" s="14"/>
      <c r="S3319" s="418" t="s">
        <v>20872</v>
      </c>
      <c r="T3319" s="126">
        <v>42061</v>
      </c>
      <c r="U3319" s="126">
        <v>42094</v>
      </c>
      <c r="V3319" s="126">
        <v>42061</v>
      </c>
      <c r="W3319" s="126">
        <v>42094</v>
      </c>
      <c r="Y3319" s="127" t="e">
        <f>MATCH(B3319,[2]exp1!$B$45:$B$163,0)</f>
        <v>#N/A</v>
      </c>
      <c r="Z3319" s="127" t="e">
        <f>INDEX([2]exp1!$B$45:$B$163,Y3319)</f>
        <v>#N/A</v>
      </c>
      <c r="AB3319" s="127" t="e">
        <f>MATCH(B3319,[2]exp1!$B$5:$B$36,0)</f>
        <v>#N/A</v>
      </c>
      <c r="AC3319" s="127" t="e">
        <f>INDEX([2]exp1!$B$22:$B$36,AB3319)</f>
        <v>#N/A</v>
      </c>
    </row>
    <row r="3320" spans="1:33" ht="33" customHeight="1" x14ac:dyDescent="0.2">
      <c r="A3320" s="11">
        <f t="shared" si="51"/>
        <v>3317</v>
      </c>
      <c r="B3320" s="98">
        <v>4303</v>
      </c>
      <c r="C3320" s="105" t="s">
        <v>1697</v>
      </c>
      <c r="D3320" s="14" t="str">
        <f>INDEX(Лист2!C:C,MATCH(B3320,Лист2!A:A,0))</f>
        <v>г. Минск, тракт Логойский, д. 37, Минский р-н, Минская обл.</v>
      </c>
      <c r="E3320" s="43" t="s">
        <v>2119</v>
      </c>
      <c r="F3320" s="43" t="s">
        <v>3051</v>
      </c>
      <c r="G3320" s="167"/>
      <c r="H3320" s="167"/>
      <c r="I3320" s="18" t="s">
        <v>3360</v>
      </c>
      <c r="J3320" s="167"/>
      <c r="K3320" s="11"/>
      <c r="L3320" s="46">
        <v>42094</v>
      </c>
      <c r="M3320" s="522"/>
      <c r="N3320" s="39"/>
      <c r="O3320" s="39">
        <v>0</v>
      </c>
      <c r="P3320" s="39">
        <v>1</v>
      </c>
      <c r="Q3320" s="91" t="s">
        <v>3361</v>
      </c>
      <c r="R3320" s="53"/>
      <c r="S3320" s="204" t="s">
        <v>3360</v>
      </c>
      <c r="T3320" s="91"/>
      <c r="U3320" s="92"/>
      <c r="V3320" s="92">
        <v>42093</v>
      </c>
      <c r="W3320" s="92">
        <v>42094</v>
      </c>
      <c r="Y3320" s="127" t="e">
        <f>MATCH(B3320,[2]exp1!$B$45:$B$163,0)</f>
        <v>#N/A</v>
      </c>
      <c r="Z3320" s="127" t="e">
        <f>INDEX([2]exp1!$B$45:$B$163,Y3320)</f>
        <v>#N/A</v>
      </c>
      <c r="AA3320" s="127"/>
      <c r="AB3320" s="127" t="e">
        <f>MATCH(B3320,[2]exp1!$B$5:$B$36,0)</f>
        <v>#N/A</v>
      </c>
      <c r="AC3320" s="127" t="e">
        <f>INDEX([2]exp1!$B$22:$B$36,AB3320)</f>
        <v>#N/A</v>
      </c>
      <c r="AE3320" s="127"/>
    </row>
    <row r="3321" spans="1:33" x14ac:dyDescent="0.2">
      <c r="A3321" s="11">
        <f t="shared" si="51"/>
        <v>3318</v>
      </c>
      <c r="B3321" s="219">
        <v>4180</v>
      </c>
      <c r="C3321" s="18" t="s">
        <v>1697</v>
      </c>
      <c r="D3321" s="19" t="s">
        <v>3368</v>
      </c>
      <c r="E3321" s="37" t="s">
        <v>2119</v>
      </c>
      <c r="F3321" s="43" t="s">
        <v>3051</v>
      </c>
      <c r="G3321" s="167"/>
      <c r="H3321" s="167"/>
      <c r="I3321" s="18" t="s">
        <v>3360</v>
      </c>
      <c r="J3321" s="167"/>
      <c r="K3321" s="11"/>
      <c r="L3321" s="46">
        <v>42094</v>
      </c>
      <c r="M3321" s="522"/>
      <c r="N3321" s="39"/>
      <c r="O3321" s="39">
        <v>0</v>
      </c>
      <c r="P3321" s="39">
        <v>1</v>
      </c>
      <c r="Q3321" s="91" t="s">
        <v>3361</v>
      </c>
      <c r="R3321" s="53"/>
      <c r="S3321" s="204" t="s">
        <v>3360</v>
      </c>
      <c r="T3321" s="92"/>
      <c r="U3321" s="92"/>
      <c r="V3321" s="207">
        <v>41912</v>
      </c>
      <c r="W3321" s="207">
        <v>42062</v>
      </c>
      <c r="Y3321" s="127" t="e">
        <f>MATCH(B3321,[2]exp1!$B$45:$B$163,0)</f>
        <v>#N/A</v>
      </c>
      <c r="Z3321" s="127" t="e">
        <f>INDEX([2]exp1!$B$45:$B$163,Y3321)</f>
        <v>#N/A</v>
      </c>
      <c r="AA3321" s="127"/>
      <c r="AB3321" s="127" t="e">
        <f>MATCH(B3321,[2]exp1!$B$5:$B$36,0)</f>
        <v>#N/A</v>
      </c>
      <c r="AC3321" s="127" t="e">
        <f>INDEX([2]exp1!$B$22:$B$36,AB3321)</f>
        <v>#N/A</v>
      </c>
      <c r="AD3321" s="127"/>
      <c r="AE3321" s="127"/>
      <c r="AG3321" s="127"/>
    </row>
    <row r="3322" spans="1:33" ht="22.5" customHeight="1" x14ac:dyDescent="0.2">
      <c r="A3322" s="11">
        <f t="shared" si="51"/>
        <v>3319</v>
      </c>
      <c r="B3322" s="98">
        <v>4092</v>
      </c>
      <c r="C3322" s="105" t="s">
        <v>1697</v>
      </c>
      <c r="D3322" s="14" t="str">
        <f>INDEX(Лист2!C:C,MATCH(B3322,Лист2!A:A,0))</f>
        <v>г. Минск, «Дрозды», Минский р-н, Минская обл.</v>
      </c>
      <c r="E3322" s="43" t="s">
        <v>2119</v>
      </c>
      <c r="F3322" s="43" t="s">
        <v>3051</v>
      </c>
      <c r="G3322" s="167"/>
      <c r="H3322" s="167"/>
      <c r="I3322" s="18" t="s">
        <v>3360</v>
      </c>
      <c r="J3322" s="167"/>
      <c r="K3322" s="11"/>
      <c r="L3322" s="46">
        <v>42094</v>
      </c>
      <c r="M3322" s="522"/>
      <c r="N3322" s="39"/>
      <c r="O3322" s="39">
        <v>0</v>
      </c>
      <c r="P3322" s="39">
        <v>1</v>
      </c>
      <c r="Q3322" s="91" t="s">
        <v>3361</v>
      </c>
      <c r="R3322" s="53"/>
      <c r="S3322" s="204" t="s">
        <v>3360</v>
      </c>
      <c r="T3322" s="91"/>
      <c r="U3322" s="92"/>
      <c r="V3322" s="207">
        <v>42033</v>
      </c>
      <c r="W3322" s="207">
        <v>42037</v>
      </c>
      <c r="Y3322" s="127" t="e">
        <f>MATCH(B3322,[2]exp1!$B$45:$B$163,0)</f>
        <v>#N/A</v>
      </c>
      <c r="Z3322" s="127" t="e">
        <f>INDEX([2]exp1!$B$45:$B$163,Y3322)</f>
        <v>#N/A</v>
      </c>
      <c r="AA3322" s="127"/>
      <c r="AB3322" s="127" t="e">
        <f>MATCH(B3322,[2]exp1!$B$5:$B$36,0)</f>
        <v>#N/A</v>
      </c>
      <c r="AC3322" s="127" t="e">
        <f>INDEX([2]exp1!$B$22:$B$36,AB3322)</f>
        <v>#N/A</v>
      </c>
      <c r="AE3322" s="127"/>
    </row>
    <row r="3323" spans="1:33" ht="12.75" customHeight="1" x14ac:dyDescent="0.2">
      <c r="A3323" s="11">
        <f t="shared" si="51"/>
        <v>3320</v>
      </c>
      <c r="B3323" s="98">
        <v>4081</v>
      </c>
      <c r="C3323" s="105" t="s">
        <v>1697</v>
      </c>
      <c r="D3323" s="53" t="str">
        <f>INDEX(Лист2!C:C,MATCH(B3323,Лист2!A:A,0))</f>
        <v>г. Минск, ул. Рафиева, д. 74, Минский р-н, Минская обл.</v>
      </c>
      <c r="E3323" s="43" t="s">
        <v>2119</v>
      </c>
      <c r="F3323" s="43" t="s">
        <v>3051</v>
      </c>
      <c r="G3323" s="167"/>
      <c r="H3323" s="167"/>
      <c r="I3323" s="18" t="s">
        <v>3360</v>
      </c>
      <c r="J3323" s="167"/>
      <c r="K3323" s="11"/>
      <c r="L3323" s="46">
        <v>42094</v>
      </c>
      <c r="M3323" s="522"/>
      <c r="N3323" s="39"/>
      <c r="O3323" s="39">
        <v>0</v>
      </c>
      <c r="P3323" s="39">
        <v>1</v>
      </c>
      <c r="Q3323" s="91" t="s">
        <v>3361</v>
      </c>
      <c r="R3323" s="53"/>
      <c r="S3323" s="204" t="s">
        <v>3360</v>
      </c>
      <c r="T3323" s="91"/>
      <c r="U3323" s="92"/>
      <c r="V3323" s="207">
        <v>41997</v>
      </c>
      <c r="W3323" s="207">
        <v>42004</v>
      </c>
      <c r="Y3323" s="127">
        <f>MATCH(B3323,[2]exp1!$B$45:$B$163,0)</f>
        <v>62</v>
      </c>
      <c r="Z3323" s="127">
        <f>INDEX([2]exp1!$B$45:$B$163,Y3323)</f>
        <v>4081</v>
      </c>
      <c r="AA3323" s="127"/>
      <c r="AB3323" s="127" t="e">
        <f>MATCH(B3323,[2]exp1!$B$5:$B$36,0)</f>
        <v>#N/A</v>
      </c>
      <c r="AC3323" s="127" t="e">
        <f>INDEX([2]exp1!$B$22:$B$36,AB3323)</f>
        <v>#N/A</v>
      </c>
      <c r="AE3323" s="127"/>
    </row>
    <row r="3324" spans="1:33" ht="23.25" customHeight="1" x14ac:dyDescent="0.2">
      <c r="A3324" s="11">
        <f t="shared" si="51"/>
        <v>3321</v>
      </c>
      <c r="B3324" s="98">
        <v>4069</v>
      </c>
      <c r="C3324" s="105" t="s">
        <v>1697</v>
      </c>
      <c r="D3324" s="53" t="str">
        <f>INDEX(Лист2!C:C,MATCH(B3324,Лист2!A:A,0))</f>
        <v>г. Минск, ул. Я.Мавра, д. 3Б, Минский р-н, Минская обл.</v>
      </c>
      <c r="E3324" s="43" t="s">
        <v>2119</v>
      </c>
      <c r="F3324" s="43" t="s">
        <v>3051</v>
      </c>
      <c r="G3324" s="167"/>
      <c r="H3324" s="167"/>
      <c r="I3324" s="18" t="s">
        <v>3360</v>
      </c>
      <c r="J3324" s="167"/>
      <c r="K3324" s="11"/>
      <c r="L3324" s="46">
        <v>42094</v>
      </c>
      <c r="M3324" s="522"/>
      <c r="N3324" s="39"/>
      <c r="O3324" s="39">
        <v>0</v>
      </c>
      <c r="P3324" s="39">
        <v>1</v>
      </c>
      <c r="Q3324" s="91" t="s">
        <v>3361</v>
      </c>
      <c r="R3324" s="53"/>
      <c r="S3324" s="204" t="s">
        <v>3360</v>
      </c>
      <c r="T3324" s="91"/>
      <c r="U3324" s="92"/>
      <c r="V3324" s="207">
        <v>41997</v>
      </c>
      <c r="W3324" s="207">
        <v>42062</v>
      </c>
      <c r="Y3324" s="127">
        <f>MATCH(B3324,[2]exp1!$B$45:$B$163,0)</f>
        <v>53</v>
      </c>
      <c r="Z3324" s="127">
        <f>INDEX([2]exp1!$B$45:$B$163,Y3324)</f>
        <v>4069</v>
      </c>
      <c r="AA3324" s="127"/>
      <c r="AB3324" s="127" t="e">
        <f>MATCH(B3324,[2]exp1!$B$5:$B$36,0)</f>
        <v>#N/A</v>
      </c>
      <c r="AC3324" s="127" t="e">
        <f>INDEX([2]exp1!$B$22:$B$36,AB3324)</f>
        <v>#N/A</v>
      </c>
      <c r="AE3324" s="127"/>
    </row>
    <row r="3325" spans="1:33" ht="23.25" customHeight="1" x14ac:dyDescent="0.2">
      <c r="A3325" s="11">
        <f t="shared" si="51"/>
        <v>3322</v>
      </c>
      <c r="B3325" s="457">
        <v>1049</v>
      </c>
      <c r="C3325" s="105" t="s">
        <v>3089</v>
      </c>
      <c r="D3325" s="14" t="str">
        <f>INDEX(Лист2!C:C,MATCH(B3325,Лист2!A:A,0))</f>
        <v>д. Любань, труба котельной, Октябрьский р-н, Гомельская обл.</v>
      </c>
      <c r="E3325" s="43" t="s">
        <v>957</v>
      </c>
      <c r="F3325" s="43" t="s">
        <v>3096</v>
      </c>
      <c r="G3325" s="167"/>
      <c r="H3325" s="22" t="s">
        <v>2121</v>
      </c>
      <c r="I3325" s="18"/>
      <c r="J3325" s="167"/>
      <c r="K3325" s="46">
        <v>42124</v>
      </c>
      <c r="L3325" s="11"/>
      <c r="M3325" s="522"/>
      <c r="N3325" s="39"/>
      <c r="O3325" s="39">
        <v>0</v>
      </c>
      <c r="P3325" s="39">
        <v>1</v>
      </c>
      <c r="Q3325" s="91" t="s">
        <v>3107</v>
      </c>
      <c r="R3325" s="53"/>
      <c r="S3325" s="204" t="s">
        <v>2121</v>
      </c>
      <c r="T3325" s="92">
        <v>42123</v>
      </c>
      <c r="U3325" s="92">
        <v>42124</v>
      </c>
      <c r="V3325" s="342"/>
      <c r="W3325" s="342"/>
      <c r="Y3325" s="127"/>
      <c r="Z3325" s="127"/>
      <c r="AA3325" s="127"/>
      <c r="AB3325" s="127"/>
      <c r="AC3325" s="127"/>
      <c r="AE3325" s="127"/>
    </row>
    <row r="3326" spans="1:33" ht="23.25" customHeight="1" x14ac:dyDescent="0.2">
      <c r="A3326" s="11">
        <f t="shared" si="51"/>
        <v>3323</v>
      </c>
      <c r="B3326" s="457">
        <v>1055</v>
      </c>
      <c r="C3326" s="105" t="s">
        <v>3089</v>
      </c>
      <c r="D3326" s="13" t="str">
        <f>INDEX(Лист2!C:C,MATCH(B3326,Лист2!A:A,0))</f>
        <v>д. Дерновичи, Дерновичский сельский исполнительный комитет, Верхнедвинский р-н, Витебская обл.</v>
      </c>
      <c r="E3326" s="43" t="s">
        <v>2646</v>
      </c>
      <c r="F3326" s="43" t="s">
        <v>3095</v>
      </c>
      <c r="G3326" s="167"/>
      <c r="H3326" s="22" t="s">
        <v>2121</v>
      </c>
      <c r="I3326" s="18"/>
      <c r="J3326" s="167"/>
      <c r="K3326" s="46">
        <v>42124</v>
      </c>
      <c r="L3326" s="11"/>
      <c r="M3326" s="522"/>
      <c r="N3326" s="39"/>
      <c r="O3326" s="39">
        <v>0</v>
      </c>
      <c r="P3326" s="39">
        <v>1</v>
      </c>
      <c r="Q3326" s="91" t="s">
        <v>3107</v>
      </c>
      <c r="R3326" s="53"/>
      <c r="S3326" s="204" t="s">
        <v>2121</v>
      </c>
      <c r="T3326" s="92">
        <v>42123</v>
      </c>
      <c r="U3326" s="92">
        <v>42124</v>
      </c>
      <c r="V3326" s="342"/>
      <c r="W3326" s="342"/>
      <c r="Y3326" s="127"/>
      <c r="Z3326" s="127"/>
      <c r="AA3326" s="127"/>
      <c r="AB3326" s="127"/>
      <c r="AC3326" s="127"/>
      <c r="AE3326" s="127"/>
    </row>
    <row r="3327" spans="1:33" ht="23.25" customHeight="1" x14ac:dyDescent="0.2">
      <c r="A3327" s="11">
        <f t="shared" si="51"/>
        <v>3324</v>
      </c>
      <c r="B3327" s="457">
        <v>1057</v>
      </c>
      <c r="C3327" s="105" t="s">
        <v>3089</v>
      </c>
      <c r="D3327" s="13" t="str">
        <f>INDEX(Лист2!C:C,MATCH(B3327,Лист2!A:A,0))</f>
        <v>д. Хабовичи, Кобринский р-н, Брестская обл.</v>
      </c>
      <c r="E3327" s="43" t="s">
        <v>1713</v>
      </c>
      <c r="F3327" s="43" t="s">
        <v>3094</v>
      </c>
      <c r="G3327" s="167"/>
      <c r="H3327" s="22" t="s">
        <v>2121</v>
      </c>
      <c r="I3327" s="18"/>
      <c r="J3327" s="167"/>
      <c r="K3327" s="46">
        <v>42124</v>
      </c>
      <c r="L3327" s="11"/>
      <c r="M3327" s="522"/>
      <c r="N3327" s="39"/>
      <c r="O3327" s="39">
        <v>0</v>
      </c>
      <c r="P3327" s="39">
        <v>1</v>
      </c>
      <c r="Q3327" s="91" t="s">
        <v>3107</v>
      </c>
      <c r="R3327" s="53"/>
      <c r="S3327" s="204" t="s">
        <v>2121</v>
      </c>
      <c r="T3327" s="92">
        <v>42123</v>
      </c>
      <c r="U3327" s="92">
        <v>42124</v>
      </c>
      <c r="V3327" s="207"/>
      <c r="W3327" s="207"/>
      <c r="Y3327" s="127"/>
      <c r="Z3327" s="127"/>
      <c r="AA3327" s="127"/>
      <c r="AB3327" s="127"/>
      <c r="AC3327" s="127"/>
      <c r="AE3327" s="127"/>
    </row>
    <row r="3328" spans="1:33" ht="23.25" customHeight="1" x14ac:dyDescent="0.2">
      <c r="A3328" s="11">
        <f t="shared" si="51"/>
        <v>3325</v>
      </c>
      <c r="B3328" s="457">
        <v>1060</v>
      </c>
      <c r="C3328" s="105" t="s">
        <v>3089</v>
      </c>
      <c r="D3328" s="13" t="str">
        <f>INDEX(Лист2!C:C,MATCH(B3328,Лист2!A:A,0))</f>
        <v>д. Ореховский, Кобринский р-н, Брестская обл.</v>
      </c>
      <c r="E3328" s="43" t="s">
        <v>1713</v>
      </c>
      <c r="F3328" s="43" t="s">
        <v>3094</v>
      </c>
      <c r="G3328" s="167"/>
      <c r="H3328" s="22" t="s">
        <v>2121</v>
      </c>
      <c r="I3328" s="18"/>
      <c r="J3328" s="167"/>
      <c r="K3328" s="46">
        <v>42124</v>
      </c>
      <c r="L3328" s="11"/>
      <c r="M3328" s="522"/>
      <c r="N3328" s="39"/>
      <c r="O3328" s="39">
        <v>0</v>
      </c>
      <c r="P3328" s="39">
        <v>1</v>
      </c>
      <c r="Q3328" s="91" t="s">
        <v>3107</v>
      </c>
      <c r="R3328" s="53"/>
      <c r="S3328" s="204" t="s">
        <v>2121</v>
      </c>
      <c r="T3328" s="92">
        <v>42123</v>
      </c>
      <c r="U3328" s="92">
        <v>42124</v>
      </c>
      <c r="V3328" s="207"/>
      <c r="W3328" s="207"/>
      <c r="Y3328" s="127"/>
      <c r="Z3328" s="127"/>
      <c r="AA3328" s="127"/>
      <c r="AB3328" s="127"/>
      <c r="AC3328" s="127"/>
      <c r="AE3328" s="127"/>
    </row>
    <row r="3329" spans="1:31" ht="23.25" customHeight="1" x14ac:dyDescent="0.2">
      <c r="A3329" s="11">
        <f t="shared" si="51"/>
        <v>3326</v>
      </c>
      <c r="B3329" s="98">
        <v>4333</v>
      </c>
      <c r="C3329" s="105" t="s">
        <v>1697</v>
      </c>
      <c r="D3329" s="14" t="s">
        <v>21248</v>
      </c>
      <c r="E3329" s="43" t="s">
        <v>2119</v>
      </c>
      <c r="F3329" s="43" t="s">
        <v>3051</v>
      </c>
      <c r="G3329" s="18"/>
      <c r="H3329" s="22" t="s">
        <v>2121</v>
      </c>
      <c r="I3329" s="18" t="s">
        <v>3360</v>
      </c>
      <c r="J3329" s="46"/>
      <c r="K3329" s="46">
        <v>42124</v>
      </c>
      <c r="L3329" s="46">
        <v>42124</v>
      </c>
      <c r="M3329" s="522"/>
      <c r="N3329" s="39"/>
      <c r="O3329" s="39">
        <v>0</v>
      </c>
      <c r="P3329" s="39">
        <v>1</v>
      </c>
      <c r="Q3329" s="91" t="s">
        <v>3110</v>
      </c>
      <c r="R3329" s="53"/>
      <c r="S3329" s="204" t="s">
        <v>20872</v>
      </c>
      <c r="T3329" s="92">
        <v>42033</v>
      </c>
      <c r="U3329" s="92">
        <v>42124</v>
      </c>
      <c r="V3329" s="92">
        <v>42033</v>
      </c>
      <c r="W3329" s="92">
        <v>42124</v>
      </c>
      <c r="Y3329" s="127"/>
      <c r="Z3329" s="127"/>
      <c r="AA3329" s="127"/>
      <c r="AB3329" s="127"/>
      <c r="AC3329" s="127"/>
      <c r="AE3329" s="127"/>
    </row>
    <row r="3330" spans="1:31" ht="23.25" customHeight="1" x14ac:dyDescent="0.2">
      <c r="A3330" s="11">
        <f t="shared" si="51"/>
        <v>3327</v>
      </c>
      <c r="B3330" s="457">
        <v>4325</v>
      </c>
      <c r="C3330" s="105" t="s">
        <v>1697</v>
      </c>
      <c r="D3330" s="13" t="s">
        <v>21271</v>
      </c>
      <c r="E3330" s="43" t="s">
        <v>2119</v>
      </c>
      <c r="F3330" s="43" t="s">
        <v>3051</v>
      </c>
      <c r="G3330" s="167"/>
      <c r="H3330" s="22" t="s">
        <v>2121</v>
      </c>
      <c r="I3330" s="18" t="s">
        <v>3360</v>
      </c>
      <c r="J3330" s="167"/>
      <c r="K3330" s="46">
        <v>42124</v>
      </c>
      <c r="L3330" s="46">
        <v>42124</v>
      </c>
      <c r="M3330" s="522"/>
      <c r="N3330" s="39"/>
      <c r="O3330" s="39">
        <v>0</v>
      </c>
      <c r="P3330" s="39">
        <v>1</v>
      </c>
      <c r="Q3330" s="91" t="s">
        <v>3110</v>
      </c>
      <c r="R3330" s="53"/>
      <c r="S3330" s="204" t="s">
        <v>20872</v>
      </c>
      <c r="T3330" s="92">
        <v>42123</v>
      </c>
      <c r="U3330" s="92">
        <v>42124</v>
      </c>
      <c r="V3330" s="92">
        <v>42123</v>
      </c>
      <c r="W3330" s="92">
        <v>42124</v>
      </c>
      <c r="Y3330" s="127"/>
      <c r="Z3330" s="127"/>
      <c r="AA3330" s="127"/>
      <c r="AB3330" s="127"/>
      <c r="AC3330" s="127"/>
      <c r="AE3330" s="127"/>
    </row>
    <row r="3331" spans="1:31" ht="30" customHeight="1" x14ac:dyDescent="0.2">
      <c r="A3331" s="11">
        <f t="shared" si="51"/>
        <v>3328</v>
      </c>
      <c r="B3331" s="457">
        <v>1145</v>
      </c>
      <c r="C3331" s="105" t="s">
        <v>3089</v>
      </c>
      <c r="D3331" s="13" t="str">
        <f>INDEX(Лист2!C:C,MATCH(B3331,Лист2!A:A,0))</f>
        <v>г. Бегомль, ГУ «Санаторий «Боровое», Докшицкий р-н, Витебская обл.</v>
      </c>
      <c r="E3331" s="43" t="s">
        <v>2646</v>
      </c>
      <c r="F3331" s="43" t="s">
        <v>3095</v>
      </c>
      <c r="G3331" s="18" t="s">
        <v>2120</v>
      </c>
      <c r="H3331" s="167"/>
      <c r="I3331" s="18"/>
      <c r="J3331" s="46">
        <v>42124</v>
      </c>
      <c r="K3331" s="46"/>
      <c r="L3331" s="11"/>
      <c r="M3331" s="522"/>
      <c r="N3331" s="39"/>
      <c r="O3331" s="39">
        <v>0</v>
      </c>
      <c r="P3331" s="39">
        <v>1</v>
      </c>
      <c r="Q3331" s="91" t="s">
        <v>3107</v>
      </c>
      <c r="R3331" s="53"/>
      <c r="S3331" s="204" t="s">
        <v>2120</v>
      </c>
      <c r="T3331" s="92">
        <v>42123</v>
      </c>
      <c r="U3331" s="472" t="s">
        <v>22169</v>
      </c>
      <c r="V3331" s="342"/>
      <c r="W3331" s="342"/>
      <c r="Y3331" s="127"/>
      <c r="Z3331" s="127"/>
      <c r="AA3331" s="127"/>
      <c r="AB3331" s="127"/>
      <c r="AC3331" s="127"/>
      <c r="AE3331" s="127"/>
    </row>
    <row r="3332" spans="1:31" ht="23.25" customHeight="1" x14ac:dyDescent="0.2">
      <c r="A3332" s="11">
        <f t="shared" si="51"/>
        <v>3329</v>
      </c>
      <c r="B3332" s="457">
        <v>4245</v>
      </c>
      <c r="C3332" s="105" t="s">
        <v>1697</v>
      </c>
      <c r="D3332" s="13" t="str">
        <f>INDEX(Лист2!C:C,MATCH(B3332,Лист2!A:A,0))</f>
        <v>д. Межисетки, Могилёвский р-н, Могилёвская обл.</v>
      </c>
      <c r="E3332" s="43" t="s">
        <v>934</v>
      </c>
      <c r="F3332" s="43" t="s">
        <v>3099</v>
      </c>
      <c r="G3332" s="22" t="s">
        <v>2120</v>
      </c>
      <c r="H3332" s="22" t="s">
        <v>2121</v>
      </c>
      <c r="I3332" s="18" t="s">
        <v>3360</v>
      </c>
      <c r="J3332" s="46">
        <v>42124</v>
      </c>
      <c r="K3332" s="46">
        <v>42124</v>
      </c>
      <c r="L3332" s="46">
        <v>42124</v>
      </c>
      <c r="M3332" s="522"/>
      <c r="N3332" s="39"/>
      <c r="O3332" s="39">
        <v>0</v>
      </c>
      <c r="P3332" s="39">
        <v>1</v>
      </c>
      <c r="Q3332" s="91" t="s">
        <v>3110</v>
      </c>
      <c r="R3332" s="53"/>
      <c r="S3332" s="204" t="s">
        <v>3381</v>
      </c>
      <c r="T3332" s="92">
        <v>42123</v>
      </c>
      <c r="U3332" s="92">
        <v>42124</v>
      </c>
      <c r="V3332" s="92">
        <v>42123</v>
      </c>
      <c r="W3332" s="92">
        <v>42124</v>
      </c>
      <c r="Y3332" s="127"/>
      <c r="Z3332" s="127"/>
      <c r="AA3332" s="127"/>
      <c r="AB3332" s="127"/>
      <c r="AC3332" s="127"/>
      <c r="AE3332" s="127"/>
    </row>
    <row r="3333" spans="1:31" ht="23.25" customHeight="1" x14ac:dyDescent="0.2">
      <c r="A3333" s="11">
        <f t="shared" si="51"/>
        <v>3330</v>
      </c>
      <c r="B3333" s="457">
        <v>4363</v>
      </c>
      <c r="C3333" s="105" t="s">
        <v>1697</v>
      </c>
      <c r="D3333" s="13" t="str">
        <f>INDEX(Лист2!C:C,MATCH(B3333,Лист2!A:A,0))</f>
        <v>г. Могилёв, ул. Челюскинцев, д. 65, Могилёвский р-н, Могилёвская обл.</v>
      </c>
      <c r="E3333" s="43" t="s">
        <v>934</v>
      </c>
      <c r="F3333" s="43" t="s">
        <v>3055</v>
      </c>
      <c r="G3333" s="22" t="s">
        <v>2120</v>
      </c>
      <c r="H3333" s="22" t="s">
        <v>2121</v>
      </c>
      <c r="I3333" s="18" t="s">
        <v>3360</v>
      </c>
      <c r="J3333" s="46">
        <v>42124</v>
      </c>
      <c r="K3333" s="46">
        <v>42124</v>
      </c>
      <c r="L3333" s="46">
        <v>42124</v>
      </c>
      <c r="M3333" s="522"/>
      <c r="N3333" s="39"/>
      <c r="O3333" s="39">
        <v>0</v>
      </c>
      <c r="P3333" s="39">
        <v>1</v>
      </c>
      <c r="Q3333" s="91" t="s">
        <v>3110</v>
      </c>
      <c r="R3333" s="53"/>
      <c r="S3333" s="204" t="s">
        <v>3381</v>
      </c>
      <c r="T3333" s="92">
        <v>42123</v>
      </c>
      <c r="U3333" s="92">
        <v>42124</v>
      </c>
      <c r="V3333" s="92">
        <v>42123</v>
      </c>
      <c r="W3333" s="92">
        <v>42124</v>
      </c>
      <c r="Y3333" s="127"/>
      <c r="Z3333" s="127"/>
      <c r="AA3333" s="127"/>
      <c r="AB3333" s="127"/>
      <c r="AC3333" s="127"/>
      <c r="AE3333" s="127"/>
    </row>
    <row r="3334" spans="1:31" ht="23.25" customHeight="1" x14ac:dyDescent="0.2">
      <c r="A3334" s="11">
        <f t="shared" si="51"/>
        <v>3331</v>
      </c>
      <c r="B3334" s="98">
        <v>4258</v>
      </c>
      <c r="C3334" s="105" t="s">
        <v>1697</v>
      </c>
      <c r="D3334" s="14" t="str">
        <f>INDEX(Лист2!C:C,MATCH(B3334,Лист2!A:A,0))</f>
        <v>г. Могилёв, пр-т Пушкинский, д. 36а, Могилёвский р-н, Могилёвская обл.</v>
      </c>
      <c r="E3334" s="43" t="s">
        <v>934</v>
      </c>
      <c r="F3334" s="43" t="s">
        <v>3055</v>
      </c>
      <c r="G3334" s="167"/>
      <c r="H3334" s="167"/>
      <c r="I3334" s="18" t="s">
        <v>3360</v>
      </c>
      <c r="J3334" s="167"/>
      <c r="K3334" s="11"/>
      <c r="L3334" s="46">
        <v>42124</v>
      </c>
      <c r="M3334" s="522"/>
      <c r="N3334" s="39"/>
      <c r="O3334" s="39">
        <v>0</v>
      </c>
      <c r="P3334" s="39">
        <v>1</v>
      </c>
      <c r="Q3334" s="91" t="s">
        <v>3361</v>
      </c>
      <c r="R3334" s="53"/>
      <c r="S3334" s="204" t="s">
        <v>3360</v>
      </c>
      <c r="T3334" s="91"/>
      <c r="U3334" s="92"/>
      <c r="V3334" s="92">
        <v>42093</v>
      </c>
      <c r="W3334" s="92">
        <v>42124</v>
      </c>
      <c r="Y3334" s="127"/>
      <c r="Z3334" s="127"/>
      <c r="AA3334" s="127"/>
      <c r="AB3334" s="127"/>
      <c r="AC3334" s="127"/>
      <c r="AE3334" s="127"/>
    </row>
    <row r="3335" spans="1:31" ht="23.25" customHeight="1" x14ac:dyDescent="0.2">
      <c r="A3335" s="11">
        <f t="shared" si="51"/>
        <v>3332</v>
      </c>
      <c r="B3335" s="457">
        <v>4246</v>
      </c>
      <c r="C3335" s="105" t="s">
        <v>1697</v>
      </c>
      <c r="D3335" s="13" t="str">
        <f>INDEX(Лист2!C:C,MATCH(B3335,Лист2!A:A,0))</f>
        <v>г. Могилёв, ул. Каштановая, д. 4, Могилёвский р-н, Могилёвская обл.</v>
      </c>
      <c r="E3335" s="43" t="s">
        <v>934</v>
      </c>
      <c r="F3335" s="43" t="s">
        <v>3055</v>
      </c>
      <c r="G3335" s="167"/>
      <c r="H3335" s="167"/>
      <c r="I3335" s="18" t="s">
        <v>3360</v>
      </c>
      <c r="J3335" s="167"/>
      <c r="K3335" s="11"/>
      <c r="L3335" s="46">
        <v>42124</v>
      </c>
      <c r="M3335" s="522"/>
      <c r="N3335" s="39"/>
      <c r="O3335" s="39">
        <v>0</v>
      </c>
      <c r="P3335" s="39">
        <v>1</v>
      </c>
      <c r="Q3335" s="91" t="s">
        <v>3361</v>
      </c>
      <c r="R3335" s="53"/>
      <c r="S3335" s="204" t="s">
        <v>3360</v>
      </c>
      <c r="T3335" s="92"/>
      <c r="U3335" s="92"/>
      <c r="V3335" s="92">
        <v>42123</v>
      </c>
      <c r="W3335" s="92">
        <v>42124</v>
      </c>
      <c r="Y3335" s="127"/>
      <c r="Z3335" s="127"/>
      <c r="AA3335" s="127"/>
      <c r="AB3335" s="127"/>
      <c r="AC3335" s="127"/>
      <c r="AE3335" s="127"/>
    </row>
    <row r="3336" spans="1:31" ht="23.25" customHeight="1" x14ac:dyDescent="0.2">
      <c r="A3336" s="11">
        <f t="shared" si="51"/>
        <v>3333</v>
      </c>
      <c r="B3336" s="98">
        <v>4301</v>
      </c>
      <c r="C3336" s="105" t="s">
        <v>1697</v>
      </c>
      <c r="D3336" s="13" t="str">
        <f>INDEX(Лист2!C:C,MATCH(B3336,Лист2!A:A,0))</f>
        <v>г. Мачулищи, ул. Аэродромная, 4а                         , Минский р-н, Минская обл.</v>
      </c>
      <c r="E3336" s="43" t="s">
        <v>2119</v>
      </c>
      <c r="F3336" s="43" t="s">
        <v>3098</v>
      </c>
      <c r="G3336" s="167"/>
      <c r="H3336" s="167"/>
      <c r="I3336" s="18" t="s">
        <v>3360</v>
      </c>
      <c r="J3336" s="167"/>
      <c r="K3336" s="11"/>
      <c r="L3336" s="46">
        <v>42124</v>
      </c>
      <c r="M3336" s="522"/>
      <c r="N3336" s="39"/>
      <c r="O3336" s="39">
        <v>0</v>
      </c>
      <c r="P3336" s="39">
        <v>1</v>
      </c>
      <c r="Q3336" s="91" t="s">
        <v>3361</v>
      </c>
      <c r="R3336" s="53"/>
      <c r="S3336" s="204" t="s">
        <v>3360</v>
      </c>
      <c r="T3336" s="92"/>
      <c r="U3336" s="92"/>
      <c r="V3336" s="92">
        <v>42123</v>
      </c>
      <c r="W3336" s="92">
        <v>42124</v>
      </c>
      <c r="Y3336" s="127"/>
      <c r="Z3336" s="127"/>
      <c r="AA3336" s="127"/>
      <c r="AB3336" s="127"/>
      <c r="AC3336" s="127"/>
      <c r="AE3336" s="127"/>
    </row>
    <row r="3337" spans="1:31" ht="23.25" customHeight="1" x14ac:dyDescent="0.2">
      <c r="A3337" s="11">
        <f t="shared" si="51"/>
        <v>3334</v>
      </c>
      <c r="B3337" s="457">
        <v>4008</v>
      </c>
      <c r="C3337" s="105" t="s">
        <v>1697</v>
      </c>
      <c r="D3337" s="13" t="str">
        <f>INDEX(Лист2!C:C,MATCH(B3337,Лист2!A:A,0))</f>
        <v>г. Минск, ул. Восточная, в р-не д. 42, 48, Минский р-н, Минская обл.</v>
      </c>
      <c r="E3337" s="43" t="s">
        <v>2119</v>
      </c>
      <c r="F3337" s="43" t="s">
        <v>3051</v>
      </c>
      <c r="G3337" s="167"/>
      <c r="H3337" s="167"/>
      <c r="I3337" s="18" t="s">
        <v>3360</v>
      </c>
      <c r="J3337" s="167"/>
      <c r="K3337" s="11"/>
      <c r="L3337" s="46">
        <v>42124</v>
      </c>
      <c r="M3337" s="522"/>
      <c r="N3337" s="39"/>
      <c r="O3337" s="39">
        <v>0</v>
      </c>
      <c r="P3337" s="39">
        <v>1</v>
      </c>
      <c r="Q3337" s="91" t="s">
        <v>3361</v>
      </c>
      <c r="R3337" s="53"/>
      <c r="S3337" s="204" t="s">
        <v>3360</v>
      </c>
      <c r="T3337" s="92"/>
      <c r="U3337" s="92"/>
      <c r="V3337" s="92">
        <v>42123</v>
      </c>
      <c r="W3337" s="92">
        <v>42124</v>
      </c>
      <c r="Y3337" s="127"/>
      <c r="Z3337" s="127"/>
      <c r="AA3337" s="127"/>
      <c r="AB3337" s="127"/>
      <c r="AC3337" s="127"/>
      <c r="AE3337" s="127"/>
    </row>
    <row r="3338" spans="1:31" ht="23.25" customHeight="1" x14ac:dyDescent="0.2">
      <c r="A3338" s="11">
        <f t="shared" si="51"/>
        <v>3335</v>
      </c>
      <c r="B3338" s="457">
        <v>4273</v>
      </c>
      <c r="C3338" s="105" t="s">
        <v>1697</v>
      </c>
      <c r="D3338" s="13" t="str">
        <f>INDEX(Лист2!C:C,MATCH(B3338,Лист2!A:A,0))</f>
        <v>г. Минск, ул. Чечота, в р-не 42, 44, Минский р-н, Минская обл.</v>
      </c>
      <c r="E3338" s="43" t="s">
        <v>2119</v>
      </c>
      <c r="F3338" s="43" t="s">
        <v>3051</v>
      </c>
      <c r="G3338" s="167"/>
      <c r="H3338" s="167"/>
      <c r="I3338" s="18" t="s">
        <v>3360</v>
      </c>
      <c r="J3338" s="167"/>
      <c r="K3338" s="11"/>
      <c r="L3338" s="46">
        <v>42124</v>
      </c>
      <c r="M3338" s="522"/>
      <c r="N3338" s="39"/>
      <c r="O3338" s="39">
        <v>0</v>
      </c>
      <c r="P3338" s="39">
        <v>1</v>
      </c>
      <c r="Q3338" s="91" t="s">
        <v>3361</v>
      </c>
      <c r="R3338" s="53"/>
      <c r="S3338" s="204" t="s">
        <v>3360</v>
      </c>
      <c r="T3338" s="92"/>
      <c r="U3338" s="92"/>
      <c r="V3338" s="92">
        <v>42123</v>
      </c>
      <c r="W3338" s="92">
        <v>42124</v>
      </c>
      <c r="Y3338" s="127"/>
      <c r="Z3338" s="127"/>
      <c r="AA3338" s="127"/>
      <c r="AB3338" s="127"/>
      <c r="AC3338" s="127"/>
      <c r="AE3338" s="127"/>
    </row>
    <row r="3339" spans="1:31" ht="23.25" customHeight="1" x14ac:dyDescent="0.2">
      <c r="A3339" s="11">
        <f t="shared" si="51"/>
        <v>3336</v>
      </c>
      <c r="B3339" s="457">
        <v>4276</v>
      </c>
      <c r="C3339" s="105" t="s">
        <v>1697</v>
      </c>
      <c r="D3339" s="13" t="str">
        <f>INDEX(Лист2!C:C,MATCH(B3339,Лист2!A:A,0))</f>
        <v>г. Минск, ул. Чечота, д. 7, Минский р-н, Минская обл.</v>
      </c>
      <c r="E3339" s="43" t="s">
        <v>2119</v>
      </c>
      <c r="F3339" s="43" t="s">
        <v>3051</v>
      </c>
      <c r="G3339" s="167"/>
      <c r="H3339" s="167"/>
      <c r="I3339" s="18" t="s">
        <v>3360</v>
      </c>
      <c r="J3339" s="167"/>
      <c r="K3339" s="11"/>
      <c r="L3339" s="46">
        <v>42124</v>
      </c>
      <c r="M3339" s="522"/>
      <c r="N3339" s="39"/>
      <c r="O3339" s="39">
        <v>0</v>
      </c>
      <c r="P3339" s="39">
        <v>1</v>
      </c>
      <c r="Q3339" s="91" t="s">
        <v>3361</v>
      </c>
      <c r="R3339" s="53"/>
      <c r="S3339" s="204" t="s">
        <v>3360</v>
      </c>
      <c r="T3339" s="92"/>
      <c r="U3339" s="92"/>
      <c r="V3339" s="92">
        <v>42123</v>
      </c>
      <c r="W3339" s="92">
        <v>42124</v>
      </c>
      <c r="Y3339" s="127"/>
      <c r="Z3339" s="127"/>
      <c r="AA3339" s="127"/>
      <c r="AB3339" s="127"/>
      <c r="AC3339" s="127"/>
      <c r="AE3339" s="127"/>
    </row>
    <row r="3340" spans="1:31" ht="23.25" customHeight="1" x14ac:dyDescent="0.2">
      <c r="A3340" s="11">
        <f t="shared" si="51"/>
        <v>3337</v>
      </c>
      <c r="B3340" s="457">
        <v>4295</v>
      </c>
      <c r="C3340" s="105" t="s">
        <v>1697</v>
      </c>
      <c r="D3340" s="13" t="str">
        <f>INDEX(Лист2!C:C,MATCH(B3340,Лист2!A:A,0))</f>
        <v>г. Минск, ул. Игнатенко, д. 7, Минский р-н, Минская обл.</v>
      </c>
      <c r="E3340" s="43" t="s">
        <v>2119</v>
      </c>
      <c r="F3340" s="43" t="s">
        <v>3051</v>
      </c>
      <c r="G3340" s="167"/>
      <c r="H3340" s="167"/>
      <c r="I3340" s="18" t="s">
        <v>3360</v>
      </c>
      <c r="J3340" s="167"/>
      <c r="K3340" s="11"/>
      <c r="L3340" s="46">
        <v>42124</v>
      </c>
      <c r="M3340" s="522"/>
      <c r="N3340" s="39"/>
      <c r="O3340" s="39">
        <v>0</v>
      </c>
      <c r="P3340" s="39">
        <v>1</v>
      </c>
      <c r="Q3340" s="91" t="s">
        <v>3361</v>
      </c>
      <c r="R3340" s="53"/>
      <c r="S3340" s="204" t="s">
        <v>3360</v>
      </c>
      <c r="T3340" s="92"/>
      <c r="U3340" s="92"/>
      <c r="V3340" s="92">
        <v>42123</v>
      </c>
      <c r="W3340" s="92">
        <v>42124</v>
      </c>
      <c r="Y3340" s="127"/>
      <c r="Z3340" s="127"/>
      <c r="AA3340" s="127"/>
      <c r="AB3340" s="127"/>
      <c r="AC3340" s="127"/>
      <c r="AE3340" s="127"/>
    </row>
    <row r="3341" spans="1:31" ht="23.25" customHeight="1" x14ac:dyDescent="0.2">
      <c r="A3341" s="11">
        <f t="shared" si="51"/>
        <v>3338</v>
      </c>
      <c r="B3341" s="457">
        <v>4242</v>
      </c>
      <c r="C3341" s="105" t="s">
        <v>1697</v>
      </c>
      <c r="D3341" s="13" t="str">
        <f>INDEX(Лист2!C:C,MATCH(B3341,Лист2!A:A,0))</f>
        <v>г. Минск, пересечение пр. Дзержинского и ул. Щорса, Минский р-н, Минская обл.</v>
      </c>
      <c r="E3341" s="43" t="s">
        <v>2119</v>
      </c>
      <c r="F3341" s="43" t="s">
        <v>3051</v>
      </c>
      <c r="G3341" s="167"/>
      <c r="H3341" s="167"/>
      <c r="I3341" s="18" t="s">
        <v>3360</v>
      </c>
      <c r="J3341" s="167"/>
      <c r="K3341" s="11"/>
      <c r="L3341" s="46">
        <v>42124</v>
      </c>
      <c r="M3341" s="522"/>
      <c r="N3341" s="39"/>
      <c r="O3341" s="39">
        <v>0</v>
      </c>
      <c r="P3341" s="39">
        <v>1</v>
      </c>
      <c r="Q3341" s="91" t="s">
        <v>3361</v>
      </c>
      <c r="R3341" s="53"/>
      <c r="S3341" s="204" t="s">
        <v>3360</v>
      </c>
      <c r="T3341" s="92"/>
      <c r="U3341" s="92"/>
      <c r="V3341" s="92">
        <v>42123</v>
      </c>
      <c r="W3341" s="92">
        <v>42124</v>
      </c>
      <c r="Y3341" s="127"/>
      <c r="Z3341" s="127"/>
      <c r="AA3341" s="127"/>
      <c r="AB3341" s="127"/>
      <c r="AC3341" s="127"/>
      <c r="AE3341" s="127"/>
    </row>
    <row r="3342" spans="1:31" ht="23.25" customHeight="1" x14ac:dyDescent="0.2">
      <c r="A3342" s="11">
        <f t="shared" si="51"/>
        <v>3339</v>
      </c>
      <c r="B3342" s="457">
        <v>4267</v>
      </c>
      <c r="C3342" s="105" t="s">
        <v>1697</v>
      </c>
      <c r="D3342" s="13" t="str">
        <f>INDEX(Лист2!C:C,MATCH(B3342,Лист2!A:A,0))</f>
        <v>посёлок 4-е рудоуправление, 4-й рудокомбинат, Любанский р-н, Минская обл.</v>
      </c>
      <c r="E3342" s="43" t="s">
        <v>2119</v>
      </c>
      <c r="F3342" s="43" t="s">
        <v>3098</v>
      </c>
      <c r="G3342" s="167"/>
      <c r="H3342" s="167"/>
      <c r="I3342" s="18" t="s">
        <v>3360</v>
      </c>
      <c r="J3342" s="167"/>
      <c r="K3342" s="11"/>
      <c r="L3342" s="46">
        <v>42124</v>
      </c>
      <c r="M3342" s="522"/>
      <c r="N3342" s="39"/>
      <c r="O3342" s="39">
        <v>0</v>
      </c>
      <c r="P3342" s="39">
        <v>1</v>
      </c>
      <c r="Q3342" s="91" t="s">
        <v>3361</v>
      </c>
      <c r="R3342" s="53"/>
      <c r="S3342" s="204" t="s">
        <v>3360</v>
      </c>
      <c r="T3342" s="92"/>
      <c r="U3342" s="92"/>
      <c r="V3342" s="92">
        <v>42123</v>
      </c>
      <c r="W3342" s="92">
        <v>42124</v>
      </c>
      <c r="Y3342" s="127"/>
      <c r="Z3342" s="127"/>
      <c r="AA3342" s="127"/>
      <c r="AB3342" s="127"/>
      <c r="AC3342" s="127"/>
      <c r="AE3342" s="127"/>
    </row>
    <row r="3343" spans="1:31" ht="23.25" customHeight="1" x14ac:dyDescent="0.2">
      <c r="A3343" s="11">
        <f t="shared" si="51"/>
        <v>3340</v>
      </c>
      <c r="B3343" s="457">
        <v>4336</v>
      </c>
      <c r="C3343" s="105" t="s">
        <v>1697</v>
      </c>
      <c r="D3343" s="13" t="str">
        <f>INDEX(Лист2!C:C,MATCH(B3343,Лист2!A:A,0))</f>
        <v>г. Миоры, ул. Коммунистическая, д. 14, Миорский р-н, Витебская обл.</v>
      </c>
      <c r="E3343" s="43" t="s">
        <v>2646</v>
      </c>
      <c r="F3343" s="43" t="s">
        <v>3095</v>
      </c>
      <c r="G3343" s="18"/>
      <c r="H3343" s="167"/>
      <c r="I3343" s="18" t="s">
        <v>3360</v>
      </c>
      <c r="J3343" s="167"/>
      <c r="K3343" s="11"/>
      <c r="L3343" s="46">
        <v>42124</v>
      </c>
      <c r="M3343" s="522"/>
      <c r="N3343" s="39"/>
      <c r="O3343" s="39">
        <v>0</v>
      </c>
      <c r="P3343" s="39">
        <v>1</v>
      </c>
      <c r="Q3343" s="91" t="s">
        <v>3361</v>
      </c>
      <c r="R3343" s="53"/>
      <c r="S3343" s="204" t="s">
        <v>3360</v>
      </c>
      <c r="T3343" s="91"/>
      <c r="U3343" s="92"/>
      <c r="V3343" s="92">
        <v>42123</v>
      </c>
      <c r="W3343" s="92">
        <v>42124</v>
      </c>
      <c r="Y3343" s="127"/>
      <c r="Z3343" s="127"/>
      <c r="AA3343" s="127"/>
      <c r="AB3343" s="127"/>
      <c r="AC3343" s="127"/>
      <c r="AE3343" s="127"/>
    </row>
    <row r="3344" spans="1:31" ht="23.25" customHeight="1" x14ac:dyDescent="0.2">
      <c r="A3344" s="11">
        <f t="shared" si="51"/>
        <v>3341</v>
      </c>
      <c r="B3344" s="98">
        <v>4287</v>
      </c>
      <c r="C3344" s="105" t="s">
        <v>1697</v>
      </c>
      <c r="D3344" s="13" t="str">
        <f>INDEX(Лист2!C:C,MATCH(B3344,Лист2!A:A,0))</f>
        <v>г. Минск, пр-т Независимости, д. 47, Минский р-н, Минская обл.</v>
      </c>
      <c r="E3344" s="43" t="s">
        <v>2119</v>
      </c>
      <c r="F3344" s="43" t="s">
        <v>3051</v>
      </c>
      <c r="G3344" s="18" t="s">
        <v>2120</v>
      </c>
      <c r="H3344" s="22" t="s">
        <v>2121</v>
      </c>
      <c r="I3344" s="18" t="s">
        <v>3360</v>
      </c>
      <c r="J3344" s="46">
        <v>42124</v>
      </c>
      <c r="K3344" s="46">
        <v>42124</v>
      </c>
      <c r="L3344" s="46">
        <v>42124</v>
      </c>
      <c r="M3344" s="522"/>
      <c r="N3344" s="39"/>
      <c r="O3344" s="39">
        <v>0</v>
      </c>
      <c r="P3344" s="39">
        <v>1</v>
      </c>
      <c r="Q3344" s="91" t="s">
        <v>3110</v>
      </c>
      <c r="R3344" s="53"/>
      <c r="S3344" s="471" t="s">
        <v>3381</v>
      </c>
      <c r="T3344" s="92">
        <v>42123</v>
      </c>
      <c r="U3344" s="92">
        <v>42124</v>
      </c>
      <c r="V3344" s="92">
        <v>42123</v>
      </c>
      <c r="W3344" s="92">
        <v>42124</v>
      </c>
      <c r="Y3344" s="127"/>
      <c r="Z3344" s="127"/>
      <c r="AA3344" s="127"/>
      <c r="AB3344" s="127"/>
      <c r="AC3344" s="127"/>
      <c r="AE3344" s="127"/>
    </row>
    <row r="3345" spans="1:31" ht="23.25" customHeight="1" x14ac:dyDescent="0.2">
      <c r="A3345" s="11">
        <f t="shared" si="51"/>
        <v>3342</v>
      </c>
      <c r="B3345" s="457">
        <v>4322</v>
      </c>
      <c r="C3345" s="105" t="s">
        <v>1697</v>
      </c>
      <c r="D3345" s="13" t="str">
        <f>INDEX(Лист2!C:C,MATCH(B3345,Лист2!A:A,0))</f>
        <v>г. Гродно, ул.  Островского, д. 17, Гродненский р-н, Гродненская обл.</v>
      </c>
      <c r="E3345" s="43" t="s">
        <v>646</v>
      </c>
      <c r="F3345" s="43" t="s">
        <v>3054</v>
      </c>
      <c r="G3345" s="18" t="s">
        <v>2120</v>
      </c>
      <c r="H3345" s="22" t="s">
        <v>2121</v>
      </c>
      <c r="I3345" s="18" t="s">
        <v>3360</v>
      </c>
      <c r="J3345" s="46">
        <v>42124</v>
      </c>
      <c r="K3345" s="46">
        <v>42124</v>
      </c>
      <c r="L3345" s="46">
        <v>42124</v>
      </c>
      <c r="M3345" s="522"/>
      <c r="N3345" s="39"/>
      <c r="O3345" s="39">
        <v>0</v>
      </c>
      <c r="P3345" s="39">
        <v>1</v>
      </c>
      <c r="Q3345" s="91" t="s">
        <v>3110</v>
      </c>
      <c r="R3345" s="53"/>
      <c r="S3345" s="204" t="s">
        <v>3381</v>
      </c>
      <c r="T3345" s="92">
        <v>42123</v>
      </c>
      <c r="U3345" s="92">
        <v>42124</v>
      </c>
      <c r="V3345" s="92">
        <v>42123</v>
      </c>
      <c r="W3345" s="92">
        <v>42124</v>
      </c>
      <c r="Y3345" s="127"/>
      <c r="Z3345" s="127"/>
      <c r="AA3345" s="127"/>
      <c r="AB3345" s="127"/>
      <c r="AC3345" s="127"/>
      <c r="AE3345" s="127"/>
    </row>
    <row r="3346" spans="1:31" ht="23.25" customHeight="1" x14ac:dyDescent="0.2">
      <c r="A3346" s="11">
        <f t="shared" si="51"/>
        <v>3343</v>
      </c>
      <c r="B3346" s="219">
        <v>959</v>
      </c>
      <c r="C3346" s="18" t="s">
        <v>1697</v>
      </c>
      <c r="D3346" s="19" t="s">
        <v>3362</v>
      </c>
      <c r="E3346" s="43" t="s">
        <v>2119</v>
      </c>
      <c r="F3346" s="43" t="s">
        <v>3051</v>
      </c>
      <c r="G3346" s="18" t="s">
        <v>2120</v>
      </c>
      <c r="H3346" s="22" t="s">
        <v>2121</v>
      </c>
      <c r="I3346" s="18" t="s">
        <v>3360</v>
      </c>
      <c r="J3346" s="386">
        <v>42155</v>
      </c>
      <c r="K3346" s="46">
        <v>42155</v>
      </c>
      <c r="L3346" s="46">
        <v>42124</v>
      </c>
      <c r="M3346" s="522"/>
      <c r="N3346" s="39"/>
      <c r="O3346" s="39">
        <v>0</v>
      </c>
      <c r="P3346" s="39">
        <v>1</v>
      </c>
      <c r="Q3346" s="91" t="s">
        <v>3110</v>
      </c>
      <c r="R3346" s="53"/>
      <c r="S3346" s="204" t="s">
        <v>3381</v>
      </c>
      <c r="T3346" s="92">
        <v>42123</v>
      </c>
      <c r="U3346" s="92">
        <v>42153</v>
      </c>
      <c r="V3346" s="92">
        <v>41878</v>
      </c>
      <c r="W3346" s="92">
        <v>42124</v>
      </c>
      <c r="Y3346" s="127"/>
      <c r="Z3346" s="127"/>
      <c r="AA3346" s="127"/>
      <c r="AB3346" s="127"/>
      <c r="AC3346" s="127"/>
      <c r="AE3346" s="127"/>
    </row>
    <row r="3347" spans="1:31" ht="27" customHeight="1" x14ac:dyDescent="0.2">
      <c r="A3347" s="220" t="s">
        <v>22165</v>
      </c>
      <c r="B3347" s="98">
        <v>1046</v>
      </c>
      <c r="C3347" s="105" t="s">
        <v>1697</v>
      </c>
      <c r="D3347" s="13" t="str">
        <f>INDEX(Лист2!C:C,MATCH(B3347,Лист2!A:A,0))</f>
        <v>г. Брест, ул. Приграничная, Брестский р-н, Брестская обл.</v>
      </c>
      <c r="E3347" s="43" t="s">
        <v>1713</v>
      </c>
      <c r="F3347" s="43" t="s">
        <v>3050</v>
      </c>
      <c r="G3347" s="22" t="s">
        <v>2120</v>
      </c>
      <c r="H3347" s="22" t="s">
        <v>2121</v>
      </c>
      <c r="I3347" s="18" t="s">
        <v>3360</v>
      </c>
      <c r="J3347" s="386">
        <v>42155</v>
      </c>
      <c r="K3347" s="46">
        <v>42155</v>
      </c>
      <c r="L3347" s="46">
        <v>42155</v>
      </c>
      <c r="M3347" s="522"/>
      <c r="N3347" s="39"/>
      <c r="O3347" s="39">
        <v>0</v>
      </c>
      <c r="P3347" s="39">
        <v>1</v>
      </c>
      <c r="Q3347" s="91" t="s">
        <v>3110</v>
      </c>
      <c r="R3347" s="53"/>
      <c r="S3347" s="204" t="s">
        <v>3381</v>
      </c>
      <c r="T3347" s="92">
        <v>42152</v>
      </c>
      <c r="U3347" s="92">
        <v>42153</v>
      </c>
      <c r="V3347" s="92">
        <v>42152</v>
      </c>
      <c r="W3347" s="92">
        <v>42153</v>
      </c>
      <c r="Y3347" s="127"/>
      <c r="Z3347" s="127"/>
      <c r="AA3347" s="127"/>
      <c r="AB3347" s="127"/>
      <c r="AC3347" s="127"/>
      <c r="AE3347" s="127"/>
    </row>
    <row r="3348" spans="1:31" ht="12.75" customHeight="1" x14ac:dyDescent="0.2">
      <c r="A3348" s="220">
        <v>42138</v>
      </c>
      <c r="B3348" s="98">
        <v>1047</v>
      </c>
      <c r="C3348" s="105" t="s">
        <v>1697</v>
      </c>
      <c r="D3348" s="13" t="str">
        <f>INDEX(Лист2!C:C,MATCH(B3348,Лист2!A:A,0))</f>
        <v>д. Кривошин, УЗ"Брестская областная психиатрическая больница", Ляховичский р-н, Брестская обл.</v>
      </c>
      <c r="E3348" s="43" t="s">
        <v>1713</v>
      </c>
      <c r="F3348" s="43" t="s">
        <v>3094</v>
      </c>
      <c r="G3348" s="18" t="s">
        <v>2120</v>
      </c>
      <c r="H3348" s="167"/>
      <c r="I3348" s="18"/>
      <c r="J3348" s="386">
        <v>42155</v>
      </c>
      <c r="K3348" s="11"/>
      <c r="L3348" s="11"/>
      <c r="M3348" s="522"/>
      <c r="N3348" s="39"/>
      <c r="O3348" s="39">
        <v>0</v>
      </c>
      <c r="P3348" s="39">
        <v>1</v>
      </c>
      <c r="Q3348" s="91" t="s">
        <v>3107</v>
      </c>
      <c r="R3348" s="53"/>
      <c r="S3348" s="204" t="s">
        <v>2120</v>
      </c>
      <c r="T3348" s="92">
        <v>42152</v>
      </c>
      <c r="U3348" s="92">
        <v>42153</v>
      </c>
      <c r="V3348" s="342"/>
      <c r="W3348" s="342"/>
      <c r="Y3348" s="127"/>
      <c r="Z3348" s="127"/>
      <c r="AA3348" s="127"/>
      <c r="AB3348" s="127"/>
      <c r="AC3348" s="127"/>
      <c r="AE3348" s="127"/>
    </row>
    <row r="3349" spans="1:31" ht="12.75" customHeight="1" x14ac:dyDescent="0.2">
      <c r="A3349" s="220">
        <v>42144</v>
      </c>
      <c r="B3349" s="98">
        <v>1048</v>
      </c>
      <c r="C3349" s="105" t="s">
        <v>1697</v>
      </c>
      <c r="D3349" s="13" t="str">
        <f>INDEX(Лист2!C:C,MATCH(B3349,Лист2!A:A,0))</f>
        <v>д. Могилевцы, «УЗ Брестская областная психиатрическая больница»</v>
      </c>
      <c r="E3349" s="43" t="s">
        <v>1713</v>
      </c>
      <c r="F3349" s="43" t="s">
        <v>3094</v>
      </c>
      <c r="G3349" s="167"/>
      <c r="H3349" s="22" t="s">
        <v>2121</v>
      </c>
      <c r="I3349" s="18"/>
      <c r="J3349" s="167"/>
      <c r="K3349" s="46">
        <v>42155</v>
      </c>
      <c r="L3349" s="11"/>
      <c r="M3349" s="522"/>
      <c r="N3349" s="39"/>
      <c r="O3349" s="39">
        <v>0</v>
      </c>
      <c r="P3349" s="39">
        <v>1</v>
      </c>
      <c r="Q3349" s="91" t="s">
        <v>3107</v>
      </c>
      <c r="R3349" s="53"/>
      <c r="S3349" s="204" t="s">
        <v>2121</v>
      </c>
      <c r="T3349" s="92">
        <v>42152</v>
      </c>
      <c r="U3349" s="92">
        <v>42153</v>
      </c>
      <c r="V3349" s="342"/>
      <c r="W3349" s="342"/>
      <c r="Y3349" s="127"/>
      <c r="Z3349" s="127"/>
      <c r="AA3349" s="127"/>
      <c r="AB3349" s="127"/>
      <c r="AC3349" s="127"/>
      <c r="AE3349" s="127"/>
    </row>
    <row r="3350" spans="1:31" ht="12.75" customHeight="1" x14ac:dyDescent="0.2">
      <c r="A3350" s="220">
        <v>42129</v>
      </c>
      <c r="B3350" s="98">
        <v>1050</v>
      </c>
      <c r="C3350" s="105" t="s">
        <v>1697</v>
      </c>
      <c r="D3350" s="13" t="str">
        <f>INDEX(Лист2!C:C,MATCH(B3350,Лист2!A:A,0))</f>
        <v>д. Берестовица, мачта лесничества, Щучинский р-н, Гродненская обл.</v>
      </c>
      <c r="E3350" s="43" t="s">
        <v>646</v>
      </c>
      <c r="F3350" s="43" t="s">
        <v>3097</v>
      </c>
      <c r="G3350" s="18" t="s">
        <v>2120</v>
      </c>
      <c r="H3350" s="167"/>
      <c r="I3350" s="18"/>
      <c r="J3350" s="386">
        <v>42155</v>
      </c>
      <c r="K3350" s="11"/>
      <c r="L3350" s="11"/>
      <c r="M3350" s="522"/>
      <c r="N3350" s="39"/>
      <c r="O3350" s="39">
        <v>0</v>
      </c>
      <c r="P3350" s="39">
        <v>1</v>
      </c>
      <c r="Q3350" s="91" t="s">
        <v>3107</v>
      </c>
      <c r="R3350" s="53"/>
      <c r="S3350" s="204" t="s">
        <v>2120</v>
      </c>
      <c r="T3350" s="92">
        <v>42152</v>
      </c>
      <c r="U3350" s="92">
        <v>42153</v>
      </c>
      <c r="V3350" s="342"/>
      <c r="W3350" s="342"/>
      <c r="Y3350" s="127"/>
      <c r="Z3350" s="127"/>
      <c r="AA3350" s="127"/>
      <c r="AB3350" s="127"/>
      <c r="AC3350" s="127"/>
      <c r="AE3350" s="127"/>
    </row>
    <row r="3351" spans="1:31" ht="12.75" customHeight="1" x14ac:dyDescent="0.2">
      <c r="A3351" s="220">
        <v>42144</v>
      </c>
      <c r="B3351" s="98">
        <v>1053</v>
      </c>
      <c r="C3351" s="105" t="s">
        <v>1697</v>
      </c>
      <c r="D3351" s="13" t="str">
        <f>INDEX(Лист2!C:C,MATCH(B3351,Лист2!A:A,0))</f>
        <v>д. Ольховка, картонная фабрика, Островецкий р-н, Гродненская обл.</v>
      </c>
      <c r="E3351" s="43" t="s">
        <v>646</v>
      </c>
      <c r="F3351" s="43" t="s">
        <v>3097</v>
      </c>
      <c r="G3351" s="22" t="s">
        <v>2120</v>
      </c>
      <c r="H3351" s="167"/>
      <c r="I3351" s="18"/>
      <c r="J3351" s="386">
        <v>42155</v>
      </c>
      <c r="K3351" s="11"/>
      <c r="L3351" s="11"/>
      <c r="M3351" s="522"/>
      <c r="N3351" s="39"/>
      <c r="O3351" s="39">
        <v>0</v>
      </c>
      <c r="P3351" s="39">
        <v>1</v>
      </c>
      <c r="Q3351" s="91" t="s">
        <v>3107</v>
      </c>
      <c r="R3351" s="53"/>
      <c r="S3351" s="204" t="s">
        <v>2120</v>
      </c>
      <c r="T3351" s="92">
        <v>42152</v>
      </c>
      <c r="U3351" s="92">
        <v>42153</v>
      </c>
      <c r="V3351" s="342"/>
      <c r="W3351" s="342"/>
      <c r="Y3351" s="127"/>
      <c r="Z3351" s="127"/>
      <c r="AA3351" s="127"/>
      <c r="AB3351" s="127"/>
      <c r="AC3351" s="127"/>
      <c r="AE3351" s="127"/>
    </row>
    <row r="3352" spans="1:31" ht="12.75" customHeight="1" x14ac:dyDescent="0.2">
      <c r="A3352" s="455">
        <v>42121</v>
      </c>
      <c r="B3352" s="457">
        <v>1065</v>
      </c>
      <c r="C3352" s="105" t="s">
        <v>3089</v>
      </c>
      <c r="D3352" s="13" t="str">
        <f>INDEX(Лист2!C:C,MATCH(B3352,Лист2!A:A,0))</f>
        <v>д. Барсеево, Лиозненский р-н, Витебская обл.</v>
      </c>
      <c r="E3352" s="43" t="s">
        <v>2646</v>
      </c>
      <c r="F3352" s="43" t="s">
        <v>3095</v>
      </c>
      <c r="G3352" s="18" t="s">
        <v>2120</v>
      </c>
      <c r="H3352" s="167"/>
      <c r="I3352" s="18"/>
      <c r="J3352" s="386">
        <v>42155</v>
      </c>
      <c r="K3352" s="11"/>
      <c r="L3352" s="11"/>
      <c r="M3352" s="522"/>
      <c r="N3352" s="39"/>
      <c r="O3352" s="39">
        <v>0</v>
      </c>
      <c r="P3352" s="39">
        <v>1</v>
      </c>
      <c r="Q3352" s="91" t="s">
        <v>3107</v>
      </c>
      <c r="R3352" s="53"/>
      <c r="S3352" s="204" t="s">
        <v>2120</v>
      </c>
      <c r="T3352" s="92">
        <v>42152</v>
      </c>
      <c r="U3352" s="92">
        <v>42153</v>
      </c>
      <c r="V3352" s="342"/>
      <c r="W3352" s="342"/>
      <c r="Y3352" s="127"/>
      <c r="Z3352" s="127"/>
      <c r="AA3352" s="127"/>
      <c r="AB3352" s="127"/>
      <c r="AC3352" s="127"/>
      <c r="AE3352" s="127"/>
    </row>
    <row r="3353" spans="1:31" ht="12.75" customHeight="1" x14ac:dyDescent="0.2">
      <c r="A3353" s="220">
        <v>42135</v>
      </c>
      <c r="B3353" s="98">
        <v>1069</v>
      </c>
      <c r="C3353" s="105" t="s">
        <v>1697</v>
      </c>
      <c r="D3353" s="13" t="str">
        <f>INDEX(Лист2!C:C,MATCH(B3353,Лист2!A:A,0))</f>
        <v>д. Муляры, Поставский р-н, Витебская обл.</v>
      </c>
      <c r="E3353" s="43" t="s">
        <v>2646</v>
      </c>
      <c r="F3353" s="43" t="s">
        <v>3095</v>
      </c>
      <c r="G3353" s="18" t="s">
        <v>2120</v>
      </c>
      <c r="H3353" s="22" t="s">
        <v>2121</v>
      </c>
      <c r="I3353" s="18"/>
      <c r="J3353" s="386">
        <v>42155</v>
      </c>
      <c r="K3353" s="386">
        <v>42155</v>
      </c>
      <c r="L3353" s="11"/>
      <c r="M3353" s="522"/>
      <c r="N3353" s="39"/>
      <c r="O3353" s="39">
        <v>0</v>
      </c>
      <c r="P3353" s="39">
        <v>1</v>
      </c>
      <c r="Q3353" s="91" t="s">
        <v>3107</v>
      </c>
      <c r="R3353" s="53"/>
      <c r="S3353" s="204" t="s">
        <v>3115</v>
      </c>
      <c r="T3353" s="92">
        <v>42152</v>
      </c>
      <c r="U3353" s="92">
        <v>42153</v>
      </c>
      <c r="V3353" s="342"/>
      <c r="W3353" s="342"/>
      <c r="Y3353" s="127"/>
      <c r="Z3353" s="127"/>
      <c r="AA3353" s="127"/>
      <c r="AB3353" s="127"/>
      <c r="AC3353" s="127"/>
      <c r="AE3353" s="127"/>
    </row>
    <row r="3354" spans="1:31" ht="21" customHeight="1" x14ac:dyDescent="0.2">
      <c r="A3354" s="220" t="s">
        <v>22168</v>
      </c>
      <c r="B3354" s="98">
        <v>1120</v>
      </c>
      <c r="C3354" s="105" t="s">
        <v>1697</v>
      </c>
      <c r="D3354" s="13" t="str">
        <f>INDEX(Лист2!C:C,MATCH(B3354,Лист2!A:A,0))</f>
        <v>д. Завышье, санаторий «Алеся», Ивановский р-н, Брестская обл.</v>
      </c>
      <c r="E3354" s="43" t="s">
        <v>1713</v>
      </c>
      <c r="F3354" s="43" t="s">
        <v>3094</v>
      </c>
      <c r="G3354" s="22" t="s">
        <v>2120</v>
      </c>
      <c r="H3354" s="22"/>
      <c r="I3354" s="18"/>
      <c r="J3354" s="386">
        <v>42155</v>
      </c>
      <c r="K3354" s="11"/>
      <c r="L3354" s="11"/>
      <c r="M3354" s="522"/>
      <c r="N3354" s="39"/>
      <c r="O3354" s="39">
        <v>0</v>
      </c>
      <c r="P3354" s="39">
        <v>1</v>
      </c>
      <c r="Q3354" s="91" t="s">
        <v>3107</v>
      </c>
      <c r="R3354" s="53"/>
      <c r="S3354" s="204" t="s">
        <v>2120</v>
      </c>
      <c r="T3354" s="92">
        <v>42152</v>
      </c>
      <c r="U3354" s="92">
        <v>42153</v>
      </c>
      <c r="V3354" s="342"/>
      <c r="W3354" s="342"/>
      <c r="Y3354" s="127"/>
      <c r="Z3354" s="127"/>
      <c r="AA3354" s="127"/>
      <c r="AB3354" s="127"/>
      <c r="AC3354" s="127"/>
      <c r="AE3354" s="127"/>
    </row>
    <row r="3355" spans="1:31" ht="33" customHeight="1" x14ac:dyDescent="0.2">
      <c r="A3355" s="455" t="s">
        <v>22163</v>
      </c>
      <c r="B3355" s="98">
        <v>4294</v>
      </c>
      <c r="C3355" s="105" t="s">
        <v>1697</v>
      </c>
      <c r="D3355" s="13" t="str">
        <f>INDEX(Лист2!C:C,MATCH(B3355,Лист2!A:A,0))</f>
        <v>г. Пинск, ул. Первомайская, д. 61а, Пинский р-н, Брестская обл.</v>
      </c>
      <c r="E3355" s="43" t="s">
        <v>1713</v>
      </c>
      <c r="F3355" s="43" t="s">
        <v>3094</v>
      </c>
      <c r="G3355" s="18" t="s">
        <v>2120</v>
      </c>
      <c r="H3355" s="18" t="s">
        <v>2121</v>
      </c>
      <c r="I3355" s="18" t="s">
        <v>3360</v>
      </c>
      <c r="J3355" s="386">
        <v>42155</v>
      </c>
      <c r="K3355" s="46">
        <v>42155</v>
      </c>
      <c r="L3355" s="46">
        <v>42155</v>
      </c>
      <c r="M3355" s="522"/>
      <c r="N3355" s="39"/>
      <c r="O3355" s="39">
        <v>0</v>
      </c>
      <c r="P3355" s="39">
        <v>1</v>
      </c>
      <c r="Q3355" s="91" t="s">
        <v>3110</v>
      </c>
      <c r="R3355" s="53"/>
      <c r="S3355" s="204" t="s">
        <v>3381</v>
      </c>
      <c r="T3355" s="92">
        <v>42131</v>
      </c>
      <c r="U3355" s="92">
        <v>42153</v>
      </c>
      <c r="V3355" s="92">
        <v>42131</v>
      </c>
      <c r="W3355" s="92">
        <v>42153</v>
      </c>
      <c r="Y3355" s="127"/>
      <c r="Z3355" s="127"/>
      <c r="AA3355" s="127"/>
      <c r="AB3355" s="127"/>
      <c r="AC3355" s="127"/>
      <c r="AE3355" s="127"/>
    </row>
    <row r="3356" spans="1:31" ht="12.75" customHeight="1" x14ac:dyDescent="0.2">
      <c r="A3356" s="220">
        <v>42138</v>
      </c>
      <c r="B3356" s="98">
        <v>4314</v>
      </c>
      <c r="C3356" s="105" t="s">
        <v>1697</v>
      </c>
      <c r="D3356" s="13" t="str">
        <f>INDEX(Лист2!C:C,MATCH(B3356,Лист2!A:A,0))</f>
        <v>г. Минск, ул. Каменногорская, д. 3, Минский р-н, Минская обл.</v>
      </c>
      <c r="E3356" s="43" t="s">
        <v>2119</v>
      </c>
      <c r="F3356" s="43" t="s">
        <v>3051</v>
      </c>
      <c r="G3356" s="18"/>
      <c r="H3356" s="22" t="s">
        <v>2121</v>
      </c>
      <c r="I3356" s="18" t="s">
        <v>3360</v>
      </c>
      <c r="J3356" s="167"/>
      <c r="K3356" s="46">
        <v>42155</v>
      </c>
      <c r="L3356" s="46">
        <v>42155</v>
      </c>
      <c r="M3356" s="522"/>
      <c r="N3356" s="39"/>
      <c r="O3356" s="39">
        <v>0</v>
      </c>
      <c r="P3356" s="39">
        <v>1</v>
      </c>
      <c r="Q3356" s="91" t="s">
        <v>3110</v>
      </c>
      <c r="R3356" s="53"/>
      <c r="S3356" s="204" t="s">
        <v>20872</v>
      </c>
      <c r="T3356" s="92">
        <v>42152</v>
      </c>
      <c r="U3356" s="92">
        <v>42153</v>
      </c>
      <c r="V3356" s="92">
        <v>42152</v>
      </c>
      <c r="W3356" s="92">
        <v>42153</v>
      </c>
      <c r="Y3356" s="127"/>
      <c r="Z3356" s="127"/>
      <c r="AA3356" s="127"/>
      <c r="AB3356" s="127"/>
      <c r="AC3356" s="127"/>
      <c r="AE3356" s="127"/>
    </row>
    <row r="3357" spans="1:31" ht="12.75" customHeight="1" x14ac:dyDescent="0.2">
      <c r="A3357" s="220">
        <v>42143</v>
      </c>
      <c r="B3357" s="98">
        <v>4326</v>
      </c>
      <c r="C3357" s="105" t="s">
        <v>1697</v>
      </c>
      <c r="D3357" s="13" t="str">
        <f>INDEX(Лист2!C:C,MATCH(B3357,Лист2!A:A,0))</f>
        <v>д. Мишковичи, ул. Саркисьянц, д. 13, Шумилинский р-н, Витебская обл.</v>
      </c>
      <c r="E3357" s="43" t="s">
        <v>2646</v>
      </c>
      <c r="F3357" s="43" t="s">
        <v>3095</v>
      </c>
      <c r="G3357" s="22" t="s">
        <v>2120</v>
      </c>
      <c r="H3357" s="167"/>
      <c r="I3357" s="18"/>
      <c r="J3357" s="386">
        <v>42155</v>
      </c>
      <c r="K3357" s="11"/>
      <c r="L3357" s="11"/>
      <c r="M3357" s="522"/>
      <c r="N3357" s="39"/>
      <c r="O3357" s="39">
        <v>0</v>
      </c>
      <c r="P3357" s="39">
        <v>1</v>
      </c>
      <c r="Q3357" s="91" t="s">
        <v>3107</v>
      </c>
      <c r="R3357" s="53"/>
      <c r="S3357" s="204" t="s">
        <v>2120</v>
      </c>
      <c r="T3357" s="92">
        <v>42152</v>
      </c>
      <c r="U3357" s="92">
        <v>42153</v>
      </c>
      <c r="V3357" s="342"/>
      <c r="W3357" s="342"/>
      <c r="Y3357" s="127"/>
      <c r="Z3357" s="127"/>
      <c r="AA3357" s="127"/>
      <c r="AB3357" s="127"/>
      <c r="AC3357" s="127"/>
      <c r="AE3357" s="127"/>
    </row>
    <row r="3358" spans="1:31" ht="12.75" customHeight="1" x14ac:dyDescent="0.2">
      <c r="A3358" s="220">
        <v>42144</v>
      </c>
      <c r="B3358" s="98">
        <v>4338</v>
      </c>
      <c r="C3358" s="105" t="s">
        <v>1697</v>
      </c>
      <c r="D3358" s="13" t="str">
        <f>INDEX(Лист2!C:C,MATCH(B3358,Лист2!A:A,0))</f>
        <v>г. Орша, ул. 1 Мая, д. 129а, Оршанский р-н, Витебская обл.</v>
      </c>
      <c r="E3358" s="43" t="s">
        <v>2646</v>
      </c>
      <c r="F3358" s="43" t="s">
        <v>3095</v>
      </c>
      <c r="G3358" s="22" t="s">
        <v>2120</v>
      </c>
      <c r="H3358" s="22" t="s">
        <v>2121</v>
      </c>
      <c r="I3358" s="18" t="s">
        <v>3360</v>
      </c>
      <c r="J3358" s="386">
        <v>42155</v>
      </c>
      <c r="K3358" s="46">
        <v>42155</v>
      </c>
      <c r="L3358" s="46">
        <v>42155</v>
      </c>
      <c r="M3358" s="522"/>
      <c r="N3358" s="39"/>
      <c r="O3358" s="39">
        <v>0</v>
      </c>
      <c r="P3358" s="39">
        <v>1</v>
      </c>
      <c r="Q3358" s="91" t="s">
        <v>3110</v>
      </c>
      <c r="R3358" s="53"/>
      <c r="S3358" s="204" t="s">
        <v>3381</v>
      </c>
      <c r="T3358" s="92">
        <v>42152</v>
      </c>
      <c r="U3358" s="92">
        <v>42153</v>
      </c>
      <c r="V3358" s="92">
        <v>42152</v>
      </c>
      <c r="W3358" s="92">
        <v>42153</v>
      </c>
      <c r="Y3358" s="127"/>
      <c r="Z3358" s="127"/>
      <c r="AA3358" s="127"/>
      <c r="AB3358" s="127"/>
      <c r="AC3358" s="127"/>
      <c r="AE3358" s="127"/>
    </row>
    <row r="3359" spans="1:31" s="127" customFormat="1" ht="12.75" customHeight="1" x14ac:dyDescent="0.2">
      <c r="A3359" s="220">
        <v>42152</v>
      </c>
      <c r="B3359" s="98">
        <v>4346</v>
      </c>
      <c r="C3359" s="105" t="s">
        <v>1697</v>
      </c>
      <c r="D3359" s="13" t="str">
        <f>INDEX(Лист2!C:C,MATCH(B3359,Лист2!A:A,0))</f>
        <v>д. Красное, Брагинский р-н, Гомельская обл.</v>
      </c>
      <c r="E3359" s="43" t="s">
        <v>957</v>
      </c>
      <c r="F3359" s="43" t="s">
        <v>3096</v>
      </c>
      <c r="G3359" s="18"/>
      <c r="H3359" s="18"/>
      <c r="I3359" s="18" t="s">
        <v>3360</v>
      </c>
      <c r="J3359" s="12"/>
      <c r="K3359" s="13"/>
      <c r="L3359" s="44">
        <v>42155</v>
      </c>
      <c r="M3359" s="522"/>
      <c r="N3359" s="65"/>
      <c r="O3359" s="65">
        <v>0</v>
      </c>
      <c r="P3359" s="65">
        <v>1</v>
      </c>
      <c r="Q3359" s="124" t="s">
        <v>3361</v>
      </c>
      <c r="R3359" s="14"/>
      <c r="S3359" s="204" t="s">
        <v>3360</v>
      </c>
      <c r="T3359" s="124"/>
      <c r="U3359" s="126"/>
      <c r="V3359" s="126">
        <v>42152</v>
      </c>
      <c r="W3359" s="126">
        <v>42153</v>
      </c>
    </row>
    <row r="3360" spans="1:31" ht="12.75" customHeight="1" x14ac:dyDescent="0.2">
      <c r="A3360" s="220">
        <v>42138</v>
      </c>
      <c r="B3360" s="98">
        <v>4355</v>
      </c>
      <c r="C3360" s="105" t="s">
        <v>1697</v>
      </c>
      <c r="D3360" s="13" t="str">
        <f>INDEX(Лист2!C:C,MATCH(B3360,Лист2!A:A,0))</f>
        <v>г. Могилёв, ул. Залуцкого, д. 23, Могилёвский р-н, Могилёвская обл.</v>
      </c>
      <c r="E3360" s="43" t="s">
        <v>934</v>
      </c>
      <c r="F3360" s="43" t="s">
        <v>3055</v>
      </c>
      <c r="G3360" s="18"/>
      <c r="H3360" s="167"/>
      <c r="I3360" s="18" t="s">
        <v>3360</v>
      </c>
      <c r="J3360" s="167"/>
      <c r="K3360" s="11"/>
      <c r="L3360" s="46">
        <v>42155</v>
      </c>
      <c r="M3360" s="522"/>
      <c r="N3360" s="39"/>
      <c r="O3360" s="65">
        <v>0</v>
      </c>
      <c r="P3360" s="65">
        <v>1</v>
      </c>
      <c r="Q3360" s="124" t="s">
        <v>3361</v>
      </c>
      <c r="R3360" s="53"/>
      <c r="S3360" s="204" t="s">
        <v>3360</v>
      </c>
      <c r="T3360" s="91"/>
      <c r="U3360" s="92"/>
      <c r="V3360" s="92">
        <v>42152</v>
      </c>
      <c r="W3360" s="92">
        <v>42153</v>
      </c>
      <c r="Y3360" s="127"/>
      <c r="Z3360" s="127"/>
      <c r="AA3360" s="127"/>
      <c r="AB3360" s="127"/>
      <c r="AC3360" s="127"/>
      <c r="AE3360" s="127"/>
    </row>
    <row r="3361" spans="1:31" ht="12.75" customHeight="1" x14ac:dyDescent="0.2">
      <c r="A3361" s="220">
        <v>42145</v>
      </c>
      <c r="B3361" s="98">
        <v>4347</v>
      </c>
      <c r="C3361" s="105" t="s">
        <v>1697</v>
      </c>
      <c r="D3361" s="13" t="str">
        <f>INDEX(Лист2!C:C,MATCH(B3361,Лист2!A:A,0))</f>
        <v>д. Баштан, Гомельский р-н, Гомельская обл.</v>
      </c>
      <c r="E3361" s="43" t="s">
        <v>957</v>
      </c>
      <c r="F3361" s="43" t="s">
        <v>3096</v>
      </c>
      <c r="G3361" s="167"/>
      <c r="H3361" s="22"/>
      <c r="I3361" s="18" t="s">
        <v>3360</v>
      </c>
      <c r="J3361" s="167"/>
      <c r="K3361" s="11"/>
      <c r="L3361" s="46">
        <v>42155</v>
      </c>
      <c r="M3361" s="522"/>
      <c r="N3361" s="39"/>
      <c r="O3361" s="65">
        <v>0</v>
      </c>
      <c r="P3361" s="65">
        <v>1</v>
      </c>
      <c r="Q3361" s="124" t="s">
        <v>3361</v>
      </c>
      <c r="R3361" s="53"/>
      <c r="S3361" s="204" t="s">
        <v>3360</v>
      </c>
      <c r="T3361" s="91"/>
      <c r="U3361" s="92"/>
      <c r="V3361" s="92">
        <v>42152</v>
      </c>
      <c r="W3361" s="92">
        <v>42153</v>
      </c>
      <c r="Y3361" s="127"/>
      <c r="Z3361" s="127"/>
      <c r="AA3361" s="127"/>
      <c r="AB3361" s="127"/>
      <c r="AC3361" s="127"/>
      <c r="AE3361" s="127"/>
    </row>
    <row r="3362" spans="1:31" ht="12.75" customHeight="1" x14ac:dyDescent="0.2">
      <c r="A3362" s="220">
        <v>42150</v>
      </c>
      <c r="B3362" s="98">
        <v>4353</v>
      </c>
      <c r="C3362" s="105" t="s">
        <v>1697</v>
      </c>
      <c r="D3362" s="13" t="str">
        <f>INDEX(Лист2!C:C,MATCH(B3362,Лист2!A:A,0))</f>
        <v>г. Витебск, ул. Фрунзе, д. 110, Витебский р-н, Витебская обл.</v>
      </c>
      <c r="E3362" s="43" t="s">
        <v>2646</v>
      </c>
      <c r="F3362" s="43" t="s">
        <v>3052</v>
      </c>
      <c r="G3362" s="22"/>
      <c r="H3362" s="22"/>
      <c r="I3362" s="18" t="s">
        <v>3360</v>
      </c>
      <c r="J3362" s="167"/>
      <c r="K3362" s="11"/>
      <c r="L3362" s="46">
        <v>42155</v>
      </c>
      <c r="M3362" s="522"/>
      <c r="N3362" s="39"/>
      <c r="O3362" s="65">
        <v>0</v>
      </c>
      <c r="P3362" s="65">
        <v>1</v>
      </c>
      <c r="Q3362" s="124" t="s">
        <v>3361</v>
      </c>
      <c r="R3362" s="53"/>
      <c r="S3362" s="204" t="s">
        <v>3360</v>
      </c>
      <c r="T3362" s="91"/>
      <c r="U3362" s="92"/>
      <c r="V3362" s="92">
        <v>42152</v>
      </c>
      <c r="W3362" s="92">
        <v>42153</v>
      </c>
      <c r="Y3362" s="127"/>
      <c r="Z3362" s="127"/>
      <c r="AA3362" s="127"/>
      <c r="AB3362" s="127"/>
      <c r="AC3362" s="127"/>
      <c r="AE3362" s="127"/>
    </row>
    <row r="3363" spans="1:31" ht="12.75" customHeight="1" x14ac:dyDescent="0.2">
      <c r="A3363" s="220">
        <v>42145</v>
      </c>
      <c r="B3363" s="98">
        <v>4866</v>
      </c>
      <c r="C3363" s="105" t="s">
        <v>1697</v>
      </c>
      <c r="D3363" s="13" t="str">
        <f>INDEX(Лист2!C:C,MATCH(B3363,Лист2!A:A,0))</f>
        <v>г. Могилёв, ул. Гагарина, 79 , Могилёвский р-н, Могилёвская обл.</v>
      </c>
      <c r="E3363" s="43" t="s">
        <v>934</v>
      </c>
      <c r="F3363" s="43" t="s">
        <v>3055</v>
      </c>
      <c r="G3363" s="167"/>
      <c r="H3363" s="22"/>
      <c r="I3363" s="18" t="s">
        <v>3360</v>
      </c>
      <c r="J3363" s="167"/>
      <c r="K3363" s="11"/>
      <c r="L3363" s="46">
        <v>42155</v>
      </c>
      <c r="M3363" s="522"/>
      <c r="N3363" s="39"/>
      <c r="O3363" s="65">
        <v>0</v>
      </c>
      <c r="P3363" s="65">
        <v>1</v>
      </c>
      <c r="Q3363" s="124" t="s">
        <v>3361</v>
      </c>
      <c r="R3363" s="53"/>
      <c r="S3363" s="204" t="s">
        <v>3360</v>
      </c>
      <c r="T3363" s="91"/>
      <c r="U3363" s="92"/>
      <c r="V3363" s="92">
        <v>42152</v>
      </c>
      <c r="W3363" s="92">
        <v>42153</v>
      </c>
      <c r="Y3363" s="127"/>
      <c r="Z3363" s="127"/>
      <c r="AA3363" s="127"/>
      <c r="AB3363" s="127"/>
      <c r="AC3363" s="127"/>
      <c r="AE3363" s="127"/>
    </row>
    <row r="3364" spans="1:31" ht="12.75" customHeight="1" x14ac:dyDescent="0.2">
      <c r="A3364" s="220">
        <v>42150</v>
      </c>
      <c r="B3364" s="98">
        <v>4900</v>
      </c>
      <c r="C3364" s="105" t="s">
        <v>1697</v>
      </c>
      <c r="D3364" s="13" t="str">
        <f>INDEX(Лист2!C:C,MATCH(B3364,Лист2!A:A,0))</f>
        <v>г. Могилёв, ул. Орловского, д. 44, Могилёвский р-н, Могилёвская обл.</v>
      </c>
      <c r="E3364" s="43" t="s">
        <v>934</v>
      </c>
      <c r="F3364" s="43" t="s">
        <v>3055</v>
      </c>
      <c r="G3364" s="22"/>
      <c r="H3364" s="22"/>
      <c r="I3364" s="18" t="s">
        <v>3360</v>
      </c>
      <c r="J3364" s="167"/>
      <c r="K3364" s="11"/>
      <c r="L3364" s="46">
        <v>42155</v>
      </c>
      <c r="M3364" s="522"/>
      <c r="N3364" s="39"/>
      <c r="O3364" s="65">
        <v>0</v>
      </c>
      <c r="P3364" s="65">
        <v>1</v>
      </c>
      <c r="Q3364" s="124" t="s">
        <v>3361</v>
      </c>
      <c r="R3364" s="53"/>
      <c r="S3364" s="204" t="s">
        <v>3360</v>
      </c>
      <c r="T3364" s="91"/>
      <c r="U3364" s="92"/>
      <c r="V3364" s="92">
        <v>42152</v>
      </c>
      <c r="W3364" s="92">
        <v>42153</v>
      </c>
      <c r="Y3364" s="127"/>
      <c r="Z3364" s="127"/>
      <c r="AA3364" s="127"/>
      <c r="AB3364" s="127"/>
      <c r="AC3364" s="127"/>
      <c r="AE3364" s="127"/>
    </row>
    <row r="3365" spans="1:31" ht="12.75" customHeight="1" x14ac:dyDescent="0.2">
      <c r="A3365" s="220">
        <v>42144</v>
      </c>
      <c r="B3365" s="98">
        <v>4962</v>
      </c>
      <c r="C3365" s="105" t="s">
        <v>1697</v>
      </c>
      <c r="D3365" s="13" t="str">
        <f>INDEX(Лист2!C:C,MATCH(B3365,Лист2!A:A,0))</f>
        <v>д. Просмычи, Брагинский р-н, Гомельская обл.</v>
      </c>
      <c r="E3365" s="43" t="s">
        <v>957</v>
      </c>
      <c r="F3365" s="43" t="s">
        <v>3096</v>
      </c>
      <c r="G3365" s="22" t="s">
        <v>2120</v>
      </c>
      <c r="H3365" s="167"/>
      <c r="I3365" s="18"/>
      <c r="J3365" s="386">
        <v>42155</v>
      </c>
      <c r="K3365" s="11"/>
      <c r="L3365" s="11"/>
      <c r="M3365" s="522"/>
      <c r="N3365" s="39"/>
      <c r="O3365" s="39">
        <v>0</v>
      </c>
      <c r="P3365" s="39">
        <v>1</v>
      </c>
      <c r="Q3365" s="91" t="s">
        <v>3107</v>
      </c>
      <c r="R3365" s="53"/>
      <c r="S3365" s="204" t="s">
        <v>2120</v>
      </c>
      <c r="T3365" s="92">
        <v>42152</v>
      </c>
      <c r="U3365" s="92">
        <v>42153</v>
      </c>
      <c r="V3365" s="342"/>
      <c r="W3365" s="342"/>
      <c r="Y3365" s="127"/>
      <c r="Z3365" s="127"/>
      <c r="AA3365" s="127"/>
      <c r="AB3365" s="127"/>
      <c r="AC3365" s="127"/>
      <c r="AE3365" s="127"/>
    </row>
    <row r="3366" spans="1:31" ht="12.75" customHeight="1" x14ac:dyDescent="0.2">
      <c r="A3366" s="220">
        <v>42150</v>
      </c>
      <c r="B3366" s="98">
        <v>5975</v>
      </c>
      <c r="C3366" s="105" t="s">
        <v>1697</v>
      </c>
      <c r="D3366" s="13" t="str">
        <f>INDEX(Лист2!C:C,MATCH(B3366,Лист2!A:A,0))</f>
        <v>г. Могилёв, ул. Вавилова, д. 15, Могилёвский р-н, Могилёвская обл.</v>
      </c>
      <c r="E3366" s="43" t="s">
        <v>934</v>
      </c>
      <c r="F3366" s="43" t="s">
        <v>3055</v>
      </c>
      <c r="G3366" s="22"/>
      <c r="H3366" s="22"/>
      <c r="I3366" s="18" t="s">
        <v>3360</v>
      </c>
      <c r="J3366" s="167"/>
      <c r="K3366" s="11"/>
      <c r="L3366" s="46">
        <v>42155</v>
      </c>
      <c r="M3366" s="522"/>
      <c r="N3366" s="39"/>
      <c r="O3366" s="65">
        <v>0</v>
      </c>
      <c r="P3366" s="65">
        <v>1</v>
      </c>
      <c r="Q3366" s="124" t="s">
        <v>3361</v>
      </c>
      <c r="R3366" s="53"/>
      <c r="S3366" s="204" t="s">
        <v>3360</v>
      </c>
      <c r="T3366" s="91"/>
      <c r="U3366" s="92"/>
      <c r="V3366" s="92">
        <v>42152</v>
      </c>
      <c r="W3366" s="92">
        <v>42153</v>
      </c>
      <c r="Y3366" s="127"/>
      <c r="Z3366" s="127"/>
      <c r="AA3366" s="127"/>
      <c r="AB3366" s="127"/>
      <c r="AC3366" s="127"/>
      <c r="AE3366" s="127"/>
    </row>
    <row r="3367" spans="1:31" s="127" customFormat="1" ht="12.75" customHeight="1" x14ac:dyDescent="0.2">
      <c r="A3367" s="220">
        <v>42153</v>
      </c>
      <c r="B3367" s="98">
        <v>4316</v>
      </c>
      <c r="C3367" s="105" t="s">
        <v>1697</v>
      </c>
      <c r="D3367" s="13" t="str">
        <f>INDEX(Лист2!C:C,MATCH(B3367,Лист2!A:A,0))</f>
        <v>д. Будище, сан. Надежда, Вилейский р-н, Минская обл.</v>
      </c>
      <c r="E3367" s="43" t="s">
        <v>2119</v>
      </c>
      <c r="F3367" s="43" t="s">
        <v>3098</v>
      </c>
      <c r="G3367" s="18"/>
      <c r="H3367" s="18" t="s">
        <v>2121</v>
      </c>
      <c r="I3367" s="18"/>
      <c r="J3367" s="12"/>
      <c r="K3367" s="44">
        <v>42155</v>
      </c>
      <c r="L3367" s="13"/>
      <c r="M3367" s="522"/>
      <c r="N3367" s="65"/>
      <c r="O3367" s="39">
        <v>0</v>
      </c>
      <c r="P3367" s="39">
        <v>1</v>
      </c>
      <c r="Q3367" s="91" t="s">
        <v>3107</v>
      </c>
      <c r="R3367" s="14"/>
      <c r="S3367" s="204" t="s">
        <v>2121</v>
      </c>
      <c r="T3367" s="126">
        <v>42152</v>
      </c>
      <c r="U3367" s="126">
        <v>42153</v>
      </c>
      <c r="V3367" s="468"/>
      <c r="W3367" s="468"/>
    </row>
    <row r="3368" spans="1:31" ht="12.75" customHeight="1" x14ac:dyDescent="0.2">
      <c r="A3368" s="455">
        <v>42116</v>
      </c>
      <c r="B3368" s="457">
        <v>1114</v>
      </c>
      <c r="C3368" s="105" t="s">
        <v>3089</v>
      </c>
      <c r="D3368" s="13" t="str">
        <f>INDEX(Лист2!C:C,MATCH(B3368,Лист2!A:A,0))</f>
        <v>д. Островля, УЗ «Областная психоневрологическая больница "Островля", Лидский р-н, Гродненская обл.</v>
      </c>
      <c r="E3368" s="43" t="s">
        <v>646</v>
      </c>
      <c r="F3368" s="43" t="s">
        <v>3097</v>
      </c>
      <c r="G3368" s="167"/>
      <c r="H3368" s="22" t="s">
        <v>2121</v>
      </c>
      <c r="I3368" s="18"/>
      <c r="J3368" s="167"/>
      <c r="K3368" s="46">
        <v>42155</v>
      </c>
      <c r="L3368" s="11"/>
      <c r="M3368" s="522"/>
      <c r="N3368" s="39"/>
      <c r="O3368" s="39">
        <v>0</v>
      </c>
      <c r="P3368" s="39">
        <v>1</v>
      </c>
      <c r="Q3368" s="91" t="s">
        <v>3107</v>
      </c>
      <c r="R3368" s="53"/>
      <c r="S3368" s="204" t="s">
        <v>2121</v>
      </c>
      <c r="T3368" s="92">
        <v>42152</v>
      </c>
      <c r="U3368" s="92">
        <v>42124</v>
      </c>
      <c r="V3368" s="342"/>
      <c r="W3368" s="342"/>
      <c r="Y3368" s="127"/>
      <c r="Z3368" s="127"/>
      <c r="AA3368" s="127"/>
      <c r="AB3368" s="127"/>
      <c r="AC3368" s="127"/>
      <c r="AE3368" s="127"/>
    </row>
    <row r="3369" spans="1:31" s="127" customFormat="1" ht="24.75" customHeight="1" x14ac:dyDescent="0.2">
      <c r="A3369" s="220" t="s">
        <v>22166</v>
      </c>
      <c r="B3369" s="485">
        <v>4278</v>
      </c>
      <c r="C3369" s="105" t="s">
        <v>1697</v>
      </c>
      <c r="D3369" s="13" t="str">
        <f>INDEX(Лист2!C:C,MATCH(B3369,Лист2!A:A,0))</f>
        <v>г. Минск, ул. Гедройца, в р-не д. 14, 18, Минский р-н, Минская обл.</v>
      </c>
      <c r="E3369" s="43" t="s">
        <v>2119</v>
      </c>
      <c r="F3369" s="43" t="s">
        <v>3051</v>
      </c>
      <c r="G3369" s="18"/>
      <c r="H3369" s="18"/>
      <c r="I3369" s="18" t="s">
        <v>3360</v>
      </c>
      <c r="J3369" s="12"/>
      <c r="K3369" s="13"/>
      <c r="L3369" s="44">
        <v>42185</v>
      </c>
      <c r="M3369" s="522"/>
      <c r="N3369" s="39"/>
      <c r="O3369" s="65">
        <v>0</v>
      </c>
      <c r="P3369" s="65">
        <v>1</v>
      </c>
      <c r="Q3369" s="124" t="s">
        <v>3361</v>
      </c>
      <c r="R3369" s="14"/>
      <c r="S3369" s="204" t="s">
        <v>3360</v>
      </c>
      <c r="T3369" s="124"/>
      <c r="U3369" s="126"/>
      <c r="V3369" s="126">
        <v>42152</v>
      </c>
      <c r="W3369" s="126">
        <v>42185</v>
      </c>
    </row>
    <row r="3370" spans="1:31" s="127" customFormat="1" ht="33" customHeight="1" x14ac:dyDescent="0.2">
      <c r="A3370" s="220" t="s">
        <v>22203</v>
      </c>
      <c r="B3370" s="485">
        <v>4290</v>
      </c>
      <c r="C3370" s="105" t="s">
        <v>1697</v>
      </c>
      <c r="D3370" s="13" t="str">
        <f>INDEX(Лист2!C:C,MATCH(B3370,Лист2!A:A,0))</f>
        <v>г. Минск, ул. Олешева, д. 28, Минский р-н, Минская обл.</v>
      </c>
      <c r="E3370" s="43" t="s">
        <v>2119</v>
      </c>
      <c r="F3370" s="43" t="s">
        <v>3051</v>
      </c>
      <c r="G3370" s="18"/>
      <c r="H3370" s="18"/>
      <c r="I3370" s="18" t="s">
        <v>3360</v>
      </c>
      <c r="J3370" s="12"/>
      <c r="K3370" s="13"/>
      <c r="L3370" s="44">
        <v>42185</v>
      </c>
      <c r="M3370" s="522"/>
      <c r="N3370" s="39"/>
      <c r="O3370" s="65">
        <v>0</v>
      </c>
      <c r="P3370" s="65">
        <v>1</v>
      </c>
      <c r="Q3370" s="124" t="s">
        <v>3361</v>
      </c>
      <c r="R3370" s="14"/>
      <c r="S3370" s="204" t="s">
        <v>3360</v>
      </c>
      <c r="T3370" s="124"/>
      <c r="U3370" s="126"/>
      <c r="V3370" s="126">
        <v>42152</v>
      </c>
      <c r="W3370" s="126">
        <v>42185</v>
      </c>
    </row>
    <row r="3371" spans="1:31" ht="24" customHeight="1" x14ac:dyDescent="0.2">
      <c r="A3371" s="220" t="s">
        <v>22193</v>
      </c>
      <c r="B3371" s="485">
        <v>4292</v>
      </c>
      <c r="C3371" s="105" t="s">
        <v>1697</v>
      </c>
      <c r="D3371" s="13" t="str">
        <f>INDEX(Лист2!C:C,MATCH(B3371,Лист2!A:A,0))</f>
        <v>г. Минск, ул. Слободская, 167, 177, Минский р-н, Минская обл.</v>
      </c>
      <c r="E3371" s="43" t="s">
        <v>2119</v>
      </c>
      <c r="F3371" s="43" t="s">
        <v>3051</v>
      </c>
      <c r="G3371" s="22"/>
      <c r="H3371" s="22"/>
      <c r="I3371" s="18" t="s">
        <v>3360</v>
      </c>
      <c r="J3371" s="167"/>
      <c r="K3371" s="11"/>
      <c r="L3371" s="46">
        <v>42185</v>
      </c>
      <c r="M3371" s="522"/>
      <c r="N3371" s="39"/>
      <c r="O3371" s="39">
        <v>0</v>
      </c>
      <c r="P3371" s="39">
        <v>1</v>
      </c>
      <c r="Q3371" s="124" t="s">
        <v>3361</v>
      </c>
      <c r="R3371" s="53"/>
      <c r="S3371" s="204" t="s">
        <v>3360</v>
      </c>
      <c r="T3371" s="91"/>
      <c r="U3371" s="92"/>
      <c r="V3371" s="92">
        <v>42152</v>
      </c>
      <c r="W3371" s="92">
        <v>42185</v>
      </c>
      <c r="Y3371" s="127"/>
      <c r="Z3371" s="127"/>
      <c r="AA3371" s="127"/>
      <c r="AB3371" s="127"/>
      <c r="AC3371" s="127"/>
      <c r="AE3371" s="127"/>
    </row>
    <row r="3372" spans="1:31" s="127" customFormat="1" ht="12.75" customHeight="1" x14ac:dyDescent="0.2">
      <c r="A3372" s="220">
        <v>42181</v>
      </c>
      <c r="B3372" s="98">
        <v>4293</v>
      </c>
      <c r="C3372" s="105" t="s">
        <v>1697</v>
      </c>
      <c r="D3372" s="13" t="str">
        <f>INDEX(Лист2!C:C,MATCH(B3372,Лист2!A:A,0))</f>
        <v>г. Минск, ул. Шпилевского , д. 57, 59, Минский р-н, Минская обл.</v>
      </c>
      <c r="E3372" s="43" t="s">
        <v>2119</v>
      </c>
      <c r="F3372" s="43" t="s">
        <v>3051</v>
      </c>
      <c r="G3372" s="18"/>
      <c r="H3372" s="18"/>
      <c r="I3372" s="18" t="s">
        <v>3360</v>
      </c>
      <c r="J3372" s="12"/>
      <c r="K3372" s="13"/>
      <c r="L3372" s="44">
        <v>42185</v>
      </c>
      <c r="M3372" s="522"/>
      <c r="N3372" s="65"/>
      <c r="O3372" s="65">
        <v>0</v>
      </c>
      <c r="P3372" s="65">
        <v>1</v>
      </c>
      <c r="Q3372" s="124" t="s">
        <v>3361</v>
      </c>
      <c r="R3372" s="14"/>
      <c r="S3372" s="204" t="s">
        <v>3360</v>
      </c>
      <c r="T3372" s="124"/>
      <c r="U3372" s="126"/>
      <c r="V3372" s="126">
        <v>42185</v>
      </c>
      <c r="W3372" s="126">
        <v>42185</v>
      </c>
    </row>
    <row r="3373" spans="1:31" s="127" customFormat="1" ht="22.5" customHeight="1" x14ac:dyDescent="0.2">
      <c r="A3373" s="220" t="s">
        <v>22177</v>
      </c>
      <c r="B3373" s="485">
        <v>4298</v>
      </c>
      <c r="C3373" s="105" t="s">
        <v>1697</v>
      </c>
      <c r="D3373" s="13" t="str">
        <f>INDEX(Лист2!C:C,MATCH(B3373,Лист2!A:A,0))</f>
        <v>г. Минск, ул. Пулихова , д. 7а, Минский р-н, Минская обл.</v>
      </c>
      <c r="E3373" s="43" t="s">
        <v>2119</v>
      </c>
      <c r="F3373" s="43" t="s">
        <v>3051</v>
      </c>
      <c r="G3373" s="18"/>
      <c r="H3373" s="18"/>
      <c r="I3373" s="18" t="s">
        <v>3360</v>
      </c>
      <c r="J3373" s="12"/>
      <c r="K3373" s="13"/>
      <c r="L3373" s="44">
        <v>42185</v>
      </c>
      <c r="M3373" s="522"/>
      <c r="N3373" s="65"/>
      <c r="O3373" s="65">
        <v>0</v>
      </c>
      <c r="P3373" s="65">
        <v>1</v>
      </c>
      <c r="Q3373" s="124" t="s">
        <v>3361</v>
      </c>
      <c r="R3373" s="14"/>
      <c r="S3373" s="204" t="s">
        <v>3360</v>
      </c>
      <c r="T3373" s="124"/>
      <c r="U3373" s="126"/>
      <c r="V3373" s="126">
        <v>42152</v>
      </c>
      <c r="W3373" s="126">
        <v>42185</v>
      </c>
    </row>
    <row r="3374" spans="1:31" s="127" customFormat="1" ht="22.5" customHeight="1" x14ac:dyDescent="0.2">
      <c r="A3374" s="220" t="s">
        <v>22170</v>
      </c>
      <c r="B3374" s="485">
        <v>4321</v>
      </c>
      <c r="C3374" s="105" t="s">
        <v>1697</v>
      </c>
      <c r="D3374" s="13" t="str">
        <f>INDEX(Лист2!C:C,MATCH(B3374,Лист2!A:A,0))</f>
        <v>г. Минск, ул. Л.Украинки , д. 4а, Минский р-н, Минская обл.</v>
      </c>
      <c r="E3374" s="43" t="s">
        <v>2119</v>
      </c>
      <c r="F3374" s="43" t="s">
        <v>3051</v>
      </c>
      <c r="G3374" s="18"/>
      <c r="H3374" s="18"/>
      <c r="I3374" s="18" t="s">
        <v>3360</v>
      </c>
      <c r="J3374" s="12"/>
      <c r="K3374" s="13"/>
      <c r="L3374" s="44">
        <v>42185</v>
      </c>
      <c r="M3374" s="522"/>
      <c r="N3374" s="65"/>
      <c r="O3374" s="65">
        <v>0</v>
      </c>
      <c r="P3374" s="65">
        <v>1</v>
      </c>
      <c r="Q3374" s="124" t="s">
        <v>3361</v>
      </c>
      <c r="R3374" s="14"/>
      <c r="S3374" s="204" t="s">
        <v>3360</v>
      </c>
      <c r="T3374" s="124"/>
      <c r="U3374" s="126"/>
      <c r="V3374" s="126">
        <v>42152</v>
      </c>
      <c r="W3374" s="126">
        <v>42185</v>
      </c>
    </row>
    <row r="3375" spans="1:31" ht="12.75" customHeight="1" x14ac:dyDescent="0.2">
      <c r="A3375" s="220">
        <v>42151</v>
      </c>
      <c r="B3375" s="485">
        <v>4324</v>
      </c>
      <c r="C3375" s="105" t="s">
        <v>1697</v>
      </c>
      <c r="D3375" s="13" t="str">
        <f>INDEX(Лист2!C:C,MATCH(B3375,Лист2!A:A,0))</f>
        <v>г. Минск, пр-т Дзержинского, д. 106, Минский р-н, Минская обл.</v>
      </c>
      <c r="E3375" s="43" t="s">
        <v>2119</v>
      </c>
      <c r="F3375" s="43" t="s">
        <v>3051</v>
      </c>
      <c r="G3375" s="22"/>
      <c r="H3375" s="22"/>
      <c r="I3375" s="18" t="s">
        <v>3360</v>
      </c>
      <c r="J3375" s="167"/>
      <c r="K3375" s="11"/>
      <c r="L3375" s="46">
        <v>42185</v>
      </c>
      <c r="M3375" s="522"/>
      <c r="N3375" s="39"/>
      <c r="O3375" s="39">
        <v>0</v>
      </c>
      <c r="P3375" s="39">
        <v>1</v>
      </c>
      <c r="Q3375" s="91" t="s">
        <v>3361</v>
      </c>
      <c r="R3375" s="53"/>
      <c r="S3375" s="204" t="s">
        <v>3360</v>
      </c>
      <c r="T3375" s="91"/>
      <c r="U3375" s="92"/>
      <c r="V3375" s="92">
        <v>42152</v>
      </c>
      <c r="W3375" s="92">
        <v>42185</v>
      </c>
      <c r="Y3375" s="127"/>
      <c r="Z3375" s="127"/>
      <c r="AA3375" s="127"/>
      <c r="AB3375" s="127"/>
      <c r="AC3375" s="127"/>
      <c r="AE3375" s="127"/>
    </row>
    <row r="3376" spans="1:31" s="127" customFormat="1" ht="23.25" customHeight="1" x14ac:dyDescent="0.2">
      <c r="A3376" s="220" t="s">
        <v>22176</v>
      </c>
      <c r="B3376" s="485">
        <v>4342</v>
      </c>
      <c r="C3376" s="105" t="s">
        <v>1697</v>
      </c>
      <c r="D3376" s="13" t="str">
        <f>INDEX(Лист2!C:C,MATCH(B3376,Лист2!A:A,0))</f>
        <v>г. Минск, в районе Долгиновский тракт, 123 и пер.Ярошевичский, 5, 7 , Минский р-н, Минская обл.</v>
      </c>
      <c r="E3376" s="43" t="s">
        <v>2119</v>
      </c>
      <c r="F3376" s="43" t="s">
        <v>3051</v>
      </c>
      <c r="G3376" s="18"/>
      <c r="H3376" s="18"/>
      <c r="I3376" s="18" t="s">
        <v>3360</v>
      </c>
      <c r="J3376" s="12"/>
      <c r="K3376" s="13"/>
      <c r="L3376" s="44">
        <v>42185</v>
      </c>
      <c r="M3376" s="522"/>
      <c r="N3376" s="65"/>
      <c r="O3376" s="39">
        <v>0</v>
      </c>
      <c r="P3376" s="39">
        <v>1</v>
      </c>
      <c r="Q3376" s="91" t="s">
        <v>3361</v>
      </c>
      <c r="R3376" s="14"/>
      <c r="S3376" s="204" t="s">
        <v>3360</v>
      </c>
      <c r="T3376" s="124"/>
      <c r="U3376" s="126"/>
      <c r="V3376" s="126">
        <v>42152</v>
      </c>
      <c r="W3376" s="126">
        <v>42185</v>
      </c>
    </row>
    <row r="3377" spans="1:31" s="127" customFormat="1" ht="33" customHeight="1" x14ac:dyDescent="0.2">
      <c r="A3377" s="220" t="s">
        <v>22175</v>
      </c>
      <c r="B3377" s="485">
        <v>4368</v>
      </c>
      <c r="C3377" s="105" t="s">
        <v>1697</v>
      </c>
      <c r="D3377" s="13" t="str">
        <f>INDEX(Лист2!C:C,MATCH(B3377,Лист2!A:A,0))</f>
        <v>д. район д.Большое Стиклево,  Новодворский с/с, д.  40/2, Минский р-н, Минская обл.</v>
      </c>
      <c r="E3377" s="43" t="s">
        <v>2119</v>
      </c>
      <c r="F3377" s="43" t="s">
        <v>3098</v>
      </c>
      <c r="G3377" s="18"/>
      <c r="H3377" s="18" t="s">
        <v>2121</v>
      </c>
      <c r="I3377" s="18" t="s">
        <v>3360</v>
      </c>
      <c r="J3377" s="12"/>
      <c r="K3377" s="44">
        <v>42185</v>
      </c>
      <c r="L3377" s="44">
        <v>42185</v>
      </c>
      <c r="M3377" s="522"/>
      <c r="N3377" s="65"/>
      <c r="O3377" s="65">
        <v>0</v>
      </c>
      <c r="P3377" s="65">
        <v>1</v>
      </c>
      <c r="Q3377" s="124" t="s">
        <v>3110</v>
      </c>
      <c r="R3377" s="14"/>
      <c r="S3377" s="204" t="s">
        <v>20872</v>
      </c>
      <c r="T3377" s="126">
        <v>42152</v>
      </c>
      <c r="U3377" s="126">
        <v>42185</v>
      </c>
      <c r="V3377" s="126">
        <v>42152</v>
      </c>
      <c r="W3377" s="126">
        <v>42185</v>
      </c>
    </row>
    <row r="3378" spans="1:31" ht="24" customHeight="1" x14ac:dyDescent="0.2">
      <c r="A3378" s="220" t="s">
        <v>22174</v>
      </c>
      <c r="B3378" s="485">
        <v>4386</v>
      </c>
      <c r="C3378" s="105" t="s">
        <v>1697</v>
      </c>
      <c r="D3378" s="13" t="str">
        <f>INDEX(Лист2!C:C,MATCH(B3378,Лист2!A:A,0))</f>
        <v>г. Минск, ул. Радиальная, д. 54б, Минский р-н, Минская обл.</v>
      </c>
      <c r="E3378" s="43" t="s">
        <v>2119</v>
      </c>
      <c r="F3378" s="43" t="s">
        <v>3051</v>
      </c>
      <c r="G3378" s="22"/>
      <c r="H3378" s="22"/>
      <c r="I3378" s="18" t="s">
        <v>3360</v>
      </c>
      <c r="J3378" s="167"/>
      <c r="K3378" s="11"/>
      <c r="L3378" s="46">
        <v>42185</v>
      </c>
      <c r="M3378" s="522"/>
      <c r="N3378" s="39"/>
      <c r="O3378" s="39">
        <v>0</v>
      </c>
      <c r="P3378" s="39">
        <v>1</v>
      </c>
      <c r="Q3378" s="91" t="s">
        <v>3361</v>
      </c>
      <c r="R3378" s="53"/>
      <c r="S3378" s="204" t="s">
        <v>3360</v>
      </c>
      <c r="T3378" s="91"/>
      <c r="U3378" s="92"/>
      <c r="V3378" s="92">
        <v>42152</v>
      </c>
      <c r="W3378" s="92">
        <v>42185</v>
      </c>
      <c r="Y3378" s="127"/>
      <c r="Z3378" s="127"/>
      <c r="AA3378" s="127"/>
      <c r="AB3378" s="127"/>
      <c r="AC3378" s="127"/>
      <c r="AE3378" s="127"/>
    </row>
    <row r="3379" spans="1:31" s="127" customFormat="1" ht="12.75" customHeight="1" x14ac:dyDescent="0.2">
      <c r="A3379" s="220">
        <v>42177</v>
      </c>
      <c r="B3379" s="485">
        <v>4391</v>
      </c>
      <c r="C3379" s="105" t="s">
        <v>1697</v>
      </c>
      <c r="D3379" s="13" t="str">
        <f>INDEX(Лист2!C:C,MATCH(B3379,Лист2!A:A,0))</f>
        <v>г. Минск, ул. Промышленная, д. 11, Минский р-н, Минская обл.</v>
      </c>
      <c r="E3379" s="43" t="s">
        <v>2119</v>
      </c>
      <c r="F3379" s="43" t="s">
        <v>3051</v>
      </c>
      <c r="G3379" s="18"/>
      <c r="H3379" s="18"/>
      <c r="I3379" s="18" t="s">
        <v>3360</v>
      </c>
      <c r="J3379" s="12"/>
      <c r="K3379" s="13"/>
      <c r="L3379" s="44">
        <v>42185</v>
      </c>
      <c r="M3379" s="522"/>
      <c r="N3379" s="65"/>
      <c r="O3379" s="65">
        <v>0</v>
      </c>
      <c r="P3379" s="65">
        <v>1</v>
      </c>
      <c r="Q3379" s="124" t="s">
        <v>3361</v>
      </c>
      <c r="R3379" s="14"/>
      <c r="S3379" s="204" t="s">
        <v>3360</v>
      </c>
      <c r="T3379" s="124"/>
      <c r="U3379" s="126"/>
      <c r="V3379" s="126">
        <v>42185</v>
      </c>
      <c r="W3379" s="126">
        <v>42185</v>
      </c>
    </row>
    <row r="3380" spans="1:31" s="127" customFormat="1" ht="23.25" customHeight="1" x14ac:dyDescent="0.2">
      <c r="A3380" s="220" t="s">
        <v>22170</v>
      </c>
      <c r="B3380" s="485">
        <v>4300</v>
      </c>
      <c r="C3380" s="105" t="s">
        <v>1697</v>
      </c>
      <c r="D3380" s="13" t="str">
        <f>INDEX(Лист2!C:C,MATCH(B3380,Лист2!A:A,0))</f>
        <v>г. Минск, ул. Рафиева, д. 89а, Минский р-н, Минская обл.</v>
      </c>
      <c r="E3380" s="43" t="s">
        <v>2119</v>
      </c>
      <c r="F3380" s="43" t="s">
        <v>3051</v>
      </c>
      <c r="G3380" s="18"/>
      <c r="H3380" s="18"/>
      <c r="I3380" s="18" t="s">
        <v>3360</v>
      </c>
      <c r="J3380" s="12"/>
      <c r="K3380" s="13"/>
      <c r="L3380" s="44">
        <v>42185</v>
      </c>
      <c r="M3380" s="522"/>
      <c r="N3380" s="65"/>
      <c r="O3380" s="65">
        <v>0</v>
      </c>
      <c r="P3380" s="65">
        <v>1</v>
      </c>
      <c r="Q3380" s="124" t="s">
        <v>3361</v>
      </c>
      <c r="R3380" s="14"/>
      <c r="S3380" s="204" t="s">
        <v>3360</v>
      </c>
      <c r="T3380" s="124"/>
      <c r="U3380" s="126"/>
      <c r="V3380" s="126">
        <v>42152</v>
      </c>
      <c r="W3380" s="126">
        <v>42185</v>
      </c>
    </row>
    <row r="3381" spans="1:31" ht="12.75" customHeight="1" x14ac:dyDescent="0.2">
      <c r="A3381" s="220">
        <v>42178</v>
      </c>
      <c r="B3381" s="98">
        <v>183</v>
      </c>
      <c r="C3381" s="105" t="s">
        <v>1697</v>
      </c>
      <c r="D3381" s="13" t="str">
        <f>INDEX(Лист2!C:C,MATCH(B3381,Лист2!A:A,0))</f>
        <v>г. Минск, р-н ул. Гинтовта, Минский р-н, Минская обл.</v>
      </c>
      <c r="E3381" s="43" t="s">
        <v>2119</v>
      </c>
      <c r="F3381" s="43" t="s">
        <v>3051</v>
      </c>
      <c r="G3381" s="167"/>
      <c r="H3381" s="167"/>
      <c r="I3381" s="18" t="s">
        <v>3360</v>
      </c>
      <c r="J3381" s="167"/>
      <c r="K3381" s="11"/>
      <c r="L3381" s="46">
        <v>42185</v>
      </c>
      <c r="M3381" s="522"/>
      <c r="N3381" s="39"/>
      <c r="O3381" s="39">
        <v>0</v>
      </c>
      <c r="P3381" s="39">
        <v>1</v>
      </c>
      <c r="Q3381" s="91" t="s">
        <v>3361</v>
      </c>
      <c r="R3381" s="53"/>
      <c r="S3381" s="204" t="s">
        <v>3360</v>
      </c>
      <c r="T3381" s="91"/>
      <c r="U3381" s="92"/>
      <c r="V3381" s="92">
        <v>42185</v>
      </c>
      <c r="W3381" s="92">
        <v>42185</v>
      </c>
      <c r="Y3381" s="127" t="e">
        <f>MATCH(B3381,[2]exp1!$B$45:$B$163,0)</f>
        <v>#N/A</v>
      </c>
      <c r="Z3381" s="127" t="e">
        <f>INDEX([2]exp1!$B$45:$B$163,Y3381)</f>
        <v>#N/A</v>
      </c>
      <c r="AA3381" s="127"/>
      <c r="AB3381" s="127" t="e">
        <f>MATCH(B3381,[2]exp1!$B$5:$B$36,0)</f>
        <v>#N/A</v>
      </c>
      <c r="AC3381" s="127" t="e">
        <f>INDEX([2]exp1!$B$22:$B$36,AB3381)</f>
        <v>#N/A</v>
      </c>
      <c r="AE3381" s="127"/>
    </row>
    <row r="3382" spans="1:31" s="127" customFormat="1" ht="12.75" customHeight="1" x14ac:dyDescent="0.2">
      <c r="A3382" s="220">
        <v>42173</v>
      </c>
      <c r="B3382" s="485">
        <v>1001</v>
      </c>
      <c r="C3382" s="105" t="s">
        <v>1697</v>
      </c>
      <c r="D3382" s="13" t="str">
        <f>INDEX(Лист2!C:C,MATCH(B3382,Лист2!A:A,0))</f>
        <v>д. Крупенино, Бешенковичский р-н, Витебская обл.</v>
      </c>
      <c r="E3382" s="43" t="s">
        <v>2646</v>
      </c>
      <c r="F3382" s="43" t="s">
        <v>3095</v>
      </c>
      <c r="G3382" s="18"/>
      <c r="H3382" s="18" t="s">
        <v>2121</v>
      </c>
      <c r="I3382" s="18" t="s">
        <v>3360</v>
      </c>
      <c r="J3382" s="12"/>
      <c r="K3382" s="44">
        <v>42185</v>
      </c>
      <c r="L3382" s="44">
        <v>42185</v>
      </c>
      <c r="M3382" s="522"/>
      <c r="N3382" s="65"/>
      <c r="O3382" s="65">
        <v>0</v>
      </c>
      <c r="P3382" s="65">
        <v>1</v>
      </c>
      <c r="Q3382" s="124" t="s">
        <v>3110</v>
      </c>
      <c r="R3382" s="14"/>
      <c r="S3382" s="508" t="s">
        <v>22180</v>
      </c>
      <c r="T3382" s="126">
        <v>42185</v>
      </c>
      <c r="U3382" s="126">
        <v>42185</v>
      </c>
      <c r="V3382" s="126">
        <v>42185</v>
      </c>
      <c r="W3382" s="126">
        <v>42185</v>
      </c>
    </row>
    <row r="3383" spans="1:31" s="127" customFormat="1" ht="24.75" customHeight="1" x14ac:dyDescent="0.2">
      <c r="A3383" s="497" t="s">
        <v>22164</v>
      </c>
      <c r="B3383" s="98">
        <v>1045</v>
      </c>
      <c r="C3383" s="105" t="s">
        <v>3089</v>
      </c>
      <c r="D3383" s="13" t="str">
        <f>INDEX(Лист2!C:C,MATCH(B3383,Лист2!A:A,0))</f>
        <v>г. Минск, ул. Победителей, д. 20/2, Минский р-н, Минская обл.</v>
      </c>
      <c r="E3383" s="43" t="s">
        <v>2119</v>
      </c>
      <c r="F3383" s="43" t="s">
        <v>3051</v>
      </c>
      <c r="G3383" s="18"/>
      <c r="H3383" s="12"/>
      <c r="I3383" s="18" t="s">
        <v>3360</v>
      </c>
      <c r="J3383" s="12"/>
      <c r="K3383" s="13"/>
      <c r="L3383" s="44">
        <v>42185</v>
      </c>
      <c r="M3383" s="522"/>
      <c r="N3383" s="498"/>
      <c r="O3383" s="65">
        <v>0</v>
      </c>
      <c r="P3383" s="65">
        <v>1</v>
      </c>
      <c r="Q3383" s="124" t="s">
        <v>3361</v>
      </c>
      <c r="R3383" s="14"/>
      <c r="S3383" s="204" t="s">
        <v>3360</v>
      </c>
      <c r="T3383" s="126"/>
      <c r="U3383" s="126"/>
      <c r="V3383" s="69">
        <v>42185</v>
      </c>
      <c r="W3383" s="126">
        <v>42185</v>
      </c>
    </row>
    <row r="3384" spans="1:31" ht="12.75" customHeight="1" x14ac:dyDescent="0.2">
      <c r="A3384" s="220">
        <v>42172</v>
      </c>
      <c r="B3384" s="485">
        <v>1072</v>
      </c>
      <c r="C3384" s="105" t="s">
        <v>1697</v>
      </c>
      <c r="D3384" s="13" t="str">
        <f>INDEX(Лист2!C:C,MATCH(B3384,Лист2!A:A,0))</f>
        <v>г. Житковичи, Житковичский р-н, Гомельская обл.</v>
      </c>
      <c r="E3384" s="43" t="s">
        <v>957</v>
      </c>
      <c r="F3384" s="43" t="s">
        <v>3096</v>
      </c>
      <c r="G3384" s="167"/>
      <c r="H3384" s="22" t="s">
        <v>2121</v>
      </c>
      <c r="I3384" s="493" t="s">
        <v>3360</v>
      </c>
      <c r="J3384" s="167"/>
      <c r="K3384" s="46">
        <v>42185</v>
      </c>
      <c r="L3384" s="46">
        <v>42247</v>
      </c>
      <c r="M3384" s="522"/>
      <c r="N3384" s="39"/>
      <c r="O3384" s="39">
        <v>0</v>
      </c>
      <c r="P3384" s="39">
        <v>1</v>
      </c>
      <c r="Q3384" s="91" t="s">
        <v>3110</v>
      </c>
      <c r="R3384" s="53"/>
      <c r="S3384" s="204" t="s">
        <v>20872</v>
      </c>
      <c r="T3384" s="92">
        <v>42185</v>
      </c>
      <c r="U3384" s="92">
        <v>42185</v>
      </c>
      <c r="V3384" s="126">
        <v>42243</v>
      </c>
      <c r="W3384" s="92">
        <v>42247</v>
      </c>
      <c r="Y3384" s="127" t="e">
        <f>MATCH(B3384,[2]exp1!$B$45:$B$163,0)</f>
        <v>#N/A</v>
      </c>
      <c r="Z3384" s="127" t="e">
        <f>INDEX([2]exp1!$B$45:$B$163,Y3384)</f>
        <v>#N/A</v>
      </c>
      <c r="AA3384" s="127"/>
      <c r="AB3384" s="127" t="e">
        <f>MATCH(B3384,[2]exp1!$B$5:$B$36,0)</f>
        <v>#N/A</v>
      </c>
      <c r="AC3384" s="127" t="e">
        <f>INDEX([2]exp1!$B$22:$B$36,AB3384)</f>
        <v>#N/A</v>
      </c>
      <c r="AE3384" s="127"/>
    </row>
    <row r="3385" spans="1:31" s="127" customFormat="1" ht="12.75" customHeight="1" x14ac:dyDescent="0.2">
      <c r="A3385" s="220">
        <v>42178</v>
      </c>
      <c r="B3385" s="98">
        <v>1077</v>
      </c>
      <c r="C3385" s="105" t="s">
        <v>1697</v>
      </c>
      <c r="D3385" s="13" t="str">
        <f>INDEX(Лист2!C:C,MATCH(B3385,Лист2!A:A,0))</f>
        <v>г. Брест,  Учебно-тренировочная база "Красный двор", Брестский р-н, Брестская обл.</v>
      </c>
      <c r="E3385" s="43" t="s">
        <v>1713</v>
      </c>
      <c r="F3385" s="43" t="s">
        <v>3050</v>
      </c>
      <c r="G3385" s="18" t="s">
        <v>2120</v>
      </c>
      <c r="H3385" s="18" t="s">
        <v>2121</v>
      </c>
      <c r="I3385" s="18" t="s">
        <v>3360</v>
      </c>
      <c r="J3385" s="71">
        <v>42185</v>
      </c>
      <c r="K3385" s="44">
        <v>42185</v>
      </c>
      <c r="L3385" s="44">
        <v>42185</v>
      </c>
      <c r="M3385" s="522"/>
      <c r="N3385" s="65"/>
      <c r="O3385" s="65">
        <v>0</v>
      </c>
      <c r="P3385" s="65">
        <v>1</v>
      </c>
      <c r="Q3385" s="124" t="s">
        <v>3110</v>
      </c>
      <c r="R3385" s="14"/>
      <c r="S3385" s="204" t="s">
        <v>3381</v>
      </c>
      <c r="T3385" s="126">
        <v>42185</v>
      </c>
      <c r="U3385" s="126">
        <v>42185</v>
      </c>
      <c r="V3385" s="126">
        <v>42185</v>
      </c>
      <c r="W3385" s="126">
        <v>42185</v>
      </c>
    </row>
    <row r="3386" spans="1:31" s="127" customFormat="1" ht="12.75" customHeight="1" x14ac:dyDescent="0.2">
      <c r="A3386" s="220">
        <v>42172</v>
      </c>
      <c r="B3386" s="485">
        <v>1086</v>
      </c>
      <c r="C3386" s="105" t="s">
        <v>1697</v>
      </c>
      <c r="D3386" s="13" t="str">
        <f>INDEX(Лист2!C:C,MATCH(B3386,Лист2!A:A,0))</f>
        <v>д. Вересница, Житковичский р-н, Гомельская обл.</v>
      </c>
      <c r="E3386" s="43" t="s">
        <v>957</v>
      </c>
      <c r="F3386" s="43" t="s">
        <v>3096</v>
      </c>
      <c r="G3386" s="18"/>
      <c r="H3386" s="18" t="s">
        <v>2121</v>
      </c>
      <c r="I3386" s="493" t="s">
        <v>3360</v>
      </c>
      <c r="J3386" s="12"/>
      <c r="K3386" s="44">
        <v>42185</v>
      </c>
      <c r="L3386" s="44">
        <v>42247</v>
      </c>
      <c r="M3386" s="522"/>
      <c r="N3386" s="39"/>
      <c r="O3386" s="65">
        <v>0</v>
      </c>
      <c r="P3386" s="65">
        <v>1</v>
      </c>
      <c r="Q3386" s="124" t="s">
        <v>3110</v>
      </c>
      <c r="R3386" s="14"/>
      <c r="S3386" s="204" t="s">
        <v>20872</v>
      </c>
      <c r="T3386" s="126">
        <v>42185</v>
      </c>
      <c r="U3386" s="126">
        <v>42185</v>
      </c>
      <c r="V3386" s="126">
        <v>42243</v>
      </c>
      <c r="W3386" s="126">
        <v>42247</v>
      </c>
    </row>
    <row r="3387" spans="1:31" s="127" customFormat="1" ht="12.75" customHeight="1" x14ac:dyDescent="0.2">
      <c r="A3387" s="220">
        <v>42177</v>
      </c>
      <c r="B3387" s="485">
        <v>1116</v>
      </c>
      <c r="C3387" s="105" t="s">
        <v>1697</v>
      </c>
      <c r="D3387" s="13" t="str">
        <f>INDEX(Лист2!C:C,MATCH(B3387,Лист2!A:A,0))</f>
        <v>урочище Докудово, Лидский р-н, Гродненская обл.</v>
      </c>
      <c r="E3387" s="43" t="s">
        <v>646</v>
      </c>
      <c r="F3387" s="43" t="s">
        <v>3097</v>
      </c>
      <c r="G3387" s="18"/>
      <c r="H3387" s="22" t="s">
        <v>2121</v>
      </c>
      <c r="I3387" s="18" t="s">
        <v>3360</v>
      </c>
      <c r="J3387" s="12"/>
      <c r="K3387" s="44">
        <v>42185</v>
      </c>
      <c r="L3387" s="44">
        <v>42185</v>
      </c>
      <c r="M3387" s="522"/>
      <c r="N3387" s="65"/>
      <c r="O3387" s="65">
        <v>0</v>
      </c>
      <c r="P3387" s="65">
        <v>1</v>
      </c>
      <c r="Q3387" s="124" t="s">
        <v>3110</v>
      </c>
      <c r="R3387" s="14"/>
      <c r="S3387" s="204" t="s">
        <v>22180</v>
      </c>
      <c r="T3387" s="126">
        <v>42185</v>
      </c>
      <c r="U3387" s="126">
        <v>42185</v>
      </c>
      <c r="V3387" s="126">
        <v>42185</v>
      </c>
      <c r="W3387" s="126">
        <v>42185</v>
      </c>
    </row>
    <row r="3388" spans="1:31" s="127" customFormat="1" ht="12.75" customHeight="1" x14ac:dyDescent="0.2">
      <c r="A3388" s="220" t="s">
        <v>22198</v>
      </c>
      <c r="B3388" s="98">
        <v>2273</v>
      </c>
      <c r="C3388" s="105" t="s">
        <v>1697</v>
      </c>
      <c r="D3388" s="13" t="str">
        <f>INDEX(Лист2!C:C,MATCH(B3388,Лист2!A:A,0))</f>
        <v>д. Арабовщина, Барановичский р-н, Брестская обл.</v>
      </c>
      <c r="E3388" s="43" t="s">
        <v>1713</v>
      </c>
      <c r="F3388" s="43" t="s">
        <v>3094</v>
      </c>
      <c r="G3388" s="18" t="s">
        <v>2120</v>
      </c>
      <c r="H3388" s="18" t="s">
        <v>2121</v>
      </c>
      <c r="I3388" s="18"/>
      <c r="J3388" s="71">
        <v>42185</v>
      </c>
      <c r="K3388" s="44">
        <v>42185</v>
      </c>
      <c r="L3388" s="13"/>
      <c r="M3388" s="522"/>
      <c r="N3388" s="65"/>
      <c r="O3388" s="65">
        <v>0</v>
      </c>
      <c r="P3388" s="65">
        <v>1</v>
      </c>
      <c r="Q3388" s="124" t="s">
        <v>3107</v>
      </c>
      <c r="R3388" s="14"/>
      <c r="S3388" s="204" t="s">
        <v>3115</v>
      </c>
      <c r="T3388" s="126">
        <v>42185</v>
      </c>
      <c r="U3388" s="126">
        <v>42185</v>
      </c>
      <c r="V3388" s="468"/>
      <c r="W3388" s="468"/>
    </row>
    <row r="3389" spans="1:31" s="127" customFormat="1" ht="12.75" customHeight="1" x14ac:dyDescent="0.2">
      <c r="A3389" s="220" t="s">
        <v>3153</v>
      </c>
      <c r="B3389" s="98">
        <v>4043</v>
      </c>
      <c r="C3389" s="105" t="s">
        <v>1697</v>
      </c>
      <c r="D3389" s="13" t="str">
        <f>INDEX(Лист2!C:C,MATCH(B3389,Лист2!A:A,0))</f>
        <v>г. Гомель, ул. 50 лет з-ду Гомсельмаш, д. 16a, Гомельский р-н, Гомельская обл.</v>
      </c>
      <c r="E3389" s="43" t="s">
        <v>957</v>
      </c>
      <c r="F3389" s="43" t="s">
        <v>3053</v>
      </c>
      <c r="G3389" s="18"/>
      <c r="H3389" s="18"/>
      <c r="I3389" s="18" t="s">
        <v>3360</v>
      </c>
      <c r="J3389" s="12"/>
      <c r="K3389" s="13"/>
      <c r="L3389" s="44">
        <v>42185</v>
      </c>
      <c r="M3389" s="522"/>
      <c r="N3389" s="65"/>
      <c r="O3389" s="65">
        <v>0</v>
      </c>
      <c r="P3389" s="65">
        <v>1</v>
      </c>
      <c r="Q3389" s="124" t="s">
        <v>3361</v>
      </c>
      <c r="R3389" s="14"/>
      <c r="S3389" s="204" t="s">
        <v>3360</v>
      </c>
      <c r="T3389" s="124"/>
      <c r="U3389" s="126"/>
      <c r="V3389" s="126">
        <v>42185</v>
      </c>
      <c r="W3389" s="126">
        <v>42185</v>
      </c>
    </row>
    <row r="3390" spans="1:31" s="127" customFormat="1" ht="27" customHeight="1" x14ac:dyDescent="0.2">
      <c r="A3390" s="220" t="s">
        <v>22200</v>
      </c>
      <c r="B3390" s="98">
        <v>4091</v>
      </c>
      <c r="C3390" s="105" t="s">
        <v>1697</v>
      </c>
      <c r="D3390" s="13" t="str">
        <f>INDEX(Лист2!C:C,MATCH(B3390,Лист2!A:A,0))</f>
        <v>г. Речица, ул. Достоевского, Речицкий р-н, Гомельская обл.</v>
      </c>
      <c r="E3390" s="43" t="s">
        <v>957</v>
      </c>
      <c r="F3390" s="43" t="s">
        <v>3096</v>
      </c>
      <c r="G3390" s="18"/>
      <c r="H3390" s="18"/>
      <c r="I3390" s="18" t="s">
        <v>3360</v>
      </c>
      <c r="J3390" s="12"/>
      <c r="K3390" s="13"/>
      <c r="L3390" s="44">
        <v>42185</v>
      </c>
      <c r="M3390" s="522"/>
      <c r="N3390" s="65"/>
      <c r="O3390" s="65">
        <v>0</v>
      </c>
      <c r="P3390" s="65">
        <v>1</v>
      </c>
      <c r="Q3390" s="124" t="s">
        <v>3361</v>
      </c>
      <c r="R3390" s="14"/>
      <c r="S3390" s="204" t="s">
        <v>3360</v>
      </c>
      <c r="T3390" s="124"/>
      <c r="U3390" s="126"/>
      <c r="V3390" s="126">
        <v>42185</v>
      </c>
      <c r="W3390" s="126">
        <v>42185</v>
      </c>
    </row>
    <row r="3391" spans="1:31" ht="12.75" customHeight="1" x14ac:dyDescent="0.2">
      <c r="A3391" s="220">
        <v>42177</v>
      </c>
      <c r="B3391" s="485">
        <v>4165</v>
      </c>
      <c r="C3391" s="105" t="s">
        <v>1697</v>
      </c>
      <c r="D3391" s="13" t="str">
        <f>INDEX(Лист2!C:C,MATCH(B3391,Лист2!A:A,0))</f>
        <v>д. Заслоновка, Оршанский р-н, Витебская обл.</v>
      </c>
      <c r="E3391" s="43" t="s">
        <v>2646</v>
      </c>
      <c r="F3391" s="43" t="s">
        <v>3095</v>
      </c>
      <c r="G3391" s="22" t="s">
        <v>2120</v>
      </c>
      <c r="H3391" s="22" t="s">
        <v>2121</v>
      </c>
      <c r="I3391" s="18"/>
      <c r="J3391" s="386">
        <v>42185</v>
      </c>
      <c r="K3391" s="46">
        <v>42185</v>
      </c>
      <c r="L3391" s="11"/>
      <c r="M3391" s="522"/>
      <c r="N3391" s="39"/>
      <c r="O3391" s="39">
        <v>0</v>
      </c>
      <c r="P3391" s="39">
        <v>1</v>
      </c>
      <c r="Q3391" s="91" t="s">
        <v>3107</v>
      </c>
      <c r="R3391" s="53"/>
      <c r="S3391" s="204" t="s">
        <v>3115</v>
      </c>
      <c r="T3391" s="92">
        <v>42185</v>
      </c>
      <c r="U3391" s="92">
        <v>42185</v>
      </c>
      <c r="V3391" s="342"/>
      <c r="W3391" s="342"/>
      <c r="Y3391" s="127" t="e">
        <f>MATCH(B3391,[2]exp1!$B$45:$B$163,0)</f>
        <v>#N/A</v>
      </c>
      <c r="Z3391" s="127" t="e">
        <f>INDEX([2]exp1!$B$45:$B$163,Y3391)</f>
        <v>#N/A</v>
      </c>
      <c r="AA3391" s="127"/>
      <c r="AB3391" s="127" t="e">
        <f>MATCH(B3391,[2]exp1!$B$5:$B$36,0)</f>
        <v>#N/A</v>
      </c>
      <c r="AC3391" s="127" t="e">
        <f>INDEX([2]exp1!$B$22:$B$36,AB3391)</f>
        <v>#N/A</v>
      </c>
      <c r="AE3391" s="127"/>
    </row>
    <row r="3392" spans="1:31" s="127" customFormat="1" ht="24" customHeight="1" x14ac:dyDescent="0.2">
      <c r="A3392" s="220" t="s">
        <v>22194</v>
      </c>
      <c r="B3392" s="485">
        <v>4191</v>
      </c>
      <c r="C3392" s="105" t="s">
        <v>1697</v>
      </c>
      <c r="D3392" s="13" t="str">
        <f>INDEX(Лист2!C:C,MATCH(B3392,Лист2!A:A,0))</f>
        <v>д. Цель, Осиповичский р-н, Могилёвская обл.</v>
      </c>
      <c r="E3392" s="43" t="s">
        <v>934</v>
      </c>
      <c r="F3392" s="43" t="s">
        <v>3099</v>
      </c>
      <c r="G3392" s="18"/>
      <c r="H3392" s="22" t="s">
        <v>2121</v>
      </c>
      <c r="I3392" s="18" t="s">
        <v>3360</v>
      </c>
      <c r="J3392" s="12"/>
      <c r="K3392" s="44">
        <v>42185</v>
      </c>
      <c r="L3392" s="44">
        <v>42185</v>
      </c>
      <c r="M3392" s="522"/>
      <c r="N3392" s="65"/>
      <c r="O3392" s="65">
        <v>0</v>
      </c>
      <c r="P3392" s="65">
        <v>1</v>
      </c>
      <c r="Q3392" s="124" t="s">
        <v>3110</v>
      </c>
      <c r="R3392" s="14"/>
      <c r="S3392" s="204" t="s">
        <v>22180</v>
      </c>
      <c r="T3392" s="126">
        <v>42185</v>
      </c>
      <c r="U3392" s="126">
        <v>42185</v>
      </c>
      <c r="V3392" s="126">
        <v>42185</v>
      </c>
      <c r="W3392" s="126">
        <v>42185</v>
      </c>
    </row>
    <row r="3393" spans="1:31" ht="12.75" customHeight="1" x14ac:dyDescent="0.2">
      <c r="A3393" s="220">
        <v>42167</v>
      </c>
      <c r="B3393" s="485">
        <v>4236</v>
      </c>
      <c r="C3393" s="105" t="s">
        <v>1697</v>
      </c>
      <c r="D3393" s="13" t="str">
        <f>INDEX(Лист2!C:C,MATCH(B3393,Лист2!A:A,0))</f>
        <v>г. Витебск, ул. Золотогорская, Витебский р-н, Витебская обл.</v>
      </c>
      <c r="E3393" s="43" t="s">
        <v>2646</v>
      </c>
      <c r="F3393" s="43" t="s">
        <v>3052</v>
      </c>
      <c r="G3393" s="167"/>
      <c r="H3393" s="167"/>
      <c r="I3393" s="18" t="s">
        <v>3360</v>
      </c>
      <c r="J3393" s="167"/>
      <c r="K3393" s="11"/>
      <c r="L3393" s="46">
        <v>42185</v>
      </c>
      <c r="M3393" s="522"/>
      <c r="N3393" s="65"/>
      <c r="O3393" s="39">
        <v>0</v>
      </c>
      <c r="P3393" s="39">
        <v>1</v>
      </c>
      <c r="Q3393" s="91" t="s">
        <v>3361</v>
      </c>
      <c r="R3393" s="53"/>
      <c r="S3393" s="204" t="s">
        <v>3360</v>
      </c>
      <c r="T3393" s="91"/>
      <c r="U3393" s="92"/>
      <c r="V3393" s="92">
        <v>42185</v>
      </c>
      <c r="W3393" s="92">
        <v>42185</v>
      </c>
      <c r="Y3393" s="127" t="e">
        <f>MATCH(B3393,[2]exp1!$B$45:$B$163,0)</f>
        <v>#N/A</v>
      </c>
      <c r="Z3393" s="127" t="e">
        <f>INDEX([2]exp1!$B$45:$B$163,Y3393)</f>
        <v>#N/A</v>
      </c>
      <c r="AA3393" s="127"/>
      <c r="AB3393" s="127" t="e">
        <f>MATCH(B3393,[2]exp1!$B$5:$B$36,0)</f>
        <v>#N/A</v>
      </c>
      <c r="AC3393" s="127" t="e">
        <f>INDEX([2]exp1!$B$22:$B$36,AB3393)</f>
        <v>#N/A</v>
      </c>
      <c r="AE3393" s="127"/>
    </row>
    <row r="3394" spans="1:31" s="127" customFormat="1" ht="33.75" customHeight="1" x14ac:dyDescent="0.2">
      <c r="A3394" s="220" t="s">
        <v>22947</v>
      </c>
      <c r="B3394" s="485">
        <v>4270</v>
      </c>
      <c r="C3394" s="105" t="s">
        <v>1697</v>
      </c>
      <c r="D3394" s="13" t="str">
        <f>INDEX(Лист2!C:C,MATCH(B3394,Лист2!A:A,0))</f>
        <v>д. Каменюки, Каменецкий р-н, Брестская обл.</v>
      </c>
      <c r="E3394" s="43" t="s">
        <v>1713</v>
      </c>
      <c r="F3394" s="43" t="s">
        <v>3094</v>
      </c>
      <c r="G3394" s="18" t="s">
        <v>2120</v>
      </c>
      <c r="H3394" s="18"/>
      <c r="I3394" s="18" t="s">
        <v>3360</v>
      </c>
      <c r="J3394" s="71">
        <v>42185</v>
      </c>
      <c r="K3394" s="13"/>
      <c r="L3394" s="44">
        <v>42185</v>
      </c>
      <c r="M3394" s="522"/>
      <c r="N3394" s="65"/>
      <c r="O3394" s="65">
        <v>0</v>
      </c>
      <c r="P3394" s="65">
        <v>1</v>
      </c>
      <c r="Q3394" s="124" t="s">
        <v>3110</v>
      </c>
      <c r="R3394" s="14"/>
      <c r="S3394" s="204" t="s">
        <v>21319</v>
      </c>
      <c r="T3394" s="126">
        <v>42185</v>
      </c>
      <c r="U3394" s="126">
        <v>42185</v>
      </c>
      <c r="V3394" s="126">
        <v>42185</v>
      </c>
      <c r="W3394" s="126">
        <v>42185</v>
      </c>
    </row>
    <row r="3395" spans="1:31" s="127" customFormat="1" ht="12.75" customHeight="1" x14ac:dyDescent="0.2">
      <c r="A3395" s="220" t="s">
        <v>3124</v>
      </c>
      <c r="B3395" s="485">
        <v>4275</v>
      </c>
      <c r="C3395" s="105" t="s">
        <v>1697</v>
      </c>
      <c r="D3395" s="13" t="str">
        <f>INDEX(Лист2!C:C,MATCH(B3395,Лист2!A:A,0))</f>
        <v>д. Краснослободский рудник, Солигорский р-н, Минская обл.</v>
      </c>
      <c r="E3395" s="43" t="s">
        <v>2119</v>
      </c>
      <c r="F3395" s="43" t="s">
        <v>3098</v>
      </c>
      <c r="G3395" s="18"/>
      <c r="H3395" s="18"/>
      <c r="I3395" s="18" t="s">
        <v>3360</v>
      </c>
      <c r="J3395" s="12"/>
      <c r="K3395" s="13"/>
      <c r="L3395" s="44">
        <v>42185</v>
      </c>
      <c r="M3395" s="522"/>
      <c r="N3395" s="39"/>
      <c r="O3395" s="65">
        <v>0</v>
      </c>
      <c r="P3395" s="65">
        <v>1</v>
      </c>
      <c r="Q3395" s="124" t="s">
        <v>3361</v>
      </c>
      <c r="R3395" s="14"/>
      <c r="S3395" s="204" t="s">
        <v>3360</v>
      </c>
      <c r="T3395" s="124"/>
      <c r="U3395" s="126"/>
      <c r="V3395" s="126">
        <v>42185</v>
      </c>
      <c r="W3395" s="126">
        <v>42185</v>
      </c>
    </row>
    <row r="3396" spans="1:31" s="127" customFormat="1" ht="21.75" customHeight="1" x14ac:dyDescent="0.2">
      <c r="A3396" s="220" t="s">
        <v>22202</v>
      </c>
      <c r="B3396" s="98">
        <v>4280</v>
      </c>
      <c r="C3396" s="105" t="s">
        <v>1697</v>
      </c>
      <c r="D3396" s="13" t="str">
        <f>INDEX(Лист2!C:C,MATCH(B3396,Лист2!A:A,0))</f>
        <v>г. Минск, ул. Амураторская, д. 4б, Минский р-н, Минская обл.</v>
      </c>
      <c r="E3396" s="43" t="s">
        <v>2119</v>
      </c>
      <c r="F3396" s="43" t="s">
        <v>3051</v>
      </c>
      <c r="G3396" s="18"/>
      <c r="H3396" s="18"/>
      <c r="I3396" s="18" t="s">
        <v>3360</v>
      </c>
      <c r="J3396" s="12"/>
      <c r="K3396" s="13"/>
      <c r="L3396" s="44">
        <v>42185</v>
      </c>
      <c r="M3396" s="522"/>
      <c r="N3396" s="65"/>
      <c r="O3396" s="65">
        <v>0</v>
      </c>
      <c r="P3396" s="65">
        <v>1</v>
      </c>
      <c r="Q3396" s="124" t="s">
        <v>3361</v>
      </c>
      <c r="R3396" s="14"/>
      <c r="S3396" s="204" t="s">
        <v>3360</v>
      </c>
      <c r="T3396" s="124"/>
      <c r="U3396" s="126"/>
      <c r="V3396" s="126">
        <v>42185</v>
      </c>
      <c r="W3396" s="126">
        <v>42185</v>
      </c>
    </row>
    <row r="3397" spans="1:31" s="127" customFormat="1" ht="35.25" customHeight="1" x14ac:dyDescent="0.2">
      <c r="A3397" s="220" t="s">
        <v>22205</v>
      </c>
      <c r="B3397" s="485">
        <v>4289</v>
      </c>
      <c r="C3397" s="105" t="s">
        <v>1697</v>
      </c>
      <c r="D3397" s="13" t="str">
        <f>INDEX(Лист2!C:C,MATCH(B3397,Лист2!A:A,0))</f>
        <v>г. Мозырь, ул. Котловца, д. 4, Мозырский р-н, Гомельская обл.</v>
      </c>
      <c r="E3397" s="43" t="s">
        <v>957</v>
      </c>
      <c r="F3397" s="43" t="s">
        <v>3096</v>
      </c>
      <c r="G3397" s="18" t="s">
        <v>2120</v>
      </c>
      <c r="H3397" s="18" t="s">
        <v>2121</v>
      </c>
      <c r="I3397" s="18" t="s">
        <v>3360</v>
      </c>
      <c r="J3397" s="71">
        <v>42185</v>
      </c>
      <c r="K3397" s="44">
        <v>42185</v>
      </c>
      <c r="L3397" s="44">
        <v>42185</v>
      </c>
      <c r="M3397" s="522"/>
      <c r="N3397" s="65"/>
      <c r="O3397" s="65">
        <v>0</v>
      </c>
      <c r="P3397" s="65">
        <v>1</v>
      </c>
      <c r="Q3397" s="124" t="s">
        <v>3110</v>
      </c>
      <c r="R3397" s="14"/>
      <c r="S3397" s="204" t="s">
        <v>3381</v>
      </c>
      <c r="T3397" s="126">
        <v>42185</v>
      </c>
      <c r="U3397" s="126">
        <v>42185</v>
      </c>
      <c r="V3397" s="126">
        <v>42185</v>
      </c>
      <c r="W3397" s="126">
        <v>42185</v>
      </c>
    </row>
    <row r="3398" spans="1:31" ht="26.25" customHeight="1" x14ac:dyDescent="0.2">
      <c r="A3398" s="220" t="s">
        <v>22192</v>
      </c>
      <c r="B3398" s="485">
        <v>4291</v>
      </c>
      <c r="C3398" s="105" t="s">
        <v>1697</v>
      </c>
      <c r="D3398" s="13" t="str">
        <f>INDEX(Лист2!C:C,MATCH(B3398,Лист2!A:A,0))</f>
        <v>г. Минск, ул. Космонавтов, д. 3к4, 3к5, Минский р-н, Минская обл.</v>
      </c>
      <c r="E3398" s="43" t="s">
        <v>2119</v>
      </c>
      <c r="F3398" s="43" t="s">
        <v>3051</v>
      </c>
      <c r="G3398" s="22"/>
      <c r="H3398" s="22"/>
      <c r="I3398" s="18" t="s">
        <v>3360</v>
      </c>
      <c r="J3398" s="167"/>
      <c r="K3398" s="11"/>
      <c r="L3398" s="46">
        <v>42185</v>
      </c>
      <c r="M3398" s="522"/>
      <c r="N3398" s="39"/>
      <c r="O3398" s="39">
        <v>0</v>
      </c>
      <c r="P3398" s="39">
        <v>1</v>
      </c>
      <c r="Q3398" s="91" t="s">
        <v>3361</v>
      </c>
      <c r="R3398" s="53"/>
      <c r="S3398" s="204" t="s">
        <v>3360</v>
      </c>
      <c r="T3398" s="91"/>
      <c r="U3398" s="92"/>
      <c r="V3398" s="92">
        <v>42152</v>
      </c>
      <c r="W3398" s="92">
        <v>42185</v>
      </c>
      <c r="Y3398" s="127"/>
      <c r="Z3398" s="127"/>
      <c r="AA3398" s="127"/>
      <c r="AB3398" s="127"/>
      <c r="AC3398" s="127"/>
      <c r="AE3398" s="127"/>
    </row>
    <row r="3399" spans="1:31" s="127" customFormat="1" ht="12.75" customHeight="1" x14ac:dyDescent="0.2">
      <c r="A3399" s="220">
        <v>42160</v>
      </c>
      <c r="B3399" s="485">
        <v>4297</v>
      </c>
      <c r="C3399" s="105" t="s">
        <v>1697</v>
      </c>
      <c r="D3399" s="13" t="str">
        <f>INDEX(Лист2!C:C,MATCH(B3399,Лист2!A:A,0))</f>
        <v>г. Минск, ул. Толстого, д. 10, Минский р-н, Минская обл.</v>
      </c>
      <c r="E3399" s="43" t="s">
        <v>2119</v>
      </c>
      <c r="F3399" s="43" t="s">
        <v>3051</v>
      </c>
      <c r="G3399" s="18"/>
      <c r="H3399" s="18" t="s">
        <v>2121</v>
      </c>
      <c r="I3399" s="18" t="s">
        <v>3360</v>
      </c>
      <c r="J3399" s="12"/>
      <c r="K3399" s="144">
        <v>42185</v>
      </c>
      <c r="L3399" s="44">
        <v>42185</v>
      </c>
      <c r="M3399" s="522"/>
      <c r="N3399" s="65"/>
      <c r="O3399" s="65">
        <v>0</v>
      </c>
      <c r="P3399" s="65">
        <v>1</v>
      </c>
      <c r="Q3399" s="124" t="s">
        <v>3110</v>
      </c>
      <c r="R3399" s="14"/>
      <c r="S3399" s="204" t="s">
        <v>20872</v>
      </c>
      <c r="T3399" s="126">
        <v>42185</v>
      </c>
      <c r="U3399" s="126">
        <v>42185</v>
      </c>
      <c r="V3399" s="126">
        <v>42185</v>
      </c>
      <c r="W3399" s="126">
        <v>42185</v>
      </c>
    </row>
    <row r="3400" spans="1:31" s="127" customFormat="1" ht="26.25" customHeight="1" x14ac:dyDescent="0.2">
      <c r="A3400" s="220" t="s">
        <v>22186</v>
      </c>
      <c r="B3400" s="485">
        <v>4302</v>
      </c>
      <c r="C3400" s="105" t="s">
        <v>1697</v>
      </c>
      <c r="D3400" s="13" t="str">
        <f>INDEX(Лист2!C:C,MATCH(B3400,Лист2!A:A,0))</f>
        <v>г. Минск, ул. Тростенецкая, д. 4, Минский р-н, Минская обл.</v>
      </c>
      <c r="E3400" s="43" t="s">
        <v>2119</v>
      </c>
      <c r="F3400" s="43" t="s">
        <v>3051</v>
      </c>
      <c r="G3400" s="18"/>
      <c r="H3400" s="18"/>
      <c r="I3400" s="18" t="s">
        <v>3360</v>
      </c>
      <c r="J3400" s="12"/>
      <c r="K3400" s="13"/>
      <c r="L3400" s="44">
        <v>42185</v>
      </c>
      <c r="M3400" s="522"/>
      <c r="N3400" s="65"/>
      <c r="O3400" s="65">
        <v>0</v>
      </c>
      <c r="P3400" s="65">
        <v>1</v>
      </c>
      <c r="Q3400" s="124" t="s">
        <v>3361</v>
      </c>
      <c r="R3400" s="14"/>
      <c r="S3400" s="204" t="s">
        <v>3360</v>
      </c>
      <c r="T3400" s="124"/>
      <c r="U3400" s="126"/>
      <c r="V3400" s="126">
        <v>42152</v>
      </c>
      <c r="W3400" s="126">
        <v>42185</v>
      </c>
    </row>
    <row r="3401" spans="1:31" ht="12.75" customHeight="1" x14ac:dyDescent="0.2">
      <c r="A3401" s="220">
        <v>42166</v>
      </c>
      <c r="B3401" s="485">
        <v>4317</v>
      </c>
      <c r="C3401" s="105" t="s">
        <v>1697</v>
      </c>
      <c r="D3401" s="13" t="str">
        <f>INDEX(Лист2!C:C,MATCH(B3401,Лист2!A:A,0))</f>
        <v>г. Минск, в районе ул.Академика Федорова, 5, 11 корп.1, Минский р-н, Минская обл.</v>
      </c>
      <c r="E3401" s="43" t="s">
        <v>2119</v>
      </c>
      <c r="F3401" s="43" t="s">
        <v>3051</v>
      </c>
      <c r="G3401" s="167"/>
      <c r="H3401" s="167"/>
      <c r="I3401" s="18" t="s">
        <v>3360</v>
      </c>
      <c r="J3401" s="167"/>
      <c r="K3401" s="11"/>
      <c r="L3401" s="46">
        <v>42185</v>
      </c>
      <c r="M3401" s="522"/>
      <c r="N3401" s="39"/>
      <c r="O3401" s="39">
        <v>0</v>
      </c>
      <c r="P3401" s="39">
        <v>1</v>
      </c>
      <c r="Q3401" s="91" t="s">
        <v>3361</v>
      </c>
      <c r="R3401" s="53"/>
      <c r="S3401" s="204" t="s">
        <v>3360</v>
      </c>
      <c r="T3401" s="91"/>
      <c r="U3401" s="92"/>
      <c r="V3401" s="92">
        <v>42185</v>
      </c>
      <c r="W3401" s="92">
        <v>42185</v>
      </c>
      <c r="Y3401" s="127" t="e">
        <f>MATCH(B3401,[2]exp1!$B$45:$B$163,0)</f>
        <v>#N/A</v>
      </c>
      <c r="Z3401" s="127" t="e">
        <f>INDEX([2]exp1!$B$45:$B$163,Y3401)</f>
        <v>#N/A</v>
      </c>
      <c r="AA3401" s="127"/>
      <c r="AB3401" s="127" t="e">
        <f>MATCH(B3401,[2]exp1!$B$5:$B$36,0)</f>
        <v>#N/A</v>
      </c>
      <c r="AC3401" s="127" t="e">
        <f>INDEX([2]exp1!$B$22:$B$36,AB3401)</f>
        <v>#N/A</v>
      </c>
      <c r="AE3401" s="127"/>
    </row>
    <row r="3402" spans="1:31" s="127" customFormat="1" ht="24.75" customHeight="1" x14ac:dyDescent="0.2">
      <c r="A3402" s="220" t="s">
        <v>22177</v>
      </c>
      <c r="B3402" s="485">
        <v>4327</v>
      </c>
      <c r="C3402" s="105" t="s">
        <v>1697</v>
      </c>
      <c r="D3402" s="13" t="str">
        <f>INDEX(Лист2!C:C,MATCH(B3402,Лист2!A:A,0))</f>
        <v>г. Минск, ул. Лещинского, д. 35а, Минский р-н, Минская обл.</v>
      </c>
      <c r="E3402" s="43" t="s">
        <v>2119</v>
      </c>
      <c r="F3402" s="43" t="s">
        <v>3051</v>
      </c>
      <c r="G3402" s="18"/>
      <c r="H3402" s="18"/>
      <c r="I3402" s="18" t="s">
        <v>3360</v>
      </c>
      <c r="J3402" s="12"/>
      <c r="K3402" s="13"/>
      <c r="L3402" s="44">
        <v>42185</v>
      </c>
      <c r="M3402" s="522"/>
      <c r="N3402" s="65"/>
      <c r="O3402" s="65">
        <v>0</v>
      </c>
      <c r="P3402" s="65">
        <v>1</v>
      </c>
      <c r="Q3402" s="124" t="s">
        <v>3361</v>
      </c>
      <c r="R3402" s="14"/>
      <c r="S3402" s="204" t="s">
        <v>3360</v>
      </c>
      <c r="T3402" s="124"/>
      <c r="U3402" s="126"/>
      <c r="V3402" s="126">
        <v>42152</v>
      </c>
      <c r="W3402" s="126">
        <v>42185</v>
      </c>
    </row>
    <row r="3403" spans="1:31" ht="30" customHeight="1" x14ac:dyDescent="0.2">
      <c r="A3403" s="455" t="s">
        <v>22167</v>
      </c>
      <c r="B3403" s="485">
        <v>4331</v>
      </c>
      <c r="C3403" s="105" t="s">
        <v>1697</v>
      </c>
      <c r="D3403" s="13" t="str">
        <f>INDEX(Лист2!C:C,MATCH(B3403,Лист2!A:A,0))</f>
        <v>г. Гродно, ул. Южная, д. 3, Гродненский р-н, Гродненская обл.</v>
      </c>
      <c r="E3403" s="43" t="s">
        <v>646</v>
      </c>
      <c r="F3403" s="43" t="s">
        <v>3097</v>
      </c>
      <c r="G3403" s="18"/>
      <c r="H3403" s="167"/>
      <c r="I3403" s="18" t="s">
        <v>3360</v>
      </c>
      <c r="J3403" s="167"/>
      <c r="K3403" s="11"/>
      <c r="L3403" s="46">
        <v>42185</v>
      </c>
      <c r="M3403" s="522"/>
      <c r="N3403" s="39"/>
      <c r="O3403" s="39">
        <v>0</v>
      </c>
      <c r="P3403" s="39">
        <v>1</v>
      </c>
      <c r="Q3403" s="91" t="s">
        <v>3361</v>
      </c>
      <c r="R3403" s="53"/>
      <c r="S3403" s="204" t="s">
        <v>3360</v>
      </c>
      <c r="T3403" s="91"/>
      <c r="U3403" s="92"/>
      <c r="V3403" s="486" t="s">
        <v>22199</v>
      </c>
      <c r="W3403" s="92">
        <v>42185</v>
      </c>
      <c r="Y3403" s="127"/>
      <c r="Z3403" s="127"/>
      <c r="AA3403" s="127"/>
      <c r="AB3403" s="127"/>
      <c r="AC3403" s="127"/>
      <c r="AE3403" s="127"/>
    </row>
    <row r="3404" spans="1:31" ht="12.75" customHeight="1" x14ac:dyDescent="0.2">
      <c r="A3404" s="220">
        <v>42166</v>
      </c>
      <c r="B3404" s="485">
        <v>4337</v>
      </c>
      <c r="C3404" s="105" t="s">
        <v>1697</v>
      </c>
      <c r="D3404" s="13" t="str">
        <f>INDEX(Лист2!C:C,MATCH(B3404,Лист2!A:A,0))</f>
        <v>г. Витебск, ул. Правды, д. 61а, Витебский р-н, Витебская обл.</v>
      </c>
      <c r="E3404" s="43" t="s">
        <v>2646</v>
      </c>
      <c r="F3404" s="43" t="s">
        <v>3052</v>
      </c>
      <c r="G3404" s="167"/>
      <c r="H3404" s="167"/>
      <c r="I3404" s="18" t="s">
        <v>3360</v>
      </c>
      <c r="J3404" s="167"/>
      <c r="K3404" s="11"/>
      <c r="L3404" s="46">
        <v>42185</v>
      </c>
      <c r="M3404" s="522"/>
      <c r="N3404" s="39"/>
      <c r="O3404" s="39">
        <v>0</v>
      </c>
      <c r="P3404" s="39">
        <v>1</v>
      </c>
      <c r="Q3404" s="91" t="s">
        <v>3361</v>
      </c>
      <c r="R3404" s="53"/>
      <c r="S3404" s="204" t="s">
        <v>3360</v>
      </c>
      <c r="T3404" s="91"/>
      <c r="U3404" s="92"/>
      <c r="V3404" s="92">
        <v>42185</v>
      </c>
      <c r="W3404" s="92">
        <v>42185</v>
      </c>
      <c r="Y3404" s="127" t="e">
        <f>MATCH(B3404,[2]exp1!$B$45:$B$163,0)</f>
        <v>#N/A</v>
      </c>
      <c r="Z3404" s="127" t="e">
        <f>INDEX([2]exp1!$B$45:$B$163,Y3404)</f>
        <v>#N/A</v>
      </c>
      <c r="AA3404" s="127"/>
      <c r="AB3404" s="127" t="e">
        <f>MATCH(B3404,[2]exp1!$B$5:$B$36,0)</f>
        <v>#N/A</v>
      </c>
      <c r="AC3404" s="127" t="e">
        <f>INDEX([2]exp1!$B$22:$B$36,AB3404)</f>
        <v>#N/A</v>
      </c>
      <c r="AE3404" s="127"/>
    </row>
    <row r="3405" spans="1:31" ht="12.75" customHeight="1" x14ac:dyDescent="0.2">
      <c r="A3405" s="220">
        <v>42170</v>
      </c>
      <c r="B3405" s="485">
        <v>4339</v>
      </c>
      <c r="C3405" s="105" t="s">
        <v>1697</v>
      </c>
      <c r="D3405" s="13" t="str">
        <f>INDEX(Лист2!C:C,MATCH(B3405,Лист2!A:A,0))</f>
        <v>г. Витебск, пр-т Людникова, д. 12, Витебский р-н, Витебская обл.</v>
      </c>
      <c r="E3405" s="43" t="s">
        <v>2646</v>
      </c>
      <c r="F3405" s="43" t="s">
        <v>3052</v>
      </c>
      <c r="G3405" s="167"/>
      <c r="H3405" s="167"/>
      <c r="I3405" s="18" t="s">
        <v>3360</v>
      </c>
      <c r="J3405" s="167"/>
      <c r="K3405" s="11"/>
      <c r="L3405" s="46">
        <v>42185</v>
      </c>
      <c r="M3405" s="522"/>
      <c r="N3405" s="39"/>
      <c r="O3405" s="39">
        <v>0</v>
      </c>
      <c r="P3405" s="39">
        <v>1</v>
      </c>
      <c r="Q3405" s="91" t="s">
        <v>3361</v>
      </c>
      <c r="R3405" s="53"/>
      <c r="S3405" s="204" t="s">
        <v>3360</v>
      </c>
      <c r="T3405" s="91"/>
      <c r="U3405" s="92"/>
      <c r="V3405" s="92">
        <v>42185</v>
      </c>
      <c r="W3405" s="92">
        <v>42185</v>
      </c>
      <c r="Y3405" s="127" t="e">
        <f>MATCH(B3405,[2]exp1!$B$45:$B$163,0)</f>
        <v>#N/A</v>
      </c>
      <c r="Z3405" s="127" t="e">
        <f>INDEX([2]exp1!$B$45:$B$163,Y3405)</f>
        <v>#N/A</v>
      </c>
      <c r="AA3405" s="127"/>
      <c r="AB3405" s="127" t="e">
        <f>MATCH(B3405,[2]exp1!$B$5:$B$36,0)</f>
        <v>#N/A</v>
      </c>
      <c r="AC3405" s="127" t="e">
        <f>INDEX([2]exp1!$B$22:$B$36,AB3405)</f>
        <v>#N/A</v>
      </c>
      <c r="AE3405" s="127"/>
    </row>
    <row r="3406" spans="1:31" s="127" customFormat="1" ht="12.75" customHeight="1" x14ac:dyDescent="0.2">
      <c r="A3406" s="220">
        <v>42165</v>
      </c>
      <c r="B3406" s="485">
        <v>4344</v>
      </c>
      <c r="C3406" s="105" t="s">
        <v>1697</v>
      </c>
      <c r="D3406" s="13" t="str">
        <f>INDEX(Лист2!C:C,MATCH(B3406,Лист2!A:A,0))</f>
        <v>г. Минск, в районе Горовца 22, 26, 28, Минский р-н, Минская обл.</v>
      </c>
      <c r="E3406" s="43" t="s">
        <v>2119</v>
      </c>
      <c r="F3406" s="43" t="s">
        <v>3051</v>
      </c>
      <c r="G3406" s="18"/>
      <c r="H3406" s="18"/>
      <c r="I3406" s="18" t="s">
        <v>3360</v>
      </c>
      <c r="J3406" s="12"/>
      <c r="K3406" s="13"/>
      <c r="L3406" s="44">
        <v>42185</v>
      </c>
      <c r="M3406" s="522"/>
      <c r="N3406" s="65"/>
      <c r="O3406" s="65">
        <v>0</v>
      </c>
      <c r="P3406" s="65">
        <v>1</v>
      </c>
      <c r="Q3406" s="124" t="s">
        <v>3361</v>
      </c>
      <c r="R3406" s="14"/>
      <c r="S3406" s="204" t="s">
        <v>3360</v>
      </c>
      <c r="T3406" s="124"/>
      <c r="U3406" s="126"/>
      <c r="V3406" s="126">
        <v>42185</v>
      </c>
      <c r="W3406" s="126">
        <v>42185</v>
      </c>
    </row>
    <row r="3407" spans="1:31" s="127" customFormat="1" ht="12.75" customHeight="1" x14ac:dyDescent="0.2">
      <c r="A3407" s="220" t="s">
        <v>3153</v>
      </c>
      <c r="B3407" s="98">
        <v>4345</v>
      </c>
      <c r="C3407" s="105" t="s">
        <v>1697</v>
      </c>
      <c r="D3407" s="13" t="str">
        <f>INDEX(Лист2!C:C,MATCH(B3407,Лист2!A:A,0))</f>
        <v>г. Минск, пер. Корженевского, д. 26, Минский р-н, Минская обл.</v>
      </c>
      <c r="E3407" s="43" t="s">
        <v>2119</v>
      </c>
      <c r="F3407" s="43" t="s">
        <v>3051</v>
      </c>
      <c r="G3407" s="18"/>
      <c r="H3407" s="18"/>
      <c r="I3407" s="18" t="s">
        <v>3360</v>
      </c>
      <c r="J3407" s="12"/>
      <c r="K3407" s="13"/>
      <c r="L3407" s="44">
        <v>42185</v>
      </c>
      <c r="M3407" s="522"/>
      <c r="N3407" s="65"/>
      <c r="O3407" s="65">
        <v>0</v>
      </c>
      <c r="P3407" s="65">
        <v>1</v>
      </c>
      <c r="Q3407" s="124" t="s">
        <v>3361</v>
      </c>
      <c r="R3407" s="14"/>
      <c r="S3407" s="204" t="s">
        <v>3360</v>
      </c>
      <c r="T3407" s="124"/>
      <c r="U3407" s="126"/>
      <c r="V3407" s="126">
        <v>42185</v>
      </c>
      <c r="W3407" s="126">
        <v>42185</v>
      </c>
    </row>
    <row r="3408" spans="1:31" s="127" customFormat="1" ht="36.75" customHeight="1" x14ac:dyDescent="0.2">
      <c r="A3408" s="220" t="s">
        <v>22204</v>
      </c>
      <c r="B3408" s="98">
        <v>4348</v>
      </c>
      <c r="C3408" s="105" t="s">
        <v>1697</v>
      </c>
      <c r="D3408" s="13" t="str">
        <f>INDEX(Лист2!C:C,MATCH(B3408,Лист2!A:A,0))</f>
        <v>г. Гомель, ул. 8 Техническая, д. 2а, Гомельский р-н, Гомельская обл.</v>
      </c>
      <c r="E3408" s="43" t="s">
        <v>957</v>
      </c>
      <c r="F3408" s="43" t="s">
        <v>3053</v>
      </c>
      <c r="G3408" s="18"/>
      <c r="H3408" s="18"/>
      <c r="I3408" s="18" t="s">
        <v>3360</v>
      </c>
      <c r="J3408" s="12"/>
      <c r="K3408" s="13"/>
      <c r="L3408" s="44">
        <v>42185</v>
      </c>
      <c r="M3408" s="522"/>
      <c r="N3408" s="65"/>
      <c r="O3408" s="65">
        <v>0</v>
      </c>
      <c r="P3408" s="65">
        <v>1</v>
      </c>
      <c r="Q3408" s="124" t="s">
        <v>3361</v>
      </c>
      <c r="R3408" s="14"/>
      <c r="S3408" s="204" t="s">
        <v>3360</v>
      </c>
      <c r="T3408" s="124"/>
      <c r="U3408" s="126"/>
      <c r="V3408" s="126">
        <v>42185</v>
      </c>
      <c r="W3408" s="126">
        <v>42185</v>
      </c>
    </row>
    <row r="3409" spans="1:31" ht="23.25" customHeight="1" x14ac:dyDescent="0.2">
      <c r="A3409" s="220" t="s">
        <v>22173</v>
      </c>
      <c r="B3409" s="485">
        <v>4349</v>
      </c>
      <c r="C3409" s="105" t="s">
        <v>1697</v>
      </c>
      <c r="D3409" s="13" t="str">
        <f>INDEX(Лист2!C:C,MATCH(B3409,Лист2!A:A,0))</f>
        <v>г. Светлогорск, ул. Дружбы, д. 4, Светлогорский р-н, Гомельская обл.</v>
      </c>
      <c r="E3409" s="43" t="s">
        <v>957</v>
      </c>
      <c r="F3409" s="43" t="s">
        <v>3096</v>
      </c>
      <c r="G3409" s="167"/>
      <c r="H3409" s="167"/>
      <c r="I3409" s="18" t="s">
        <v>3360</v>
      </c>
      <c r="J3409" s="167"/>
      <c r="K3409" s="11"/>
      <c r="L3409" s="46">
        <v>42185</v>
      </c>
      <c r="M3409" s="522"/>
      <c r="N3409" s="39"/>
      <c r="O3409" s="39">
        <v>0</v>
      </c>
      <c r="P3409" s="39">
        <v>1</v>
      </c>
      <c r="Q3409" s="91" t="s">
        <v>3361</v>
      </c>
      <c r="R3409" s="53"/>
      <c r="S3409" s="204" t="s">
        <v>3360</v>
      </c>
      <c r="T3409" s="91"/>
      <c r="U3409" s="92"/>
      <c r="V3409" s="92">
        <v>42185</v>
      </c>
      <c r="W3409" s="92">
        <v>42185</v>
      </c>
      <c r="Y3409" s="127" t="e">
        <f>MATCH(B3409,[2]exp1!$B$45:$B$163,0)</f>
        <v>#N/A</v>
      </c>
      <c r="Z3409" s="127" t="e">
        <f>INDEX([2]exp1!$B$45:$B$163,Y3409)</f>
        <v>#N/A</v>
      </c>
      <c r="AA3409" s="127"/>
      <c r="AB3409" s="127" t="e">
        <f>MATCH(B3409,[2]exp1!$B$5:$B$36,0)</f>
        <v>#N/A</v>
      </c>
      <c r="AC3409" s="127" t="e">
        <f>INDEX([2]exp1!$B$22:$B$36,AB3409)</f>
        <v>#N/A</v>
      </c>
      <c r="AE3409" s="127"/>
    </row>
    <row r="3410" spans="1:31" s="127" customFormat="1" ht="24.75" customHeight="1" x14ac:dyDescent="0.2">
      <c r="A3410" s="220" t="s">
        <v>22182</v>
      </c>
      <c r="B3410" s="485">
        <v>4350</v>
      </c>
      <c r="C3410" s="105" t="s">
        <v>1697</v>
      </c>
      <c r="D3410" s="13" t="str">
        <f>INDEX(Лист2!C:C,MATCH(B3410,Лист2!A:A,0))</f>
        <v>г. Витебск, ул. Гоголя, д. 6, Витебский р-н, Витебская обл.</v>
      </c>
      <c r="E3410" s="43" t="s">
        <v>2646</v>
      </c>
      <c r="F3410" s="43" t="s">
        <v>3052</v>
      </c>
      <c r="G3410" s="18"/>
      <c r="H3410" s="18"/>
      <c r="I3410" s="18" t="s">
        <v>3360</v>
      </c>
      <c r="J3410" s="12"/>
      <c r="K3410" s="13"/>
      <c r="L3410" s="44">
        <v>42185</v>
      </c>
      <c r="M3410" s="522"/>
      <c r="N3410" s="65"/>
      <c r="O3410" s="65">
        <v>0</v>
      </c>
      <c r="P3410" s="65">
        <v>1</v>
      </c>
      <c r="Q3410" s="124" t="s">
        <v>3361</v>
      </c>
      <c r="R3410" s="14"/>
      <c r="S3410" s="204" t="s">
        <v>3360</v>
      </c>
      <c r="T3410" s="124"/>
      <c r="U3410" s="126"/>
      <c r="V3410" s="126">
        <v>42185</v>
      </c>
      <c r="W3410" s="126">
        <v>42185</v>
      </c>
    </row>
    <row r="3411" spans="1:31" s="127" customFormat="1" ht="12.75" customHeight="1" x14ac:dyDescent="0.2">
      <c r="A3411" s="220">
        <v>42167</v>
      </c>
      <c r="B3411" s="485">
        <v>4354</v>
      </c>
      <c r="C3411" s="105" t="s">
        <v>1697</v>
      </c>
      <c r="D3411" s="13" t="str">
        <f>INDEX(Лист2!C:C,MATCH(B3411,Лист2!A:A,0))</f>
        <v>д. Морочково, Россонский р-н, Витебская обл.</v>
      </c>
      <c r="E3411" s="43" t="s">
        <v>2646</v>
      </c>
      <c r="F3411" s="43" t="s">
        <v>3095</v>
      </c>
      <c r="G3411" s="18" t="s">
        <v>2120</v>
      </c>
      <c r="H3411" s="18"/>
      <c r="I3411" s="18"/>
      <c r="J3411" s="71">
        <v>42185</v>
      </c>
      <c r="K3411" s="13"/>
      <c r="L3411" s="13"/>
      <c r="M3411" s="522"/>
      <c r="N3411" s="65"/>
      <c r="O3411" s="65">
        <v>0</v>
      </c>
      <c r="P3411" s="65">
        <v>1</v>
      </c>
      <c r="Q3411" s="124" t="s">
        <v>3107</v>
      </c>
      <c r="R3411" s="14"/>
      <c r="S3411" s="204" t="s">
        <v>2120</v>
      </c>
      <c r="T3411" s="126">
        <v>42185</v>
      </c>
      <c r="U3411" s="126">
        <v>42185</v>
      </c>
      <c r="V3411" s="468"/>
      <c r="W3411" s="468"/>
    </row>
    <row r="3412" spans="1:31" ht="12.75" customHeight="1" x14ac:dyDescent="0.2">
      <c r="A3412" s="220">
        <v>42150</v>
      </c>
      <c r="B3412" s="485">
        <v>4356</v>
      </c>
      <c r="C3412" s="105" t="s">
        <v>1697</v>
      </c>
      <c r="D3412" s="13" t="str">
        <f>INDEX(Лист2!C:C,MATCH(B3412,Лист2!A:A,0))</f>
        <v>г. Могилёв, ул. Строителей, д. 28, Могилёвский р-н, Могилёвская обл.</v>
      </c>
      <c r="E3412" s="43" t="s">
        <v>934</v>
      </c>
      <c r="F3412" s="43" t="s">
        <v>3055</v>
      </c>
      <c r="G3412" s="22"/>
      <c r="H3412" s="22"/>
      <c r="I3412" s="18" t="s">
        <v>3360</v>
      </c>
      <c r="J3412" s="167"/>
      <c r="K3412" s="11"/>
      <c r="L3412" s="46">
        <v>42185</v>
      </c>
      <c r="M3412" s="522"/>
      <c r="N3412" s="39"/>
      <c r="O3412" s="39">
        <v>0</v>
      </c>
      <c r="P3412" s="39">
        <v>1</v>
      </c>
      <c r="Q3412" s="91" t="s">
        <v>3361</v>
      </c>
      <c r="R3412" s="53"/>
      <c r="S3412" s="204" t="s">
        <v>3360</v>
      </c>
      <c r="T3412" s="91"/>
      <c r="U3412" s="92"/>
      <c r="V3412" s="92">
        <v>42185</v>
      </c>
      <c r="W3412" s="92">
        <v>42185</v>
      </c>
      <c r="Y3412" s="127"/>
      <c r="Z3412" s="127"/>
      <c r="AA3412" s="127"/>
      <c r="AB3412" s="127"/>
      <c r="AC3412" s="127"/>
      <c r="AE3412" s="127"/>
    </row>
    <row r="3413" spans="1:31" s="127" customFormat="1" ht="21.75" customHeight="1" x14ac:dyDescent="0.2">
      <c r="A3413" s="220" t="s">
        <v>23039</v>
      </c>
      <c r="B3413" s="98">
        <v>4358</v>
      </c>
      <c r="C3413" s="105" t="s">
        <v>1697</v>
      </c>
      <c r="D3413" s="13" t="str">
        <f>INDEX(Лист2!C:C,MATCH(B3413,Лист2!A:A,0))</f>
        <v>г. Брест, ул. Гвардейская, д. 6а, Брестский р-н, Брестская обл.</v>
      </c>
      <c r="E3413" s="43" t="s">
        <v>1713</v>
      </c>
      <c r="F3413" s="43" t="s">
        <v>3050</v>
      </c>
      <c r="G3413" s="18"/>
      <c r="H3413" s="18"/>
      <c r="I3413" s="18" t="s">
        <v>3360</v>
      </c>
      <c r="J3413" s="12"/>
      <c r="K3413" s="13"/>
      <c r="L3413" s="44">
        <v>42185</v>
      </c>
      <c r="M3413" s="522"/>
      <c r="N3413" s="65"/>
      <c r="O3413" s="65">
        <v>0</v>
      </c>
      <c r="P3413" s="65">
        <v>1</v>
      </c>
      <c r="Q3413" s="124" t="s">
        <v>3361</v>
      </c>
      <c r="R3413" s="14"/>
      <c r="S3413" s="204" t="s">
        <v>3360</v>
      </c>
      <c r="T3413" s="124"/>
      <c r="U3413" s="126"/>
      <c r="V3413" s="126">
        <v>42185</v>
      </c>
      <c r="W3413" s="126">
        <v>42185</v>
      </c>
    </row>
    <row r="3414" spans="1:31" s="127" customFormat="1" ht="12.75" customHeight="1" x14ac:dyDescent="0.2">
      <c r="A3414" s="220">
        <v>42171</v>
      </c>
      <c r="B3414" s="485">
        <v>4359</v>
      </c>
      <c r="C3414" s="105" t="s">
        <v>1697</v>
      </c>
      <c r="D3414" s="13" t="str">
        <f>INDEX(Лист2!C:C,MATCH(B3414,Лист2!A:A,0))</f>
        <v>д. Герники, Щучинский р-н, Гродненская обл.</v>
      </c>
      <c r="E3414" s="43" t="s">
        <v>646</v>
      </c>
      <c r="F3414" s="43" t="s">
        <v>3097</v>
      </c>
      <c r="G3414" s="18" t="s">
        <v>2120</v>
      </c>
      <c r="H3414" s="18" t="s">
        <v>2121</v>
      </c>
      <c r="I3414" s="18" t="s">
        <v>3360</v>
      </c>
      <c r="J3414" s="71">
        <v>42185</v>
      </c>
      <c r="K3414" s="44">
        <v>42185</v>
      </c>
      <c r="L3414" s="44">
        <v>42185</v>
      </c>
      <c r="M3414" s="522"/>
      <c r="N3414" s="65"/>
      <c r="O3414" s="65">
        <v>0</v>
      </c>
      <c r="P3414" s="65">
        <v>1</v>
      </c>
      <c r="Q3414" s="124" t="s">
        <v>3110</v>
      </c>
      <c r="R3414" s="14"/>
      <c r="S3414" s="204" t="s">
        <v>3381</v>
      </c>
      <c r="T3414" s="126">
        <v>42185</v>
      </c>
      <c r="U3414" s="126">
        <v>42185</v>
      </c>
      <c r="V3414" s="126">
        <v>42185</v>
      </c>
      <c r="W3414" s="126">
        <v>42185</v>
      </c>
    </row>
    <row r="3415" spans="1:31" s="127" customFormat="1" ht="12.75" customHeight="1" x14ac:dyDescent="0.2">
      <c r="A3415" s="220">
        <v>42173</v>
      </c>
      <c r="B3415" s="98">
        <v>4366</v>
      </c>
      <c r="C3415" s="105" t="s">
        <v>1697</v>
      </c>
      <c r="D3415" s="13" t="str">
        <f>INDEX(Лист2!C:C,MATCH(B3415,Лист2!A:A,0))</f>
        <v>г. Береза, ул. Свердлова , д. 156а, Березовский р-н, Брестская обл.</v>
      </c>
      <c r="E3415" s="43" t="s">
        <v>1713</v>
      </c>
      <c r="F3415" s="43" t="s">
        <v>3094</v>
      </c>
      <c r="G3415" s="18" t="s">
        <v>2120</v>
      </c>
      <c r="H3415" s="18" t="s">
        <v>2121</v>
      </c>
      <c r="I3415" s="18" t="s">
        <v>3360</v>
      </c>
      <c r="J3415" s="71">
        <v>42185</v>
      </c>
      <c r="K3415" s="44">
        <v>42185</v>
      </c>
      <c r="L3415" s="44">
        <v>42185</v>
      </c>
      <c r="M3415" s="522"/>
      <c r="N3415" s="65"/>
      <c r="O3415" s="65">
        <v>0</v>
      </c>
      <c r="P3415" s="65">
        <v>1</v>
      </c>
      <c r="Q3415" s="124" t="s">
        <v>3110</v>
      </c>
      <c r="R3415" s="14"/>
      <c r="S3415" s="204" t="s">
        <v>3381</v>
      </c>
      <c r="T3415" s="126">
        <v>42185</v>
      </c>
      <c r="U3415" s="126">
        <v>42185</v>
      </c>
      <c r="V3415" s="126">
        <v>42185</v>
      </c>
      <c r="W3415" s="126">
        <v>42185</v>
      </c>
    </row>
    <row r="3416" spans="1:31" s="127" customFormat="1" ht="24" customHeight="1" x14ac:dyDescent="0.2">
      <c r="A3416" s="220" t="s">
        <v>22191</v>
      </c>
      <c r="B3416" s="485">
        <v>4369</v>
      </c>
      <c r="C3416" s="105" t="s">
        <v>1697</v>
      </c>
      <c r="D3416" s="13" t="str">
        <f>INDEX(Лист2!C:C,MATCH(B3416,Лист2!A:A,0))</f>
        <v>г. Минск, ул.  Притыцкого, Минский р-н, Минская обл.</v>
      </c>
      <c r="E3416" s="43" t="s">
        <v>2119</v>
      </c>
      <c r="F3416" s="43" t="s">
        <v>3051</v>
      </c>
      <c r="G3416" s="18"/>
      <c r="H3416" s="18" t="s">
        <v>2121</v>
      </c>
      <c r="I3416" s="18" t="s">
        <v>3360</v>
      </c>
      <c r="J3416" s="12"/>
      <c r="K3416" s="44">
        <v>42185</v>
      </c>
      <c r="L3416" s="44">
        <v>42185</v>
      </c>
      <c r="M3416" s="522"/>
      <c r="N3416" s="65"/>
      <c r="O3416" s="65">
        <v>0</v>
      </c>
      <c r="P3416" s="65">
        <v>1</v>
      </c>
      <c r="Q3416" s="124" t="s">
        <v>3110</v>
      </c>
      <c r="R3416" s="14"/>
      <c r="S3416" s="204" t="s">
        <v>20872</v>
      </c>
      <c r="T3416" s="126">
        <v>42185</v>
      </c>
      <c r="U3416" s="126">
        <v>42185</v>
      </c>
      <c r="V3416" s="126">
        <v>42185</v>
      </c>
      <c r="W3416" s="126">
        <v>42185</v>
      </c>
    </row>
    <row r="3417" spans="1:31" ht="12.75" customHeight="1" x14ac:dyDescent="0.2">
      <c r="A3417" s="220">
        <v>42177</v>
      </c>
      <c r="B3417" s="485">
        <v>4387</v>
      </c>
      <c r="C3417" s="105" t="s">
        <v>1697</v>
      </c>
      <c r="D3417" s="13" t="str">
        <f>INDEX(Лист2!C:C,MATCH(B3417,Лист2!A:A,0))</f>
        <v>г. Минск, ул. Шаранговича, д. 67, Минский р-н, Минская обл.</v>
      </c>
      <c r="E3417" s="43" t="s">
        <v>2119</v>
      </c>
      <c r="F3417" s="43" t="s">
        <v>3051</v>
      </c>
      <c r="G3417" s="167"/>
      <c r="H3417" s="167"/>
      <c r="I3417" s="18" t="s">
        <v>3360</v>
      </c>
      <c r="J3417" s="167"/>
      <c r="K3417" s="11"/>
      <c r="L3417" s="46">
        <v>42185</v>
      </c>
      <c r="M3417" s="522"/>
      <c r="N3417" s="39"/>
      <c r="O3417" s="39">
        <v>0</v>
      </c>
      <c r="P3417" s="39">
        <v>1</v>
      </c>
      <c r="Q3417" s="91" t="s">
        <v>3361</v>
      </c>
      <c r="R3417" s="53"/>
      <c r="S3417" s="204" t="s">
        <v>3360</v>
      </c>
      <c r="T3417" s="91"/>
      <c r="U3417" s="92"/>
      <c r="V3417" s="92">
        <v>42185</v>
      </c>
      <c r="W3417" s="92">
        <v>42185</v>
      </c>
      <c r="Y3417" s="127" t="e">
        <f>MATCH(B3417,[2]exp1!$B$45:$B$163,0)</f>
        <v>#N/A</v>
      </c>
      <c r="Z3417" s="127" t="e">
        <f>INDEX([2]exp1!$B$45:$B$163,Y3417)</f>
        <v>#N/A</v>
      </c>
      <c r="AA3417" s="127"/>
      <c r="AB3417" s="127" t="e">
        <f>MATCH(B3417,[2]exp1!$B$5:$B$36,0)</f>
        <v>#N/A</v>
      </c>
      <c r="AC3417" s="127" t="e">
        <f>INDEX([2]exp1!$B$22:$B$36,AB3417)</f>
        <v>#N/A</v>
      </c>
      <c r="AE3417" s="127"/>
    </row>
    <row r="3418" spans="1:31" s="127" customFormat="1" ht="12.75" customHeight="1" x14ac:dyDescent="0.2">
      <c r="A3418" s="220">
        <v>42160</v>
      </c>
      <c r="B3418" s="485">
        <v>4388</v>
      </c>
      <c r="C3418" s="105" t="s">
        <v>1697</v>
      </c>
      <c r="D3418" s="13" t="str">
        <f>INDEX(Лист2!C:C,MATCH(B3418,Лист2!A:A,0))</f>
        <v>г. Гродно, ул. Абремского, Гродненский р-н, Гродненская обл.</v>
      </c>
      <c r="E3418" s="43" t="s">
        <v>646</v>
      </c>
      <c r="F3418" s="43" t="s">
        <v>3054</v>
      </c>
      <c r="G3418" s="18"/>
      <c r="H3418" s="18"/>
      <c r="I3418" s="18" t="s">
        <v>3360</v>
      </c>
      <c r="J3418" s="12"/>
      <c r="K3418" s="13"/>
      <c r="L3418" s="44">
        <v>42185</v>
      </c>
      <c r="M3418" s="522"/>
      <c r="N3418" s="65"/>
      <c r="O3418" s="65">
        <v>0</v>
      </c>
      <c r="P3418" s="65">
        <v>1</v>
      </c>
      <c r="Q3418" s="124" t="s">
        <v>3361</v>
      </c>
      <c r="R3418" s="14"/>
      <c r="S3418" s="204" t="s">
        <v>3360</v>
      </c>
      <c r="T3418" s="124"/>
      <c r="U3418" s="126"/>
      <c r="V3418" s="126">
        <v>42185</v>
      </c>
      <c r="W3418" s="126">
        <v>42185</v>
      </c>
    </row>
    <row r="3419" spans="1:31" s="127" customFormat="1" ht="12.75" customHeight="1" x14ac:dyDescent="0.2">
      <c r="A3419" s="220">
        <v>42178</v>
      </c>
      <c r="B3419" s="98">
        <v>4499</v>
      </c>
      <c r="C3419" s="105" t="s">
        <v>1697</v>
      </c>
      <c r="D3419" s="13" t="str">
        <f>INDEX(Лист2!C:C,MATCH(B3419,Лист2!A:A,0))</f>
        <v>г. Новополоцк, ул. Молодежная, д. 52, Полоцкий р-н, Витебская обл.</v>
      </c>
      <c r="E3419" s="43" t="s">
        <v>2646</v>
      </c>
      <c r="F3419" s="43" t="s">
        <v>3095</v>
      </c>
      <c r="G3419" s="18"/>
      <c r="H3419" s="18"/>
      <c r="I3419" s="18" t="s">
        <v>3360</v>
      </c>
      <c r="J3419" s="12"/>
      <c r="K3419" s="13"/>
      <c r="L3419" s="44">
        <v>42185</v>
      </c>
      <c r="M3419" s="522"/>
      <c r="N3419" s="65"/>
      <c r="O3419" s="65">
        <v>0</v>
      </c>
      <c r="P3419" s="65">
        <v>1</v>
      </c>
      <c r="Q3419" s="124" t="s">
        <v>3361</v>
      </c>
      <c r="R3419" s="14"/>
      <c r="S3419" s="204" t="s">
        <v>3360</v>
      </c>
      <c r="T3419" s="124"/>
      <c r="U3419" s="126"/>
      <c r="V3419" s="126">
        <v>42185</v>
      </c>
      <c r="W3419" s="126">
        <v>42185</v>
      </c>
    </row>
    <row r="3420" spans="1:31" s="127" customFormat="1" ht="12.75" customHeight="1" x14ac:dyDescent="0.2">
      <c r="A3420" s="220">
        <v>42177</v>
      </c>
      <c r="B3420" s="485">
        <v>4710</v>
      </c>
      <c r="C3420" s="105" t="s">
        <v>1697</v>
      </c>
      <c r="D3420" s="13" t="str">
        <f>INDEX(Лист2!C:C,MATCH(B3420,Лист2!A:A,0))</f>
        <v>г. Могилёв, ул. Пашковская, д. 31, Могилёвский р-н, Могилёвская обл.</v>
      </c>
      <c r="E3420" s="43" t="s">
        <v>934</v>
      </c>
      <c r="F3420" s="43" t="s">
        <v>3055</v>
      </c>
      <c r="G3420" s="18"/>
      <c r="H3420" s="18"/>
      <c r="I3420" s="18" t="s">
        <v>3360</v>
      </c>
      <c r="J3420" s="12"/>
      <c r="K3420" s="13"/>
      <c r="L3420" s="44">
        <v>42185</v>
      </c>
      <c r="M3420" s="522"/>
      <c r="N3420" s="65"/>
      <c r="O3420" s="65">
        <v>0</v>
      </c>
      <c r="P3420" s="65">
        <v>1</v>
      </c>
      <c r="Q3420" s="124" t="s">
        <v>3361</v>
      </c>
      <c r="R3420" s="14"/>
      <c r="S3420" s="204" t="s">
        <v>3360</v>
      </c>
      <c r="T3420" s="124"/>
      <c r="U3420" s="126"/>
      <c r="V3420" s="126">
        <v>42185</v>
      </c>
      <c r="W3420" s="126">
        <v>42185</v>
      </c>
    </row>
    <row r="3421" spans="1:31" s="127" customFormat="1" ht="12.75" customHeight="1" x14ac:dyDescent="0.2">
      <c r="A3421" s="220">
        <v>42179</v>
      </c>
      <c r="B3421" s="98">
        <v>4917</v>
      </c>
      <c r="C3421" s="105" t="s">
        <v>1697</v>
      </c>
      <c r="D3421" s="13" t="str">
        <f>INDEX(Лист2!C:C,MATCH(B3421,Лист2!A:A,0))</f>
        <v>г. Брест, ул. Красногвардейская, 150/1, Брестский р-н, Брестская обл.</v>
      </c>
      <c r="E3421" s="43" t="s">
        <v>1713</v>
      </c>
      <c r="F3421" s="43" t="s">
        <v>3050</v>
      </c>
      <c r="G3421" s="18"/>
      <c r="H3421" s="18"/>
      <c r="I3421" s="18" t="s">
        <v>3360</v>
      </c>
      <c r="J3421" s="12"/>
      <c r="K3421" s="13"/>
      <c r="L3421" s="44">
        <v>42185</v>
      </c>
      <c r="M3421" s="522"/>
      <c r="N3421" s="65"/>
      <c r="O3421" s="65">
        <v>0</v>
      </c>
      <c r="P3421" s="65">
        <v>1</v>
      </c>
      <c r="Q3421" s="124" t="s">
        <v>3361</v>
      </c>
      <c r="R3421" s="14"/>
      <c r="S3421" s="204" t="s">
        <v>3360</v>
      </c>
      <c r="T3421" s="124"/>
      <c r="U3421" s="126"/>
      <c r="V3421" s="126">
        <v>42185</v>
      </c>
      <c r="W3421" s="126">
        <v>42185</v>
      </c>
    </row>
    <row r="3422" spans="1:31" ht="12.75" customHeight="1" x14ac:dyDescent="0.2">
      <c r="A3422" s="220">
        <v>42150</v>
      </c>
      <c r="B3422" s="485">
        <v>4943</v>
      </c>
      <c r="C3422" s="105" t="s">
        <v>1697</v>
      </c>
      <c r="D3422" s="13" t="str">
        <f>INDEX(Лист2!C:C,MATCH(B3422,Лист2!A:A,0))</f>
        <v>г. Могилёв, ул. Алтайская, д. 140а, Могилёвский р-н, Могилёвская обл.</v>
      </c>
      <c r="E3422" s="43" t="s">
        <v>934</v>
      </c>
      <c r="F3422" s="43" t="s">
        <v>3055</v>
      </c>
      <c r="G3422" s="22"/>
      <c r="H3422" s="22"/>
      <c r="I3422" s="18" t="s">
        <v>3360</v>
      </c>
      <c r="J3422" s="167"/>
      <c r="K3422" s="11"/>
      <c r="L3422" s="46">
        <v>42185</v>
      </c>
      <c r="M3422" s="522"/>
      <c r="N3422" s="39"/>
      <c r="O3422" s="39">
        <v>0</v>
      </c>
      <c r="P3422" s="39">
        <v>1</v>
      </c>
      <c r="Q3422" s="91" t="s">
        <v>3361</v>
      </c>
      <c r="R3422" s="53"/>
      <c r="S3422" s="204" t="s">
        <v>3360</v>
      </c>
      <c r="T3422" s="91"/>
      <c r="U3422" s="92"/>
      <c r="V3422" s="92">
        <v>42185</v>
      </c>
      <c r="W3422" s="92">
        <v>42185</v>
      </c>
      <c r="Y3422" s="127"/>
      <c r="Z3422" s="127"/>
      <c r="AA3422" s="127"/>
      <c r="AB3422" s="127"/>
      <c r="AC3422" s="127"/>
      <c r="AE3422" s="127"/>
    </row>
    <row r="3423" spans="1:31" s="127" customFormat="1" ht="12.75" customHeight="1" x14ac:dyDescent="0.2">
      <c r="A3423" s="220" t="s">
        <v>3124</v>
      </c>
      <c r="B3423" s="485">
        <v>4997</v>
      </c>
      <c r="C3423" s="105" t="s">
        <v>1697</v>
      </c>
      <c r="D3423" s="13" t="str">
        <f>INDEX(Лист2!C:C,MATCH(B3423,Лист2!A:A,0))</f>
        <v>г. Могилёв, ул. Тимирязевская, д. 27А, Могилёвский р-н, Могилёвская обл.</v>
      </c>
      <c r="E3423" s="43" t="s">
        <v>934</v>
      </c>
      <c r="F3423" s="43" t="s">
        <v>3055</v>
      </c>
      <c r="G3423" s="18"/>
      <c r="H3423" s="18"/>
      <c r="I3423" s="18" t="s">
        <v>3360</v>
      </c>
      <c r="J3423" s="12"/>
      <c r="K3423" s="13"/>
      <c r="L3423" s="44">
        <v>42185</v>
      </c>
      <c r="M3423" s="522"/>
      <c r="N3423" s="65"/>
      <c r="O3423" s="65">
        <v>0</v>
      </c>
      <c r="P3423" s="65">
        <v>1</v>
      </c>
      <c r="Q3423" s="124" t="s">
        <v>3361</v>
      </c>
      <c r="R3423" s="14"/>
      <c r="S3423" s="204" t="s">
        <v>3360</v>
      </c>
      <c r="T3423" s="124"/>
      <c r="U3423" s="126"/>
      <c r="V3423" s="126">
        <v>42185</v>
      </c>
      <c r="W3423" s="126">
        <v>42185</v>
      </c>
    </row>
    <row r="3424" spans="1:31" ht="12.75" customHeight="1" x14ac:dyDescent="0.2">
      <c r="A3424" s="220">
        <v>42164</v>
      </c>
      <c r="B3424" s="485">
        <v>4999</v>
      </c>
      <c r="C3424" s="105" t="s">
        <v>1697</v>
      </c>
      <c r="D3424" s="13" t="str">
        <f>INDEX(Лист2!C:C,MATCH(B3424,Лист2!A:A,0))</f>
        <v>д. Восход, ул. Центральная , д. 7А, Могилёвский р-н, Могилёвская обл.</v>
      </c>
      <c r="E3424" s="43" t="s">
        <v>934</v>
      </c>
      <c r="F3424" s="43" t="s">
        <v>3055</v>
      </c>
      <c r="G3424" s="167"/>
      <c r="H3424" s="22" t="s">
        <v>2121</v>
      </c>
      <c r="I3424" s="18" t="s">
        <v>3360</v>
      </c>
      <c r="J3424" s="167"/>
      <c r="K3424" s="46">
        <v>42277</v>
      </c>
      <c r="L3424" s="46">
        <v>42185</v>
      </c>
      <c r="M3424" s="522"/>
      <c r="N3424" s="39"/>
      <c r="O3424" s="39">
        <v>0</v>
      </c>
      <c r="P3424" s="39">
        <v>1</v>
      </c>
      <c r="Q3424" s="91" t="s">
        <v>3110</v>
      </c>
      <c r="R3424" s="53"/>
      <c r="S3424" s="204" t="s">
        <v>20872</v>
      </c>
      <c r="T3424" s="92">
        <v>42277</v>
      </c>
      <c r="U3424" s="92">
        <v>42277</v>
      </c>
      <c r="V3424" s="92">
        <v>42185</v>
      </c>
      <c r="W3424" s="92">
        <v>42185</v>
      </c>
      <c r="Y3424" s="127" t="e">
        <f>MATCH(B3424,[2]exp1!$B$45:$B$163,0)</f>
        <v>#N/A</v>
      </c>
      <c r="Z3424" s="127" t="e">
        <f>INDEX([2]exp1!$B$45:$B$163,Y3424)</f>
        <v>#N/A</v>
      </c>
      <c r="AA3424" s="127"/>
      <c r="AB3424" s="127" t="e">
        <f>MATCH(B3424,[2]exp1!$B$5:$B$36,0)</f>
        <v>#N/A</v>
      </c>
      <c r="AC3424" s="127" t="e">
        <f>INDEX([2]exp1!$B$22:$B$36,AB3424)</f>
        <v>#N/A</v>
      </c>
      <c r="AE3424" s="127"/>
    </row>
    <row r="3425" spans="1:31" s="127" customFormat="1" ht="12.75" customHeight="1" x14ac:dyDescent="0.2">
      <c r="A3425" s="220">
        <v>42165</v>
      </c>
      <c r="B3425" s="485">
        <v>5000</v>
      </c>
      <c r="C3425" s="105" t="s">
        <v>1697</v>
      </c>
      <c r="D3425" s="13" t="str">
        <f>INDEX(Лист2!C:C,MATCH(B3425,Лист2!A:A,0))</f>
        <v>г. Могилёв, ул. Алтайская, д. 4А, Могилёвский р-н, Могилёвская обл.</v>
      </c>
      <c r="E3425" s="43" t="s">
        <v>934</v>
      </c>
      <c r="F3425" s="43" t="s">
        <v>3055</v>
      </c>
      <c r="G3425" s="18"/>
      <c r="H3425" s="18"/>
      <c r="I3425" s="18" t="s">
        <v>3360</v>
      </c>
      <c r="J3425" s="12"/>
      <c r="K3425" s="13"/>
      <c r="L3425" s="44">
        <v>42185</v>
      </c>
      <c r="M3425" s="522"/>
      <c r="N3425" s="65"/>
      <c r="O3425" s="65">
        <v>0</v>
      </c>
      <c r="P3425" s="65">
        <v>1</v>
      </c>
      <c r="Q3425" s="124" t="s">
        <v>3361</v>
      </c>
      <c r="R3425" s="14"/>
      <c r="S3425" s="204" t="s">
        <v>3360</v>
      </c>
      <c r="T3425" s="124"/>
      <c r="U3425" s="126"/>
      <c r="V3425" s="126">
        <v>42185</v>
      </c>
      <c r="W3425" s="126">
        <v>42185</v>
      </c>
    </row>
    <row r="3426" spans="1:31" s="127" customFormat="1" ht="27.75" customHeight="1" x14ac:dyDescent="0.2">
      <c r="A3426" s="220" t="s">
        <v>22183</v>
      </c>
      <c r="B3426" s="485">
        <v>5045</v>
      </c>
      <c r="C3426" s="105" t="s">
        <v>1697</v>
      </c>
      <c r="D3426" s="13" t="str">
        <f>INDEX(Лист2!C:C,MATCH(B3426,Лист2!A:A,0))</f>
        <v>г. Речица, ул. 10 лет Октября, Речицкий р-н, Гомельская обл.</v>
      </c>
      <c r="E3426" s="43" t="s">
        <v>957</v>
      </c>
      <c r="F3426" s="43" t="s">
        <v>3096</v>
      </c>
      <c r="G3426" s="18" t="s">
        <v>2120</v>
      </c>
      <c r="H3426" s="18"/>
      <c r="I3426" s="18" t="s">
        <v>3360</v>
      </c>
      <c r="J3426" s="71">
        <v>42185</v>
      </c>
      <c r="K3426" s="13"/>
      <c r="L3426" s="44">
        <v>42185</v>
      </c>
      <c r="M3426" s="522"/>
      <c r="N3426" s="65"/>
      <c r="O3426" s="65">
        <v>0</v>
      </c>
      <c r="P3426" s="65">
        <v>1</v>
      </c>
      <c r="Q3426" s="124" t="s">
        <v>3110</v>
      </c>
      <c r="R3426" s="14"/>
      <c r="S3426" s="204" t="s">
        <v>21319</v>
      </c>
      <c r="T3426" s="126">
        <v>42185</v>
      </c>
      <c r="U3426" s="126">
        <v>42185</v>
      </c>
      <c r="V3426" s="126">
        <v>42185</v>
      </c>
      <c r="W3426" s="126">
        <v>42185</v>
      </c>
    </row>
    <row r="3427" spans="1:31" s="127" customFormat="1" ht="12.75" customHeight="1" x14ac:dyDescent="0.2">
      <c r="A3427" s="220">
        <v>42177</v>
      </c>
      <c r="B3427" s="485">
        <v>5481</v>
      </c>
      <c r="C3427" s="105" t="s">
        <v>1697</v>
      </c>
      <c r="D3427" s="13" t="str">
        <f>INDEX(Лист2!C:C,MATCH(B3427,Лист2!A:A,0))</f>
        <v>г. Брест, ул. Коммерческая, д. 26/1, Брестский р-н, Брестская обл.</v>
      </c>
      <c r="E3427" s="43" t="s">
        <v>1713</v>
      </c>
      <c r="F3427" s="43" t="s">
        <v>3050</v>
      </c>
      <c r="G3427" s="18"/>
      <c r="H3427" s="18"/>
      <c r="I3427" s="18" t="s">
        <v>3360</v>
      </c>
      <c r="J3427" s="12"/>
      <c r="K3427" s="13"/>
      <c r="L3427" s="44">
        <v>42185</v>
      </c>
      <c r="M3427" s="522"/>
      <c r="N3427" s="65"/>
      <c r="O3427" s="65">
        <v>0</v>
      </c>
      <c r="P3427" s="65">
        <v>1</v>
      </c>
      <c r="Q3427" s="124" t="s">
        <v>3361</v>
      </c>
      <c r="R3427" s="14"/>
      <c r="S3427" s="204" t="s">
        <v>3360</v>
      </c>
      <c r="T3427" s="124"/>
      <c r="U3427" s="126"/>
      <c r="V3427" s="126">
        <v>42185</v>
      </c>
      <c r="W3427" s="126">
        <v>42185</v>
      </c>
    </row>
    <row r="3428" spans="1:31" s="127" customFormat="1" ht="12.75" customHeight="1" x14ac:dyDescent="0.2">
      <c r="A3428" s="220" t="s">
        <v>22197</v>
      </c>
      <c r="B3428" s="98">
        <v>4394</v>
      </c>
      <c r="C3428" s="105" t="s">
        <v>1697</v>
      </c>
      <c r="D3428" s="13" t="str">
        <f>INDEX(Лист2!C:C,MATCH(B3428,Лист2!A:A,0))</f>
        <v>г. Минск, ул. Малинина, д. 28 к1, Минский р-н, Минская обл.</v>
      </c>
      <c r="E3428" s="43" t="s">
        <v>2119</v>
      </c>
      <c r="F3428" s="43" t="s">
        <v>3051</v>
      </c>
      <c r="G3428" s="18"/>
      <c r="H3428" s="18"/>
      <c r="I3428" s="18" t="s">
        <v>3360</v>
      </c>
      <c r="J3428" s="12"/>
      <c r="K3428" s="13"/>
      <c r="L3428" s="44">
        <v>42214</v>
      </c>
      <c r="M3428" s="522"/>
      <c r="N3428" s="65"/>
      <c r="O3428" s="65">
        <v>0</v>
      </c>
      <c r="P3428" s="65">
        <v>1</v>
      </c>
      <c r="Q3428" s="124" t="s">
        <v>3361</v>
      </c>
      <c r="R3428" s="14"/>
      <c r="S3428" s="204" t="s">
        <v>3360</v>
      </c>
      <c r="T3428" s="124"/>
      <c r="U3428" s="126"/>
      <c r="V3428" s="126">
        <v>42185</v>
      </c>
      <c r="W3428" s="126">
        <v>42185</v>
      </c>
    </row>
    <row r="3429" spans="1:31" ht="12.75" customHeight="1" x14ac:dyDescent="0.2">
      <c r="A3429" s="220">
        <v>42171</v>
      </c>
      <c r="B3429" s="485">
        <v>4252</v>
      </c>
      <c r="C3429" s="105" t="s">
        <v>1697</v>
      </c>
      <c r="D3429" s="13" t="str">
        <f>INDEX(Лист2!C:C,MATCH(B3429,Лист2!A:A,0))</f>
        <v>г. Витебск, ул. Воровского, Витебский р-н, Витебская обл.</v>
      </c>
      <c r="E3429" s="43" t="s">
        <v>2646</v>
      </c>
      <c r="F3429" s="43" t="s">
        <v>3052</v>
      </c>
      <c r="G3429" s="167"/>
      <c r="H3429" s="167"/>
      <c r="I3429" s="18" t="s">
        <v>3360</v>
      </c>
      <c r="J3429" s="167"/>
      <c r="K3429" s="11"/>
      <c r="L3429" s="46">
        <v>42214</v>
      </c>
      <c r="M3429" s="522"/>
      <c r="N3429" s="39"/>
      <c r="O3429" s="39">
        <v>0</v>
      </c>
      <c r="P3429" s="39">
        <v>1</v>
      </c>
      <c r="Q3429" s="91" t="s">
        <v>3361</v>
      </c>
      <c r="R3429" s="53"/>
      <c r="S3429" s="204" t="s">
        <v>3360</v>
      </c>
      <c r="T3429" s="91"/>
      <c r="U3429" s="92"/>
      <c r="V3429" s="92">
        <v>42185</v>
      </c>
      <c r="W3429" s="92">
        <v>42185</v>
      </c>
      <c r="Y3429" s="127" t="e">
        <f>MATCH(B3429,[2]exp1!$B$45:$B$163,0)</f>
        <v>#N/A</v>
      </c>
      <c r="Z3429" s="127" t="e">
        <f>INDEX([2]exp1!$B$45:$B$163,Y3429)</f>
        <v>#N/A</v>
      </c>
      <c r="AA3429" s="127"/>
      <c r="AB3429" s="127" t="e">
        <f>MATCH(B3429,[2]exp1!$B$5:$B$36,0)</f>
        <v>#N/A</v>
      </c>
      <c r="AC3429" s="127" t="e">
        <f>INDEX([2]exp1!$B$22:$B$36,AB3429)</f>
        <v>#N/A</v>
      </c>
      <c r="AE3429" s="127"/>
    </row>
    <row r="3430" spans="1:31" ht="12.75" customHeight="1" x14ac:dyDescent="0.2">
      <c r="A3430" s="220">
        <v>42165</v>
      </c>
      <c r="B3430" s="485">
        <v>4497</v>
      </c>
      <c r="C3430" s="105" t="s">
        <v>1697</v>
      </c>
      <c r="D3430" s="13" t="str">
        <f>INDEX(Лист2!C:C,MATCH(B3430,Лист2!A:A,0))</f>
        <v>г. Витебск, ул. Мира, д. 37, Витебский р-н, Витебская обл.</v>
      </c>
      <c r="E3430" s="43" t="s">
        <v>2646</v>
      </c>
      <c r="F3430" s="43" t="s">
        <v>3052</v>
      </c>
      <c r="G3430" s="167"/>
      <c r="H3430" s="167"/>
      <c r="I3430" s="18" t="s">
        <v>3360</v>
      </c>
      <c r="J3430" s="167"/>
      <c r="K3430" s="11"/>
      <c r="L3430" s="46">
        <v>42214</v>
      </c>
      <c r="M3430" s="522"/>
      <c r="N3430" s="39"/>
      <c r="O3430" s="39">
        <v>0</v>
      </c>
      <c r="P3430" s="39">
        <v>1</v>
      </c>
      <c r="Q3430" s="91" t="s">
        <v>3361</v>
      </c>
      <c r="R3430" s="53"/>
      <c r="S3430" s="204" t="s">
        <v>3360</v>
      </c>
      <c r="T3430" s="91"/>
      <c r="U3430" s="92"/>
      <c r="V3430" s="92">
        <v>42185</v>
      </c>
      <c r="W3430" s="92">
        <v>42185</v>
      </c>
      <c r="Y3430" s="127" t="e">
        <f>MATCH(B3430,[2]exp1!$B$45:$B$163,0)</f>
        <v>#N/A</v>
      </c>
      <c r="Z3430" s="127" t="e">
        <f>INDEX([2]exp1!$B$45:$B$163,Y3430)</f>
        <v>#N/A</v>
      </c>
      <c r="AA3430" s="127"/>
      <c r="AB3430" s="127" t="e">
        <f>MATCH(B3430,[2]exp1!$B$5:$B$36,0)</f>
        <v>#N/A</v>
      </c>
      <c r="AC3430" s="127" t="e">
        <f>INDEX([2]exp1!$B$22:$B$36,AB3430)</f>
        <v>#N/A</v>
      </c>
      <c r="AE3430" s="127"/>
    </row>
    <row r="3431" spans="1:31" ht="12.75" customHeight="1" x14ac:dyDescent="0.2">
      <c r="A3431" s="220">
        <v>42172</v>
      </c>
      <c r="B3431" s="485">
        <v>4051</v>
      </c>
      <c r="C3431" s="105" t="s">
        <v>1697</v>
      </c>
      <c r="D3431" s="13" t="str">
        <f>INDEX(Лист2!C:C,MATCH(B3431,Лист2!A:A,0))</f>
        <v>д. Заболотинка, земельный участок, Витебский р-н, Витебская обл.</v>
      </c>
      <c r="E3431" s="43" t="s">
        <v>2646</v>
      </c>
      <c r="F3431" s="43" t="s">
        <v>3095</v>
      </c>
      <c r="G3431" s="22" t="s">
        <v>2120</v>
      </c>
      <c r="H3431" s="22" t="s">
        <v>2121</v>
      </c>
      <c r="I3431" s="18" t="s">
        <v>3360</v>
      </c>
      <c r="J3431" s="386">
        <v>42215</v>
      </c>
      <c r="K3431" s="46">
        <v>42215</v>
      </c>
      <c r="L3431" s="46">
        <v>42215</v>
      </c>
      <c r="M3431" s="522"/>
      <c r="N3431" s="39"/>
      <c r="O3431" s="39">
        <v>0</v>
      </c>
      <c r="P3431" s="39">
        <v>1</v>
      </c>
      <c r="Q3431" s="91" t="s">
        <v>3110</v>
      </c>
      <c r="R3431" s="53"/>
      <c r="S3431" s="204" t="s">
        <v>3381</v>
      </c>
      <c r="T3431" s="92">
        <v>42185</v>
      </c>
      <c r="U3431" s="92">
        <v>42185</v>
      </c>
      <c r="V3431" s="92">
        <v>42185</v>
      </c>
      <c r="W3431" s="92">
        <v>42185</v>
      </c>
      <c r="Y3431" s="127" t="e">
        <f>MATCH(B3431,[2]exp1!$B$45:$B$163,0)</f>
        <v>#N/A</v>
      </c>
      <c r="Z3431" s="127" t="e">
        <f>INDEX([2]exp1!$B$45:$B$163,Y3431)</f>
        <v>#N/A</v>
      </c>
      <c r="AA3431" s="127"/>
      <c r="AB3431" s="127" t="e">
        <f>MATCH(B3431,[2]exp1!$B$5:$B$36,0)</f>
        <v>#N/A</v>
      </c>
      <c r="AC3431" s="127" t="e">
        <f>INDEX([2]exp1!$B$22:$B$36,AB3431)</f>
        <v>#N/A</v>
      </c>
      <c r="AE3431" s="127"/>
    </row>
    <row r="3432" spans="1:31" s="127" customFormat="1" ht="12.75" customHeight="1" x14ac:dyDescent="0.2">
      <c r="A3432" s="220">
        <v>42171</v>
      </c>
      <c r="B3432" s="206">
        <v>5020</v>
      </c>
      <c r="C3432" s="105" t="s">
        <v>1697</v>
      </c>
      <c r="D3432" s="13" t="str">
        <f>INDEX(Лист2!C:C,MATCH(B3432,Лист2!A:A,0))</f>
        <v>г. Брест, ул. Коммунистическая , д. 28, Брестский р-н, Брестская обл.</v>
      </c>
      <c r="E3432" s="43" t="s">
        <v>1713</v>
      </c>
      <c r="F3432" s="43" t="s">
        <v>3050</v>
      </c>
      <c r="G3432" s="18"/>
      <c r="H3432" s="18"/>
      <c r="I3432" s="18" t="s">
        <v>3360</v>
      </c>
      <c r="J3432" s="12"/>
      <c r="K3432" s="13"/>
      <c r="L3432" s="44">
        <v>42215</v>
      </c>
      <c r="M3432" s="522"/>
      <c r="N3432" s="65"/>
      <c r="O3432" s="65">
        <v>0</v>
      </c>
      <c r="P3432" s="65">
        <v>1</v>
      </c>
      <c r="Q3432" s="124" t="s">
        <v>3361</v>
      </c>
      <c r="R3432" s="14"/>
      <c r="S3432" s="204" t="s">
        <v>3360</v>
      </c>
      <c r="T3432" s="124"/>
      <c r="U3432" s="126"/>
      <c r="V3432" s="126">
        <v>42185</v>
      </c>
      <c r="W3432" s="126">
        <v>42185</v>
      </c>
    </row>
    <row r="3433" spans="1:31" s="127" customFormat="1" ht="33.75" customHeight="1" x14ac:dyDescent="0.2">
      <c r="A3433" s="220" t="s">
        <v>22934</v>
      </c>
      <c r="B3433" s="485">
        <v>4313</v>
      </c>
      <c r="C3433" s="105" t="s">
        <v>1697</v>
      </c>
      <c r="D3433" s="13" t="str">
        <f>INDEX(Лист2!C:C,MATCH(B3433,Лист2!A:A,0))</f>
        <v>г. Минск, ул. МКАД 23,19 км , Минский р-н, Минская обл.</v>
      </c>
      <c r="E3433" s="43" t="s">
        <v>2119</v>
      </c>
      <c r="F3433" s="43" t="s">
        <v>3051</v>
      </c>
      <c r="G3433" s="18"/>
      <c r="H3433" s="18"/>
      <c r="I3433" s="18" t="s">
        <v>3360</v>
      </c>
      <c r="J3433" s="12"/>
      <c r="K3433" s="13"/>
      <c r="L3433" s="44">
        <v>42215</v>
      </c>
      <c r="M3433" s="522"/>
      <c r="N3433" s="65"/>
      <c r="O3433" s="65">
        <v>0</v>
      </c>
      <c r="P3433" s="65">
        <v>1</v>
      </c>
      <c r="Q3433" s="124" t="s">
        <v>3361</v>
      </c>
      <c r="R3433" s="14"/>
      <c r="S3433" s="204" t="s">
        <v>3360</v>
      </c>
      <c r="T3433" s="124"/>
      <c r="U3433" s="126"/>
      <c r="V3433" s="126">
        <v>42185</v>
      </c>
      <c r="W3433" s="126">
        <v>42185</v>
      </c>
    </row>
    <row r="3434" spans="1:31" s="127" customFormat="1" ht="12.75" customHeight="1" x14ac:dyDescent="0.2">
      <c r="A3434" s="220">
        <v>42177</v>
      </c>
      <c r="B3434" s="485">
        <v>4250</v>
      </c>
      <c r="C3434" s="105" t="s">
        <v>1697</v>
      </c>
      <c r="D3434" s="13" t="str">
        <f>INDEX(Лист2!C:C,MATCH(B3434,Лист2!A:A,0))</f>
        <v>г. Минск, 2-й пер.Тимошенко, д. 5, Минский р-н, Минская обл.</v>
      </c>
      <c r="E3434" s="43" t="s">
        <v>2119</v>
      </c>
      <c r="F3434" s="43" t="s">
        <v>3051</v>
      </c>
      <c r="G3434" s="18"/>
      <c r="H3434" s="18"/>
      <c r="I3434" s="18" t="s">
        <v>3360</v>
      </c>
      <c r="J3434" s="12"/>
      <c r="K3434" s="13"/>
      <c r="L3434" s="44">
        <v>42215</v>
      </c>
      <c r="M3434" s="522"/>
      <c r="N3434" s="65"/>
      <c r="O3434" s="65">
        <v>0</v>
      </c>
      <c r="P3434" s="65">
        <v>1</v>
      </c>
      <c r="Q3434" s="124" t="s">
        <v>3361</v>
      </c>
      <c r="R3434" s="14"/>
      <c r="S3434" s="204" t="s">
        <v>3360</v>
      </c>
      <c r="T3434" s="124"/>
      <c r="U3434" s="126"/>
      <c r="V3434" s="126">
        <v>42185</v>
      </c>
      <c r="W3434" s="126">
        <v>42185</v>
      </c>
    </row>
    <row r="3435" spans="1:31" ht="12.75" customHeight="1" x14ac:dyDescent="0.2">
      <c r="A3435" s="220">
        <v>42179</v>
      </c>
      <c r="B3435" s="98">
        <v>4310</v>
      </c>
      <c r="C3435" s="105" t="s">
        <v>1697</v>
      </c>
      <c r="D3435" s="13" t="str">
        <f>INDEX(Лист2!C:C,MATCH(B3435,Лист2!A:A,0))</f>
        <v>г. Минск, в в р-не Чичурина, 6, 12, 18, Минский р-н, Минская обл.</v>
      </c>
      <c r="E3435" s="43" t="s">
        <v>2119</v>
      </c>
      <c r="F3435" s="43" t="s">
        <v>3051</v>
      </c>
      <c r="G3435" s="167"/>
      <c r="H3435" s="167"/>
      <c r="I3435" s="18" t="s">
        <v>3360</v>
      </c>
      <c r="J3435" s="167"/>
      <c r="K3435" s="11"/>
      <c r="L3435" s="46">
        <v>42215</v>
      </c>
      <c r="M3435" s="522"/>
      <c r="N3435" s="39"/>
      <c r="O3435" s="39">
        <v>0</v>
      </c>
      <c r="P3435" s="39">
        <v>1</v>
      </c>
      <c r="Q3435" s="124" t="s">
        <v>3361</v>
      </c>
      <c r="R3435" s="53"/>
      <c r="S3435" s="204" t="s">
        <v>3360</v>
      </c>
      <c r="T3435" s="91"/>
      <c r="U3435" s="92"/>
      <c r="V3435" s="92">
        <v>42185</v>
      </c>
      <c r="W3435" s="92">
        <v>42185</v>
      </c>
      <c r="Y3435" s="127" t="e">
        <f>MATCH(B3435,[2]exp1!$B$45:$B$163,0)</f>
        <v>#N/A</v>
      </c>
      <c r="Z3435" s="127" t="e">
        <f>INDEX([2]exp1!$B$45:$B$163,Y3435)</f>
        <v>#N/A</v>
      </c>
      <c r="AA3435" s="127"/>
      <c r="AB3435" s="127" t="e">
        <f>MATCH(B3435,[2]exp1!$B$5:$B$36,0)</f>
        <v>#N/A</v>
      </c>
      <c r="AC3435" s="127" t="e">
        <f>INDEX([2]exp1!$B$22:$B$36,AB3435)</f>
        <v>#N/A</v>
      </c>
      <c r="AE3435" s="127"/>
    </row>
    <row r="3436" spans="1:31" s="127" customFormat="1" ht="21.75" customHeight="1" x14ac:dyDescent="0.2">
      <c r="A3436" s="220" t="s">
        <v>23045</v>
      </c>
      <c r="B3436" s="504">
        <v>4959</v>
      </c>
      <c r="C3436" s="105" t="s">
        <v>1697</v>
      </c>
      <c r="D3436" s="13" t="str">
        <f>INDEX(Лист2!C:C,MATCH(B3436,Лист2!A:A,0))</f>
        <v>г. Витебск, ул. Воинов-Интернационалистов, д. 37, Витебский р-н, Витебская обл.</v>
      </c>
      <c r="E3436" s="43" t="s">
        <v>2646</v>
      </c>
      <c r="F3436" s="43" t="s">
        <v>3052</v>
      </c>
      <c r="G3436" s="18"/>
      <c r="H3436" s="18"/>
      <c r="I3436" s="18" t="s">
        <v>3360</v>
      </c>
      <c r="J3436" s="12"/>
      <c r="K3436" s="13"/>
      <c r="L3436" s="44">
        <v>42215</v>
      </c>
      <c r="M3436" s="522"/>
      <c r="N3436" s="65"/>
      <c r="O3436" s="65">
        <v>0</v>
      </c>
      <c r="P3436" s="65">
        <v>1</v>
      </c>
      <c r="Q3436" s="124" t="s">
        <v>3361</v>
      </c>
      <c r="R3436" s="14"/>
      <c r="S3436" s="204" t="s">
        <v>3360</v>
      </c>
      <c r="T3436" s="124"/>
      <c r="U3436" s="126"/>
      <c r="V3436" s="126">
        <v>42185</v>
      </c>
      <c r="W3436" s="126">
        <v>42185</v>
      </c>
    </row>
    <row r="3437" spans="1:31" ht="12.75" customHeight="1" x14ac:dyDescent="0.2">
      <c r="A3437" s="220">
        <v>42177</v>
      </c>
      <c r="B3437" s="206">
        <v>4958</v>
      </c>
      <c r="C3437" s="105" t="s">
        <v>1697</v>
      </c>
      <c r="D3437" s="13" t="str">
        <f>INDEX(Лист2!C:C,MATCH(B3437,Лист2!A:A,0))</f>
        <v>г. Витебск, ул. Шмырева, д. 44, Витебский р-н, Витебская обл.</v>
      </c>
      <c r="E3437" s="43" t="s">
        <v>2646</v>
      </c>
      <c r="F3437" s="43" t="s">
        <v>3052</v>
      </c>
      <c r="G3437" s="167"/>
      <c r="H3437" s="167"/>
      <c r="I3437" s="18" t="s">
        <v>3360</v>
      </c>
      <c r="J3437" s="167"/>
      <c r="K3437" s="11"/>
      <c r="L3437" s="46">
        <v>42215</v>
      </c>
      <c r="M3437" s="522"/>
      <c r="N3437" s="39"/>
      <c r="O3437" s="65">
        <v>0</v>
      </c>
      <c r="P3437" s="65">
        <v>1</v>
      </c>
      <c r="Q3437" s="124" t="s">
        <v>3361</v>
      </c>
      <c r="R3437" s="53"/>
      <c r="S3437" s="204" t="s">
        <v>3360</v>
      </c>
      <c r="T3437" s="91"/>
      <c r="U3437" s="92"/>
      <c r="V3437" s="92">
        <v>42185</v>
      </c>
      <c r="W3437" s="92">
        <v>42185</v>
      </c>
      <c r="Y3437" s="127" t="e">
        <f>MATCH(B3437,[2]exp1!$B$45:$B$163,0)</f>
        <v>#N/A</v>
      </c>
      <c r="Z3437" s="127" t="e">
        <f>INDEX([2]exp1!$B$45:$B$163,Y3437)</f>
        <v>#N/A</v>
      </c>
      <c r="AA3437" s="127"/>
      <c r="AB3437" s="127" t="e">
        <f>MATCH(B3437,[2]exp1!$B$5:$B$36,0)</f>
        <v>#N/A</v>
      </c>
      <c r="AC3437" s="127" t="e">
        <f>INDEX([2]exp1!$B$22:$B$36,AB3437)</f>
        <v>#N/A</v>
      </c>
      <c r="AE3437" s="127"/>
    </row>
    <row r="3438" spans="1:31" s="127" customFormat="1" ht="24" customHeight="1" x14ac:dyDescent="0.2">
      <c r="A3438" s="487" t="s">
        <v>22186</v>
      </c>
      <c r="B3438" s="488">
        <v>4362</v>
      </c>
      <c r="C3438" s="489" t="s">
        <v>1697</v>
      </c>
      <c r="D3438" s="490" t="str">
        <f>INDEX(Лист2!C:C,MATCH(B3438,Лист2!A:A,0))</f>
        <v>г. Минск, ул. Колесникова, Минский р-н, Минская обл.</v>
      </c>
      <c r="E3438" s="491" t="s">
        <v>2119</v>
      </c>
      <c r="F3438" s="491" t="s">
        <v>3051</v>
      </c>
      <c r="G3438" s="492"/>
      <c r="H3438" s="492"/>
      <c r="I3438" s="492" t="s">
        <v>3360</v>
      </c>
      <c r="J3438" s="12"/>
      <c r="K3438" s="13"/>
      <c r="L3438" s="44">
        <v>42216</v>
      </c>
      <c r="M3438" s="522"/>
      <c r="N3438" s="65"/>
      <c r="O3438" s="65">
        <v>0</v>
      </c>
      <c r="P3438" s="65">
        <v>1</v>
      </c>
      <c r="Q3438" s="124" t="s">
        <v>3361</v>
      </c>
      <c r="R3438" s="14"/>
      <c r="S3438" s="204" t="s">
        <v>3360</v>
      </c>
      <c r="T3438" s="124"/>
      <c r="U3438" s="126"/>
      <c r="V3438" s="126">
        <v>42152</v>
      </c>
      <c r="W3438" s="126">
        <v>42216</v>
      </c>
    </row>
    <row r="3439" spans="1:31" ht="33.75" customHeight="1" x14ac:dyDescent="0.2">
      <c r="A3439" s="220" t="s">
        <v>22939</v>
      </c>
      <c r="B3439" s="219">
        <v>4395</v>
      </c>
      <c r="C3439" s="105" t="s">
        <v>1697</v>
      </c>
      <c r="D3439" s="13" t="str">
        <f>INDEX(Лист2!C:C,MATCH(B3439,Лист2!A:A,0))</f>
        <v>д. Большой Тростенец, ул. Западная, д. 14б, Минский р-н, Минская обл.</v>
      </c>
      <c r="E3439" s="43" t="s">
        <v>2119</v>
      </c>
      <c r="F3439" s="43" t="s">
        <v>3098</v>
      </c>
      <c r="G3439" s="22"/>
      <c r="H3439" s="22"/>
      <c r="I3439" s="18" t="s">
        <v>3360</v>
      </c>
      <c r="J3439" s="167"/>
      <c r="K3439" s="11"/>
      <c r="L3439" s="46">
        <v>42216</v>
      </c>
      <c r="M3439" s="522"/>
      <c r="N3439" s="39"/>
      <c r="O3439" s="65">
        <v>0</v>
      </c>
      <c r="P3439" s="65">
        <v>1</v>
      </c>
      <c r="Q3439" s="124" t="s">
        <v>3361</v>
      </c>
      <c r="R3439" s="53"/>
      <c r="S3439" s="204" t="s">
        <v>3360</v>
      </c>
      <c r="T3439" s="92"/>
      <c r="U3439" s="92"/>
      <c r="V3439" s="92">
        <v>42215</v>
      </c>
      <c r="W3439" s="92">
        <v>42216</v>
      </c>
      <c r="Y3439" s="127"/>
      <c r="Z3439" s="127"/>
      <c r="AA3439" s="127"/>
      <c r="AB3439" s="127"/>
      <c r="AC3439" s="127"/>
      <c r="AE3439" s="127"/>
    </row>
    <row r="3440" spans="1:31" ht="22.5" customHeight="1" x14ac:dyDescent="0.2">
      <c r="A3440" s="220" t="s">
        <v>22931</v>
      </c>
      <c r="B3440" s="219">
        <v>4916</v>
      </c>
      <c r="C3440" s="105" t="s">
        <v>1697</v>
      </c>
      <c r="D3440" s="13" t="str">
        <f>INDEX(Лист2!C:C,MATCH(B3440,Лист2!A:A,0))</f>
        <v>г. Пинск, ул. Железнодорожная          , д. 56, Пинский р-н, Брестская обл.</v>
      </c>
      <c r="E3440" s="43" t="s">
        <v>1713</v>
      </c>
      <c r="F3440" s="43" t="s">
        <v>3094</v>
      </c>
      <c r="G3440" s="22"/>
      <c r="H3440" s="22"/>
      <c r="I3440" s="18" t="s">
        <v>3360</v>
      </c>
      <c r="J3440" s="167"/>
      <c r="K3440" s="11"/>
      <c r="L3440" s="46">
        <v>42216</v>
      </c>
      <c r="M3440" s="522"/>
      <c r="N3440" s="39"/>
      <c r="O3440" s="65">
        <v>0</v>
      </c>
      <c r="P3440" s="65">
        <v>1</v>
      </c>
      <c r="Q3440" s="124" t="s">
        <v>3361</v>
      </c>
      <c r="R3440" s="53"/>
      <c r="S3440" s="204" t="s">
        <v>3360</v>
      </c>
      <c r="T3440" s="92"/>
      <c r="U3440" s="92"/>
      <c r="V3440" s="92">
        <v>42215</v>
      </c>
      <c r="W3440" s="92">
        <v>42216</v>
      </c>
      <c r="Y3440" s="127"/>
      <c r="Z3440" s="127"/>
      <c r="AA3440" s="127"/>
      <c r="AB3440" s="127"/>
      <c r="AC3440" s="127"/>
      <c r="AE3440" s="127"/>
    </row>
    <row r="3441" spans="1:31" s="127" customFormat="1" ht="24.75" customHeight="1" x14ac:dyDescent="0.2">
      <c r="A3441" s="220" t="s">
        <v>23005</v>
      </c>
      <c r="B3441" s="206">
        <v>4918</v>
      </c>
      <c r="C3441" s="105" t="s">
        <v>1697</v>
      </c>
      <c r="D3441" s="13" t="str">
        <f>INDEX(Лист2!C:C,MATCH(B3441,Лист2!A:A,0))</f>
        <v>д. Тельмы-2, ул. Промышленная, Брестский р-н, Брестская обл.</v>
      </c>
      <c r="E3441" s="43" t="s">
        <v>1713</v>
      </c>
      <c r="F3441" s="43" t="s">
        <v>3094</v>
      </c>
      <c r="G3441" s="18" t="s">
        <v>2120</v>
      </c>
      <c r="H3441" s="18"/>
      <c r="I3441" s="18" t="s">
        <v>3360</v>
      </c>
      <c r="J3441" s="71">
        <v>42277</v>
      </c>
      <c r="K3441" s="13"/>
      <c r="L3441" s="44">
        <v>42216</v>
      </c>
      <c r="M3441" s="522"/>
      <c r="N3441" s="65"/>
      <c r="O3441" s="65">
        <v>0</v>
      </c>
      <c r="P3441" s="65">
        <v>1</v>
      </c>
      <c r="Q3441" s="124" t="s">
        <v>3110</v>
      </c>
      <c r="R3441" s="14"/>
      <c r="S3441" s="204" t="s">
        <v>21319</v>
      </c>
      <c r="T3441" s="126">
        <v>42277</v>
      </c>
      <c r="U3441" s="126">
        <v>42277</v>
      </c>
      <c r="V3441" s="126">
        <v>42185</v>
      </c>
      <c r="W3441" s="126">
        <v>42216</v>
      </c>
    </row>
    <row r="3442" spans="1:31" ht="21.75" customHeight="1" x14ac:dyDescent="0.2">
      <c r="A3442" s="220" t="s">
        <v>22931</v>
      </c>
      <c r="B3442" s="219">
        <v>5001</v>
      </c>
      <c r="C3442" s="105" t="s">
        <v>1697</v>
      </c>
      <c r="D3442" s="13" t="str">
        <f>INDEX(Лист2!C:C,MATCH(B3442,Лист2!A:A,0))</f>
        <v>г. Минск, ул. Мястровская, 8, 12, Минский р-н, Минская обл.</v>
      </c>
      <c r="E3442" s="43" t="s">
        <v>2119</v>
      </c>
      <c r="F3442" s="43" t="s">
        <v>3051</v>
      </c>
      <c r="G3442" s="22"/>
      <c r="H3442" s="22"/>
      <c r="I3442" s="18" t="s">
        <v>3360</v>
      </c>
      <c r="J3442" s="167"/>
      <c r="K3442" s="11"/>
      <c r="L3442" s="46">
        <v>42216</v>
      </c>
      <c r="M3442" s="522"/>
      <c r="N3442" s="39"/>
      <c r="O3442" s="65">
        <v>0</v>
      </c>
      <c r="P3442" s="65">
        <v>1</v>
      </c>
      <c r="Q3442" s="124" t="s">
        <v>3361</v>
      </c>
      <c r="R3442" s="53"/>
      <c r="S3442" s="204" t="s">
        <v>3360</v>
      </c>
      <c r="T3442" s="92"/>
      <c r="U3442" s="92"/>
      <c r="V3442" s="92">
        <v>42215</v>
      </c>
      <c r="W3442" s="92">
        <v>42216</v>
      </c>
      <c r="Y3442" s="127"/>
      <c r="Z3442" s="127"/>
      <c r="AA3442" s="127"/>
      <c r="AB3442" s="127"/>
      <c r="AC3442" s="127"/>
      <c r="AE3442" s="127"/>
    </row>
    <row r="3443" spans="1:31" ht="20.25" customHeight="1" x14ac:dyDescent="0.2">
      <c r="A3443" s="220" t="s">
        <v>22932</v>
      </c>
      <c r="B3443" s="219">
        <v>5004</v>
      </c>
      <c r="C3443" s="105" t="s">
        <v>1697</v>
      </c>
      <c r="D3443" s="13" t="str">
        <f>INDEX(Лист2!C:C,MATCH(B3443,Лист2!A:A,0))</f>
        <v>г. Могилёв, бул. Непокоренных, д. 76А, Могилёвский р-н, Могилёвская обл.</v>
      </c>
      <c r="E3443" s="43" t="s">
        <v>934</v>
      </c>
      <c r="F3443" s="43" t="s">
        <v>3055</v>
      </c>
      <c r="G3443" s="22" t="s">
        <v>20876</v>
      </c>
      <c r="H3443" s="22"/>
      <c r="I3443" s="18" t="s">
        <v>3360</v>
      </c>
      <c r="J3443" s="167"/>
      <c r="K3443" s="11"/>
      <c r="L3443" s="46">
        <v>42216</v>
      </c>
      <c r="M3443" s="522"/>
      <c r="N3443" s="39"/>
      <c r="O3443" s="65">
        <v>0</v>
      </c>
      <c r="P3443" s="65">
        <v>1</v>
      </c>
      <c r="Q3443" s="124" t="s">
        <v>3361</v>
      </c>
      <c r="R3443" s="53"/>
      <c r="S3443" s="204" t="s">
        <v>3360</v>
      </c>
      <c r="T3443" s="91"/>
      <c r="U3443" s="92"/>
      <c r="V3443" s="92">
        <v>42215</v>
      </c>
      <c r="W3443" s="92">
        <v>42216</v>
      </c>
      <c r="Y3443" s="127"/>
      <c r="Z3443" s="127"/>
      <c r="AA3443" s="127"/>
      <c r="AB3443" s="127"/>
      <c r="AC3443" s="127"/>
      <c r="AE3443" s="127"/>
    </row>
    <row r="3444" spans="1:31" ht="21" customHeight="1" x14ac:dyDescent="0.2">
      <c r="A3444" s="220" t="s">
        <v>23044</v>
      </c>
      <c r="B3444" s="219">
        <v>5008</v>
      </c>
      <c r="C3444" s="105" t="s">
        <v>1697</v>
      </c>
      <c r="D3444" s="13" t="str">
        <f>INDEX(Лист2!C:C,MATCH(B3444,Лист2!A:A,0))</f>
        <v>г. Витебск, ул. Горького , д. 57а, Витебский р-н, Витебская обл.</v>
      </c>
      <c r="E3444" s="43" t="s">
        <v>2646</v>
      </c>
      <c r="F3444" s="43" t="s">
        <v>3052</v>
      </c>
      <c r="G3444" s="22"/>
      <c r="H3444" s="22"/>
      <c r="I3444" s="18" t="s">
        <v>3360</v>
      </c>
      <c r="J3444" s="167"/>
      <c r="K3444" s="11"/>
      <c r="L3444" s="46">
        <v>42216</v>
      </c>
      <c r="M3444" s="522"/>
      <c r="N3444" s="39"/>
      <c r="O3444" s="65">
        <v>0</v>
      </c>
      <c r="P3444" s="65">
        <v>1</v>
      </c>
      <c r="Q3444" s="124" t="s">
        <v>3361</v>
      </c>
      <c r="R3444" s="53"/>
      <c r="S3444" s="204" t="s">
        <v>3360</v>
      </c>
      <c r="T3444" s="91"/>
      <c r="U3444" s="92"/>
      <c r="V3444" s="92">
        <v>42215</v>
      </c>
      <c r="W3444" s="92">
        <v>42216</v>
      </c>
      <c r="Y3444" s="127"/>
      <c r="Z3444" s="127"/>
      <c r="AA3444" s="127"/>
      <c r="AB3444" s="127"/>
      <c r="AC3444" s="127"/>
      <c r="AE3444" s="127"/>
    </row>
    <row r="3445" spans="1:31" ht="17.25" customHeight="1" x14ac:dyDescent="0.2">
      <c r="A3445" s="220">
        <v>42214</v>
      </c>
      <c r="B3445" s="219">
        <v>5012</v>
      </c>
      <c r="C3445" s="105" t="s">
        <v>1697</v>
      </c>
      <c r="D3445" s="13" t="str">
        <f>INDEX(Лист2!C:C,MATCH(B3445,Лист2!A:A,0))</f>
        <v>г. Витебск, ул. Ленина, д. 35, Витебский р-н, Витебская обл.</v>
      </c>
      <c r="E3445" s="43" t="s">
        <v>2646</v>
      </c>
      <c r="F3445" s="43" t="s">
        <v>3052</v>
      </c>
      <c r="G3445" s="22"/>
      <c r="H3445" s="22"/>
      <c r="I3445" s="18" t="s">
        <v>3360</v>
      </c>
      <c r="J3445" s="167"/>
      <c r="K3445" s="11"/>
      <c r="L3445" s="46">
        <v>42216</v>
      </c>
      <c r="M3445" s="522"/>
      <c r="N3445" s="39"/>
      <c r="O3445" s="65">
        <v>0</v>
      </c>
      <c r="P3445" s="65">
        <v>1</v>
      </c>
      <c r="Q3445" s="124" t="s">
        <v>3361</v>
      </c>
      <c r="R3445" s="53"/>
      <c r="S3445" s="507" t="s">
        <v>3360</v>
      </c>
      <c r="T3445" s="91"/>
      <c r="U3445" s="92"/>
      <c r="V3445" s="92">
        <v>42215</v>
      </c>
      <c r="W3445" s="92">
        <v>42216</v>
      </c>
      <c r="Y3445" s="127"/>
      <c r="Z3445" s="127"/>
      <c r="AA3445" s="127"/>
      <c r="AB3445" s="127"/>
      <c r="AC3445" s="127"/>
      <c r="AE3445" s="127"/>
    </row>
    <row r="3446" spans="1:31" ht="20.25" customHeight="1" x14ac:dyDescent="0.2">
      <c r="A3446" s="220" t="s">
        <v>22933</v>
      </c>
      <c r="B3446" s="219">
        <v>5021</v>
      </c>
      <c r="C3446" s="105" t="s">
        <v>1697</v>
      </c>
      <c r="D3446" s="13" t="str">
        <f>INDEX(Лист2!C:C,MATCH(B3446,Лист2!A:A,0))</f>
        <v>г. Брест, ул. Шоссейная, д. 2, Брестский р-н, Брестская обл.</v>
      </c>
      <c r="E3446" s="43" t="s">
        <v>1713</v>
      </c>
      <c r="F3446" s="43" t="s">
        <v>3050</v>
      </c>
      <c r="G3446" s="22"/>
      <c r="H3446" s="22"/>
      <c r="I3446" s="18" t="s">
        <v>3360</v>
      </c>
      <c r="J3446" s="167"/>
      <c r="K3446" s="11"/>
      <c r="L3446" s="46">
        <v>42216</v>
      </c>
      <c r="M3446" s="522"/>
      <c r="N3446" s="39"/>
      <c r="O3446" s="65">
        <v>0</v>
      </c>
      <c r="P3446" s="65">
        <v>1</v>
      </c>
      <c r="Q3446" s="124" t="s">
        <v>3361</v>
      </c>
      <c r="R3446" s="53"/>
      <c r="S3446" s="204" t="s">
        <v>3360</v>
      </c>
      <c r="T3446" s="91"/>
      <c r="U3446" s="92"/>
      <c r="V3446" s="92">
        <v>42215</v>
      </c>
      <c r="W3446" s="92">
        <v>42216</v>
      </c>
      <c r="Y3446" s="127"/>
      <c r="Z3446" s="127"/>
      <c r="AA3446" s="127"/>
      <c r="AB3446" s="127"/>
      <c r="AC3446" s="127"/>
      <c r="AE3446" s="127"/>
    </row>
    <row r="3447" spans="1:31" ht="23.25" customHeight="1" x14ac:dyDescent="0.2">
      <c r="A3447" s="220" t="s">
        <v>22935</v>
      </c>
      <c r="B3447" s="219">
        <v>5030</v>
      </c>
      <c r="C3447" s="105" t="s">
        <v>1697</v>
      </c>
      <c r="D3447" s="13" t="str">
        <f>INDEX(Лист2!C:C,MATCH(B3447,Лист2!A:A,0))</f>
        <v>г. Минск, ул. Мястровская, д. 12, Минский р-н, Минская обл.</v>
      </c>
      <c r="E3447" s="43" t="s">
        <v>2119</v>
      </c>
      <c r="F3447" s="43" t="s">
        <v>3051</v>
      </c>
      <c r="G3447" s="22" t="s">
        <v>2120</v>
      </c>
      <c r="H3447" s="22" t="s">
        <v>2121</v>
      </c>
      <c r="I3447" s="18"/>
      <c r="J3447" s="386">
        <v>42216</v>
      </c>
      <c r="K3447" s="46">
        <v>42216</v>
      </c>
      <c r="L3447" s="11"/>
      <c r="M3447" s="522"/>
      <c r="N3447" s="39"/>
      <c r="O3447" s="65">
        <v>0</v>
      </c>
      <c r="P3447" s="65">
        <v>1</v>
      </c>
      <c r="Q3447" s="124" t="s">
        <v>3107</v>
      </c>
      <c r="R3447" s="53"/>
      <c r="S3447" s="362" t="s">
        <v>3115</v>
      </c>
      <c r="T3447" s="92">
        <v>42215</v>
      </c>
      <c r="U3447" s="92">
        <v>42216</v>
      </c>
      <c r="V3447" s="92"/>
      <c r="W3447" s="342"/>
      <c r="Y3447" s="127"/>
      <c r="Z3447" s="127"/>
      <c r="AA3447" s="127"/>
      <c r="AB3447" s="127"/>
      <c r="AC3447" s="127"/>
      <c r="AE3447" s="127"/>
    </row>
    <row r="3448" spans="1:31" ht="22.5" customHeight="1" x14ac:dyDescent="0.2">
      <c r="A3448" s="220" t="s">
        <v>22938</v>
      </c>
      <c r="B3448" s="506">
        <v>5070</v>
      </c>
      <c r="C3448" s="105" t="s">
        <v>1697</v>
      </c>
      <c r="D3448" s="13" t="str">
        <f>INDEX(Лист2!C:C,MATCH(B3448,Лист2!A:A,0))</f>
        <v>г. Могилёв, пр-т Пушкинский, д. 12, Могилёвский р-н, Могилёвская обл.</v>
      </c>
      <c r="E3448" s="43" t="s">
        <v>934</v>
      </c>
      <c r="F3448" s="43" t="s">
        <v>3055</v>
      </c>
      <c r="G3448" s="22"/>
      <c r="H3448" s="22"/>
      <c r="I3448" s="18" t="s">
        <v>3360</v>
      </c>
      <c r="J3448" s="167"/>
      <c r="K3448" s="11"/>
      <c r="L3448" s="46">
        <v>42216</v>
      </c>
      <c r="M3448" s="522"/>
      <c r="N3448" s="39"/>
      <c r="O3448" s="65">
        <v>0</v>
      </c>
      <c r="P3448" s="65">
        <v>1</v>
      </c>
      <c r="Q3448" s="124" t="s">
        <v>3361</v>
      </c>
      <c r="R3448" s="53"/>
      <c r="S3448" s="204" t="s">
        <v>3360</v>
      </c>
      <c r="T3448" s="92"/>
      <c r="U3448" s="92"/>
      <c r="V3448" s="92">
        <v>42215</v>
      </c>
      <c r="W3448" s="92">
        <v>42216</v>
      </c>
      <c r="Y3448" s="127"/>
      <c r="Z3448" s="127"/>
      <c r="AA3448" s="127"/>
      <c r="AB3448" s="127"/>
      <c r="AC3448" s="127"/>
      <c r="AE3448" s="127"/>
    </row>
    <row r="3449" spans="1:31" ht="22.5" customHeight="1" x14ac:dyDescent="0.2">
      <c r="A3449" s="220" t="s">
        <v>22946</v>
      </c>
      <c r="B3449" s="98">
        <v>4047</v>
      </c>
      <c r="C3449" s="18" t="s">
        <v>1697</v>
      </c>
      <c r="D3449" s="13" t="str">
        <f>INDEX(Лист2!C:C,MATCH(B3449,Лист2!A:A,0))</f>
        <v>г. Гомель, ул. Базовая, д. 13, Гомельский р-н, Гомельская обл.</v>
      </c>
      <c r="E3449" s="43" t="s">
        <v>957</v>
      </c>
      <c r="F3449" s="43" t="s">
        <v>3053</v>
      </c>
      <c r="G3449" s="18"/>
      <c r="H3449" s="18"/>
      <c r="I3449" s="18" t="s">
        <v>3360</v>
      </c>
      <c r="J3449" s="43"/>
      <c r="K3449" s="13"/>
      <c r="L3449" s="44">
        <v>42247</v>
      </c>
      <c r="M3449" s="138"/>
      <c r="N3449" s="15"/>
      <c r="O3449" s="15">
        <v>0</v>
      </c>
      <c r="P3449" s="39">
        <v>1</v>
      </c>
      <c r="Q3449" s="91" t="s">
        <v>3361</v>
      </c>
      <c r="R3449" s="14"/>
      <c r="S3449" s="204" t="s">
        <v>3360</v>
      </c>
      <c r="T3449" s="123"/>
      <c r="U3449" s="338"/>
      <c r="V3449" s="92">
        <v>42243</v>
      </c>
      <c r="W3449" s="92">
        <v>42247</v>
      </c>
    </row>
    <row r="3450" spans="1:31" ht="24" customHeight="1" x14ac:dyDescent="0.2">
      <c r="A3450" s="220" t="s">
        <v>22942</v>
      </c>
      <c r="B3450" s="219">
        <v>4384</v>
      </c>
      <c r="C3450" s="105" t="s">
        <v>1697</v>
      </c>
      <c r="D3450" s="13" t="str">
        <f>INDEX(Лист2!C:C,MATCH(B3450,Лист2!A:A,0))</f>
        <v>г. Гродно, ул. 1мая, д. 7, Гродненский р-н, Гродненская обл.</v>
      </c>
      <c r="E3450" s="43" t="s">
        <v>646</v>
      </c>
      <c r="F3450" s="43" t="s">
        <v>3054</v>
      </c>
      <c r="G3450" s="22"/>
      <c r="H3450" s="22"/>
      <c r="I3450" s="18" t="s">
        <v>3360</v>
      </c>
      <c r="J3450" s="167"/>
      <c r="K3450" s="11"/>
      <c r="L3450" s="46">
        <v>42247</v>
      </c>
      <c r="M3450" s="522"/>
      <c r="N3450" s="39"/>
      <c r="O3450" s="39">
        <v>0</v>
      </c>
      <c r="P3450" s="39">
        <v>1</v>
      </c>
      <c r="Q3450" s="91" t="s">
        <v>3361</v>
      </c>
      <c r="R3450" s="53"/>
      <c r="S3450" s="204" t="s">
        <v>3360</v>
      </c>
      <c r="T3450" s="92"/>
      <c r="U3450" s="92"/>
      <c r="V3450" s="92">
        <v>42243</v>
      </c>
      <c r="W3450" s="92">
        <v>42247</v>
      </c>
      <c r="Y3450" s="127"/>
      <c r="Z3450" s="127"/>
      <c r="AA3450" s="127"/>
      <c r="AB3450" s="127"/>
      <c r="AC3450" s="127"/>
      <c r="AE3450" s="127"/>
    </row>
    <row r="3451" spans="1:31" ht="32.25" customHeight="1" x14ac:dyDescent="0.2">
      <c r="A3451" s="220" t="s">
        <v>22944</v>
      </c>
      <c r="B3451" s="219">
        <v>5022</v>
      </c>
      <c r="C3451" s="105" t="s">
        <v>1697</v>
      </c>
      <c r="D3451" s="13" t="str">
        <f>INDEX(Лист2!C:C,MATCH(B3451,Лист2!A:A,0))</f>
        <v>д. Борздовский с/с, 15, ОАО «Экомол», Оршанский р-н, Витебская обл.</v>
      </c>
      <c r="E3451" s="43" t="s">
        <v>2646</v>
      </c>
      <c r="F3451" s="43" t="s">
        <v>3095</v>
      </c>
      <c r="G3451" s="22"/>
      <c r="H3451" s="22" t="s">
        <v>2121</v>
      </c>
      <c r="I3451" s="18" t="s">
        <v>3360</v>
      </c>
      <c r="J3451" s="167"/>
      <c r="K3451" s="46">
        <v>42247</v>
      </c>
      <c r="L3451" s="46">
        <v>42247</v>
      </c>
      <c r="M3451" s="522"/>
      <c r="N3451" s="39"/>
      <c r="O3451" s="39">
        <v>0</v>
      </c>
      <c r="P3451" s="39">
        <v>1</v>
      </c>
      <c r="Q3451" s="91" t="s">
        <v>3110</v>
      </c>
      <c r="R3451" s="53"/>
      <c r="S3451" s="204" t="s">
        <v>20872</v>
      </c>
      <c r="T3451" s="92">
        <v>42243</v>
      </c>
      <c r="U3451" s="92">
        <v>42247</v>
      </c>
      <c r="V3451" s="92">
        <v>42243</v>
      </c>
      <c r="W3451" s="92">
        <v>42247</v>
      </c>
      <c r="Y3451" s="127"/>
      <c r="Z3451" s="127"/>
      <c r="AA3451" s="127"/>
      <c r="AB3451" s="127"/>
      <c r="AC3451" s="127"/>
      <c r="AE3451" s="127"/>
    </row>
    <row r="3452" spans="1:31" ht="33.75" customHeight="1" x14ac:dyDescent="0.2">
      <c r="A3452" s="220" t="s">
        <v>23037</v>
      </c>
      <c r="B3452" s="98">
        <v>5032</v>
      </c>
      <c r="C3452" s="18" t="s">
        <v>1697</v>
      </c>
      <c r="D3452" s="13" t="str">
        <f>INDEX(Лист2!C:C,MATCH(B3452,Лист2!A:A,0))</f>
        <v>г. Гомель, ул. Шевченко, д. 27, Гомельский р-н, Гомельская обл.</v>
      </c>
      <c r="E3452" s="43" t="s">
        <v>957</v>
      </c>
      <c r="F3452" s="43" t="s">
        <v>3053</v>
      </c>
      <c r="G3452" s="18"/>
      <c r="H3452" s="18"/>
      <c r="I3452" s="18" t="s">
        <v>3360</v>
      </c>
      <c r="J3452" s="43"/>
      <c r="K3452" s="13"/>
      <c r="L3452" s="44">
        <v>42247</v>
      </c>
      <c r="M3452" s="138"/>
      <c r="N3452" s="15"/>
      <c r="O3452" s="15">
        <v>0</v>
      </c>
      <c r="P3452" s="39">
        <v>1</v>
      </c>
      <c r="Q3452" s="91" t="s">
        <v>3361</v>
      </c>
      <c r="R3452" s="14"/>
      <c r="S3452" s="545" t="s">
        <v>3360</v>
      </c>
      <c r="T3452" s="123"/>
      <c r="U3452" s="338"/>
      <c r="V3452" s="92">
        <v>42243</v>
      </c>
      <c r="W3452" s="92">
        <v>42247</v>
      </c>
    </row>
    <row r="3453" spans="1:31" ht="25.5" customHeight="1" x14ac:dyDescent="0.2">
      <c r="A3453" s="220" t="s">
        <v>22940</v>
      </c>
      <c r="B3453" s="219">
        <v>5038</v>
      </c>
      <c r="C3453" s="105" t="s">
        <v>1697</v>
      </c>
      <c r="D3453" s="13" t="str">
        <f>INDEX(Лист2!C:C,MATCH(B3453,Лист2!A:A,0))</f>
        <v>д. Курганы, ул. Беговая, д. 1, Минский р-н, Минская обл.</v>
      </c>
      <c r="E3453" s="43" t="s">
        <v>2119</v>
      </c>
      <c r="F3453" s="43" t="s">
        <v>3098</v>
      </c>
      <c r="G3453" s="22"/>
      <c r="H3453" s="22" t="s">
        <v>2121</v>
      </c>
      <c r="I3453" s="18"/>
      <c r="J3453" s="167"/>
      <c r="K3453" s="46">
        <v>42247</v>
      </c>
      <c r="L3453" s="11"/>
      <c r="M3453" s="522"/>
      <c r="N3453" s="39"/>
      <c r="O3453" s="39">
        <v>0</v>
      </c>
      <c r="P3453" s="39">
        <v>1</v>
      </c>
      <c r="Q3453" s="91" t="s">
        <v>3107</v>
      </c>
      <c r="R3453" s="53"/>
      <c r="S3453" s="509" t="s">
        <v>20874</v>
      </c>
      <c r="T3453" s="92">
        <v>42215</v>
      </c>
      <c r="U3453" s="92">
        <v>42247</v>
      </c>
      <c r="V3453" s="92"/>
      <c r="W3453" s="342"/>
      <c r="Y3453" s="127"/>
      <c r="Z3453" s="127"/>
      <c r="AA3453" s="127"/>
      <c r="AB3453" s="127"/>
      <c r="AC3453" s="127"/>
      <c r="AE3453" s="127"/>
    </row>
    <row r="3454" spans="1:31" ht="33.75" customHeight="1" x14ac:dyDescent="0.2">
      <c r="A3454" s="220" t="s">
        <v>22945</v>
      </c>
      <c r="B3454" s="219">
        <v>5059</v>
      </c>
      <c r="C3454" s="105" t="s">
        <v>1697</v>
      </c>
      <c r="D3454" s="13" t="str">
        <f>INDEX(Лист2!C:C,MATCH(B3454,Лист2!A:A,0))</f>
        <v>г. Могилёв, ул. Южная, д. 6, Могилёвский р-н, Могилёвская обл.</v>
      </c>
      <c r="E3454" s="43" t="s">
        <v>934</v>
      </c>
      <c r="F3454" s="43" t="s">
        <v>3055</v>
      </c>
      <c r="G3454" s="22"/>
      <c r="H3454" s="22"/>
      <c r="I3454" s="18" t="s">
        <v>3360</v>
      </c>
      <c r="J3454" s="167"/>
      <c r="K3454" s="11"/>
      <c r="L3454" s="46">
        <v>42247</v>
      </c>
      <c r="M3454" s="522"/>
      <c r="N3454" s="39"/>
      <c r="O3454" s="39">
        <v>0</v>
      </c>
      <c r="P3454" s="39">
        <v>1</v>
      </c>
      <c r="Q3454" s="91" t="s">
        <v>3361</v>
      </c>
      <c r="R3454" s="53"/>
      <c r="S3454" s="204" t="s">
        <v>3360</v>
      </c>
      <c r="T3454" s="92"/>
      <c r="U3454" s="92"/>
      <c r="V3454" s="92">
        <v>42243</v>
      </c>
      <c r="W3454" s="92">
        <v>42247</v>
      </c>
      <c r="Y3454" s="127"/>
      <c r="Z3454" s="127"/>
      <c r="AA3454" s="127"/>
      <c r="AB3454" s="127"/>
      <c r="AC3454" s="127"/>
      <c r="AE3454" s="127"/>
    </row>
    <row r="3455" spans="1:31" ht="22.5" customHeight="1" x14ac:dyDescent="0.2">
      <c r="A3455" s="220" t="s">
        <v>22943</v>
      </c>
      <c r="B3455" s="219">
        <v>5068</v>
      </c>
      <c r="C3455" s="105" t="s">
        <v>1697</v>
      </c>
      <c r="D3455" s="13" t="str">
        <f>INDEX(Лист2!C:C,MATCH(B3455,Лист2!A:A,0))</f>
        <v>г. Гродно, ул. Лидская, д. 1, Гродненский р-н, Гродненская обл.</v>
      </c>
      <c r="E3455" s="43" t="s">
        <v>646</v>
      </c>
      <c r="F3455" s="43" t="s">
        <v>3054</v>
      </c>
      <c r="G3455" s="22"/>
      <c r="H3455" s="22"/>
      <c r="I3455" s="18" t="s">
        <v>3360</v>
      </c>
      <c r="J3455" s="167"/>
      <c r="K3455" s="11"/>
      <c r="L3455" s="46">
        <v>42247</v>
      </c>
      <c r="M3455" s="522"/>
      <c r="N3455" s="39"/>
      <c r="O3455" s="39">
        <v>0</v>
      </c>
      <c r="P3455" s="39">
        <v>1</v>
      </c>
      <c r="Q3455" s="91" t="s">
        <v>3361</v>
      </c>
      <c r="R3455" s="53"/>
      <c r="S3455" s="204" t="s">
        <v>3360</v>
      </c>
      <c r="T3455" s="92"/>
      <c r="U3455" s="92"/>
      <c r="V3455" s="92">
        <v>42243</v>
      </c>
      <c r="W3455" s="92">
        <v>42247</v>
      </c>
      <c r="Y3455" s="127"/>
      <c r="Z3455" s="127"/>
      <c r="AA3455" s="127"/>
      <c r="AB3455" s="127"/>
      <c r="AC3455" s="127"/>
      <c r="AE3455" s="127"/>
    </row>
    <row r="3456" spans="1:31" ht="24.75" customHeight="1" x14ac:dyDescent="0.2">
      <c r="A3456" s="220" t="s">
        <v>22952</v>
      </c>
      <c r="B3456" s="98">
        <v>5031</v>
      </c>
      <c r="C3456" s="18" t="s">
        <v>1697</v>
      </c>
      <c r="D3456" s="13" t="str">
        <f>INDEX(Лист2!C:C,MATCH(B3456,Лист2!A:A,0))</f>
        <v>г. Гомель, ул. Емельяна Барыкина, д. 132-1, Гомельский р-н, Гомельская обл.</v>
      </c>
      <c r="E3456" s="43" t="s">
        <v>957</v>
      </c>
      <c r="F3456" s="43" t="s">
        <v>3053</v>
      </c>
      <c r="G3456" s="18"/>
      <c r="H3456" s="18"/>
      <c r="I3456" s="18" t="s">
        <v>3360</v>
      </c>
      <c r="J3456" s="43"/>
      <c r="K3456" s="13"/>
      <c r="L3456" s="46">
        <v>42255</v>
      </c>
      <c r="M3456" s="138"/>
      <c r="N3456" s="15"/>
      <c r="O3456" s="15">
        <v>0</v>
      </c>
      <c r="P3456" s="39">
        <v>1</v>
      </c>
      <c r="Q3456" s="91" t="s">
        <v>3361</v>
      </c>
      <c r="R3456" s="14"/>
      <c r="S3456" s="204" t="s">
        <v>3360</v>
      </c>
      <c r="T3456" s="123"/>
      <c r="U3456" s="338"/>
      <c r="V3456" s="126">
        <v>42243</v>
      </c>
      <c r="W3456" s="126">
        <v>42247</v>
      </c>
    </row>
    <row r="3457" spans="1:31" ht="26.25" customHeight="1" x14ac:dyDescent="0.2">
      <c r="A3457" s="220" t="s">
        <v>22964</v>
      </c>
      <c r="B3457" s="219">
        <v>4984</v>
      </c>
      <c r="C3457" s="105" t="s">
        <v>1697</v>
      </c>
      <c r="D3457" s="13" t="str">
        <f>INDEX(Лист2!C:C,MATCH(B3457,Лист2!A:A,0))</f>
        <v>г. Минск, ул. Янковского, 2, 4, Минский р-н, Минская обл.</v>
      </c>
      <c r="E3457" s="43" t="s">
        <v>2119</v>
      </c>
      <c r="F3457" s="43" t="s">
        <v>3051</v>
      </c>
      <c r="G3457" s="22"/>
      <c r="H3457" s="22"/>
      <c r="I3457" s="18" t="s">
        <v>3360</v>
      </c>
      <c r="J3457" s="167"/>
      <c r="K3457" s="11"/>
      <c r="L3457" s="46">
        <v>42255</v>
      </c>
      <c r="M3457" s="522"/>
      <c r="N3457" s="39"/>
      <c r="O3457" s="39">
        <v>0</v>
      </c>
      <c r="P3457" s="39">
        <v>1</v>
      </c>
      <c r="Q3457" s="91" t="s">
        <v>3361</v>
      </c>
      <c r="R3457" s="53"/>
      <c r="S3457" s="204" t="s">
        <v>3360</v>
      </c>
      <c r="T3457" s="92"/>
      <c r="U3457" s="92"/>
      <c r="V3457" s="92">
        <v>42243</v>
      </c>
      <c r="W3457" s="92">
        <v>42247</v>
      </c>
      <c r="Y3457" s="127"/>
      <c r="Z3457" s="127"/>
      <c r="AA3457" s="127"/>
      <c r="AB3457" s="127"/>
      <c r="AC3457" s="127"/>
      <c r="AE3457" s="127"/>
    </row>
    <row r="3458" spans="1:31" ht="35.25" customHeight="1" x14ac:dyDescent="0.2">
      <c r="A3458" s="511" t="s">
        <v>22965</v>
      </c>
      <c r="B3458" s="98">
        <v>2032</v>
      </c>
      <c r="C3458" s="18" t="s">
        <v>1697</v>
      </c>
      <c r="D3458" s="13" t="str">
        <f>INDEX(Лист2!C:C,MATCH(B3458,Лист2!A:A,0))</f>
        <v>г. Минск, ул. Брикета, д. 39, Минский р-н, Минская обл.</v>
      </c>
      <c r="E3458" s="43" t="s">
        <v>2119</v>
      </c>
      <c r="F3458" s="43" t="s">
        <v>3051</v>
      </c>
      <c r="G3458" s="18"/>
      <c r="H3458" s="18"/>
      <c r="I3458" s="18" t="s">
        <v>3360</v>
      </c>
      <c r="J3458" s="43"/>
      <c r="K3458" s="13"/>
      <c r="L3458" s="44">
        <v>42262</v>
      </c>
      <c r="M3458" s="138" t="s">
        <v>22960</v>
      </c>
      <c r="N3458" s="15"/>
      <c r="O3458" s="15">
        <v>0</v>
      </c>
      <c r="P3458" s="39">
        <v>1</v>
      </c>
      <c r="Q3458" s="91" t="s">
        <v>3361</v>
      </c>
      <c r="R3458" s="14"/>
      <c r="S3458" s="204" t="s">
        <v>3360</v>
      </c>
      <c r="T3458" s="123"/>
      <c r="U3458" s="338"/>
      <c r="V3458" s="126">
        <v>42243</v>
      </c>
      <c r="W3458" s="126">
        <v>42247</v>
      </c>
    </row>
    <row r="3459" spans="1:31" ht="12.75" customHeight="1" x14ac:dyDescent="0.2">
      <c r="A3459" s="220">
        <v>42242</v>
      </c>
      <c r="B3459" s="98">
        <v>5016</v>
      </c>
      <c r="C3459" s="18" t="s">
        <v>1697</v>
      </c>
      <c r="D3459" s="13" t="str">
        <f>INDEX(Лист2!C:C,MATCH(B3459,Лист2!A:A,0))</f>
        <v>г. Минск, ул. Артема, д. 15, Минский р-н, Минская обл.</v>
      </c>
      <c r="E3459" s="43" t="s">
        <v>2119</v>
      </c>
      <c r="F3459" s="43" t="s">
        <v>3051</v>
      </c>
      <c r="G3459" s="18"/>
      <c r="H3459" s="18"/>
      <c r="I3459" s="18" t="s">
        <v>3360</v>
      </c>
      <c r="J3459" s="43"/>
      <c r="K3459" s="13"/>
      <c r="L3459" s="44">
        <v>42262</v>
      </c>
      <c r="M3459" s="138"/>
      <c r="N3459" s="15"/>
      <c r="O3459" s="15">
        <v>0</v>
      </c>
      <c r="P3459" s="39">
        <v>1</v>
      </c>
      <c r="Q3459" s="91" t="s">
        <v>3361</v>
      </c>
      <c r="R3459" s="14"/>
      <c r="S3459" s="204" t="s">
        <v>3360</v>
      </c>
      <c r="T3459" s="123"/>
      <c r="U3459" s="338"/>
      <c r="V3459" s="92">
        <v>42243</v>
      </c>
      <c r="W3459" s="92">
        <v>42247</v>
      </c>
    </row>
    <row r="3460" spans="1:31" ht="30.75" customHeight="1" x14ac:dyDescent="0.2">
      <c r="A3460" s="220" t="s">
        <v>22995</v>
      </c>
      <c r="B3460" s="98">
        <v>4048</v>
      </c>
      <c r="C3460" s="18" t="s">
        <v>1697</v>
      </c>
      <c r="D3460" s="13" t="str">
        <f>INDEX(Лист2!C:C,MATCH(B3460,Лист2!A:A,0))</f>
        <v>д. Мазолово, Витебский р-н, Витебская обл.</v>
      </c>
      <c r="E3460" s="43" t="s">
        <v>2646</v>
      </c>
      <c r="F3460" s="43" t="s">
        <v>3095</v>
      </c>
      <c r="G3460" s="18" t="s">
        <v>2120</v>
      </c>
      <c r="H3460" s="18" t="s">
        <v>2121</v>
      </c>
      <c r="I3460" s="18" t="s">
        <v>3360</v>
      </c>
      <c r="J3460" s="144">
        <v>42277</v>
      </c>
      <c r="K3460" s="44">
        <v>42277</v>
      </c>
      <c r="L3460" s="44">
        <v>42277</v>
      </c>
      <c r="M3460" s="138"/>
      <c r="N3460" s="15"/>
      <c r="O3460" s="15">
        <v>0</v>
      </c>
      <c r="P3460" s="39">
        <v>1</v>
      </c>
      <c r="Q3460" s="91" t="s">
        <v>3110</v>
      </c>
      <c r="R3460" s="14"/>
      <c r="S3460" s="204" t="s">
        <v>3381</v>
      </c>
      <c r="T3460" s="532">
        <v>42277</v>
      </c>
      <c r="U3460" s="338">
        <v>42277</v>
      </c>
      <c r="V3460" s="92">
        <v>42277</v>
      </c>
      <c r="W3460" s="92">
        <v>42277</v>
      </c>
    </row>
    <row r="3461" spans="1:31" ht="17.25" customHeight="1" x14ac:dyDescent="0.2">
      <c r="A3461" s="220">
        <v>42275</v>
      </c>
      <c r="B3461" s="219">
        <v>4207</v>
      </c>
      <c r="C3461" s="105" t="s">
        <v>1697</v>
      </c>
      <c r="D3461" s="13" t="str">
        <f>INDEX(Лист2!C:C,MATCH(B3461,Лист2!A:A,0))</f>
        <v>г. Минск, ул. Каменогорская, д. 86, 96, Минский р-н, Минская обл.</v>
      </c>
      <c r="E3461" s="43" t="s">
        <v>2119</v>
      </c>
      <c r="F3461" s="43" t="s">
        <v>3051</v>
      </c>
      <c r="G3461" s="22"/>
      <c r="H3461" s="22"/>
      <c r="I3461" s="18" t="s">
        <v>3360</v>
      </c>
      <c r="J3461" s="167"/>
      <c r="K3461" s="11"/>
      <c r="L3461" s="46">
        <v>42277</v>
      </c>
      <c r="M3461" s="522"/>
      <c r="N3461" s="39"/>
      <c r="O3461" s="39">
        <v>0</v>
      </c>
      <c r="P3461" s="39">
        <v>1</v>
      </c>
      <c r="Q3461" s="91" t="s">
        <v>3361</v>
      </c>
      <c r="R3461" s="53"/>
      <c r="S3461" s="204" t="s">
        <v>3360</v>
      </c>
      <c r="T3461" s="92"/>
      <c r="U3461" s="338"/>
      <c r="V3461" s="92">
        <v>42277</v>
      </c>
      <c r="W3461" s="92">
        <v>42277</v>
      </c>
      <c r="Y3461" s="127"/>
      <c r="Z3461" s="127"/>
      <c r="AA3461" s="127"/>
      <c r="AB3461" s="127"/>
      <c r="AC3461" s="127"/>
      <c r="AE3461" s="127"/>
    </row>
    <row r="3462" spans="1:31" ht="17.25" customHeight="1" x14ac:dyDescent="0.2">
      <c r="A3462" s="220">
        <v>42268</v>
      </c>
      <c r="B3462" s="219">
        <v>4364</v>
      </c>
      <c r="C3462" s="105" t="s">
        <v>1697</v>
      </c>
      <c r="D3462" s="13" t="str">
        <f>INDEX(Лист2!C:C,MATCH(B3462,Лист2!A:A,0))</f>
        <v>г. Гродно, ул. Дзержинского, д. 108, Гродненский р-н, Гродненская обл.</v>
      </c>
      <c r="E3462" s="43" t="s">
        <v>646</v>
      </c>
      <c r="F3462" s="43" t="s">
        <v>3054</v>
      </c>
      <c r="G3462" s="22"/>
      <c r="H3462" s="22"/>
      <c r="I3462" s="18" t="s">
        <v>3360</v>
      </c>
      <c r="J3462" s="167"/>
      <c r="K3462" s="11"/>
      <c r="L3462" s="46">
        <v>42277</v>
      </c>
      <c r="M3462" s="522"/>
      <c r="N3462" s="39"/>
      <c r="O3462" s="39">
        <v>0</v>
      </c>
      <c r="P3462" s="39">
        <v>1</v>
      </c>
      <c r="Q3462" s="91" t="s">
        <v>3361</v>
      </c>
      <c r="R3462" s="53"/>
      <c r="S3462" s="204" t="s">
        <v>3360</v>
      </c>
      <c r="T3462" s="92"/>
      <c r="U3462" s="338"/>
      <c r="V3462" s="92">
        <v>42277</v>
      </c>
      <c r="W3462" s="92">
        <v>42277</v>
      </c>
      <c r="Y3462" s="127"/>
      <c r="Z3462" s="127"/>
      <c r="AA3462" s="127"/>
      <c r="AB3462" s="127"/>
      <c r="AC3462" s="127"/>
      <c r="AE3462" s="127"/>
    </row>
    <row r="3463" spans="1:31" ht="35.25" customHeight="1" x14ac:dyDescent="0.2">
      <c r="A3463" s="220" t="s">
        <v>23001</v>
      </c>
      <c r="B3463" s="219">
        <v>4375</v>
      </c>
      <c r="C3463" s="105" t="s">
        <v>1697</v>
      </c>
      <c r="D3463" s="13" t="str">
        <f>INDEX(Лист2!C:C,MATCH(B3463,Лист2!A:A,0))</f>
        <v>г. Гродно, ул. Наполеона Орды, (р-н д. №14), Гродненский р-н, Гродненская обл.</v>
      </c>
      <c r="E3463" s="43" t="s">
        <v>646</v>
      </c>
      <c r="F3463" s="43" t="s">
        <v>3054</v>
      </c>
      <c r="G3463" s="22" t="s">
        <v>2120</v>
      </c>
      <c r="H3463" s="22" t="s">
        <v>2121</v>
      </c>
      <c r="I3463" s="18" t="s">
        <v>3360</v>
      </c>
      <c r="J3463" s="386">
        <v>42277</v>
      </c>
      <c r="K3463" s="46">
        <v>42277</v>
      </c>
      <c r="L3463" s="46">
        <v>42277</v>
      </c>
      <c r="M3463" s="522"/>
      <c r="N3463" s="39"/>
      <c r="O3463" s="39">
        <v>0</v>
      </c>
      <c r="P3463" s="39">
        <v>1</v>
      </c>
      <c r="Q3463" s="91" t="s">
        <v>3110</v>
      </c>
      <c r="R3463" s="53"/>
      <c r="S3463" s="204" t="s">
        <v>3381</v>
      </c>
      <c r="T3463" s="532">
        <v>42277</v>
      </c>
      <c r="U3463" s="92">
        <v>42277</v>
      </c>
      <c r="V3463" s="92">
        <v>42277</v>
      </c>
      <c r="W3463" s="92">
        <v>42277</v>
      </c>
      <c r="Y3463" s="127"/>
      <c r="Z3463" s="127"/>
      <c r="AA3463" s="127"/>
      <c r="AB3463" s="127"/>
      <c r="AC3463" s="127"/>
      <c r="AE3463" s="127"/>
    </row>
    <row r="3464" spans="1:31" ht="30" customHeight="1" x14ac:dyDescent="0.2">
      <c r="A3464" s="220" t="s">
        <v>22984</v>
      </c>
      <c r="B3464" s="219">
        <v>4378</v>
      </c>
      <c r="C3464" s="105" t="s">
        <v>1697</v>
      </c>
      <c r="D3464" s="13" t="str">
        <f>INDEX(Лист2!C:C,MATCH(B3464,Лист2!A:A,0))</f>
        <v>г. Гродно, ул. Кленовая, д. 35, Гродненский р-н, Гродненская обл.</v>
      </c>
      <c r="E3464" s="43" t="s">
        <v>646</v>
      </c>
      <c r="F3464" s="43" t="s">
        <v>3054</v>
      </c>
      <c r="G3464" s="22"/>
      <c r="H3464" s="22"/>
      <c r="I3464" s="18" t="s">
        <v>3360</v>
      </c>
      <c r="J3464" s="167"/>
      <c r="K3464" s="11"/>
      <c r="L3464" s="46">
        <v>42277</v>
      </c>
      <c r="M3464" s="522"/>
      <c r="N3464" s="39"/>
      <c r="O3464" s="39">
        <v>0</v>
      </c>
      <c r="P3464" s="39">
        <v>1</v>
      </c>
      <c r="Q3464" s="91" t="s">
        <v>3361</v>
      </c>
      <c r="R3464" s="53"/>
      <c r="S3464" s="204" t="s">
        <v>3360</v>
      </c>
      <c r="T3464" s="92"/>
      <c r="U3464" s="338"/>
      <c r="V3464" s="92">
        <v>42277</v>
      </c>
      <c r="W3464" s="92">
        <v>42277</v>
      </c>
      <c r="Y3464" s="127"/>
      <c r="Z3464" s="127"/>
      <c r="AA3464" s="127"/>
      <c r="AB3464" s="127"/>
      <c r="AC3464" s="127"/>
      <c r="AE3464" s="127"/>
    </row>
    <row r="3465" spans="1:31" ht="21.75" customHeight="1" x14ac:dyDescent="0.2">
      <c r="A3465" s="220" t="s">
        <v>22958</v>
      </c>
      <c r="B3465" s="98">
        <v>4379</v>
      </c>
      <c r="C3465" s="18" t="s">
        <v>1697</v>
      </c>
      <c r="D3465" s="13" t="str">
        <f>INDEX(Лист2!C:C,MATCH(B3465,Лист2!A:A,0))</f>
        <v>г. Гродно, ул. Ф. Богушевича , (р-н дома №52), Гродненский р-н, Гродненская обл.</v>
      </c>
      <c r="E3465" s="43" t="s">
        <v>646</v>
      </c>
      <c r="F3465" s="43" t="s">
        <v>3054</v>
      </c>
      <c r="G3465" s="18"/>
      <c r="H3465" s="18"/>
      <c r="I3465" s="18" t="s">
        <v>3360</v>
      </c>
      <c r="J3465" s="43"/>
      <c r="K3465" s="13"/>
      <c r="L3465" s="44">
        <v>42277</v>
      </c>
      <c r="M3465" s="138"/>
      <c r="N3465" s="15"/>
      <c r="O3465" s="39">
        <v>0</v>
      </c>
      <c r="P3465" s="39">
        <v>1</v>
      </c>
      <c r="Q3465" s="91" t="s">
        <v>3361</v>
      </c>
      <c r="R3465" s="14"/>
      <c r="S3465" s="204" t="s">
        <v>3360</v>
      </c>
      <c r="T3465" s="123"/>
      <c r="U3465" s="338"/>
      <c r="V3465" s="92">
        <v>42277</v>
      </c>
      <c r="W3465" s="92">
        <v>42277</v>
      </c>
    </row>
    <row r="3466" spans="1:31" ht="17.25" customHeight="1" x14ac:dyDescent="0.2">
      <c r="A3466" s="220">
        <v>42272</v>
      </c>
      <c r="B3466" s="219">
        <v>4396</v>
      </c>
      <c r="C3466" s="105" t="s">
        <v>1697</v>
      </c>
      <c r="D3466" s="13" t="str">
        <f>INDEX(Лист2!C:C,MATCH(B3466,Лист2!A:A,0))</f>
        <v>г. Гродно, ул. Фомичева, д. 2, Гродненский р-н, Гродненская обл.</v>
      </c>
      <c r="E3466" s="43" t="s">
        <v>646</v>
      </c>
      <c r="F3466" s="43" t="s">
        <v>3054</v>
      </c>
      <c r="G3466" s="22"/>
      <c r="H3466" s="22"/>
      <c r="I3466" s="18" t="s">
        <v>3360</v>
      </c>
      <c r="J3466" s="167"/>
      <c r="K3466" s="11"/>
      <c r="L3466" s="46">
        <v>42277</v>
      </c>
      <c r="M3466" s="522"/>
      <c r="N3466" s="39"/>
      <c r="O3466" s="39">
        <v>0</v>
      </c>
      <c r="P3466" s="39">
        <v>1</v>
      </c>
      <c r="Q3466" s="91" t="s">
        <v>3361</v>
      </c>
      <c r="R3466" s="53"/>
      <c r="S3466" s="204" t="s">
        <v>3360</v>
      </c>
      <c r="T3466" s="532"/>
      <c r="U3466" s="338"/>
      <c r="V3466" s="92">
        <v>42277</v>
      </c>
      <c r="W3466" s="92">
        <v>42277</v>
      </c>
      <c r="Y3466" s="127"/>
      <c r="Z3466" s="127"/>
      <c r="AA3466" s="127"/>
      <c r="AB3466" s="127"/>
      <c r="AC3466" s="127"/>
      <c r="AE3466" s="127"/>
    </row>
    <row r="3467" spans="1:31" ht="36" customHeight="1" x14ac:dyDescent="0.2">
      <c r="A3467" s="220" t="s">
        <v>22987</v>
      </c>
      <c r="B3467" s="219">
        <v>4496</v>
      </c>
      <c r="C3467" s="105" t="s">
        <v>1697</v>
      </c>
      <c r="D3467" s="13" t="str">
        <f>INDEX(Лист2!C:C,MATCH(B3467,Лист2!A:A,0))</f>
        <v>г. Гродно, ул. Томина, д. 14а, Гродненский р-н, Гродненская обл.</v>
      </c>
      <c r="E3467" s="43" t="s">
        <v>646</v>
      </c>
      <c r="F3467" s="43" t="s">
        <v>3054</v>
      </c>
      <c r="G3467" s="22"/>
      <c r="H3467" s="22"/>
      <c r="I3467" s="18" t="s">
        <v>3360</v>
      </c>
      <c r="J3467" s="167"/>
      <c r="K3467" s="11"/>
      <c r="L3467" s="46">
        <v>42277</v>
      </c>
      <c r="M3467" s="522"/>
      <c r="N3467" s="39"/>
      <c r="O3467" s="39">
        <v>0</v>
      </c>
      <c r="P3467" s="39">
        <v>1</v>
      </c>
      <c r="Q3467" s="91" t="s">
        <v>3361</v>
      </c>
      <c r="R3467" s="53"/>
      <c r="S3467" s="204" t="s">
        <v>3360</v>
      </c>
      <c r="T3467" s="92"/>
      <c r="U3467" s="92"/>
      <c r="V3467" s="92">
        <v>42277</v>
      </c>
      <c r="W3467" s="92">
        <v>42277</v>
      </c>
      <c r="Y3467" s="127"/>
      <c r="Z3467" s="127"/>
      <c r="AA3467" s="127"/>
      <c r="AB3467" s="127"/>
      <c r="AC3467" s="127"/>
      <c r="AE3467" s="127"/>
    </row>
    <row r="3468" spans="1:31" ht="17.25" customHeight="1" x14ac:dyDescent="0.2">
      <c r="A3468" s="220">
        <v>42272</v>
      </c>
      <c r="B3468" s="219">
        <v>4960</v>
      </c>
      <c r="C3468" s="105" t="s">
        <v>1697</v>
      </c>
      <c r="D3468" s="13" t="str">
        <f>INDEX(Лист2!C:C,MATCH(B3468,Лист2!A:A,0))</f>
        <v>г. Минск, ул. Аладовых, д. 5, Минский р-н, Минская обл.</v>
      </c>
      <c r="E3468" s="43" t="s">
        <v>2119</v>
      </c>
      <c r="F3468" s="43" t="s">
        <v>3051</v>
      </c>
      <c r="G3468" s="22"/>
      <c r="H3468" s="22"/>
      <c r="I3468" s="18" t="s">
        <v>3360</v>
      </c>
      <c r="J3468" s="167"/>
      <c r="K3468" s="11"/>
      <c r="L3468" s="46">
        <v>42277</v>
      </c>
      <c r="M3468" s="522"/>
      <c r="N3468" s="39"/>
      <c r="O3468" s="39">
        <v>0</v>
      </c>
      <c r="P3468" s="39">
        <v>1</v>
      </c>
      <c r="Q3468" s="91" t="s">
        <v>3361</v>
      </c>
      <c r="R3468" s="53"/>
      <c r="S3468" s="204" t="s">
        <v>3360</v>
      </c>
      <c r="T3468" s="92"/>
      <c r="U3468" s="338"/>
      <c r="V3468" s="92">
        <v>42277</v>
      </c>
      <c r="W3468" s="92">
        <v>42277</v>
      </c>
      <c r="Y3468" s="127"/>
      <c r="Z3468" s="127"/>
      <c r="AA3468" s="127"/>
      <c r="AB3468" s="127"/>
      <c r="AC3468" s="127"/>
      <c r="AE3468" s="127"/>
    </row>
    <row r="3469" spans="1:31" ht="27" customHeight="1" x14ac:dyDescent="0.2">
      <c r="A3469" s="220" t="s">
        <v>22992</v>
      </c>
      <c r="B3469" s="219">
        <v>4963</v>
      </c>
      <c r="C3469" s="105" t="s">
        <v>1697</v>
      </c>
      <c r="D3469" s="13" t="str">
        <f>INDEX(Лист2!C:C,MATCH(B3469,Лист2!A:A,0))</f>
        <v>г. Гродно, ул. Агинского, (р-н д. №16), Гродненский р-н, Гродненская обл.</v>
      </c>
      <c r="E3469" s="43" t="s">
        <v>646</v>
      </c>
      <c r="F3469" s="43" t="s">
        <v>3054</v>
      </c>
      <c r="G3469" s="22"/>
      <c r="H3469" s="22"/>
      <c r="I3469" s="18" t="s">
        <v>3360</v>
      </c>
      <c r="J3469" s="167"/>
      <c r="K3469" s="11"/>
      <c r="L3469" s="46">
        <v>42277</v>
      </c>
      <c r="M3469" s="522"/>
      <c r="N3469" s="39"/>
      <c r="O3469" s="39">
        <v>0</v>
      </c>
      <c r="P3469" s="39">
        <v>1</v>
      </c>
      <c r="Q3469" s="91" t="s">
        <v>3361</v>
      </c>
      <c r="R3469" s="53"/>
      <c r="S3469" s="204" t="s">
        <v>3360</v>
      </c>
      <c r="T3469" s="92"/>
      <c r="U3469" s="92"/>
      <c r="V3469" s="92">
        <v>42277</v>
      </c>
      <c r="W3469" s="92">
        <v>42277</v>
      </c>
      <c r="Y3469" s="127"/>
      <c r="Z3469" s="127"/>
      <c r="AA3469" s="127"/>
      <c r="AB3469" s="127"/>
      <c r="AC3469" s="127"/>
      <c r="AE3469" s="127"/>
    </row>
    <row r="3470" spans="1:31" ht="22.5" customHeight="1" x14ac:dyDescent="0.2">
      <c r="A3470" s="220" t="s">
        <v>22978</v>
      </c>
      <c r="B3470" s="219">
        <v>4964</v>
      </c>
      <c r="C3470" s="105" t="s">
        <v>1697</v>
      </c>
      <c r="D3470" s="13" t="str">
        <f>INDEX(Лист2!C:C,MATCH(B3470,Лист2!A:A,0))</f>
        <v>г. Гродно, ул. Карбышева, д. 15, Гродненский р-н, Гродненская обл.</v>
      </c>
      <c r="E3470" s="43" t="s">
        <v>646</v>
      </c>
      <c r="F3470" s="43" t="s">
        <v>3054</v>
      </c>
      <c r="G3470" s="22"/>
      <c r="H3470" s="22" t="s">
        <v>2121</v>
      </c>
      <c r="I3470" s="18" t="s">
        <v>3360</v>
      </c>
      <c r="J3470" s="167"/>
      <c r="K3470" s="46">
        <v>42277</v>
      </c>
      <c r="L3470" s="46">
        <v>42277</v>
      </c>
      <c r="M3470" s="522"/>
      <c r="N3470" s="39"/>
      <c r="O3470" s="39">
        <v>0</v>
      </c>
      <c r="P3470" s="39">
        <v>1</v>
      </c>
      <c r="Q3470" s="91" t="s">
        <v>3110</v>
      </c>
      <c r="R3470" s="53"/>
      <c r="S3470" s="204" t="s">
        <v>20872</v>
      </c>
      <c r="T3470" s="532">
        <v>42277</v>
      </c>
      <c r="U3470" s="338">
        <v>42277</v>
      </c>
      <c r="V3470" s="92">
        <v>42277</v>
      </c>
      <c r="W3470" s="92">
        <v>42277</v>
      </c>
      <c r="Y3470" s="127"/>
      <c r="Z3470" s="127"/>
      <c r="AA3470" s="127"/>
      <c r="AB3470" s="127"/>
      <c r="AC3470" s="127"/>
      <c r="AE3470" s="127"/>
    </row>
    <row r="3471" spans="1:31" ht="24" customHeight="1" x14ac:dyDescent="0.2">
      <c r="A3471" s="220" t="s">
        <v>22959</v>
      </c>
      <c r="B3471" s="219">
        <v>5005</v>
      </c>
      <c r="C3471" s="105" t="s">
        <v>1697</v>
      </c>
      <c r="D3471" s="13" t="str">
        <f>INDEX(Лист2!C:C,MATCH(B3471,Лист2!A:A,0))</f>
        <v>г. Минск, ул. Климента Тимирязева, д. 114, Минский р-н, Минская обл.</v>
      </c>
      <c r="E3471" s="43" t="s">
        <v>2119</v>
      </c>
      <c r="F3471" s="43" t="s">
        <v>3051</v>
      </c>
      <c r="G3471" s="22"/>
      <c r="H3471" s="22"/>
      <c r="I3471" s="18" t="s">
        <v>3360</v>
      </c>
      <c r="J3471" s="167"/>
      <c r="K3471" s="11"/>
      <c r="L3471" s="46">
        <v>42277</v>
      </c>
      <c r="M3471" s="522"/>
      <c r="N3471" s="39"/>
      <c r="O3471" s="39">
        <v>0</v>
      </c>
      <c r="P3471" s="39">
        <v>1</v>
      </c>
      <c r="Q3471" s="91" t="s">
        <v>3361</v>
      </c>
      <c r="R3471" s="53"/>
      <c r="S3471" s="204" t="s">
        <v>3360</v>
      </c>
      <c r="T3471" s="92"/>
      <c r="U3471" s="92"/>
      <c r="V3471" s="92">
        <v>42215</v>
      </c>
      <c r="W3471" s="92">
        <v>42277</v>
      </c>
      <c r="Y3471" s="127"/>
      <c r="Z3471" s="127"/>
      <c r="AA3471" s="127"/>
      <c r="AB3471" s="127"/>
      <c r="AC3471" s="127"/>
      <c r="AE3471" s="127"/>
    </row>
    <row r="3472" spans="1:31" ht="21.75" customHeight="1" x14ac:dyDescent="0.2">
      <c r="A3472" s="220" t="s">
        <v>23008</v>
      </c>
      <c r="B3472" s="219">
        <v>5010</v>
      </c>
      <c r="C3472" s="105" t="s">
        <v>1697</v>
      </c>
      <c r="D3472" s="13" t="str">
        <f>INDEX(Лист2!C:C,MATCH(B3472,Лист2!A:A,0))</f>
        <v>г. Витебск, Бешенковичское шоссе, стр. 3-1, Витебский р-н, Витебская обл.</v>
      </c>
      <c r="E3472" s="43" t="s">
        <v>2646</v>
      </c>
      <c r="F3472" s="43" t="s">
        <v>3052</v>
      </c>
      <c r="G3472" s="167"/>
      <c r="H3472" s="22"/>
      <c r="I3472" s="18" t="s">
        <v>3360</v>
      </c>
      <c r="J3472" s="167"/>
      <c r="K3472" s="11"/>
      <c r="L3472" s="46">
        <v>42277</v>
      </c>
      <c r="M3472" s="522"/>
      <c r="N3472" s="39"/>
      <c r="O3472" s="39">
        <v>0</v>
      </c>
      <c r="P3472" s="39">
        <v>1</v>
      </c>
      <c r="Q3472" s="91" t="s">
        <v>3361</v>
      </c>
      <c r="R3472" s="53"/>
      <c r="S3472" s="204" t="s">
        <v>3360</v>
      </c>
      <c r="T3472" s="92"/>
      <c r="U3472" s="338"/>
      <c r="V3472" s="92">
        <v>42277</v>
      </c>
      <c r="W3472" s="92">
        <v>42277</v>
      </c>
      <c r="Y3472" s="127"/>
      <c r="Z3472" s="127"/>
      <c r="AA3472" s="127"/>
      <c r="AB3472" s="127"/>
      <c r="AC3472" s="127"/>
      <c r="AE3472" s="127"/>
    </row>
    <row r="3473" spans="1:31" ht="17.25" customHeight="1" x14ac:dyDescent="0.2">
      <c r="A3473" s="220">
        <v>42269</v>
      </c>
      <c r="B3473" s="219">
        <v>5013</v>
      </c>
      <c r="C3473" s="105" t="s">
        <v>1697</v>
      </c>
      <c r="D3473" s="13" t="str">
        <f>INDEX(Лист2!C:C,MATCH(B3473,Лист2!A:A,0))</f>
        <v>г. Гродно, ул. пересечение ул. Малыщинская - Букетная, Гродненский р-н, Гродненская обл.</v>
      </c>
      <c r="E3473" s="43" t="s">
        <v>646</v>
      </c>
      <c r="F3473" s="43" t="s">
        <v>3054</v>
      </c>
      <c r="G3473" s="22"/>
      <c r="H3473" s="22"/>
      <c r="I3473" s="18" t="s">
        <v>3360</v>
      </c>
      <c r="J3473" s="167"/>
      <c r="K3473" s="11"/>
      <c r="L3473" s="46">
        <v>42277</v>
      </c>
      <c r="M3473" s="522"/>
      <c r="N3473" s="39"/>
      <c r="O3473" s="39">
        <v>0</v>
      </c>
      <c r="P3473" s="39">
        <v>1</v>
      </c>
      <c r="Q3473" s="91" t="s">
        <v>3361</v>
      </c>
      <c r="R3473" s="53"/>
      <c r="S3473" s="204" t="s">
        <v>3360</v>
      </c>
      <c r="T3473" s="92"/>
      <c r="U3473" s="338"/>
      <c r="V3473" s="92">
        <v>42277</v>
      </c>
      <c r="W3473" s="92">
        <v>42277</v>
      </c>
      <c r="Y3473" s="127"/>
      <c r="Z3473" s="127"/>
      <c r="AA3473" s="127"/>
      <c r="AB3473" s="127"/>
      <c r="AC3473" s="127"/>
      <c r="AE3473" s="127"/>
    </row>
    <row r="3474" spans="1:31" ht="17.25" customHeight="1" x14ac:dyDescent="0.2">
      <c r="A3474" s="220">
        <v>42256</v>
      </c>
      <c r="B3474" s="219">
        <v>5017</v>
      </c>
      <c r="C3474" s="105" t="s">
        <v>1697</v>
      </c>
      <c r="D3474" s="13" t="str">
        <f>INDEX(Лист2!C:C,MATCH(B3474,Лист2!A:A,0))</f>
        <v>г. Минск, ул. Николая Голодеда, д. 7а, Минский р-н, Минская обл.</v>
      </c>
      <c r="E3474" s="43" t="s">
        <v>2119</v>
      </c>
      <c r="F3474" s="43" t="s">
        <v>3051</v>
      </c>
      <c r="G3474" s="22"/>
      <c r="H3474" s="22"/>
      <c r="I3474" s="18" t="s">
        <v>3360</v>
      </c>
      <c r="J3474" s="167"/>
      <c r="K3474" s="11"/>
      <c r="L3474" s="46">
        <v>42277</v>
      </c>
      <c r="M3474" s="522"/>
      <c r="N3474" s="39"/>
      <c r="O3474" s="39">
        <v>0</v>
      </c>
      <c r="P3474" s="39">
        <v>1</v>
      </c>
      <c r="Q3474" s="91" t="s">
        <v>3361</v>
      </c>
      <c r="R3474" s="53"/>
      <c r="S3474" s="204" t="s">
        <v>3360</v>
      </c>
      <c r="T3474" s="92"/>
      <c r="U3474" s="338"/>
      <c r="V3474" s="92">
        <v>42277</v>
      </c>
      <c r="W3474" s="92">
        <v>42277</v>
      </c>
      <c r="Y3474" s="127"/>
      <c r="Z3474" s="127"/>
      <c r="AA3474" s="127"/>
      <c r="AB3474" s="127"/>
      <c r="AC3474" s="127"/>
      <c r="AE3474" s="127"/>
    </row>
    <row r="3475" spans="1:31" ht="33.75" customHeight="1" x14ac:dyDescent="0.2">
      <c r="A3475" s="220" t="s">
        <v>22988</v>
      </c>
      <c r="B3475" s="219">
        <v>5018</v>
      </c>
      <c r="C3475" s="105" t="s">
        <v>1697</v>
      </c>
      <c r="D3475" s="13" t="str">
        <f>INDEX(Лист2!C:C,MATCH(B3475,Лист2!A:A,0))</f>
        <v>г. Гродно, ул. Валериана Куйбышева, д.  1/1, Гродненский р-н, Гродненская обл.</v>
      </c>
      <c r="E3475" s="43" t="s">
        <v>646</v>
      </c>
      <c r="F3475" s="43" t="s">
        <v>3054</v>
      </c>
      <c r="G3475" s="22"/>
      <c r="H3475" s="22"/>
      <c r="I3475" s="18" t="s">
        <v>3360</v>
      </c>
      <c r="J3475" s="167"/>
      <c r="K3475" s="11"/>
      <c r="L3475" s="46">
        <v>42277</v>
      </c>
      <c r="M3475" s="522"/>
      <c r="N3475" s="39"/>
      <c r="O3475" s="39">
        <v>0</v>
      </c>
      <c r="P3475" s="39">
        <v>1</v>
      </c>
      <c r="Q3475" s="91" t="s">
        <v>3361</v>
      </c>
      <c r="R3475" s="53"/>
      <c r="S3475" s="204" t="s">
        <v>3360</v>
      </c>
      <c r="T3475" s="92"/>
      <c r="U3475" s="92"/>
      <c r="V3475" s="92">
        <v>42277</v>
      </c>
      <c r="W3475" s="92">
        <v>42277</v>
      </c>
      <c r="Y3475" s="127"/>
      <c r="Z3475" s="127"/>
      <c r="AA3475" s="127"/>
      <c r="AB3475" s="127"/>
      <c r="AC3475" s="127"/>
      <c r="AE3475" s="127"/>
    </row>
    <row r="3476" spans="1:31" ht="17.25" customHeight="1" x14ac:dyDescent="0.2">
      <c r="A3476" s="220">
        <v>42272</v>
      </c>
      <c r="B3476" s="219">
        <v>5034</v>
      </c>
      <c r="C3476" s="105" t="s">
        <v>1697</v>
      </c>
      <c r="D3476" s="13" t="str">
        <f>INDEX(Лист2!C:C,MATCH(B3476,Лист2!A:A,0))</f>
        <v>г. Гродно, ул. Коммунальная, д. 3, Гродненский р-н, Гродненская обл.</v>
      </c>
      <c r="E3476" s="43" t="s">
        <v>646</v>
      </c>
      <c r="F3476" s="43" t="s">
        <v>3054</v>
      </c>
      <c r="G3476" s="22"/>
      <c r="H3476" s="22"/>
      <c r="I3476" s="18" t="s">
        <v>3360</v>
      </c>
      <c r="J3476" s="167"/>
      <c r="K3476" s="11"/>
      <c r="L3476" s="46">
        <v>42277</v>
      </c>
      <c r="M3476" s="522"/>
      <c r="N3476" s="39"/>
      <c r="O3476" s="39">
        <v>0</v>
      </c>
      <c r="P3476" s="39">
        <v>1</v>
      </c>
      <c r="Q3476" s="91" t="s">
        <v>3361</v>
      </c>
      <c r="R3476" s="53"/>
      <c r="S3476" s="204" t="s">
        <v>3360</v>
      </c>
      <c r="T3476" s="92"/>
      <c r="U3476" s="338"/>
      <c r="V3476" s="92">
        <v>42277</v>
      </c>
      <c r="W3476" s="92">
        <v>42277</v>
      </c>
      <c r="Y3476" s="127"/>
      <c r="Z3476" s="127"/>
      <c r="AA3476" s="127"/>
      <c r="AB3476" s="127"/>
      <c r="AC3476" s="127"/>
      <c r="AE3476" s="127"/>
    </row>
    <row r="3477" spans="1:31" ht="33" customHeight="1" x14ac:dyDescent="0.2">
      <c r="A3477" s="220" t="s">
        <v>22967</v>
      </c>
      <c r="B3477" s="98">
        <v>5037</v>
      </c>
      <c r="C3477" s="18" t="s">
        <v>1697</v>
      </c>
      <c r="D3477" s="13" t="str">
        <f>INDEX(Лист2!C:C,MATCH(B3477,Лист2!A:A,0))</f>
        <v>г. Минск, ул. Могилевская, д. 39a, Минский р-н, Минская обл.</v>
      </c>
      <c r="E3477" s="43" t="s">
        <v>2119</v>
      </c>
      <c r="F3477" s="43" t="s">
        <v>3051</v>
      </c>
      <c r="G3477" s="18"/>
      <c r="H3477" s="18"/>
      <c r="I3477" s="18" t="s">
        <v>3360</v>
      </c>
      <c r="J3477" s="43"/>
      <c r="K3477" s="13"/>
      <c r="L3477" s="44">
        <v>42277</v>
      </c>
      <c r="M3477" s="138"/>
      <c r="N3477" s="15"/>
      <c r="O3477" s="39">
        <v>0</v>
      </c>
      <c r="P3477" s="39">
        <v>1</v>
      </c>
      <c r="Q3477" s="91" t="s">
        <v>3361</v>
      </c>
      <c r="R3477" s="14"/>
      <c r="S3477" s="204" t="s">
        <v>3360</v>
      </c>
      <c r="T3477" s="123"/>
      <c r="U3477" s="338"/>
      <c r="V3477" s="92">
        <v>42243</v>
      </c>
      <c r="W3477" s="92">
        <v>42277</v>
      </c>
    </row>
    <row r="3478" spans="1:31" ht="17.25" customHeight="1" x14ac:dyDescent="0.2">
      <c r="A3478" s="220">
        <v>42276</v>
      </c>
      <c r="B3478" s="219">
        <v>5043</v>
      </c>
      <c r="C3478" s="105" t="s">
        <v>1697</v>
      </c>
      <c r="D3478" s="13" t="str">
        <f>INDEX(Лист2!C:C,MATCH(B3478,Лист2!A:A,0))</f>
        <v>г. Минск, ул. Асаналиева, д. 36б, Минский р-н, Минская обл.</v>
      </c>
      <c r="E3478" s="43" t="s">
        <v>2119</v>
      </c>
      <c r="F3478" s="43" t="s">
        <v>3051</v>
      </c>
      <c r="G3478" s="22"/>
      <c r="H3478" s="22"/>
      <c r="I3478" s="18" t="s">
        <v>3360</v>
      </c>
      <c r="J3478" s="167"/>
      <c r="K3478" s="11"/>
      <c r="L3478" s="46">
        <v>42277</v>
      </c>
      <c r="M3478" s="522"/>
      <c r="N3478" s="39"/>
      <c r="O3478" s="39">
        <v>0</v>
      </c>
      <c r="P3478" s="39">
        <v>1</v>
      </c>
      <c r="Q3478" s="91" t="s">
        <v>3361</v>
      </c>
      <c r="R3478" s="53"/>
      <c r="S3478" s="204" t="s">
        <v>3360</v>
      </c>
      <c r="T3478" s="92"/>
      <c r="U3478" s="338"/>
      <c r="V3478" s="92">
        <v>42277</v>
      </c>
      <c r="W3478" s="92">
        <v>42277</v>
      </c>
      <c r="Y3478" s="127"/>
      <c r="Z3478" s="127"/>
      <c r="AA3478" s="127"/>
      <c r="AB3478" s="127"/>
      <c r="AC3478" s="127"/>
      <c r="AE3478" s="127"/>
    </row>
    <row r="3479" spans="1:31" ht="29.25" customHeight="1" x14ac:dyDescent="0.2">
      <c r="A3479" s="220" t="s">
        <v>22980</v>
      </c>
      <c r="B3479" s="219">
        <v>5048</v>
      </c>
      <c r="C3479" s="105" t="s">
        <v>1697</v>
      </c>
      <c r="D3479" s="13" t="str">
        <f>INDEX(Лист2!C:C,MATCH(B3479,Лист2!A:A,0))</f>
        <v>г. Минск, пер. 1 Загородный, д. 3, Минский р-н, Минская обл.</v>
      </c>
      <c r="E3479" s="43" t="s">
        <v>2119</v>
      </c>
      <c r="F3479" s="43" t="s">
        <v>3051</v>
      </c>
      <c r="G3479" s="22"/>
      <c r="H3479" s="22"/>
      <c r="I3479" s="18" t="s">
        <v>3360</v>
      </c>
      <c r="J3479" s="167"/>
      <c r="K3479" s="11"/>
      <c r="L3479" s="46">
        <v>42277</v>
      </c>
      <c r="M3479" s="522"/>
      <c r="N3479" s="39"/>
      <c r="O3479" s="39">
        <v>0</v>
      </c>
      <c r="P3479" s="39">
        <v>1</v>
      </c>
      <c r="Q3479" s="91" t="s">
        <v>3361</v>
      </c>
      <c r="R3479" s="53"/>
      <c r="S3479" s="204" t="s">
        <v>3360</v>
      </c>
      <c r="T3479" s="92"/>
      <c r="U3479" s="338"/>
      <c r="V3479" s="92">
        <v>42277</v>
      </c>
      <c r="W3479" s="92">
        <v>42277</v>
      </c>
      <c r="Y3479" s="127"/>
      <c r="Z3479" s="127"/>
      <c r="AA3479" s="127"/>
      <c r="AB3479" s="127"/>
      <c r="AC3479" s="127"/>
      <c r="AE3479" s="127"/>
    </row>
    <row r="3480" spans="1:31" ht="34.5" customHeight="1" x14ac:dyDescent="0.2">
      <c r="A3480" s="220" t="s">
        <v>22984</v>
      </c>
      <c r="B3480" s="219">
        <v>5051</v>
      </c>
      <c r="C3480" s="105" t="s">
        <v>1697</v>
      </c>
      <c r="D3480" s="13" t="str">
        <f>INDEX(Лист2!C:C,MATCH(B3480,Лист2!A:A,0))</f>
        <v>г. Гродно, ул. Пучкова, д. 28, Гродненский р-н, Гродненская обл.</v>
      </c>
      <c r="E3480" s="43" t="s">
        <v>646</v>
      </c>
      <c r="F3480" s="43" t="s">
        <v>3054</v>
      </c>
      <c r="G3480" s="22"/>
      <c r="H3480" s="22"/>
      <c r="I3480" s="18" t="s">
        <v>3360</v>
      </c>
      <c r="J3480" s="167"/>
      <c r="K3480" s="11"/>
      <c r="L3480" s="46">
        <v>42277</v>
      </c>
      <c r="M3480" s="522"/>
      <c r="N3480" s="39"/>
      <c r="O3480" s="39">
        <v>0</v>
      </c>
      <c r="P3480" s="39">
        <v>1</v>
      </c>
      <c r="Q3480" s="91" t="s">
        <v>3361</v>
      </c>
      <c r="R3480" s="53"/>
      <c r="S3480" s="204" t="s">
        <v>3360</v>
      </c>
      <c r="T3480" s="92"/>
      <c r="U3480" s="338"/>
      <c r="V3480" s="92">
        <v>42277</v>
      </c>
      <c r="W3480" s="92">
        <v>42277</v>
      </c>
      <c r="Y3480" s="127"/>
      <c r="Z3480" s="127"/>
      <c r="AA3480" s="127"/>
      <c r="AB3480" s="127"/>
      <c r="AC3480" s="127"/>
      <c r="AE3480" s="127"/>
    </row>
    <row r="3481" spans="1:31" ht="17.25" customHeight="1" x14ac:dyDescent="0.2">
      <c r="A3481" s="220">
        <v>42268</v>
      </c>
      <c r="B3481" s="219">
        <v>5055</v>
      </c>
      <c r="C3481" s="105" t="s">
        <v>1697</v>
      </c>
      <c r="D3481" s="13" t="str">
        <f>INDEX(Лист2!C:C,MATCH(B3481,Лист2!A:A,0))</f>
        <v>г. Гродно, ул. Дзержинского, д. 54, Гродненский р-н, Гродненская обл.</v>
      </c>
      <c r="E3481" s="43" t="s">
        <v>646</v>
      </c>
      <c r="F3481" s="43" t="s">
        <v>3054</v>
      </c>
      <c r="G3481" s="22"/>
      <c r="H3481" s="22"/>
      <c r="I3481" s="18" t="s">
        <v>3360</v>
      </c>
      <c r="J3481" s="167"/>
      <c r="K3481" s="11"/>
      <c r="L3481" s="46">
        <v>42277</v>
      </c>
      <c r="M3481" s="522"/>
      <c r="N3481" s="39"/>
      <c r="O3481" s="39">
        <v>0</v>
      </c>
      <c r="P3481" s="39">
        <v>1</v>
      </c>
      <c r="Q3481" s="91" t="s">
        <v>3361</v>
      </c>
      <c r="R3481" s="53"/>
      <c r="S3481" s="204" t="s">
        <v>3360</v>
      </c>
      <c r="T3481" s="92"/>
      <c r="U3481" s="338"/>
      <c r="V3481" s="92">
        <v>42277</v>
      </c>
      <c r="W3481" s="92">
        <v>42277</v>
      </c>
      <c r="Y3481" s="127"/>
      <c r="Z3481" s="127"/>
      <c r="AA3481" s="127"/>
      <c r="AB3481" s="127"/>
      <c r="AC3481" s="127"/>
      <c r="AE3481" s="127"/>
    </row>
    <row r="3482" spans="1:31" ht="17.25" customHeight="1" x14ac:dyDescent="0.2">
      <c r="A3482" s="220">
        <v>42262</v>
      </c>
      <c r="B3482" s="219">
        <v>5060</v>
      </c>
      <c r="C3482" s="105" t="s">
        <v>1697</v>
      </c>
      <c r="D3482" s="13" t="str">
        <f>INDEX(Лист2!C:C,MATCH(B3482,Лист2!A:A,0))</f>
        <v>г. Гродно, ул. Огинского, р-н. д.№ 37 , Гродненский р-н, Гродненская обл.</v>
      </c>
      <c r="E3482" s="43" t="s">
        <v>646</v>
      </c>
      <c r="F3482" s="43" t="s">
        <v>3054</v>
      </c>
      <c r="G3482" s="22"/>
      <c r="H3482" s="22"/>
      <c r="I3482" s="18" t="s">
        <v>3360</v>
      </c>
      <c r="J3482" s="167"/>
      <c r="K3482" s="11"/>
      <c r="L3482" s="535">
        <v>42277</v>
      </c>
      <c r="M3482" s="522"/>
      <c r="N3482" s="39"/>
      <c r="O3482" s="39">
        <v>0</v>
      </c>
      <c r="P3482" s="39">
        <v>1</v>
      </c>
      <c r="Q3482" s="91" t="s">
        <v>3361</v>
      </c>
      <c r="R3482" s="53"/>
      <c r="S3482" s="204" t="s">
        <v>3360</v>
      </c>
      <c r="T3482" s="92"/>
      <c r="U3482" s="338"/>
      <c r="V3482" s="92">
        <v>42277</v>
      </c>
      <c r="W3482" s="92">
        <v>42277</v>
      </c>
      <c r="Y3482" s="127"/>
      <c r="Z3482" s="127"/>
      <c r="AA3482" s="127"/>
      <c r="AB3482" s="127"/>
      <c r="AC3482" s="127"/>
      <c r="AE3482" s="127"/>
    </row>
    <row r="3483" spans="1:31" ht="22.5" customHeight="1" x14ac:dyDescent="0.2">
      <c r="A3483" s="220" t="s">
        <v>22991</v>
      </c>
      <c r="B3483" s="219">
        <v>5062</v>
      </c>
      <c r="C3483" s="105" t="s">
        <v>1697</v>
      </c>
      <c r="D3483" s="13" t="str">
        <f>INDEX(Лист2!C:C,MATCH(B3483,Лист2!A:A,0))</f>
        <v>г. Гродно, ул. Гая, д. 11, Гродненский р-н, Гродненская обл.</v>
      </c>
      <c r="E3483" s="43" t="s">
        <v>646</v>
      </c>
      <c r="F3483" s="43" t="s">
        <v>3054</v>
      </c>
      <c r="G3483" s="22"/>
      <c r="H3483" s="22"/>
      <c r="I3483" s="18" t="s">
        <v>3360</v>
      </c>
      <c r="J3483" s="167"/>
      <c r="K3483" s="11"/>
      <c r="L3483" s="46">
        <v>42277</v>
      </c>
      <c r="M3483" s="522"/>
      <c r="N3483" s="39"/>
      <c r="O3483" s="39">
        <v>0</v>
      </c>
      <c r="P3483" s="39">
        <v>1</v>
      </c>
      <c r="Q3483" s="91" t="s">
        <v>3361</v>
      </c>
      <c r="R3483" s="53"/>
      <c r="S3483" s="204" t="s">
        <v>3360</v>
      </c>
      <c r="T3483" s="92"/>
      <c r="U3483" s="338"/>
      <c r="V3483" s="92">
        <v>42277</v>
      </c>
      <c r="W3483" s="92">
        <v>42277</v>
      </c>
      <c r="Y3483" s="127"/>
      <c r="Z3483" s="127"/>
      <c r="AA3483" s="127"/>
      <c r="AB3483" s="127"/>
      <c r="AC3483" s="127"/>
      <c r="AE3483" s="127"/>
    </row>
    <row r="3484" spans="1:31" ht="24" customHeight="1" x14ac:dyDescent="0.2">
      <c r="A3484" s="220" t="s">
        <v>22993</v>
      </c>
      <c r="B3484" s="219">
        <v>5085</v>
      </c>
      <c r="C3484" s="105" t="s">
        <v>1697</v>
      </c>
      <c r="D3484" s="13" t="str">
        <f>INDEX(Лист2!C:C,MATCH(B3484,Лист2!A:A,0))</f>
        <v>г. Гродно, ул. Терешковой, д. 28, Гродненский р-н, Гродненская обл.</v>
      </c>
      <c r="E3484" s="43" t="s">
        <v>646</v>
      </c>
      <c r="F3484" s="43" t="s">
        <v>3054</v>
      </c>
      <c r="G3484" s="22"/>
      <c r="H3484" s="22"/>
      <c r="I3484" s="18" t="s">
        <v>3360</v>
      </c>
      <c r="J3484" s="167"/>
      <c r="K3484" s="11"/>
      <c r="L3484" s="46">
        <v>42277</v>
      </c>
      <c r="M3484" s="522"/>
      <c r="N3484" s="39"/>
      <c r="O3484" s="39">
        <v>0</v>
      </c>
      <c r="P3484" s="39">
        <v>1</v>
      </c>
      <c r="Q3484" s="91" t="s">
        <v>3361</v>
      </c>
      <c r="R3484" s="53"/>
      <c r="S3484" s="204" t="s">
        <v>3360</v>
      </c>
      <c r="T3484" s="92"/>
      <c r="U3484" s="338"/>
      <c r="V3484" s="92">
        <v>42277</v>
      </c>
      <c r="W3484" s="92">
        <v>42277</v>
      </c>
      <c r="Y3484" s="127"/>
      <c r="Z3484" s="127"/>
      <c r="AA3484" s="127"/>
      <c r="AB3484" s="127"/>
      <c r="AC3484" s="127"/>
      <c r="AE3484" s="127"/>
    </row>
    <row r="3485" spans="1:31" ht="28.5" customHeight="1" x14ac:dyDescent="0.2">
      <c r="A3485" s="220" t="s">
        <v>23034</v>
      </c>
      <c r="B3485" s="219">
        <v>5089</v>
      </c>
      <c r="C3485" s="105" t="s">
        <v>1697</v>
      </c>
      <c r="D3485" s="13" t="str">
        <f>INDEX(Лист2!C:C,MATCH(B3485,Лист2!A:A,0))</f>
        <v>г. Витебск, ул. Софьи Панковой, д. 2а, Витебский р-н, Витебская обл.</v>
      </c>
      <c r="E3485" s="43" t="s">
        <v>2646</v>
      </c>
      <c r="F3485" s="43" t="s">
        <v>3052</v>
      </c>
      <c r="G3485" s="22"/>
      <c r="H3485" s="22"/>
      <c r="I3485" s="18" t="s">
        <v>3360</v>
      </c>
      <c r="J3485" s="167"/>
      <c r="K3485" s="11"/>
      <c r="L3485" s="46">
        <v>42277</v>
      </c>
      <c r="M3485" s="522"/>
      <c r="N3485" s="39"/>
      <c r="O3485" s="39">
        <v>0</v>
      </c>
      <c r="P3485" s="39">
        <v>1</v>
      </c>
      <c r="Q3485" s="91" t="s">
        <v>3361</v>
      </c>
      <c r="R3485" s="53"/>
      <c r="S3485" s="362" t="s">
        <v>3360</v>
      </c>
      <c r="T3485" s="92"/>
      <c r="U3485" s="338"/>
      <c r="V3485" s="92">
        <v>42277</v>
      </c>
      <c r="W3485" s="92">
        <v>42277</v>
      </c>
      <c r="Y3485" s="127"/>
      <c r="Z3485" s="127"/>
      <c r="AA3485" s="127"/>
      <c r="AB3485" s="127"/>
      <c r="AC3485" s="127"/>
      <c r="AE3485" s="127"/>
    </row>
    <row r="3486" spans="1:31" ht="33" customHeight="1" x14ac:dyDescent="0.2">
      <c r="A3486" s="220" t="s">
        <v>22990</v>
      </c>
      <c r="B3486" s="219">
        <v>5099</v>
      </c>
      <c r="C3486" s="105" t="s">
        <v>1697</v>
      </c>
      <c r="D3486" s="13" t="str">
        <f>INDEX(Лист2!C:C,MATCH(B3486,Лист2!A:A,0))</f>
        <v>г. Гродно, ул. Герасимовича, д. 1, Гродненский р-н, Гродненская обл.</v>
      </c>
      <c r="E3486" s="43" t="s">
        <v>646</v>
      </c>
      <c r="F3486" s="43" t="s">
        <v>3054</v>
      </c>
      <c r="G3486" s="22"/>
      <c r="H3486" s="22"/>
      <c r="I3486" s="18" t="s">
        <v>3360</v>
      </c>
      <c r="J3486" s="167"/>
      <c r="K3486" s="11"/>
      <c r="L3486" s="46">
        <v>42277</v>
      </c>
      <c r="M3486" s="522"/>
      <c r="N3486" s="39"/>
      <c r="O3486" s="39">
        <v>0</v>
      </c>
      <c r="P3486" s="39">
        <v>1</v>
      </c>
      <c r="Q3486" s="91" t="s">
        <v>3361</v>
      </c>
      <c r="R3486" s="53"/>
      <c r="S3486" s="204" t="s">
        <v>3360</v>
      </c>
      <c r="T3486" s="92"/>
      <c r="U3486" s="338"/>
      <c r="V3486" s="92">
        <v>42277</v>
      </c>
      <c r="W3486" s="92">
        <v>42277</v>
      </c>
      <c r="Y3486" s="127"/>
      <c r="Z3486" s="127"/>
      <c r="AA3486" s="127"/>
      <c r="AB3486" s="127"/>
      <c r="AC3486" s="127"/>
      <c r="AE3486" s="127"/>
    </row>
    <row r="3487" spans="1:31" ht="17.25" customHeight="1" x14ac:dyDescent="0.2">
      <c r="A3487" s="220" t="s">
        <v>3153</v>
      </c>
      <c r="B3487" s="219">
        <v>5340</v>
      </c>
      <c r="C3487" s="105" t="s">
        <v>1697</v>
      </c>
      <c r="D3487" s="13" t="str">
        <f>INDEX(Лист2!C:C,MATCH(B3487,Лист2!A:A,0))</f>
        <v>г. Минск, ул. Уборевича, д. 48Б, Минский р-н, Минская обл.</v>
      </c>
      <c r="E3487" s="43" t="s">
        <v>2119</v>
      </c>
      <c r="F3487" s="43" t="s">
        <v>3051</v>
      </c>
      <c r="G3487" s="167"/>
      <c r="H3487" s="22"/>
      <c r="I3487" s="18" t="s">
        <v>3360</v>
      </c>
      <c r="J3487" s="167"/>
      <c r="K3487" s="11"/>
      <c r="L3487" s="46">
        <v>42277</v>
      </c>
      <c r="M3487" s="522"/>
      <c r="N3487" s="39"/>
      <c r="O3487" s="39">
        <v>0</v>
      </c>
      <c r="P3487" s="39">
        <v>1</v>
      </c>
      <c r="Q3487" s="91" t="s">
        <v>3361</v>
      </c>
      <c r="R3487" s="53"/>
      <c r="S3487" s="204" t="s">
        <v>3360</v>
      </c>
      <c r="T3487" s="92"/>
      <c r="U3487" s="338"/>
      <c r="V3487" s="92">
        <v>42277</v>
      </c>
      <c r="W3487" s="92">
        <v>42277</v>
      </c>
      <c r="Y3487" s="127"/>
      <c r="Z3487" s="127"/>
      <c r="AA3487" s="127"/>
      <c r="AB3487" s="127"/>
      <c r="AC3487" s="127"/>
      <c r="AE3487" s="127"/>
    </row>
    <row r="3488" spans="1:31" ht="32.25" customHeight="1" x14ac:dyDescent="0.2">
      <c r="A3488" s="220" t="s">
        <v>23219</v>
      </c>
      <c r="B3488" s="219">
        <v>5078</v>
      </c>
      <c r="C3488" s="105" t="s">
        <v>1697</v>
      </c>
      <c r="D3488" s="13" t="str">
        <f>INDEX(Лист2!C:C,MATCH(B3488,Лист2!A:A,0))</f>
        <v>г. Минск, ул. Белинского, д. 16а, Минский р-н, Минская обл.</v>
      </c>
      <c r="E3488" s="43" t="s">
        <v>2119</v>
      </c>
      <c r="F3488" s="43" t="s">
        <v>3051</v>
      </c>
      <c r="G3488" s="22"/>
      <c r="H3488" s="22"/>
      <c r="I3488" s="18" t="s">
        <v>3360</v>
      </c>
      <c r="J3488" s="167"/>
      <c r="K3488" s="11"/>
      <c r="L3488" s="46">
        <v>42277</v>
      </c>
      <c r="M3488" s="522"/>
      <c r="N3488" s="39"/>
      <c r="O3488" s="39">
        <v>0</v>
      </c>
      <c r="P3488" s="39">
        <v>1</v>
      </c>
      <c r="Q3488" s="91" t="s">
        <v>3361</v>
      </c>
      <c r="R3488" s="53"/>
      <c r="S3488" s="204" t="s">
        <v>3360</v>
      </c>
      <c r="T3488" s="92"/>
      <c r="U3488" s="338"/>
      <c r="V3488" s="92">
        <v>42277</v>
      </c>
      <c r="W3488" s="92">
        <v>42277</v>
      </c>
      <c r="Y3488" s="127"/>
      <c r="Z3488" s="127"/>
      <c r="AA3488" s="127"/>
      <c r="AB3488" s="127"/>
      <c r="AC3488" s="127"/>
      <c r="AE3488" s="127"/>
    </row>
    <row r="3489" spans="1:31" ht="21.75" customHeight="1" x14ac:dyDescent="0.2">
      <c r="A3489" s="220" t="s">
        <v>22976</v>
      </c>
      <c r="B3489" s="219">
        <v>4115</v>
      </c>
      <c r="C3489" s="105" t="s">
        <v>1697</v>
      </c>
      <c r="D3489" s="13" t="str">
        <f>INDEX(Лист2!C:C,MATCH(B3489,Лист2!A:A,0))</f>
        <v>г. Минск, ул. Железнодорожная, д. 23, Минский р-н, Минская обл.</v>
      </c>
      <c r="E3489" s="43" t="s">
        <v>2119</v>
      </c>
      <c r="F3489" s="43" t="s">
        <v>3051</v>
      </c>
      <c r="G3489" s="22" t="s">
        <v>2120</v>
      </c>
      <c r="H3489" s="22" t="s">
        <v>2121</v>
      </c>
      <c r="I3489" s="18" t="s">
        <v>3360</v>
      </c>
      <c r="J3489" s="386">
        <v>42277</v>
      </c>
      <c r="K3489" s="46">
        <v>42277</v>
      </c>
      <c r="L3489" s="46">
        <v>42277</v>
      </c>
      <c r="M3489" s="522"/>
      <c r="N3489" s="39"/>
      <c r="O3489" s="39">
        <v>0</v>
      </c>
      <c r="P3489" s="39">
        <v>1</v>
      </c>
      <c r="Q3489" s="91" t="s">
        <v>3110</v>
      </c>
      <c r="R3489" s="53"/>
      <c r="S3489" s="204" t="s">
        <v>3381</v>
      </c>
      <c r="T3489" s="532">
        <v>42277</v>
      </c>
      <c r="U3489" s="338">
        <v>42277</v>
      </c>
      <c r="V3489" s="92">
        <v>42277</v>
      </c>
      <c r="W3489" s="92">
        <v>42277</v>
      </c>
      <c r="Y3489" s="127"/>
      <c r="Z3489" s="127"/>
      <c r="AA3489" s="127"/>
      <c r="AB3489" s="127"/>
      <c r="AC3489" s="127"/>
      <c r="AE3489" s="127"/>
    </row>
    <row r="3490" spans="1:31" ht="21" customHeight="1" x14ac:dyDescent="0.2">
      <c r="A3490" s="220" t="s">
        <v>23006</v>
      </c>
      <c r="B3490" s="219">
        <v>5190</v>
      </c>
      <c r="C3490" s="105" t="s">
        <v>1697</v>
      </c>
      <c r="D3490" s="13" t="str">
        <f>INDEX(Лист2!C:C,MATCH(B3490,Лист2!A:A,0))</f>
        <v>д. Горковская Слобода, Червенский р-н, Минская обл.</v>
      </c>
      <c r="E3490" s="43" t="s">
        <v>2119</v>
      </c>
      <c r="F3490" s="43" t="s">
        <v>3098</v>
      </c>
      <c r="G3490" s="22" t="s">
        <v>2120</v>
      </c>
      <c r="H3490" s="22"/>
      <c r="I3490" s="18"/>
      <c r="J3490" s="386">
        <v>42277</v>
      </c>
      <c r="K3490" s="11"/>
      <c r="L3490" s="46"/>
      <c r="M3490" s="522"/>
      <c r="N3490" s="39"/>
      <c r="O3490" s="39">
        <v>0</v>
      </c>
      <c r="P3490" s="39">
        <v>1</v>
      </c>
      <c r="Q3490" s="91" t="s">
        <v>3107</v>
      </c>
      <c r="R3490" s="53"/>
      <c r="S3490" s="204" t="s">
        <v>2120</v>
      </c>
      <c r="T3490" s="532">
        <v>42277</v>
      </c>
      <c r="U3490" s="338">
        <v>42277</v>
      </c>
      <c r="V3490" s="92"/>
      <c r="W3490" s="92"/>
      <c r="Y3490" s="127"/>
      <c r="Z3490" s="127"/>
      <c r="AA3490" s="127"/>
      <c r="AB3490" s="127"/>
      <c r="AC3490" s="127"/>
      <c r="AE3490" s="127"/>
    </row>
    <row r="3491" spans="1:31" ht="55.5" customHeight="1" x14ac:dyDescent="0.2">
      <c r="A3491" s="220" t="s">
        <v>23058</v>
      </c>
      <c r="B3491" s="219">
        <v>5169</v>
      </c>
      <c r="C3491" s="105" t="s">
        <v>1697</v>
      </c>
      <c r="D3491" s="13" t="str">
        <f>INDEX(Лист2!C:C,MATCH(B3491,Лист2!A:A,0))</f>
        <v>д. Добренево, Логойский р-н, Минская обл.</v>
      </c>
      <c r="E3491" s="43" t="s">
        <v>2119</v>
      </c>
      <c r="F3491" s="43" t="s">
        <v>3098</v>
      </c>
      <c r="G3491" s="22" t="s">
        <v>2120</v>
      </c>
      <c r="H3491" s="22" t="s">
        <v>2121</v>
      </c>
      <c r="I3491" s="18"/>
      <c r="J3491" s="386">
        <v>42277</v>
      </c>
      <c r="K3491" s="46">
        <v>42277</v>
      </c>
      <c r="L3491" s="46"/>
      <c r="M3491" s="522"/>
      <c r="N3491" s="39"/>
      <c r="O3491" s="39">
        <v>0</v>
      </c>
      <c r="P3491" s="39">
        <v>1</v>
      </c>
      <c r="Q3491" s="91" t="s">
        <v>3107</v>
      </c>
      <c r="R3491" s="53"/>
      <c r="S3491" s="204" t="s">
        <v>3115</v>
      </c>
      <c r="T3491" s="532">
        <v>42277</v>
      </c>
      <c r="U3491" s="338">
        <v>42277</v>
      </c>
      <c r="V3491" s="92"/>
      <c r="W3491" s="92"/>
      <c r="Y3491" s="127"/>
      <c r="Z3491" s="127"/>
      <c r="AA3491" s="127"/>
      <c r="AB3491" s="127"/>
      <c r="AC3491" s="127"/>
      <c r="AE3491" s="127"/>
    </row>
    <row r="3492" spans="1:31" ht="17.25" customHeight="1" x14ac:dyDescent="0.2">
      <c r="A3492" s="220">
        <v>42272</v>
      </c>
      <c r="B3492" s="219">
        <v>5065</v>
      </c>
      <c r="C3492" s="105" t="s">
        <v>1697</v>
      </c>
      <c r="D3492" s="13" t="str">
        <f>INDEX(Лист2!C:C,MATCH(B3492,Лист2!A:A,0))</f>
        <v>д. Боровляны, ул. Мира, д. 3, Минский р-н, Минская обл.</v>
      </c>
      <c r="E3492" s="43" t="s">
        <v>2119</v>
      </c>
      <c r="F3492" s="43" t="s">
        <v>3098</v>
      </c>
      <c r="G3492" s="22"/>
      <c r="H3492" s="22"/>
      <c r="I3492" s="18" t="s">
        <v>3360</v>
      </c>
      <c r="J3492" s="167"/>
      <c r="K3492" s="11"/>
      <c r="L3492" s="46">
        <v>42277</v>
      </c>
      <c r="M3492" s="522"/>
      <c r="N3492" s="39"/>
      <c r="O3492" s="39">
        <v>0</v>
      </c>
      <c r="P3492" s="39">
        <v>1</v>
      </c>
      <c r="Q3492" s="91" t="s">
        <v>3361</v>
      </c>
      <c r="R3492" s="53"/>
      <c r="S3492" s="204" t="s">
        <v>3360</v>
      </c>
      <c r="T3492" s="92"/>
      <c r="U3492" s="338"/>
      <c r="V3492" s="92">
        <v>42277</v>
      </c>
      <c r="W3492" s="92">
        <v>42277</v>
      </c>
      <c r="Y3492" s="127"/>
      <c r="Z3492" s="127"/>
      <c r="AA3492" s="127"/>
      <c r="AB3492" s="127"/>
      <c r="AC3492" s="127"/>
      <c r="AE3492" s="127"/>
    </row>
    <row r="3493" spans="1:31" ht="51.75" customHeight="1" x14ac:dyDescent="0.2">
      <c r="A3493" s="511" t="s">
        <v>23041</v>
      </c>
      <c r="B3493" s="98">
        <v>5044</v>
      </c>
      <c r="C3493" s="18" t="s">
        <v>1697</v>
      </c>
      <c r="D3493" s="13" t="str">
        <f>INDEX(Лист2!C:C,MATCH(B3493,Лист2!A:A,0))</f>
        <v>г. Минск, ул.Аранская -ул.Маяковского, Минский р-н, Минская обл.</v>
      </c>
      <c r="E3493" s="43" t="s">
        <v>2119</v>
      </c>
      <c r="F3493" s="43" t="s">
        <v>3051</v>
      </c>
      <c r="G3493" s="18" t="s">
        <v>2120</v>
      </c>
      <c r="H3493" s="18" t="s">
        <v>2121</v>
      </c>
      <c r="I3493" s="18" t="s">
        <v>3360</v>
      </c>
      <c r="J3493" s="144">
        <v>42277</v>
      </c>
      <c r="K3493" s="44">
        <v>42277</v>
      </c>
      <c r="L3493" s="44">
        <v>42277</v>
      </c>
      <c r="M3493" s="138"/>
      <c r="N3493" s="15"/>
      <c r="O3493" s="15">
        <v>0</v>
      </c>
      <c r="P3493" s="39">
        <v>1</v>
      </c>
      <c r="Q3493" s="91" t="s">
        <v>3110</v>
      </c>
      <c r="R3493" s="14"/>
      <c r="S3493" s="204" t="s">
        <v>3381</v>
      </c>
      <c r="T3493" s="123">
        <v>42243</v>
      </c>
      <c r="U3493" s="338">
        <v>42277</v>
      </c>
      <c r="V3493" s="92">
        <v>42243</v>
      </c>
      <c r="W3493" s="92">
        <v>42277</v>
      </c>
    </row>
    <row r="3494" spans="1:31" ht="17.25" customHeight="1" x14ac:dyDescent="0.2">
      <c r="A3494" s="220">
        <v>42271</v>
      </c>
      <c r="B3494" s="219">
        <v>5192</v>
      </c>
      <c r="C3494" s="105" t="s">
        <v>1697</v>
      </c>
      <c r="D3494" s="13" t="str">
        <f>INDEX(Лист2!C:C,MATCH(B3494,Лист2!A:A,0))</f>
        <v>г. Минск, ул. Антоновская , д. 14б, Минский р-н, Минская обл.</v>
      </c>
      <c r="E3494" s="43" t="s">
        <v>2119</v>
      </c>
      <c r="F3494" s="43" t="s">
        <v>3051</v>
      </c>
      <c r="G3494" s="22"/>
      <c r="H3494" s="22"/>
      <c r="I3494" s="18" t="s">
        <v>3360</v>
      </c>
      <c r="J3494" s="167"/>
      <c r="K3494" s="11"/>
      <c r="L3494" s="46">
        <v>42277</v>
      </c>
      <c r="M3494" s="522"/>
      <c r="N3494" s="39"/>
      <c r="O3494" s="39">
        <v>0</v>
      </c>
      <c r="P3494" s="39">
        <v>1</v>
      </c>
      <c r="Q3494" s="91" t="s">
        <v>3361</v>
      </c>
      <c r="R3494" s="53"/>
      <c r="S3494" s="204" t="s">
        <v>3360</v>
      </c>
      <c r="T3494" s="92"/>
      <c r="U3494" s="338"/>
      <c r="V3494" s="92">
        <v>42277</v>
      </c>
      <c r="W3494" s="92">
        <v>42277</v>
      </c>
      <c r="Y3494" s="127"/>
      <c r="Z3494" s="127"/>
      <c r="AA3494" s="127"/>
      <c r="AB3494" s="127"/>
      <c r="AC3494" s="127"/>
      <c r="AE3494" s="127"/>
    </row>
    <row r="3495" spans="1:31" ht="17.25" customHeight="1" x14ac:dyDescent="0.2">
      <c r="A3495" s="220">
        <v>42264</v>
      </c>
      <c r="B3495" s="219">
        <v>4195</v>
      </c>
      <c r="C3495" s="105" t="s">
        <v>1697</v>
      </c>
      <c r="D3495" s="13" t="str">
        <f>INDEX(Лист2!C:C,MATCH(B3495,Лист2!A:A,0))</f>
        <v>д. Новосады, Борисовское РАЙПО , Борисовский р-н, Минская обл.</v>
      </c>
      <c r="E3495" s="43" t="s">
        <v>2119</v>
      </c>
      <c r="F3495" s="43" t="s">
        <v>3098</v>
      </c>
      <c r="G3495" s="22" t="s">
        <v>2120</v>
      </c>
      <c r="H3495" s="22" t="s">
        <v>2121</v>
      </c>
      <c r="I3495" s="18" t="s">
        <v>3360</v>
      </c>
      <c r="J3495" s="386">
        <v>42277</v>
      </c>
      <c r="K3495" s="46">
        <v>42277</v>
      </c>
      <c r="L3495" s="46">
        <v>42277</v>
      </c>
      <c r="M3495" s="522"/>
      <c r="N3495" s="39"/>
      <c r="O3495" s="15">
        <v>0</v>
      </c>
      <c r="P3495" s="39">
        <v>1</v>
      </c>
      <c r="Q3495" s="91" t="s">
        <v>3110</v>
      </c>
      <c r="R3495" s="53"/>
      <c r="S3495" s="204" t="s">
        <v>3381</v>
      </c>
      <c r="T3495" s="532">
        <v>42277</v>
      </c>
      <c r="U3495" s="338">
        <v>42277</v>
      </c>
      <c r="V3495" s="92">
        <v>42277</v>
      </c>
      <c r="W3495" s="92">
        <v>42277</v>
      </c>
      <c r="Y3495" s="127"/>
      <c r="Z3495" s="127"/>
      <c r="AA3495" s="127"/>
      <c r="AB3495" s="127"/>
      <c r="AC3495" s="127"/>
      <c r="AE3495" s="127"/>
    </row>
    <row r="3496" spans="1:31" ht="17.25" customHeight="1" x14ac:dyDescent="0.2">
      <c r="A3496" s="533" t="s">
        <v>3153</v>
      </c>
      <c r="B3496" s="534">
        <v>1090</v>
      </c>
      <c r="C3496" s="105" t="s">
        <v>1697</v>
      </c>
      <c r="D3496" s="13" t="str">
        <f>INDEX(Лист2!C:C,MATCH(B3496,Лист2!A:A,0))</f>
        <v>г. Минск, ул. Карвата, д. 30, Минский р-н, Минская обл.</v>
      </c>
      <c r="E3496" s="43" t="s">
        <v>2119</v>
      </c>
      <c r="F3496" s="43" t="s">
        <v>3051</v>
      </c>
      <c r="G3496" s="167"/>
      <c r="H3496" s="22"/>
      <c r="I3496" s="18" t="s">
        <v>3360</v>
      </c>
      <c r="J3496" s="167"/>
      <c r="K3496" s="11"/>
      <c r="L3496" s="46">
        <v>42277</v>
      </c>
      <c r="M3496" s="522"/>
      <c r="N3496" s="39"/>
      <c r="O3496" s="39">
        <v>0</v>
      </c>
      <c r="P3496" s="39">
        <v>1</v>
      </c>
      <c r="Q3496" s="91" t="s">
        <v>3361</v>
      </c>
      <c r="R3496" s="53"/>
      <c r="S3496" s="362" t="s">
        <v>3360</v>
      </c>
      <c r="T3496" s="92"/>
      <c r="U3496" s="338"/>
      <c r="V3496" s="92">
        <v>42277</v>
      </c>
      <c r="W3496" s="92">
        <v>42277</v>
      </c>
      <c r="Y3496" s="127"/>
      <c r="Z3496" s="127"/>
      <c r="AA3496" s="127"/>
      <c r="AB3496" s="127"/>
      <c r="AC3496" s="127"/>
      <c r="AE3496" s="127"/>
    </row>
    <row r="3497" spans="1:31" ht="31.5" customHeight="1" x14ac:dyDescent="0.2">
      <c r="A3497" s="220" t="s">
        <v>22985</v>
      </c>
      <c r="B3497" s="219">
        <v>5033</v>
      </c>
      <c r="C3497" s="105" t="s">
        <v>1697</v>
      </c>
      <c r="D3497" s="13" t="str">
        <f>INDEX(Лист2!C:C,MATCH(B3497,Лист2!A:A,0))</f>
        <v>г. Гомель, ул. Юрия Гагарина, д. 65, Гомельский р-н, Гомельская обл.</v>
      </c>
      <c r="E3497" s="43" t="s">
        <v>957</v>
      </c>
      <c r="F3497" s="43" t="s">
        <v>3053</v>
      </c>
      <c r="G3497" s="22"/>
      <c r="H3497" s="22"/>
      <c r="I3497" s="18" t="s">
        <v>3360</v>
      </c>
      <c r="J3497" s="167"/>
      <c r="K3497" s="11"/>
      <c r="L3497" s="46">
        <v>42277</v>
      </c>
      <c r="M3497" s="522"/>
      <c r="N3497" s="39"/>
      <c r="O3497" s="39">
        <v>0</v>
      </c>
      <c r="P3497" s="39">
        <v>1</v>
      </c>
      <c r="Q3497" s="91" t="s">
        <v>3361</v>
      </c>
      <c r="R3497" s="53"/>
      <c r="S3497" s="204" t="s">
        <v>3360</v>
      </c>
      <c r="T3497" s="92"/>
      <c r="U3497" s="338"/>
      <c r="V3497" s="92">
        <v>42277</v>
      </c>
      <c r="W3497" s="92">
        <v>42277</v>
      </c>
      <c r="Y3497" s="127"/>
      <c r="Z3497" s="127"/>
      <c r="AA3497" s="127"/>
      <c r="AB3497" s="127"/>
      <c r="AC3497" s="127"/>
      <c r="AE3497" s="127"/>
    </row>
    <row r="3498" spans="1:31" ht="25.5" customHeight="1" x14ac:dyDescent="0.2">
      <c r="A3498" s="220" t="s">
        <v>22981</v>
      </c>
      <c r="B3498" s="219">
        <v>5003</v>
      </c>
      <c r="C3498" s="105" t="s">
        <v>1697</v>
      </c>
      <c r="D3498" s="13" t="str">
        <f>INDEX(Лист2!C:C,MATCH(B3498,Лист2!A:A,0))</f>
        <v>г. Гомель, ул. Емельяна Барыкина, д. 101б, Гомельский р-н, Гомельская обл.</v>
      </c>
      <c r="E3498" s="43" t="s">
        <v>957</v>
      </c>
      <c r="F3498" s="43" t="s">
        <v>3053</v>
      </c>
      <c r="G3498" s="167"/>
      <c r="H3498" s="22"/>
      <c r="I3498" s="18" t="s">
        <v>3360</v>
      </c>
      <c r="J3498" s="167"/>
      <c r="K3498" s="11"/>
      <c r="L3498" s="46">
        <v>42277</v>
      </c>
      <c r="M3498" s="522"/>
      <c r="N3498" s="39"/>
      <c r="O3498" s="39">
        <v>0</v>
      </c>
      <c r="P3498" s="39">
        <v>1</v>
      </c>
      <c r="Q3498" s="91" t="s">
        <v>3361</v>
      </c>
      <c r="R3498" s="53"/>
      <c r="S3498" s="204" t="s">
        <v>3360</v>
      </c>
      <c r="T3498" s="92"/>
      <c r="U3498" s="338"/>
      <c r="V3498" s="92">
        <v>42277</v>
      </c>
      <c r="W3498" s="92">
        <v>42277</v>
      </c>
      <c r="Y3498" s="127"/>
      <c r="Z3498" s="127"/>
      <c r="AA3498" s="127"/>
      <c r="AB3498" s="127"/>
      <c r="AC3498" s="127"/>
      <c r="AE3498" s="127"/>
    </row>
    <row r="3499" spans="1:31" ht="33" customHeight="1" x14ac:dyDescent="0.2">
      <c r="A3499" s="220" t="s">
        <v>22983</v>
      </c>
      <c r="B3499" s="219">
        <v>1085</v>
      </c>
      <c r="C3499" s="105" t="s">
        <v>1697</v>
      </c>
      <c r="D3499" s="13" t="str">
        <f>INDEX(Лист2!C:C,MATCH(B3499,Лист2!A:A,0))</f>
        <v>г. Гомель, ул. ул. Менделя Хатаевича, д. 9, Гомельский р-н, Гомельская обл.</v>
      </c>
      <c r="E3499" s="43" t="s">
        <v>957</v>
      </c>
      <c r="F3499" s="43" t="s">
        <v>3053</v>
      </c>
      <c r="G3499" s="22"/>
      <c r="H3499" s="22"/>
      <c r="I3499" s="18" t="s">
        <v>3360</v>
      </c>
      <c r="J3499" s="167"/>
      <c r="K3499" s="11"/>
      <c r="L3499" s="46">
        <v>42277</v>
      </c>
      <c r="M3499" s="522"/>
      <c r="N3499" s="39"/>
      <c r="O3499" s="39">
        <v>0</v>
      </c>
      <c r="P3499" s="39">
        <v>1</v>
      </c>
      <c r="Q3499" s="91" t="s">
        <v>3361</v>
      </c>
      <c r="R3499" s="53"/>
      <c r="S3499" s="204" t="s">
        <v>3360</v>
      </c>
      <c r="T3499" s="92"/>
      <c r="U3499" s="338"/>
      <c r="V3499" s="92">
        <v>42277</v>
      </c>
      <c r="W3499" s="92">
        <v>42277</v>
      </c>
      <c r="Y3499" s="127"/>
      <c r="Z3499" s="127"/>
      <c r="AA3499" s="127"/>
      <c r="AB3499" s="127"/>
      <c r="AC3499" s="127"/>
      <c r="AE3499" s="127"/>
    </row>
    <row r="3500" spans="1:31" ht="33" customHeight="1" x14ac:dyDescent="0.2">
      <c r="A3500" s="220" t="s">
        <v>22982</v>
      </c>
      <c r="B3500" s="219">
        <v>1093</v>
      </c>
      <c r="C3500" s="105" t="s">
        <v>1697</v>
      </c>
      <c r="D3500" s="13" t="str">
        <f>INDEX(Лист2!C:C,MATCH(B3500,Лист2!A:A,0))</f>
        <v>д. Ветельская, Калинковичский р-н, Гомельская обл.</v>
      </c>
      <c r="E3500" s="43" t="s">
        <v>957</v>
      </c>
      <c r="F3500" s="43" t="s">
        <v>3096</v>
      </c>
      <c r="G3500" s="22" t="s">
        <v>2120</v>
      </c>
      <c r="H3500" s="22"/>
      <c r="I3500" s="18"/>
      <c r="J3500" s="386">
        <v>42277</v>
      </c>
      <c r="K3500" s="11"/>
      <c r="L3500" s="46"/>
      <c r="M3500" s="522"/>
      <c r="N3500" s="39"/>
      <c r="O3500" s="39">
        <v>0</v>
      </c>
      <c r="P3500" s="39">
        <v>1</v>
      </c>
      <c r="Q3500" s="91" t="s">
        <v>3107</v>
      </c>
      <c r="R3500" s="53"/>
      <c r="S3500" s="204" t="s">
        <v>2120</v>
      </c>
      <c r="T3500" s="532">
        <v>42277</v>
      </c>
      <c r="U3500" s="338">
        <v>42277</v>
      </c>
      <c r="V3500" s="92"/>
      <c r="W3500" s="92"/>
      <c r="Y3500" s="127"/>
      <c r="Z3500" s="127"/>
      <c r="AA3500" s="127"/>
      <c r="AB3500" s="127"/>
      <c r="AC3500" s="127"/>
      <c r="AE3500" s="127"/>
    </row>
    <row r="3501" spans="1:31" ht="17.25" customHeight="1" x14ac:dyDescent="0.2">
      <c r="A3501" s="220">
        <v>42275</v>
      </c>
      <c r="B3501" s="219">
        <v>5054</v>
      </c>
      <c r="C3501" s="105" t="s">
        <v>1697</v>
      </c>
      <c r="D3501" s="13" t="str">
        <f>INDEX(Лист2!C:C,MATCH(B3501,Лист2!A:A,0))</f>
        <v>г. Минск, ул. Кижеватова, д. 32, Минский р-н, Минская обл.</v>
      </c>
      <c r="E3501" s="43" t="s">
        <v>2119</v>
      </c>
      <c r="F3501" s="43" t="s">
        <v>3051</v>
      </c>
      <c r="G3501" s="22"/>
      <c r="H3501" s="22"/>
      <c r="I3501" s="18" t="s">
        <v>3360</v>
      </c>
      <c r="J3501" s="167"/>
      <c r="K3501" s="11"/>
      <c r="L3501" s="46">
        <v>42277</v>
      </c>
      <c r="M3501" s="522"/>
      <c r="N3501" s="39"/>
      <c r="O3501" s="39">
        <v>0</v>
      </c>
      <c r="P3501" s="39">
        <v>1</v>
      </c>
      <c r="Q3501" s="91" t="s">
        <v>3361</v>
      </c>
      <c r="R3501" s="53"/>
      <c r="S3501" s="204" t="s">
        <v>3360</v>
      </c>
      <c r="T3501" s="92"/>
      <c r="U3501" s="338"/>
      <c r="V3501" s="92">
        <v>42277</v>
      </c>
      <c r="W3501" s="92">
        <v>42277</v>
      </c>
      <c r="Y3501" s="127"/>
      <c r="Z3501" s="127"/>
      <c r="AA3501" s="127"/>
      <c r="AB3501" s="127"/>
      <c r="AC3501" s="127"/>
      <c r="AE3501" s="127"/>
    </row>
    <row r="3502" spans="1:31" ht="17.25" customHeight="1" x14ac:dyDescent="0.2">
      <c r="A3502" s="220">
        <v>42275</v>
      </c>
      <c r="B3502" s="219">
        <v>5024</v>
      </c>
      <c r="C3502" s="105" t="s">
        <v>1697</v>
      </c>
      <c r="D3502" s="13" t="str">
        <f>INDEX(Лист2!C:C,MATCH(B3502,Лист2!A:A,0))</f>
        <v>г. Минск, ул. Семеняко, д. 30А, Минский р-н, Минская обл.</v>
      </c>
      <c r="E3502" s="43" t="s">
        <v>2119</v>
      </c>
      <c r="F3502" s="43" t="s">
        <v>3051</v>
      </c>
      <c r="G3502" s="22" t="s">
        <v>2120</v>
      </c>
      <c r="H3502" s="22" t="s">
        <v>2121</v>
      </c>
      <c r="I3502" s="18" t="s">
        <v>3360</v>
      </c>
      <c r="J3502" s="386">
        <v>42277</v>
      </c>
      <c r="K3502" s="46">
        <v>42277</v>
      </c>
      <c r="L3502" s="46">
        <v>42277</v>
      </c>
      <c r="M3502" s="522"/>
      <c r="N3502" s="39"/>
      <c r="O3502" s="15">
        <v>0</v>
      </c>
      <c r="P3502" s="39">
        <v>1</v>
      </c>
      <c r="Q3502" s="91" t="s">
        <v>3110</v>
      </c>
      <c r="R3502" s="53"/>
      <c r="S3502" s="204" t="s">
        <v>3381</v>
      </c>
      <c r="T3502" s="532">
        <v>42277</v>
      </c>
      <c r="U3502" s="338">
        <v>42277</v>
      </c>
      <c r="V3502" s="92">
        <v>42277</v>
      </c>
      <c r="W3502" s="92">
        <v>42277</v>
      </c>
      <c r="Y3502" s="127"/>
      <c r="Z3502" s="127"/>
      <c r="AA3502" s="127"/>
      <c r="AB3502" s="127"/>
      <c r="AC3502" s="127"/>
      <c r="AE3502" s="127"/>
    </row>
    <row r="3503" spans="1:31" ht="25.5" customHeight="1" x14ac:dyDescent="0.2">
      <c r="A3503" s="220" t="s">
        <v>22979</v>
      </c>
      <c r="B3503" s="219">
        <v>5050</v>
      </c>
      <c r="C3503" s="105" t="s">
        <v>1697</v>
      </c>
      <c r="D3503" s="13" t="str">
        <f>INDEX(Лист2!C:C,MATCH(B3503,Лист2!A:A,0))</f>
        <v>г. Минск, пр-т Победителей, д. 73/1, Минский р-н, Минская обл.</v>
      </c>
      <c r="E3503" s="43" t="s">
        <v>2119</v>
      </c>
      <c r="F3503" s="43" t="s">
        <v>3051</v>
      </c>
      <c r="G3503" s="22"/>
      <c r="H3503" s="22"/>
      <c r="I3503" s="18" t="s">
        <v>3360</v>
      </c>
      <c r="J3503" s="167"/>
      <c r="K3503" s="11"/>
      <c r="L3503" s="46">
        <v>42277</v>
      </c>
      <c r="M3503" s="522"/>
      <c r="N3503" s="39"/>
      <c r="O3503" s="39">
        <v>0</v>
      </c>
      <c r="P3503" s="39">
        <v>1</v>
      </c>
      <c r="Q3503" s="91" t="s">
        <v>3361</v>
      </c>
      <c r="R3503" s="53"/>
      <c r="S3503" s="204" t="s">
        <v>3360</v>
      </c>
      <c r="T3503" s="92"/>
      <c r="U3503" s="338"/>
      <c r="V3503" s="92">
        <v>42277</v>
      </c>
      <c r="W3503" s="92">
        <v>42277</v>
      </c>
      <c r="Y3503" s="127"/>
      <c r="Z3503" s="127"/>
      <c r="AA3503" s="127"/>
      <c r="AB3503" s="127"/>
      <c r="AC3503" s="127"/>
      <c r="AE3503" s="127"/>
    </row>
    <row r="3504" spans="1:31" ht="24" customHeight="1" x14ac:dyDescent="0.2">
      <c r="A3504" s="220" t="s">
        <v>22979</v>
      </c>
      <c r="B3504" s="219">
        <v>5082</v>
      </c>
      <c r="C3504" s="105" t="s">
        <v>1697</v>
      </c>
      <c r="D3504" s="13" t="str">
        <f>INDEX(Лист2!C:C,MATCH(B3504,Лист2!A:A,0))</f>
        <v>г. Минск, ул. Сурганова, д. 1/2, Минский р-н, Минская обл.</v>
      </c>
      <c r="E3504" s="43" t="s">
        <v>2119</v>
      </c>
      <c r="F3504" s="43" t="s">
        <v>3051</v>
      </c>
      <c r="G3504" s="22"/>
      <c r="H3504" s="22"/>
      <c r="I3504" s="18" t="s">
        <v>3360</v>
      </c>
      <c r="J3504" s="167"/>
      <c r="K3504" s="11"/>
      <c r="L3504" s="46">
        <v>42277</v>
      </c>
      <c r="M3504" s="522"/>
      <c r="N3504" s="39"/>
      <c r="O3504" s="39">
        <v>0</v>
      </c>
      <c r="P3504" s="39">
        <v>1</v>
      </c>
      <c r="Q3504" s="91" t="s">
        <v>3361</v>
      </c>
      <c r="R3504" s="53"/>
      <c r="S3504" s="204" t="s">
        <v>3360</v>
      </c>
      <c r="T3504" s="92"/>
      <c r="U3504" s="338"/>
      <c r="V3504" s="92">
        <v>42277</v>
      </c>
      <c r="W3504" s="92">
        <v>42277</v>
      </c>
      <c r="Y3504" s="127"/>
      <c r="Z3504" s="127"/>
      <c r="AA3504" s="127"/>
      <c r="AB3504" s="127"/>
      <c r="AC3504" s="127"/>
      <c r="AE3504" s="127"/>
    </row>
    <row r="3505" spans="1:31" ht="18.75" customHeight="1" x14ac:dyDescent="0.2">
      <c r="A3505" s="220">
        <v>42251</v>
      </c>
      <c r="B3505" s="98">
        <v>1073</v>
      </c>
      <c r="C3505" s="18" t="s">
        <v>1697</v>
      </c>
      <c r="D3505" s="13" t="str">
        <f>INDEX(Лист2!C:C,MATCH(B3505,Лист2!A:A,0))</f>
        <v>д. Гвоздь 2, Каменецкий р-н, Брестская обл.</v>
      </c>
      <c r="E3505" s="43" t="s">
        <v>1713</v>
      </c>
      <c r="F3505" s="43" t="s">
        <v>3094</v>
      </c>
      <c r="G3505" s="18" t="s">
        <v>2120</v>
      </c>
      <c r="H3505" s="18"/>
      <c r="I3505" s="18"/>
      <c r="J3505" s="144">
        <v>42277</v>
      </c>
      <c r="K3505" s="13"/>
      <c r="L3505" s="13"/>
      <c r="M3505" s="138"/>
      <c r="N3505" s="15"/>
      <c r="O3505" s="15">
        <v>0</v>
      </c>
      <c r="P3505" s="39">
        <v>1</v>
      </c>
      <c r="Q3505" s="91" t="s">
        <v>3107</v>
      </c>
      <c r="R3505" s="14"/>
      <c r="S3505" s="204" t="s">
        <v>2120</v>
      </c>
      <c r="T3505" s="532">
        <v>42277</v>
      </c>
      <c r="U3505" s="338">
        <v>42277</v>
      </c>
      <c r="V3505" s="92"/>
      <c r="W3505" s="92"/>
    </row>
    <row r="3506" spans="1:31" ht="40.5" customHeight="1" x14ac:dyDescent="0.2">
      <c r="A3506" s="220" t="s">
        <v>22998</v>
      </c>
      <c r="B3506" s="219">
        <v>1074</v>
      </c>
      <c r="C3506" s="105" t="s">
        <v>1697</v>
      </c>
      <c r="D3506" s="13" t="str">
        <f>INDEX(Лист2!C:C,MATCH(B3506,Лист2!A:A,0))</f>
        <v>д. Збунин, Брестский р-н, Брестская обл.</v>
      </c>
      <c r="E3506" s="43" t="s">
        <v>1713</v>
      </c>
      <c r="F3506" s="43" t="s">
        <v>3094</v>
      </c>
      <c r="G3506" s="22" t="s">
        <v>2120</v>
      </c>
      <c r="H3506" s="22" t="s">
        <v>2121</v>
      </c>
      <c r="I3506" s="18"/>
      <c r="J3506" s="386">
        <v>42277</v>
      </c>
      <c r="K3506" s="46">
        <v>42277</v>
      </c>
      <c r="L3506" s="46"/>
      <c r="M3506" s="522"/>
      <c r="N3506" s="39"/>
      <c r="O3506" s="15">
        <v>0</v>
      </c>
      <c r="P3506" s="39">
        <v>1</v>
      </c>
      <c r="Q3506" s="91" t="s">
        <v>3107</v>
      </c>
      <c r="R3506" s="53"/>
      <c r="S3506" s="204" t="s">
        <v>3115</v>
      </c>
      <c r="T3506" s="532">
        <v>42277</v>
      </c>
      <c r="U3506" s="92">
        <v>42277</v>
      </c>
      <c r="V3506" s="92"/>
      <c r="W3506" s="92"/>
      <c r="Y3506" s="127"/>
      <c r="Z3506" s="127"/>
      <c r="AA3506" s="127"/>
      <c r="AB3506" s="127"/>
      <c r="AC3506" s="127"/>
      <c r="AE3506" s="127"/>
    </row>
    <row r="3507" spans="1:31" ht="40.5" customHeight="1" x14ac:dyDescent="0.2">
      <c r="A3507" s="220" t="s">
        <v>22999</v>
      </c>
      <c r="B3507" s="98">
        <v>1084</v>
      </c>
      <c r="C3507" s="18" t="s">
        <v>1697</v>
      </c>
      <c r="D3507" s="13" t="str">
        <f>INDEX(Лист2!C:C,MATCH(B3507,Лист2!A:A,0))</f>
        <v>д. Хомичи, Березовский р-н, Брестская обл.</v>
      </c>
      <c r="E3507" s="43" t="s">
        <v>1713</v>
      </c>
      <c r="F3507" s="43" t="s">
        <v>3094</v>
      </c>
      <c r="G3507" s="18" t="s">
        <v>2120</v>
      </c>
      <c r="H3507" s="18"/>
      <c r="I3507" s="18"/>
      <c r="J3507" s="144">
        <v>42277</v>
      </c>
      <c r="K3507" s="13"/>
      <c r="L3507" s="13"/>
      <c r="M3507" s="138"/>
      <c r="N3507" s="15"/>
      <c r="O3507" s="15">
        <v>0</v>
      </c>
      <c r="P3507" s="39">
        <v>1</v>
      </c>
      <c r="Q3507" s="91" t="s">
        <v>3107</v>
      </c>
      <c r="R3507" s="14"/>
      <c r="S3507" s="204" t="s">
        <v>2120</v>
      </c>
      <c r="T3507" s="532">
        <v>42277</v>
      </c>
      <c r="U3507" s="338">
        <v>42277</v>
      </c>
      <c r="V3507" s="92"/>
      <c r="W3507" s="92"/>
    </row>
    <row r="3508" spans="1:31" ht="33.75" customHeight="1" x14ac:dyDescent="0.2">
      <c r="A3508" s="220" t="s">
        <v>22984</v>
      </c>
      <c r="B3508" s="219">
        <v>1095</v>
      </c>
      <c r="C3508" s="105" t="s">
        <v>1697</v>
      </c>
      <c r="D3508" s="13" t="str">
        <f>INDEX(Лист2!C:C,MATCH(B3508,Лист2!A:A,0))</f>
        <v>г. Минск, ул. Суражская, д. 10, Минский р-н, Минская обл.</v>
      </c>
      <c r="E3508" s="43" t="s">
        <v>2119</v>
      </c>
      <c r="F3508" s="43" t="s">
        <v>3051</v>
      </c>
      <c r="G3508" s="22"/>
      <c r="H3508" s="22"/>
      <c r="I3508" s="18" t="s">
        <v>3360</v>
      </c>
      <c r="J3508" s="167"/>
      <c r="K3508" s="11"/>
      <c r="L3508" s="46">
        <v>42277</v>
      </c>
      <c r="M3508" s="522"/>
      <c r="N3508" s="39"/>
      <c r="O3508" s="39">
        <v>0</v>
      </c>
      <c r="P3508" s="39">
        <v>1</v>
      </c>
      <c r="Q3508" s="91" t="s">
        <v>3361</v>
      </c>
      <c r="R3508" s="53"/>
      <c r="S3508" s="204" t="s">
        <v>3360</v>
      </c>
      <c r="T3508" s="92"/>
      <c r="U3508" s="338"/>
      <c r="V3508" s="92">
        <v>42277</v>
      </c>
      <c r="W3508" s="92">
        <v>42277</v>
      </c>
      <c r="Y3508" s="127"/>
      <c r="Z3508" s="127"/>
      <c r="AA3508" s="127"/>
      <c r="AB3508" s="127"/>
      <c r="AC3508" s="127"/>
      <c r="AE3508" s="127"/>
    </row>
    <row r="3509" spans="1:31" ht="32.25" customHeight="1" x14ac:dyDescent="0.2">
      <c r="A3509" s="220" t="s">
        <v>22984</v>
      </c>
      <c r="B3509" s="219">
        <v>2265</v>
      </c>
      <c r="C3509" s="105" t="s">
        <v>1697</v>
      </c>
      <c r="D3509" s="13" t="str">
        <f>INDEX(Лист2!C:C,MATCH(B3509,Лист2!A:A,0))</f>
        <v>г. Брест, р-н пр-та Республики (Лукодром), Брестский р-н, Брестская обл.</v>
      </c>
      <c r="E3509" s="43" t="s">
        <v>1713</v>
      </c>
      <c r="F3509" s="43" t="s">
        <v>3050</v>
      </c>
      <c r="G3509" s="22"/>
      <c r="H3509" s="22"/>
      <c r="I3509" s="18" t="s">
        <v>3360</v>
      </c>
      <c r="J3509" s="167"/>
      <c r="K3509" s="11"/>
      <c r="L3509" s="46">
        <v>42277</v>
      </c>
      <c r="M3509" s="522"/>
      <c r="N3509" s="39"/>
      <c r="O3509" s="39">
        <v>0</v>
      </c>
      <c r="P3509" s="39">
        <v>1</v>
      </c>
      <c r="Q3509" s="91" t="s">
        <v>3361</v>
      </c>
      <c r="R3509" s="53"/>
      <c r="S3509" s="204" t="s">
        <v>3360</v>
      </c>
      <c r="T3509" s="92"/>
      <c r="U3509" s="338"/>
      <c r="V3509" s="92">
        <v>42277</v>
      </c>
      <c r="W3509" s="92">
        <v>42277</v>
      </c>
      <c r="Y3509" s="127"/>
      <c r="Z3509" s="127"/>
      <c r="AA3509" s="127"/>
      <c r="AB3509" s="127"/>
      <c r="AC3509" s="127"/>
      <c r="AE3509" s="127"/>
    </row>
    <row r="3510" spans="1:31" ht="35.25" customHeight="1" x14ac:dyDescent="0.2">
      <c r="A3510" s="512" t="s">
        <v>22963</v>
      </c>
      <c r="B3510" s="98">
        <v>4017</v>
      </c>
      <c r="C3510" s="105" t="s">
        <v>1697</v>
      </c>
      <c r="D3510" s="53" t="str">
        <f>INDEX(Лист2!C:C,MATCH(B3510,Лист2!A:A,0))</f>
        <v>г. Брест, ул. ГОБК, д. 27/3, Брестский р-н, Брестская обл.</v>
      </c>
      <c r="E3510" s="43" t="s">
        <v>1713</v>
      </c>
      <c r="F3510" s="43" t="s">
        <v>3050</v>
      </c>
      <c r="G3510" s="167"/>
      <c r="H3510" s="167"/>
      <c r="I3510" s="18" t="s">
        <v>3360</v>
      </c>
      <c r="J3510" s="167"/>
      <c r="K3510" s="11"/>
      <c r="L3510" s="46">
        <v>42277</v>
      </c>
      <c r="M3510" s="522"/>
      <c r="N3510" s="39"/>
      <c r="O3510" s="39">
        <v>0</v>
      </c>
      <c r="P3510" s="39">
        <v>1</v>
      </c>
      <c r="Q3510" s="91" t="s">
        <v>3361</v>
      </c>
      <c r="R3510" s="53"/>
      <c r="S3510" s="204" t="s">
        <v>3360</v>
      </c>
      <c r="T3510" s="91"/>
      <c r="U3510" s="92"/>
      <c r="V3510" s="92">
        <v>41997</v>
      </c>
      <c r="W3510" s="92">
        <v>42277</v>
      </c>
      <c r="Y3510" s="127">
        <f>MATCH(B3510,[2]exp1!$B$45:$B$163,0)</f>
        <v>16</v>
      </c>
      <c r="Z3510" s="127">
        <f>INDEX([2]exp1!$B$45:$B$163,Y3510)</f>
        <v>4017</v>
      </c>
      <c r="AA3510" s="127"/>
      <c r="AB3510" s="127" t="e">
        <f>MATCH(B3510,[2]exp1!$B$5:$B$36,0)</f>
        <v>#N/A</v>
      </c>
      <c r="AC3510" s="127" t="e">
        <f>INDEX([2]exp1!$B$22:$B$36,AB3510)</f>
        <v>#N/A</v>
      </c>
      <c r="AE3510" s="127"/>
    </row>
    <row r="3511" spans="1:31" ht="27.75" customHeight="1" x14ac:dyDescent="0.2">
      <c r="A3511" s="220" t="s">
        <v>22996</v>
      </c>
      <c r="B3511" s="219">
        <v>4926</v>
      </c>
      <c r="C3511" s="105" t="s">
        <v>1697</v>
      </c>
      <c r="D3511" s="13" t="str">
        <f>INDEX(Лист2!C:C,MATCH(B3511,Лист2!A:A,0))</f>
        <v>д. Щерчово, Пружанский р-н, Брестская обл.</v>
      </c>
      <c r="E3511" s="43" t="s">
        <v>1713</v>
      </c>
      <c r="F3511" s="43" t="s">
        <v>3094</v>
      </c>
      <c r="G3511" s="22" t="s">
        <v>2120</v>
      </c>
      <c r="H3511" s="22"/>
      <c r="I3511" s="18"/>
      <c r="J3511" s="386">
        <v>42277</v>
      </c>
      <c r="K3511" s="11"/>
      <c r="L3511" s="46"/>
      <c r="M3511" s="522"/>
      <c r="N3511" s="39"/>
      <c r="O3511" s="15">
        <v>0</v>
      </c>
      <c r="P3511" s="39">
        <v>1</v>
      </c>
      <c r="Q3511" s="91" t="s">
        <v>3107</v>
      </c>
      <c r="R3511" s="53"/>
      <c r="S3511" s="204" t="s">
        <v>2120</v>
      </c>
      <c r="T3511" s="532">
        <v>42277</v>
      </c>
      <c r="U3511" s="338">
        <v>42277</v>
      </c>
      <c r="V3511" s="92"/>
      <c r="W3511" s="92"/>
      <c r="Y3511" s="127"/>
      <c r="Z3511" s="127"/>
      <c r="AA3511" s="127"/>
      <c r="AB3511" s="127"/>
      <c r="AC3511" s="127"/>
      <c r="AE3511" s="127"/>
    </row>
    <row r="3512" spans="1:31" ht="42.75" customHeight="1" x14ac:dyDescent="0.2">
      <c r="A3512" s="220" t="s">
        <v>22997</v>
      </c>
      <c r="B3512" s="219">
        <v>5002</v>
      </c>
      <c r="C3512" s="105" t="s">
        <v>1697</v>
      </c>
      <c r="D3512" s="13" t="str">
        <f>INDEX(Лист2!C:C,MATCH(B3512,Лист2!A:A,0))</f>
        <v>г. Минск, Притыцкого 60/2, Минский р-н, Минская обл.</v>
      </c>
      <c r="E3512" s="43" t="s">
        <v>2119</v>
      </c>
      <c r="F3512" s="43" t="s">
        <v>3051</v>
      </c>
      <c r="G3512" s="22"/>
      <c r="H3512" s="22" t="s">
        <v>2121</v>
      </c>
      <c r="I3512" s="18" t="s">
        <v>3360</v>
      </c>
      <c r="J3512" s="167"/>
      <c r="K3512" s="46">
        <v>42277</v>
      </c>
      <c r="L3512" s="46">
        <v>42277</v>
      </c>
      <c r="M3512" s="522"/>
      <c r="N3512" s="39"/>
      <c r="O3512" s="39">
        <v>0</v>
      </c>
      <c r="P3512" s="39">
        <v>1</v>
      </c>
      <c r="Q3512" s="91" t="s">
        <v>3110</v>
      </c>
      <c r="R3512" s="53"/>
      <c r="S3512" s="204" t="s">
        <v>20872</v>
      </c>
      <c r="T3512" s="532">
        <v>42277</v>
      </c>
      <c r="U3512" s="338">
        <v>42277</v>
      </c>
      <c r="V3512" s="92">
        <v>42277</v>
      </c>
      <c r="W3512" s="92">
        <v>42277</v>
      </c>
      <c r="Y3512" s="127"/>
      <c r="Z3512" s="127"/>
      <c r="AA3512" s="127"/>
      <c r="AB3512" s="127"/>
      <c r="AC3512" s="127"/>
      <c r="AE3512" s="127"/>
    </row>
    <row r="3513" spans="1:31" ht="17.25" customHeight="1" x14ac:dyDescent="0.2">
      <c r="A3513" s="220">
        <v>42256</v>
      </c>
      <c r="B3513" s="219">
        <v>5006</v>
      </c>
      <c r="C3513" s="105" t="s">
        <v>1697</v>
      </c>
      <c r="D3513" s="13" t="str">
        <f>INDEX(Лист2!C:C,MATCH(B3513,Лист2!A:A,0))</f>
        <v>г. Витебск, пр-т Фрунзе, д. 81 к.33, Витебский р-н, Витебская обл.</v>
      </c>
      <c r="E3513" s="43" t="s">
        <v>2646</v>
      </c>
      <c r="F3513" s="43" t="s">
        <v>3095</v>
      </c>
      <c r="G3513" s="22"/>
      <c r="H3513" s="22"/>
      <c r="I3513" s="18" t="s">
        <v>3360</v>
      </c>
      <c r="J3513" s="167"/>
      <c r="K3513" s="11"/>
      <c r="L3513" s="46">
        <v>42277</v>
      </c>
      <c r="M3513" s="522"/>
      <c r="N3513" s="39"/>
      <c r="O3513" s="39">
        <v>0</v>
      </c>
      <c r="P3513" s="39">
        <v>1</v>
      </c>
      <c r="Q3513" s="91" t="s">
        <v>3361</v>
      </c>
      <c r="R3513" s="53"/>
      <c r="S3513" s="204" t="s">
        <v>3360</v>
      </c>
      <c r="T3513" s="92"/>
      <c r="U3513" s="338"/>
      <c r="V3513" s="92">
        <v>42277</v>
      </c>
      <c r="W3513" s="92">
        <v>42277</v>
      </c>
      <c r="Y3513" s="127"/>
      <c r="Z3513" s="127"/>
      <c r="AA3513" s="127"/>
      <c r="AB3513" s="127"/>
      <c r="AC3513" s="127"/>
      <c r="AE3513" s="127"/>
    </row>
    <row r="3514" spans="1:31" ht="33" customHeight="1" x14ac:dyDescent="0.2">
      <c r="A3514" s="220" t="s">
        <v>22989</v>
      </c>
      <c r="B3514" s="219">
        <v>5019</v>
      </c>
      <c r="C3514" s="105" t="s">
        <v>1697</v>
      </c>
      <c r="D3514" s="13" t="str">
        <f>INDEX(Лист2!C:C,MATCH(B3514,Лист2!A:A,0))</f>
        <v>г. Брест, ул. Вычулки, д. 107/1, Брестский р-н, Брестская обл.</v>
      </c>
      <c r="E3514" s="43" t="s">
        <v>1713</v>
      </c>
      <c r="F3514" s="43" t="s">
        <v>3050</v>
      </c>
      <c r="G3514" s="22"/>
      <c r="H3514" s="22"/>
      <c r="I3514" s="18" t="s">
        <v>3360</v>
      </c>
      <c r="J3514" s="167"/>
      <c r="K3514" s="11"/>
      <c r="L3514" s="46">
        <v>42277</v>
      </c>
      <c r="M3514" s="522"/>
      <c r="N3514" s="39"/>
      <c r="O3514" s="39">
        <v>0</v>
      </c>
      <c r="P3514" s="39">
        <v>1</v>
      </c>
      <c r="Q3514" s="91" t="s">
        <v>3361</v>
      </c>
      <c r="R3514" s="53"/>
      <c r="S3514" s="204" t="s">
        <v>3360</v>
      </c>
      <c r="T3514" s="92"/>
      <c r="U3514" s="92"/>
      <c r="V3514" s="92">
        <v>42277</v>
      </c>
      <c r="W3514" s="92">
        <v>42277</v>
      </c>
      <c r="Y3514" s="127"/>
      <c r="Z3514" s="127"/>
      <c r="AA3514" s="127"/>
      <c r="AB3514" s="127"/>
      <c r="AC3514" s="127"/>
      <c r="AE3514" s="127"/>
    </row>
    <row r="3515" spans="1:31" ht="17.25" customHeight="1" x14ac:dyDescent="0.2">
      <c r="A3515" s="220">
        <v>42268</v>
      </c>
      <c r="B3515" s="219">
        <v>5029</v>
      </c>
      <c r="C3515" s="105" t="s">
        <v>1697</v>
      </c>
      <c r="D3515" s="13" t="str">
        <f>INDEX(Лист2!C:C,MATCH(B3515,Лист2!A:A,0))</f>
        <v>г. Минск, ул. Аркадия Кулешова, д. 18, Минский р-н, Минская обл.</v>
      </c>
      <c r="E3515" s="43" t="s">
        <v>2119</v>
      </c>
      <c r="F3515" s="43" t="s">
        <v>3051</v>
      </c>
      <c r="G3515" s="22"/>
      <c r="H3515" s="22"/>
      <c r="I3515" s="18" t="s">
        <v>3360</v>
      </c>
      <c r="J3515" s="167"/>
      <c r="K3515" s="11"/>
      <c r="L3515" s="46">
        <v>42277</v>
      </c>
      <c r="M3515" s="522"/>
      <c r="N3515" s="39"/>
      <c r="O3515" s="39">
        <v>0</v>
      </c>
      <c r="P3515" s="39">
        <v>1</v>
      </c>
      <c r="Q3515" s="91" t="s">
        <v>3361</v>
      </c>
      <c r="R3515" s="53"/>
      <c r="S3515" s="204" t="s">
        <v>3360</v>
      </c>
      <c r="T3515" s="92"/>
      <c r="U3515" s="338"/>
      <c r="V3515" s="92">
        <v>42277</v>
      </c>
      <c r="W3515" s="92">
        <v>42277</v>
      </c>
      <c r="Y3515" s="127"/>
      <c r="Z3515" s="127"/>
      <c r="AA3515" s="127"/>
      <c r="AB3515" s="127"/>
      <c r="AC3515" s="127"/>
      <c r="AE3515" s="127"/>
    </row>
    <row r="3516" spans="1:31" ht="51" customHeight="1" x14ac:dyDescent="0.2">
      <c r="A3516" s="220" t="s">
        <v>22986</v>
      </c>
      <c r="B3516" s="219">
        <v>5042</v>
      </c>
      <c r="C3516" s="105" t="s">
        <v>1697</v>
      </c>
      <c r="D3516" s="13" t="str">
        <f>INDEX(Лист2!C:C,MATCH(B3516,Лист2!A:A,0))</f>
        <v>г. Минск, ул. Академика Купревича, д. 3, Минский р-н, Минская обл.</v>
      </c>
      <c r="E3516" s="43" t="s">
        <v>2119</v>
      </c>
      <c r="F3516" s="43" t="s">
        <v>3051</v>
      </c>
      <c r="G3516" s="22"/>
      <c r="H3516" s="22"/>
      <c r="I3516" s="18" t="s">
        <v>3360</v>
      </c>
      <c r="J3516" s="167"/>
      <c r="K3516" s="11"/>
      <c r="L3516" s="46">
        <v>42277</v>
      </c>
      <c r="M3516" s="522"/>
      <c r="N3516" s="39"/>
      <c r="O3516" s="39">
        <v>0</v>
      </c>
      <c r="P3516" s="39">
        <v>1</v>
      </c>
      <c r="Q3516" s="91" t="s">
        <v>3361</v>
      </c>
      <c r="R3516" s="53"/>
      <c r="S3516" s="204" t="s">
        <v>3360</v>
      </c>
      <c r="T3516" s="92"/>
      <c r="U3516" s="338"/>
      <c r="V3516" s="92">
        <v>42277</v>
      </c>
      <c r="W3516" s="92">
        <v>42277</v>
      </c>
      <c r="Y3516" s="127"/>
      <c r="Z3516" s="127"/>
      <c r="AA3516" s="127"/>
      <c r="AB3516" s="127"/>
      <c r="AC3516" s="127"/>
      <c r="AE3516" s="127"/>
    </row>
    <row r="3517" spans="1:31" ht="35.25" customHeight="1" x14ac:dyDescent="0.2">
      <c r="A3517" s="220" t="s">
        <v>23002</v>
      </c>
      <c r="B3517" s="219">
        <v>5049</v>
      </c>
      <c r="C3517" s="105" t="s">
        <v>1697</v>
      </c>
      <c r="D3517" s="13" t="str">
        <f>INDEX(Лист2!C:C,MATCH(B3517,Лист2!A:A,0))</f>
        <v>д. Дудичи, Барановичский р-н, Брестская обл.</v>
      </c>
      <c r="E3517" s="43" t="s">
        <v>1713</v>
      </c>
      <c r="F3517" s="43" t="s">
        <v>3094</v>
      </c>
      <c r="G3517" s="22" t="s">
        <v>2120</v>
      </c>
      <c r="H3517" s="22"/>
      <c r="I3517" s="18"/>
      <c r="J3517" s="386">
        <v>42277</v>
      </c>
      <c r="K3517" s="11"/>
      <c r="L3517" s="46"/>
      <c r="M3517" s="522"/>
      <c r="N3517" s="39"/>
      <c r="O3517" s="15">
        <v>0</v>
      </c>
      <c r="P3517" s="39">
        <v>1</v>
      </c>
      <c r="Q3517" s="91" t="s">
        <v>3107</v>
      </c>
      <c r="R3517" s="53"/>
      <c r="S3517" s="204" t="s">
        <v>2120</v>
      </c>
      <c r="T3517" s="532">
        <v>42277</v>
      </c>
      <c r="U3517" s="338">
        <v>42277</v>
      </c>
      <c r="V3517" s="92"/>
      <c r="W3517" s="92"/>
      <c r="Y3517" s="127"/>
      <c r="Z3517" s="127"/>
      <c r="AA3517" s="127"/>
      <c r="AB3517" s="127"/>
      <c r="AC3517" s="127"/>
      <c r="AE3517" s="127"/>
    </row>
    <row r="3518" spans="1:31" ht="34.5" customHeight="1" x14ac:dyDescent="0.2">
      <c r="A3518" s="220" t="s">
        <v>22989</v>
      </c>
      <c r="B3518" s="219">
        <v>5052</v>
      </c>
      <c r="C3518" s="105" t="s">
        <v>1697</v>
      </c>
      <c r="D3518" s="13" t="str">
        <f>INDEX(Лист2!C:C,MATCH(B3518,Лист2!A:A,0))</f>
        <v>г. Брест, ул. Краснознамённая, Брестский р-н, Брестская обл.</v>
      </c>
      <c r="E3518" s="43" t="s">
        <v>1713</v>
      </c>
      <c r="F3518" s="43" t="s">
        <v>3050</v>
      </c>
      <c r="G3518" s="22"/>
      <c r="H3518" s="22"/>
      <c r="I3518" s="18" t="s">
        <v>3360</v>
      </c>
      <c r="J3518" s="167"/>
      <c r="K3518" s="11"/>
      <c r="L3518" s="46">
        <v>42277</v>
      </c>
      <c r="M3518" s="522"/>
      <c r="N3518" s="39"/>
      <c r="O3518" s="39">
        <v>0</v>
      </c>
      <c r="P3518" s="39">
        <v>1</v>
      </c>
      <c r="Q3518" s="91" t="s">
        <v>3361</v>
      </c>
      <c r="R3518" s="53"/>
      <c r="S3518" s="204" t="s">
        <v>3360</v>
      </c>
      <c r="T3518" s="92"/>
      <c r="U3518" s="92"/>
      <c r="V3518" s="92">
        <v>42277</v>
      </c>
      <c r="W3518" s="92">
        <v>42277</v>
      </c>
      <c r="Y3518" s="127"/>
      <c r="Z3518" s="127"/>
      <c r="AA3518" s="127"/>
      <c r="AB3518" s="127"/>
      <c r="AC3518" s="127"/>
      <c r="AE3518" s="127"/>
    </row>
    <row r="3519" spans="1:31" ht="33.75" customHeight="1" x14ac:dyDescent="0.2">
      <c r="A3519" s="220" t="s">
        <v>22983</v>
      </c>
      <c r="B3519" s="219">
        <v>5053</v>
      </c>
      <c r="C3519" s="105" t="s">
        <v>1697</v>
      </c>
      <c r="D3519" s="13" t="str">
        <f>INDEX(Лист2!C:C,MATCH(B3519,Лист2!A:A,0))</f>
        <v>г. Брест, ул. Высокая, д. 22/1, Брестский р-н, Брестская обл.</v>
      </c>
      <c r="E3519" s="43" t="s">
        <v>1713</v>
      </c>
      <c r="F3519" s="43" t="s">
        <v>3050</v>
      </c>
      <c r="G3519" s="22"/>
      <c r="H3519" s="22"/>
      <c r="I3519" s="18" t="s">
        <v>3360</v>
      </c>
      <c r="J3519" s="167"/>
      <c r="K3519" s="11"/>
      <c r="L3519" s="46">
        <v>42277</v>
      </c>
      <c r="M3519" s="522"/>
      <c r="N3519" s="39"/>
      <c r="O3519" s="39">
        <v>0</v>
      </c>
      <c r="P3519" s="39">
        <v>1</v>
      </c>
      <c r="Q3519" s="91" t="s">
        <v>3361</v>
      </c>
      <c r="R3519" s="53"/>
      <c r="S3519" s="204" t="s">
        <v>3360</v>
      </c>
      <c r="T3519" s="92"/>
      <c r="U3519" s="338"/>
      <c r="V3519" s="92">
        <v>42277</v>
      </c>
      <c r="W3519" s="92">
        <v>42277</v>
      </c>
      <c r="Y3519" s="127"/>
      <c r="Z3519" s="127"/>
      <c r="AA3519" s="127"/>
      <c r="AB3519" s="127"/>
      <c r="AC3519" s="127"/>
      <c r="AE3519" s="127"/>
    </row>
    <row r="3520" spans="1:31" ht="17.25" customHeight="1" x14ac:dyDescent="0.2">
      <c r="A3520" s="220">
        <v>42257</v>
      </c>
      <c r="B3520" s="219">
        <v>5056</v>
      </c>
      <c r="C3520" s="105" t="s">
        <v>1697</v>
      </c>
      <c r="D3520" s="13" t="str">
        <f>INDEX(Лист2!C:C,MATCH(B3520,Лист2!A:A,0))</f>
        <v>г. Минск, ул. Лещинского, д. 4а, Минский р-н, Минская обл.</v>
      </c>
      <c r="E3520" s="43" t="s">
        <v>2119</v>
      </c>
      <c r="F3520" s="43" t="s">
        <v>3051</v>
      </c>
      <c r="G3520" s="22"/>
      <c r="H3520" s="22"/>
      <c r="I3520" s="18" t="s">
        <v>3360</v>
      </c>
      <c r="J3520" s="167"/>
      <c r="K3520" s="11"/>
      <c r="L3520" s="46">
        <v>42277</v>
      </c>
      <c r="M3520" s="522"/>
      <c r="N3520" s="39"/>
      <c r="O3520" s="39">
        <v>0</v>
      </c>
      <c r="P3520" s="39">
        <v>1</v>
      </c>
      <c r="Q3520" s="91" t="s">
        <v>3361</v>
      </c>
      <c r="R3520" s="53"/>
      <c r="S3520" s="362" t="s">
        <v>3360</v>
      </c>
      <c r="T3520" s="92"/>
      <c r="U3520" s="338"/>
      <c r="V3520" s="92">
        <v>42277</v>
      </c>
      <c r="W3520" s="92">
        <v>42277</v>
      </c>
      <c r="Y3520" s="127"/>
      <c r="Z3520" s="127"/>
      <c r="AA3520" s="127"/>
      <c r="AB3520" s="127"/>
      <c r="AC3520" s="127"/>
      <c r="AE3520" s="127"/>
    </row>
    <row r="3521" spans="1:31" ht="33.75" customHeight="1" x14ac:dyDescent="0.2">
      <c r="A3521" s="220" t="s">
        <v>22987</v>
      </c>
      <c r="B3521" s="219">
        <v>5058</v>
      </c>
      <c r="C3521" s="105" t="s">
        <v>1697</v>
      </c>
      <c r="D3521" s="13" t="str">
        <f>INDEX(Лист2!C:C,MATCH(B3521,Лист2!A:A,0))</f>
        <v>г. Могилёв, ул. Ленинская, д. 63, Могилёвский р-н, Могилёвская обл.</v>
      </c>
      <c r="E3521" s="43" t="s">
        <v>934</v>
      </c>
      <c r="F3521" s="43" t="s">
        <v>3055</v>
      </c>
      <c r="G3521" s="22"/>
      <c r="H3521" s="22"/>
      <c r="I3521" s="18" t="s">
        <v>3360</v>
      </c>
      <c r="J3521" s="167"/>
      <c r="K3521" s="11"/>
      <c r="L3521" s="46">
        <v>42277</v>
      </c>
      <c r="M3521" s="522"/>
      <c r="N3521" s="39"/>
      <c r="O3521" s="39">
        <v>0</v>
      </c>
      <c r="P3521" s="39">
        <v>1</v>
      </c>
      <c r="Q3521" s="91" t="s">
        <v>3361</v>
      </c>
      <c r="R3521" s="53"/>
      <c r="S3521" s="204" t="s">
        <v>3360</v>
      </c>
      <c r="T3521" s="92"/>
      <c r="U3521" s="92"/>
      <c r="V3521" s="92">
        <v>42277</v>
      </c>
      <c r="W3521" s="92">
        <v>42277</v>
      </c>
      <c r="Y3521" s="127"/>
      <c r="Z3521" s="127"/>
      <c r="AA3521" s="127"/>
      <c r="AB3521" s="127"/>
      <c r="AC3521" s="127"/>
      <c r="AE3521" s="127"/>
    </row>
    <row r="3522" spans="1:31" ht="28.5" customHeight="1" x14ac:dyDescent="0.2">
      <c r="A3522" s="220" t="s">
        <v>22981</v>
      </c>
      <c r="B3522" s="219">
        <v>5079</v>
      </c>
      <c r="C3522" s="105" t="s">
        <v>1697</v>
      </c>
      <c r="D3522" s="13" t="str">
        <f>INDEX(Лист2!C:C,MATCH(B3522,Лист2!A:A,0))</f>
        <v>посёлок Ружанский поселковый с/с, 3, Пружанский р-н, Брестская обл.</v>
      </c>
      <c r="E3522" s="43" t="s">
        <v>1713</v>
      </c>
      <c r="F3522" s="43" t="s">
        <v>3094</v>
      </c>
      <c r="G3522" s="167"/>
      <c r="H3522" s="22"/>
      <c r="I3522" s="18" t="s">
        <v>3360</v>
      </c>
      <c r="J3522" s="167"/>
      <c r="K3522" s="11"/>
      <c r="L3522" s="46">
        <v>42277</v>
      </c>
      <c r="M3522" s="522"/>
      <c r="N3522" s="39"/>
      <c r="O3522" s="39">
        <v>0</v>
      </c>
      <c r="P3522" s="39">
        <v>1</v>
      </c>
      <c r="Q3522" s="91" t="s">
        <v>3361</v>
      </c>
      <c r="R3522" s="53"/>
      <c r="S3522" s="509" t="s">
        <v>3360</v>
      </c>
      <c r="T3522" s="92"/>
      <c r="U3522" s="338"/>
      <c r="V3522" s="92">
        <v>42277</v>
      </c>
      <c r="W3522" s="92">
        <v>42277</v>
      </c>
      <c r="Y3522" s="127"/>
      <c r="Z3522" s="127"/>
      <c r="AA3522" s="127"/>
      <c r="AB3522" s="127"/>
      <c r="AC3522" s="127"/>
      <c r="AE3522" s="127"/>
    </row>
    <row r="3523" spans="1:31" ht="35.25" customHeight="1" x14ac:dyDescent="0.2">
      <c r="A3523" s="220" t="s">
        <v>22984</v>
      </c>
      <c r="B3523" s="219">
        <v>5097</v>
      </c>
      <c r="C3523" s="105" t="s">
        <v>1697</v>
      </c>
      <c r="D3523" s="13" t="str">
        <f>INDEX(Лист2!C:C,MATCH(B3523,Лист2!A:A,0))</f>
        <v>г. Могилёв, ул. Панфиловская, д. 8/30, Могилёвский р-н, Могилёвская обл.</v>
      </c>
      <c r="E3523" s="43" t="s">
        <v>934</v>
      </c>
      <c r="F3523" s="43" t="s">
        <v>3055</v>
      </c>
      <c r="G3523" s="22"/>
      <c r="H3523" s="22"/>
      <c r="I3523" s="18" t="s">
        <v>3360</v>
      </c>
      <c r="J3523" s="167"/>
      <c r="K3523" s="11"/>
      <c r="L3523" s="46">
        <v>42277</v>
      </c>
      <c r="M3523" s="522"/>
      <c r="N3523" s="39"/>
      <c r="O3523" s="39">
        <v>0</v>
      </c>
      <c r="P3523" s="39">
        <v>1</v>
      </c>
      <c r="Q3523" s="91" t="s">
        <v>3361</v>
      </c>
      <c r="R3523" s="53"/>
      <c r="S3523" s="204" t="s">
        <v>3360</v>
      </c>
      <c r="T3523" s="92"/>
      <c r="U3523" s="338"/>
      <c r="V3523" s="92">
        <v>42277</v>
      </c>
      <c r="W3523" s="92">
        <v>42277</v>
      </c>
      <c r="Y3523" s="127"/>
      <c r="Z3523" s="127"/>
      <c r="AA3523" s="127"/>
      <c r="AB3523" s="127"/>
      <c r="AC3523" s="127"/>
      <c r="AE3523" s="127"/>
    </row>
    <row r="3524" spans="1:31" ht="17.25" customHeight="1" x14ac:dyDescent="0.2">
      <c r="A3524" s="220">
        <v>42275</v>
      </c>
      <c r="B3524" s="219">
        <v>5122</v>
      </c>
      <c r="C3524" s="105" t="s">
        <v>1697</v>
      </c>
      <c r="D3524" s="13" t="str">
        <f>INDEX(Лист2!C:C,MATCH(B3524,Лист2!A:A,0))</f>
        <v>д. Яцковичи, Брестский р-н, Брестская обл.</v>
      </c>
      <c r="E3524" s="43" t="s">
        <v>1713</v>
      </c>
      <c r="F3524" s="43" t="s">
        <v>3094</v>
      </c>
      <c r="G3524" s="22" t="s">
        <v>2120</v>
      </c>
      <c r="H3524" s="22" t="s">
        <v>2121</v>
      </c>
      <c r="I3524" s="18"/>
      <c r="J3524" s="386">
        <v>42277</v>
      </c>
      <c r="K3524" s="46">
        <v>42277</v>
      </c>
      <c r="L3524" s="46"/>
      <c r="M3524" s="522"/>
      <c r="N3524" s="39"/>
      <c r="O3524" s="39">
        <v>0</v>
      </c>
      <c r="P3524" s="39">
        <v>1</v>
      </c>
      <c r="Q3524" s="91" t="s">
        <v>3107</v>
      </c>
      <c r="R3524" s="53"/>
      <c r="S3524" s="204" t="s">
        <v>3115</v>
      </c>
      <c r="T3524" s="532">
        <v>42277</v>
      </c>
      <c r="U3524" s="338">
        <v>42277</v>
      </c>
      <c r="V3524" s="92"/>
      <c r="W3524" s="92"/>
      <c r="Y3524" s="127"/>
      <c r="Z3524" s="127"/>
      <c r="AA3524" s="127"/>
      <c r="AB3524" s="127"/>
      <c r="AC3524" s="127"/>
      <c r="AE3524" s="127"/>
    </row>
    <row r="3525" spans="1:31" ht="34.5" customHeight="1" x14ac:dyDescent="0.2">
      <c r="A3525" s="220" t="s">
        <v>22984</v>
      </c>
      <c r="B3525" s="219">
        <v>5153</v>
      </c>
      <c r="C3525" s="105" t="s">
        <v>1697</v>
      </c>
      <c r="D3525" s="13" t="str">
        <f>INDEX(Лист2!C:C,MATCH(B3525,Лист2!A:A,0))</f>
        <v>д. Полыковичи , ул. Подгорная, д. 1Б, Могилёвский р-н, Могилёвская обл.</v>
      </c>
      <c r="E3525" s="43" t="s">
        <v>934</v>
      </c>
      <c r="F3525" s="43" t="s">
        <v>3099</v>
      </c>
      <c r="G3525" s="22"/>
      <c r="H3525" s="22"/>
      <c r="I3525" s="18" t="s">
        <v>3360</v>
      </c>
      <c r="J3525" s="167"/>
      <c r="K3525" s="11"/>
      <c r="L3525" s="46">
        <v>42277</v>
      </c>
      <c r="M3525" s="522"/>
      <c r="N3525" s="39"/>
      <c r="O3525" s="39">
        <v>0</v>
      </c>
      <c r="P3525" s="39">
        <v>1</v>
      </c>
      <c r="Q3525" s="91" t="s">
        <v>3361</v>
      </c>
      <c r="R3525" s="53"/>
      <c r="S3525" s="204" t="s">
        <v>3360</v>
      </c>
      <c r="T3525" s="92"/>
      <c r="U3525" s="338"/>
      <c r="V3525" s="92">
        <v>42277</v>
      </c>
      <c r="W3525" s="92">
        <v>42277</v>
      </c>
      <c r="Y3525" s="127"/>
      <c r="Z3525" s="127"/>
      <c r="AA3525" s="127"/>
      <c r="AB3525" s="127"/>
      <c r="AC3525" s="127"/>
      <c r="AE3525" s="127"/>
    </row>
    <row r="3526" spans="1:31" ht="32.25" customHeight="1" x14ac:dyDescent="0.2">
      <c r="A3526" s="220" t="s">
        <v>23003</v>
      </c>
      <c r="B3526" s="98">
        <v>5382</v>
      </c>
      <c r="C3526" s="18" t="s">
        <v>1697</v>
      </c>
      <c r="D3526" s="13" t="str">
        <f>INDEX(Лист2!C:C,MATCH(B3526,Лист2!A:A,0))</f>
        <v>д. Макарово, Каменецкий р-н, Брестская обл.</v>
      </c>
      <c r="E3526" s="43" t="s">
        <v>1713</v>
      </c>
      <c r="F3526" s="43" t="s">
        <v>3094</v>
      </c>
      <c r="G3526" s="18" t="s">
        <v>2120</v>
      </c>
      <c r="H3526" s="18" t="s">
        <v>2121</v>
      </c>
      <c r="I3526" s="18"/>
      <c r="J3526" s="386">
        <v>42277</v>
      </c>
      <c r="K3526" s="46">
        <v>42277</v>
      </c>
      <c r="L3526" s="13"/>
      <c r="M3526" s="138"/>
      <c r="N3526" s="15"/>
      <c r="O3526" s="15">
        <v>0</v>
      </c>
      <c r="P3526" s="39">
        <v>1</v>
      </c>
      <c r="Q3526" s="91" t="s">
        <v>3107</v>
      </c>
      <c r="R3526" s="14"/>
      <c r="S3526" s="204" t="s">
        <v>3115</v>
      </c>
      <c r="T3526" s="532">
        <v>42277</v>
      </c>
      <c r="U3526" s="338">
        <v>42277</v>
      </c>
      <c r="V3526" s="92"/>
      <c r="W3526" s="92"/>
    </row>
    <row r="3527" spans="1:31" ht="29.25" customHeight="1" x14ac:dyDescent="0.2">
      <c r="A3527" s="220">
        <v>42242</v>
      </c>
      <c r="B3527" s="98">
        <v>4340</v>
      </c>
      <c r="C3527" s="18" t="s">
        <v>1697</v>
      </c>
      <c r="D3527" s="13" t="str">
        <f>INDEX(Лист2!C:C,MATCH(B3527,Лист2!A:A,0))</f>
        <v>г. Минск, в районе, пр-та газеты "Правда",5,9 и пр-та Дзержинского,80, Минский р-н, Минская обл.</v>
      </c>
      <c r="E3527" s="43" t="s">
        <v>2119</v>
      </c>
      <c r="F3527" s="43" t="s">
        <v>3051</v>
      </c>
      <c r="G3527" s="18"/>
      <c r="H3527" s="18"/>
      <c r="I3527" s="18" t="s">
        <v>3360</v>
      </c>
      <c r="J3527" s="43"/>
      <c r="K3527" s="43"/>
      <c r="L3527" s="44">
        <v>42277</v>
      </c>
      <c r="M3527" s="138"/>
      <c r="N3527" s="15"/>
      <c r="O3527" s="39">
        <v>0</v>
      </c>
      <c r="P3527" s="39">
        <v>1</v>
      </c>
      <c r="Q3527" s="91" t="s">
        <v>3361</v>
      </c>
      <c r="R3527" s="14"/>
      <c r="S3527" s="204" t="s">
        <v>3360</v>
      </c>
      <c r="T3527" s="123"/>
      <c r="U3527" s="338"/>
      <c r="V3527" s="126">
        <v>42243</v>
      </c>
      <c r="W3527" s="126">
        <v>42247</v>
      </c>
    </row>
    <row r="3528" spans="1:31" ht="14.25" customHeight="1" x14ac:dyDescent="0.2">
      <c r="A3528" s="529">
        <v>42242</v>
      </c>
      <c r="B3528" s="120">
        <v>4296</v>
      </c>
      <c r="C3528" s="18" t="s">
        <v>1697</v>
      </c>
      <c r="D3528" s="13" t="str">
        <f>INDEX(Лист2!C:C,MATCH(B3528,Лист2!A:A,0))</f>
        <v>г. Минск, ул. Рафиева / Голубева , д. 9 / 26-2, Минский р-н, Минская обл.</v>
      </c>
      <c r="E3528" s="43" t="s">
        <v>2119</v>
      </c>
      <c r="F3528" s="43" t="s">
        <v>3051</v>
      </c>
      <c r="G3528" s="18"/>
      <c r="H3528" s="18"/>
      <c r="I3528" s="18" t="s">
        <v>3360</v>
      </c>
      <c r="J3528" s="43"/>
      <c r="K3528" s="43"/>
      <c r="L3528" s="44">
        <v>42277</v>
      </c>
      <c r="M3528" s="138"/>
      <c r="N3528" s="15"/>
      <c r="O3528" s="39">
        <v>0</v>
      </c>
      <c r="P3528" s="39">
        <v>1</v>
      </c>
      <c r="Q3528" s="91" t="s">
        <v>3361</v>
      </c>
      <c r="R3528" s="14"/>
      <c r="S3528" s="204" t="s">
        <v>3360</v>
      </c>
      <c r="T3528" s="123"/>
      <c r="U3528" s="338"/>
      <c r="V3528" s="126">
        <v>42243</v>
      </c>
      <c r="W3528" s="126">
        <v>42247</v>
      </c>
    </row>
    <row r="3529" spans="1:31" s="127" customFormat="1" ht="24" customHeight="1" x14ac:dyDescent="0.2">
      <c r="A3529" s="487" t="s">
        <v>22930</v>
      </c>
      <c r="B3529" s="488">
        <v>4002</v>
      </c>
      <c r="C3529" s="489" t="s">
        <v>1697</v>
      </c>
      <c r="D3529" s="490" t="str">
        <f>INDEX(Лист2!C:C,MATCH(B3529,Лист2!A:A,0))</f>
        <v>г. Минск, ул. Неманская, д. 21-35, Минский р-н, Минская обл.</v>
      </c>
      <c r="E3529" s="491" t="s">
        <v>2119</v>
      </c>
      <c r="F3529" s="491" t="s">
        <v>3051</v>
      </c>
      <c r="G3529" s="492"/>
      <c r="H3529" s="492"/>
      <c r="I3529" s="492" t="s">
        <v>3360</v>
      </c>
      <c r="J3529" s="12"/>
      <c r="K3529" s="12"/>
      <c r="L3529" s="44">
        <v>42277</v>
      </c>
      <c r="M3529" s="522"/>
      <c r="N3529" s="65"/>
      <c r="O3529" s="39">
        <v>0</v>
      </c>
      <c r="P3529" s="39">
        <v>1</v>
      </c>
      <c r="Q3529" s="91" t="s">
        <v>3361</v>
      </c>
      <c r="R3529" s="14"/>
      <c r="S3529" s="362" t="s">
        <v>3360</v>
      </c>
      <c r="T3529" s="124"/>
      <c r="U3529" s="126"/>
      <c r="V3529" s="126">
        <v>42185</v>
      </c>
      <c r="W3529" s="126">
        <v>42216</v>
      </c>
    </row>
    <row r="3530" spans="1:31" ht="22.5" customHeight="1" x14ac:dyDescent="0.2">
      <c r="A3530" s="220" t="s">
        <v>23007</v>
      </c>
      <c r="B3530" s="98">
        <v>4341</v>
      </c>
      <c r="C3530" s="18" t="s">
        <v>1697</v>
      </c>
      <c r="D3530" s="13" t="str">
        <f>INDEX(Лист2!C:C,MATCH(B3530,Лист2!A:A,0))</f>
        <v>г. Минск, в р-не Люцинская, 23,25, Минский р-н, Минская обл.</v>
      </c>
      <c r="E3530" s="43" t="s">
        <v>2119</v>
      </c>
      <c r="F3530" s="43" t="s">
        <v>3051</v>
      </c>
      <c r="G3530" s="18"/>
      <c r="H3530" s="18"/>
      <c r="I3530" s="18" t="s">
        <v>3360</v>
      </c>
      <c r="J3530" s="43"/>
      <c r="K3530" s="13"/>
      <c r="L3530" s="44">
        <v>42277</v>
      </c>
      <c r="M3530" s="138"/>
      <c r="N3530" s="15"/>
      <c r="O3530" s="39">
        <v>0</v>
      </c>
      <c r="P3530" s="39">
        <v>1</v>
      </c>
      <c r="Q3530" s="91" t="s">
        <v>3361</v>
      </c>
      <c r="R3530" s="14"/>
      <c r="S3530" s="204" t="s">
        <v>3360</v>
      </c>
      <c r="T3530" s="123"/>
      <c r="U3530" s="338"/>
      <c r="V3530" s="126">
        <v>42243</v>
      </c>
      <c r="W3530" s="126">
        <v>42247</v>
      </c>
    </row>
    <row r="3531" spans="1:31" ht="26.25" customHeight="1" x14ac:dyDescent="0.2">
      <c r="A3531" s="220" t="s">
        <v>22971</v>
      </c>
      <c r="B3531" s="98">
        <v>5046</v>
      </c>
      <c r="C3531" s="18" t="s">
        <v>1697</v>
      </c>
      <c r="D3531" s="13" t="str">
        <f>INDEX(Лист2!C:C,MATCH(B3531,Лист2!A:A,0))</f>
        <v>г. Витебск, ул. Смоленская, д. 5 к.1, Витебский р-н, Витебская обл.</v>
      </c>
      <c r="E3531" s="43" t="s">
        <v>2646</v>
      </c>
      <c r="F3531" s="43" t="s">
        <v>3052</v>
      </c>
      <c r="G3531" s="18"/>
      <c r="H3531" s="18"/>
      <c r="I3531" s="18" t="s">
        <v>3360</v>
      </c>
      <c r="J3531" s="43"/>
      <c r="K3531" s="13"/>
      <c r="L3531" s="44">
        <v>42277</v>
      </c>
      <c r="M3531" s="138"/>
      <c r="N3531" s="15"/>
      <c r="O3531" s="39">
        <v>0</v>
      </c>
      <c r="P3531" s="39">
        <v>1</v>
      </c>
      <c r="Q3531" s="91" t="s">
        <v>3361</v>
      </c>
      <c r="R3531" s="14"/>
      <c r="S3531" s="204" t="s">
        <v>3360</v>
      </c>
      <c r="T3531" s="123"/>
      <c r="U3531" s="338"/>
      <c r="V3531" s="126">
        <v>42243</v>
      </c>
      <c r="W3531" s="126">
        <v>42247</v>
      </c>
    </row>
    <row r="3532" spans="1:31" ht="17.25" customHeight="1" x14ac:dyDescent="0.2">
      <c r="A3532" s="220">
        <v>42237</v>
      </c>
      <c r="B3532" s="219">
        <v>5047</v>
      </c>
      <c r="C3532" s="105" t="s">
        <v>1697</v>
      </c>
      <c r="D3532" s="13" t="str">
        <f>INDEX(Лист2!C:C,MATCH(B3532,Лист2!A:A,0))</f>
        <v>г. Орша, ул. Ленина, д. 79, Оршанский р-н, Витебская обл.</v>
      </c>
      <c r="E3532" s="43" t="s">
        <v>2646</v>
      </c>
      <c r="F3532" s="43" t="s">
        <v>3095</v>
      </c>
      <c r="G3532" s="22"/>
      <c r="H3532" s="22"/>
      <c r="I3532" s="18" t="s">
        <v>3360</v>
      </c>
      <c r="J3532" s="167"/>
      <c r="K3532" s="11"/>
      <c r="L3532" s="46">
        <v>42277</v>
      </c>
      <c r="M3532" s="522"/>
      <c r="N3532" s="39"/>
      <c r="O3532" s="39">
        <v>0</v>
      </c>
      <c r="P3532" s="39">
        <v>1</v>
      </c>
      <c r="Q3532" s="91" t="s">
        <v>3361</v>
      </c>
      <c r="R3532" s="53"/>
      <c r="S3532" s="204" t="s">
        <v>3360</v>
      </c>
      <c r="T3532" s="92"/>
      <c r="U3532" s="92"/>
      <c r="V3532" s="126">
        <v>42243</v>
      </c>
      <c r="W3532" s="126">
        <v>42247</v>
      </c>
      <c r="Y3532" s="127"/>
      <c r="Z3532" s="127"/>
      <c r="AA3532" s="127"/>
      <c r="AB3532" s="127"/>
      <c r="AC3532" s="127"/>
      <c r="AE3532" s="127"/>
    </row>
    <row r="3533" spans="1:31" ht="14.25" customHeight="1" x14ac:dyDescent="0.2">
      <c r="A3533" s="220">
        <v>42242</v>
      </c>
      <c r="B3533" s="98">
        <v>4910</v>
      </c>
      <c r="C3533" s="18" t="s">
        <v>1697</v>
      </c>
      <c r="D3533" s="13" t="str">
        <f>INDEX(Лист2!C:C,MATCH(B3533,Лист2!A:A,0))</f>
        <v>д. Войская, Каменецкий р-н, Брестская обл.</v>
      </c>
      <c r="E3533" s="43" t="s">
        <v>1713</v>
      </c>
      <c r="F3533" s="43" t="s">
        <v>3094</v>
      </c>
      <c r="G3533" s="18" t="s">
        <v>2120</v>
      </c>
      <c r="H3533" s="18" t="s">
        <v>2121</v>
      </c>
      <c r="I3533" s="18" t="s">
        <v>3360</v>
      </c>
      <c r="J3533" s="144">
        <v>42277</v>
      </c>
      <c r="K3533" s="44">
        <v>42277</v>
      </c>
      <c r="L3533" s="44">
        <v>42277</v>
      </c>
      <c r="M3533" s="138"/>
      <c r="N3533" s="15"/>
      <c r="O3533" s="15">
        <v>0</v>
      </c>
      <c r="P3533" s="39">
        <v>1</v>
      </c>
      <c r="Q3533" s="91" t="s">
        <v>3110</v>
      </c>
      <c r="R3533" s="14"/>
      <c r="S3533" s="204" t="s">
        <v>3381</v>
      </c>
      <c r="T3533" s="123">
        <v>42243</v>
      </c>
      <c r="U3533" s="338">
        <v>42247</v>
      </c>
      <c r="V3533" s="92">
        <v>42243</v>
      </c>
      <c r="W3533" s="92">
        <v>42247</v>
      </c>
    </row>
    <row r="3534" spans="1:31" ht="19.5" customHeight="1" x14ac:dyDescent="0.2">
      <c r="A3534" s="220" t="s">
        <v>23004</v>
      </c>
      <c r="B3534" s="98">
        <v>1115</v>
      </c>
      <c r="C3534" s="18" t="s">
        <v>3089</v>
      </c>
      <c r="D3534" s="13" t="str">
        <f>INDEX(Лист2!C:C,MATCH(B3534,Лист2!A:A,0))</f>
        <v>д. Жодишки, КУП ДРОЦ "Лесная поляна", Сморгонский р-н, Гродненская обл.</v>
      </c>
      <c r="E3534" s="43" t="s">
        <v>646</v>
      </c>
      <c r="F3534" s="43" t="s">
        <v>3097</v>
      </c>
      <c r="G3534" s="18" t="s">
        <v>2120</v>
      </c>
      <c r="H3534" s="18"/>
      <c r="I3534" s="12"/>
      <c r="J3534" s="144">
        <v>42277</v>
      </c>
      <c r="K3534" s="13"/>
      <c r="L3534" s="13"/>
      <c r="M3534" s="138"/>
      <c r="N3534" s="15"/>
      <c r="O3534" s="15">
        <v>0</v>
      </c>
      <c r="P3534" s="39">
        <v>1</v>
      </c>
      <c r="Q3534" s="91" t="s">
        <v>3107</v>
      </c>
      <c r="R3534" s="14"/>
      <c r="S3534" s="204" t="s">
        <v>2120</v>
      </c>
      <c r="T3534" s="532">
        <v>42277</v>
      </c>
      <c r="U3534" s="338">
        <v>42277</v>
      </c>
      <c r="V3534" s="92"/>
      <c r="W3534" s="92"/>
    </row>
    <row r="3535" spans="1:31" ht="23.25" customHeight="1" x14ac:dyDescent="0.2">
      <c r="A3535" s="220" t="s">
        <v>23015</v>
      </c>
      <c r="B3535" s="219">
        <v>1088</v>
      </c>
      <c r="C3535" s="105" t="s">
        <v>1697</v>
      </c>
      <c r="D3535" s="13" t="str">
        <f>INDEX(Лист2!C:C,MATCH(B3535,Лист2!A:A,0))</f>
        <v>д. Гезгалы,  , Дятловский р-н, Гродненская обл.</v>
      </c>
      <c r="E3535" s="43" t="s">
        <v>646</v>
      </c>
      <c r="F3535" s="43" t="s">
        <v>3097</v>
      </c>
      <c r="G3535" s="22" t="s">
        <v>2120</v>
      </c>
      <c r="H3535" s="22"/>
      <c r="I3535" s="18" t="s">
        <v>3360</v>
      </c>
      <c r="J3535" s="386">
        <v>42308</v>
      </c>
      <c r="K3535" s="11"/>
      <c r="L3535" s="46">
        <v>42308</v>
      </c>
      <c r="M3535" s="522"/>
      <c r="N3535" s="39"/>
      <c r="O3535" s="39">
        <v>0</v>
      </c>
      <c r="P3535" s="39">
        <v>1</v>
      </c>
      <c r="Q3535" s="91" t="s">
        <v>3110</v>
      </c>
      <c r="R3535" s="53"/>
      <c r="S3535" s="509" t="s">
        <v>21319</v>
      </c>
      <c r="T3535" s="92">
        <v>42306</v>
      </c>
      <c r="U3535" s="338">
        <v>42307</v>
      </c>
      <c r="V3535" s="92">
        <v>42306</v>
      </c>
      <c r="W3535" s="92">
        <v>42307</v>
      </c>
      <c r="Y3535" s="127"/>
      <c r="Z3535" s="127"/>
      <c r="AA3535" s="127"/>
      <c r="AB3535" s="127"/>
      <c r="AC3535" s="127"/>
      <c r="AE3535" s="127"/>
    </row>
    <row r="3536" spans="1:31" ht="33.75" customHeight="1" x14ac:dyDescent="0.2">
      <c r="A3536" s="220" t="s">
        <v>23185</v>
      </c>
      <c r="B3536" s="219">
        <v>4381</v>
      </c>
      <c r="C3536" s="105" t="s">
        <v>1697</v>
      </c>
      <c r="D3536" s="13" t="str">
        <f>INDEX(Лист2!C:C,MATCH(B3536,Лист2!A:A,0))</f>
        <v>г. Борисов, ул. Нормандия - Неман, д. 1, Борисовский р-н, Минская обл.</v>
      </c>
      <c r="E3536" s="43" t="s">
        <v>2119</v>
      </c>
      <c r="F3536" s="43" t="s">
        <v>3098</v>
      </c>
      <c r="G3536" s="22"/>
      <c r="H3536" s="22"/>
      <c r="I3536" s="18" t="s">
        <v>3360</v>
      </c>
      <c r="J3536" s="167"/>
      <c r="K3536" s="11"/>
      <c r="L3536" s="46">
        <v>42308</v>
      </c>
      <c r="M3536" s="522"/>
      <c r="N3536" s="39"/>
      <c r="O3536" s="39">
        <v>0</v>
      </c>
      <c r="P3536" s="39">
        <v>1</v>
      </c>
      <c r="Q3536" s="91" t="s">
        <v>3361</v>
      </c>
      <c r="R3536" s="53"/>
      <c r="S3536" s="509" t="s">
        <v>3360</v>
      </c>
      <c r="T3536" s="92"/>
      <c r="U3536" s="338"/>
      <c r="V3536" s="92">
        <v>42306</v>
      </c>
      <c r="W3536" s="92">
        <v>42307</v>
      </c>
      <c r="Y3536" s="127"/>
      <c r="Z3536" s="127"/>
      <c r="AA3536" s="127"/>
      <c r="AB3536" s="127"/>
      <c r="AC3536" s="127"/>
      <c r="AE3536" s="127"/>
    </row>
    <row r="3537" spans="1:31" ht="33.75" customHeight="1" x14ac:dyDescent="0.2">
      <c r="A3537" s="220" t="s">
        <v>23185</v>
      </c>
      <c r="B3537" s="219">
        <v>4920</v>
      </c>
      <c r="C3537" s="105" t="s">
        <v>1697</v>
      </c>
      <c r="D3537" s="13" t="str">
        <f>INDEX(Лист2!C:C,MATCH(B3537,Лист2!A:A,0))</f>
        <v>г. Борисов, ул. Гагарина, д. 60, Борисовский р-н, Минская обл.</v>
      </c>
      <c r="E3537" s="43" t="s">
        <v>2119</v>
      </c>
      <c r="F3537" s="43" t="s">
        <v>3098</v>
      </c>
      <c r="G3537" s="22"/>
      <c r="H3537" s="22"/>
      <c r="I3537" s="18" t="s">
        <v>3360</v>
      </c>
      <c r="J3537" s="167"/>
      <c r="K3537" s="11"/>
      <c r="L3537" s="46">
        <v>42308</v>
      </c>
      <c r="M3537" s="522"/>
      <c r="N3537" s="39"/>
      <c r="O3537" s="39">
        <v>0</v>
      </c>
      <c r="P3537" s="39">
        <v>1</v>
      </c>
      <c r="Q3537" s="91" t="s">
        <v>3361</v>
      </c>
      <c r="R3537" s="53"/>
      <c r="S3537" s="509" t="s">
        <v>3360</v>
      </c>
      <c r="T3537" s="92"/>
      <c r="U3537" s="338"/>
      <c r="V3537" s="92">
        <v>42306</v>
      </c>
      <c r="W3537" s="92">
        <v>42307</v>
      </c>
      <c r="Y3537" s="127"/>
      <c r="Z3537" s="127"/>
      <c r="AA3537" s="127"/>
      <c r="AB3537" s="127"/>
      <c r="AC3537" s="127"/>
      <c r="AE3537" s="127"/>
    </row>
    <row r="3538" spans="1:31" ht="31.5" customHeight="1" x14ac:dyDescent="0.2">
      <c r="A3538" s="220" t="s">
        <v>23038</v>
      </c>
      <c r="B3538" s="219">
        <v>5025</v>
      </c>
      <c r="C3538" s="105" t="s">
        <v>1697</v>
      </c>
      <c r="D3538" s="13" t="str">
        <f>INDEX(Лист2!C:C,MATCH(B3538,Лист2!A:A,0))</f>
        <v>г. Борисов, ул. Гагарина, д. 68 корп.2, Борисовский р-н, Минская обл.</v>
      </c>
      <c r="E3538" s="43" t="s">
        <v>2119</v>
      </c>
      <c r="F3538" s="43" t="s">
        <v>3098</v>
      </c>
      <c r="G3538" s="22"/>
      <c r="H3538" s="22"/>
      <c r="I3538" s="18" t="s">
        <v>3360</v>
      </c>
      <c r="J3538" s="167"/>
      <c r="K3538" s="11"/>
      <c r="L3538" s="46">
        <v>42308</v>
      </c>
      <c r="M3538" s="522"/>
      <c r="N3538" s="39"/>
      <c r="O3538" s="39">
        <v>0</v>
      </c>
      <c r="P3538" s="39">
        <v>1</v>
      </c>
      <c r="Q3538" s="91" t="s">
        <v>3361</v>
      </c>
      <c r="R3538" s="53"/>
      <c r="S3538" s="544" t="s">
        <v>3360</v>
      </c>
      <c r="T3538" s="92"/>
      <c r="U3538" s="338"/>
      <c r="V3538" s="92">
        <v>42306</v>
      </c>
      <c r="W3538" s="92">
        <v>42307</v>
      </c>
      <c r="Y3538" s="127"/>
      <c r="Z3538" s="127"/>
      <c r="AA3538" s="127"/>
      <c r="AB3538" s="127"/>
      <c r="AC3538" s="127"/>
      <c r="AE3538" s="127"/>
    </row>
    <row r="3539" spans="1:31" ht="23.25" customHeight="1" x14ac:dyDescent="0.2">
      <c r="A3539" s="220" t="s">
        <v>23024</v>
      </c>
      <c r="B3539" s="219">
        <v>5039</v>
      </c>
      <c r="C3539" s="105" t="s">
        <v>1697</v>
      </c>
      <c r="D3539" s="13" t="str">
        <f>INDEX(Лист2!C:C,MATCH(B3539,Лист2!A:A,0))</f>
        <v>г. Гомель, ул.  Барыкина, д. 132, Гомельский р-н, Гомельская обл.</v>
      </c>
      <c r="E3539" s="43" t="s">
        <v>957</v>
      </c>
      <c r="F3539" s="43" t="s">
        <v>3053</v>
      </c>
      <c r="G3539" s="22"/>
      <c r="H3539" s="22"/>
      <c r="I3539" s="18" t="s">
        <v>3360</v>
      </c>
      <c r="J3539" s="167"/>
      <c r="K3539" s="11"/>
      <c r="L3539" s="46">
        <v>42308</v>
      </c>
      <c r="M3539" s="522"/>
      <c r="N3539" s="39"/>
      <c r="O3539" s="39">
        <v>0</v>
      </c>
      <c r="P3539" s="39">
        <v>1</v>
      </c>
      <c r="Q3539" s="91" t="s">
        <v>3361</v>
      </c>
      <c r="R3539" s="53"/>
      <c r="S3539" s="509" t="s">
        <v>3360</v>
      </c>
      <c r="T3539" s="92"/>
      <c r="U3539" s="338"/>
      <c r="V3539" s="92">
        <v>42306</v>
      </c>
      <c r="W3539" s="92">
        <v>42307</v>
      </c>
      <c r="Y3539" s="127"/>
      <c r="Z3539" s="127"/>
      <c r="AA3539" s="127"/>
      <c r="AB3539" s="127"/>
      <c r="AC3539" s="127"/>
      <c r="AE3539" s="127"/>
    </row>
    <row r="3540" spans="1:31" ht="23.25" customHeight="1" x14ac:dyDescent="0.2">
      <c r="A3540" s="220">
        <v>42305</v>
      </c>
      <c r="B3540" s="219">
        <v>5071</v>
      </c>
      <c r="C3540" s="105" t="s">
        <v>1697</v>
      </c>
      <c r="D3540" s="13" t="str">
        <f>INDEX(Лист2!C:C,MATCH(B3540,Лист2!A:A,0))</f>
        <v>г. Минск, ул. Каштановая, д. 5, Минский р-н, Минская обл.</v>
      </c>
      <c r="E3540" s="43" t="s">
        <v>2119</v>
      </c>
      <c r="F3540" s="43" t="s">
        <v>3051</v>
      </c>
      <c r="G3540" s="22"/>
      <c r="H3540" s="22"/>
      <c r="I3540" s="18" t="s">
        <v>3360</v>
      </c>
      <c r="J3540" s="167"/>
      <c r="K3540" s="11"/>
      <c r="L3540" s="46">
        <v>42308</v>
      </c>
      <c r="M3540" s="522"/>
      <c r="N3540" s="39"/>
      <c r="O3540" s="39">
        <v>0</v>
      </c>
      <c r="P3540" s="39">
        <v>1</v>
      </c>
      <c r="Q3540" s="91" t="s">
        <v>3361</v>
      </c>
      <c r="R3540" s="53"/>
      <c r="S3540" s="541" t="s">
        <v>3360</v>
      </c>
      <c r="T3540" s="92"/>
      <c r="U3540" s="338"/>
      <c r="V3540" s="92">
        <v>42306</v>
      </c>
      <c r="W3540" s="92">
        <v>42307</v>
      </c>
      <c r="Y3540" s="127"/>
      <c r="Z3540" s="127"/>
      <c r="AA3540" s="127"/>
      <c r="AB3540" s="127"/>
      <c r="AC3540" s="127"/>
      <c r="AE3540" s="127"/>
    </row>
    <row r="3541" spans="1:31" ht="23.25" customHeight="1" x14ac:dyDescent="0.2">
      <c r="A3541" s="220" t="s">
        <v>23026</v>
      </c>
      <c r="B3541" s="219">
        <v>5074</v>
      </c>
      <c r="C3541" s="105" t="s">
        <v>1697</v>
      </c>
      <c r="D3541" s="13" t="str">
        <f>INDEX(Лист2!C:C,MATCH(B3541,Лист2!A:A,0))</f>
        <v>г. Минск, ул. Летняя 30, 38, Минский р-н, Минская обл.</v>
      </c>
      <c r="E3541" s="43" t="s">
        <v>2119</v>
      </c>
      <c r="F3541" s="43" t="s">
        <v>3051</v>
      </c>
      <c r="G3541" s="22"/>
      <c r="H3541" s="22"/>
      <c r="I3541" s="18" t="s">
        <v>3360</v>
      </c>
      <c r="J3541" s="167"/>
      <c r="K3541" s="11"/>
      <c r="L3541" s="46">
        <v>42308</v>
      </c>
      <c r="M3541" s="522"/>
      <c r="N3541" s="39"/>
      <c r="O3541" s="39">
        <v>0</v>
      </c>
      <c r="P3541" s="39">
        <v>1</v>
      </c>
      <c r="Q3541" s="91" t="s">
        <v>3361</v>
      </c>
      <c r="R3541" s="53"/>
      <c r="S3541" s="541" t="s">
        <v>3360</v>
      </c>
      <c r="T3541" s="92"/>
      <c r="U3541" s="338"/>
      <c r="V3541" s="92">
        <v>42306</v>
      </c>
      <c r="W3541" s="92">
        <v>42307</v>
      </c>
      <c r="Y3541" s="127"/>
      <c r="Z3541" s="127"/>
      <c r="AA3541" s="127"/>
      <c r="AB3541" s="127"/>
      <c r="AC3541" s="127"/>
      <c r="AE3541" s="127"/>
    </row>
    <row r="3542" spans="1:31" ht="23.25" customHeight="1" x14ac:dyDescent="0.2">
      <c r="A3542" s="220">
        <v>42305</v>
      </c>
      <c r="B3542" s="219">
        <v>5080</v>
      </c>
      <c r="C3542" s="105" t="s">
        <v>1697</v>
      </c>
      <c r="D3542" s="13" t="str">
        <f>INDEX(Лист2!C:C,MATCH(B3542,Лист2!A:A,0))</f>
        <v>г. Минск, пр-т Партизанский, д. 8, Минский р-н, Минская обл.</v>
      </c>
      <c r="E3542" s="43" t="s">
        <v>2119</v>
      </c>
      <c r="F3542" s="43" t="s">
        <v>3051</v>
      </c>
      <c r="G3542" s="22"/>
      <c r="H3542" s="22"/>
      <c r="I3542" s="18" t="s">
        <v>3360</v>
      </c>
      <c r="J3542" s="167"/>
      <c r="K3542" s="11"/>
      <c r="L3542" s="46">
        <v>42308</v>
      </c>
      <c r="M3542" s="522"/>
      <c r="N3542" s="39"/>
      <c r="O3542" s="39">
        <v>0</v>
      </c>
      <c r="P3542" s="39">
        <v>1</v>
      </c>
      <c r="Q3542" s="91" t="s">
        <v>3361</v>
      </c>
      <c r="R3542" s="53"/>
      <c r="S3542" s="509" t="s">
        <v>3360</v>
      </c>
      <c r="T3542" s="92"/>
      <c r="U3542" s="338"/>
      <c r="V3542" s="92">
        <v>43767</v>
      </c>
      <c r="W3542" s="92">
        <v>42307</v>
      </c>
      <c r="Y3542" s="127"/>
      <c r="Z3542" s="127"/>
      <c r="AA3542" s="127"/>
      <c r="AB3542" s="127"/>
      <c r="AC3542" s="127"/>
      <c r="AE3542" s="127"/>
    </row>
    <row r="3543" spans="1:31" ht="23.25" customHeight="1" x14ac:dyDescent="0.2">
      <c r="A3543" s="220" t="s">
        <v>23103</v>
      </c>
      <c r="B3543" s="219">
        <v>5092</v>
      </c>
      <c r="C3543" s="105" t="s">
        <v>1697</v>
      </c>
      <c r="D3543" s="13" t="str">
        <f>INDEX(Лист2!C:C,MATCH(B3543,Лист2!A:A,0))</f>
        <v>г. Полоцк, ул. Костецкой, д. 25а, Полоцкий р-н, Витебская обл.</v>
      </c>
      <c r="E3543" s="43" t="s">
        <v>2646</v>
      </c>
      <c r="F3543" s="43" t="s">
        <v>3095</v>
      </c>
      <c r="G3543" s="22"/>
      <c r="H3543" s="22"/>
      <c r="I3543" s="18" t="s">
        <v>3360</v>
      </c>
      <c r="J3543" s="167"/>
      <c r="K3543" s="11"/>
      <c r="L3543" s="46">
        <v>42308</v>
      </c>
      <c r="M3543" s="522"/>
      <c r="N3543" s="39"/>
      <c r="O3543" s="39">
        <v>0</v>
      </c>
      <c r="P3543" s="39">
        <v>1</v>
      </c>
      <c r="Q3543" s="91" t="s">
        <v>3361</v>
      </c>
      <c r="R3543" s="53"/>
      <c r="S3543" s="509" t="s">
        <v>3360</v>
      </c>
      <c r="T3543" s="92"/>
      <c r="U3543" s="338"/>
      <c r="V3543" s="92">
        <v>42306</v>
      </c>
      <c r="W3543" s="92">
        <v>42307</v>
      </c>
      <c r="Y3543" s="127"/>
      <c r="Z3543" s="127"/>
      <c r="AA3543" s="127"/>
      <c r="AB3543" s="127"/>
      <c r="AC3543" s="127"/>
      <c r="AE3543" s="127"/>
    </row>
    <row r="3544" spans="1:31" ht="33" customHeight="1" x14ac:dyDescent="0.2">
      <c r="A3544" s="220" t="s">
        <v>23025</v>
      </c>
      <c r="B3544" s="219">
        <v>5095</v>
      </c>
      <c r="C3544" s="105" t="s">
        <v>1697</v>
      </c>
      <c r="D3544" s="13" t="str">
        <f>INDEX(Лист2!C:C,MATCH(B3544,Лист2!A:A,0))</f>
        <v>г. Минск, ул. Тиражная, д. 150, Минский р-н, Минская обл.</v>
      </c>
      <c r="E3544" s="43" t="s">
        <v>2119</v>
      </c>
      <c r="F3544" s="43" t="s">
        <v>3051</v>
      </c>
      <c r="G3544" s="22"/>
      <c r="H3544" s="22"/>
      <c r="I3544" s="18" t="s">
        <v>3360</v>
      </c>
      <c r="J3544" s="167"/>
      <c r="K3544" s="11"/>
      <c r="L3544" s="46">
        <v>42308</v>
      </c>
      <c r="M3544" s="522"/>
      <c r="N3544" s="39"/>
      <c r="O3544" s="39">
        <v>0</v>
      </c>
      <c r="P3544" s="39">
        <v>1</v>
      </c>
      <c r="Q3544" s="91" t="s">
        <v>3361</v>
      </c>
      <c r="R3544" s="53"/>
      <c r="S3544" s="509" t="s">
        <v>3360</v>
      </c>
      <c r="T3544" s="92"/>
      <c r="U3544" s="338"/>
      <c r="V3544" s="92">
        <v>42306</v>
      </c>
      <c r="W3544" s="92">
        <v>42307</v>
      </c>
      <c r="Y3544" s="127"/>
      <c r="Z3544" s="127"/>
      <c r="AA3544" s="127"/>
      <c r="AB3544" s="127"/>
      <c r="AC3544" s="127"/>
      <c r="AE3544" s="127"/>
    </row>
    <row r="3545" spans="1:31" ht="23.25" customHeight="1" x14ac:dyDescent="0.2">
      <c r="A3545" s="220" t="s">
        <v>23193</v>
      </c>
      <c r="B3545" s="219">
        <v>5170</v>
      </c>
      <c r="C3545" s="105" t="s">
        <v>1697</v>
      </c>
      <c r="D3545" s="13" t="str">
        <f>INDEX(Лист2!C:C,MATCH(B3545,Лист2!A:A,0))</f>
        <v>г. Новополоцк, ул. 5-я Линия, д. 5, Полоцкий р-н, Витебская обл.</v>
      </c>
      <c r="E3545" s="43" t="s">
        <v>2646</v>
      </c>
      <c r="F3545" s="43" t="s">
        <v>3095</v>
      </c>
      <c r="G3545" s="22"/>
      <c r="H3545" s="22"/>
      <c r="I3545" s="18" t="s">
        <v>3360</v>
      </c>
      <c r="J3545" s="167"/>
      <c r="K3545" s="11"/>
      <c r="L3545" s="46">
        <v>42308</v>
      </c>
      <c r="M3545" s="522"/>
      <c r="N3545" s="39"/>
      <c r="O3545" s="39">
        <v>0</v>
      </c>
      <c r="P3545" s="39">
        <v>1</v>
      </c>
      <c r="Q3545" s="91" t="s">
        <v>3361</v>
      </c>
      <c r="R3545" s="53"/>
      <c r="S3545" s="509" t="s">
        <v>3360</v>
      </c>
      <c r="T3545" s="92"/>
      <c r="U3545" s="338"/>
      <c r="V3545" s="92">
        <v>42306</v>
      </c>
      <c r="W3545" s="92">
        <v>42307</v>
      </c>
      <c r="Y3545" s="127"/>
      <c r="Z3545" s="127"/>
      <c r="AA3545" s="127"/>
      <c r="AB3545" s="127"/>
      <c r="AC3545" s="127"/>
      <c r="AE3545" s="127"/>
    </row>
    <row r="3546" spans="1:31" ht="23.25" customHeight="1" x14ac:dyDescent="0.2">
      <c r="A3546" s="220">
        <v>42303</v>
      </c>
      <c r="B3546" s="219">
        <v>5177</v>
      </c>
      <c r="C3546" s="105" t="s">
        <v>1697</v>
      </c>
      <c r="D3546" s="13" t="str">
        <f>INDEX(Лист2!C:C,MATCH(B3546,Лист2!A:A,0))</f>
        <v>д. Хотиново, Каменецкий р-н, Брестская обл.</v>
      </c>
      <c r="E3546" s="43" t="s">
        <v>1713</v>
      </c>
      <c r="F3546" s="43" t="s">
        <v>3094</v>
      </c>
      <c r="G3546" s="22"/>
      <c r="H3546" s="22" t="s">
        <v>2121</v>
      </c>
      <c r="I3546" s="18"/>
      <c r="J3546" s="167"/>
      <c r="K3546" s="46">
        <v>42308</v>
      </c>
      <c r="L3546" s="46"/>
      <c r="M3546" s="522"/>
      <c r="N3546" s="39"/>
      <c r="O3546" s="39">
        <v>0</v>
      </c>
      <c r="P3546" s="39">
        <v>1</v>
      </c>
      <c r="Q3546" s="91" t="s">
        <v>3107</v>
      </c>
      <c r="R3546" s="53"/>
      <c r="S3546" s="541" t="s">
        <v>2121</v>
      </c>
      <c r="T3546" s="92">
        <v>42306</v>
      </c>
      <c r="U3546" s="338">
        <v>42307</v>
      </c>
      <c r="V3546" s="92"/>
      <c r="W3546" s="92"/>
      <c r="Y3546" s="127"/>
      <c r="Z3546" s="127"/>
      <c r="AA3546" s="127"/>
      <c r="AB3546" s="127"/>
      <c r="AC3546" s="127"/>
      <c r="AE3546" s="127"/>
    </row>
    <row r="3547" spans="1:31" ht="23.25" customHeight="1" x14ac:dyDescent="0.2">
      <c r="A3547" s="220" t="s">
        <v>23104</v>
      </c>
      <c r="B3547" s="219">
        <v>5400</v>
      </c>
      <c r="C3547" s="105" t="s">
        <v>1697</v>
      </c>
      <c r="D3547" s="13" t="str">
        <f>INDEX(Лист2!C:C,MATCH(B3547,Лист2!A:A,0))</f>
        <v>г. Минск, пересечение пр. Жукова и ул. Путейской, Минский р-н, Минская обл.</v>
      </c>
      <c r="E3547" s="43" t="s">
        <v>2119</v>
      </c>
      <c r="F3547" s="43" t="s">
        <v>3051</v>
      </c>
      <c r="G3547" s="22"/>
      <c r="H3547" s="22"/>
      <c r="I3547" s="18" t="s">
        <v>3360</v>
      </c>
      <c r="J3547" s="167"/>
      <c r="K3547" s="11"/>
      <c r="L3547" s="46">
        <v>42308</v>
      </c>
      <c r="M3547" s="522"/>
      <c r="N3547" s="39"/>
      <c r="O3547" s="39">
        <v>0</v>
      </c>
      <c r="P3547" s="39">
        <v>1</v>
      </c>
      <c r="Q3547" s="91" t="s">
        <v>3361</v>
      </c>
      <c r="R3547" s="53"/>
      <c r="S3547" s="509" t="s">
        <v>3360</v>
      </c>
      <c r="T3547" s="92"/>
      <c r="U3547" s="338"/>
      <c r="V3547" s="92">
        <v>42306</v>
      </c>
      <c r="W3547" s="92">
        <v>42307</v>
      </c>
      <c r="Y3547" s="127"/>
      <c r="Z3547" s="127"/>
      <c r="AA3547" s="127"/>
      <c r="AB3547" s="127"/>
      <c r="AC3547" s="127"/>
      <c r="AE3547" s="127"/>
    </row>
    <row r="3548" spans="1:31" ht="23.25" customHeight="1" x14ac:dyDescent="0.2">
      <c r="A3548" s="220" t="s">
        <v>23028</v>
      </c>
      <c r="B3548" s="506">
        <v>1089</v>
      </c>
      <c r="C3548" s="105" t="s">
        <v>1697</v>
      </c>
      <c r="D3548" s="13" t="str">
        <f>INDEX(Лист2!C:C,MATCH(B3548,Лист2!A:A,0))</f>
        <v>г. Минск, ул. Шугаева, д. 13а, Минский р-н, Минская обл.</v>
      </c>
      <c r="E3548" s="43" t="s">
        <v>2119</v>
      </c>
      <c r="F3548" s="43" t="s">
        <v>3051</v>
      </c>
      <c r="G3548" s="22"/>
      <c r="H3548" s="22"/>
      <c r="I3548" s="18" t="s">
        <v>3360</v>
      </c>
      <c r="J3548" s="167"/>
      <c r="K3548" s="46"/>
      <c r="L3548" s="46">
        <v>42338</v>
      </c>
      <c r="M3548" s="522"/>
      <c r="N3548" s="39"/>
      <c r="O3548" s="39">
        <v>0</v>
      </c>
      <c r="P3548" s="39">
        <v>1</v>
      </c>
      <c r="Q3548" s="91" t="s">
        <v>3361</v>
      </c>
      <c r="R3548" s="53"/>
      <c r="S3548" s="541" t="s">
        <v>3360</v>
      </c>
      <c r="T3548" s="92"/>
      <c r="U3548" s="338"/>
      <c r="V3548" s="92">
        <v>42306</v>
      </c>
      <c r="W3548" s="92">
        <v>42338</v>
      </c>
      <c r="Y3548" s="127"/>
      <c r="Z3548" s="127"/>
      <c r="AA3548" s="127"/>
      <c r="AB3548" s="127"/>
      <c r="AC3548" s="127"/>
      <c r="AE3548" s="127"/>
    </row>
    <row r="3549" spans="1:31" ht="23.25" customHeight="1" x14ac:dyDescent="0.2">
      <c r="A3549" s="220" t="s">
        <v>23086</v>
      </c>
      <c r="B3549" s="506">
        <v>1096</v>
      </c>
      <c r="C3549" s="105" t="s">
        <v>1697</v>
      </c>
      <c r="D3549" s="13" t="str">
        <f>INDEX(Лист2!C:C,MATCH(B3549,Лист2!A:A,0))</f>
        <v>д. Красный пахарь, Рогачевский р-н, Гомельская обл.</v>
      </c>
      <c r="E3549" s="43" t="s">
        <v>957</v>
      </c>
      <c r="F3549" s="43" t="s">
        <v>3096</v>
      </c>
      <c r="G3549" s="22" t="s">
        <v>2120</v>
      </c>
      <c r="H3549" s="22"/>
      <c r="I3549" s="18"/>
      <c r="J3549" s="386">
        <v>42338</v>
      </c>
      <c r="K3549" s="11"/>
      <c r="L3549" s="46"/>
      <c r="M3549" s="522"/>
      <c r="N3549" s="39"/>
      <c r="O3549" s="39">
        <v>0</v>
      </c>
      <c r="P3549" s="39">
        <v>1</v>
      </c>
      <c r="Q3549" s="91" t="s">
        <v>3107</v>
      </c>
      <c r="R3549" s="53"/>
      <c r="S3549" s="19" t="s">
        <v>2120</v>
      </c>
      <c r="T3549" s="92">
        <v>42335</v>
      </c>
      <c r="U3549" s="338">
        <v>42338</v>
      </c>
      <c r="V3549" s="92"/>
      <c r="W3549" s="92"/>
      <c r="Y3549" s="127"/>
      <c r="Z3549" s="127"/>
      <c r="AA3549" s="127"/>
      <c r="AB3549" s="127"/>
      <c r="AC3549" s="127"/>
      <c r="AE3549" s="127"/>
    </row>
    <row r="3550" spans="1:31" ht="23.25" customHeight="1" x14ac:dyDescent="0.2">
      <c r="A3550" s="220" t="s">
        <v>23097</v>
      </c>
      <c r="B3550" s="506">
        <v>1097</v>
      </c>
      <c r="C3550" s="105" t="s">
        <v>1697</v>
      </c>
      <c r="D3550" s="13" t="str">
        <f>INDEX(Лист2!C:C,MATCH(B3550,Лист2!A:A,0))</f>
        <v>д. Луцковляны, Гродненский р-н, Гродненская обл.</v>
      </c>
      <c r="E3550" s="43" t="s">
        <v>646</v>
      </c>
      <c r="F3550" s="43" t="s">
        <v>3097</v>
      </c>
      <c r="G3550" s="22"/>
      <c r="H3550" s="22" t="s">
        <v>2121</v>
      </c>
      <c r="I3550" s="18"/>
      <c r="J3550" s="167"/>
      <c r="K3550" s="46">
        <v>42338</v>
      </c>
      <c r="L3550" s="46"/>
      <c r="M3550" s="522"/>
      <c r="N3550" s="39"/>
      <c r="O3550" s="39">
        <v>0</v>
      </c>
      <c r="P3550" s="39">
        <v>1</v>
      </c>
      <c r="Q3550" s="91" t="s">
        <v>3107</v>
      </c>
      <c r="R3550" s="53"/>
      <c r="S3550" s="509" t="s">
        <v>2121</v>
      </c>
      <c r="T3550" s="92">
        <v>42335</v>
      </c>
      <c r="U3550" s="338">
        <v>42338</v>
      </c>
      <c r="V3550" s="92"/>
      <c r="W3550" s="92"/>
      <c r="Y3550" s="127"/>
      <c r="Z3550" s="127"/>
      <c r="AA3550" s="127"/>
      <c r="AB3550" s="127"/>
      <c r="AC3550" s="127"/>
      <c r="AE3550" s="127"/>
    </row>
    <row r="3551" spans="1:31" ht="33.75" customHeight="1" x14ac:dyDescent="0.2">
      <c r="A3551" s="220" t="s">
        <v>23089</v>
      </c>
      <c r="B3551" s="506">
        <v>4040</v>
      </c>
      <c r="C3551" s="105" t="s">
        <v>1697</v>
      </c>
      <c r="D3551" s="13" t="str">
        <f>INDEX(Лист2!C:C,MATCH(B3551,Лист2!A:A,0))</f>
        <v>г. Могилёв, ул. Димитрова, д. 52, Могилёвский р-н, Могилёвская обл.</v>
      </c>
      <c r="E3551" s="43" t="s">
        <v>934</v>
      </c>
      <c r="F3551" s="43" t="s">
        <v>3055</v>
      </c>
      <c r="G3551" s="22"/>
      <c r="H3551" s="22"/>
      <c r="I3551" s="18" t="s">
        <v>3360</v>
      </c>
      <c r="J3551" s="167"/>
      <c r="K3551" s="11"/>
      <c r="L3551" s="46">
        <v>42338</v>
      </c>
      <c r="M3551" s="522"/>
      <c r="N3551" s="39"/>
      <c r="O3551" s="39">
        <v>0</v>
      </c>
      <c r="P3551" s="39">
        <v>1</v>
      </c>
      <c r="Q3551" s="91" t="s">
        <v>3361</v>
      </c>
      <c r="R3551" s="53"/>
      <c r="S3551" s="509" t="s">
        <v>3360</v>
      </c>
      <c r="T3551" s="92"/>
      <c r="U3551" s="338"/>
      <c r="V3551" s="92">
        <v>42335</v>
      </c>
      <c r="W3551" s="92">
        <v>42338</v>
      </c>
      <c r="Y3551" s="127"/>
      <c r="Z3551" s="127"/>
      <c r="AA3551" s="127"/>
      <c r="AB3551" s="127"/>
      <c r="AC3551" s="127"/>
      <c r="AE3551" s="127"/>
    </row>
    <row r="3552" spans="1:31" ht="33.75" customHeight="1" x14ac:dyDescent="0.2">
      <c r="A3552" s="220" t="s">
        <v>23192</v>
      </c>
      <c r="B3552" s="506">
        <v>4077</v>
      </c>
      <c r="C3552" s="105" t="s">
        <v>1697</v>
      </c>
      <c r="D3552" s="13" t="str">
        <f>INDEX(Лист2!C:C,MATCH(B3552,Лист2!A:A,0))</f>
        <v>г. Могилёв, ул. Мовчанского, д. 18А, Могилёвский р-н, Могилёвская обл.</v>
      </c>
      <c r="E3552" s="43" t="s">
        <v>934</v>
      </c>
      <c r="F3552" s="43" t="s">
        <v>3055</v>
      </c>
      <c r="G3552" s="22"/>
      <c r="H3552" s="22"/>
      <c r="I3552" s="18" t="s">
        <v>3360</v>
      </c>
      <c r="J3552" s="167"/>
      <c r="K3552" s="11"/>
      <c r="L3552" s="46">
        <v>42338</v>
      </c>
      <c r="M3552" s="522"/>
      <c r="N3552" s="39"/>
      <c r="O3552" s="39">
        <v>0</v>
      </c>
      <c r="P3552" s="39">
        <v>1</v>
      </c>
      <c r="Q3552" s="91" t="s">
        <v>3361</v>
      </c>
      <c r="R3552" s="53"/>
      <c r="S3552" s="541" t="s">
        <v>3360</v>
      </c>
      <c r="T3552" s="92"/>
      <c r="U3552" s="338"/>
      <c r="V3552" s="92">
        <v>42335</v>
      </c>
      <c r="W3552" s="92">
        <v>42338</v>
      </c>
      <c r="Y3552" s="127"/>
      <c r="Z3552" s="127"/>
      <c r="AA3552" s="127"/>
      <c r="AB3552" s="127"/>
      <c r="AC3552" s="127"/>
      <c r="AE3552" s="127"/>
    </row>
    <row r="3553" spans="1:31" ht="23.25" customHeight="1" x14ac:dyDescent="0.2">
      <c r="A3553" s="220" t="s">
        <v>23090</v>
      </c>
      <c r="B3553" s="506">
        <v>4312</v>
      </c>
      <c r="C3553" s="105" t="s">
        <v>1697</v>
      </c>
      <c r="D3553" s="13" t="str">
        <f>INDEX(Лист2!C:C,MATCH(B3553,Лист2!A:A,0))</f>
        <v>г. Могилёв, пр-т Димитрова, р-н, д. 65, Могилёвский р-н, Могилёвская обл.</v>
      </c>
      <c r="E3553" s="43" t="s">
        <v>934</v>
      </c>
      <c r="F3553" s="43" t="s">
        <v>3055</v>
      </c>
      <c r="G3553" s="22"/>
      <c r="H3553" s="22"/>
      <c r="I3553" s="18" t="s">
        <v>3360</v>
      </c>
      <c r="J3553" s="167"/>
      <c r="K3553" s="11"/>
      <c r="L3553" s="46">
        <v>42338</v>
      </c>
      <c r="M3553" s="522"/>
      <c r="N3553" s="39"/>
      <c r="O3553" s="39">
        <v>0</v>
      </c>
      <c r="P3553" s="39">
        <v>1</v>
      </c>
      <c r="Q3553" s="91" t="s">
        <v>3361</v>
      </c>
      <c r="R3553" s="53"/>
      <c r="S3553" s="509" t="s">
        <v>3360</v>
      </c>
      <c r="T3553" s="92"/>
      <c r="U3553" s="338"/>
      <c r="V3553" s="92">
        <v>42335</v>
      </c>
      <c r="W3553" s="92">
        <v>42338</v>
      </c>
      <c r="Y3553" s="127"/>
      <c r="Z3553" s="127"/>
      <c r="AA3553" s="127"/>
      <c r="AB3553" s="127"/>
      <c r="AC3553" s="127"/>
      <c r="AE3553" s="127"/>
    </row>
    <row r="3554" spans="1:31" ht="39" customHeight="1" x14ac:dyDescent="0.2">
      <c r="A3554" s="220" t="s">
        <v>23218</v>
      </c>
      <c r="B3554" s="506">
        <v>5023</v>
      </c>
      <c r="C3554" s="105" t="s">
        <v>1697</v>
      </c>
      <c r="D3554" s="13" t="str">
        <f>INDEX(Лист2!C:C,MATCH(B3554,Лист2!A:A,0))</f>
        <v>г. Минск, в р-не ул. Одесская 16, 20а Лазо 7, Минский р-н, Минская обл.</v>
      </c>
      <c r="E3554" s="43" t="s">
        <v>2119</v>
      </c>
      <c r="F3554" s="43" t="s">
        <v>3051</v>
      </c>
      <c r="G3554" s="22"/>
      <c r="H3554" s="22"/>
      <c r="I3554" s="18" t="s">
        <v>3360</v>
      </c>
      <c r="J3554" s="167"/>
      <c r="K3554" s="11"/>
      <c r="L3554" s="46">
        <v>42338</v>
      </c>
      <c r="M3554" s="522"/>
      <c r="N3554" s="39"/>
      <c r="O3554" s="39">
        <v>0</v>
      </c>
      <c r="P3554" s="39">
        <v>1</v>
      </c>
      <c r="Q3554" s="91" t="s">
        <v>3361</v>
      </c>
      <c r="R3554" s="53"/>
      <c r="S3554" s="509" t="s">
        <v>3360</v>
      </c>
      <c r="T3554" s="92"/>
      <c r="U3554" s="338"/>
      <c r="V3554" s="92">
        <v>42335</v>
      </c>
      <c r="W3554" s="92">
        <v>42338</v>
      </c>
      <c r="Y3554" s="127"/>
      <c r="Z3554" s="127"/>
      <c r="AA3554" s="127"/>
      <c r="AB3554" s="127"/>
      <c r="AC3554" s="127"/>
      <c r="AE3554" s="127"/>
    </row>
    <row r="3555" spans="1:31" ht="23.25" customHeight="1" x14ac:dyDescent="0.2">
      <c r="A3555" s="220" t="s">
        <v>23091</v>
      </c>
      <c r="B3555" s="506">
        <v>5067</v>
      </c>
      <c r="C3555" s="105" t="s">
        <v>1697</v>
      </c>
      <c r="D3555" s="13" t="str">
        <f>INDEX(Лист2!C:C,MATCH(B3555,Лист2!A:A,0))</f>
        <v>г. Могилёв, ул.  Фатина, р-н дома №2 ., Могилёвский р-н, Могилёвская обл.</v>
      </c>
      <c r="E3555" s="43" t="s">
        <v>934</v>
      </c>
      <c r="F3555" s="43" t="s">
        <v>3055</v>
      </c>
      <c r="G3555" s="22"/>
      <c r="H3555" s="22"/>
      <c r="I3555" s="18" t="s">
        <v>3360</v>
      </c>
      <c r="J3555" s="167"/>
      <c r="K3555" s="11"/>
      <c r="L3555" s="46">
        <v>42338</v>
      </c>
      <c r="M3555" s="522"/>
      <c r="N3555" s="39"/>
      <c r="O3555" s="39">
        <v>0</v>
      </c>
      <c r="P3555" s="39">
        <v>1</v>
      </c>
      <c r="Q3555" s="91" t="s">
        <v>3361</v>
      </c>
      <c r="R3555" s="53"/>
      <c r="S3555" s="509" t="s">
        <v>3360</v>
      </c>
      <c r="T3555" s="92"/>
      <c r="U3555" s="338"/>
      <c r="V3555" s="92">
        <v>42335</v>
      </c>
      <c r="W3555" s="92">
        <v>42338</v>
      </c>
      <c r="Y3555" s="127"/>
      <c r="Z3555" s="127"/>
      <c r="AA3555" s="127"/>
      <c r="AB3555" s="127"/>
      <c r="AC3555" s="127"/>
      <c r="AE3555" s="127"/>
    </row>
    <row r="3556" spans="1:31" ht="23.25" customHeight="1" x14ac:dyDescent="0.2">
      <c r="A3556" s="220" t="s">
        <v>23047</v>
      </c>
      <c r="B3556" s="506">
        <v>5072</v>
      </c>
      <c r="C3556" s="105" t="s">
        <v>1697</v>
      </c>
      <c r="D3556" s="13" t="str">
        <f>INDEX(Лист2!C:C,MATCH(B3556,Лист2!A:A,0))</f>
        <v>г. Минск, ул. Якубовского, 74, 80, Минский р-н, Минская обл.</v>
      </c>
      <c r="E3556" s="43" t="s">
        <v>2119</v>
      </c>
      <c r="F3556" s="43" t="s">
        <v>3051</v>
      </c>
      <c r="G3556" s="22"/>
      <c r="H3556" s="22"/>
      <c r="I3556" s="18" t="s">
        <v>3360</v>
      </c>
      <c r="J3556" s="167"/>
      <c r="K3556" s="11"/>
      <c r="L3556" s="46">
        <v>42338</v>
      </c>
      <c r="M3556" s="522"/>
      <c r="N3556" s="39"/>
      <c r="O3556" s="39">
        <v>0</v>
      </c>
      <c r="P3556" s="39">
        <v>1</v>
      </c>
      <c r="Q3556" s="91" t="s">
        <v>3361</v>
      </c>
      <c r="R3556" s="53"/>
      <c r="S3556" s="541" t="s">
        <v>3360</v>
      </c>
      <c r="T3556" s="92"/>
      <c r="U3556" s="338"/>
      <c r="V3556" s="92">
        <v>42335</v>
      </c>
      <c r="W3556" s="92">
        <v>42338</v>
      </c>
      <c r="Y3556" s="127"/>
      <c r="Z3556" s="127"/>
      <c r="AA3556" s="127"/>
      <c r="AB3556" s="127"/>
      <c r="AC3556" s="127"/>
      <c r="AE3556" s="127"/>
    </row>
    <row r="3557" spans="1:31" ht="33.75" customHeight="1" x14ac:dyDescent="0.2">
      <c r="A3557" s="220" t="s">
        <v>23043</v>
      </c>
      <c r="B3557" s="506">
        <v>5073</v>
      </c>
      <c r="C3557" s="105" t="s">
        <v>1697</v>
      </c>
      <c r="D3557" s="13" t="str">
        <f>INDEX(Лист2!C:C,MATCH(B3557,Лист2!A:A,0))</f>
        <v>г. Минск, ул. Лукьяновича, в районе дома №2, Минский р-н, Минская обл.</v>
      </c>
      <c r="E3557" s="43" t="s">
        <v>2119</v>
      </c>
      <c r="F3557" s="43" t="s">
        <v>3051</v>
      </c>
      <c r="G3557" s="22"/>
      <c r="H3557" s="22"/>
      <c r="I3557" s="18" t="s">
        <v>3360</v>
      </c>
      <c r="J3557" s="167"/>
      <c r="K3557" s="11"/>
      <c r="L3557" s="46">
        <v>42338</v>
      </c>
      <c r="M3557" s="522"/>
      <c r="N3557" s="39"/>
      <c r="O3557" s="39">
        <v>0</v>
      </c>
      <c r="P3557" s="39">
        <v>1</v>
      </c>
      <c r="Q3557" s="91" t="s">
        <v>3361</v>
      </c>
      <c r="R3557" s="53"/>
      <c r="S3557" s="541" t="s">
        <v>3360</v>
      </c>
      <c r="T3557" s="92"/>
      <c r="U3557" s="338"/>
      <c r="V3557" s="92">
        <v>42335</v>
      </c>
      <c r="W3557" s="92">
        <v>42338</v>
      </c>
      <c r="Y3557" s="127"/>
      <c r="Z3557" s="127"/>
      <c r="AA3557" s="127"/>
      <c r="AB3557" s="127"/>
      <c r="AC3557" s="127"/>
      <c r="AE3557" s="127"/>
    </row>
    <row r="3558" spans="1:31" ht="23.25" customHeight="1" x14ac:dyDescent="0.2">
      <c r="A3558" s="220">
        <v>42332</v>
      </c>
      <c r="B3558" s="506">
        <v>5197</v>
      </c>
      <c r="C3558" s="105" t="s">
        <v>1697</v>
      </c>
      <c r="D3558" s="13" t="str">
        <f>INDEX(Лист2!C:C,MATCH(B3558,Лист2!A:A,0))</f>
        <v>г. Минск, ул. Ф. Скорины, д. 8/2, Минский р-н, Минская обл.</v>
      </c>
      <c r="E3558" s="43" t="s">
        <v>2119</v>
      </c>
      <c r="F3558" s="43" t="s">
        <v>3051</v>
      </c>
      <c r="G3558" s="22"/>
      <c r="H3558" s="22"/>
      <c r="I3558" s="18" t="s">
        <v>3360</v>
      </c>
      <c r="J3558" s="167"/>
      <c r="K3558" s="11"/>
      <c r="L3558" s="46">
        <v>42338</v>
      </c>
      <c r="M3558" s="522"/>
      <c r="N3558" s="39"/>
      <c r="O3558" s="39">
        <v>0</v>
      </c>
      <c r="P3558" s="39">
        <v>1</v>
      </c>
      <c r="Q3558" s="91" t="s">
        <v>3361</v>
      </c>
      <c r="R3558" s="53"/>
      <c r="S3558" s="541" t="s">
        <v>3360</v>
      </c>
      <c r="T3558" s="92"/>
      <c r="U3558" s="338"/>
      <c r="V3558" s="92">
        <v>42335</v>
      </c>
      <c r="W3558" s="92">
        <v>42338</v>
      </c>
      <c r="Y3558" s="127"/>
      <c r="Z3558" s="127"/>
      <c r="AA3558" s="127"/>
      <c r="AB3558" s="127"/>
      <c r="AC3558" s="127"/>
      <c r="AE3558" s="127"/>
    </row>
    <row r="3559" spans="1:31" ht="32.25" customHeight="1" x14ac:dyDescent="0.2">
      <c r="A3559" s="220" t="s">
        <v>23089</v>
      </c>
      <c r="B3559" s="506">
        <v>5210</v>
      </c>
      <c r="C3559" s="105" t="s">
        <v>1697</v>
      </c>
      <c r="D3559" s="13" t="str">
        <f>INDEX(Лист2!C:C,MATCH(B3559,Лист2!A:A,0))</f>
        <v>г. Могилёв, пр-т Витебский, д. 70, Могилёвский р-н, Могилёвская обл.</v>
      </c>
      <c r="E3559" s="43" t="s">
        <v>934</v>
      </c>
      <c r="F3559" s="43" t="s">
        <v>3055</v>
      </c>
      <c r="G3559" s="22"/>
      <c r="H3559" s="22"/>
      <c r="I3559" s="18" t="s">
        <v>3360</v>
      </c>
      <c r="J3559" s="167"/>
      <c r="K3559" s="11"/>
      <c r="L3559" s="46">
        <v>42338</v>
      </c>
      <c r="M3559" s="522"/>
      <c r="N3559" s="39"/>
      <c r="O3559" s="39">
        <v>0</v>
      </c>
      <c r="P3559" s="39">
        <v>1</v>
      </c>
      <c r="Q3559" s="91" t="s">
        <v>3361</v>
      </c>
      <c r="R3559" s="53"/>
      <c r="S3559" s="509" t="s">
        <v>3360</v>
      </c>
      <c r="T3559" s="92"/>
      <c r="U3559" s="338"/>
      <c r="V3559" s="92">
        <v>42335</v>
      </c>
      <c r="W3559" s="92">
        <v>42338</v>
      </c>
      <c r="Y3559" s="127"/>
      <c r="Z3559" s="127"/>
      <c r="AA3559" s="127"/>
      <c r="AB3559" s="127"/>
      <c r="AC3559" s="127"/>
      <c r="AE3559" s="127"/>
    </row>
    <row r="3560" spans="1:31" ht="33.75" customHeight="1" x14ac:dyDescent="0.2">
      <c r="A3560" s="220" t="s">
        <v>23033</v>
      </c>
      <c r="B3560" s="506">
        <v>5444</v>
      </c>
      <c r="C3560" s="105" t="s">
        <v>1697</v>
      </c>
      <c r="D3560" s="13" t="str">
        <f>INDEX(Лист2!C:C,MATCH(B3560,Лист2!A:A,0))</f>
        <v>д. Чертяж, Минский р-н, Минская обл.</v>
      </c>
      <c r="E3560" s="43" t="s">
        <v>2119</v>
      </c>
      <c r="F3560" s="43" t="s">
        <v>3098</v>
      </c>
      <c r="G3560" s="22" t="s">
        <v>2120</v>
      </c>
      <c r="H3560" s="22" t="s">
        <v>2121</v>
      </c>
      <c r="I3560" s="18" t="s">
        <v>3360</v>
      </c>
      <c r="J3560" s="46">
        <v>42338</v>
      </c>
      <c r="K3560" s="46">
        <v>42338</v>
      </c>
      <c r="L3560" s="46">
        <v>42338</v>
      </c>
      <c r="M3560" s="522"/>
      <c r="N3560" s="39"/>
      <c r="O3560" s="39">
        <v>0</v>
      </c>
      <c r="P3560" s="39">
        <v>1</v>
      </c>
      <c r="Q3560" s="91" t="s">
        <v>3110</v>
      </c>
      <c r="R3560" s="53"/>
      <c r="S3560" s="509" t="s">
        <v>3381</v>
      </c>
      <c r="T3560" s="92">
        <v>42321</v>
      </c>
      <c r="U3560" s="338">
        <v>42338</v>
      </c>
      <c r="V3560" s="92">
        <v>42321</v>
      </c>
      <c r="W3560" s="92">
        <v>42338</v>
      </c>
      <c r="Y3560" s="127"/>
      <c r="Z3560" s="127"/>
      <c r="AA3560" s="127"/>
      <c r="AB3560" s="127"/>
      <c r="AC3560" s="127"/>
      <c r="AE3560" s="127"/>
    </row>
    <row r="3561" spans="1:31" ht="23.25" customHeight="1" x14ac:dyDescent="0.2">
      <c r="A3561" s="220" t="s">
        <v>23203</v>
      </c>
      <c r="B3561" s="506">
        <v>5450</v>
      </c>
      <c r="C3561" s="105" t="s">
        <v>1697</v>
      </c>
      <c r="D3561" s="13" t="str">
        <f>INDEX(Лист2!C:C,MATCH(B3561,Лист2!A:A,0))</f>
        <v>г. Минск, ул. Героев 120 Дивизии, 21, д. 21, Минский р-н, Минская обл.</v>
      </c>
      <c r="E3561" s="43" t="s">
        <v>2119</v>
      </c>
      <c r="F3561" s="43" t="s">
        <v>3051</v>
      </c>
      <c r="G3561" s="22"/>
      <c r="H3561" s="22"/>
      <c r="I3561" s="18" t="s">
        <v>3360</v>
      </c>
      <c r="J3561" s="167"/>
      <c r="K3561" s="11"/>
      <c r="L3561" s="46">
        <v>42338</v>
      </c>
      <c r="M3561" s="522"/>
      <c r="N3561" s="39"/>
      <c r="O3561" s="39">
        <v>0</v>
      </c>
      <c r="P3561" s="39">
        <v>1</v>
      </c>
      <c r="Q3561" s="91" t="s">
        <v>3361</v>
      </c>
      <c r="R3561" s="53"/>
      <c r="S3561" s="509" t="s">
        <v>3360</v>
      </c>
      <c r="T3561" s="92"/>
      <c r="U3561" s="338"/>
      <c r="V3561" s="92">
        <v>42335</v>
      </c>
      <c r="W3561" s="92">
        <v>42338</v>
      </c>
      <c r="Y3561" s="127"/>
      <c r="Z3561" s="127"/>
      <c r="AA3561" s="127"/>
      <c r="AB3561" s="127"/>
      <c r="AC3561" s="127"/>
      <c r="AE3561" s="127"/>
    </row>
    <row r="3562" spans="1:31" ht="44.25" customHeight="1" x14ac:dyDescent="0.2">
      <c r="A3562" s="220" t="s">
        <v>23107</v>
      </c>
      <c r="B3562" s="506">
        <v>5458</v>
      </c>
      <c r="C3562" s="105" t="s">
        <v>1697</v>
      </c>
      <c r="D3562" s="13" t="str">
        <f>INDEX(Лист2!C:C,MATCH(B3562,Лист2!A:A,0))</f>
        <v>д. Богушевка, Гродненский р-н, Гродненская обл.</v>
      </c>
      <c r="E3562" s="43" t="s">
        <v>646</v>
      </c>
      <c r="F3562" s="43" t="s">
        <v>3097</v>
      </c>
      <c r="G3562" s="22"/>
      <c r="H3562" s="22" t="s">
        <v>2121</v>
      </c>
      <c r="I3562" s="18" t="s">
        <v>3360</v>
      </c>
      <c r="J3562" s="167"/>
      <c r="K3562" s="46">
        <v>42338</v>
      </c>
      <c r="L3562" s="46">
        <v>42338</v>
      </c>
      <c r="M3562" s="522"/>
      <c r="N3562" s="39"/>
      <c r="O3562" s="39">
        <v>0</v>
      </c>
      <c r="P3562" s="39">
        <v>1</v>
      </c>
      <c r="Q3562" s="91" t="s">
        <v>3110</v>
      </c>
      <c r="R3562" s="53"/>
      <c r="S3562" s="509" t="s">
        <v>20872</v>
      </c>
      <c r="T3562" s="92">
        <v>42335</v>
      </c>
      <c r="U3562" s="338">
        <v>42338</v>
      </c>
      <c r="V3562" s="92">
        <v>42335</v>
      </c>
      <c r="W3562" s="92">
        <v>42338</v>
      </c>
      <c r="Y3562" s="127"/>
      <c r="Z3562" s="127"/>
      <c r="AA3562" s="127"/>
      <c r="AB3562" s="127"/>
      <c r="AC3562" s="127"/>
      <c r="AE3562" s="127"/>
    </row>
    <row r="3563" spans="1:31" ht="23.25" customHeight="1" x14ac:dyDescent="0.2">
      <c r="A3563" s="220" t="s">
        <v>23092</v>
      </c>
      <c r="B3563" s="506">
        <v>5474</v>
      </c>
      <c r="C3563" s="105" t="s">
        <v>1697</v>
      </c>
      <c r="D3563" s="13" t="str">
        <f>INDEX(Лист2!C:C,MATCH(B3563,Лист2!A:A,0))</f>
        <v>г. Минск, ул. 50 лет Победы, д. 8, Минский р-н, Минская обл.</v>
      </c>
      <c r="E3563" s="43" t="s">
        <v>2119</v>
      </c>
      <c r="F3563" s="43" t="s">
        <v>3051</v>
      </c>
      <c r="G3563" s="547"/>
      <c r="H3563" s="547"/>
      <c r="I3563" s="18" t="s">
        <v>3360</v>
      </c>
      <c r="J3563" s="167"/>
      <c r="K3563" s="11"/>
      <c r="L3563" s="46">
        <v>42338</v>
      </c>
      <c r="M3563" s="522"/>
      <c r="N3563" s="39"/>
      <c r="O3563" s="39">
        <v>0</v>
      </c>
      <c r="P3563" s="39">
        <v>1</v>
      </c>
      <c r="Q3563" s="91" t="s">
        <v>3361</v>
      </c>
      <c r="R3563" s="53"/>
      <c r="S3563" s="541" t="s">
        <v>3360</v>
      </c>
      <c r="T3563" s="92"/>
      <c r="U3563" s="338"/>
      <c r="V3563" s="92">
        <v>42335</v>
      </c>
      <c r="W3563" s="92">
        <v>42338</v>
      </c>
      <c r="Y3563" s="127"/>
      <c r="Z3563" s="127"/>
      <c r="AA3563" s="127"/>
      <c r="AB3563" s="127"/>
      <c r="AC3563" s="127"/>
      <c r="AE3563" s="127"/>
    </row>
    <row r="3564" spans="1:31" ht="23.25" customHeight="1" x14ac:dyDescent="0.2">
      <c r="A3564" s="220" t="s">
        <v>23099</v>
      </c>
      <c r="B3564" s="506">
        <v>5007</v>
      </c>
      <c r="C3564" s="105" t="s">
        <v>1697</v>
      </c>
      <c r="D3564" s="13" t="str">
        <f>INDEX(Лист2!C:C,MATCH(B3564,Лист2!A:A,0))</f>
        <v>г. Минск, ул. Бобруйская, д. 6, Минский р-н, Минская обл.</v>
      </c>
      <c r="E3564" s="43" t="s">
        <v>2119</v>
      </c>
      <c r="F3564" s="43" t="s">
        <v>3051</v>
      </c>
      <c r="G3564" s="22"/>
      <c r="H3564" s="22"/>
      <c r="I3564" s="18" t="s">
        <v>3360</v>
      </c>
      <c r="J3564" s="167"/>
      <c r="K3564" s="11"/>
      <c r="L3564" s="46">
        <v>42338</v>
      </c>
      <c r="M3564" s="522"/>
      <c r="N3564" s="39"/>
      <c r="O3564" s="39">
        <v>0</v>
      </c>
      <c r="P3564" s="39">
        <v>1</v>
      </c>
      <c r="Q3564" s="91" t="s">
        <v>3361</v>
      </c>
      <c r="R3564" s="53"/>
      <c r="S3564" s="509" t="s">
        <v>3360</v>
      </c>
      <c r="T3564" s="92"/>
      <c r="U3564" s="338"/>
      <c r="V3564" s="92">
        <v>42335</v>
      </c>
      <c r="W3564" s="92">
        <v>42338</v>
      </c>
      <c r="Y3564" s="127"/>
      <c r="Z3564" s="127"/>
      <c r="AA3564" s="127"/>
      <c r="AB3564" s="127"/>
      <c r="AC3564" s="127"/>
      <c r="AE3564" s="127"/>
    </row>
    <row r="3565" spans="1:31" ht="32.25" customHeight="1" x14ac:dyDescent="0.2">
      <c r="A3565" s="220" t="s">
        <v>23190</v>
      </c>
      <c r="B3565" s="506">
        <v>5454</v>
      </c>
      <c r="C3565" s="105" t="s">
        <v>1697</v>
      </c>
      <c r="D3565" s="13" t="str">
        <f>INDEX(Лист2!C:C,MATCH(B3565,Лист2!A:A,0))</f>
        <v>г. Могилёв, Минское шоссе, 31, Могилёвский р-н, Могилёвская обл.</v>
      </c>
      <c r="E3565" s="43" t="s">
        <v>934</v>
      </c>
      <c r="F3565" s="43" t="s">
        <v>3055</v>
      </c>
      <c r="G3565" s="547"/>
      <c r="H3565" s="547"/>
      <c r="I3565" s="18" t="s">
        <v>3360</v>
      </c>
      <c r="J3565" s="167"/>
      <c r="K3565" s="11"/>
      <c r="L3565" s="46">
        <v>42338</v>
      </c>
      <c r="M3565" s="522"/>
      <c r="N3565" s="39"/>
      <c r="O3565" s="39">
        <v>0</v>
      </c>
      <c r="P3565" s="39">
        <v>1</v>
      </c>
      <c r="Q3565" s="91" t="s">
        <v>3361</v>
      </c>
      <c r="R3565" s="53"/>
      <c r="S3565" s="509" t="s">
        <v>3360</v>
      </c>
      <c r="T3565" s="92"/>
      <c r="U3565" s="338"/>
      <c r="V3565" s="92">
        <v>42335</v>
      </c>
      <c r="W3565" s="92">
        <v>42338</v>
      </c>
      <c r="Y3565" s="127"/>
      <c r="Z3565" s="127"/>
      <c r="AA3565" s="127"/>
      <c r="AB3565" s="127"/>
      <c r="AC3565" s="127"/>
      <c r="AE3565" s="127"/>
    </row>
    <row r="3566" spans="1:31" ht="43.5" customHeight="1" x14ac:dyDescent="0.2">
      <c r="A3566" s="220" t="s">
        <v>23188</v>
      </c>
      <c r="B3566" s="504">
        <v>1200</v>
      </c>
      <c r="C3566" s="105" t="s">
        <v>1697</v>
      </c>
      <c r="D3566" s="13" t="str">
        <f>INDEX(Лист2!C:C,MATCH(B3566,Лист2!A:A,0))</f>
        <v>г. Гомель, ул. Б.Хмельницкого, д. 29, Гомельский р-н, Гомельская обл.</v>
      </c>
      <c r="E3566" s="43" t="s">
        <v>957</v>
      </c>
      <c r="F3566" s="43" t="s">
        <v>3053</v>
      </c>
      <c r="G3566" s="167"/>
      <c r="H3566" s="167"/>
      <c r="I3566" s="18" t="s">
        <v>3360</v>
      </c>
      <c r="J3566" s="167"/>
      <c r="K3566" s="11"/>
      <c r="L3566" s="46">
        <v>42338</v>
      </c>
      <c r="M3566" s="522"/>
      <c r="N3566" s="39"/>
      <c r="O3566" s="39">
        <v>0</v>
      </c>
      <c r="P3566" s="39">
        <v>1</v>
      </c>
      <c r="Q3566" s="91" t="s">
        <v>3361</v>
      </c>
      <c r="R3566" s="53"/>
      <c r="S3566" s="204" t="s">
        <v>23187</v>
      </c>
      <c r="T3566" s="91"/>
      <c r="U3566" s="92"/>
      <c r="V3566" s="126">
        <v>42335</v>
      </c>
      <c r="W3566" s="92">
        <v>42338</v>
      </c>
      <c r="Y3566" s="127"/>
      <c r="Z3566" s="127"/>
      <c r="AA3566" s="127"/>
      <c r="AB3566" s="127"/>
      <c r="AC3566" s="127"/>
      <c r="AE3566" s="127"/>
    </row>
    <row r="3567" spans="1:31" ht="23.25" customHeight="1" x14ac:dyDescent="0.2">
      <c r="A3567" s="220" t="s">
        <v>23098</v>
      </c>
      <c r="B3567" s="506">
        <v>4266</v>
      </c>
      <c r="C3567" s="105" t="s">
        <v>1697</v>
      </c>
      <c r="D3567" s="13" t="str">
        <f>INDEX(Лист2!C:C,MATCH(B3567,Лист2!A:A,0))</f>
        <v>д. Староселье, Клецкий р-н, Минская обл.</v>
      </c>
      <c r="E3567" s="43" t="s">
        <v>2119</v>
      </c>
      <c r="F3567" s="43" t="s">
        <v>3098</v>
      </c>
      <c r="G3567" s="22" t="s">
        <v>2120</v>
      </c>
      <c r="H3567" s="22" t="s">
        <v>2121</v>
      </c>
      <c r="I3567" s="18"/>
      <c r="J3567" s="46">
        <v>42338</v>
      </c>
      <c r="K3567" s="46">
        <v>42338</v>
      </c>
      <c r="L3567" s="46"/>
      <c r="M3567" s="522"/>
      <c r="N3567" s="39"/>
      <c r="O3567" s="39">
        <v>0</v>
      </c>
      <c r="P3567" s="39">
        <v>1</v>
      </c>
      <c r="Q3567" s="91" t="s">
        <v>3107</v>
      </c>
      <c r="R3567" s="53"/>
      <c r="S3567" s="509" t="s">
        <v>3115</v>
      </c>
      <c r="T3567" s="92">
        <v>42335</v>
      </c>
      <c r="U3567" s="338">
        <v>42338</v>
      </c>
      <c r="V3567" s="92"/>
      <c r="W3567" s="92"/>
      <c r="Y3567" s="127"/>
      <c r="Z3567" s="127"/>
      <c r="AA3567" s="127"/>
      <c r="AB3567" s="127"/>
      <c r="AC3567" s="127"/>
      <c r="AE3567" s="127"/>
    </row>
    <row r="3568" spans="1:31" s="127" customFormat="1" ht="22.5" customHeight="1" x14ac:dyDescent="0.2">
      <c r="A3568" s="220">
        <v>42170</v>
      </c>
      <c r="B3568" s="504">
        <v>4352</v>
      </c>
      <c r="C3568" s="105" t="s">
        <v>1697</v>
      </c>
      <c r="D3568" s="13" t="str">
        <f>INDEX(Лист2!C:C,MATCH(B3568,Лист2!A:A,0))</f>
        <v>г. Барановичи, ул. Брестская, д. 270д, Барановичский р-н, Брестская обл.</v>
      </c>
      <c r="E3568" s="43" t="s">
        <v>1713</v>
      </c>
      <c r="F3568" s="43" t="s">
        <v>3094</v>
      </c>
      <c r="G3568" s="18" t="s">
        <v>2120</v>
      </c>
      <c r="H3568" s="18" t="s">
        <v>2121</v>
      </c>
      <c r="I3568" s="18" t="s">
        <v>3360</v>
      </c>
      <c r="J3568" s="46">
        <v>42338</v>
      </c>
      <c r="K3568" s="46">
        <v>42338</v>
      </c>
      <c r="L3568" s="46">
        <v>42338</v>
      </c>
      <c r="M3568" s="522"/>
      <c r="N3568" s="65"/>
      <c r="O3568" s="39">
        <v>0</v>
      </c>
      <c r="P3568" s="39">
        <v>1</v>
      </c>
      <c r="Q3568" s="91" t="s">
        <v>3110</v>
      </c>
      <c r="R3568" s="14"/>
      <c r="S3568" s="204" t="s">
        <v>3381</v>
      </c>
      <c r="T3568" s="126">
        <v>42185</v>
      </c>
      <c r="U3568" s="126">
        <v>42338</v>
      </c>
      <c r="V3568" s="126">
        <v>42185</v>
      </c>
      <c r="W3568" s="126">
        <v>42338</v>
      </c>
    </row>
    <row r="3569" spans="1:31" ht="23.25" customHeight="1" x14ac:dyDescent="0.2">
      <c r="A3569" s="220" t="s">
        <v>23024</v>
      </c>
      <c r="B3569" s="506">
        <v>4398</v>
      </c>
      <c r="C3569" s="105" t="s">
        <v>1697</v>
      </c>
      <c r="D3569" s="13" t="str">
        <f>INDEX(Лист2!C:C,MATCH(B3569,Лист2!A:A,0))</f>
        <v>г. Гродно, ул. Подольная, РП3, Гродненский р-н, Гродненская обл.</v>
      </c>
      <c r="E3569" s="43" t="s">
        <v>646</v>
      </c>
      <c r="F3569" s="43" t="s">
        <v>3054</v>
      </c>
      <c r="G3569" s="22"/>
      <c r="H3569" s="22"/>
      <c r="I3569" s="18" t="s">
        <v>3360</v>
      </c>
      <c r="J3569" s="167"/>
      <c r="K3569" s="11"/>
      <c r="L3569" s="46">
        <v>42338</v>
      </c>
      <c r="M3569" s="522"/>
      <c r="N3569" s="39"/>
      <c r="O3569" s="39">
        <v>0</v>
      </c>
      <c r="P3569" s="39">
        <v>1</v>
      </c>
      <c r="Q3569" s="91" t="s">
        <v>3361</v>
      </c>
      <c r="R3569" s="53"/>
      <c r="S3569" s="509" t="s">
        <v>3360</v>
      </c>
      <c r="T3569" s="92"/>
      <c r="U3569" s="338"/>
      <c r="V3569" s="92">
        <v>42306</v>
      </c>
      <c r="W3569" s="92">
        <v>42338</v>
      </c>
      <c r="Y3569" s="127"/>
      <c r="Z3569" s="127"/>
      <c r="AA3569" s="127"/>
      <c r="AB3569" s="127"/>
      <c r="AC3569" s="127"/>
      <c r="AE3569" s="127"/>
    </row>
    <row r="3570" spans="1:31" ht="27" customHeight="1" x14ac:dyDescent="0.2">
      <c r="A3570" s="220" t="s">
        <v>23092</v>
      </c>
      <c r="B3570" s="506">
        <v>5011</v>
      </c>
      <c r="C3570" s="105" t="s">
        <v>1697</v>
      </c>
      <c r="D3570" s="13" t="str">
        <f>INDEX(Лист2!C:C,MATCH(B3570,Лист2!A:A,0))</f>
        <v>г. Витебск, ул. Чкалова, д. 35, Витебский р-н, Витебская обл.</v>
      </c>
      <c r="E3570" s="43" t="s">
        <v>2646</v>
      </c>
      <c r="F3570" s="43" t="s">
        <v>3052</v>
      </c>
      <c r="G3570" s="167"/>
      <c r="H3570" s="22" t="s">
        <v>2121</v>
      </c>
      <c r="I3570" s="18" t="s">
        <v>3360</v>
      </c>
      <c r="J3570" s="167"/>
      <c r="K3570" s="46">
        <v>42338</v>
      </c>
      <c r="L3570" s="46">
        <v>42338</v>
      </c>
      <c r="M3570" s="522"/>
      <c r="N3570" s="39"/>
      <c r="O3570" s="39">
        <v>0</v>
      </c>
      <c r="P3570" s="39">
        <v>1</v>
      </c>
      <c r="Q3570" s="91" t="s">
        <v>3110</v>
      </c>
      <c r="R3570" s="53"/>
      <c r="S3570" s="541" t="s">
        <v>20872</v>
      </c>
      <c r="T3570" s="532">
        <v>42277</v>
      </c>
      <c r="U3570" s="338">
        <v>42338</v>
      </c>
      <c r="V3570" s="92">
        <v>42277</v>
      </c>
      <c r="W3570" s="92">
        <v>42338</v>
      </c>
      <c r="Y3570" s="127"/>
      <c r="Z3570" s="127"/>
      <c r="AA3570" s="127"/>
      <c r="AB3570" s="127"/>
      <c r="AC3570" s="127"/>
      <c r="AE3570" s="127"/>
    </row>
    <row r="3571" spans="1:31" s="127" customFormat="1" ht="22.5" customHeight="1" x14ac:dyDescent="0.2">
      <c r="A3571" s="220" t="s">
        <v>23040</v>
      </c>
      <c r="B3571" s="504">
        <v>5015</v>
      </c>
      <c r="C3571" s="105" t="s">
        <v>1697</v>
      </c>
      <c r="D3571" s="13" t="str">
        <f>INDEX(Лист2!C:C,MATCH(B3571,Лист2!A:A,0))</f>
        <v>г. Минск, ул. Толстого, д. 8, Минский р-н, Минская обл.</v>
      </c>
      <c r="E3571" s="43" t="s">
        <v>2119</v>
      </c>
      <c r="F3571" s="43" t="s">
        <v>3051</v>
      </c>
      <c r="G3571" s="18"/>
      <c r="H3571" s="18"/>
      <c r="I3571" s="18" t="s">
        <v>3360</v>
      </c>
      <c r="J3571" s="12"/>
      <c r="K3571" s="13"/>
      <c r="L3571" s="44">
        <v>42338</v>
      </c>
      <c r="M3571" s="522"/>
      <c r="N3571" s="65"/>
      <c r="O3571" s="39">
        <v>0</v>
      </c>
      <c r="P3571" s="39">
        <v>1</v>
      </c>
      <c r="Q3571" s="91" t="s">
        <v>3361</v>
      </c>
      <c r="R3571" s="14"/>
      <c r="S3571" s="204" t="s">
        <v>3360</v>
      </c>
      <c r="T3571" s="124"/>
      <c r="U3571" s="126"/>
      <c r="V3571" s="126">
        <v>42185</v>
      </c>
      <c r="W3571" s="126">
        <v>42338</v>
      </c>
    </row>
    <row r="3572" spans="1:31" ht="23.25" customHeight="1" x14ac:dyDescent="0.2">
      <c r="A3572" s="220" t="s">
        <v>23101</v>
      </c>
      <c r="B3572" s="506">
        <v>5036</v>
      </c>
      <c r="C3572" s="105" t="s">
        <v>1697</v>
      </c>
      <c r="D3572" s="13" t="str">
        <f>INDEX(Лист2!C:C,MATCH(B3572,Лист2!A:A,0))</f>
        <v>г. Минск, пр-т Независимости, д. 11/2, Минский р-н, Минская обл.</v>
      </c>
      <c r="E3572" s="43" t="s">
        <v>2119</v>
      </c>
      <c r="F3572" s="43" t="s">
        <v>3051</v>
      </c>
      <c r="G3572" s="22"/>
      <c r="H3572" s="22"/>
      <c r="I3572" s="18" t="s">
        <v>3360</v>
      </c>
      <c r="J3572" s="167"/>
      <c r="K3572" s="11"/>
      <c r="L3572" s="46">
        <v>42338</v>
      </c>
      <c r="M3572" s="522"/>
      <c r="N3572" s="39"/>
      <c r="O3572" s="39">
        <v>0</v>
      </c>
      <c r="P3572" s="39">
        <v>1</v>
      </c>
      <c r="Q3572" s="91" t="s">
        <v>3361</v>
      </c>
      <c r="R3572" s="53"/>
      <c r="S3572" s="541" t="s">
        <v>3360</v>
      </c>
      <c r="T3572" s="92"/>
      <c r="U3572" s="338"/>
      <c r="V3572" s="92">
        <v>42335</v>
      </c>
      <c r="W3572" s="92">
        <v>42338</v>
      </c>
      <c r="Y3572" s="127"/>
      <c r="Z3572" s="127"/>
      <c r="AA3572" s="127"/>
      <c r="AB3572" s="127"/>
      <c r="AC3572" s="127"/>
      <c r="AE3572" s="127"/>
    </row>
    <row r="3573" spans="1:31" ht="23.25" customHeight="1" x14ac:dyDescent="0.2">
      <c r="A3573" s="220" t="s">
        <v>23097</v>
      </c>
      <c r="B3573" s="506">
        <v>5061</v>
      </c>
      <c r="C3573" s="105" t="s">
        <v>1697</v>
      </c>
      <c r="D3573" s="13" t="str">
        <f>INDEX(Лист2!C:C,MATCH(B3573,Лист2!A:A,0))</f>
        <v>г. Гродно, пр-т Клецкова, д. 68а, Гродненский р-н, Гродненская обл.</v>
      </c>
      <c r="E3573" s="43" t="s">
        <v>646</v>
      </c>
      <c r="F3573" s="43" t="s">
        <v>3054</v>
      </c>
      <c r="G3573" s="22"/>
      <c r="H3573" s="22"/>
      <c r="I3573" s="18" t="s">
        <v>3360</v>
      </c>
      <c r="J3573" s="167"/>
      <c r="K3573" s="11"/>
      <c r="L3573" s="46">
        <v>42338</v>
      </c>
      <c r="M3573" s="522"/>
      <c r="N3573" s="39"/>
      <c r="O3573" s="39">
        <v>0</v>
      </c>
      <c r="P3573" s="39">
        <v>1</v>
      </c>
      <c r="Q3573" s="91" t="s">
        <v>3361</v>
      </c>
      <c r="R3573" s="53"/>
      <c r="S3573" s="509" t="s">
        <v>3360</v>
      </c>
      <c r="T3573" s="92"/>
      <c r="U3573" s="338"/>
      <c r="V3573" s="92">
        <v>42335</v>
      </c>
      <c r="W3573" s="92">
        <v>42338</v>
      </c>
      <c r="Y3573" s="127"/>
      <c r="Z3573" s="127"/>
      <c r="AA3573" s="127"/>
      <c r="AB3573" s="127"/>
      <c r="AC3573" s="127"/>
      <c r="AE3573" s="127"/>
    </row>
    <row r="3574" spans="1:31" ht="23.25" customHeight="1" x14ac:dyDescent="0.2">
      <c r="A3574" s="220" t="s">
        <v>23092</v>
      </c>
      <c r="B3574" s="506">
        <v>5087</v>
      </c>
      <c r="C3574" s="105" t="s">
        <v>1697</v>
      </c>
      <c r="D3574" s="13" t="str">
        <f>INDEX(Лист2!C:C,MATCH(B3574,Лист2!A:A,0))</f>
        <v>г. Минск, ул. Ангарская, д. 62а, Минский р-н, Минская обл.</v>
      </c>
      <c r="E3574" s="43" t="s">
        <v>2119</v>
      </c>
      <c r="F3574" s="43" t="s">
        <v>3051</v>
      </c>
      <c r="G3574" s="22"/>
      <c r="H3574" s="22"/>
      <c r="I3574" s="18" t="s">
        <v>3360</v>
      </c>
      <c r="J3574" s="167"/>
      <c r="K3574" s="11"/>
      <c r="L3574" s="46">
        <v>42338</v>
      </c>
      <c r="M3574" s="522"/>
      <c r="N3574" s="39"/>
      <c r="O3574" s="39">
        <v>0</v>
      </c>
      <c r="P3574" s="39">
        <v>1</v>
      </c>
      <c r="Q3574" s="91" t="s">
        <v>3361</v>
      </c>
      <c r="R3574" s="53"/>
      <c r="S3574" s="541" t="s">
        <v>3360</v>
      </c>
      <c r="T3574" s="92"/>
      <c r="U3574" s="338"/>
      <c r="V3574" s="92">
        <v>42306</v>
      </c>
      <c r="W3574" s="92">
        <v>42338</v>
      </c>
      <c r="Y3574" s="127"/>
      <c r="Z3574" s="127"/>
      <c r="AA3574" s="127"/>
      <c r="AB3574" s="127"/>
      <c r="AC3574" s="127"/>
      <c r="AE3574" s="127"/>
    </row>
    <row r="3575" spans="1:31" ht="23.25" customHeight="1" x14ac:dyDescent="0.2">
      <c r="A3575" s="220" t="s">
        <v>23046</v>
      </c>
      <c r="B3575" s="506">
        <v>5199</v>
      </c>
      <c r="C3575" s="105" t="s">
        <v>1697</v>
      </c>
      <c r="D3575" s="13" t="str">
        <f>INDEX(Лист2!C:C,MATCH(B3575,Лист2!A:A,0))</f>
        <v>г. Минск, ул. Парниковая в р-не д. 14, Минский р-н, Минская обл.</v>
      </c>
      <c r="E3575" s="43" t="s">
        <v>2119</v>
      </c>
      <c r="F3575" s="43" t="s">
        <v>3051</v>
      </c>
      <c r="G3575" s="22"/>
      <c r="H3575" s="22"/>
      <c r="I3575" s="18" t="s">
        <v>3360</v>
      </c>
      <c r="J3575" s="167"/>
      <c r="K3575" s="11"/>
      <c r="L3575" s="46">
        <v>42338</v>
      </c>
      <c r="M3575" s="522"/>
      <c r="N3575" s="39"/>
      <c r="O3575" s="39">
        <v>0</v>
      </c>
      <c r="P3575" s="39">
        <v>1</v>
      </c>
      <c r="Q3575" s="91" t="s">
        <v>3361</v>
      </c>
      <c r="R3575" s="53"/>
      <c r="S3575" s="541" t="s">
        <v>3360</v>
      </c>
      <c r="T3575" s="92"/>
      <c r="U3575" s="338"/>
      <c r="V3575" s="92">
        <v>42335</v>
      </c>
      <c r="W3575" s="92">
        <v>42338</v>
      </c>
      <c r="Y3575" s="127"/>
      <c r="Z3575" s="127"/>
      <c r="AA3575" s="127"/>
      <c r="AB3575" s="127"/>
      <c r="AC3575" s="127"/>
      <c r="AE3575" s="127"/>
    </row>
    <row r="3576" spans="1:31" ht="38.25" customHeight="1" x14ac:dyDescent="0.2">
      <c r="A3576" s="220" t="s">
        <v>23191</v>
      </c>
      <c r="B3576" s="219">
        <v>5470</v>
      </c>
      <c r="C3576" s="105" t="s">
        <v>1697</v>
      </c>
      <c r="D3576" s="13" t="str">
        <f>INDEX(Лист2!C:C,MATCH(B3576,Лист2!A:A,0))</f>
        <v>г. Могилёв, пр-т Мира, д. 32, Могилёвский р-н, Могилёвская обл.</v>
      </c>
      <c r="E3576" s="43" t="s">
        <v>934</v>
      </c>
      <c r="F3576" s="43" t="s">
        <v>3055</v>
      </c>
      <c r="G3576" s="22"/>
      <c r="H3576" s="22"/>
      <c r="I3576" s="18" t="s">
        <v>3360</v>
      </c>
      <c r="J3576" s="167"/>
      <c r="K3576" s="11"/>
      <c r="L3576" s="46">
        <v>42346</v>
      </c>
      <c r="M3576" s="522"/>
      <c r="N3576" s="39"/>
      <c r="O3576" s="39">
        <v>0</v>
      </c>
      <c r="P3576" s="39">
        <v>1</v>
      </c>
      <c r="Q3576" s="91" t="s">
        <v>3361</v>
      </c>
      <c r="R3576" s="53"/>
      <c r="S3576" s="509" t="s">
        <v>3360</v>
      </c>
      <c r="T3576" s="92"/>
      <c r="U3576" s="338"/>
      <c r="V3576" s="126">
        <v>42335</v>
      </c>
      <c r="W3576" s="126">
        <v>42338</v>
      </c>
      <c r="Y3576" s="127"/>
      <c r="Z3576" s="127"/>
      <c r="AA3576" s="127"/>
      <c r="AB3576" s="127"/>
      <c r="AC3576" s="127"/>
      <c r="AE3576" s="127"/>
    </row>
    <row r="3577" spans="1:31" ht="23.25" customHeight="1" x14ac:dyDescent="0.2">
      <c r="A3577" s="220" t="s">
        <v>23201</v>
      </c>
      <c r="B3577" s="219">
        <v>5397</v>
      </c>
      <c r="C3577" s="105" t="s">
        <v>1697</v>
      </c>
      <c r="D3577" s="13" t="str">
        <f>INDEX(Лист2!C:C,MATCH(B3577,Лист2!A:A,0))</f>
        <v>д. Павловка, Слуцкий р-н, Минская обл.</v>
      </c>
      <c r="E3577" s="43" t="s">
        <v>2119</v>
      </c>
      <c r="F3577" s="43" t="s">
        <v>3098</v>
      </c>
      <c r="G3577" s="22" t="s">
        <v>2120</v>
      </c>
      <c r="H3577" s="22"/>
      <c r="I3577" s="18"/>
      <c r="J3577" s="386">
        <v>42348</v>
      </c>
      <c r="K3577" s="11"/>
      <c r="L3577" s="46"/>
      <c r="M3577" s="522"/>
      <c r="N3577" s="39"/>
      <c r="O3577" s="39">
        <v>0</v>
      </c>
      <c r="P3577" s="39">
        <v>1</v>
      </c>
      <c r="Q3577" s="91" t="s">
        <v>3107</v>
      </c>
      <c r="R3577" s="53"/>
      <c r="S3577" s="509" t="s">
        <v>2120</v>
      </c>
      <c r="T3577" s="126">
        <v>42335</v>
      </c>
      <c r="U3577" s="410">
        <v>42338</v>
      </c>
      <c r="V3577" s="92"/>
      <c r="W3577" s="92"/>
      <c r="Y3577" s="127"/>
      <c r="Z3577" s="127"/>
      <c r="AA3577" s="127"/>
      <c r="AB3577" s="127"/>
      <c r="AC3577" s="127"/>
      <c r="AE3577" s="127"/>
    </row>
    <row r="3578" spans="1:31" ht="53.25" customHeight="1" x14ac:dyDescent="0.2">
      <c r="A3578" s="220" t="s">
        <v>23217</v>
      </c>
      <c r="B3578" s="219">
        <v>5475</v>
      </c>
      <c r="C3578" s="105" t="s">
        <v>1697</v>
      </c>
      <c r="D3578" s="13" t="str">
        <f>INDEX(Лист2!C:C,MATCH(B3578,Лист2!A:A,0))</f>
        <v>г. Солигорск, ул. Октябрьская в районе д.101-113, Солигорский р-н, Минская обл.</v>
      </c>
      <c r="E3578" s="43" t="s">
        <v>2119</v>
      </c>
      <c r="F3578" s="43" t="s">
        <v>3098</v>
      </c>
      <c r="G3578" s="547"/>
      <c r="H3578" s="547"/>
      <c r="I3578" s="18" t="s">
        <v>3360</v>
      </c>
      <c r="J3578" s="167"/>
      <c r="K3578" s="11"/>
      <c r="L3578" s="46">
        <v>42354</v>
      </c>
      <c r="M3578" s="522"/>
      <c r="N3578" s="39"/>
      <c r="O3578" s="39">
        <v>0</v>
      </c>
      <c r="P3578" s="39">
        <v>1</v>
      </c>
      <c r="Q3578" s="91" t="s">
        <v>3361</v>
      </c>
      <c r="R3578" s="53"/>
      <c r="S3578" s="509" t="s">
        <v>3360</v>
      </c>
      <c r="T3578" s="92"/>
      <c r="U3578" s="338"/>
      <c r="V3578" s="126">
        <v>42335</v>
      </c>
      <c r="W3578" s="126">
        <v>42338</v>
      </c>
      <c r="Y3578" s="127"/>
      <c r="Z3578" s="127"/>
      <c r="AA3578" s="127"/>
      <c r="AB3578" s="127"/>
      <c r="AC3578" s="127"/>
      <c r="AE3578" s="127"/>
    </row>
    <row r="3579" spans="1:31" ht="46.5" customHeight="1" x14ac:dyDescent="0.2">
      <c r="A3579" s="220" t="s">
        <v>23216</v>
      </c>
      <c r="B3579" s="219">
        <v>5443</v>
      </c>
      <c r="C3579" s="105" t="s">
        <v>1697</v>
      </c>
      <c r="D3579" s="13" t="str">
        <f>INDEX(Лист2!C:C,MATCH(B3579,Лист2!A:A,0))</f>
        <v>г. Солигорск, ул. Ковалева, в районе д.1, Солигорский р-н, Минская обл.</v>
      </c>
      <c r="E3579" s="43" t="s">
        <v>2119</v>
      </c>
      <c r="F3579" s="43" t="s">
        <v>3098</v>
      </c>
      <c r="G3579" s="547"/>
      <c r="H3579" s="547"/>
      <c r="I3579" s="18" t="s">
        <v>3360</v>
      </c>
      <c r="J3579" s="167"/>
      <c r="K3579" s="11"/>
      <c r="L3579" s="46">
        <v>42354</v>
      </c>
      <c r="M3579" s="522"/>
      <c r="N3579" s="39"/>
      <c r="O3579" s="39">
        <v>0</v>
      </c>
      <c r="P3579" s="39">
        <v>1</v>
      </c>
      <c r="Q3579" s="91" t="s">
        <v>3361</v>
      </c>
      <c r="R3579" s="53"/>
      <c r="S3579" s="509" t="s">
        <v>3360</v>
      </c>
      <c r="T3579" s="92"/>
      <c r="U3579" s="338"/>
      <c r="V3579" s="92">
        <v>42335</v>
      </c>
      <c r="W3579" s="92">
        <v>42338</v>
      </c>
      <c r="Y3579" s="127"/>
      <c r="Z3579" s="127"/>
      <c r="AA3579" s="127"/>
      <c r="AB3579" s="127"/>
      <c r="AC3579" s="127"/>
      <c r="AE3579" s="127"/>
    </row>
    <row r="3580" spans="1:31" x14ac:dyDescent="0.2">
      <c r="A3580" s="220"/>
      <c r="B3580" s="206"/>
      <c r="C3580" s="18"/>
      <c r="D3580" s="13"/>
      <c r="E3580" s="43"/>
      <c r="F3580" s="43"/>
      <c r="G3580" s="167"/>
      <c r="H3580" s="22"/>
      <c r="I3580" s="18"/>
      <c r="J3580" s="69"/>
      <c r="K3580" s="144"/>
      <c r="L3580" s="144"/>
      <c r="M3580" s="522"/>
      <c r="N3580" s="79"/>
      <c r="O3580" s="75"/>
      <c r="P3580" s="65"/>
      <c r="Q3580" s="91"/>
      <c r="R3580" s="74"/>
      <c r="S3580" s="204"/>
      <c r="T3580" s="92"/>
      <c r="U3580" s="92"/>
      <c r="V3580" s="92"/>
      <c r="W3580" s="92"/>
    </row>
    <row r="3581" spans="1:31" x14ac:dyDescent="0.2">
      <c r="A3581" s="11"/>
      <c r="B3581" s="206"/>
      <c r="C3581" s="18"/>
      <c r="D3581" s="14"/>
      <c r="E3581" s="43"/>
      <c r="F3581" s="43"/>
      <c r="G3581" s="18"/>
      <c r="H3581" s="18"/>
      <c r="I3581" s="18"/>
      <c r="J3581" s="69"/>
      <c r="K3581" s="144"/>
      <c r="L3581" s="144"/>
      <c r="M3581" s="522"/>
      <c r="N3581" s="79"/>
      <c r="O3581" s="75"/>
      <c r="P3581" s="65"/>
      <c r="Q3581" s="91"/>
      <c r="R3581" s="74"/>
      <c r="S3581" s="204"/>
      <c r="T3581" s="92"/>
      <c r="U3581" s="92"/>
      <c r="V3581" s="92"/>
      <c r="W3581" s="92"/>
    </row>
    <row r="3582" spans="1:31" x14ac:dyDescent="0.2">
      <c r="A3582" s="11"/>
      <c r="B3582" s="206"/>
      <c r="C3582" s="18"/>
      <c r="D3582" s="14"/>
      <c r="E3582" s="43"/>
      <c r="F3582" s="43"/>
      <c r="G3582" s="18"/>
      <c r="H3582" s="18"/>
      <c r="I3582" s="18"/>
      <c r="J3582" s="69"/>
      <c r="K3582" s="144"/>
      <c r="L3582" s="144"/>
      <c r="M3582" s="168"/>
      <c r="N3582" s="79"/>
      <c r="O3582" s="75"/>
      <c r="P3582" s="65"/>
      <c r="Q3582" s="91"/>
      <c r="R3582" s="74"/>
      <c r="S3582" s="204"/>
      <c r="T3582" s="92"/>
      <c r="U3582" s="92"/>
      <c r="V3582" s="92"/>
      <c r="W3582" s="92"/>
    </row>
    <row r="3583" spans="1:31" x14ac:dyDescent="0.2">
      <c r="A3583" s="328"/>
      <c r="B3583" s="328"/>
      <c r="C3583" s="223"/>
      <c r="D3583" s="222"/>
      <c r="E3583" s="329"/>
      <c r="F3583" s="329"/>
      <c r="G3583" s="223"/>
      <c r="H3583" s="223"/>
      <c r="I3583" s="223"/>
      <c r="J3583" s="330"/>
      <c r="K3583" s="331"/>
      <c r="L3583" s="331"/>
      <c r="M3583" s="523"/>
      <c r="N3583" s="332"/>
      <c r="O3583" s="333"/>
      <c r="P3583" s="64"/>
      <c r="Q3583" s="269"/>
      <c r="R3583" s="334"/>
      <c r="S3583" s="118"/>
      <c r="T3583" s="218"/>
      <c r="U3583" s="218"/>
      <c r="V3583" s="218"/>
      <c r="W3583" s="218"/>
    </row>
    <row r="3584" spans="1:31" x14ac:dyDescent="0.2">
      <c r="A3584" s="328"/>
      <c r="B3584" s="328"/>
      <c r="C3584" s="223"/>
      <c r="D3584" s="222"/>
      <c r="E3584" s="329"/>
      <c r="F3584" s="329"/>
      <c r="G3584" s="223"/>
      <c r="H3584" s="223"/>
      <c r="I3584" s="223"/>
      <c r="J3584" s="330"/>
      <c r="K3584" s="331"/>
      <c r="L3584" s="331"/>
      <c r="M3584" s="523"/>
      <c r="N3584" s="332"/>
      <c r="O3584" s="333"/>
      <c r="P3584" s="64"/>
      <c r="Q3584" s="269"/>
      <c r="R3584" s="334"/>
      <c r="S3584" s="118"/>
      <c r="T3584" s="218"/>
      <c r="U3584" s="218"/>
      <c r="V3584" s="218"/>
      <c r="W3584" s="218"/>
    </row>
    <row r="3585" spans="1:33" x14ac:dyDescent="0.2">
      <c r="A3585" s="327"/>
      <c r="B3585" s="328"/>
      <c r="C3585" s="223"/>
      <c r="D3585" s="222"/>
      <c r="E3585" s="329"/>
      <c r="F3585" s="329"/>
      <c r="G3585" s="223"/>
      <c r="H3585" s="223"/>
      <c r="I3585" s="223"/>
      <c r="J3585" s="330"/>
      <c r="K3585" s="331"/>
      <c r="L3585" s="331"/>
      <c r="M3585" s="523"/>
      <c r="N3585" s="332"/>
      <c r="O3585" s="333"/>
      <c r="P3585" s="64"/>
      <c r="Q3585" s="269"/>
      <c r="R3585" s="334"/>
      <c r="S3585" s="118"/>
      <c r="T3585" s="218"/>
      <c r="U3585" s="218"/>
      <c r="V3585" s="218"/>
      <c r="W3585" s="218"/>
    </row>
    <row r="3586" spans="1:33" x14ac:dyDescent="0.2">
      <c r="A3586" s="327"/>
      <c r="B3586" s="328"/>
      <c r="C3586" s="223"/>
      <c r="D3586" s="222"/>
      <c r="E3586" s="329"/>
      <c r="F3586" s="329"/>
      <c r="G3586" s="223"/>
      <c r="H3586" s="223"/>
      <c r="I3586" s="223"/>
      <c r="J3586" s="330"/>
      <c r="K3586" s="331"/>
      <c r="L3586" s="331"/>
      <c r="M3586" s="523"/>
      <c r="N3586" s="332"/>
      <c r="O3586" s="333"/>
      <c r="P3586" s="64"/>
      <c r="Q3586" s="269"/>
      <c r="R3586" s="334"/>
      <c r="S3586" s="118"/>
      <c r="T3586" s="218"/>
      <c r="U3586" s="218"/>
      <c r="V3586" s="218"/>
      <c r="W3586" s="218"/>
    </row>
    <row r="3587" spans="1:33" x14ac:dyDescent="0.2">
      <c r="A3587" s="327"/>
      <c r="B3587" s="328"/>
      <c r="C3587" s="223"/>
      <c r="D3587" s="222"/>
      <c r="E3587" s="329"/>
      <c r="F3587" s="329"/>
      <c r="G3587" s="223"/>
      <c r="H3587" s="223"/>
      <c r="I3587" s="223"/>
      <c r="J3587" s="330"/>
      <c r="K3587" s="331"/>
      <c r="L3587" s="331"/>
      <c r="M3587" s="523"/>
      <c r="N3587" s="332"/>
      <c r="O3587" s="333"/>
      <c r="P3587" s="64"/>
      <c r="Q3587" s="269"/>
      <c r="R3587" s="334"/>
      <c r="S3587" s="118"/>
      <c r="T3587" s="218"/>
      <c r="U3587" s="218"/>
      <c r="V3587" s="218"/>
      <c r="W3587" s="346"/>
    </row>
    <row r="3588" spans="1:33" ht="30" x14ac:dyDescent="0.2">
      <c r="A3588" s="572" t="s">
        <v>20799</v>
      </c>
      <c r="B3588" s="573"/>
      <c r="C3588" s="573"/>
      <c r="D3588" s="573"/>
      <c r="E3588" s="573"/>
      <c r="F3588" s="573"/>
      <c r="G3588" s="573"/>
      <c r="H3588" s="573"/>
      <c r="I3588" s="573"/>
      <c r="J3588" s="573"/>
      <c r="K3588" s="573"/>
      <c r="L3588" s="573"/>
      <c r="M3588" s="573"/>
      <c r="N3588" s="573"/>
      <c r="O3588" s="573"/>
      <c r="P3588" s="573"/>
      <c r="Q3588" s="573"/>
      <c r="R3588" s="574"/>
      <c r="S3588" s="118"/>
      <c r="T3588" s="218"/>
      <c r="U3588" s="218"/>
      <c r="V3588" s="218"/>
      <c r="W3588" s="346"/>
    </row>
    <row r="3589" spans="1:33" ht="33.75" x14ac:dyDescent="0.2">
      <c r="A3589" s="251" t="s">
        <v>1693</v>
      </c>
      <c r="B3589" s="252" t="s">
        <v>2114</v>
      </c>
      <c r="C3589" s="253" t="s">
        <v>3088</v>
      </c>
      <c r="D3589" s="254" t="s">
        <v>2115</v>
      </c>
      <c r="E3589" s="251" t="s">
        <v>2116</v>
      </c>
      <c r="F3589" s="255" t="s">
        <v>1694</v>
      </c>
      <c r="G3589" s="254" t="s">
        <v>3209</v>
      </c>
      <c r="H3589" s="254" t="s">
        <v>3092</v>
      </c>
      <c r="I3589" s="256" t="s">
        <v>3210</v>
      </c>
      <c r="J3589" s="254" t="s">
        <v>3091</v>
      </c>
      <c r="K3589" s="254" t="s">
        <v>3090</v>
      </c>
      <c r="L3589" s="254" t="s">
        <v>3380</v>
      </c>
      <c r="M3589" s="251" t="s">
        <v>3383</v>
      </c>
      <c r="N3589" s="254" t="s">
        <v>3046</v>
      </c>
      <c r="O3589" s="254" t="s">
        <v>3102</v>
      </c>
      <c r="P3589" s="254" t="s">
        <v>3093</v>
      </c>
      <c r="Q3589" s="257" t="s">
        <v>3109</v>
      </c>
      <c r="R3589" s="254" t="s">
        <v>2866</v>
      </c>
      <c r="S3589" s="116"/>
      <c r="T3589" s="110" t="s">
        <v>20846</v>
      </c>
      <c r="U3589" s="337" t="s">
        <v>20847</v>
      </c>
      <c r="V3589" s="110" t="s">
        <v>20848</v>
      </c>
      <c r="W3589" s="347" t="s">
        <v>20849</v>
      </c>
    </row>
    <row r="3590" spans="1:33" ht="30.75" customHeight="1" x14ac:dyDescent="0.2">
      <c r="A3590" s="438" t="s">
        <v>22155</v>
      </c>
      <c r="B3590" s="429">
        <v>553</v>
      </c>
      <c r="C3590" s="430" t="s">
        <v>1697</v>
      </c>
      <c r="D3590" s="431" t="s">
        <v>2883</v>
      </c>
      <c r="E3590" s="428" t="s">
        <v>2646</v>
      </c>
      <c r="F3590" s="432" t="s">
        <v>3052</v>
      </c>
      <c r="G3590" s="430" t="s">
        <v>2120</v>
      </c>
      <c r="H3590" s="430" t="s">
        <v>2121</v>
      </c>
      <c r="I3590" s="433" t="s">
        <v>3360</v>
      </c>
      <c r="J3590" s="432" t="s">
        <v>3379</v>
      </c>
      <c r="K3590" s="432" t="s">
        <v>3379</v>
      </c>
      <c r="L3590" s="434">
        <v>40476</v>
      </c>
      <c r="M3590" s="524" t="s">
        <v>22161</v>
      </c>
      <c r="N3590" s="552" t="s">
        <v>23207</v>
      </c>
      <c r="O3590" s="435"/>
      <c r="P3590" s="436"/>
      <c r="Q3590" s="437" t="s">
        <v>3110</v>
      </c>
      <c r="R3590" s="431"/>
      <c r="T3590" s="123"/>
      <c r="U3590" s="338"/>
      <c r="V3590" s="92"/>
      <c r="W3590" s="92"/>
    </row>
    <row r="3591" spans="1:33" ht="23.25" customHeight="1" x14ac:dyDescent="0.2">
      <c r="A3591" s="438" t="s">
        <v>22160</v>
      </c>
      <c r="B3591" s="429">
        <v>5232</v>
      </c>
      <c r="C3591" s="436" t="s">
        <v>1697</v>
      </c>
      <c r="D3591" s="435" t="s">
        <v>2935</v>
      </c>
      <c r="E3591" s="428" t="s">
        <v>2646</v>
      </c>
      <c r="F3591" s="445" t="s">
        <v>3052</v>
      </c>
      <c r="G3591" s="430" t="s">
        <v>2120</v>
      </c>
      <c r="H3591" s="430" t="s">
        <v>2121</v>
      </c>
      <c r="I3591" s="433" t="s">
        <v>3360</v>
      </c>
      <c r="J3591" s="432" t="s">
        <v>3379</v>
      </c>
      <c r="K3591" s="432" t="s">
        <v>3379</v>
      </c>
      <c r="L3591" s="434">
        <v>41085</v>
      </c>
      <c r="M3591" s="525" t="s">
        <v>22156</v>
      </c>
      <c r="N3591" s="435"/>
      <c r="O3591" s="435"/>
      <c r="P3591" s="436"/>
      <c r="Q3591" s="437" t="s">
        <v>3110</v>
      </c>
      <c r="R3591" s="446"/>
      <c r="T3591" s="135">
        <v>41355</v>
      </c>
      <c r="U3591" s="338"/>
      <c r="V3591" s="92"/>
      <c r="W3591" s="92"/>
    </row>
    <row r="3592" spans="1:33" x14ac:dyDescent="0.2">
      <c r="A3592" s="495" t="s">
        <v>22201</v>
      </c>
      <c r="B3592" s="494">
        <v>1059</v>
      </c>
      <c r="C3592" s="26" t="s">
        <v>1697</v>
      </c>
      <c r="D3592" s="496" t="s">
        <v>3211</v>
      </c>
      <c r="E3592" s="415" t="s">
        <v>1713</v>
      </c>
      <c r="F3592" s="415" t="s">
        <v>3094</v>
      </c>
      <c r="G3592" s="414"/>
      <c r="H3592" s="414"/>
      <c r="I3592" s="414" t="s">
        <v>3360</v>
      </c>
      <c r="J3592" s="461"/>
      <c r="K3592" s="460"/>
      <c r="L3592" s="447">
        <v>40904</v>
      </c>
      <c r="M3592" s="526"/>
      <c r="N3592" s="462"/>
      <c r="O3592" s="448"/>
      <c r="P3592" s="449"/>
      <c r="Q3592" s="450" t="s">
        <v>3361</v>
      </c>
      <c r="R3592" s="463"/>
      <c r="S3592" s="118"/>
      <c r="T3592" s="92"/>
      <c r="U3592" s="92"/>
      <c r="V3592" s="92"/>
      <c r="W3592" s="92"/>
    </row>
    <row r="3593" spans="1:33" ht="12.75" customHeight="1" x14ac:dyDescent="0.2">
      <c r="A3593" s="379" t="s">
        <v>22936</v>
      </c>
      <c r="B3593" s="98">
        <v>664</v>
      </c>
      <c r="C3593" s="12" t="s">
        <v>1697</v>
      </c>
      <c r="D3593" s="14" t="s">
        <v>1979</v>
      </c>
      <c r="E3593" s="13" t="s">
        <v>934</v>
      </c>
      <c r="F3593" s="43" t="s">
        <v>3055</v>
      </c>
      <c r="G3593" s="12" t="s">
        <v>2120</v>
      </c>
      <c r="H3593" s="12" t="s">
        <v>2121</v>
      </c>
      <c r="I3593" s="12"/>
      <c r="J3593" s="43" t="s">
        <v>3379</v>
      </c>
      <c r="K3593" s="43" t="s">
        <v>3379</v>
      </c>
      <c r="L3593" s="43"/>
      <c r="M3593" s="168"/>
      <c r="N3593" s="75"/>
      <c r="O3593" s="75"/>
      <c r="P3593" s="65"/>
      <c r="Q3593" s="91" t="s">
        <v>3107</v>
      </c>
      <c r="R3593" s="14"/>
      <c r="T3593" s="135">
        <v>41432</v>
      </c>
      <c r="U3593" s="338"/>
      <c r="V3593" s="92"/>
      <c r="W3593" s="92"/>
    </row>
    <row r="3594" spans="1:33" ht="12.75" customHeight="1" x14ac:dyDescent="0.2">
      <c r="A3594" s="379" t="s">
        <v>23011</v>
      </c>
      <c r="B3594" s="98">
        <v>5763</v>
      </c>
      <c r="C3594" s="12" t="s">
        <v>1697</v>
      </c>
      <c r="D3594" s="14" t="s">
        <v>815</v>
      </c>
      <c r="E3594" s="13" t="s">
        <v>1713</v>
      </c>
      <c r="F3594" s="43" t="s">
        <v>3094</v>
      </c>
      <c r="G3594" s="12" t="s">
        <v>2120</v>
      </c>
      <c r="H3594" s="12" t="s">
        <v>2121</v>
      </c>
      <c r="I3594" s="12"/>
      <c r="J3594" s="43" t="s">
        <v>3379</v>
      </c>
      <c r="K3594" s="43" t="s">
        <v>3379</v>
      </c>
      <c r="L3594" s="43"/>
      <c r="M3594" s="168"/>
      <c r="N3594" s="75"/>
      <c r="O3594" s="75"/>
      <c r="P3594" s="65"/>
      <c r="Q3594" s="91" t="s">
        <v>3107</v>
      </c>
      <c r="R3594" s="14"/>
      <c r="T3594" s="123"/>
      <c r="U3594" s="338"/>
      <c r="V3594" s="92"/>
      <c r="W3594" s="92"/>
    </row>
    <row r="3595" spans="1:33" ht="12.75" customHeight="1" x14ac:dyDescent="0.2">
      <c r="A3595" s="432" t="s">
        <v>23012</v>
      </c>
      <c r="B3595" s="429">
        <v>4702</v>
      </c>
      <c r="C3595" s="430" t="s">
        <v>1697</v>
      </c>
      <c r="D3595" s="431" t="s">
        <v>2741</v>
      </c>
      <c r="E3595" s="428" t="s">
        <v>1713</v>
      </c>
      <c r="F3595" s="432" t="s">
        <v>3050</v>
      </c>
      <c r="G3595" s="430" t="s">
        <v>2120</v>
      </c>
      <c r="H3595" s="430" t="s">
        <v>2121</v>
      </c>
      <c r="I3595" s="542" t="s">
        <v>3360</v>
      </c>
      <c r="J3595" s="432" t="s">
        <v>3379</v>
      </c>
      <c r="K3595" s="432" t="s">
        <v>3379</v>
      </c>
      <c r="L3595" s="434">
        <v>40391</v>
      </c>
      <c r="M3595" s="525"/>
      <c r="N3595" s="435"/>
      <c r="O3595" s="435"/>
      <c r="P3595" s="436"/>
      <c r="Q3595" s="437" t="s">
        <v>3110</v>
      </c>
      <c r="R3595" s="431"/>
      <c r="T3595" s="123"/>
      <c r="U3595" s="338"/>
      <c r="V3595" s="92"/>
      <c r="W3595" s="92"/>
    </row>
    <row r="3596" spans="1:33" ht="12.75" customHeight="1" x14ac:dyDescent="0.2">
      <c r="A3596" s="122" t="s">
        <v>23032</v>
      </c>
      <c r="B3596" s="120">
        <v>5727</v>
      </c>
      <c r="C3596" s="121" t="s">
        <v>1697</v>
      </c>
      <c r="D3596" s="114" t="s">
        <v>2837</v>
      </c>
      <c r="E3596" s="388" t="s">
        <v>1713</v>
      </c>
      <c r="F3596" s="122" t="s">
        <v>3094</v>
      </c>
      <c r="G3596" s="121" t="s">
        <v>2120</v>
      </c>
      <c r="H3596" s="121" t="s">
        <v>2121</v>
      </c>
      <c r="I3596" s="546" t="s">
        <v>3360</v>
      </c>
      <c r="J3596" s="122" t="s">
        <v>3379</v>
      </c>
      <c r="K3596" s="122" t="s">
        <v>3379</v>
      </c>
      <c r="L3596" s="390">
        <v>40752</v>
      </c>
      <c r="M3596" s="514" t="s">
        <v>23059</v>
      </c>
      <c r="N3596" s="391"/>
      <c r="O3596" s="391"/>
      <c r="P3596" s="392"/>
      <c r="Q3596" s="393" t="s">
        <v>3110</v>
      </c>
      <c r="R3596" s="114"/>
      <c r="T3596" s="123"/>
      <c r="U3596" s="338"/>
      <c r="V3596" s="92"/>
      <c r="W3596" s="92"/>
    </row>
    <row r="3597" spans="1:33" x14ac:dyDescent="0.2">
      <c r="A3597" s="210"/>
      <c r="B3597" s="98"/>
      <c r="C3597" s="18"/>
      <c r="D3597" s="131"/>
      <c r="E3597" s="13"/>
      <c r="F3597" s="13"/>
      <c r="G3597" s="12"/>
      <c r="H3597" s="12"/>
      <c r="I3597" s="12"/>
      <c r="J3597" s="43"/>
      <c r="K3597" s="40"/>
      <c r="L3597" s="40"/>
      <c r="M3597" s="522"/>
      <c r="N3597" s="15"/>
      <c r="O3597" s="15"/>
      <c r="P3597" s="39"/>
      <c r="Q3597" s="91"/>
      <c r="R3597" s="14"/>
      <c r="T3597" s="123"/>
      <c r="U3597" s="92"/>
      <c r="V3597" s="92"/>
      <c r="W3597" s="342"/>
      <c r="Y3597" s="127"/>
      <c r="Z3597" s="127"/>
      <c r="AA3597" s="127"/>
      <c r="AB3597" s="127"/>
      <c r="AC3597" s="127"/>
      <c r="AD3597" s="127"/>
      <c r="AE3597" s="127"/>
    </row>
    <row r="3598" spans="1:33" ht="39.75" customHeight="1" x14ac:dyDescent="0.2">
      <c r="A3598" s="572" t="s">
        <v>20798</v>
      </c>
      <c r="B3598" s="573"/>
      <c r="C3598" s="573"/>
      <c r="D3598" s="573"/>
      <c r="E3598" s="573"/>
      <c r="F3598" s="573"/>
      <c r="G3598" s="573"/>
      <c r="H3598" s="573"/>
      <c r="I3598" s="573"/>
      <c r="J3598" s="573"/>
      <c r="K3598" s="573"/>
      <c r="L3598" s="573"/>
      <c r="M3598" s="573"/>
      <c r="N3598" s="573"/>
      <c r="O3598" s="573"/>
      <c r="P3598" s="573"/>
      <c r="Q3598" s="573"/>
      <c r="R3598" s="574"/>
      <c r="S3598" s="470">
        <f>S1</f>
        <v>0</v>
      </c>
      <c r="T3598" s="469"/>
      <c r="U3598" s="469"/>
      <c r="V3598" s="326"/>
      <c r="W3598" s="348"/>
      <c r="Y3598" s="127"/>
      <c r="Z3598" s="127"/>
      <c r="AA3598" s="127"/>
      <c r="AB3598" s="127"/>
      <c r="AC3598" s="127"/>
      <c r="AD3598" s="127"/>
      <c r="AE3598" s="127"/>
    </row>
    <row r="3599" spans="1:33" ht="33.75" x14ac:dyDescent="0.2">
      <c r="A3599" s="251" t="s">
        <v>1693</v>
      </c>
      <c r="B3599" s="252" t="s">
        <v>2114</v>
      </c>
      <c r="C3599" s="253" t="s">
        <v>3088</v>
      </c>
      <c r="D3599" s="353" t="s">
        <v>2115</v>
      </c>
      <c r="E3599" s="251" t="s">
        <v>2116</v>
      </c>
      <c r="F3599" s="255" t="s">
        <v>1694</v>
      </c>
      <c r="G3599" s="353" t="s">
        <v>3209</v>
      </c>
      <c r="H3599" s="353" t="s">
        <v>3092</v>
      </c>
      <c r="I3599" s="256" t="s">
        <v>3210</v>
      </c>
      <c r="J3599" s="353" t="s">
        <v>3091</v>
      </c>
      <c r="K3599" s="353" t="s">
        <v>3090</v>
      </c>
      <c r="L3599" s="353" t="s">
        <v>3380</v>
      </c>
      <c r="M3599" s="251" t="s">
        <v>3383</v>
      </c>
      <c r="N3599" s="353" t="s">
        <v>20800</v>
      </c>
      <c r="O3599" s="353" t="s">
        <v>3102</v>
      </c>
      <c r="P3599" s="353" t="s">
        <v>3093</v>
      </c>
      <c r="Q3599" s="257" t="s">
        <v>3109</v>
      </c>
      <c r="R3599" s="353" t="s">
        <v>2866</v>
      </c>
      <c r="S3599" s="441" t="s">
        <v>22157</v>
      </c>
      <c r="T3599" s="110" t="s">
        <v>20846</v>
      </c>
      <c r="U3599" s="337" t="s">
        <v>20847</v>
      </c>
      <c r="V3599" s="110" t="s">
        <v>20848</v>
      </c>
      <c r="W3599" s="347" t="s">
        <v>20849</v>
      </c>
      <c r="Y3599" s="127" t="s">
        <v>3361</v>
      </c>
      <c r="Z3599" s="127"/>
      <c r="AA3599" s="127"/>
      <c r="AB3599" s="127" t="s">
        <v>3107</v>
      </c>
      <c r="AC3599" s="127" t="s">
        <v>20862</v>
      </c>
      <c r="AD3599" s="127"/>
      <c r="AE3599" s="127"/>
    </row>
    <row r="3600" spans="1:33" ht="20.25" customHeight="1" x14ac:dyDescent="0.2">
      <c r="A3600" s="453" t="s">
        <v>20864</v>
      </c>
      <c r="B3600" s="99">
        <v>1107</v>
      </c>
      <c r="C3600" s="18" t="s">
        <v>1697</v>
      </c>
      <c r="D3600" s="14" t="s">
        <v>3172</v>
      </c>
      <c r="E3600" s="43" t="s">
        <v>2119</v>
      </c>
      <c r="F3600" s="43" t="s">
        <v>3051</v>
      </c>
      <c r="G3600" s="12"/>
      <c r="H3600" s="18"/>
      <c r="I3600" s="18" t="s">
        <v>3360</v>
      </c>
      <c r="J3600" s="18"/>
      <c r="K3600" s="133"/>
      <c r="L3600" s="133"/>
      <c r="M3600" s="522" t="s">
        <v>22956</v>
      </c>
      <c r="N3600" s="78" t="s">
        <v>20875</v>
      </c>
      <c r="O3600" s="75"/>
      <c r="P3600" s="65"/>
      <c r="Q3600" s="91"/>
      <c r="R3600" s="14"/>
      <c r="S3600" s="354"/>
      <c r="T3600" s="123">
        <v>41878</v>
      </c>
      <c r="U3600" s="92"/>
      <c r="V3600" s="92">
        <v>41878</v>
      </c>
      <c r="W3600" s="92"/>
      <c r="Y3600" s="127" t="e">
        <f>MATCH(B3600,[2]exp1!$B$45:$B$163,0)</f>
        <v>#N/A</v>
      </c>
      <c r="Z3600" s="127" t="e">
        <f>INDEX([2]exp1!$B$45:$B$163,Y3600)</f>
        <v>#N/A</v>
      </c>
      <c r="AA3600" s="127"/>
      <c r="AB3600" s="127" t="e">
        <f>MATCH(B3600,[2]exp1!$B$5:$B$36,0)</f>
        <v>#N/A</v>
      </c>
      <c r="AC3600" s="127" t="e">
        <f>INDEX([2]exp1!$B$22:$B$36,AB3600)</f>
        <v>#N/A</v>
      </c>
      <c r="AD3600" s="127"/>
      <c r="AE3600" s="127">
        <v>4176</v>
      </c>
      <c r="AF3600" s="17">
        <v>4311</v>
      </c>
      <c r="AG3600" s="127" t="e">
        <f>MATCH(B3600,AF:AF,0)</f>
        <v>#N/A</v>
      </c>
    </row>
    <row r="3601" spans="1:33" x14ac:dyDescent="0.2">
      <c r="A3601" s="454" t="s">
        <v>3193</v>
      </c>
      <c r="B3601" s="98">
        <v>2926</v>
      </c>
      <c r="C3601" s="12" t="s">
        <v>1697</v>
      </c>
      <c r="D3601" s="14" t="s">
        <v>2815</v>
      </c>
      <c r="E3601" s="13" t="s">
        <v>957</v>
      </c>
      <c r="F3601" s="43" t="s">
        <v>3096</v>
      </c>
      <c r="G3601" s="12"/>
      <c r="H3601" s="18" t="s">
        <v>2121</v>
      </c>
      <c r="I3601" s="12"/>
      <c r="J3601" s="18"/>
      <c r="K3601" s="13"/>
      <c r="L3601" s="13"/>
      <c r="M3601" s="522" t="s">
        <v>22956</v>
      </c>
      <c r="N3601" s="65" t="s">
        <v>20801</v>
      </c>
      <c r="O3601" s="75"/>
      <c r="P3601" s="65"/>
      <c r="Q3601" s="91"/>
      <c r="R3601" s="14"/>
      <c r="S3601" s="439"/>
      <c r="T3601" s="123"/>
      <c r="U3601" s="92">
        <v>41912</v>
      </c>
      <c r="V3601" s="363"/>
      <c r="W3601" s="92"/>
      <c r="Y3601" s="127" t="e">
        <f>MATCH(B3601,[2]exp1!$B$45:$B$163,0)</f>
        <v>#N/A</v>
      </c>
      <c r="Z3601" s="127" t="e">
        <f>INDEX([2]exp1!$B$45:$B$163,Y3601)</f>
        <v>#N/A</v>
      </c>
      <c r="AA3601" s="127"/>
      <c r="AB3601" s="127" t="e">
        <f>MATCH(B3601,[2]exp1!$B$5:$B$36,0)</f>
        <v>#N/A</v>
      </c>
      <c r="AC3601" s="127" t="e">
        <f>INDEX([2]exp1!$B$22:$B$36,AB3601)</f>
        <v>#N/A</v>
      </c>
      <c r="AD3601" s="127"/>
      <c r="AG3601" s="127"/>
    </row>
    <row r="3602" spans="1:33" ht="12.75" customHeight="1" x14ac:dyDescent="0.2">
      <c r="A3602" s="220">
        <v>42163</v>
      </c>
      <c r="B3602" s="485">
        <v>5165</v>
      </c>
      <c r="C3602" s="105" t="s">
        <v>1697</v>
      </c>
      <c r="D3602" s="13" t="str">
        <f>INDEX(Лист2!C:C,MATCH(B3602,Лист2!A:A,0))</f>
        <v>д. Гута, Брестский р-н, Брестская обл.</v>
      </c>
      <c r="E3602" s="43" t="s">
        <v>1713</v>
      </c>
      <c r="F3602" s="43" t="s">
        <v>3094</v>
      </c>
      <c r="G3602" s="167"/>
      <c r="H3602" s="167"/>
      <c r="I3602" s="18" t="s">
        <v>3360</v>
      </c>
      <c r="J3602" s="167"/>
      <c r="K3602" s="11"/>
      <c r="L3602" s="11"/>
      <c r="M3602" s="522" t="s">
        <v>22953</v>
      </c>
      <c r="N3602" s="39" t="s">
        <v>20801</v>
      </c>
      <c r="O3602" s="39"/>
      <c r="P3602" s="39"/>
      <c r="Q3602" s="91"/>
      <c r="R3602" s="53"/>
      <c r="S3602" s="204" t="s">
        <v>3360</v>
      </c>
      <c r="T3602" s="91"/>
      <c r="U3602" s="92"/>
      <c r="V3602" s="92">
        <v>42185</v>
      </c>
      <c r="W3602" s="342"/>
      <c r="Y3602" s="127" t="e">
        <f>MATCH(B3602,[2]exp1!$B$45:$B$163,0)</f>
        <v>#N/A</v>
      </c>
      <c r="Z3602" s="127" t="e">
        <f>INDEX([2]exp1!$B$45:$B$163,Y3602)</f>
        <v>#N/A</v>
      </c>
      <c r="AA3602" s="127"/>
      <c r="AB3602" s="127" t="e">
        <f>MATCH(B3602,[2]exp1!$B$5:$B$36,0)</f>
        <v>#N/A</v>
      </c>
      <c r="AC3602" s="127" t="e">
        <f>INDEX([2]exp1!$B$22:$B$36,AB3602)</f>
        <v>#N/A</v>
      </c>
      <c r="AE3602" s="127"/>
    </row>
    <row r="3603" spans="1:33" ht="30.75" customHeight="1" x14ac:dyDescent="0.2">
      <c r="A3603" s="511" t="s">
        <v>22950</v>
      </c>
      <c r="B3603" s="485">
        <v>1072</v>
      </c>
      <c r="C3603" s="105" t="s">
        <v>1697</v>
      </c>
      <c r="D3603" s="13" t="str">
        <f>INDEX(Лист2!C:C,MATCH(B3603,Лист2!A:A,0))</f>
        <v>г. Житковичи, Житковичский р-н, Гомельская обл.</v>
      </c>
      <c r="E3603" s="43" t="s">
        <v>957</v>
      </c>
      <c r="F3603" s="43" t="s">
        <v>3096</v>
      </c>
      <c r="G3603" s="167"/>
      <c r="H3603" s="22"/>
      <c r="I3603" s="493" t="s">
        <v>3360</v>
      </c>
      <c r="J3603" s="167"/>
      <c r="K3603" s="46"/>
      <c r="L3603" s="11"/>
      <c r="M3603" s="522" t="s">
        <v>12618</v>
      </c>
      <c r="N3603" s="499" t="s">
        <v>3182</v>
      </c>
      <c r="O3603" s="39"/>
      <c r="P3603" s="39"/>
      <c r="Q3603" s="91"/>
      <c r="R3603" s="53"/>
      <c r="S3603" s="204" t="s">
        <v>3360</v>
      </c>
      <c r="T3603" s="92"/>
      <c r="U3603" s="92"/>
      <c r="V3603" s="510">
        <v>42243</v>
      </c>
      <c r="W3603" s="342"/>
      <c r="Y3603" s="127" t="e">
        <f>MATCH(B3603,[2]exp1!$B$45:$B$163,0)</f>
        <v>#N/A</v>
      </c>
      <c r="Z3603" s="127" t="e">
        <f>INDEX([2]exp1!$B$45:$B$163,Y3603)</f>
        <v>#N/A</v>
      </c>
      <c r="AA3603" s="127"/>
      <c r="AB3603" s="127" t="e">
        <f>MATCH(B3603,[2]exp1!$B$5:$B$36,0)</f>
        <v>#N/A</v>
      </c>
      <c r="AC3603" s="127" t="e">
        <f>INDEX([2]exp1!$B$22:$B$36,AB3603)</f>
        <v>#N/A</v>
      </c>
      <c r="AE3603" s="127"/>
    </row>
    <row r="3604" spans="1:33" s="127" customFormat="1" ht="33" customHeight="1" x14ac:dyDescent="0.2">
      <c r="A3604" s="511" t="s">
        <v>22951</v>
      </c>
      <c r="B3604" s="485">
        <v>1086</v>
      </c>
      <c r="C3604" s="105" t="s">
        <v>1697</v>
      </c>
      <c r="D3604" s="13" t="str">
        <f>INDEX(Лист2!C:C,MATCH(B3604,Лист2!A:A,0))</f>
        <v>д. Вересница, Житковичский р-н, Гомельская обл.</v>
      </c>
      <c r="E3604" s="43" t="s">
        <v>957</v>
      </c>
      <c r="F3604" s="43" t="s">
        <v>3096</v>
      </c>
      <c r="G3604" s="18"/>
      <c r="H3604" s="18"/>
      <c r="I3604" s="493" t="s">
        <v>3360</v>
      </c>
      <c r="J3604" s="12"/>
      <c r="K3604" s="44"/>
      <c r="L3604" s="13"/>
      <c r="M3604" s="522" t="s">
        <v>12618</v>
      </c>
      <c r="N3604" s="499" t="s">
        <v>3182</v>
      </c>
      <c r="O3604" s="65"/>
      <c r="P3604" s="65"/>
      <c r="Q3604" s="124"/>
      <c r="R3604" s="14"/>
      <c r="S3604" s="204" t="s">
        <v>3360</v>
      </c>
      <c r="T3604" s="126"/>
      <c r="U3604" s="126"/>
      <c r="V3604" s="510">
        <v>42243</v>
      </c>
      <c r="W3604" s="468"/>
    </row>
    <row r="3605" spans="1:33" s="127" customFormat="1" ht="21.75" customHeight="1" x14ac:dyDescent="0.2">
      <c r="A3605" s="220" t="s">
        <v>22966</v>
      </c>
      <c r="B3605" s="219">
        <v>1079</v>
      </c>
      <c r="C3605" s="105" t="s">
        <v>1697</v>
      </c>
      <c r="D3605" s="13" t="str">
        <f>INDEX(Лист2!C:C,MATCH(B3605,Лист2!A:A,0))</f>
        <v>д. Доброплесы, Верхнедвинский р-н, Витебская обл.</v>
      </c>
      <c r="E3605" s="43" t="s">
        <v>2646</v>
      </c>
      <c r="F3605" s="43" t="s">
        <v>3095</v>
      </c>
      <c r="G3605" s="22" t="s">
        <v>2120</v>
      </c>
      <c r="H3605" s="22" t="s">
        <v>2121</v>
      </c>
      <c r="I3605" s="18" t="s">
        <v>3360</v>
      </c>
      <c r="J3605" s="12"/>
      <c r="K3605" s="13"/>
      <c r="L3605" s="44"/>
      <c r="M3605" s="522" t="s">
        <v>22954</v>
      </c>
      <c r="N3605" s="65" t="s">
        <v>22162</v>
      </c>
      <c r="O3605" s="65"/>
      <c r="P3605" s="65"/>
      <c r="Q3605" s="124"/>
      <c r="R3605" s="14"/>
      <c r="S3605" s="204" t="s">
        <v>3381</v>
      </c>
      <c r="T3605" s="126">
        <v>42215</v>
      </c>
      <c r="U3605" s="126"/>
      <c r="V3605" s="126">
        <v>42215</v>
      </c>
      <c r="W3605" s="126"/>
    </row>
    <row r="3606" spans="1:33" ht="17.25" customHeight="1" x14ac:dyDescent="0.2">
      <c r="A3606" s="220" t="s">
        <v>3153</v>
      </c>
      <c r="B3606" s="219">
        <v>4928</v>
      </c>
      <c r="C3606" s="105" t="s">
        <v>1697</v>
      </c>
      <c r="D3606" s="13" t="str">
        <f>INDEX(Лист2!C:C,MATCH(B3606,Лист2!A:A,0))</f>
        <v>г. Минск, в районе ул. Нововиленская и пер. Канатного, Минский р-н, Минская обл.</v>
      </c>
      <c r="E3606" s="43" t="s">
        <v>2119</v>
      </c>
      <c r="F3606" s="43" t="s">
        <v>3051</v>
      </c>
      <c r="G3606" s="22"/>
      <c r="H3606" s="22"/>
      <c r="I3606" s="18" t="s">
        <v>3360</v>
      </c>
      <c r="J3606" s="167"/>
      <c r="K3606" s="11"/>
      <c r="L3606" s="11"/>
      <c r="M3606" s="522" t="s">
        <v>22954</v>
      </c>
      <c r="N3606" s="39" t="s">
        <v>22162</v>
      </c>
      <c r="O3606" s="39"/>
      <c r="P3606" s="39"/>
      <c r="Q3606" s="91"/>
      <c r="R3606" s="53"/>
      <c r="S3606" s="440"/>
      <c r="T3606" s="92"/>
      <c r="U3606" s="92"/>
      <c r="V3606" s="92">
        <v>42215</v>
      </c>
      <c r="W3606" s="342"/>
      <c r="Y3606" s="127"/>
      <c r="Z3606" s="127"/>
      <c r="AA3606" s="127"/>
      <c r="AB3606" s="127"/>
      <c r="AC3606" s="127"/>
      <c r="AE3606" s="127"/>
    </row>
    <row r="3607" spans="1:33" ht="26.25" customHeight="1" x14ac:dyDescent="0.2">
      <c r="A3607" s="220" t="s">
        <v>22981</v>
      </c>
      <c r="B3607" s="98">
        <v>1007</v>
      </c>
      <c r="C3607" s="18" t="s">
        <v>1697</v>
      </c>
      <c r="D3607" s="13" t="str">
        <f>INDEX(Лист2!C:C,MATCH(B3607,Лист2!A:A,0))</f>
        <v>г. Минск, пр-т Дзержинского, д. 104, Минский р-н, Минская обл.</v>
      </c>
      <c r="E3607" s="43" t="s">
        <v>2119</v>
      </c>
      <c r="F3607" s="43" t="s">
        <v>3051</v>
      </c>
      <c r="G3607" s="18"/>
      <c r="H3607" s="18" t="s">
        <v>2121</v>
      </c>
      <c r="I3607" s="18"/>
      <c r="J3607" s="43"/>
      <c r="K3607" s="13"/>
      <c r="L3607" s="13"/>
      <c r="M3607" s="138" t="s">
        <v>12618</v>
      </c>
      <c r="N3607" s="15" t="s">
        <v>3182</v>
      </c>
      <c r="O3607" s="15"/>
      <c r="P3607" s="39"/>
      <c r="Q3607" s="91"/>
      <c r="R3607" s="14"/>
      <c r="S3607" s="204" t="s">
        <v>2121</v>
      </c>
      <c r="T3607" s="123">
        <v>42243</v>
      </c>
      <c r="U3607" s="338"/>
      <c r="V3607" s="92"/>
      <c r="W3607" s="92"/>
    </row>
    <row r="3608" spans="1:33" ht="48" customHeight="1" x14ac:dyDescent="0.2">
      <c r="A3608" s="220" t="s">
        <v>22994</v>
      </c>
      <c r="B3608" s="98">
        <v>1122</v>
      </c>
      <c r="C3608" s="18" t="s">
        <v>1697</v>
      </c>
      <c r="D3608" s="13" t="str">
        <f>INDEX(Лист2!C:C,MATCH(B3608,Лист2!A:A,0))</f>
        <v>д. Лучно, Полоцкий р-н, Витебская обл.</v>
      </c>
      <c r="E3608" s="43" t="s">
        <v>2646</v>
      </c>
      <c r="F3608" s="43" t="s">
        <v>3095</v>
      </c>
      <c r="G3608" s="18" t="s">
        <v>2120</v>
      </c>
      <c r="H3608" s="18" t="s">
        <v>2121</v>
      </c>
      <c r="I3608" s="18" t="s">
        <v>3360</v>
      </c>
      <c r="J3608" s="43"/>
      <c r="K3608" s="13"/>
      <c r="L3608" s="13"/>
      <c r="M3608" s="138" t="s">
        <v>12618</v>
      </c>
      <c r="N3608" s="15" t="s">
        <v>22162</v>
      </c>
      <c r="O3608" s="15"/>
      <c r="P3608" s="39"/>
      <c r="Q3608" s="91"/>
      <c r="R3608" s="14"/>
      <c r="S3608" s="204" t="s">
        <v>3381</v>
      </c>
      <c r="T3608" s="532">
        <v>42277</v>
      </c>
      <c r="U3608" s="338"/>
      <c r="V3608" s="92">
        <v>42277</v>
      </c>
      <c r="W3608" s="92"/>
    </row>
    <row r="3609" spans="1:33" ht="45.75" customHeight="1" x14ac:dyDescent="0.2">
      <c r="A3609" s="220" t="s">
        <v>23000</v>
      </c>
      <c r="B3609" s="219">
        <v>4060</v>
      </c>
      <c r="C3609" s="105" t="s">
        <v>1697</v>
      </c>
      <c r="D3609" s="13" t="str">
        <f>INDEX(Лист2!C:C,MATCH(B3609,Лист2!A:A,0))</f>
        <v>д. Ратичи, Гродненский р-н, Гродненская обл.</v>
      </c>
      <c r="E3609" s="43" t="s">
        <v>646</v>
      </c>
      <c r="F3609" s="43" t="s">
        <v>3097</v>
      </c>
      <c r="G3609" s="22"/>
      <c r="H3609" s="22" t="s">
        <v>2121</v>
      </c>
      <c r="I3609" s="18"/>
      <c r="J3609" s="167"/>
      <c r="K3609" s="11"/>
      <c r="L3609" s="46"/>
      <c r="M3609" s="522" t="s">
        <v>22955</v>
      </c>
      <c r="N3609" s="39" t="s">
        <v>3182</v>
      </c>
      <c r="O3609" s="39"/>
      <c r="P3609" s="39"/>
      <c r="Q3609" s="91"/>
      <c r="R3609" s="53"/>
      <c r="S3609" s="204" t="s">
        <v>2121</v>
      </c>
      <c r="T3609" s="532">
        <v>42277</v>
      </c>
      <c r="U3609" s="92"/>
      <c r="V3609" s="92"/>
      <c r="W3609" s="92"/>
      <c r="Y3609" s="127"/>
      <c r="Z3609" s="127"/>
      <c r="AA3609" s="127"/>
      <c r="AB3609" s="127"/>
      <c r="AC3609" s="127"/>
      <c r="AE3609" s="127"/>
    </row>
    <row r="3610" spans="1:33" ht="17.25" customHeight="1" x14ac:dyDescent="0.2">
      <c r="A3610" s="220">
        <v>42258</v>
      </c>
      <c r="B3610" s="219">
        <v>5437</v>
      </c>
      <c r="C3610" s="105" t="s">
        <v>1697</v>
      </c>
      <c r="D3610" s="13" t="str">
        <f>INDEX(Лист2!C:C,MATCH(B3610,Лист2!A:A,0))</f>
        <v>д. Крыжовка, Минский р-н, Минская обл.</v>
      </c>
      <c r="E3610" s="43" t="s">
        <v>2119</v>
      </c>
      <c r="F3610" s="43" t="s">
        <v>3098</v>
      </c>
      <c r="G3610" s="22" t="s">
        <v>2120</v>
      </c>
      <c r="H3610" s="22"/>
      <c r="I3610" s="18" t="s">
        <v>3360</v>
      </c>
      <c r="J3610" s="167"/>
      <c r="K3610" s="11"/>
      <c r="L3610" s="46"/>
      <c r="M3610" s="522" t="s">
        <v>22955</v>
      </c>
      <c r="N3610" s="39" t="s">
        <v>22162</v>
      </c>
      <c r="O3610" s="39"/>
      <c r="P3610" s="39"/>
      <c r="Q3610" s="91"/>
      <c r="R3610" s="53"/>
      <c r="S3610" s="204" t="s">
        <v>21319</v>
      </c>
      <c r="T3610" s="92">
        <v>42263</v>
      </c>
      <c r="U3610" s="338"/>
      <c r="V3610" s="92">
        <v>42263</v>
      </c>
      <c r="W3610" s="92"/>
      <c r="Y3610" s="127"/>
      <c r="Z3610" s="127"/>
      <c r="AA3610" s="127"/>
      <c r="AB3610" s="127"/>
      <c r="AC3610" s="127"/>
      <c r="AE3610" s="127"/>
    </row>
    <row r="3611" spans="1:33" ht="23.25" customHeight="1" x14ac:dyDescent="0.2">
      <c r="A3611" s="220" t="s">
        <v>23035</v>
      </c>
      <c r="B3611" s="219">
        <v>5057</v>
      </c>
      <c r="C3611" s="105" t="s">
        <v>1697</v>
      </c>
      <c r="D3611" s="13" t="str">
        <f>INDEX(Лист2!C:C,MATCH(B3611,Лист2!A:A,0))</f>
        <v>трасса М3, рекламный щит, 12км + 600м, Минский р-н, Минская обл.</v>
      </c>
      <c r="E3611" s="43" t="s">
        <v>2119</v>
      </c>
      <c r="F3611" s="43" t="s">
        <v>3098</v>
      </c>
      <c r="G3611" s="22"/>
      <c r="H3611" s="22"/>
      <c r="I3611" s="18" t="s">
        <v>3360</v>
      </c>
      <c r="J3611" s="167"/>
      <c r="K3611" s="11"/>
      <c r="L3611" s="46"/>
      <c r="M3611" s="522" t="s">
        <v>22955</v>
      </c>
      <c r="N3611" s="39" t="s">
        <v>22162</v>
      </c>
      <c r="O3611" s="39"/>
      <c r="P3611" s="39"/>
      <c r="Q3611" s="91"/>
      <c r="R3611" s="53"/>
      <c r="S3611" s="204" t="s">
        <v>3360</v>
      </c>
      <c r="T3611" s="92"/>
      <c r="U3611" s="338"/>
      <c r="V3611" s="92">
        <v>42277</v>
      </c>
      <c r="W3611" s="92"/>
      <c r="Y3611" s="127"/>
      <c r="Z3611" s="127"/>
      <c r="AA3611" s="127"/>
      <c r="AB3611" s="127"/>
      <c r="AC3611" s="127"/>
      <c r="AE3611" s="127"/>
    </row>
    <row r="3612" spans="1:33" ht="33" customHeight="1" x14ac:dyDescent="0.2">
      <c r="A3612" s="220" t="s">
        <v>22983</v>
      </c>
      <c r="B3612" s="219">
        <v>1085</v>
      </c>
      <c r="C3612" s="105" t="s">
        <v>1697</v>
      </c>
      <c r="D3612" s="13" t="str">
        <f>INDEX(Лист2!C:C,MATCH(B3612,Лист2!A:A,0))</f>
        <v>г. Гомель, ул. ул. Менделя Хатаевича, д. 9, Гомельский р-н, Гомельская обл.</v>
      </c>
      <c r="E3612" s="43" t="s">
        <v>957</v>
      </c>
      <c r="F3612" s="43" t="s">
        <v>3053</v>
      </c>
      <c r="G3612" s="22" t="s">
        <v>2120</v>
      </c>
      <c r="H3612" s="22"/>
      <c r="I3612" s="18"/>
      <c r="J3612" s="167"/>
      <c r="K3612" s="11"/>
      <c r="L3612" s="46"/>
      <c r="M3612" s="522" t="s">
        <v>22955</v>
      </c>
      <c r="N3612" s="39" t="s">
        <v>20801</v>
      </c>
      <c r="O3612" s="39"/>
      <c r="P3612" s="39"/>
      <c r="Q3612" s="91"/>
      <c r="R3612" s="53"/>
      <c r="S3612" s="536"/>
      <c r="T3612" s="92"/>
      <c r="U3612" s="338"/>
      <c r="V3612" s="92">
        <v>42277</v>
      </c>
      <c r="W3612" s="92"/>
      <c r="Y3612" s="127"/>
      <c r="Z3612" s="127"/>
      <c r="AA3612" s="127"/>
      <c r="AB3612" s="127"/>
      <c r="AC3612" s="127"/>
      <c r="AE3612" s="127"/>
    </row>
    <row r="3613" spans="1:33" ht="17.25" customHeight="1" x14ac:dyDescent="0.2">
      <c r="A3613" s="220">
        <v>42268</v>
      </c>
      <c r="B3613" s="219">
        <v>4274</v>
      </c>
      <c r="C3613" s="105" t="s">
        <v>1697</v>
      </c>
      <c r="D3613" s="13" t="str">
        <f>INDEX(Лист2!C:C,MATCH(B3613,Лист2!A:A,0))</f>
        <v>г. Минск, в районе пр. Победителей, Минский р-н, Минская обл.</v>
      </c>
      <c r="E3613" s="43" t="s">
        <v>2119</v>
      </c>
      <c r="F3613" s="43" t="s">
        <v>3051</v>
      </c>
      <c r="G3613" s="22"/>
      <c r="H3613" s="22" t="s">
        <v>2121</v>
      </c>
      <c r="I3613" s="18" t="s">
        <v>3360</v>
      </c>
      <c r="J3613" s="167"/>
      <c r="K3613" s="11"/>
      <c r="L3613" s="46"/>
      <c r="M3613" s="522" t="s">
        <v>22955</v>
      </c>
      <c r="N3613" s="39" t="s">
        <v>22162</v>
      </c>
      <c r="O3613" s="39"/>
      <c r="P3613" s="39"/>
      <c r="Q3613" s="91"/>
      <c r="R3613" s="53"/>
      <c r="S3613" s="362" t="s">
        <v>20872</v>
      </c>
      <c r="T3613" s="92">
        <v>42335</v>
      </c>
      <c r="U3613" s="338"/>
      <c r="V3613" s="92">
        <v>42335</v>
      </c>
      <c r="W3613" s="92"/>
      <c r="Y3613" s="127"/>
      <c r="Z3613" s="127"/>
      <c r="AA3613" s="127"/>
      <c r="AB3613" s="127"/>
      <c r="AC3613" s="127"/>
      <c r="AE3613" s="127"/>
    </row>
    <row r="3614" spans="1:33" ht="33.75" customHeight="1" x14ac:dyDescent="0.2">
      <c r="A3614" s="220" t="s">
        <v>22984</v>
      </c>
      <c r="B3614" s="219">
        <v>1095</v>
      </c>
      <c r="C3614" s="105" t="s">
        <v>1697</v>
      </c>
      <c r="D3614" s="13" t="str">
        <f>INDEX(Лист2!C:C,MATCH(B3614,Лист2!A:A,0))</f>
        <v>г. Минск, ул. Суражская, д. 10, Минский р-н, Минская обл.</v>
      </c>
      <c r="E3614" s="43" t="s">
        <v>2119</v>
      </c>
      <c r="F3614" s="43" t="s">
        <v>3051</v>
      </c>
      <c r="G3614" s="22" t="s">
        <v>2120</v>
      </c>
      <c r="H3614" s="22"/>
      <c r="I3614" s="18"/>
      <c r="J3614" s="167"/>
      <c r="K3614" s="11"/>
      <c r="L3614" s="46"/>
      <c r="M3614" s="522" t="s">
        <v>22955</v>
      </c>
      <c r="N3614" s="39" t="s">
        <v>20801</v>
      </c>
      <c r="O3614" s="39"/>
      <c r="P3614" s="39"/>
      <c r="Q3614" s="91"/>
      <c r="R3614" s="53"/>
      <c r="S3614" s="536"/>
      <c r="T3614" s="92"/>
      <c r="U3614" s="338"/>
      <c r="V3614" s="92"/>
      <c r="W3614" s="92"/>
      <c r="Y3614" s="127"/>
      <c r="Z3614" s="127"/>
      <c r="AA3614" s="127"/>
      <c r="AB3614" s="127"/>
      <c r="AC3614" s="127"/>
      <c r="AE3614" s="127"/>
    </row>
    <row r="3615" spans="1:33" ht="17.25" customHeight="1" x14ac:dyDescent="0.2">
      <c r="A3615" s="220">
        <v>42276</v>
      </c>
      <c r="B3615" s="219">
        <v>2192</v>
      </c>
      <c r="C3615" s="105" t="s">
        <v>1697</v>
      </c>
      <c r="D3615" s="13" t="str">
        <f>INDEX(Лист2!C:C,MATCH(B3615,Лист2!A:A,0))</f>
        <v>д. Большая Борздынь, Минский р-н, Минская обл.</v>
      </c>
      <c r="E3615" s="43" t="s">
        <v>2119</v>
      </c>
      <c r="F3615" s="43" t="s">
        <v>3098</v>
      </c>
      <c r="G3615" s="22"/>
      <c r="H3615" s="22"/>
      <c r="I3615" s="18" t="s">
        <v>3360</v>
      </c>
      <c r="J3615" s="167"/>
      <c r="K3615" s="11"/>
      <c r="L3615" s="46"/>
      <c r="M3615" s="522" t="s">
        <v>22955</v>
      </c>
      <c r="N3615" s="39" t="s">
        <v>20801</v>
      </c>
      <c r="O3615" s="39"/>
      <c r="P3615" s="39"/>
      <c r="Q3615" s="91"/>
      <c r="R3615" s="53"/>
      <c r="S3615" s="440"/>
      <c r="T3615" s="92"/>
      <c r="U3615" s="338"/>
      <c r="V3615" s="92"/>
      <c r="W3615" s="92"/>
      <c r="Y3615" s="127"/>
      <c r="Z3615" s="127"/>
      <c r="AA3615" s="127"/>
      <c r="AB3615" s="127"/>
      <c r="AC3615" s="127"/>
      <c r="AE3615" s="127"/>
    </row>
    <row r="3616" spans="1:33" ht="31.5" customHeight="1" x14ac:dyDescent="0.2">
      <c r="A3616" s="220" t="s">
        <v>23087</v>
      </c>
      <c r="B3616" s="219">
        <v>4931</v>
      </c>
      <c r="C3616" s="105" t="s">
        <v>1697</v>
      </c>
      <c r="D3616" s="13" t="str">
        <f>INDEX(Лист2!C:C,MATCH(B3616,Лист2!A:A,0))</f>
        <v>д. Гороховка, Бобруйский р-н, Могилёвская обл.</v>
      </c>
      <c r="E3616" s="43" t="s">
        <v>934</v>
      </c>
      <c r="F3616" s="43" t="s">
        <v>3099</v>
      </c>
      <c r="G3616" s="22"/>
      <c r="H3616" s="22" t="s">
        <v>2121</v>
      </c>
      <c r="I3616" s="18"/>
      <c r="J3616" s="167"/>
      <c r="K3616" s="11"/>
      <c r="L3616" s="46"/>
      <c r="M3616" s="522" t="s">
        <v>12589</v>
      </c>
      <c r="N3616" s="39" t="s">
        <v>22162</v>
      </c>
      <c r="O3616" s="39"/>
      <c r="P3616" s="39"/>
      <c r="Q3616" s="91"/>
      <c r="R3616" s="53"/>
      <c r="S3616" s="509" t="s">
        <v>2121</v>
      </c>
      <c r="T3616" s="92">
        <v>42335</v>
      </c>
      <c r="U3616" s="338"/>
      <c r="V3616" s="92"/>
      <c r="W3616" s="92"/>
      <c r="Y3616" s="127"/>
      <c r="Z3616" s="127"/>
      <c r="AA3616" s="127"/>
      <c r="AB3616" s="127"/>
      <c r="AC3616" s="127"/>
      <c r="AE3616" s="127"/>
    </row>
    <row r="3617" spans="1:31" ht="23.25" customHeight="1" x14ac:dyDescent="0.2">
      <c r="A3617" s="220" t="s">
        <v>3193</v>
      </c>
      <c r="B3617" s="219">
        <v>1108</v>
      </c>
      <c r="C3617" s="105" t="s">
        <v>1697</v>
      </c>
      <c r="D3617" s="13" t="str">
        <f>INDEX(Лист2!C:C,MATCH(B3617,Лист2!A:A,0))</f>
        <v>г. Витебск, пр-т Победы, д. 15, Витебский р-н, Витебская обл.</v>
      </c>
      <c r="E3617" s="43" t="s">
        <v>2646</v>
      </c>
      <c r="F3617" s="43" t="s">
        <v>3052</v>
      </c>
      <c r="G3617" s="478"/>
      <c r="H3617" s="478"/>
      <c r="I3617" s="478"/>
      <c r="J3617" s="167"/>
      <c r="K3617" s="11"/>
      <c r="L3617" s="46"/>
      <c r="M3617" s="522" t="s">
        <v>12589</v>
      </c>
      <c r="N3617" s="39" t="s">
        <v>20801</v>
      </c>
      <c r="O3617" s="39"/>
      <c r="P3617" s="39"/>
      <c r="Q3617" s="91"/>
      <c r="R3617" s="53"/>
      <c r="S3617" s="537"/>
      <c r="T3617" s="92">
        <v>42277</v>
      </c>
      <c r="U3617" s="338"/>
      <c r="V3617" s="92"/>
      <c r="W3617" s="92"/>
      <c r="Y3617" s="127"/>
      <c r="Z3617" s="127"/>
      <c r="AA3617" s="127"/>
      <c r="AB3617" s="127"/>
      <c r="AC3617" s="127"/>
      <c r="AE3617" s="127"/>
    </row>
    <row r="3618" spans="1:31" ht="33.75" customHeight="1" x14ac:dyDescent="0.2">
      <c r="A3618" s="220" t="s">
        <v>23088</v>
      </c>
      <c r="B3618" s="219">
        <v>5901</v>
      </c>
      <c r="C3618" s="105" t="s">
        <v>1697</v>
      </c>
      <c r="D3618" s="13" t="str">
        <f>INDEX(Лист2!C:C,MATCH(B3618,Лист2!A:A,0))</f>
        <v>д. Майск, Белыничский р-н, Могилёвская обл.</v>
      </c>
      <c r="E3618" s="43" t="s">
        <v>934</v>
      </c>
      <c r="F3618" s="43" t="s">
        <v>3099</v>
      </c>
      <c r="G3618" s="22" t="s">
        <v>2120</v>
      </c>
      <c r="H3618" s="22"/>
      <c r="I3618" s="18"/>
      <c r="J3618" s="167"/>
      <c r="K3618" s="11"/>
      <c r="L3618" s="46"/>
      <c r="M3618" s="522" t="s">
        <v>8940</v>
      </c>
      <c r="N3618" s="39" t="s">
        <v>22162</v>
      </c>
      <c r="O3618" s="39"/>
      <c r="P3618" s="39"/>
      <c r="Q3618" s="91"/>
      <c r="R3618" s="53"/>
      <c r="S3618" s="509" t="s">
        <v>2120</v>
      </c>
      <c r="T3618" s="92">
        <v>42335</v>
      </c>
      <c r="U3618" s="338"/>
      <c r="V3618" s="92"/>
      <c r="W3618" s="92"/>
      <c r="Y3618" s="127"/>
      <c r="Z3618" s="127"/>
      <c r="AA3618" s="127"/>
      <c r="AB3618" s="127"/>
      <c r="AC3618" s="127"/>
      <c r="AE3618" s="127"/>
    </row>
    <row r="3619" spans="1:31" ht="23.25" customHeight="1" x14ac:dyDescent="0.2">
      <c r="A3619" s="220">
        <v>42327</v>
      </c>
      <c r="B3619" s="219">
        <v>4264</v>
      </c>
      <c r="C3619" s="105" t="s">
        <v>1697</v>
      </c>
      <c r="D3619" s="13" t="str">
        <f>INDEX(Лист2!C:C,MATCH(B3619,Лист2!A:A,0))</f>
        <v>д. Козловичи, Брестский р-н, Брестская обл.</v>
      </c>
      <c r="E3619" s="43" t="s">
        <v>1713</v>
      </c>
      <c r="F3619" s="43" t="s">
        <v>3094</v>
      </c>
      <c r="G3619" s="22"/>
      <c r="H3619" s="22"/>
      <c r="I3619" s="18" t="s">
        <v>3360</v>
      </c>
      <c r="J3619" s="167"/>
      <c r="K3619" s="11"/>
      <c r="L3619" s="46"/>
      <c r="M3619" s="522" t="s">
        <v>8940</v>
      </c>
      <c r="N3619" s="39" t="s">
        <v>22162</v>
      </c>
      <c r="O3619" s="39"/>
      <c r="P3619" s="39"/>
      <c r="Q3619" s="91"/>
      <c r="R3619" s="53"/>
      <c r="S3619" s="541" t="s">
        <v>3360</v>
      </c>
      <c r="T3619" s="92"/>
      <c r="U3619" s="338"/>
      <c r="V3619" s="92"/>
      <c r="W3619" s="92"/>
      <c r="Y3619" s="127"/>
      <c r="Z3619" s="127"/>
      <c r="AA3619" s="127"/>
      <c r="AB3619" s="127"/>
      <c r="AC3619" s="127"/>
      <c r="AE3619" s="127"/>
    </row>
    <row r="3620" spans="1:31" ht="23.25" customHeight="1" x14ac:dyDescent="0.2">
      <c r="A3620" s="220">
        <v>42329</v>
      </c>
      <c r="B3620" s="219">
        <v>4385</v>
      </c>
      <c r="C3620" s="105" t="s">
        <v>1697</v>
      </c>
      <c r="D3620" s="13" t="str">
        <f>INDEX(Лист2!C:C,MATCH(B3620,Лист2!A:A,0))</f>
        <v>д. Липовец, Ушачский р-н, Витебская обл.</v>
      </c>
      <c r="E3620" s="43" t="s">
        <v>2646</v>
      </c>
      <c r="F3620" s="43" t="s">
        <v>3095</v>
      </c>
      <c r="G3620" s="22" t="s">
        <v>2120</v>
      </c>
      <c r="H3620" s="22"/>
      <c r="I3620" s="18"/>
      <c r="J3620" s="167"/>
      <c r="K3620" s="11"/>
      <c r="L3620" s="46"/>
      <c r="M3620" s="522" t="s">
        <v>8940</v>
      </c>
      <c r="N3620" s="39" t="s">
        <v>22162</v>
      </c>
      <c r="O3620" s="39"/>
      <c r="P3620" s="39"/>
      <c r="Q3620" s="91"/>
      <c r="R3620" s="53"/>
      <c r="S3620" s="541" t="s">
        <v>2120</v>
      </c>
      <c r="T3620" s="92"/>
      <c r="U3620" s="338"/>
      <c r="V3620" s="92"/>
      <c r="W3620" s="92"/>
      <c r="Y3620" s="127"/>
      <c r="Z3620" s="127"/>
      <c r="AA3620" s="127"/>
      <c r="AB3620" s="127"/>
      <c r="AC3620" s="127"/>
      <c r="AE3620" s="127"/>
    </row>
    <row r="3621" spans="1:31" ht="23.25" customHeight="1" x14ac:dyDescent="0.2">
      <c r="A3621" s="220" t="s">
        <v>23197</v>
      </c>
      <c r="B3621" s="219">
        <v>1094</v>
      </c>
      <c r="C3621" s="105" t="s">
        <v>1697</v>
      </c>
      <c r="D3621" s="13" t="str">
        <f>INDEX(Лист2!C:C,MATCH(B3621,Лист2!A:A,0))</f>
        <v>д. Сварынь, башня ГПК РБ, Дрогичинский р-н, Брестская обл.</v>
      </c>
      <c r="E3621" s="43" t="s">
        <v>1713</v>
      </c>
      <c r="F3621" s="43" t="s">
        <v>3094</v>
      </c>
      <c r="G3621" s="22"/>
      <c r="H3621" s="22"/>
      <c r="I3621" s="18" t="s">
        <v>3360</v>
      </c>
      <c r="J3621" s="167"/>
      <c r="K3621" s="11"/>
      <c r="L3621" s="46"/>
      <c r="M3621" s="522" t="s">
        <v>8940</v>
      </c>
      <c r="N3621" s="39" t="s">
        <v>22162</v>
      </c>
      <c r="O3621" s="39"/>
      <c r="P3621" s="39"/>
      <c r="Q3621" s="91"/>
      <c r="R3621" s="53"/>
      <c r="S3621" s="541" t="s">
        <v>3360</v>
      </c>
      <c r="T3621" s="92"/>
      <c r="U3621" s="338"/>
      <c r="V3621" s="92"/>
      <c r="W3621" s="92"/>
      <c r="Y3621" s="127"/>
      <c r="Z3621" s="127"/>
      <c r="AA3621" s="127"/>
      <c r="AB3621" s="127"/>
      <c r="AC3621" s="127"/>
      <c r="AE3621" s="127"/>
    </row>
    <row r="3622" spans="1:31" ht="23.25" customHeight="1" x14ac:dyDescent="0.2">
      <c r="A3622" s="220">
        <v>42331</v>
      </c>
      <c r="B3622" s="219">
        <v>5168</v>
      </c>
      <c r="C3622" s="105" t="s">
        <v>1697</v>
      </c>
      <c r="D3622" s="13" t="str">
        <f>INDEX(Лист2!C:C,MATCH(B3622,Лист2!A:A,0))</f>
        <v>г. Минск, пер. Притыцкого - Брикета, Минский р-н, Минская обл.</v>
      </c>
      <c r="E3622" s="43" t="s">
        <v>1713</v>
      </c>
      <c r="F3622" s="43" t="s">
        <v>3094</v>
      </c>
      <c r="G3622" s="22"/>
      <c r="H3622" s="22"/>
      <c r="I3622" s="18" t="s">
        <v>3360</v>
      </c>
      <c r="J3622" s="167"/>
      <c r="K3622" s="11"/>
      <c r="L3622" s="46"/>
      <c r="M3622" s="522" t="s">
        <v>8940</v>
      </c>
      <c r="N3622" s="39" t="s">
        <v>22162</v>
      </c>
      <c r="O3622" s="39"/>
      <c r="P3622" s="39"/>
      <c r="Q3622" s="91"/>
      <c r="R3622" s="53"/>
      <c r="S3622" s="541" t="s">
        <v>3360</v>
      </c>
      <c r="T3622" s="92"/>
      <c r="U3622" s="338"/>
      <c r="V3622" s="92">
        <v>42335</v>
      </c>
      <c r="W3622" s="92"/>
      <c r="Y3622" s="127"/>
      <c r="Z3622" s="127"/>
      <c r="AA3622" s="127"/>
      <c r="AB3622" s="127"/>
      <c r="AC3622" s="127"/>
      <c r="AE3622" s="127"/>
    </row>
    <row r="3623" spans="1:31" ht="23.25" customHeight="1" x14ac:dyDescent="0.2">
      <c r="A3623" s="220" t="s">
        <v>23196</v>
      </c>
      <c r="B3623" s="219">
        <v>1078</v>
      </c>
      <c r="C3623" s="105" t="s">
        <v>1697</v>
      </c>
      <c r="D3623" s="13" t="str">
        <f>INDEX(Лист2!C:C,MATCH(B3623,Лист2!A:A,0))</f>
        <v>д. Селец, Березовский р-н, Брестская обл.</v>
      </c>
      <c r="E3623" s="43" t="s">
        <v>1713</v>
      </c>
      <c r="F3623" s="43" t="s">
        <v>3094</v>
      </c>
      <c r="G3623" s="22" t="s">
        <v>2120</v>
      </c>
      <c r="H3623" s="22"/>
      <c r="I3623" s="18"/>
      <c r="J3623" s="167"/>
      <c r="K3623" s="11"/>
      <c r="L3623" s="46"/>
      <c r="M3623" s="522" t="s">
        <v>8940</v>
      </c>
      <c r="N3623" s="39" t="s">
        <v>22162</v>
      </c>
      <c r="O3623" s="39"/>
      <c r="P3623" s="39"/>
      <c r="Q3623" s="91"/>
      <c r="R3623" s="53"/>
      <c r="S3623" s="541" t="s">
        <v>2120</v>
      </c>
      <c r="T3623" s="92"/>
      <c r="U3623" s="338"/>
      <c r="V3623" s="92"/>
      <c r="W3623" s="92"/>
      <c r="Y3623" s="127"/>
      <c r="Z3623" s="127"/>
      <c r="AA3623" s="127"/>
      <c r="AB3623" s="127"/>
      <c r="AC3623" s="127"/>
      <c r="AE3623" s="127"/>
    </row>
    <row r="3624" spans="1:31" ht="23.25" customHeight="1" x14ac:dyDescent="0.2">
      <c r="A3624" s="220">
        <v>42332</v>
      </c>
      <c r="B3624" s="219">
        <v>4370</v>
      </c>
      <c r="C3624" s="105" t="s">
        <v>1697</v>
      </c>
      <c r="D3624" s="13" t="str">
        <f>INDEX(Лист2!C:C,MATCH(B3624,Лист2!A:A,0))</f>
        <v>д. Рудня, Полоцкий р-н, Витебская обл.</v>
      </c>
      <c r="E3624" s="43" t="s">
        <v>2646</v>
      </c>
      <c r="F3624" s="43" t="s">
        <v>3095</v>
      </c>
      <c r="G3624" s="22" t="s">
        <v>2120</v>
      </c>
      <c r="H3624" s="22"/>
      <c r="I3624" s="18"/>
      <c r="J3624" s="167"/>
      <c r="K3624" s="11"/>
      <c r="L3624" s="46"/>
      <c r="M3624" s="522" t="s">
        <v>8940</v>
      </c>
      <c r="N3624" s="39" t="s">
        <v>22162</v>
      </c>
      <c r="O3624" s="39"/>
      <c r="P3624" s="39"/>
      <c r="Q3624" s="91"/>
      <c r="R3624" s="53"/>
      <c r="S3624" s="541" t="s">
        <v>2120</v>
      </c>
      <c r="T3624" s="92"/>
      <c r="U3624" s="338"/>
      <c r="V3624" s="92"/>
      <c r="W3624" s="92"/>
      <c r="Y3624" s="127"/>
      <c r="Z3624" s="127"/>
      <c r="AA3624" s="127"/>
      <c r="AB3624" s="127"/>
      <c r="AC3624" s="127"/>
      <c r="AE3624" s="127"/>
    </row>
    <row r="3625" spans="1:31" ht="23.25" customHeight="1" x14ac:dyDescent="0.2">
      <c r="A3625" s="220">
        <v>42333</v>
      </c>
      <c r="B3625" s="219">
        <v>5257</v>
      </c>
      <c r="C3625" s="105" t="s">
        <v>1697</v>
      </c>
      <c r="D3625" s="13" t="str">
        <f>INDEX(Лист2!C:C,MATCH(B3625,Лист2!A:A,0))</f>
        <v>д. Локти, Россонский р-н, Витебская обл.</v>
      </c>
      <c r="E3625" s="43" t="s">
        <v>2646</v>
      </c>
      <c r="F3625" s="43" t="s">
        <v>3095</v>
      </c>
      <c r="G3625" s="22" t="s">
        <v>2120</v>
      </c>
      <c r="H3625" s="22"/>
      <c r="I3625" s="18"/>
      <c r="J3625" s="167"/>
      <c r="K3625" s="11"/>
      <c r="L3625" s="46"/>
      <c r="M3625" s="522" t="s">
        <v>8940</v>
      </c>
      <c r="N3625" s="39" t="s">
        <v>22162</v>
      </c>
      <c r="O3625" s="39"/>
      <c r="P3625" s="39"/>
      <c r="Q3625" s="91"/>
      <c r="R3625" s="53"/>
      <c r="S3625" s="541" t="s">
        <v>2120</v>
      </c>
      <c r="T3625" s="92">
        <v>42348</v>
      </c>
      <c r="U3625" s="338"/>
      <c r="V3625" s="92"/>
      <c r="W3625" s="92"/>
      <c r="Y3625" s="127"/>
      <c r="Z3625" s="127"/>
      <c r="AA3625" s="127"/>
      <c r="AB3625" s="127"/>
      <c r="AC3625" s="127"/>
      <c r="AE3625" s="127"/>
    </row>
    <row r="3626" spans="1:31" ht="23.25" customHeight="1" x14ac:dyDescent="0.2">
      <c r="A3626" s="220">
        <v>42334</v>
      </c>
      <c r="B3626" s="219">
        <v>4365</v>
      </c>
      <c r="C3626" s="105" t="s">
        <v>1697</v>
      </c>
      <c r="D3626" s="13" t="str">
        <f>INDEX(Лист2!C:C,MATCH(B3626,Лист2!A:A,0))</f>
        <v>д. Гаврилино, Освейский с/с, Верхнедвинский р-н, Витебская обл.</v>
      </c>
      <c r="E3626" s="43" t="s">
        <v>2646</v>
      </c>
      <c r="F3626" s="43" t="s">
        <v>3095</v>
      </c>
      <c r="G3626" s="22" t="s">
        <v>2120</v>
      </c>
      <c r="H3626" s="22"/>
      <c r="I3626" s="18" t="s">
        <v>3360</v>
      </c>
      <c r="J3626" s="167"/>
      <c r="K3626" s="11"/>
      <c r="L3626" s="46"/>
      <c r="M3626" s="522" t="s">
        <v>8940</v>
      </c>
      <c r="N3626" s="39" t="s">
        <v>22162</v>
      </c>
      <c r="O3626" s="39"/>
      <c r="P3626" s="39"/>
      <c r="Q3626" s="91"/>
      <c r="R3626" s="53"/>
      <c r="S3626" s="541" t="s">
        <v>23062</v>
      </c>
      <c r="T3626" s="92"/>
      <c r="U3626" s="338"/>
      <c r="V3626" s="92"/>
      <c r="W3626" s="92"/>
      <c r="Y3626" s="127"/>
      <c r="Z3626" s="127"/>
      <c r="AA3626" s="127"/>
      <c r="AB3626" s="127"/>
      <c r="AC3626" s="127"/>
      <c r="AE3626" s="127"/>
    </row>
    <row r="3627" spans="1:31" ht="23.25" customHeight="1" x14ac:dyDescent="0.2">
      <c r="A3627" s="220">
        <v>42334</v>
      </c>
      <c r="B3627" s="219">
        <v>5455</v>
      </c>
      <c r="C3627" s="105" t="s">
        <v>1697</v>
      </c>
      <c r="D3627" s="13" t="str">
        <f>INDEX(Лист2!C:C,MATCH(B3627,Лист2!A:A,0))</f>
        <v>г. Минск, ул. Скорины, д. 11, Минский р-н, Минская обл.</v>
      </c>
      <c r="E3627" s="43" t="s">
        <v>2119</v>
      </c>
      <c r="F3627" s="43" t="s">
        <v>3051</v>
      </c>
      <c r="G3627" s="22"/>
      <c r="H3627" s="22"/>
      <c r="I3627" s="18" t="s">
        <v>3360</v>
      </c>
      <c r="J3627" s="167"/>
      <c r="K3627" s="11"/>
      <c r="L3627" s="46"/>
      <c r="M3627" s="522" t="s">
        <v>8940</v>
      </c>
      <c r="N3627" s="39" t="s">
        <v>22162</v>
      </c>
      <c r="O3627" s="39"/>
      <c r="P3627" s="39"/>
      <c r="Q3627" s="91"/>
      <c r="R3627" s="53"/>
      <c r="S3627" s="541" t="s">
        <v>3360</v>
      </c>
      <c r="T3627" s="92"/>
      <c r="U3627" s="338"/>
      <c r="V3627" s="92"/>
      <c r="W3627" s="92"/>
      <c r="Y3627" s="127"/>
      <c r="Z3627" s="127"/>
      <c r="AA3627" s="127"/>
      <c r="AB3627" s="127"/>
      <c r="AC3627" s="127"/>
      <c r="AE3627" s="127"/>
    </row>
    <row r="3628" spans="1:31" ht="48.75" customHeight="1" x14ac:dyDescent="0.2">
      <c r="A3628" s="220" t="s">
        <v>23205</v>
      </c>
      <c r="B3628" s="219">
        <v>1075</v>
      </c>
      <c r="C3628" s="105" t="s">
        <v>1697</v>
      </c>
      <c r="D3628" s="13" t="str">
        <f>INDEX(Лист2!C:C,MATCH(B3628,Лист2!A:A,0))</f>
        <v>д. Изубрица, Верхнедвинский р-н, Витебская обл.</v>
      </c>
      <c r="E3628" s="43" t="s">
        <v>2646</v>
      </c>
      <c r="F3628" s="43" t="s">
        <v>3095</v>
      </c>
      <c r="G3628" s="22" t="s">
        <v>2120</v>
      </c>
      <c r="H3628" s="22" t="s">
        <v>2121</v>
      </c>
      <c r="I3628" s="18" t="s">
        <v>3360</v>
      </c>
      <c r="J3628" s="167"/>
      <c r="K3628" s="11"/>
      <c r="L3628" s="46"/>
      <c r="M3628" s="522" t="s">
        <v>8940</v>
      </c>
      <c r="N3628" s="39" t="s">
        <v>22162</v>
      </c>
      <c r="O3628" s="39"/>
      <c r="P3628" s="39"/>
      <c r="Q3628" s="91"/>
      <c r="R3628" s="53"/>
      <c r="S3628" s="509" t="s">
        <v>3381</v>
      </c>
      <c r="T3628" s="92">
        <v>42348</v>
      </c>
      <c r="U3628" s="338"/>
      <c r="V3628" s="92">
        <v>42348</v>
      </c>
      <c r="W3628" s="92"/>
      <c r="Y3628" s="127"/>
      <c r="Z3628" s="127"/>
      <c r="AA3628" s="127"/>
      <c r="AB3628" s="127"/>
      <c r="AC3628" s="127"/>
      <c r="AE3628" s="127"/>
    </row>
    <row r="3629" spans="1:31" ht="34.5" customHeight="1" x14ac:dyDescent="0.2">
      <c r="A3629" s="220" t="s">
        <v>23199</v>
      </c>
      <c r="B3629" s="219">
        <v>1098</v>
      </c>
      <c r="C3629" s="105" t="s">
        <v>1697</v>
      </c>
      <c r="D3629" s="13" t="str">
        <f>INDEX(Лист2!C:C,MATCH(B3629,Лист2!A:A,0))</f>
        <v>г. Белоозерск, ул. Шоссейная, д. 6, Березовский р-н, Брестская обл.</v>
      </c>
      <c r="E3629" s="43" t="s">
        <v>1713</v>
      </c>
      <c r="F3629" s="43" t="s">
        <v>3094</v>
      </c>
      <c r="G3629" s="22" t="s">
        <v>2120</v>
      </c>
      <c r="H3629" s="22" t="s">
        <v>2121</v>
      </c>
      <c r="I3629" s="18" t="s">
        <v>3360</v>
      </c>
      <c r="J3629" s="167"/>
      <c r="K3629" s="11"/>
      <c r="L3629" s="46"/>
      <c r="M3629" s="522" t="s">
        <v>8940</v>
      </c>
      <c r="N3629" s="39" t="s">
        <v>22162</v>
      </c>
      <c r="O3629" s="39"/>
      <c r="P3629" s="39"/>
      <c r="Q3629" s="91"/>
      <c r="R3629" s="53"/>
      <c r="S3629" s="541" t="s">
        <v>3381</v>
      </c>
      <c r="T3629" s="92"/>
      <c r="U3629" s="338"/>
      <c r="V3629" s="92"/>
      <c r="W3629" s="92"/>
      <c r="Y3629" s="127"/>
      <c r="Z3629" s="127"/>
      <c r="AA3629" s="127"/>
      <c r="AB3629" s="127"/>
      <c r="AC3629" s="127"/>
      <c r="AE3629" s="127"/>
    </row>
    <row r="3630" spans="1:31" ht="23.25" customHeight="1" x14ac:dyDescent="0.2">
      <c r="A3630" s="220">
        <v>42334</v>
      </c>
      <c r="B3630" s="219">
        <v>5447</v>
      </c>
      <c r="C3630" s="105" t="s">
        <v>1697</v>
      </c>
      <c r="D3630" s="13" t="str">
        <f>INDEX(Лист2!C:C,MATCH(B3630,Лист2!A:A,0))</f>
        <v>г. Оболь, ул. Ленина, д. 10, Шумилинский р-н, Витебская обл.</v>
      </c>
      <c r="E3630" s="43" t="s">
        <v>1713</v>
      </c>
      <c r="F3630" s="43" t="s">
        <v>3094</v>
      </c>
      <c r="G3630" s="22"/>
      <c r="H3630" s="22"/>
      <c r="I3630" s="18" t="s">
        <v>3360</v>
      </c>
      <c r="J3630" s="167"/>
      <c r="K3630" s="11"/>
      <c r="L3630" s="46"/>
      <c r="M3630" s="522" t="s">
        <v>8940</v>
      </c>
      <c r="N3630" s="39" t="s">
        <v>22162</v>
      </c>
      <c r="O3630" s="39"/>
      <c r="P3630" s="39"/>
      <c r="Q3630" s="91"/>
      <c r="R3630" s="53"/>
      <c r="S3630" s="541" t="s">
        <v>3360</v>
      </c>
      <c r="T3630" s="92"/>
      <c r="U3630" s="338"/>
      <c r="V3630" s="92"/>
      <c r="W3630" s="92"/>
      <c r="Y3630" s="127"/>
      <c r="Z3630" s="127"/>
      <c r="AA3630" s="127"/>
      <c r="AB3630" s="127"/>
      <c r="AC3630" s="127"/>
      <c r="AE3630" s="127"/>
    </row>
    <row r="3631" spans="1:31" ht="23.25" customHeight="1" x14ac:dyDescent="0.2">
      <c r="A3631" s="220" t="s">
        <v>23184</v>
      </c>
      <c r="B3631" s="219">
        <v>4929</v>
      </c>
      <c r="C3631" s="105" t="s">
        <v>1697</v>
      </c>
      <c r="D3631" s="13" t="str">
        <f>INDEX(Лист2!C:C,MATCH(B3631,Лист2!A:A,0))</f>
        <v>д. Горня, Хотимский р-н, Могилёвская обл.</v>
      </c>
      <c r="E3631" s="43" t="s">
        <v>934</v>
      </c>
      <c r="F3631" s="43" t="s">
        <v>3099</v>
      </c>
      <c r="G3631" s="22" t="s">
        <v>2120</v>
      </c>
      <c r="H3631" s="22"/>
      <c r="I3631" s="18"/>
      <c r="J3631" s="167"/>
      <c r="K3631" s="11"/>
      <c r="L3631" s="46"/>
      <c r="M3631" s="522"/>
      <c r="N3631" s="39" t="s">
        <v>22162</v>
      </c>
      <c r="O3631" s="39"/>
      <c r="P3631" s="39"/>
      <c r="Q3631" s="91"/>
      <c r="R3631" s="53"/>
      <c r="S3631" s="541" t="s">
        <v>2120</v>
      </c>
      <c r="T3631" s="92">
        <v>42335</v>
      </c>
      <c r="U3631" s="338"/>
      <c r="V3631" s="92"/>
      <c r="W3631" s="92"/>
      <c r="Y3631" s="127"/>
      <c r="Z3631" s="127"/>
      <c r="AA3631" s="127"/>
      <c r="AB3631" s="127"/>
      <c r="AC3631" s="127"/>
      <c r="AE3631" s="127"/>
    </row>
    <row r="3632" spans="1:31" ht="23.25" customHeight="1" x14ac:dyDescent="0.2">
      <c r="A3632" s="220" t="s">
        <v>23181</v>
      </c>
      <c r="B3632" s="219">
        <v>5460</v>
      </c>
      <c r="C3632" s="105" t="s">
        <v>1697</v>
      </c>
      <c r="D3632" s="13" t="str">
        <f>INDEX(Лист2!C:C,MATCH(B3632,Лист2!A:A,0))</f>
        <v>г. Солигорск, ул. Заслонова, д. 29, Солигорский р-н, Минская обл.</v>
      </c>
      <c r="E3632" s="43" t="s">
        <v>934</v>
      </c>
      <c r="F3632" s="43" t="s">
        <v>3099</v>
      </c>
      <c r="G3632" s="22" t="s">
        <v>2120</v>
      </c>
      <c r="H3632" s="22" t="s">
        <v>2121</v>
      </c>
      <c r="I3632" s="18" t="s">
        <v>3360</v>
      </c>
      <c r="J3632" s="167"/>
      <c r="K3632" s="11"/>
      <c r="L3632" s="46"/>
      <c r="M3632" s="522"/>
      <c r="N3632" s="39" t="s">
        <v>22162</v>
      </c>
      <c r="O3632" s="39"/>
      <c r="P3632" s="39"/>
      <c r="Q3632" s="91"/>
      <c r="R3632" s="53"/>
      <c r="S3632" s="541" t="s">
        <v>23182</v>
      </c>
      <c r="T3632" s="92">
        <v>42335</v>
      </c>
      <c r="U3632" s="338"/>
      <c r="V3632" s="92">
        <v>42335</v>
      </c>
      <c r="W3632" s="92"/>
      <c r="Y3632" s="127"/>
      <c r="Z3632" s="127"/>
      <c r="AA3632" s="127"/>
      <c r="AB3632" s="127"/>
      <c r="AC3632" s="127"/>
      <c r="AE3632" s="127"/>
    </row>
    <row r="3633" spans="1:31" ht="23.25" customHeight="1" x14ac:dyDescent="0.2">
      <c r="A3633" s="220" t="s">
        <v>23183</v>
      </c>
      <c r="B3633" s="219">
        <v>5480</v>
      </c>
      <c r="C3633" s="105" t="s">
        <v>1697</v>
      </c>
      <c r="D3633" s="13" t="str">
        <f>INDEX(Лист2!C:C,MATCH(B3633,Лист2!A:A,0))</f>
        <v>д. Вишнево, ул. Первомайская, д. 4, Воложинский р-н, Минская обл.</v>
      </c>
      <c r="E3633" s="43" t="s">
        <v>2119</v>
      </c>
      <c r="F3633" s="43" t="s">
        <v>3098</v>
      </c>
      <c r="G3633" s="22" t="s">
        <v>2120</v>
      </c>
      <c r="H3633" s="22"/>
      <c r="I3633" s="18"/>
      <c r="J3633" s="167"/>
      <c r="K3633" s="11"/>
      <c r="L3633" s="46"/>
      <c r="M3633" s="522"/>
      <c r="N3633" s="39" t="s">
        <v>22162</v>
      </c>
      <c r="O3633" s="39"/>
      <c r="P3633" s="39"/>
      <c r="Q3633" s="91"/>
      <c r="R3633" s="53"/>
      <c r="S3633" s="551"/>
      <c r="T3633" s="549">
        <v>42335</v>
      </c>
      <c r="U3633" s="550">
        <v>42338</v>
      </c>
      <c r="V3633" s="92"/>
      <c r="W3633" s="92"/>
      <c r="Y3633" s="127"/>
      <c r="Z3633" s="127"/>
      <c r="AA3633" s="127"/>
      <c r="AB3633" s="127"/>
      <c r="AC3633" s="127"/>
      <c r="AE3633" s="127"/>
    </row>
    <row r="3634" spans="1:31" ht="23.25" customHeight="1" x14ac:dyDescent="0.2">
      <c r="A3634" s="220" t="s">
        <v>23102</v>
      </c>
      <c r="B3634" s="219">
        <v>4148</v>
      </c>
      <c r="C3634" s="105" t="s">
        <v>1697</v>
      </c>
      <c r="D3634" s="13" t="str">
        <f>INDEX(Лист2!C:C,MATCH(B3634,Лист2!A:A,0))</f>
        <v>г. Слуцк, ул. Плиева, 13, Слуцкий р-н, Минская обл.</v>
      </c>
      <c r="E3634" s="43" t="s">
        <v>2119</v>
      </c>
      <c r="F3634" s="43" t="s">
        <v>3098</v>
      </c>
      <c r="G3634" s="22"/>
      <c r="H3634" s="22"/>
      <c r="I3634" s="18" t="s">
        <v>3360</v>
      </c>
      <c r="J3634" s="167"/>
      <c r="K3634" s="11"/>
      <c r="L3634" s="46"/>
      <c r="M3634" s="522"/>
      <c r="N3634" s="39" t="s">
        <v>22162</v>
      </c>
      <c r="O3634" s="39"/>
      <c r="P3634" s="39"/>
      <c r="Q3634" s="91"/>
      <c r="R3634" s="53"/>
      <c r="S3634" s="541" t="s">
        <v>3360</v>
      </c>
      <c r="T3634" s="92"/>
      <c r="U3634" s="338"/>
      <c r="V3634" s="549">
        <v>42335</v>
      </c>
      <c r="W3634" s="549">
        <v>42338</v>
      </c>
      <c r="Y3634" s="127"/>
      <c r="Z3634" s="127"/>
      <c r="AA3634" s="127"/>
      <c r="AB3634" s="127"/>
      <c r="AC3634" s="127"/>
      <c r="AE3634" s="127"/>
    </row>
    <row r="3635" spans="1:31" ht="23.25" customHeight="1" x14ac:dyDescent="0.2">
      <c r="A3635" s="220" t="s">
        <v>23102</v>
      </c>
      <c r="B3635" s="219">
        <v>4269</v>
      </c>
      <c r="C3635" s="105" t="s">
        <v>1697</v>
      </c>
      <c r="D3635" s="13" t="str">
        <f>INDEX(Лист2!C:C,MATCH(B3635,Лист2!A:A,0))</f>
        <v>д. Тычины, Солигорский р-н, Минская обл.</v>
      </c>
      <c r="E3635" s="43" t="s">
        <v>2119</v>
      </c>
      <c r="F3635" s="43" t="s">
        <v>3098</v>
      </c>
      <c r="G3635" s="22"/>
      <c r="H3635" s="22"/>
      <c r="I3635" s="18" t="s">
        <v>3360</v>
      </c>
      <c r="J3635" s="167"/>
      <c r="K3635" s="11"/>
      <c r="L3635" s="46"/>
      <c r="M3635" s="522"/>
      <c r="N3635" s="39" t="s">
        <v>22162</v>
      </c>
      <c r="O3635" s="39"/>
      <c r="P3635" s="39"/>
      <c r="Q3635" s="91"/>
      <c r="R3635" s="53"/>
      <c r="S3635" s="541" t="s">
        <v>3360</v>
      </c>
      <c r="T3635" s="92"/>
      <c r="U3635" s="338"/>
      <c r="V3635" s="92">
        <v>42335</v>
      </c>
      <c r="W3635" s="92"/>
      <c r="Y3635" s="127"/>
      <c r="Z3635" s="127"/>
      <c r="AA3635" s="127"/>
      <c r="AB3635" s="127"/>
      <c r="AC3635" s="127"/>
      <c r="AE3635" s="127"/>
    </row>
    <row r="3636" spans="1:31" ht="23.25" customHeight="1" x14ac:dyDescent="0.2">
      <c r="A3636" s="220" t="s">
        <v>23102</v>
      </c>
      <c r="B3636" s="219">
        <v>5069</v>
      </c>
      <c r="C3636" s="105" t="s">
        <v>1697</v>
      </c>
      <c r="D3636" s="13" t="str">
        <f>INDEX(Лист2!C:C,MATCH(B3636,Лист2!A:A,0))</f>
        <v>г. Солигорск, в районе ул.Октябрьская, д. 28, Солигорский р-н, Минская обл.</v>
      </c>
      <c r="E3636" s="43" t="s">
        <v>2119</v>
      </c>
      <c r="F3636" s="43" t="s">
        <v>3098</v>
      </c>
      <c r="G3636" s="22"/>
      <c r="H3636" s="22"/>
      <c r="I3636" s="18" t="s">
        <v>3360</v>
      </c>
      <c r="J3636" s="167"/>
      <c r="K3636" s="11"/>
      <c r="L3636" s="46"/>
      <c r="M3636" s="522"/>
      <c r="N3636" s="39" t="s">
        <v>22162</v>
      </c>
      <c r="O3636" s="39"/>
      <c r="P3636" s="39"/>
      <c r="Q3636" s="91"/>
      <c r="R3636" s="53"/>
      <c r="S3636" s="541" t="s">
        <v>3360</v>
      </c>
      <c r="T3636" s="92"/>
      <c r="U3636" s="338"/>
      <c r="V3636" s="92">
        <v>42335</v>
      </c>
      <c r="W3636" s="92"/>
      <c r="Y3636" s="127"/>
      <c r="Z3636" s="127"/>
      <c r="AA3636" s="127"/>
      <c r="AB3636" s="127"/>
      <c r="AC3636" s="127"/>
      <c r="AE3636" s="127"/>
    </row>
    <row r="3637" spans="1:31" ht="34.5" customHeight="1" x14ac:dyDescent="0.2">
      <c r="A3637" s="220" t="s">
        <v>23194</v>
      </c>
      <c r="B3637" s="219">
        <v>5486</v>
      </c>
      <c r="C3637" s="105" t="s">
        <v>1697</v>
      </c>
      <c r="D3637" s="13" t="str">
        <f>INDEX(Лист2!C:C,MATCH(B3637,Лист2!A:A,0))</f>
        <v>д. Боровляны, аг. Лесной , д. 20, Минский р-н, Минская обл.</v>
      </c>
      <c r="E3637" s="43" t="s">
        <v>2119</v>
      </c>
      <c r="F3637" s="43" t="s">
        <v>3098</v>
      </c>
      <c r="G3637" s="547"/>
      <c r="H3637" s="547"/>
      <c r="I3637" s="18" t="s">
        <v>3360</v>
      </c>
      <c r="J3637" s="167"/>
      <c r="K3637" s="11"/>
      <c r="L3637" s="46"/>
      <c r="M3637" s="522"/>
      <c r="N3637" s="39" t="s">
        <v>22162</v>
      </c>
      <c r="O3637" s="39"/>
      <c r="P3637" s="39"/>
      <c r="Q3637" s="91"/>
      <c r="R3637" s="53"/>
      <c r="S3637" s="509" t="s">
        <v>3360</v>
      </c>
      <c r="T3637" s="92"/>
      <c r="U3637" s="338"/>
      <c r="V3637" s="92">
        <v>42335</v>
      </c>
      <c r="W3637" s="92"/>
      <c r="Y3637" s="127"/>
      <c r="Z3637" s="127"/>
      <c r="AA3637" s="127"/>
      <c r="AB3637" s="127"/>
      <c r="AC3637" s="127"/>
      <c r="AE3637" s="127"/>
    </row>
    <row r="3638" spans="1:31" ht="43.5" customHeight="1" x14ac:dyDescent="0.2">
      <c r="A3638" s="220" t="s">
        <v>23212</v>
      </c>
      <c r="B3638" s="219">
        <v>5495</v>
      </c>
      <c r="C3638" s="105" t="s">
        <v>1697</v>
      </c>
      <c r="D3638" s="13" t="str">
        <f>INDEX(Лист2!C:C,MATCH(B3638,Лист2!A:A,0))</f>
        <v>г. Минск, пр-т Партизанский, д. 150а, Минский р-н, Минская обл.</v>
      </c>
      <c r="E3638" s="43" t="s">
        <v>2119</v>
      </c>
      <c r="F3638" s="43" t="s">
        <v>3051</v>
      </c>
      <c r="G3638" s="547"/>
      <c r="H3638" s="22" t="s">
        <v>2121</v>
      </c>
      <c r="I3638" s="18" t="s">
        <v>3360</v>
      </c>
      <c r="J3638" s="167"/>
      <c r="K3638" s="11"/>
      <c r="L3638" s="46"/>
      <c r="M3638" s="522"/>
      <c r="N3638" s="39" t="s">
        <v>22162</v>
      </c>
      <c r="O3638" s="39"/>
      <c r="P3638" s="39"/>
      <c r="Q3638" s="91"/>
      <c r="R3638" s="53"/>
      <c r="S3638" s="553" t="s">
        <v>23213</v>
      </c>
      <c r="T3638" s="92"/>
      <c r="U3638" s="338"/>
      <c r="V3638" s="92">
        <v>42335</v>
      </c>
      <c r="W3638" s="92"/>
      <c r="Y3638" s="127"/>
      <c r="Z3638" s="127"/>
      <c r="AA3638" s="127"/>
      <c r="AB3638" s="127"/>
      <c r="AC3638" s="127"/>
      <c r="AE3638" s="127"/>
    </row>
    <row r="3639" spans="1:31" ht="23.25" customHeight="1" x14ac:dyDescent="0.2">
      <c r="A3639" s="220" t="s">
        <v>23200</v>
      </c>
      <c r="B3639" s="219">
        <v>1150</v>
      </c>
      <c r="C3639" s="105" t="s">
        <v>1697</v>
      </c>
      <c r="D3639" s="13" t="str">
        <f>INDEX(Лист2!C:C,MATCH(B3639,Лист2!A:A,0))</f>
        <v>д. Доманово,  ИУ "ИК № 22", Ивацевичский р-н, Брестская обл.</v>
      </c>
      <c r="E3639" s="43" t="s">
        <v>1713</v>
      </c>
      <c r="F3639" s="43" t="s">
        <v>3094</v>
      </c>
      <c r="G3639" s="547"/>
      <c r="H3639" s="547"/>
      <c r="I3639" s="18" t="s">
        <v>3360</v>
      </c>
      <c r="J3639" s="167"/>
      <c r="K3639" s="11"/>
      <c r="L3639" s="46"/>
      <c r="M3639" s="522"/>
      <c r="N3639" s="39" t="s">
        <v>22162</v>
      </c>
      <c r="O3639" s="39"/>
      <c r="P3639" s="39"/>
      <c r="Q3639" s="91"/>
      <c r="R3639" s="53"/>
      <c r="S3639" s="541" t="s">
        <v>3360</v>
      </c>
      <c r="T3639" s="92"/>
      <c r="U3639" s="338"/>
      <c r="V3639" s="92"/>
      <c r="W3639" s="92"/>
      <c r="Y3639" s="127"/>
      <c r="Z3639" s="127"/>
      <c r="AA3639" s="127"/>
      <c r="AB3639" s="127"/>
      <c r="AC3639" s="127"/>
      <c r="AE3639" s="127"/>
    </row>
    <row r="3640" spans="1:31" ht="23.25" customHeight="1" x14ac:dyDescent="0.2">
      <c r="A3640" s="220" t="s">
        <v>23204</v>
      </c>
      <c r="B3640" s="219">
        <v>5441</v>
      </c>
      <c r="C3640" s="105" t="s">
        <v>1697</v>
      </c>
      <c r="D3640" s="13" t="str">
        <f>INDEX(Лист2!C:C,MATCH(B3640,Лист2!A:A,0))</f>
        <v>г. Гродно, ул. Центральная, д. 10/1, Гродненский р-н, Гродненская обл.</v>
      </c>
      <c r="E3640" s="43" t="s">
        <v>646</v>
      </c>
      <c r="F3640" s="43" t="s">
        <v>3054</v>
      </c>
      <c r="G3640" s="547"/>
      <c r="H3640" s="547"/>
      <c r="I3640" s="18" t="s">
        <v>3360</v>
      </c>
      <c r="J3640" s="167"/>
      <c r="K3640" s="11"/>
      <c r="L3640" s="46"/>
      <c r="M3640" s="522"/>
      <c r="N3640" s="39" t="s">
        <v>22162</v>
      </c>
      <c r="O3640" s="39"/>
      <c r="P3640" s="39"/>
      <c r="Q3640" s="91"/>
      <c r="R3640" s="53"/>
      <c r="S3640" s="541" t="s">
        <v>3360</v>
      </c>
      <c r="T3640" s="92"/>
      <c r="U3640" s="338"/>
      <c r="V3640" s="92">
        <v>42348</v>
      </c>
      <c r="W3640" s="92"/>
      <c r="Y3640" s="127"/>
      <c r="Z3640" s="127"/>
      <c r="AA3640" s="127"/>
      <c r="AB3640" s="127"/>
      <c r="AC3640" s="127"/>
      <c r="AE3640" s="127"/>
    </row>
    <row r="3641" spans="1:31" ht="23.25" customHeight="1" x14ac:dyDescent="0.2">
      <c r="A3641" s="220" t="s">
        <v>23204</v>
      </c>
      <c r="B3641" s="219">
        <v>5086</v>
      </c>
      <c r="C3641" s="105" t="s">
        <v>1697</v>
      </c>
      <c r="D3641" s="13" t="str">
        <f>INDEX(Лист2!C:C,MATCH(B3641,Лист2!A:A,0))</f>
        <v>г. Гродно, ул. Л. Чайкиной, д. 35, Гродненский р-н, Гродненская обл.</v>
      </c>
      <c r="E3641" s="43" t="s">
        <v>646</v>
      </c>
      <c r="F3641" s="43" t="s">
        <v>3054</v>
      </c>
      <c r="G3641" s="547"/>
      <c r="H3641" s="547"/>
      <c r="I3641" s="18" t="s">
        <v>3360</v>
      </c>
      <c r="J3641" s="167"/>
      <c r="K3641" s="11"/>
      <c r="L3641" s="46"/>
      <c r="M3641" s="522"/>
      <c r="N3641" s="39" t="s">
        <v>22162</v>
      </c>
      <c r="O3641" s="39"/>
      <c r="P3641" s="39"/>
      <c r="Q3641" s="91"/>
      <c r="R3641" s="53"/>
      <c r="S3641" s="541" t="s">
        <v>3360</v>
      </c>
      <c r="T3641" s="92"/>
      <c r="U3641" s="338"/>
      <c r="V3641" s="92">
        <v>42348</v>
      </c>
      <c r="W3641" s="92"/>
      <c r="Y3641" s="127"/>
      <c r="Z3641" s="127"/>
      <c r="AA3641" s="127"/>
      <c r="AB3641" s="127"/>
      <c r="AC3641" s="127"/>
      <c r="AE3641" s="127"/>
    </row>
    <row r="3642" spans="1:31" ht="23.25" customHeight="1" x14ac:dyDescent="0.2">
      <c r="A3642" s="220" t="s">
        <v>23093</v>
      </c>
      <c r="B3642" s="219">
        <v>5442</v>
      </c>
      <c r="C3642" s="105" t="s">
        <v>1697</v>
      </c>
      <c r="D3642" s="13" t="str">
        <f>INDEX(Лист2!C:C,MATCH(B3642,Лист2!A:A,0))</f>
        <v>г. Гродно, ул. Александровича р-н д. №15, Гродненский р-н, Гродненская обл.</v>
      </c>
      <c r="E3642" s="43" t="s">
        <v>646</v>
      </c>
      <c r="F3642" s="43" t="s">
        <v>3054</v>
      </c>
      <c r="G3642" s="547"/>
      <c r="H3642" s="547"/>
      <c r="I3642" s="18" t="s">
        <v>3360</v>
      </c>
      <c r="J3642" s="167"/>
      <c r="K3642" s="11"/>
      <c r="L3642" s="46"/>
      <c r="M3642" s="522"/>
      <c r="N3642" s="39" t="s">
        <v>22162</v>
      </c>
      <c r="O3642" s="39"/>
      <c r="P3642" s="39"/>
      <c r="Q3642" s="91"/>
      <c r="R3642" s="53"/>
      <c r="S3642" s="541" t="s">
        <v>3360</v>
      </c>
      <c r="T3642" s="92"/>
      <c r="U3642" s="338"/>
      <c r="V3642" s="92">
        <v>42348</v>
      </c>
      <c r="W3642" s="92"/>
      <c r="Y3642" s="127"/>
      <c r="Z3642" s="127"/>
      <c r="AA3642" s="127"/>
      <c r="AB3642" s="127"/>
      <c r="AC3642" s="127"/>
      <c r="AE3642" s="127"/>
    </row>
    <row r="3643" spans="1:31" ht="23.25" customHeight="1" x14ac:dyDescent="0.2">
      <c r="A3643" s="220" t="s">
        <v>23206</v>
      </c>
      <c r="B3643" s="219">
        <v>5439</v>
      </c>
      <c r="C3643" s="105" t="s">
        <v>1697</v>
      </c>
      <c r="D3643" s="13" t="str">
        <f>INDEX(Лист2!C:C,MATCH(B3643,Лист2!A:A,0))</f>
        <v>д. Белынковичи, Костюковичский р-н, Могилёвская обл.</v>
      </c>
      <c r="E3643" s="43" t="s">
        <v>934</v>
      </c>
      <c r="F3643" s="43" t="s">
        <v>3099</v>
      </c>
      <c r="G3643" s="22" t="s">
        <v>2120</v>
      </c>
      <c r="H3643" s="547"/>
      <c r="I3643" s="18"/>
      <c r="J3643" s="167"/>
      <c r="K3643" s="11"/>
      <c r="L3643" s="46"/>
      <c r="M3643" s="522"/>
      <c r="N3643" s="39" t="s">
        <v>22162</v>
      </c>
      <c r="O3643" s="39"/>
      <c r="P3643" s="39"/>
      <c r="Q3643" s="91"/>
      <c r="R3643" s="53"/>
      <c r="S3643" s="541" t="s">
        <v>2120</v>
      </c>
      <c r="T3643" s="92">
        <v>42348</v>
      </c>
      <c r="U3643" s="338"/>
      <c r="V3643" s="92"/>
      <c r="W3643" s="92"/>
      <c r="Y3643" s="127"/>
      <c r="Z3643" s="127"/>
      <c r="AA3643" s="127"/>
      <c r="AB3643" s="127"/>
      <c r="AC3643" s="127"/>
      <c r="AE3643" s="127"/>
    </row>
    <row r="3644" spans="1:31" ht="23.25" customHeight="1" x14ac:dyDescent="0.2">
      <c r="A3644" s="220" t="s">
        <v>23100</v>
      </c>
      <c r="B3644" s="219">
        <v>5009</v>
      </c>
      <c r="C3644" s="105" t="s">
        <v>1697</v>
      </c>
      <c r="D3644" s="13" t="str">
        <f>INDEX(Лист2!C:C,MATCH(B3644,Лист2!A:A,0))</f>
        <v>г. Витебск, пр-т Фрунзе, д. 27, Витебский р-н, Витебская обл.</v>
      </c>
      <c r="E3644" s="43" t="s">
        <v>2646</v>
      </c>
      <c r="F3644" s="43" t="s">
        <v>3052</v>
      </c>
      <c r="G3644" s="547"/>
      <c r="H3644" s="547"/>
      <c r="I3644" s="18" t="s">
        <v>3360</v>
      </c>
      <c r="J3644" s="167"/>
      <c r="K3644" s="11"/>
      <c r="L3644" s="46"/>
      <c r="M3644" s="522"/>
      <c r="N3644" s="39" t="s">
        <v>22162</v>
      </c>
      <c r="O3644" s="39"/>
      <c r="P3644" s="39"/>
      <c r="Q3644" s="91"/>
      <c r="R3644" s="53"/>
      <c r="S3644" s="541" t="s">
        <v>3360</v>
      </c>
      <c r="T3644" s="92"/>
      <c r="U3644" s="338"/>
      <c r="V3644" s="92"/>
      <c r="W3644" s="92"/>
      <c r="Y3644" s="127"/>
      <c r="Z3644" s="127"/>
      <c r="AA3644" s="127"/>
      <c r="AB3644" s="127"/>
      <c r="AC3644" s="127"/>
      <c r="AE3644" s="127"/>
    </row>
    <row r="3645" spans="1:31" ht="33" customHeight="1" x14ac:dyDescent="0.2">
      <c r="A3645" s="220" t="s">
        <v>23202</v>
      </c>
      <c r="B3645" s="219">
        <v>1834</v>
      </c>
      <c r="C3645" s="105" t="s">
        <v>1697</v>
      </c>
      <c r="D3645" s="13" t="str">
        <f>INDEX(Лист2!C:C,MATCH(B3645,Лист2!A:A,0))</f>
        <v>г. Гродно, ул. Дубко, д. 17, Гродненский р-н, Гродненская обл.</v>
      </c>
      <c r="E3645" s="43" t="s">
        <v>646</v>
      </c>
      <c r="F3645" s="43" t="s">
        <v>3054</v>
      </c>
      <c r="G3645" s="547"/>
      <c r="H3645" s="22" t="s">
        <v>2121</v>
      </c>
      <c r="I3645" s="18" t="s">
        <v>3360</v>
      </c>
      <c r="J3645" s="167"/>
      <c r="K3645" s="11"/>
      <c r="L3645" s="46"/>
      <c r="M3645" s="522"/>
      <c r="N3645" s="39" t="s">
        <v>22162</v>
      </c>
      <c r="O3645" s="39"/>
      <c r="P3645" s="39"/>
      <c r="Q3645" s="91"/>
      <c r="R3645" s="53"/>
      <c r="S3645" s="541" t="s">
        <v>20872</v>
      </c>
      <c r="T3645" s="92"/>
      <c r="U3645" s="338"/>
      <c r="V3645" s="92"/>
      <c r="W3645" s="92"/>
      <c r="Y3645" s="127"/>
      <c r="Z3645" s="127"/>
      <c r="AA3645" s="127"/>
      <c r="AB3645" s="127"/>
      <c r="AC3645" s="127"/>
      <c r="AE3645" s="127"/>
    </row>
    <row r="3646" spans="1:31" ht="23.25" customHeight="1" x14ac:dyDescent="0.2">
      <c r="A3646" s="220" t="s">
        <v>23186</v>
      </c>
      <c r="B3646" s="219">
        <v>5077</v>
      </c>
      <c r="C3646" s="105" t="s">
        <v>1697</v>
      </c>
      <c r="D3646" s="13" t="str">
        <f>INDEX(Лист2!C:C,MATCH(B3646,Лист2!A:A,0))</f>
        <v>г. Солигорск, в районе ул.Молодежная, д. 1,7, Солигорский р-н, Минская обл.</v>
      </c>
      <c r="E3646" s="43" t="s">
        <v>2119</v>
      </c>
      <c r="F3646" s="43" t="s">
        <v>3098</v>
      </c>
      <c r="G3646" s="547"/>
      <c r="H3646" s="547"/>
      <c r="I3646" s="18" t="s">
        <v>3360</v>
      </c>
      <c r="J3646" s="167"/>
      <c r="K3646" s="11"/>
      <c r="L3646" s="46"/>
      <c r="M3646" s="522"/>
      <c r="N3646" s="39" t="s">
        <v>22162</v>
      </c>
      <c r="O3646" s="39"/>
      <c r="P3646" s="39"/>
      <c r="Q3646" s="91"/>
      <c r="R3646" s="53"/>
      <c r="S3646" s="541" t="s">
        <v>3360</v>
      </c>
      <c r="T3646" s="92"/>
      <c r="U3646" s="338"/>
      <c r="V3646" s="92"/>
      <c r="W3646" s="92"/>
      <c r="Y3646" s="127"/>
      <c r="Z3646" s="127"/>
      <c r="AA3646" s="127"/>
      <c r="AB3646" s="127"/>
      <c r="AC3646" s="127"/>
      <c r="AE3646" s="127"/>
    </row>
    <row r="3647" spans="1:31" ht="23.25" customHeight="1" x14ac:dyDescent="0.2">
      <c r="A3647" s="220" t="s">
        <v>23189</v>
      </c>
      <c r="B3647" s="219">
        <v>4286</v>
      </c>
      <c r="C3647" s="105" t="s">
        <v>1697</v>
      </c>
      <c r="D3647" s="13" t="str">
        <f>INDEX(Лист2!C:C,MATCH(B3647,Лист2!A:A,0))</f>
        <v>г. Минск,  в районе ул.Золотая, 9 возлеТП-3147, Минский р-н, Минская обл.</v>
      </c>
      <c r="E3647" s="43" t="s">
        <v>2119</v>
      </c>
      <c r="F3647" s="43" t="s">
        <v>3051</v>
      </c>
      <c r="G3647" s="547"/>
      <c r="H3647" s="547"/>
      <c r="I3647" s="18" t="s">
        <v>3360</v>
      </c>
      <c r="J3647" s="167"/>
      <c r="K3647" s="11"/>
      <c r="L3647" s="46"/>
      <c r="M3647" s="522"/>
      <c r="N3647" s="39" t="s">
        <v>22162</v>
      </c>
      <c r="O3647" s="39"/>
      <c r="P3647" s="39"/>
      <c r="Q3647" s="91"/>
      <c r="R3647" s="53"/>
      <c r="S3647" s="541" t="s">
        <v>3360</v>
      </c>
      <c r="T3647" s="92"/>
      <c r="U3647" s="338"/>
      <c r="V3647" s="92"/>
      <c r="W3647" s="92"/>
      <c r="Y3647" s="127"/>
      <c r="Z3647" s="127"/>
      <c r="AA3647" s="127"/>
      <c r="AB3647" s="127"/>
      <c r="AC3647" s="127"/>
      <c r="AE3647" s="127"/>
    </row>
    <row r="3648" spans="1:31" ht="23.25" customHeight="1" x14ac:dyDescent="0.2">
      <c r="A3648" s="220" t="s">
        <v>23189</v>
      </c>
      <c r="B3648" s="219">
        <v>5942</v>
      </c>
      <c r="C3648" s="105" t="s">
        <v>1697</v>
      </c>
      <c r="D3648" s="13" t="str">
        <f>INDEX(Лист2!C:C,MATCH(B3648,Лист2!A:A,0))</f>
        <v>г. Минск, ул. Сурганова, д. 37 к.5, Минский р-н, Минская обл.</v>
      </c>
      <c r="E3648" s="43" t="s">
        <v>2119</v>
      </c>
      <c r="F3648" s="43" t="s">
        <v>3051</v>
      </c>
      <c r="G3648" s="547"/>
      <c r="H3648" s="547"/>
      <c r="I3648" s="18" t="s">
        <v>3360</v>
      </c>
      <c r="J3648" s="167"/>
      <c r="K3648" s="11"/>
      <c r="L3648" s="46"/>
      <c r="M3648" s="522"/>
      <c r="N3648" s="39" t="s">
        <v>22162</v>
      </c>
      <c r="O3648" s="39"/>
      <c r="P3648" s="39"/>
      <c r="Q3648" s="91"/>
      <c r="R3648" s="53"/>
      <c r="S3648" s="541" t="s">
        <v>3360</v>
      </c>
      <c r="T3648" s="92"/>
      <c r="U3648" s="338"/>
      <c r="V3648" s="92"/>
      <c r="W3648" s="92"/>
      <c r="Y3648" s="127"/>
      <c r="Z3648" s="127"/>
      <c r="AA3648" s="127"/>
      <c r="AB3648" s="127"/>
      <c r="AC3648" s="127"/>
      <c r="AE3648" s="127"/>
    </row>
    <row r="3649" spans="1:31" ht="23.25" customHeight="1" x14ac:dyDescent="0.2">
      <c r="A3649" s="220" t="s">
        <v>23189</v>
      </c>
      <c r="B3649" s="219">
        <v>5457</v>
      </c>
      <c r="C3649" s="105" t="s">
        <v>1697</v>
      </c>
      <c r="D3649" s="13" t="str">
        <f>INDEX(Лист2!C:C,MATCH(B3649,Лист2!A:A,0))</f>
        <v>г. Минск, ул. Прушинских, д. 7, Минский р-н, Минская обл.</v>
      </c>
      <c r="E3649" s="43" t="s">
        <v>2119</v>
      </c>
      <c r="F3649" s="43" t="s">
        <v>3051</v>
      </c>
      <c r="G3649" s="547"/>
      <c r="H3649" s="547"/>
      <c r="I3649" s="18" t="s">
        <v>3360</v>
      </c>
      <c r="J3649" s="167"/>
      <c r="K3649" s="11"/>
      <c r="L3649" s="46"/>
      <c r="M3649" s="522"/>
      <c r="N3649" s="39" t="s">
        <v>22162</v>
      </c>
      <c r="O3649" s="39"/>
      <c r="P3649" s="39"/>
      <c r="Q3649" s="91"/>
      <c r="R3649" s="53"/>
      <c r="S3649" s="541" t="s">
        <v>3360</v>
      </c>
      <c r="T3649" s="92"/>
      <c r="U3649" s="338"/>
      <c r="V3649" s="92"/>
      <c r="W3649" s="92"/>
      <c r="Y3649" s="127"/>
      <c r="Z3649" s="127"/>
      <c r="AA3649" s="127"/>
      <c r="AB3649" s="127"/>
      <c r="AC3649" s="127"/>
      <c r="AE3649" s="127"/>
    </row>
    <row r="3650" spans="1:31" ht="23.25" customHeight="1" x14ac:dyDescent="0.2">
      <c r="A3650" s="220" t="s">
        <v>23198</v>
      </c>
      <c r="B3650" s="219">
        <v>5146</v>
      </c>
      <c r="C3650" s="105" t="s">
        <v>1697</v>
      </c>
      <c r="D3650" s="13" t="str">
        <f>INDEX(Лист2!C:C,MATCH(B3650,Лист2!A:A,0))</f>
        <v>д. Белолесье, Барановичский р-н, Брестская обл.</v>
      </c>
      <c r="E3650" s="43" t="s">
        <v>1713</v>
      </c>
      <c r="F3650" s="43" t="s">
        <v>3094</v>
      </c>
      <c r="G3650" s="22" t="s">
        <v>2120</v>
      </c>
      <c r="H3650" s="547"/>
      <c r="I3650" s="18"/>
      <c r="J3650" s="167"/>
      <c r="K3650" s="11"/>
      <c r="L3650" s="46"/>
      <c r="M3650" s="522"/>
      <c r="N3650" s="39" t="s">
        <v>22162</v>
      </c>
      <c r="O3650" s="39"/>
      <c r="P3650" s="39"/>
      <c r="Q3650" s="91"/>
      <c r="R3650" s="53"/>
      <c r="S3650" s="541" t="s">
        <v>2120</v>
      </c>
      <c r="T3650" s="92"/>
      <c r="U3650" s="338"/>
      <c r="V3650" s="92"/>
      <c r="W3650" s="92"/>
      <c r="Y3650" s="127"/>
      <c r="Z3650" s="127"/>
      <c r="AA3650" s="127"/>
      <c r="AB3650" s="127"/>
      <c r="AC3650" s="127"/>
      <c r="AE3650" s="127"/>
    </row>
    <row r="3651" spans="1:31" ht="23.25" customHeight="1" x14ac:dyDescent="0.2">
      <c r="A3651" s="220" t="s">
        <v>23208</v>
      </c>
      <c r="B3651" s="219">
        <v>5438</v>
      </c>
      <c r="C3651" s="105" t="s">
        <v>1697</v>
      </c>
      <c r="D3651" s="13" t="str">
        <f>INDEX(Лист2!C:C,MATCH(B3651,Лист2!A:A,0))</f>
        <v>г. Гродно, г. Гродно, в р-не ул. Южная-Кремко (3G/2G), Гродненский р-н, Гродненская обл.</v>
      </c>
      <c r="E3651" s="43" t="s">
        <v>646</v>
      </c>
      <c r="F3651" s="43" t="s">
        <v>3054</v>
      </c>
      <c r="G3651" s="547"/>
      <c r="H3651" s="22" t="s">
        <v>2121</v>
      </c>
      <c r="I3651" s="18" t="s">
        <v>3360</v>
      </c>
      <c r="J3651" s="167"/>
      <c r="K3651" s="11"/>
      <c r="L3651" s="46"/>
      <c r="M3651" s="522"/>
      <c r="N3651" s="39" t="s">
        <v>22162</v>
      </c>
      <c r="O3651" s="39"/>
      <c r="P3651" s="39"/>
      <c r="Q3651" s="91"/>
      <c r="R3651" s="53"/>
      <c r="S3651" s="541" t="s">
        <v>20872</v>
      </c>
      <c r="T3651" s="92"/>
      <c r="U3651" s="338"/>
      <c r="V3651" s="92"/>
      <c r="W3651" s="92"/>
      <c r="Y3651" s="127"/>
      <c r="Z3651" s="127"/>
      <c r="AA3651" s="127"/>
      <c r="AB3651" s="127"/>
      <c r="AC3651" s="127"/>
      <c r="AE3651" s="127"/>
    </row>
    <row r="3652" spans="1:31" ht="23.25" customHeight="1" x14ac:dyDescent="0.2">
      <c r="A3652" s="220">
        <v>42348</v>
      </c>
      <c r="B3652" s="219">
        <v>4256</v>
      </c>
      <c r="C3652" s="105" t="s">
        <v>1697</v>
      </c>
      <c r="D3652" s="13" t="str">
        <f>INDEX(Лист2!C:C,MATCH(B3652,Лист2!A:A,0))</f>
        <v>д. Изабелин, Кобринский р-н, Брестская обл.</v>
      </c>
      <c r="E3652" s="43" t="s">
        <v>1713</v>
      </c>
      <c r="F3652" s="43" t="s">
        <v>3094</v>
      </c>
      <c r="G3652" s="22" t="s">
        <v>2120</v>
      </c>
      <c r="H3652" s="547"/>
      <c r="I3652" s="18"/>
      <c r="J3652" s="167"/>
      <c r="K3652" s="11"/>
      <c r="L3652" s="46"/>
      <c r="M3652" s="522"/>
      <c r="N3652" s="39" t="s">
        <v>22162</v>
      </c>
      <c r="O3652" s="39"/>
      <c r="P3652" s="39"/>
      <c r="Q3652" s="91"/>
      <c r="R3652" s="53"/>
      <c r="S3652" s="541" t="s">
        <v>2120</v>
      </c>
      <c r="T3652" s="92"/>
      <c r="U3652" s="338"/>
      <c r="V3652" s="92"/>
      <c r="W3652" s="92"/>
      <c r="Y3652" s="127"/>
      <c r="Z3652" s="127"/>
      <c r="AA3652" s="127"/>
      <c r="AB3652" s="127"/>
      <c r="AC3652" s="127"/>
      <c r="AE3652" s="127"/>
    </row>
    <row r="3653" spans="1:31" ht="23.25" customHeight="1" x14ac:dyDescent="0.2">
      <c r="A3653" s="220">
        <v>42348</v>
      </c>
      <c r="B3653" s="219">
        <v>4265</v>
      </c>
      <c r="C3653" s="105" t="s">
        <v>1697</v>
      </c>
      <c r="D3653" s="13" t="str">
        <f>INDEX(Лист2!C:C,MATCH(B3653,Лист2!A:A,0))</f>
        <v>д. Мельники, Малоритский р-н, Брестская обл.</v>
      </c>
      <c r="E3653" s="43" t="s">
        <v>1713</v>
      </c>
      <c r="F3653" s="43" t="s">
        <v>3094</v>
      </c>
      <c r="G3653" s="22" t="s">
        <v>2120</v>
      </c>
      <c r="H3653" s="547"/>
      <c r="I3653" s="18"/>
      <c r="J3653" s="167"/>
      <c r="K3653" s="11"/>
      <c r="L3653" s="46"/>
      <c r="M3653" s="522"/>
      <c r="N3653" s="39" t="s">
        <v>22162</v>
      </c>
      <c r="O3653" s="39"/>
      <c r="P3653" s="39"/>
      <c r="Q3653" s="91"/>
      <c r="R3653" s="53"/>
      <c r="S3653" s="541" t="s">
        <v>2120</v>
      </c>
      <c r="T3653" s="92"/>
      <c r="U3653" s="338"/>
      <c r="V3653" s="92"/>
      <c r="W3653" s="92"/>
      <c r="Y3653" s="127"/>
      <c r="Z3653" s="127"/>
      <c r="AA3653" s="127"/>
      <c r="AB3653" s="127"/>
      <c r="AC3653" s="127"/>
      <c r="AE3653" s="127"/>
    </row>
    <row r="3654" spans="1:31" ht="23.25" customHeight="1" x14ac:dyDescent="0.2">
      <c r="A3654" s="220">
        <v>42349</v>
      </c>
      <c r="B3654" s="219">
        <v>5088</v>
      </c>
      <c r="C3654" s="105" t="s">
        <v>1697</v>
      </c>
      <c r="D3654" s="13" t="str">
        <f>INDEX(Лист2!C:C,MATCH(B3654,Лист2!A:A,0))</f>
        <v>г. Минск, ул. Победителей, д. 104, Минский р-н, Минская обл.</v>
      </c>
      <c r="E3654" s="43" t="s">
        <v>2119</v>
      </c>
      <c r="F3654" s="43" t="s">
        <v>3051</v>
      </c>
      <c r="G3654" s="547"/>
      <c r="H3654" s="547"/>
      <c r="I3654" s="18" t="s">
        <v>3360</v>
      </c>
      <c r="J3654" s="167"/>
      <c r="K3654" s="11"/>
      <c r="L3654" s="46"/>
      <c r="M3654" s="522"/>
      <c r="N3654" s="39" t="s">
        <v>22162</v>
      </c>
      <c r="O3654" s="39"/>
      <c r="P3654" s="39"/>
      <c r="Q3654" s="91"/>
      <c r="R3654" s="53"/>
      <c r="S3654" s="541" t="s">
        <v>3360</v>
      </c>
      <c r="T3654" s="92"/>
      <c r="U3654" s="338"/>
      <c r="V3654" s="92"/>
      <c r="W3654" s="92"/>
      <c r="Y3654" s="127"/>
      <c r="Z3654" s="127"/>
      <c r="AA3654" s="127"/>
      <c r="AB3654" s="127"/>
      <c r="AC3654" s="127"/>
      <c r="AE3654" s="127"/>
    </row>
    <row r="3655" spans="1:31" ht="23.25" customHeight="1" x14ac:dyDescent="0.2">
      <c r="A3655" s="220">
        <v>42349</v>
      </c>
      <c r="B3655" s="219">
        <v>5499</v>
      </c>
      <c r="C3655" s="105" t="s">
        <v>1697</v>
      </c>
      <c r="D3655" s="13" t="str">
        <f>INDEX(Лист2!C:C,MATCH(B3655,Лист2!A:A,0))</f>
        <v>г. Брест, ул. Вульковская, д. 120, Брестский р-н, Брестская обл.</v>
      </c>
      <c r="E3655" s="43" t="s">
        <v>1713</v>
      </c>
      <c r="F3655" s="43" t="s">
        <v>3050</v>
      </c>
      <c r="G3655" s="547"/>
      <c r="H3655" s="547"/>
      <c r="I3655" s="18" t="s">
        <v>3360</v>
      </c>
      <c r="J3655" s="167"/>
      <c r="K3655" s="11"/>
      <c r="L3655" s="46"/>
      <c r="M3655" s="522"/>
      <c r="N3655" s="39" t="s">
        <v>22162</v>
      </c>
      <c r="O3655" s="39"/>
      <c r="P3655" s="39"/>
      <c r="Q3655" s="91"/>
      <c r="R3655" s="53"/>
      <c r="S3655" s="541" t="s">
        <v>3360</v>
      </c>
      <c r="T3655" s="92"/>
      <c r="U3655" s="338"/>
      <c r="V3655" s="92"/>
      <c r="W3655" s="92"/>
      <c r="Y3655" s="127"/>
      <c r="Z3655" s="127"/>
      <c r="AA3655" s="127"/>
      <c r="AB3655" s="127"/>
      <c r="AC3655" s="127"/>
      <c r="AE3655" s="127"/>
    </row>
    <row r="3656" spans="1:31" ht="23.25" customHeight="1" x14ac:dyDescent="0.2">
      <c r="A3656" s="220">
        <v>42349</v>
      </c>
      <c r="B3656" s="219">
        <v>5084</v>
      </c>
      <c r="C3656" s="105" t="s">
        <v>1697</v>
      </c>
      <c r="D3656" s="13" t="str">
        <f>INDEX(Лист2!C:C,MATCH(B3656,Лист2!A:A,0))</f>
        <v>г. Минск, ул. Ивановская , д. 36, Минский р-н, Минская обл.</v>
      </c>
      <c r="E3656" s="43" t="s">
        <v>2119</v>
      </c>
      <c r="F3656" s="43" t="s">
        <v>3051</v>
      </c>
      <c r="G3656" s="547"/>
      <c r="H3656" s="547"/>
      <c r="I3656" s="18" t="s">
        <v>3360</v>
      </c>
      <c r="J3656" s="167"/>
      <c r="K3656" s="11"/>
      <c r="L3656" s="46"/>
      <c r="M3656" s="522"/>
      <c r="N3656" s="39" t="s">
        <v>22162</v>
      </c>
      <c r="O3656" s="39"/>
      <c r="P3656" s="39"/>
      <c r="Q3656" s="91"/>
      <c r="R3656" s="53"/>
      <c r="S3656" s="541" t="s">
        <v>3360</v>
      </c>
      <c r="T3656" s="92"/>
      <c r="U3656" s="338"/>
      <c r="V3656" s="92"/>
      <c r="W3656" s="92"/>
      <c r="Y3656" s="127"/>
      <c r="Z3656" s="127"/>
      <c r="AA3656" s="127"/>
      <c r="AB3656" s="127"/>
      <c r="AC3656" s="127"/>
      <c r="AE3656" s="127"/>
    </row>
    <row r="3657" spans="1:31" ht="23.25" customHeight="1" x14ac:dyDescent="0.2">
      <c r="A3657" s="220" t="s">
        <v>23210</v>
      </c>
      <c r="B3657" s="219">
        <v>1091</v>
      </c>
      <c r="C3657" s="105" t="s">
        <v>1697</v>
      </c>
      <c r="D3657" s="13" t="str">
        <f>INDEX(Лист2!C:C,MATCH(B3657,Лист2!A:A,0))</f>
        <v>д. Гудогай, Островецкий р-н, Гродненская обл.</v>
      </c>
      <c r="E3657" s="43" t="s">
        <v>646</v>
      </c>
      <c r="F3657" s="43" t="s">
        <v>3097</v>
      </c>
      <c r="G3657" s="22" t="s">
        <v>2120</v>
      </c>
      <c r="H3657" s="547"/>
      <c r="I3657" s="18" t="s">
        <v>3360</v>
      </c>
      <c r="J3657" s="167"/>
      <c r="K3657" s="11"/>
      <c r="L3657" s="46"/>
      <c r="M3657" s="522"/>
      <c r="N3657" s="39" t="s">
        <v>22162</v>
      </c>
      <c r="O3657" s="39"/>
      <c r="P3657" s="39"/>
      <c r="Q3657" s="91"/>
      <c r="R3657" s="53"/>
      <c r="S3657" s="541" t="s">
        <v>23211</v>
      </c>
      <c r="T3657" s="92"/>
      <c r="U3657" s="338"/>
      <c r="V3657" s="92"/>
      <c r="W3657" s="92"/>
      <c r="Y3657" s="127"/>
      <c r="Z3657" s="127"/>
      <c r="AA3657" s="127"/>
      <c r="AB3657" s="127"/>
      <c r="AC3657" s="127"/>
      <c r="AE3657" s="127"/>
    </row>
    <row r="3658" spans="1:31" ht="23.25" customHeight="1" x14ac:dyDescent="0.2">
      <c r="A3658" s="220" t="s">
        <v>23209</v>
      </c>
      <c r="B3658" s="219">
        <v>4132</v>
      </c>
      <c r="C3658" s="105" t="s">
        <v>1697</v>
      </c>
      <c r="D3658" s="13" t="str">
        <f>INDEX(Лист2!C:C,MATCH(B3658,Лист2!A:A,0))</f>
        <v>г. Гомель, 15 микрорайон, Гомельский р-н, Гомельская обл.</v>
      </c>
      <c r="E3658" s="43" t="s">
        <v>957</v>
      </c>
      <c r="F3658" s="43" t="s">
        <v>3053</v>
      </c>
      <c r="G3658" s="547"/>
      <c r="H3658" s="22" t="s">
        <v>2121</v>
      </c>
      <c r="I3658" s="18" t="s">
        <v>3360</v>
      </c>
      <c r="J3658" s="167"/>
      <c r="K3658" s="11"/>
      <c r="L3658" s="46"/>
      <c r="M3658" s="522"/>
      <c r="N3658" s="39" t="s">
        <v>22162</v>
      </c>
      <c r="O3658" s="39"/>
      <c r="P3658" s="39"/>
      <c r="Q3658" s="91"/>
      <c r="R3658" s="53"/>
      <c r="S3658" s="541" t="s">
        <v>20872</v>
      </c>
      <c r="T3658" s="92"/>
      <c r="U3658" s="338"/>
      <c r="V3658" s="92"/>
      <c r="W3658" s="92"/>
      <c r="Y3658" s="127"/>
      <c r="Z3658" s="127"/>
      <c r="AA3658" s="127"/>
      <c r="AB3658" s="127"/>
      <c r="AC3658" s="127"/>
      <c r="AE3658" s="127"/>
    </row>
    <row r="3659" spans="1:31" ht="12.75" customHeight="1" x14ac:dyDescent="0.2">
      <c r="A3659" s="220">
        <v>42352</v>
      </c>
      <c r="B3659" s="98">
        <v>4262</v>
      </c>
      <c r="C3659" s="105" t="s">
        <v>1697</v>
      </c>
      <c r="D3659" s="53" t="str">
        <f>INDEX(Лист2!C:C,MATCH(B3659,Лист2!A:A,0))</f>
        <v>д. Дворцы, Каменецкий р-н, Брестская обл.</v>
      </c>
      <c r="E3659" s="43" t="s">
        <v>1713</v>
      </c>
      <c r="F3659" s="43" t="s">
        <v>3094</v>
      </c>
      <c r="G3659" s="22" t="s">
        <v>2120</v>
      </c>
      <c r="H3659" s="22"/>
      <c r="I3659" s="18"/>
      <c r="J3659" s="167"/>
      <c r="K3659" s="46"/>
      <c r="L3659" s="11"/>
      <c r="M3659" s="522"/>
      <c r="N3659" s="39" t="s">
        <v>22162</v>
      </c>
      <c r="O3659" s="39"/>
      <c r="P3659" s="39"/>
      <c r="Q3659" s="91"/>
      <c r="R3659" s="53"/>
      <c r="S3659" s="541" t="s">
        <v>2120</v>
      </c>
      <c r="T3659" s="92"/>
      <c r="U3659" s="126"/>
      <c r="V3659" s="342"/>
      <c r="W3659" s="342"/>
      <c r="Y3659" s="127" t="e">
        <f>MATCH(B3659,[2]exp1!$B$45:$B$163,0)</f>
        <v>#N/A</v>
      </c>
      <c r="Z3659" s="127" t="e">
        <f>INDEX([2]exp1!$B$45:$B$163,Y3659)</f>
        <v>#N/A</v>
      </c>
      <c r="AA3659" s="127"/>
      <c r="AB3659" s="127" t="e">
        <f>MATCH(B3659,[2]exp1!$B$5:$B$36,0)</f>
        <v>#N/A</v>
      </c>
      <c r="AC3659" s="127" t="e">
        <f>INDEX([2]exp1!$B$22:$B$36,AB3659)</f>
        <v>#N/A</v>
      </c>
      <c r="AE3659" s="127"/>
    </row>
    <row r="3660" spans="1:31" ht="23.25" customHeight="1" x14ac:dyDescent="0.2">
      <c r="A3660" s="220">
        <v>42352</v>
      </c>
      <c r="B3660" s="219">
        <v>5490</v>
      </c>
      <c r="C3660" s="105" t="s">
        <v>1697</v>
      </c>
      <c r="D3660" s="13" t="str">
        <f>INDEX(Лист2!C:C,MATCH(B3660,Лист2!A:A,0))</f>
        <v>г. Гродно, ул. Я.Купалы, д. 16а, Гродненский р-н, Гродненская обл.</v>
      </c>
      <c r="E3660" s="43" t="s">
        <v>646</v>
      </c>
      <c r="F3660" s="43" t="s">
        <v>3054</v>
      </c>
      <c r="G3660" s="547"/>
      <c r="H3660" s="547"/>
      <c r="I3660" s="18" t="s">
        <v>3360</v>
      </c>
      <c r="J3660" s="167"/>
      <c r="K3660" s="11"/>
      <c r="L3660" s="46"/>
      <c r="M3660" s="522"/>
      <c r="N3660" s="39" t="s">
        <v>22162</v>
      </c>
      <c r="O3660" s="39"/>
      <c r="P3660" s="39"/>
      <c r="Q3660" s="91"/>
      <c r="R3660" s="53"/>
      <c r="S3660" s="541" t="s">
        <v>3360</v>
      </c>
      <c r="T3660" s="92"/>
      <c r="U3660" s="338"/>
      <c r="V3660" s="92"/>
      <c r="W3660" s="92"/>
      <c r="Y3660" s="127"/>
      <c r="Z3660" s="127"/>
      <c r="AA3660" s="127"/>
      <c r="AB3660" s="127"/>
      <c r="AC3660" s="127"/>
      <c r="AE3660" s="127"/>
    </row>
    <row r="3661" spans="1:31" ht="12.75" customHeight="1" x14ac:dyDescent="0.2">
      <c r="A3661" s="220">
        <v>42352</v>
      </c>
      <c r="B3661" s="98">
        <v>4268</v>
      </c>
      <c r="C3661" s="105" t="s">
        <v>1697</v>
      </c>
      <c r="D3661" s="53" t="str">
        <f>INDEX(Лист2!C:C,MATCH(B3661,Лист2!A:A,0))</f>
        <v>д. Рабунь, Вилейский р-н, Минская обл.</v>
      </c>
      <c r="E3661" s="43" t="s">
        <v>2119</v>
      </c>
      <c r="F3661" s="43" t="s">
        <v>3098</v>
      </c>
      <c r="G3661" s="22" t="s">
        <v>2120</v>
      </c>
      <c r="H3661" s="22"/>
      <c r="I3661" s="18"/>
      <c r="J3661" s="167"/>
      <c r="K3661" s="46"/>
      <c r="L3661" s="11"/>
      <c r="M3661" s="522"/>
      <c r="N3661" s="39" t="s">
        <v>22162</v>
      </c>
      <c r="O3661" s="39"/>
      <c r="P3661" s="39"/>
      <c r="Q3661" s="91"/>
      <c r="R3661" s="53"/>
      <c r="S3661" s="541" t="s">
        <v>2120</v>
      </c>
      <c r="T3661" s="92"/>
      <c r="U3661" s="126"/>
      <c r="V3661" s="342"/>
      <c r="W3661" s="342"/>
      <c r="Y3661" s="127" t="e">
        <f>MATCH(B3661,[2]exp1!$B$45:$B$163,0)</f>
        <v>#N/A</v>
      </c>
      <c r="Z3661" s="127" t="e">
        <f>INDEX([2]exp1!$B$45:$B$163,Y3661)</f>
        <v>#N/A</v>
      </c>
      <c r="AA3661" s="127"/>
      <c r="AB3661" s="127" t="e">
        <f>MATCH(B3661,[2]exp1!$B$5:$B$36,0)</f>
        <v>#N/A</v>
      </c>
      <c r="AC3661" s="127" t="e">
        <f>INDEX([2]exp1!$B$22:$B$36,AB3661)</f>
        <v>#N/A</v>
      </c>
      <c r="AE3661" s="127"/>
    </row>
    <row r="3662" spans="1:31" ht="23.25" customHeight="1" x14ac:dyDescent="0.2">
      <c r="A3662" s="220">
        <v>42352</v>
      </c>
      <c r="B3662" s="219">
        <v>5464</v>
      </c>
      <c r="C3662" s="105" t="s">
        <v>1697</v>
      </c>
      <c r="D3662" s="13" t="str">
        <f>INDEX(Лист2!C:C,MATCH(B3662,Лист2!A:A,0))</f>
        <v>д. Мариамполь, Городокский р-н, Витебская обл.</v>
      </c>
      <c r="E3662" s="43" t="s">
        <v>2646</v>
      </c>
      <c r="F3662" s="43" t="s">
        <v>3095</v>
      </c>
      <c r="G3662" s="547"/>
      <c r="H3662" s="547"/>
      <c r="I3662" s="18" t="s">
        <v>3360</v>
      </c>
      <c r="J3662" s="167"/>
      <c r="K3662" s="11"/>
      <c r="L3662" s="46"/>
      <c r="M3662" s="522"/>
      <c r="N3662" s="39" t="s">
        <v>22162</v>
      </c>
      <c r="O3662" s="39"/>
      <c r="P3662" s="39"/>
      <c r="Q3662" s="91"/>
      <c r="R3662" s="53"/>
      <c r="S3662" s="541" t="s">
        <v>3360</v>
      </c>
      <c r="T3662" s="92"/>
      <c r="U3662" s="338"/>
      <c r="V3662" s="92"/>
      <c r="W3662" s="92"/>
      <c r="Y3662" s="127"/>
      <c r="Z3662" s="127"/>
      <c r="AA3662" s="127"/>
      <c r="AB3662" s="127"/>
      <c r="AC3662" s="127"/>
      <c r="AE3662" s="127"/>
    </row>
    <row r="3663" spans="1:31" ht="34.5" customHeight="1" x14ac:dyDescent="0.2">
      <c r="A3663" s="220" t="s">
        <v>23215</v>
      </c>
      <c r="B3663" s="219">
        <v>5479</v>
      </c>
      <c r="C3663" s="105" t="s">
        <v>1697</v>
      </c>
      <c r="D3663" s="13" t="str">
        <f>INDEX(Лист2!C:C,MATCH(B3663,Лист2!A:A,0))</f>
        <v>д. Зубово, Оршанский р-н, Витебская обл.</v>
      </c>
      <c r="E3663" s="43" t="s">
        <v>2646</v>
      </c>
      <c r="F3663" s="43" t="s">
        <v>3095</v>
      </c>
      <c r="G3663" s="547"/>
      <c r="H3663" s="547"/>
      <c r="I3663" s="18" t="s">
        <v>3360</v>
      </c>
      <c r="J3663" s="167"/>
      <c r="K3663" s="11"/>
      <c r="L3663" s="46"/>
      <c r="M3663" s="522"/>
      <c r="N3663" s="39" t="s">
        <v>22162</v>
      </c>
      <c r="O3663" s="39"/>
      <c r="P3663" s="39"/>
      <c r="Q3663" s="91"/>
      <c r="R3663" s="53"/>
      <c r="S3663" s="541" t="s">
        <v>23214</v>
      </c>
      <c r="T3663" s="92"/>
      <c r="U3663" s="338"/>
      <c r="V3663" s="92"/>
      <c r="W3663" s="92"/>
      <c r="Y3663" s="127"/>
      <c r="Z3663" s="127"/>
      <c r="AA3663" s="127"/>
      <c r="AB3663" s="127"/>
      <c r="AC3663" s="127"/>
      <c r="AE3663" s="127"/>
    </row>
    <row r="3664" spans="1:31" ht="12.75" customHeight="1" x14ac:dyDescent="0.2">
      <c r="A3664" s="220">
        <v>42352</v>
      </c>
      <c r="B3664" s="98">
        <v>5629</v>
      </c>
      <c r="C3664" s="105" t="s">
        <v>1697</v>
      </c>
      <c r="D3664" s="53" t="str">
        <f>INDEX(Лист2!C:C,MATCH(B3664,Лист2!A:A,0))</f>
        <v>д. Пешковцы, Поставский р-н, Витебская обл.</v>
      </c>
      <c r="E3664" s="43" t="s">
        <v>2646</v>
      </c>
      <c r="F3664" s="43" t="s">
        <v>3095</v>
      </c>
      <c r="G3664" s="22" t="s">
        <v>2120</v>
      </c>
      <c r="H3664" s="22"/>
      <c r="I3664" s="18"/>
      <c r="J3664" s="167"/>
      <c r="K3664" s="46"/>
      <c r="L3664" s="11"/>
      <c r="M3664" s="522"/>
      <c r="N3664" s="39" t="s">
        <v>22162</v>
      </c>
      <c r="O3664" s="39"/>
      <c r="P3664" s="39"/>
      <c r="Q3664" s="91"/>
      <c r="R3664" s="53"/>
      <c r="S3664" s="541" t="s">
        <v>2120</v>
      </c>
      <c r="T3664" s="92"/>
      <c r="U3664" s="126"/>
      <c r="V3664" s="342"/>
      <c r="W3664" s="342"/>
      <c r="Y3664" s="127" t="e">
        <f>MATCH(B3664,[2]exp1!$B$45:$B$163,0)</f>
        <v>#N/A</v>
      </c>
      <c r="Z3664" s="127" t="e">
        <f>INDEX([2]exp1!$B$45:$B$163,Y3664)</f>
        <v>#N/A</v>
      </c>
      <c r="AA3664" s="127"/>
      <c r="AB3664" s="127" t="e">
        <f>MATCH(B3664,[2]exp1!$B$5:$B$36,0)</f>
        <v>#N/A</v>
      </c>
      <c r="AC3664" s="127" t="e">
        <f>INDEX([2]exp1!$B$22:$B$36,AB3664)</f>
        <v>#N/A</v>
      </c>
      <c r="AE3664" s="127"/>
    </row>
    <row r="3665" spans="1:31" ht="12.75" customHeight="1" x14ac:dyDescent="0.2">
      <c r="A3665" s="220">
        <v>42352</v>
      </c>
      <c r="B3665" s="98">
        <v>5066</v>
      </c>
      <c r="C3665" s="105" t="s">
        <v>1697</v>
      </c>
      <c r="D3665" s="53" t="str">
        <f>INDEX(Лист2!C:C,MATCH(B3665,Лист2!A:A,0))</f>
        <v>д. Белая, Каменецкий р-н, Брестская обл.</v>
      </c>
      <c r="E3665" s="43" t="s">
        <v>1713</v>
      </c>
      <c r="F3665" s="43" t="s">
        <v>3094</v>
      </c>
      <c r="G3665" s="22" t="s">
        <v>2120</v>
      </c>
      <c r="H3665" s="22"/>
      <c r="I3665" s="18"/>
      <c r="J3665" s="167"/>
      <c r="K3665" s="46"/>
      <c r="L3665" s="11"/>
      <c r="M3665" s="522"/>
      <c r="N3665" s="39" t="s">
        <v>22162</v>
      </c>
      <c r="O3665" s="39"/>
      <c r="P3665" s="39"/>
      <c r="Q3665" s="91"/>
      <c r="R3665" s="53"/>
      <c r="S3665" s="541" t="s">
        <v>2120</v>
      </c>
      <c r="T3665" s="92"/>
      <c r="U3665" s="126"/>
      <c r="V3665" s="342"/>
      <c r="W3665" s="342"/>
      <c r="Y3665" s="127" t="e">
        <f>MATCH(B3665,[2]exp1!$B$45:$B$163,0)</f>
        <v>#N/A</v>
      </c>
      <c r="Z3665" s="127" t="e">
        <f>INDEX([2]exp1!$B$45:$B$163,Y3665)</f>
        <v>#N/A</v>
      </c>
      <c r="AA3665" s="127"/>
      <c r="AB3665" s="127" t="e">
        <f>MATCH(B3665,[2]exp1!$B$5:$B$36,0)</f>
        <v>#N/A</v>
      </c>
      <c r="AC3665" s="127" t="e">
        <f>INDEX([2]exp1!$B$22:$B$36,AB3665)</f>
        <v>#N/A</v>
      </c>
      <c r="AE3665" s="127"/>
    </row>
    <row r="3666" spans="1:31" ht="12.75" customHeight="1" x14ac:dyDescent="0.2">
      <c r="A3666" s="220">
        <v>42352</v>
      </c>
      <c r="B3666" s="98">
        <v>4272</v>
      </c>
      <c r="C3666" s="105" t="s">
        <v>1697</v>
      </c>
      <c r="D3666" s="53" t="str">
        <f>INDEX(Лист2!C:C,MATCH(B3666,Лист2!A:A,0))</f>
        <v>д. Рудня, Городокский р-н, Витебская обл.</v>
      </c>
      <c r="E3666" s="43" t="s">
        <v>2646</v>
      </c>
      <c r="F3666" s="43" t="s">
        <v>3095</v>
      </c>
      <c r="G3666" s="22" t="s">
        <v>2120</v>
      </c>
      <c r="H3666" s="22"/>
      <c r="I3666" s="18"/>
      <c r="J3666" s="167"/>
      <c r="K3666" s="46"/>
      <c r="L3666" s="11"/>
      <c r="M3666" s="522"/>
      <c r="N3666" s="39" t="s">
        <v>22162</v>
      </c>
      <c r="O3666" s="39"/>
      <c r="P3666" s="39"/>
      <c r="Q3666" s="91"/>
      <c r="R3666" s="53"/>
      <c r="S3666" s="541" t="s">
        <v>2120</v>
      </c>
      <c r="T3666" s="92"/>
      <c r="U3666" s="126"/>
      <c r="V3666" s="342"/>
      <c r="W3666" s="342"/>
      <c r="Y3666" s="127" t="e">
        <f>MATCH(B3666,[2]exp1!$B$45:$B$163,0)</f>
        <v>#N/A</v>
      </c>
      <c r="Z3666" s="127" t="e">
        <f>INDEX([2]exp1!$B$45:$B$163,Y3666)</f>
        <v>#N/A</v>
      </c>
      <c r="AA3666" s="127"/>
      <c r="AB3666" s="127" t="e">
        <f>MATCH(B3666,[2]exp1!$B$5:$B$36,0)</f>
        <v>#N/A</v>
      </c>
      <c r="AC3666" s="127" t="e">
        <f>INDEX([2]exp1!$B$22:$B$36,AB3666)</f>
        <v>#N/A</v>
      </c>
      <c r="AE3666" s="127"/>
    </row>
    <row r="3667" spans="1:31" ht="23.25" customHeight="1" x14ac:dyDescent="0.2">
      <c r="A3667" s="220">
        <v>42353</v>
      </c>
      <c r="B3667" s="219">
        <v>5436</v>
      </c>
      <c r="C3667" s="105" t="s">
        <v>1697</v>
      </c>
      <c r="D3667" s="13" t="str">
        <f>INDEX(Лист2!C:C,MATCH(B3667,Лист2!A:A,0))</f>
        <v>г. Слуцк, ул. Ленина, д. 293, Слуцкий р-н, Минская обл.</v>
      </c>
      <c r="E3667" s="43" t="s">
        <v>2119</v>
      </c>
      <c r="F3667" s="43" t="s">
        <v>3098</v>
      </c>
      <c r="G3667" s="547"/>
      <c r="H3667" s="547"/>
      <c r="I3667" s="18" t="s">
        <v>3360</v>
      </c>
      <c r="J3667" s="167"/>
      <c r="K3667" s="11"/>
      <c r="L3667" s="46"/>
      <c r="M3667" s="522"/>
      <c r="N3667" s="39" t="s">
        <v>22162</v>
      </c>
      <c r="O3667" s="39"/>
      <c r="P3667" s="39"/>
      <c r="Q3667" s="91"/>
      <c r="R3667" s="53"/>
      <c r="S3667" s="541" t="s">
        <v>3360</v>
      </c>
      <c r="T3667" s="92"/>
      <c r="U3667" s="338"/>
      <c r="V3667" s="92"/>
      <c r="W3667" s="92"/>
      <c r="Y3667" s="127"/>
      <c r="Z3667" s="127"/>
      <c r="AA3667" s="127"/>
      <c r="AB3667" s="127"/>
      <c r="AC3667" s="127"/>
      <c r="AE3667" s="127"/>
    </row>
    <row r="3668" spans="1:31" ht="23.25" customHeight="1" x14ac:dyDescent="0.2">
      <c r="A3668" s="220">
        <v>42354</v>
      </c>
      <c r="B3668" s="219">
        <v>5014</v>
      </c>
      <c r="C3668" s="105" t="s">
        <v>1697</v>
      </c>
      <c r="D3668" s="13" t="str">
        <f>INDEX(Лист2!C:C,MATCH(B3668,Лист2!A:A,0))</f>
        <v>г. Гродно, ул. Кобяка , д. 10б, Гродненский р-н, Гродненская обл.</v>
      </c>
      <c r="E3668" s="43" t="s">
        <v>646</v>
      </c>
      <c r="F3668" s="43" t="s">
        <v>3054</v>
      </c>
      <c r="G3668" s="547"/>
      <c r="H3668" s="547"/>
      <c r="I3668" s="18" t="s">
        <v>3360</v>
      </c>
      <c r="J3668" s="167"/>
      <c r="K3668" s="11"/>
      <c r="L3668" s="46"/>
      <c r="M3668" s="522"/>
      <c r="N3668" s="39" t="s">
        <v>22162</v>
      </c>
      <c r="O3668" s="39"/>
      <c r="P3668" s="39"/>
      <c r="Q3668" s="91"/>
      <c r="R3668" s="53"/>
      <c r="S3668" s="541" t="s">
        <v>3360</v>
      </c>
      <c r="T3668" s="92"/>
      <c r="U3668" s="338"/>
      <c r="V3668" s="92"/>
      <c r="W3668" s="92"/>
      <c r="Y3668" s="127"/>
      <c r="Z3668" s="127"/>
      <c r="AA3668" s="127"/>
      <c r="AB3668" s="127"/>
      <c r="AC3668" s="127"/>
      <c r="AE3668" s="127"/>
    </row>
    <row r="3669" spans="1:31" ht="23.25" customHeight="1" x14ac:dyDescent="0.2">
      <c r="A3669" s="220">
        <v>42354</v>
      </c>
      <c r="B3669" s="219">
        <v>1125</v>
      </c>
      <c r="C3669" s="105" t="s">
        <v>1697</v>
      </c>
      <c r="D3669" s="13" t="str">
        <f>INDEX(Лист2!C:C,MATCH(B3669,Лист2!A:A,0))</f>
        <v>г. Кобрин, ул. Советская, д. 141, Кобринский р-н, Брестская обл.</v>
      </c>
      <c r="E3669" s="43" t="s">
        <v>1713</v>
      </c>
      <c r="F3669" s="43" t="s">
        <v>3094</v>
      </c>
      <c r="G3669" s="22" t="s">
        <v>2120</v>
      </c>
      <c r="H3669" s="22" t="s">
        <v>2121</v>
      </c>
      <c r="I3669" s="493" t="s">
        <v>3360</v>
      </c>
      <c r="J3669" s="167"/>
      <c r="K3669" s="11"/>
      <c r="L3669" s="46"/>
      <c r="M3669" s="522"/>
      <c r="N3669" s="39" t="s">
        <v>22162</v>
      </c>
      <c r="O3669" s="39"/>
      <c r="P3669" s="39"/>
      <c r="Q3669" s="91"/>
      <c r="R3669" s="53"/>
      <c r="S3669" s="541" t="s">
        <v>3381</v>
      </c>
      <c r="T3669" s="92"/>
      <c r="U3669" s="338"/>
      <c r="V3669" s="92"/>
      <c r="W3669" s="92"/>
      <c r="Y3669" s="127"/>
      <c r="Z3669" s="127"/>
      <c r="AA3669" s="127"/>
      <c r="AB3669" s="127"/>
      <c r="AC3669" s="127"/>
      <c r="AE3669" s="127"/>
    </row>
    <row r="3670" spans="1:31" ht="23.25" customHeight="1" x14ac:dyDescent="0.2">
      <c r="A3670" s="220"/>
      <c r="B3670" s="219"/>
      <c r="C3670" s="105"/>
      <c r="D3670" s="13"/>
      <c r="E3670" s="43"/>
      <c r="F3670" s="43"/>
      <c r="G3670" s="547"/>
      <c r="H3670" s="547"/>
      <c r="I3670" s="18"/>
      <c r="J3670" s="167"/>
      <c r="K3670" s="11"/>
      <c r="L3670" s="46"/>
      <c r="M3670" s="522"/>
      <c r="N3670" s="39"/>
      <c r="O3670" s="39"/>
      <c r="P3670" s="39"/>
      <c r="Q3670" s="91"/>
      <c r="R3670" s="53"/>
      <c r="S3670" s="541"/>
      <c r="T3670" s="92"/>
      <c r="U3670" s="338"/>
      <c r="V3670" s="92"/>
      <c r="W3670" s="92"/>
      <c r="Y3670" s="127"/>
      <c r="Z3670" s="127"/>
      <c r="AA3670" s="127"/>
      <c r="AB3670" s="127"/>
      <c r="AC3670" s="127"/>
      <c r="AE3670" s="127"/>
    </row>
    <row r="3671" spans="1:31" ht="12.75" customHeight="1" x14ac:dyDescent="0.2">
      <c r="A3671" s="220"/>
      <c r="B3671" s="98"/>
      <c r="C3671" s="105"/>
      <c r="D3671" s="14"/>
      <c r="E3671" s="43"/>
      <c r="F3671" s="43"/>
      <c r="G3671" s="167"/>
      <c r="H3671" s="167"/>
      <c r="I3671" s="18"/>
      <c r="J3671" s="167"/>
      <c r="K3671" s="11"/>
      <c r="L3671" s="11"/>
      <c r="M3671" s="522"/>
      <c r="N3671" s="39"/>
      <c r="O3671" s="39"/>
      <c r="P3671" s="39"/>
      <c r="Q3671" s="91"/>
      <c r="R3671" s="53"/>
      <c r="S3671" s="204"/>
      <c r="T3671" s="91"/>
      <c r="U3671" s="92"/>
      <c r="V3671" s="342"/>
      <c r="W3671" s="342"/>
      <c r="Y3671" s="127" t="e">
        <f>MATCH(B3671,[2]exp1!$B$45:$B$163,0)</f>
        <v>#N/A</v>
      </c>
      <c r="Z3671" s="127" t="e">
        <f>INDEX([2]exp1!$B$45:$B$163,Y3671)</f>
        <v>#N/A</v>
      </c>
      <c r="AA3671" s="127"/>
      <c r="AB3671" s="127" t="e">
        <f>MATCH(B3671,[2]exp1!$B$5:$B$36,0)</f>
        <v>#N/A</v>
      </c>
      <c r="AC3671" s="127" t="e">
        <f>INDEX([2]exp1!$B$22:$B$36,AB3671)</f>
        <v>#N/A</v>
      </c>
      <c r="AE3671" s="127"/>
    </row>
    <row r="3672" spans="1:31" ht="12.75" customHeight="1" x14ac:dyDescent="0.2">
      <c r="A3672" s="395"/>
      <c r="B3672" s="396"/>
      <c r="C3672" s="397"/>
      <c r="D3672" s="222"/>
      <c r="E3672" s="398"/>
      <c r="F3672" s="329"/>
      <c r="G3672" s="399"/>
      <c r="H3672" s="399"/>
      <c r="I3672" s="223"/>
      <c r="J3672" s="399"/>
      <c r="K3672" s="400"/>
      <c r="L3672" s="400"/>
      <c r="M3672" s="527"/>
      <c r="N3672" s="401"/>
      <c r="O3672" s="401"/>
      <c r="P3672" s="401"/>
      <c r="Q3672" s="269"/>
      <c r="R3672" s="402"/>
      <c r="S3672" s="358"/>
      <c r="T3672" s="269"/>
      <c r="U3672" s="218"/>
      <c r="V3672" s="346"/>
      <c r="W3672" s="346"/>
      <c r="Y3672" s="127"/>
      <c r="Z3672" s="127"/>
      <c r="AA3672" s="127"/>
      <c r="AE3672" s="127"/>
    </row>
    <row r="3673" spans="1:31" x14ac:dyDescent="0.2">
      <c r="A3673" s="268"/>
    </row>
    <row r="3674" spans="1:31" ht="15" x14ac:dyDescent="0.2">
      <c r="A3674" s="530"/>
      <c r="B3674" s="531" t="s">
        <v>22957</v>
      </c>
      <c r="P3674" s="215" t="s">
        <v>22158</v>
      </c>
      <c r="Q3674" s="270"/>
      <c r="S3674" s="215"/>
      <c r="T3674" s="215"/>
      <c r="U3674" s="215"/>
      <c r="V3674" s="215"/>
      <c r="W3674" s="350"/>
      <c r="X3674" s="215"/>
    </row>
    <row r="3675" spans="1:31" ht="48" customHeight="1" x14ac:dyDescent="0.2">
      <c r="P3675" s="82" t="s">
        <v>3204</v>
      </c>
      <c r="Q3675" s="579" t="s">
        <v>3205</v>
      </c>
      <c r="R3675" s="580"/>
      <c r="S3675" s="580"/>
      <c r="T3675" s="580"/>
      <c r="U3675" s="581"/>
      <c r="V3675" s="335"/>
      <c r="W3675" s="351"/>
    </row>
    <row r="3676" spans="1:31" x14ac:dyDescent="0.2">
      <c r="P3676" s="440"/>
      <c r="Q3676" s="576" t="s">
        <v>3200</v>
      </c>
      <c r="R3676" s="577"/>
      <c r="S3676" s="577"/>
      <c r="T3676" s="577"/>
      <c r="U3676" s="578"/>
      <c r="V3676" s="336"/>
      <c r="W3676" s="352"/>
    </row>
    <row r="3677" spans="1:31" x14ac:dyDescent="0.2">
      <c r="P3677" s="151"/>
      <c r="Q3677" s="576" t="s">
        <v>3201</v>
      </c>
      <c r="R3677" s="577"/>
      <c r="S3677" s="577"/>
      <c r="T3677" s="577"/>
      <c r="U3677" s="578"/>
      <c r="V3677" s="336"/>
      <c r="W3677" s="352"/>
    </row>
    <row r="3678" spans="1:31" x14ac:dyDescent="0.2">
      <c r="P3678" s="91" t="s">
        <v>3381</v>
      </c>
      <c r="Q3678" s="576" t="s">
        <v>3202</v>
      </c>
      <c r="R3678" s="577"/>
      <c r="S3678" s="577"/>
      <c r="T3678" s="577"/>
      <c r="U3678" s="578"/>
      <c r="V3678" s="336"/>
      <c r="W3678" s="352"/>
    </row>
    <row r="3679" spans="1:31" x14ac:dyDescent="0.2">
      <c r="P3679" s="213" t="s">
        <v>3115</v>
      </c>
      <c r="Q3679" s="576" t="s">
        <v>3207</v>
      </c>
      <c r="R3679" s="577"/>
      <c r="S3679" s="577"/>
      <c r="T3679" s="577"/>
      <c r="U3679" s="578"/>
      <c r="V3679" s="336"/>
      <c r="W3679" s="352"/>
    </row>
    <row r="3680" spans="1:31" x14ac:dyDescent="0.2">
      <c r="P3680" s="227" t="s">
        <v>3206</v>
      </c>
      <c r="Q3680" s="576" t="s">
        <v>3203</v>
      </c>
      <c r="R3680" s="577"/>
      <c r="S3680" s="577"/>
      <c r="T3680" s="577"/>
      <c r="U3680" s="578"/>
      <c r="V3680" s="336"/>
      <c r="W3680" s="352"/>
    </row>
  </sheetData>
  <autoFilter ref="A2:AH3547">
    <filterColumn colId="24" showButton="0"/>
    <filterColumn colId="25" showButton="0"/>
    <filterColumn colId="26" showButton="0"/>
  </autoFilter>
  <mergeCells count="10">
    <mergeCell ref="B2967:B2968"/>
    <mergeCell ref="A3588:R3588"/>
    <mergeCell ref="A3598:R3598"/>
    <mergeCell ref="Y2:AB2"/>
    <mergeCell ref="Q3680:U3680"/>
    <mergeCell ref="Q3679:U3679"/>
    <mergeCell ref="Q3675:U3675"/>
    <mergeCell ref="Q3676:U3676"/>
    <mergeCell ref="Q3677:U3677"/>
    <mergeCell ref="Q3678:U3678"/>
  </mergeCells>
  <phoneticPr fontId="4" type="noConversion"/>
  <conditionalFormatting sqref="B3172:B3178 B3346 B3321 B3214 B3198:B3199 B3182:B3188 B3442:B3448 B3439:B3440 B3605:B3606 B3532 B3450:B3451 B3457 B3453:B3455 B3506 B3461:B3464 B3466:B3476 B3478:B3492 B3494:B3504 B3511:B3525 B3508:B3509 B3569:B3570 B3567 B3535:B3565 B3609:B3658 B3572:B3579 B3660 B3662:B3663 B3667:B3670">
    <cfRule type="expression" dxfId="1" priority="188" stopIfTrue="1">
      <formula>IF(COUNTIF(B:B,$B3172)&gt;1,1,0)</formula>
    </cfRule>
  </conditionalFormatting>
  <pageMargins left="0.75" right="0.75" top="1" bottom="1" header="0.5" footer="0.5"/>
  <pageSetup paperSize="8" orientation="landscape" r:id="rId1"/>
  <headerFooter alignWithMargins="0"/>
  <colBreaks count="2" manualBreakCount="2">
    <brk id="17" max="2995" man="1"/>
    <brk id="12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40"/>
  <sheetViews>
    <sheetView workbookViewId="0">
      <selection activeCell="D48" sqref="D48"/>
    </sheetView>
  </sheetViews>
  <sheetFormatPr defaultRowHeight="12.75" outlineLevelCol="1" x14ac:dyDescent="0.2"/>
  <cols>
    <col min="2" max="2" width="18.5703125" customWidth="1"/>
    <col min="5" max="5" width="10.28515625" customWidth="1"/>
    <col min="6" max="6" width="14.28515625" customWidth="1"/>
    <col min="7" max="7" width="11.85546875" customWidth="1"/>
    <col min="9" max="9" width="11.42578125" customWidth="1"/>
    <col min="11" max="11" width="10.7109375" customWidth="1"/>
    <col min="12" max="13" width="9.140625" hidden="1" customWidth="1" outlineLevel="1"/>
    <col min="14" max="14" width="9.140625" collapsed="1"/>
    <col min="16" max="18" width="12.85546875" customWidth="1" outlineLevel="1"/>
    <col min="19" max="19" width="12.85546875" customWidth="1"/>
    <col min="21" max="21" width="21.28515625" customWidth="1"/>
  </cols>
  <sheetData>
    <row r="2" spans="2:25" ht="38.25" x14ac:dyDescent="0.2">
      <c r="B2" s="264" t="s">
        <v>1697</v>
      </c>
      <c r="C2" s="583" t="s">
        <v>2117</v>
      </c>
      <c r="D2" s="584"/>
      <c r="E2" s="584"/>
      <c r="F2" s="264" t="s">
        <v>3105</v>
      </c>
      <c r="G2" s="264" t="s">
        <v>3106</v>
      </c>
      <c r="H2" s="583" t="s">
        <v>20810</v>
      </c>
      <c r="I2" s="584"/>
      <c r="J2" s="585"/>
      <c r="K2" s="264" t="s">
        <v>3104</v>
      </c>
      <c r="L2" s="586" t="s">
        <v>20811</v>
      </c>
      <c r="M2" s="586"/>
      <c r="N2" s="586"/>
      <c r="O2" s="586"/>
      <c r="P2" s="586" t="s">
        <v>20812</v>
      </c>
      <c r="Q2" s="586"/>
      <c r="R2" s="586"/>
      <c r="S2" s="586"/>
      <c r="T2" s="263"/>
    </row>
    <row r="3" spans="2:25" s="54" customFormat="1" x14ac:dyDescent="0.2">
      <c r="B3" s="61" t="s">
        <v>1697</v>
      </c>
      <c r="C3" s="61" t="s">
        <v>1695</v>
      </c>
      <c r="D3" s="61" t="s">
        <v>1696</v>
      </c>
      <c r="E3" s="61" t="s">
        <v>3359</v>
      </c>
      <c r="F3" s="61">
        <v>1</v>
      </c>
      <c r="G3" s="61">
        <v>0</v>
      </c>
      <c r="H3" s="61" t="s">
        <v>3107</v>
      </c>
      <c r="I3" s="61" t="s">
        <v>3110</v>
      </c>
      <c r="J3" s="61" t="s">
        <v>3361</v>
      </c>
      <c r="K3" s="61">
        <v>1</v>
      </c>
      <c r="L3" s="61" t="s">
        <v>2120</v>
      </c>
      <c r="M3" s="61" t="s">
        <v>2121</v>
      </c>
      <c r="N3" s="61" t="s">
        <v>20813</v>
      </c>
      <c r="O3" s="61" t="s">
        <v>3360</v>
      </c>
      <c r="P3" s="61" t="s">
        <v>3107</v>
      </c>
      <c r="Q3" s="61" t="s">
        <v>3361</v>
      </c>
      <c r="R3" s="61" t="s">
        <v>3110</v>
      </c>
      <c r="S3" s="61" t="s">
        <v>20814</v>
      </c>
      <c r="U3" s="582" t="s">
        <v>3103</v>
      </c>
      <c r="V3" s="582"/>
      <c r="W3" s="582"/>
      <c r="X3" s="582"/>
      <c r="Y3" s="582"/>
    </row>
    <row r="4" spans="2:25" x14ac:dyDescent="0.2">
      <c r="B4" s="56" t="s">
        <v>3050</v>
      </c>
      <c r="C4" s="58">
        <f>COUNTIFS('Вкл. БС 2G_3G'!$F:$F,B4,'Вкл. БС 2G_3G'!$G:$G,$C$3,'Вкл. БС 2G_3G'!$C:$C,'Сводная таблица'!$B$3,'Вкл. БС 2G_3G'!P:P,"&gt;=0")</f>
        <v>108</v>
      </c>
      <c r="D4" s="58">
        <f>COUNTIFS('Вкл. БС 2G_3G'!$F:$F,B4,'Вкл. БС 2G_3G'!H:H,$D$3,'Вкл. БС 2G_3G'!$C:$C,'Сводная таблица'!$B$3,'Вкл. БС 2G_3G'!P:P,"&gt;=0")</f>
        <v>110</v>
      </c>
      <c r="E4" s="58">
        <f>COUNTIFS('Вкл. БС 2G_3G'!$F:$F,B4,'Вкл. БС 2G_3G'!I:I,$E$3,'Вкл. БС 2G_3G'!P:P,"&gt;=0")</f>
        <v>137</v>
      </c>
      <c r="F4" s="58">
        <f>COUNTIFS('Вкл. БС 2G_3G'!$F:$F,B4,'Вкл. БС 2G_3G'!O:O,$F$3,'Вкл. БС 2G_3G'!C:C,$B$3,'Вкл. БС 2G_3G'!$P:$P,$K$3)</f>
        <v>1</v>
      </c>
      <c r="G4" s="58">
        <f>COUNTIFS('Вкл. БС 2G_3G'!$F:$F,B4,'Вкл. БС 2G_3G'!$O:$O,"=0",'Вкл. БС 2G_3G'!$C:$C,$B$3,'Вкл. БС 2G_3G'!P:P,"=1")</f>
        <v>136</v>
      </c>
      <c r="H4" s="58">
        <f>COUNTIFS('Вкл. БС 2G_3G'!$F:$F,$B4,'Вкл. БС 2G_3G'!$Q:$Q,$H$3,'Вкл. БС 2G_3G'!$P:$P,"=1")</f>
        <v>0</v>
      </c>
      <c r="I4" s="58">
        <f>COUNTIFS('Вкл. БС 2G_3G'!$F:$F,$B4,'Вкл. БС 2G_3G'!$Q:$Q,I$3,'Вкл. БС 2G_3G'!$P:$P,"=1")</f>
        <v>110</v>
      </c>
      <c r="J4" s="58">
        <f>COUNTIFS('Вкл. БС 2G_3G'!$F:$F,$B4,'Вкл. БС 2G_3G'!$Q:$Q,J$3,'Вкл. БС 2G_3G'!$P:$P,"=1")</f>
        <v>27</v>
      </c>
      <c r="K4" s="58">
        <f>COUNTIFS('Вкл. БС 2G_3G'!F:F,B4,'Вкл. БС 2G_3G'!P:P,$K$3,'Вкл. БС 2G_3G'!$C:$C,'Сводная таблица'!$B$3)</f>
        <v>137</v>
      </c>
      <c r="L4" s="58">
        <f>COUNTIFS('Вкл. БС 2G_3G'!$F:$F,$B4,'Вкл. БС 2G_3G'!$G:$G,L$3,'Вкл. БС 2G_3G'!$P:$P,"=-1")</f>
        <v>0</v>
      </c>
      <c r="M4" s="58">
        <f>COUNTIFS('Вкл. БС 2G_3G'!$F:$F,$B4,'Вкл. БС 2G_3G'!$H:$H,M$3,'Вкл. БС 2G_3G'!$P:$P,"=-1")</f>
        <v>0</v>
      </c>
      <c r="N4" s="265">
        <f>M4+L4</f>
        <v>0</v>
      </c>
      <c r="O4" s="266">
        <f>COUNTIFS('Вкл. БС 2G_3G'!$F:$F,$B4,'Вкл. БС 2G_3G'!$I:$I,O$3,'Вкл. БС 2G_3G'!$P:$P,"=-1")</f>
        <v>0</v>
      </c>
      <c r="P4" s="265">
        <f>COUNTIFS('Вкл. БС 2G_3G'!$F:$F,$B4,'Вкл. БС 2G_3G'!$Q:$Q,P$3,'Вкл. БС 2G_3G'!$P:$P,"=-1")</f>
        <v>0</v>
      </c>
      <c r="Q4" s="265">
        <f>COUNTIFS('Вкл. БС 2G_3G'!$F:$F,$B4,'Вкл. БС 2G_3G'!$Q:$Q,Q$3,'Вкл. БС 2G_3G'!$P:$P,"=-1")</f>
        <v>0</v>
      </c>
      <c r="R4" s="265">
        <f>COUNTIFS('Вкл. БС 2G_3G'!$F:$F,$B4,'Вкл. БС 2G_3G'!$Q:$Q,R$3,'Вкл. БС 2G_3G'!$P:$P,"=-1")</f>
        <v>0</v>
      </c>
      <c r="S4" s="265">
        <f>R4+Q4+P4</f>
        <v>0</v>
      </c>
      <c r="U4" t="s">
        <v>3050</v>
      </c>
      <c r="V4">
        <v>104</v>
      </c>
      <c r="W4">
        <v>106</v>
      </c>
      <c r="X4" t="b">
        <f t="shared" ref="X4:X15" si="0">V4=C4</f>
        <v>0</v>
      </c>
      <c r="Y4" t="b">
        <f t="shared" ref="Y4:Y15" si="1">W4=D4</f>
        <v>0</v>
      </c>
    </row>
    <row r="5" spans="2:25" x14ac:dyDescent="0.2">
      <c r="B5" s="55" t="s">
        <v>3094</v>
      </c>
      <c r="C5" s="58">
        <f>COUNTIFS('Вкл. БС 2G_3G'!$F:$F,B5,'Вкл. БС 2G_3G'!$G:$G,$C$3,'Вкл. БС 2G_3G'!$C:$C,'Сводная таблица'!$B$3,'Вкл. БС 2G_3G'!P:P,"&gt;=0")</f>
        <v>337</v>
      </c>
      <c r="D5" s="58">
        <f>COUNTIFS('Вкл. БС 2G_3G'!$F:$F,B5,'Вкл. БС 2G_3G'!H:H,$D$3,'Вкл. БС 2G_3G'!$C:$C,'Сводная таблица'!$B$3,'Вкл. БС 2G_3G'!P:P,"&gt;=0")</f>
        <v>240</v>
      </c>
      <c r="E5" s="58">
        <f>COUNTIFS('Вкл. БС 2G_3G'!$F:$F,B5,'Вкл. БС 2G_3G'!I:I,$E$3,'Вкл. БС 2G_3G'!P:P,"&gt;=0")</f>
        <v>228</v>
      </c>
      <c r="F5" s="58">
        <f>COUNTIFS('Вкл. БС 2G_3G'!$F:$F,B5,'Вкл. БС 2G_3G'!O:O,$F$3,'Вкл. БС 2G_3G'!C:C,$B$3,'Вкл. БС 2G_3G'!$P:$P,$K$3)</f>
        <v>70</v>
      </c>
      <c r="G5" s="58">
        <f>COUNTIFS('Вкл. БС 2G_3G'!$F:$F,B5,'Вкл. БС 2G_3G'!$O:$O,"=0",'Вкл. БС 2G_3G'!$C:$C,$B$3,'Вкл. БС 2G_3G'!P:P,"=1")</f>
        <v>281</v>
      </c>
      <c r="H5" s="58">
        <f>COUNTIFS('Вкл. БС 2G_3G'!$F:$F,$B5,'Вкл. БС 2G_3G'!$Q:$Q,$H$3,'Вкл. БС 2G_3G'!$P:$P,"=1")</f>
        <v>146</v>
      </c>
      <c r="I5" s="58">
        <f>COUNTIFS('Вкл. БС 2G_3G'!$F:$F,$B5,'Вкл. БС 2G_3G'!$Q:$Q,I$3,'Вкл. БС 2G_3G'!$P:$P,"=1")</f>
        <v>218</v>
      </c>
      <c r="J5" s="58">
        <f>COUNTIFS('Вкл. БС 2G_3G'!$F:$F,$B5,'Вкл. БС 2G_3G'!$Q:$Q,J$3,'Вкл. БС 2G_3G'!$P:$P,"=1")</f>
        <v>10</v>
      </c>
      <c r="K5" s="10">
        <f>COUNTIFS('Вкл. БС 2G_3G'!F:F,B5,'Вкл. БС 2G_3G'!P:P,$K$3,'Вкл. БС 2G_3G'!$C:$C,'Сводная таблица'!$B$3)</f>
        <v>351</v>
      </c>
      <c r="L5" s="58">
        <f>COUNTIFS('Вкл. БС 2G_3G'!$F:$F,$B5,'Вкл. БС 2G_3G'!$G:$G,L$3,'Вкл. БС 2G_3G'!$P:$P,"=-1")</f>
        <v>6</v>
      </c>
      <c r="M5" s="58">
        <f>COUNTIFS('Вкл. БС 2G_3G'!$F:$F,$B5,'Вкл. БС 2G_3G'!$H:$H,M$3,'Вкл. БС 2G_3G'!$P:$P,"=-1")</f>
        <v>5</v>
      </c>
      <c r="N5" s="265">
        <f t="shared" ref="N5:N15" si="2">M5+L5</f>
        <v>11</v>
      </c>
      <c r="O5" s="266">
        <f>COUNTIFS('Вкл. БС 2G_3G'!$F:$F,$B5,'Вкл. БС 2G_3G'!$I:$I,O$3,'Вкл. БС 2G_3G'!$P:$P,"=-1")</f>
        <v>4</v>
      </c>
      <c r="P5" s="266">
        <f>COUNTIFS('Вкл. БС 2G_3G'!$F:$F,$B5,'Вкл. БС 2G_3G'!$Q:$Q,P$3,'Вкл. БС 2G_3G'!$P:$P,"=-1")</f>
        <v>2</v>
      </c>
      <c r="Q5" s="266">
        <f>COUNTIFS('Вкл. БС 2G_3G'!$F:$F,$B5,'Вкл. БС 2G_3G'!$Q:$Q,Q$3,'Вкл. БС 2G_3G'!$P:$P,"=-1")</f>
        <v>0</v>
      </c>
      <c r="R5" s="266">
        <f>COUNTIFS('Вкл. БС 2G_3G'!$F:$F,$B5,'Вкл. БС 2G_3G'!$Q:$Q,R$3,'Вкл. БС 2G_3G'!$P:$P,"=-1")</f>
        <v>4</v>
      </c>
      <c r="S5" s="265">
        <f t="shared" ref="S5:S15" si="3">R5+Q5+P5</f>
        <v>6</v>
      </c>
      <c r="U5" t="s">
        <v>3094</v>
      </c>
      <c r="V5">
        <v>320</v>
      </c>
      <c r="W5">
        <v>210</v>
      </c>
      <c r="X5" t="b">
        <f t="shared" si="0"/>
        <v>0</v>
      </c>
      <c r="Y5" t="b">
        <f t="shared" si="1"/>
        <v>0</v>
      </c>
    </row>
    <row r="6" spans="2:25" x14ac:dyDescent="0.2">
      <c r="B6" s="55" t="s">
        <v>3052</v>
      </c>
      <c r="C6" s="58">
        <f>COUNTIFS('Вкл. БС 2G_3G'!$F:$F,B6,'Вкл. БС 2G_3G'!$G:$G,$C$3,'Вкл. БС 2G_3G'!$C:$C,'Сводная таблица'!$B$3,'Вкл. БС 2G_3G'!P:P,"&gt;=0")</f>
        <v>89</v>
      </c>
      <c r="D6" s="58">
        <f>COUNTIFS('Вкл. БС 2G_3G'!$F:$F,B6,'Вкл. БС 2G_3G'!H:H,$D$3,'Вкл. БС 2G_3G'!$C:$C,'Сводная таблица'!$B$3,'Вкл. БС 2G_3G'!P:P,"&gt;=0")</f>
        <v>91</v>
      </c>
      <c r="E6" s="58">
        <f>COUNTIFS('Вкл. БС 2G_3G'!$F:$F,B6,'Вкл. БС 2G_3G'!I:I,$E$3,'Вкл. БС 2G_3G'!P:P,"&gt;=0")</f>
        <v>134</v>
      </c>
      <c r="F6" s="58">
        <f>COUNTIFS('Вкл. БС 2G_3G'!$F:$F,B6,'Вкл. БС 2G_3G'!O:O,$F$3,'Вкл. БС 2G_3G'!C:C,$B$3,'Вкл. БС 2G_3G'!$P:$P,$K$3)</f>
        <v>0</v>
      </c>
      <c r="G6" s="58">
        <f>COUNTIFS('Вкл. БС 2G_3G'!$F:$F,B6,'Вкл. БС 2G_3G'!$O:$O,"=0",'Вкл. БС 2G_3G'!$C:$C,$B$3,'Вкл. БС 2G_3G'!P:P,"=1")</f>
        <v>128</v>
      </c>
      <c r="H6" s="58">
        <f>COUNTIFS('Вкл. БС 2G_3G'!$F:$F,$B6,'Вкл. БС 2G_3G'!$Q:$Q,$H$3,'Вкл. БС 2G_3G'!$P:$P,"=1")</f>
        <v>0</v>
      </c>
      <c r="I6" s="58">
        <f>COUNTIFS('Вкл. БС 2G_3G'!$F:$F,$B6,'Вкл. БС 2G_3G'!$Q:$Q,I$3,'Вкл. БС 2G_3G'!$P:$P,"=1")</f>
        <v>97</v>
      </c>
      <c r="J6" s="58">
        <f>COUNTIFS('Вкл. БС 2G_3G'!$F:$F,$B6,'Вкл. БС 2G_3G'!$Q:$Q,J$3,'Вкл. БС 2G_3G'!$P:$P,"=1")</f>
        <v>37</v>
      </c>
      <c r="K6" s="10">
        <f>COUNTIFS('Вкл. БС 2G_3G'!F:F,B6,'Вкл. БС 2G_3G'!P:P,$K$3,'Вкл. БС 2G_3G'!$C:$C,'Сводная таблица'!$B$3)</f>
        <v>128</v>
      </c>
      <c r="L6" s="58">
        <f>COUNTIFS('Вкл. БС 2G_3G'!$F:$F,$B6,'Вкл. БС 2G_3G'!$G:$G,L$3,'Вкл. БС 2G_3G'!$P:$P,"=-1")</f>
        <v>1</v>
      </c>
      <c r="M6" s="58">
        <f>COUNTIFS('Вкл. БС 2G_3G'!$F:$F,$B6,'Вкл. БС 2G_3G'!$H:$H,M$3,'Вкл. БС 2G_3G'!$P:$P,"=-1")</f>
        <v>1</v>
      </c>
      <c r="N6" s="265">
        <f t="shared" si="2"/>
        <v>2</v>
      </c>
      <c r="O6" s="266">
        <f>COUNTIFS('Вкл. БС 2G_3G'!$F:$F,$B6,'Вкл. БС 2G_3G'!$I:$I,O$3,'Вкл. БС 2G_3G'!$P:$P,"=-1")</f>
        <v>1</v>
      </c>
      <c r="P6" s="266">
        <f>COUNTIFS('Вкл. БС 2G_3G'!$F:$F,$B6,'Вкл. БС 2G_3G'!$Q:$Q,P$3,'Вкл. БС 2G_3G'!$P:$P,"=-1")</f>
        <v>0</v>
      </c>
      <c r="Q6" s="266">
        <f>COUNTIFS('Вкл. БС 2G_3G'!$F:$F,$B6,'Вкл. БС 2G_3G'!$Q:$Q,Q$3,'Вкл. БС 2G_3G'!$P:$P,"=-1")</f>
        <v>0</v>
      </c>
      <c r="R6" s="266">
        <f>COUNTIFS('Вкл. БС 2G_3G'!$F:$F,$B6,'Вкл. БС 2G_3G'!$Q:$Q,R$3,'Вкл. БС 2G_3G'!$P:$P,"=-1")</f>
        <v>1</v>
      </c>
      <c r="S6" s="265">
        <f t="shared" si="3"/>
        <v>1</v>
      </c>
      <c r="U6" t="s">
        <v>3052</v>
      </c>
      <c r="V6">
        <v>87</v>
      </c>
      <c r="W6">
        <v>88</v>
      </c>
      <c r="X6" t="b">
        <f t="shared" si="0"/>
        <v>0</v>
      </c>
      <c r="Y6" t="b">
        <f t="shared" si="1"/>
        <v>0</v>
      </c>
    </row>
    <row r="7" spans="2:25" x14ac:dyDescent="0.2">
      <c r="B7" s="55" t="s">
        <v>3095</v>
      </c>
      <c r="C7" s="58">
        <f>COUNTIFS('Вкл. БС 2G_3G'!$F:$F,B7,'Вкл. БС 2G_3G'!$G:$G,$C$3,'Вкл. БС 2G_3G'!$C:$C,'Сводная таблица'!$B$3,'Вкл. БС 2G_3G'!P:P,"&gt;=0")</f>
        <v>377</v>
      </c>
      <c r="D7" s="58">
        <f>COUNTIFS('Вкл. БС 2G_3G'!$F:$F,B7,'Вкл. БС 2G_3G'!H:H,$D$3,'Вкл. БС 2G_3G'!$C:$C,'Сводная таблица'!$B$3,'Вкл. БС 2G_3G'!P:P,"&gt;=0")</f>
        <v>215</v>
      </c>
      <c r="E7" s="58">
        <f>COUNTIFS('Вкл. БС 2G_3G'!$F:$F,B7,'Вкл. БС 2G_3G'!I:I,$E$3,'Вкл. БС 2G_3G'!P:P,"&gt;=0")</f>
        <v>237</v>
      </c>
      <c r="F7" s="58">
        <f>COUNTIFS('Вкл. БС 2G_3G'!$F:$F,B7,'Вкл. БС 2G_3G'!O:O,$F$3,'Вкл. БС 2G_3G'!C:C,$B$3,'Вкл. БС 2G_3G'!$P:$P,$K$3)</f>
        <v>121</v>
      </c>
      <c r="G7" s="58">
        <f>COUNTIFS('Вкл. БС 2G_3G'!$F:$F,B7,'Вкл. БС 2G_3G'!$O:$O,"=0",'Вкл. БС 2G_3G'!$C:$C,$B$3,'Вкл. БС 2G_3G'!P:P,"=1")</f>
        <v>269</v>
      </c>
      <c r="H7" s="58">
        <f>COUNTIFS('Вкл. БС 2G_3G'!$F:$F,$B7,'Вкл. БС 2G_3G'!$Q:$Q,$H$3,'Вкл. БС 2G_3G'!$P:$P,"=1")</f>
        <v>182</v>
      </c>
      <c r="I7" s="58">
        <f>COUNTIFS('Вкл. БС 2G_3G'!$F:$F,$B7,'Вкл. БС 2G_3G'!$Q:$Q,I$3,'Вкл. БС 2G_3G'!$P:$P,"=1")</f>
        <v>230</v>
      </c>
      <c r="J7" s="58">
        <f>COUNTIFS('Вкл. БС 2G_3G'!$F:$F,$B7,'Вкл. БС 2G_3G'!$Q:$Q,J$3,'Вкл. БС 2G_3G'!$P:$P,"=1")</f>
        <v>7</v>
      </c>
      <c r="K7" s="10">
        <f>COUNTIFS('Вкл. БС 2G_3G'!F:F,B7,'Вкл. БС 2G_3G'!P:P,$K$3,'Вкл. БС 2G_3G'!$C:$C,'Сводная таблица'!$B$3)</f>
        <v>390</v>
      </c>
      <c r="L7" s="58">
        <f>COUNTIFS('Вкл. БС 2G_3G'!$F:$F,$B7,'Вкл. БС 2G_3G'!$G:$G,L$3,'Вкл. БС 2G_3G'!$P:$P,"=-1")</f>
        <v>3</v>
      </c>
      <c r="M7" s="58">
        <f>COUNTIFS('Вкл. БС 2G_3G'!$F:$F,$B7,'Вкл. БС 2G_3G'!$H:$H,M$3,'Вкл. БС 2G_3G'!$P:$P,"=-1")</f>
        <v>2</v>
      </c>
      <c r="N7" s="265">
        <f t="shared" si="2"/>
        <v>5</v>
      </c>
      <c r="O7" s="266">
        <f>COUNTIFS('Вкл. БС 2G_3G'!$F:$F,$B7,'Вкл. БС 2G_3G'!$I:$I,O$3,'Вкл. БС 2G_3G'!$P:$P,"=-1")</f>
        <v>2</v>
      </c>
      <c r="P7" s="266">
        <f>COUNTIFS('Вкл. БС 2G_3G'!$F:$F,$B7,'Вкл. БС 2G_3G'!$Q:$Q,P$3,'Вкл. БС 2G_3G'!$P:$P,"=-1")</f>
        <v>1</v>
      </c>
      <c r="Q7" s="266">
        <f>COUNTIFS('Вкл. БС 2G_3G'!$F:$F,$B7,'Вкл. БС 2G_3G'!$Q:$Q,Q$3,'Вкл. БС 2G_3G'!$P:$P,"=-1")</f>
        <v>0</v>
      </c>
      <c r="R7" s="266">
        <f>COUNTIFS('Вкл. БС 2G_3G'!$F:$F,$B7,'Вкл. БС 2G_3G'!$Q:$Q,R$3,'Вкл. БС 2G_3G'!$P:$P,"=-1")</f>
        <v>2</v>
      </c>
      <c r="S7" s="265">
        <f t="shared" si="3"/>
        <v>3</v>
      </c>
      <c r="U7" t="s">
        <v>3095</v>
      </c>
      <c r="V7">
        <v>362</v>
      </c>
      <c r="W7">
        <v>188</v>
      </c>
      <c r="X7" t="b">
        <f t="shared" si="0"/>
        <v>0</v>
      </c>
      <c r="Y7" t="b">
        <f t="shared" si="1"/>
        <v>0</v>
      </c>
    </row>
    <row r="8" spans="2:25" x14ac:dyDescent="0.2">
      <c r="B8" s="55" t="s">
        <v>3053</v>
      </c>
      <c r="C8" s="58">
        <f>COUNTIFS('Вкл. БС 2G_3G'!$F:$F,B8,'Вкл. БС 2G_3G'!$G:$G,$C$3,'Вкл. БС 2G_3G'!$C:$C,'Сводная таблица'!$B$3,'Вкл. БС 2G_3G'!P:P,"&gt;=0")</f>
        <v>69</v>
      </c>
      <c r="D8" s="58">
        <f>COUNTIFS('Вкл. БС 2G_3G'!$F:$F,B8,'Вкл. БС 2G_3G'!H:H,$D$3,'Вкл. БС 2G_3G'!$C:$C,'Сводная таблица'!$B$3,'Вкл. БС 2G_3G'!P:P,"&gt;=0")</f>
        <v>68</v>
      </c>
      <c r="E8" s="58">
        <f>COUNTIFS('Вкл. БС 2G_3G'!$F:$F,B8,'Вкл. БС 2G_3G'!I:I,$E$3,'Вкл. БС 2G_3G'!P:P,"&gt;=0")</f>
        <v>95</v>
      </c>
      <c r="F8" s="58">
        <f>COUNTIFS('Вкл. БС 2G_3G'!$F:$F,B8,'Вкл. БС 2G_3G'!O:O,$F$3,'Вкл. БС 2G_3G'!C:C,$B$3,'Вкл. БС 2G_3G'!$P:$P,$K$3)</f>
        <v>0</v>
      </c>
      <c r="G8" s="58">
        <f>COUNTIFS('Вкл. БС 2G_3G'!$F:$F,B8,'Вкл. БС 2G_3G'!$O:$O,"=0",'Вкл. БС 2G_3G'!$C:$C,$B$3,'Вкл. БС 2G_3G'!P:P,"=1")</f>
        <v>94</v>
      </c>
      <c r="H8" s="58">
        <f>COUNTIFS('Вкл. БС 2G_3G'!$F:$F,$B8,'Вкл. БС 2G_3G'!$Q:$Q,$H$3,'Вкл. БС 2G_3G'!$P:$P,"=1")</f>
        <v>0</v>
      </c>
      <c r="I8" s="58">
        <f>COUNTIFS('Вкл. БС 2G_3G'!$F:$F,$B8,'Вкл. БС 2G_3G'!$Q:$Q,I$3,'Вкл. БС 2G_3G'!$P:$P,"=1")</f>
        <v>71</v>
      </c>
      <c r="J8" s="58">
        <f>COUNTIFS('Вкл. БС 2G_3G'!$F:$F,$B8,'Вкл. БС 2G_3G'!$Q:$Q,J$3,'Вкл. БС 2G_3G'!$P:$P,"=1")</f>
        <v>24</v>
      </c>
      <c r="K8" s="10">
        <f>COUNTIFS('Вкл. БС 2G_3G'!F:F,B8,'Вкл. БС 2G_3G'!P:P,$K$3,'Вкл. БС 2G_3G'!$C:$C,'Сводная таблица'!$B$3)</f>
        <v>94</v>
      </c>
      <c r="L8" s="58">
        <f>COUNTIFS('Вкл. БС 2G_3G'!$F:$F,$B8,'Вкл. БС 2G_3G'!$G:$G,L$3,'Вкл. БС 2G_3G'!$P:$P,"=-1")</f>
        <v>0</v>
      </c>
      <c r="M8" s="58">
        <f>COUNTIFS('Вкл. БС 2G_3G'!$F:$F,$B8,'Вкл. БС 2G_3G'!$H:$H,M$3,'Вкл. БС 2G_3G'!$P:$P,"=-1")</f>
        <v>0</v>
      </c>
      <c r="N8" s="265">
        <f t="shared" si="2"/>
        <v>0</v>
      </c>
      <c r="O8" s="266">
        <f>COUNTIFS('Вкл. БС 2G_3G'!$F:$F,$B8,'Вкл. БС 2G_3G'!$I:$I,O$3,'Вкл. БС 2G_3G'!$P:$P,"=-1")</f>
        <v>0</v>
      </c>
      <c r="P8" s="266">
        <f>COUNTIFS('Вкл. БС 2G_3G'!$F:$F,$B8,'Вкл. БС 2G_3G'!$Q:$Q,P$3,'Вкл. БС 2G_3G'!$P:$P,"=-1")</f>
        <v>0</v>
      </c>
      <c r="Q8" s="266">
        <f>COUNTIFS('Вкл. БС 2G_3G'!$F:$F,$B8,'Вкл. БС 2G_3G'!$Q:$Q,Q$3,'Вкл. БС 2G_3G'!$P:$P,"=-1")</f>
        <v>0</v>
      </c>
      <c r="R8" s="266">
        <f>COUNTIFS('Вкл. БС 2G_3G'!$F:$F,$B8,'Вкл. БС 2G_3G'!$Q:$Q,R$3,'Вкл. БС 2G_3G'!$P:$P,"=-1")</f>
        <v>0</v>
      </c>
      <c r="S8" s="265">
        <f t="shared" si="3"/>
        <v>0</v>
      </c>
      <c r="U8" t="s">
        <v>3053</v>
      </c>
      <c r="V8">
        <v>68</v>
      </c>
      <c r="W8">
        <v>66</v>
      </c>
      <c r="X8" t="b">
        <f t="shared" si="0"/>
        <v>0</v>
      </c>
      <c r="Y8" t="b">
        <f t="shared" si="1"/>
        <v>0</v>
      </c>
    </row>
    <row r="9" spans="2:25" x14ac:dyDescent="0.2">
      <c r="B9" s="55" t="s">
        <v>3096</v>
      </c>
      <c r="C9" s="58">
        <f>COUNTIFS('Вкл. БС 2G_3G'!$F:$F,B9,'Вкл. БС 2G_3G'!$G:$G,$C$3,'Вкл. БС 2G_3G'!$C:$C,'Сводная таблица'!$B$3,'Вкл. БС 2G_3G'!P:P,"&gt;=0")</f>
        <v>272</v>
      </c>
      <c r="D9" s="58">
        <f>COUNTIFS('Вкл. БС 2G_3G'!$F:$F,B9,'Вкл. БС 2G_3G'!H:H,$D$3,'Вкл. БС 2G_3G'!$C:$C,'Сводная таблица'!$B$3,'Вкл. БС 2G_3G'!P:P,"&gt;=0")</f>
        <v>114</v>
      </c>
      <c r="E9" s="58">
        <f>COUNTIFS('Вкл. БС 2G_3G'!$F:$F,B9,'Вкл. БС 2G_3G'!I:I,$E$3,'Вкл. БС 2G_3G'!P:P,"&gt;=0")</f>
        <v>148</v>
      </c>
      <c r="F9" s="58">
        <f>COUNTIFS('Вкл. БС 2G_3G'!$F:$F,B9,'Вкл. БС 2G_3G'!O:O,$F$3,'Вкл. БС 2G_3G'!C:C,$B$3,'Вкл. БС 2G_3G'!$P:$P,$K$3)</f>
        <v>97</v>
      </c>
      <c r="G9" s="58">
        <f>COUNTIFS('Вкл. БС 2G_3G'!$F:$F,B9,'Вкл. БС 2G_3G'!$O:$O,"=0",'Вкл. БС 2G_3G'!$C:$C,$B$3,'Вкл. БС 2G_3G'!P:P,"=1")</f>
        <v>187</v>
      </c>
      <c r="H9" s="58">
        <f>COUNTIFS('Вкл. БС 2G_3G'!$F:$F,$B9,'Вкл. БС 2G_3G'!$Q:$Q,$H$3,'Вкл. БС 2G_3G'!$P:$P,"=1")</f>
        <v>168</v>
      </c>
      <c r="I9" s="58">
        <f>COUNTIFS('Вкл. БС 2G_3G'!$F:$F,$B9,'Вкл. БС 2G_3G'!$Q:$Q,I$3,'Вкл. БС 2G_3G'!$P:$P,"=1")</f>
        <v>139</v>
      </c>
      <c r="J9" s="58">
        <f>COUNTIFS('Вкл. БС 2G_3G'!$F:$F,$B9,'Вкл. БС 2G_3G'!$Q:$Q,J$3,'Вкл. БС 2G_3G'!$P:$P,"=1")</f>
        <v>9</v>
      </c>
      <c r="K9" s="10">
        <f>COUNTIFS('Вкл. БС 2G_3G'!F:F,B9,'Вкл. БС 2G_3G'!P:P,$K$3,'Вкл. БС 2G_3G'!$C:$C,'Сводная таблица'!$B$3)</f>
        <v>284</v>
      </c>
      <c r="L9" s="58">
        <f>COUNTIFS('Вкл. БС 2G_3G'!$F:$F,$B9,'Вкл. БС 2G_3G'!$G:$G,L$3,'Вкл. БС 2G_3G'!$P:$P,"=-1")</f>
        <v>0</v>
      </c>
      <c r="M9" s="58">
        <f>COUNTIFS('Вкл. БС 2G_3G'!$F:$F,$B9,'Вкл. БС 2G_3G'!$H:$H,M$3,'Вкл. БС 2G_3G'!$P:$P,"=-1")</f>
        <v>0</v>
      </c>
      <c r="N9" s="265">
        <f t="shared" si="2"/>
        <v>0</v>
      </c>
      <c r="O9" s="266">
        <f>COUNTIFS('Вкл. БС 2G_3G'!$F:$F,$B9,'Вкл. БС 2G_3G'!$I:$I,O$3,'Вкл. БС 2G_3G'!$P:$P,"=-1")</f>
        <v>0</v>
      </c>
      <c r="P9" s="266">
        <f>COUNTIFS('Вкл. БС 2G_3G'!$F:$F,$B9,'Вкл. БС 2G_3G'!$Q:$Q,P$3,'Вкл. БС 2G_3G'!$P:$P,"=-1")</f>
        <v>0</v>
      </c>
      <c r="Q9" s="266">
        <f>COUNTIFS('Вкл. БС 2G_3G'!$F:$F,$B9,'Вкл. БС 2G_3G'!$Q:$Q,Q$3,'Вкл. БС 2G_3G'!$P:$P,"=-1")</f>
        <v>0</v>
      </c>
      <c r="R9" s="266">
        <f>COUNTIFS('Вкл. БС 2G_3G'!$F:$F,$B9,'Вкл. БС 2G_3G'!$Q:$Q,R$3,'Вкл. БС 2G_3G'!$P:$P,"=-1")</f>
        <v>0</v>
      </c>
      <c r="S9" s="265">
        <f t="shared" si="3"/>
        <v>0</v>
      </c>
      <c r="U9" t="s">
        <v>3096</v>
      </c>
      <c r="V9">
        <v>263</v>
      </c>
      <c r="W9">
        <v>101</v>
      </c>
      <c r="X9" t="b">
        <f t="shared" si="0"/>
        <v>0</v>
      </c>
      <c r="Y9" t="b">
        <f t="shared" si="1"/>
        <v>0</v>
      </c>
    </row>
    <row r="10" spans="2:25" x14ac:dyDescent="0.2">
      <c r="B10" s="55" t="s">
        <v>3054</v>
      </c>
      <c r="C10" s="58">
        <f>COUNTIFS('Вкл. БС 2G_3G'!$F:$F,B10,'Вкл. БС 2G_3G'!$G:$G,$C$3,'Вкл. БС 2G_3G'!$C:$C,'Сводная таблица'!$B$3,'Вкл. БС 2G_3G'!P:P,"&gt;=0")</f>
        <v>95</v>
      </c>
      <c r="D10" s="58">
        <f>COUNTIFS('Вкл. БС 2G_3G'!$F:$F,B10,'Вкл. БС 2G_3G'!H:H,$D$3,'Вкл. БС 2G_3G'!$C:$C,'Сводная таблица'!$B$3,'Вкл. БС 2G_3G'!P:P,"&gt;=0")</f>
        <v>96</v>
      </c>
      <c r="E10" s="58">
        <f>COUNTIFS('Вкл. БС 2G_3G'!$F:$F,B10,'Вкл. БС 2G_3G'!I:I,$E$3,'Вкл. БС 2G_3G'!P:P,"&gt;=0")</f>
        <v>131</v>
      </c>
      <c r="F10" s="58">
        <f>COUNTIFS('Вкл. БС 2G_3G'!$F:$F,B10,'Вкл. БС 2G_3G'!O:O,$F$3,'Вкл. БС 2G_3G'!C:C,$B$3,'Вкл. БС 2G_3G'!$P:$P,$K$3)</f>
        <v>0</v>
      </c>
      <c r="G10" s="58">
        <f>COUNTIFS('Вкл. БС 2G_3G'!$F:$F,B10,'Вкл. БС 2G_3G'!$O:$O,"=0",'Вкл. БС 2G_3G'!$C:$C,$B$3,'Вкл. БС 2G_3G'!P:P,"=1")</f>
        <v>128</v>
      </c>
      <c r="H10" s="58">
        <f>COUNTIFS('Вкл. БС 2G_3G'!$F:$F,$B10,'Вкл. БС 2G_3G'!$Q:$Q,$H$3,'Вкл. БС 2G_3G'!$P:$P,"=1")</f>
        <v>0</v>
      </c>
      <c r="I10" s="58">
        <f>COUNTIFS('Вкл. БС 2G_3G'!$F:$F,$B10,'Вкл. БС 2G_3G'!$Q:$Q,I$3,'Вкл. БС 2G_3G'!$P:$P,"=1")</f>
        <v>99</v>
      </c>
      <c r="J10" s="58">
        <f>COUNTIFS('Вкл. БС 2G_3G'!$F:$F,$B10,'Вкл. БС 2G_3G'!$Q:$Q,J$3,'Вкл. БС 2G_3G'!$P:$P,"=1")</f>
        <v>32</v>
      </c>
      <c r="K10" s="10">
        <f>COUNTIFS('Вкл. БС 2G_3G'!F:F,B10,'Вкл. БС 2G_3G'!P:P,$K$3,'Вкл. БС 2G_3G'!$C:$C,'Сводная таблица'!$B$3)</f>
        <v>128</v>
      </c>
      <c r="L10" s="58">
        <f>COUNTIFS('Вкл. БС 2G_3G'!$F:$F,$B10,'Вкл. БС 2G_3G'!$G:$G,L$3,'Вкл. БС 2G_3G'!$P:$P,"=-1")</f>
        <v>1</v>
      </c>
      <c r="M10" s="58">
        <f>COUNTIFS('Вкл. БС 2G_3G'!$F:$F,$B10,'Вкл. БС 2G_3G'!$H:$H,M$3,'Вкл. БС 2G_3G'!$P:$P,"=-1")</f>
        <v>1</v>
      </c>
      <c r="N10" s="265">
        <f t="shared" si="2"/>
        <v>2</v>
      </c>
      <c r="O10" s="266">
        <f>COUNTIFS('Вкл. БС 2G_3G'!$F:$F,$B10,'Вкл. БС 2G_3G'!$I:$I,O$3,'Вкл. БС 2G_3G'!$P:$P,"=-1")</f>
        <v>1</v>
      </c>
      <c r="P10" s="266">
        <f>COUNTIFS('Вкл. БС 2G_3G'!$F:$F,$B10,'Вкл. БС 2G_3G'!$Q:$Q,P$3,'Вкл. БС 2G_3G'!$P:$P,"=-1")</f>
        <v>0</v>
      </c>
      <c r="Q10" s="266">
        <f>COUNTIFS('Вкл. БС 2G_3G'!$F:$F,$B10,'Вкл. БС 2G_3G'!$Q:$Q,Q$3,'Вкл. БС 2G_3G'!$P:$P,"=-1")</f>
        <v>0</v>
      </c>
      <c r="R10" s="266">
        <f>COUNTIFS('Вкл. БС 2G_3G'!$F:$F,$B10,'Вкл. БС 2G_3G'!$Q:$Q,R$3,'Вкл. БС 2G_3G'!$P:$P,"=-1")</f>
        <v>1</v>
      </c>
      <c r="S10" s="265">
        <f t="shared" si="3"/>
        <v>1</v>
      </c>
      <c r="U10" t="s">
        <v>3054</v>
      </c>
      <c r="V10">
        <v>93</v>
      </c>
      <c r="W10">
        <v>93</v>
      </c>
      <c r="X10" t="b">
        <f t="shared" si="0"/>
        <v>0</v>
      </c>
      <c r="Y10" t="b">
        <f t="shared" si="1"/>
        <v>0</v>
      </c>
    </row>
    <row r="11" spans="2:25" x14ac:dyDescent="0.2">
      <c r="B11" s="55" t="s">
        <v>3097</v>
      </c>
      <c r="C11" s="58">
        <f>COUNTIFS('Вкл. БС 2G_3G'!$F:$F,B11,'Вкл. БС 2G_3G'!$G:$G,$C$3,'Вкл. БС 2G_3G'!$C:$C,'Сводная таблица'!$B$3,'Вкл. БС 2G_3G'!P:P,"&gt;=0")</f>
        <v>274</v>
      </c>
      <c r="D11" s="58">
        <f>COUNTIFS('Вкл. БС 2G_3G'!$F:$F,B11,'Вкл. БС 2G_3G'!H:H,$D$3,'Вкл. БС 2G_3G'!$C:$C,'Сводная таблица'!$B$3,'Вкл. БС 2G_3G'!P:P,"&gt;=0")</f>
        <v>140</v>
      </c>
      <c r="E11" s="58">
        <f>COUNTIFS('Вкл. БС 2G_3G'!$F:$F,B11,'Вкл. БС 2G_3G'!I:I,$E$3,'Вкл. БС 2G_3G'!P:P,"&gt;=0")</f>
        <v>127</v>
      </c>
      <c r="F11" s="58">
        <f>COUNTIFS('Вкл. БС 2G_3G'!$F:$F,B11,'Вкл. БС 2G_3G'!O:O,$F$3,'Вкл. БС 2G_3G'!C:C,$B$3,'Вкл. БС 2G_3G'!$P:$P,$K$3)</f>
        <v>89</v>
      </c>
      <c r="G11" s="58">
        <f>COUNTIFS('Вкл. БС 2G_3G'!$F:$F,B11,'Вкл. БС 2G_3G'!$O:$O,"=0",'Вкл. БС 2G_3G'!$C:$C,$B$3,'Вкл. БС 2G_3G'!P:P,"=1")</f>
        <v>190</v>
      </c>
      <c r="H11" s="58">
        <f>COUNTIFS('Вкл. БС 2G_3G'!$F:$F,$B11,'Вкл. БС 2G_3G'!$Q:$Q,$H$3,'Вкл. БС 2G_3G'!$P:$P,"=1")</f>
        <v>174</v>
      </c>
      <c r="I11" s="58">
        <f>COUNTIFS('Вкл. БС 2G_3G'!$F:$F,$B11,'Вкл. БС 2G_3G'!$Q:$Q,I$3,'Вкл. БС 2G_3G'!$P:$P,"=1")</f>
        <v>126</v>
      </c>
      <c r="J11" s="58">
        <f>COUNTIFS('Вкл. БС 2G_3G'!$F:$F,$B11,'Вкл. БС 2G_3G'!$Q:$Q,J$3,'Вкл. БС 2G_3G'!$P:$P,"=1")</f>
        <v>1</v>
      </c>
      <c r="K11" s="10">
        <f>COUNTIFS('Вкл. БС 2G_3G'!F:F,B11,'Вкл. БС 2G_3G'!P:P,$K$3,'Вкл. БС 2G_3G'!$C:$C,'Сводная таблица'!$B$3)</f>
        <v>279</v>
      </c>
      <c r="L11" s="58">
        <f>COUNTIFS('Вкл. БС 2G_3G'!$F:$F,$B11,'Вкл. БС 2G_3G'!$G:$G,L$3,'Вкл. БС 2G_3G'!$P:$P,"=-1")</f>
        <v>0</v>
      </c>
      <c r="M11" s="58">
        <f>COUNTIFS('Вкл. БС 2G_3G'!$F:$F,$B11,'Вкл. БС 2G_3G'!$H:$H,M$3,'Вкл. БС 2G_3G'!$P:$P,"=-1")</f>
        <v>0</v>
      </c>
      <c r="N11" s="265">
        <f t="shared" si="2"/>
        <v>0</v>
      </c>
      <c r="O11" s="266">
        <f>COUNTIFS('Вкл. БС 2G_3G'!$F:$F,$B11,'Вкл. БС 2G_3G'!$I:$I,O$3,'Вкл. БС 2G_3G'!$P:$P,"=-1")</f>
        <v>0</v>
      </c>
      <c r="P11" s="266">
        <f>COUNTIFS('Вкл. БС 2G_3G'!$F:$F,$B11,'Вкл. БС 2G_3G'!$Q:$Q,P$3,'Вкл. БС 2G_3G'!$P:$P,"=-1")</f>
        <v>0</v>
      </c>
      <c r="Q11" s="266">
        <f>COUNTIFS('Вкл. БС 2G_3G'!$F:$F,$B11,'Вкл. БС 2G_3G'!$Q:$Q,Q$3,'Вкл. БС 2G_3G'!$P:$P,"=-1")</f>
        <v>0</v>
      </c>
      <c r="R11" s="266">
        <f>COUNTIFS('Вкл. БС 2G_3G'!$F:$F,$B11,'Вкл. БС 2G_3G'!$Q:$Q,R$3,'Вкл. БС 2G_3G'!$P:$P,"=-1")</f>
        <v>0</v>
      </c>
      <c r="S11" s="265">
        <f t="shared" si="3"/>
        <v>0</v>
      </c>
      <c r="U11" t="s">
        <v>3097</v>
      </c>
      <c r="V11">
        <v>270</v>
      </c>
      <c r="W11">
        <v>130</v>
      </c>
      <c r="X11" t="b">
        <f t="shared" si="0"/>
        <v>0</v>
      </c>
      <c r="Y11" t="b">
        <f t="shared" si="1"/>
        <v>0</v>
      </c>
    </row>
    <row r="12" spans="2:25" x14ac:dyDescent="0.2">
      <c r="B12" s="55" t="s">
        <v>3051</v>
      </c>
      <c r="C12" s="58">
        <f>COUNTIFS('Вкл. БС 2G_3G'!$F:$F,B12,'Вкл. БС 2G_3G'!$G:$G,$C$3,'Вкл. БС 2G_3G'!$C:$C,'Сводная таблица'!$B$3,'Вкл. БС 2G_3G'!P:P,"&gt;=0")</f>
        <v>373</v>
      </c>
      <c r="D12" s="58">
        <f>COUNTIFS('Вкл. БС 2G_3G'!$F:$F,B12,'Вкл. БС 2G_3G'!H:H,$D$3,'Вкл. БС 2G_3G'!$C:$C,'Сводная таблица'!$B$3,'Вкл. БС 2G_3G'!P:P,"&gt;=0")</f>
        <v>411</v>
      </c>
      <c r="E12" s="58">
        <f>COUNTIFS('Вкл. БС 2G_3G'!$F:$F,B12,'Вкл. БС 2G_3G'!I:I,$E$3,'Вкл. БС 2G_3G'!P:P,"&gt;=0")</f>
        <v>683</v>
      </c>
      <c r="F12" s="58">
        <f>COUNTIFS('Вкл. БС 2G_3G'!$F:$F,B12,'Вкл. БС 2G_3G'!O:O,$F$3,'Вкл. БС 2G_3G'!C:C,$B$3,'Вкл. БС 2G_3G'!$P:$P,$K$3)</f>
        <v>0</v>
      </c>
      <c r="G12" s="58">
        <f>COUNTIFS('Вкл. БС 2G_3G'!$F:$F,B12,'Вкл. БС 2G_3G'!$O:$O,"=0",'Вкл. БС 2G_3G'!$C:$C,$B$3,'Вкл. БС 2G_3G'!P:P,"=1")</f>
        <v>611</v>
      </c>
      <c r="H12" s="58">
        <f>COUNTIFS('Вкл. БС 2G_3G'!$F:$F,$B12,'Вкл. БС 2G_3G'!$Q:$Q,$H$3,'Вкл. БС 2G_3G'!$P:$P,"=1")</f>
        <v>4</v>
      </c>
      <c r="I12" s="58">
        <f>COUNTIFS('Вкл. БС 2G_3G'!$F:$F,$B12,'Вкл. БС 2G_3G'!$Q:$Q,I$3,'Вкл. БС 2G_3G'!$P:$P,"=1")</f>
        <v>482</v>
      </c>
      <c r="J12" s="58">
        <f>COUNTIFS('Вкл. БС 2G_3G'!$F:$F,$B12,'Вкл. БС 2G_3G'!$Q:$Q,J$3,'Вкл. БС 2G_3G'!$P:$P,"=1")</f>
        <v>199</v>
      </c>
      <c r="K12" s="10">
        <f>COUNTIFS('Вкл. БС 2G_3G'!F:F,B12,'Вкл. БС 2G_3G'!P:P,$K$3,'Вкл. БС 2G_3G'!$C:$C,'Сводная таблица'!$B$3)</f>
        <v>611</v>
      </c>
      <c r="L12" s="58">
        <f>COUNTIFS('Вкл. БС 2G_3G'!$F:$F,$B12,'Вкл. БС 2G_3G'!$G:$G,L$3,'Вкл. БС 2G_3G'!$P:$P,"=-1")</f>
        <v>6</v>
      </c>
      <c r="M12" s="58">
        <f>COUNTIFS('Вкл. БС 2G_3G'!$F:$F,$B12,'Вкл. БС 2G_3G'!$H:$H,M$3,'Вкл. БС 2G_3G'!$P:$P,"=-1")</f>
        <v>4</v>
      </c>
      <c r="N12" s="265">
        <f t="shared" si="2"/>
        <v>10</v>
      </c>
      <c r="O12" s="266">
        <f>COUNTIFS('Вкл. БС 2G_3G'!$F:$F,$B12,'Вкл. БС 2G_3G'!$I:$I,O$3,'Вкл. БС 2G_3G'!$P:$P,"=-1")</f>
        <v>4</v>
      </c>
      <c r="P12" s="266">
        <f>COUNTIFS('Вкл. БС 2G_3G'!$F:$F,$B12,'Вкл. БС 2G_3G'!$Q:$Q,P$3,'Вкл. БС 2G_3G'!$P:$P,"=-1")</f>
        <v>3</v>
      </c>
      <c r="Q12" s="266">
        <f>COUNTIFS('Вкл. БС 2G_3G'!$F:$F,$B12,'Вкл. БС 2G_3G'!$Q:$Q,Q$3,'Вкл. БС 2G_3G'!$P:$P,"=-1")</f>
        <v>2</v>
      </c>
      <c r="R12" s="266">
        <f>COUNTIFS('Вкл. БС 2G_3G'!$F:$F,$B12,'Вкл. БС 2G_3G'!$Q:$Q,R$3,'Вкл. БС 2G_3G'!$P:$P,"=-1")</f>
        <v>3</v>
      </c>
      <c r="S12" s="265">
        <f t="shared" si="3"/>
        <v>8</v>
      </c>
      <c r="U12" t="s">
        <v>3051</v>
      </c>
      <c r="V12">
        <v>343</v>
      </c>
      <c r="W12">
        <v>354</v>
      </c>
      <c r="X12" t="b">
        <f t="shared" si="0"/>
        <v>0</v>
      </c>
      <c r="Y12" t="b">
        <f t="shared" si="1"/>
        <v>0</v>
      </c>
    </row>
    <row r="13" spans="2:25" x14ac:dyDescent="0.2">
      <c r="B13" s="55" t="s">
        <v>3098</v>
      </c>
      <c r="C13" s="58">
        <f>COUNTIFS('Вкл. БС 2G_3G'!$F:$F,B13,'Вкл. БС 2G_3G'!$G:$G,$C$3,'Вкл. БС 2G_3G'!$C:$C,'Сводная таблица'!$B$3,'Вкл. БС 2G_3G'!P:P,"&gt;=0")</f>
        <v>495</v>
      </c>
      <c r="D13" s="58">
        <f>COUNTIFS('Вкл. БС 2G_3G'!$F:$F,B13,'Вкл. БС 2G_3G'!H:H,$D$3,'Вкл. БС 2G_3G'!$C:$C,'Сводная таблица'!$B$3,'Вкл. БС 2G_3G'!P:P,"&gt;=0")</f>
        <v>341</v>
      </c>
      <c r="E13" s="58">
        <f>COUNTIFS('Вкл. БС 2G_3G'!$F:$F,B13,'Вкл. БС 2G_3G'!I:I,$E$3,'Вкл. БС 2G_3G'!P:P,"&gt;=0")</f>
        <v>360</v>
      </c>
      <c r="F13" s="58">
        <f>COUNTIFS('Вкл. БС 2G_3G'!$F:$F,B13,'Вкл. БС 2G_3G'!O:O,$F$3,'Вкл. БС 2G_3G'!C:C,$B$3,'Вкл. БС 2G_3G'!$P:$P,$K$3)</f>
        <v>138</v>
      </c>
      <c r="G13" s="58">
        <f>COUNTIFS('Вкл. БС 2G_3G'!$F:$F,B13,'Вкл. БС 2G_3G'!$O:$O,"=0",'Вкл. БС 2G_3G'!$C:$C,$B$3,'Вкл. БС 2G_3G'!P:P,"=1")</f>
        <v>387</v>
      </c>
      <c r="H13" s="58">
        <f>COUNTIFS('Вкл. БС 2G_3G'!$F:$F,$B13,'Вкл. БС 2G_3G'!$Q:$Q,$H$3,'Вкл. БС 2G_3G'!$P:$P,"=1")</f>
        <v>198</v>
      </c>
      <c r="I13" s="58">
        <f>COUNTIFS('Вкл. БС 2G_3G'!$F:$F,$B13,'Вкл. БС 2G_3G'!$Q:$Q,I$3,'Вкл. БС 2G_3G'!$P:$P,"=1")</f>
        <v>338</v>
      </c>
      <c r="J13" s="58">
        <f>COUNTIFS('Вкл. БС 2G_3G'!$F:$F,$B13,'Вкл. БС 2G_3G'!$Q:$Q,J$3,'Вкл. БС 2G_3G'!$P:$P,"=1")</f>
        <v>22</v>
      </c>
      <c r="K13" s="10">
        <f>COUNTIFS('Вкл. БС 2G_3G'!F:F,B13,'Вкл. БС 2G_3G'!P:P,$K$3,'Вкл. БС 2G_3G'!$C:$C,'Сводная таблица'!$B$3)</f>
        <v>525</v>
      </c>
      <c r="L13" s="58">
        <f>COUNTIFS('Вкл. БС 2G_3G'!$F:$F,$B13,'Вкл. БС 2G_3G'!$G:$G,L$3,'Вкл. БС 2G_3G'!$P:$P,"=-1")</f>
        <v>18</v>
      </c>
      <c r="M13" s="58">
        <f>COUNTIFS('Вкл. БС 2G_3G'!$F:$F,$B13,'Вкл. БС 2G_3G'!$H:$H,M$3,'Вкл. БС 2G_3G'!$P:$P,"=-1")</f>
        <v>3</v>
      </c>
      <c r="N13" s="265">
        <f t="shared" si="2"/>
        <v>21</v>
      </c>
      <c r="O13" s="266">
        <f>COUNTIFS('Вкл. БС 2G_3G'!$F:$F,$B13,'Вкл. БС 2G_3G'!$I:$I,O$3,'Вкл. БС 2G_3G'!$P:$P,"=-1")</f>
        <v>3</v>
      </c>
      <c r="P13" s="266">
        <f>COUNTIFS('Вкл. БС 2G_3G'!$F:$F,$B13,'Вкл. БС 2G_3G'!$Q:$Q,P$3,'Вкл. БС 2G_3G'!$P:$P,"=-1")</f>
        <v>15</v>
      </c>
      <c r="Q13" s="266">
        <f>COUNTIFS('Вкл. БС 2G_3G'!$F:$F,$B13,'Вкл. БС 2G_3G'!$Q:$Q,Q$3,'Вкл. БС 2G_3G'!$P:$P,"=-1")</f>
        <v>0</v>
      </c>
      <c r="R13" s="266">
        <f>COUNTIFS('Вкл. БС 2G_3G'!$F:$F,$B13,'Вкл. БС 2G_3G'!$Q:$Q,R$3,'Вкл. БС 2G_3G'!$P:$P,"=-1")</f>
        <v>3</v>
      </c>
      <c r="S13" s="265">
        <f t="shared" si="3"/>
        <v>18</v>
      </c>
      <c r="U13" t="s">
        <v>3098</v>
      </c>
      <c r="V13">
        <v>472</v>
      </c>
      <c r="W13">
        <v>303</v>
      </c>
      <c r="X13" t="b">
        <f t="shared" si="0"/>
        <v>0</v>
      </c>
      <c r="Y13" t="b">
        <f t="shared" si="1"/>
        <v>0</v>
      </c>
    </row>
    <row r="14" spans="2:25" x14ac:dyDescent="0.2">
      <c r="B14" s="55" t="s">
        <v>3055</v>
      </c>
      <c r="C14" s="58">
        <f>COUNTIFS('Вкл. БС 2G_3G'!$F:$F,B14,'Вкл. БС 2G_3G'!$G:$G,$C$3,'Вкл. БС 2G_3G'!$C:$C,'Сводная таблица'!$B$3,'Вкл. БС 2G_3G'!P:P,"&gt;=0")</f>
        <v>72</v>
      </c>
      <c r="D14" s="58">
        <f>COUNTIFS('Вкл. БС 2G_3G'!$F:$F,B14,'Вкл. БС 2G_3G'!H:H,$D$3,'Вкл. БС 2G_3G'!$C:$C,'Сводная таблица'!$B$3,'Вкл. БС 2G_3G'!P:P,"&gt;=0")</f>
        <v>73</v>
      </c>
      <c r="E14" s="58">
        <f>COUNTIFS('Вкл. БС 2G_3G'!$F:$F,B14,'Вкл. БС 2G_3G'!I:I,$E$3,'Вкл. БС 2G_3G'!P:P,"&gt;=0")</f>
        <v>107</v>
      </c>
      <c r="F14" s="58">
        <f>COUNTIFS('Вкл. БС 2G_3G'!$F:$F,B14,'Вкл. БС 2G_3G'!O:O,$F$3,'Вкл. БС 2G_3G'!C:C,$B$3,'Вкл. БС 2G_3G'!$P:$P,$K$3)</f>
        <v>0</v>
      </c>
      <c r="G14" s="58">
        <f>COUNTIFS('Вкл. БС 2G_3G'!$F:$F,B14,'Вкл. БС 2G_3G'!$O:$O,"=0",'Вкл. БС 2G_3G'!$C:$C,$B$3,'Вкл. БС 2G_3G'!P:P,"=1")</f>
        <v>107</v>
      </c>
      <c r="H14" s="58">
        <f>COUNTIFS('Вкл. БС 2G_3G'!$F:$F,$B14,'Вкл. БС 2G_3G'!$Q:$Q,$H$3,'Вкл. БС 2G_3G'!$P:$P,"=1")</f>
        <v>1</v>
      </c>
      <c r="I14" s="58">
        <f>COUNTIFS('Вкл. БС 2G_3G'!$F:$F,$B14,'Вкл. БС 2G_3G'!$Q:$Q,I$3,'Вкл. БС 2G_3G'!$P:$P,"=1")</f>
        <v>73</v>
      </c>
      <c r="J14" s="58">
        <f>COUNTIFS('Вкл. БС 2G_3G'!$F:$F,$B14,'Вкл. БС 2G_3G'!$Q:$Q,J$3,'Вкл. БС 2G_3G'!$P:$P,"=1")</f>
        <v>34</v>
      </c>
      <c r="K14" s="10">
        <f>COUNTIFS('Вкл. БС 2G_3G'!F:F,B14,'Вкл. БС 2G_3G'!P:P,$K$3,'Вкл. БС 2G_3G'!$C:$C,'Сводная таблица'!$B$3)</f>
        <v>107</v>
      </c>
      <c r="L14" s="58">
        <f>COUNTIFS('Вкл. БС 2G_3G'!$F:$F,$B14,'Вкл. БС 2G_3G'!$G:$G,L$3,'Вкл. БС 2G_3G'!$P:$P,"=-1")</f>
        <v>1</v>
      </c>
      <c r="M14" s="58">
        <f>COUNTIFS('Вкл. БС 2G_3G'!$F:$F,$B14,'Вкл. БС 2G_3G'!$H:$H,M$3,'Вкл. БС 2G_3G'!$P:$P,"=-1")</f>
        <v>1</v>
      </c>
      <c r="N14" s="265">
        <f t="shared" si="2"/>
        <v>2</v>
      </c>
      <c r="O14" s="266">
        <f>COUNTIFS('Вкл. БС 2G_3G'!$F:$F,$B14,'Вкл. БС 2G_3G'!$I:$I,O$3,'Вкл. БС 2G_3G'!$P:$P,"=-1")</f>
        <v>1</v>
      </c>
      <c r="P14" s="266">
        <f>COUNTIFS('Вкл. БС 2G_3G'!$F:$F,$B14,'Вкл. БС 2G_3G'!$Q:$Q,P$3,'Вкл. БС 2G_3G'!$P:$P,"=-1")</f>
        <v>0</v>
      </c>
      <c r="Q14" s="266">
        <f>COUNTIFS('Вкл. БС 2G_3G'!$F:$F,$B14,'Вкл. БС 2G_3G'!$Q:$Q,Q$3,'Вкл. БС 2G_3G'!$P:$P,"=-1")</f>
        <v>0</v>
      </c>
      <c r="R14" s="266">
        <f>COUNTIFS('Вкл. БС 2G_3G'!$F:$F,$B14,'Вкл. БС 2G_3G'!$Q:$Q,R$3,'Вкл. БС 2G_3G'!$P:$P,"=-1")</f>
        <v>1</v>
      </c>
      <c r="S14" s="265">
        <f t="shared" si="3"/>
        <v>1</v>
      </c>
      <c r="U14" t="s">
        <v>3055</v>
      </c>
      <c r="V14">
        <v>70</v>
      </c>
      <c r="W14">
        <v>70</v>
      </c>
      <c r="X14" t="b">
        <f t="shared" si="0"/>
        <v>0</v>
      </c>
      <c r="Y14" t="b">
        <f t="shared" si="1"/>
        <v>0</v>
      </c>
    </row>
    <row r="15" spans="2:25" x14ac:dyDescent="0.2">
      <c r="B15" s="55" t="s">
        <v>3099</v>
      </c>
      <c r="C15" s="58">
        <f>COUNTIFS('Вкл. БС 2G_3G'!$F:$F,B15,'Вкл. БС 2G_3G'!$G:$G,$C$3,'Вкл. БС 2G_3G'!$C:$C,'Сводная таблица'!$B$3,'Вкл. БС 2G_3G'!P:P,"&gt;=0")</f>
        <v>225</v>
      </c>
      <c r="D15" s="58">
        <f>COUNTIFS('Вкл. БС 2G_3G'!$F:$F,B15,'Вкл. БС 2G_3G'!H:H,$D$3,'Вкл. БС 2G_3G'!$C:$C,'Сводная таблица'!$B$3,'Вкл. БС 2G_3G'!P:P,"&gt;=0")</f>
        <v>105</v>
      </c>
      <c r="E15" s="58">
        <f>COUNTIFS('Вкл. БС 2G_3G'!$F:$F,B15,'Вкл. БС 2G_3G'!I:I,$E$3,'Вкл. БС 2G_3G'!P:P,"&gt;=0")</f>
        <v>129</v>
      </c>
      <c r="F15" s="58">
        <f>COUNTIFS('Вкл. БС 2G_3G'!$F:$F,B15,'Вкл. БС 2G_3G'!O:O,$F$3,'Вкл. БС 2G_3G'!C:C,$B$3,'Вкл. БС 2G_3G'!$P:$P,$K$3)</f>
        <v>62</v>
      </c>
      <c r="G15" s="58">
        <f>COUNTIFS('Вкл. БС 2G_3G'!$F:$F,B15,'Вкл. БС 2G_3G'!$O:$O,"=0",'Вкл. БС 2G_3G'!$C:$C,$B$3,'Вкл. БС 2G_3G'!P:P,"=1")</f>
        <v>184</v>
      </c>
      <c r="H15" s="58">
        <f>COUNTIFS('Вкл. БС 2G_3G'!$F:$F,$B15,'Вкл. БС 2G_3G'!$Q:$Q,$H$3,'Вкл. БС 2G_3G'!$P:$P,"=1")</f>
        <v>130</v>
      </c>
      <c r="I15" s="58">
        <f>COUNTIFS('Вкл. БС 2G_3G'!$F:$F,$B15,'Вкл. БС 2G_3G'!$Q:$Q,I$3,'Вкл. БС 2G_3G'!$P:$P,"=1")</f>
        <v>111</v>
      </c>
      <c r="J15" s="58">
        <f>COUNTIFS('Вкл. БС 2G_3G'!$F:$F,$B15,'Вкл. БС 2G_3G'!$Q:$Q,J$3,'Вкл. БС 2G_3G'!$P:$P,"=1")</f>
        <v>18</v>
      </c>
      <c r="K15" s="10">
        <f>COUNTIFS('Вкл. БС 2G_3G'!F:F,B15,'Вкл. БС 2G_3G'!P:P,$K$3,'Вкл. БС 2G_3G'!$C:$C,'Сводная таблица'!$B$3)</f>
        <v>246</v>
      </c>
      <c r="L15" s="58">
        <f>COUNTIFS('Вкл. БС 2G_3G'!$F:$F,$B15,'Вкл. БС 2G_3G'!$G:$G,L$3,'Вкл. БС 2G_3G'!$P:$P,"=-1")</f>
        <v>3</v>
      </c>
      <c r="M15" s="58">
        <f>COUNTIFS('Вкл. БС 2G_3G'!$F:$F,$B15,'Вкл. БС 2G_3G'!$H:$H,M$3,'Вкл. БС 2G_3G'!$P:$P,"=-1")</f>
        <v>2</v>
      </c>
      <c r="N15" s="265">
        <f t="shared" si="2"/>
        <v>5</v>
      </c>
      <c r="O15" s="266">
        <f>COUNTIFS('Вкл. БС 2G_3G'!$F:$F,$B15,'Вкл. БС 2G_3G'!$I:$I,O$3,'Вкл. БС 2G_3G'!$P:$P,"=-1")</f>
        <v>2</v>
      </c>
      <c r="P15" s="266">
        <f>COUNTIFS('Вкл. БС 2G_3G'!$F:$F,$B15,'Вкл. БС 2G_3G'!$Q:$Q,P$3,'Вкл. БС 2G_3G'!$P:$P,"=-1")</f>
        <v>1</v>
      </c>
      <c r="Q15" s="266">
        <f>COUNTIFS('Вкл. БС 2G_3G'!$F:$F,$B15,'Вкл. БС 2G_3G'!$Q:$Q,Q$3,'Вкл. БС 2G_3G'!$P:$P,"=-1")</f>
        <v>0</v>
      </c>
      <c r="R15" s="266">
        <f>COUNTIFS('Вкл. БС 2G_3G'!$F:$F,$B15,'Вкл. БС 2G_3G'!$Q:$Q,R$3,'Вкл. БС 2G_3G'!$P:$P,"=-1")</f>
        <v>2</v>
      </c>
      <c r="S15" s="265">
        <f t="shared" si="3"/>
        <v>3</v>
      </c>
      <c r="U15" t="s">
        <v>3099</v>
      </c>
      <c r="V15">
        <v>219</v>
      </c>
      <c r="W15">
        <v>88</v>
      </c>
      <c r="X15" t="b">
        <f t="shared" si="0"/>
        <v>0</v>
      </c>
      <c r="Y15" t="b">
        <f t="shared" si="1"/>
        <v>0</v>
      </c>
    </row>
    <row r="16" spans="2:25" ht="15.75" x14ac:dyDescent="0.25">
      <c r="B16" s="59" t="s">
        <v>3100</v>
      </c>
      <c r="C16" s="60">
        <f t="shared" ref="C16:J16" si="4">SUM(C4:C15)</f>
        <v>2786</v>
      </c>
      <c r="D16" s="60">
        <f t="shared" si="4"/>
        <v>2004</v>
      </c>
      <c r="E16" s="372">
        <f>SUM(E4:E15)</f>
        <v>2516</v>
      </c>
      <c r="F16" s="60">
        <f t="shared" si="4"/>
        <v>578</v>
      </c>
      <c r="G16" s="60">
        <f>SUM(G4:G15)</f>
        <v>2702</v>
      </c>
      <c r="H16" s="60">
        <f t="shared" si="4"/>
        <v>1003</v>
      </c>
      <c r="I16" s="60">
        <f>SUM(I4:I15)</f>
        <v>2094</v>
      </c>
      <c r="J16" s="60">
        <f t="shared" si="4"/>
        <v>420</v>
      </c>
      <c r="K16" s="60">
        <f>SUM(K4:K15)</f>
        <v>3280</v>
      </c>
      <c r="L16" s="60">
        <f t="shared" ref="L16:O16" si="5">SUM(L4:L15)</f>
        <v>39</v>
      </c>
      <c r="M16" s="60">
        <f t="shared" si="5"/>
        <v>19</v>
      </c>
      <c r="N16" s="267">
        <f t="shared" si="5"/>
        <v>58</v>
      </c>
      <c r="O16" s="267">
        <f t="shared" si="5"/>
        <v>18</v>
      </c>
      <c r="P16" s="267">
        <f t="shared" ref="P16" si="6">SUM(P4:P15)</f>
        <v>22</v>
      </c>
      <c r="Q16" s="267">
        <f t="shared" ref="Q16" si="7">SUM(Q4:Q15)</f>
        <v>2</v>
      </c>
      <c r="R16" s="267">
        <f t="shared" ref="R16:S16" si="8">SUM(R4:R15)</f>
        <v>17</v>
      </c>
      <c r="S16" s="267">
        <f t="shared" si="8"/>
        <v>41</v>
      </c>
    </row>
    <row r="20" spans="2:15" ht="15" customHeight="1" x14ac:dyDescent="0.25">
      <c r="B20" s="57" t="s">
        <v>3089</v>
      </c>
      <c r="E20" t="s">
        <v>3101</v>
      </c>
    </row>
    <row r="21" spans="2:15" s="54" customFormat="1" x14ac:dyDescent="0.2">
      <c r="B21" s="61" t="s">
        <v>3089</v>
      </c>
      <c r="C21" s="61" t="s">
        <v>1695</v>
      </c>
      <c r="D21" s="61" t="s">
        <v>1696</v>
      </c>
      <c r="E21" s="61">
        <v>1</v>
      </c>
      <c r="F21" s="68"/>
      <c r="I21" s="582"/>
      <c r="J21" s="582"/>
      <c r="K21" s="582"/>
      <c r="L21" s="582"/>
      <c r="M21" s="582"/>
      <c r="N21" s="216"/>
      <c r="O21" s="216"/>
    </row>
    <row r="22" spans="2:15" x14ac:dyDescent="0.2">
      <c r="B22" s="56" t="s">
        <v>3050</v>
      </c>
      <c r="C22" s="10">
        <f>COUNTIFS('Вкл. БС 2G_3G'!$F:$F,B22,'Вкл. БС 2G_3G'!$G:$G,$C$21,'Вкл. БС 2G_3G'!$C:$C,'Сводная таблица'!$B$21,'Вкл. БС 2G_3G'!P:P,"&gt;=0")</f>
        <v>0</v>
      </c>
      <c r="D22" s="10">
        <f>COUNTIFS('Вкл. БС 2G_3G'!$F:$F,B22,'Вкл. БС 2G_3G'!$H:$H,$D$21,'Вкл. БС 2G_3G'!$C:$C,'Сводная таблица'!$B$21,'Вкл. БС 2G_3G'!P:P,"&gt;=0")</f>
        <v>0</v>
      </c>
      <c r="E22" s="10">
        <f>COUNTIFS('Вкл. БС 2G_3G'!F:F,B22,'Вкл. БС 2G_3G'!P:P,$K$3,'Вкл. БС 2G_3G'!$C:$C,$B$21)</f>
        <v>0</v>
      </c>
      <c r="F22" s="62"/>
      <c r="G22" s="54"/>
      <c r="H22" s="54"/>
    </row>
    <row r="23" spans="2:15" x14ac:dyDescent="0.2">
      <c r="B23" s="55" t="s">
        <v>3094</v>
      </c>
      <c r="C23" s="10">
        <f>COUNTIFS('Вкл. БС 2G_3G'!$F:$F,B23,'Вкл. БС 2G_3G'!$G:$G,$C$21,'Вкл. БС 2G_3G'!$C:$C,'Сводная таблица'!$B$21,'Вкл. БС 2G_3G'!P:P,"&gt;=0")</f>
        <v>13</v>
      </c>
      <c r="D23" s="10">
        <f>COUNTIFS('Вкл. БС 2G_3G'!$F:$F,B23,'Вкл. БС 2G_3G'!$H:$H,$D$21,'Вкл. БС 2G_3G'!$C:$C,'Сводная таблица'!$B$21,'Вкл. БС 2G_3G'!P:P,"&gt;=0")</f>
        <v>11</v>
      </c>
      <c r="E23" s="10">
        <f>COUNTIFS('Вкл. БС 2G_3G'!F:F,B23,'Вкл. БС 2G_3G'!P:P,$K$3,'Вкл. БС 2G_3G'!$C:$C,$B$21)</f>
        <v>23</v>
      </c>
      <c r="F23" s="62"/>
    </row>
    <row r="24" spans="2:15" x14ac:dyDescent="0.2">
      <c r="B24" s="55" t="s">
        <v>3052</v>
      </c>
      <c r="C24" s="10">
        <f>COUNTIFS('Вкл. БС 2G_3G'!$F:$F,B24,'Вкл. БС 2G_3G'!$G:$G,$C$21,'Вкл. БС 2G_3G'!$C:$C,'Сводная таблица'!$B$21,'Вкл. БС 2G_3G'!P:P,"&gt;=0")</f>
        <v>2</v>
      </c>
      <c r="D24" s="10">
        <f>COUNTIFS('Вкл. БС 2G_3G'!$F:$F,B24,'Вкл. БС 2G_3G'!$H:$H,$D$21,'Вкл. БС 2G_3G'!$C:$C,'Сводная таблица'!$B$21,'Вкл. БС 2G_3G'!P:P,"&gt;=0")</f>
        <v>6</v>
      </c>
      <c r="E24" s="10">
        <f>COUNTIFS('Вкл. БС 2G_3G'!F:F,B24,'Вкл. БС 2G_3G'!P:P,$K$3,'Вкл. БС 2G_3G'!$C:$C,$B$21)</f>
        <v>6</v>
      </c>
      <c r="F24" s="62"/>
    </row>
    <row r="25" spans="2:15" x14ac:dyDescent="0.2">
      <c r="B25" s="55" t="s">
        <v>3095</v>
      </c>
      <c r="C25" s="10">
        <f>COUNTIFS('Вкл. БС 2G_3G'!$F:$F,B25,'Вкл. БС 2G_3G'!$G:$G,$C$21,'Вкл. БС 2G_3G'!$C:$C,'Сводная таблица'!$B$21,'Вкл. БС 2G_3G'!P:P,"&gt;=0")</f>
        <v>26</v>
      </c>
      <c r="D25" s="10">
        <f>COUNTIFS('Вкл. БС 2G_3G'!$F:$F,B25,'Вкл. БС 2G_3G'!$H:$H,$D$21,'Вкл. БС 2G_3G'!$C:$C,'Сводная таблица'!$B$21,'Вкл. БС 2G_3G'!P:P,"&gt;=0")</f>
        <v>4</v>
      </c>
      <c r="E25" s="10">
        <f>COUNTIFS('Вкл. БС 2G_3G'!F:F,B25,'Вкл. БС 2G_3G'!P:P,$K$3,'Вкл. БС 2G_3G'!$C:$C,$B$21)</f>
        <v>29</v>
      </c>
      <c r="F25" s="62"/>
    </row>
    <row r="26" spans="2:15" x14ac:dyDescent="0.2">
      <c r="B26" s="55" t="s">
        <v>3053</v>
      </c>
      <c r="C26" s="10">
        <f>COUNTIFS('Вкл. БС 2G_3G'!$F:$F,B26,'Вкл. БС 2G_3G'!$G:$G,$C$21,'Вкл. БС 2G_3G'!$C:$C,'Сводная таблица'!$B$21,'Вкл. БС 2G_3G'!P:P,"&gt;=0")</f>
        <v>1</v>
      </c>
      <c r="D26" s="10">
        <f>COUNTIFS('Вкл. БС 2G_3G'!$F:$F,B26,'Вкл. БС 2G_3G'!$H:$H,$D$21,'Вкл. БС 2G_3G'!$C:$C,'Сводная таблица'!$B$21,'Вкл. БС 2G_3G'!P:P,"&gt;=0")</f>
        <v>0</v>
      </c>
      <c r="E26" s="10">
        <f>COUNTIFS('Вкл. БС 2G_3G'!F:F,B26,'Вкл. БС 2G_3G'!P:P,$K$3,'Вкл. БС 2G_3G'!$C:$C,$B$21)</f>
        <v>1</v>
      </c>
      <c r="F26" s="62"/>
    </row>
    <row r="27" spans="2:15" x14ac:dyDescent="0.2">
      <c r="B27" s="55" t="s">
        <v>3096</v>
      </c>
      <c r="C27" s="10">
        <f>COUNTIFS('Вкл. БС 2G_3G'!$F:$F,B27,'Вкл. БС 2G_3G'!$G:$G,$C$21,'Вкл. БС 2G_3G'!$C:$C,'Сводная таблица'!$B$21,'Вкл. БС 2G_3G'!P:P,"&gt;=0")</f>
        <v>31</v>
      </c>
      <c r="D27" s="10">
        <f>COUNTIFS('Вкл. БС 2G_3G'!$F:$F,B27,'Вкл. БС 2G_3G'!$H:$H,$D$21,'Вкл. БС 2G_3G'!$C:$C,'Сводная таблица'!$B$21,'Вкл. БС 2G_3G'!P:P,"&gt;=0")</f>
        <v>3</v>
      </c>
      <c r="E27" s="10">
        <f>COUNTIFS('Вкл. БС 2G_3G'!F:F,B27,'Вкл. БС 2G_3G'!P:P,$K$3,'Вкл. БС 2G_3G'!$C:$C,$B$21)</f>
        <v>32</v>
      </c>
      <c r="F27" s="62"/>
    </row>
    <row r="28" spans="2:15" x14ac:dyDescent="0.2">
      <c r="B28" s="55" t="s">
        <v>3054</v>
      </c>
      <c r="C28" s="10">
        <f>COUNTIFS('Вкл. БС 2G_3G'!$F:$F,B28,'Вкл. БС 2G_3G'!$G:$G,$C$21,'Вкл. БС 2G_3G'!$C:$C,'Сводная таблица'!$B$21,'Вкл. БС 2G_3G'!P:P,"&gt;=0")</f>
        <v>1</v>
      </c>
      <c r="D28" s="10">
        <f>COUNTIFS('Вкл. БС 2G_3G'!$F:$F,B28,'Вкл. БС 2G_3G'!$H:$H,$D$21,'Вкл. БС 2G_3G'!$C:$C,'Сводная таблица'!$B$21,'Вкл. БС 2G_3G'!P:P,"&gt;=0")</f>
        <v>3</v>
      </c>
      <c r="E28" s="10">
        <f>COUNTIFS('Вкл. БС 2G_3G'!F:F,B28,'Вкл. БС 2G_3G'!P:P,$K$3,'Вкл. БС 2G_3G'!$C:$C,$B$21)</f>
        <v>3</v>
      </c>
      <c r="F28" s="62"/>
    </row>
    <row r="29" spans="2:15" x14ac:dyDescent="0.2">
      <c r="B29" s="55" t="s">
        <v>3097</v>
      </c>
      <c r="C29" s="10">
        <f>COUNTIFS('Вкл. БС 2G_3G'!$F:$F,B29,'Вкл. БС 2G_3G'!$G:$G,$C$21,'Вкл. БС 2G_3G'!$C:$C,'Сводная таблица'!$B$21,'Вкл. БС 2G_3G'!P:P,"&gt;=0")</f>
        <v>20</v>
      </c>
      <c r="D29" s="10">
        <f>COUNTIFS('Вкл. БС 2G_3G'!$F:$F,B29,'Вкл. БС 2G_3G'!$H:$H,$D$21,'Вкл. БС 2G_3G'!$C:$C,'Сводная таблица'!$B$21,'Вкл. БС 2G_3G'!P:P,"&gt;=0")</f>
        <v>3</v>
      </c>
      <c r="E29" s="10">
        <f>COUNTIFS('Вкл. БС 2G_3G'!F:F,B29,'Вкл. БС 2G_3G'!P:P,$K$3,'Вкл. БС 2G_3G'!$C:$C,$B$21)</f>
        <v>22</v>
      </c>
      <c r="F29" s="62"/>
    </row>
    <row r="30" spans="2:15" x14ac:dyDescent="0.2">
      <c r="B30" s="55" t="s">
        <v>3051</v>
      </c>
      <c r="C30" s="10">
        <f>COUNTIFS('Вкл. БС 2G_3G'!$F:$F,B30,'Вкл. БС 2G_3G'!$G:$G,$C$21,'Вкл. БС 2G_3G'!$C:$C,'Сводная таблица'!$B$21,'Вкл. БС 2G_3G'!P:P,"&gt;=0")</f>
        <v>58</v>
      </c>
      <c r="D30" s="10">
        <f>COUNTIFS('Вкл. БС 2G_3G'!$F:$F,B30,'Вкл. БС 2G_3G'!$H:$H,$D$21,'Вкл. БС 2G_3G'!$C:$C,'Сводная таблица'!$B$21,'Вкл. БС 2G_3G'!P:P,"&gt;=0")</f>
        <v>39</v>
      </c>
      <c r="E30" s="10">
        <f>COUNTIFS('Вкл. БС 2G_3G'!F:F,B30,'Вкл. БС 2G_3G'!P:P,$K$3,'Вкл. БС 2G_3G'!$C:$C,$B$21)</f>
        <v>74</v>
      </c>
      <c r="F30" s="62"/>
    </row>
    <row r="31" spans="2:15" x14ac:dyDescent="0.2">
      <c r="B31" s="55" t="s">
        <v>3098</v>
      </c>
      <c r="C31" s="10">
        <f>COUNTIFS('Вкл. БС 2G_3G'!$F:$F,B31,'Вкл. БС 2G_3G'!$G:$G,$C$21,'Вкл. БС 2G_3G'!$C:$C,'Сводная таблица'!$B$21,'Вкл. БС 2G_3G'!P:P,"&gt;=0")</f>
        <v>33</v>
      </c>
      <c r="D31" s="10">
        <f>COUNTIFS('Вкл. БС 2G_3G'!$F:$F,B31,'Вкл. БС 2G_3G'!$H:$H,$D$21,'Вкл. БС 2G_3G'!$C:$C,'Сводная таблица'!$B$21,'Вкл. БС 2G_3G'!P:P,"&gt;=0")</f>
        <v>6</v>
      </c>
      <c r="E31" s="10">
        <f>COUNTIFS('Вкл. БС 2G_3G'!F:F,B31,'Вкл. БС 2G_3G'!P:P,$K$3,'Вкл. БС 2G_3G'!$C:$C,$B$21)</f>
        <v>33</v>
      </c>
      <c r="F31" s="62"/>
    </row>
    <row r="32" spans="2:15" x14ac:dyDescent="0.2">
      <c r="B32" s="55" t="s">
        <v>3055</v>
      </c>
      <c r="C32" s="10">
        <f>COUNTIFS('Вкл. БС 2G_3G'!$F:$F,B32,'Вкл. БС 2G_3G'!$G:$G,$C$21,'Вкл. БС 2G_3G'!$C:$C,'Сводная таблица'!$B$21,'Вкл. БС 2G_3G'!P:P,"&gt;=0")</f>
        <v>0</v>
      </c>
      <c r="D32" s="10">
        <f>COUNTIFS('Вкл. БС 2G_3G'!$F:$F,B32,'Вкл. БС 2G_3G'!$H:$H,$D$21,'Вкл. БС 2G_3G'!$C:$C,'Сводная таблица'!$B$21,'Вкл. БС 2G_3G'!P:P,"&gt;=0")</f>
        <v>1</v>
      </c>
      <c r="E32" s="10">
        <f>COUNTIFS('Вкл. БС 2G_3G'!F:F,B32,'Вкл. БС 2G_3G'!P:P,$K$3,'Вкл. БС 2G_3G'!$C:$C,$B$21)</f>
        <v>1</v>
      </c>
      <c r="F32" s="62"/>
    </row>
    <row r="33" spans="2:11" x14ac:dyDescent="0.2">
      <c r="B33" s="55" t="s">
        <v>3099</v>
      </c>
      <c r="C33" s="10">
        <f>COUNTIFS('Вкл. БС 2G_3G'!$F:$F,B33,'Вкл. БС 2G_3G'!$G:$G,$C$21,'Вкл. БС 2G_3G'!$C:$C,'Сводная таблица'!$B$21,'Вкл. БС 2G_3G'!P:P,"&gt;=0")</f>
        <v>13</v>
      </c>
      <c r="D33" s="10">
        <f>COUNTIFS('Вкл. БС 2G_3G'!$F:$F,B33,'Вкл. БС 2G_3G'!$H:$H,$D$21,'Вкл. БС 2G_3G'!$C:$C,'Сводная таблица'!$B$21,'Вкл. БС 2G_3G'!P:P,"&gt;=0")</f>
        <v>1</v>
      </c>
      <c r="E33" s="10">
        <f>COUNTIFS('Вкл. БС 2G_3G'!F:F,B33,'Вкл. БС 2G_3G'!P:P,$K$3,'Вкл. БС 2G_3G'!$C:$C,$B$21)</f>
        <v>13</v>
      </c>
      <c r="F33" s="62"/>
    </row>
    <row r="34" spans="2:11" ht="15.75" x14ac:dyDescent="0.25">
      <c r="B34" s="59" t="s">
        <v>3100</v>
      </c>
      <c r="C34" s="59">
        <f>SUM(C23:C33)</f>
        <v>198</v>
      </c>
      <c r="D34" s="59">
        <f>SUM(D23:D33)</f>
        <v>77</v>
      </c>
      <c r="E34" s="59">
        <f>SUM(E23:E33)</f>
        <v>237</v>
      </c>
      <c r="F34" s="67"/>
      <c r="J34" s="427" t="s">
        <v>21321</v>
      </c>
      <c r="K34" s="59">
        <f>K16+E34</f>
        <v>3517</v>
      </c>
    </row>
    <row r="35" spans="2:11" x14ac:dyDescent="0.2">
      <c r="C35" s="484">
        <f>C16+C34</f>
        <v>2984</v>
      </c>
      <c r="D35" s="484">
        <f>D16+D34</f>
        <v>2081</v>
      </c>
    </row>
    <row r="37" spans="2:11" ht="15.75" x14ac:dyDescent="0.25">
      <c r="C37" s="373" t="s">
        <v>3107</v>
      </c>
      <c r="D37" s="371">
        <f>C16+D16+C34+D34</f>
        <v>5065</v>
      </c>
    </row>
    <row r="38" spans="2:11" x14ac:dyDescent="0.2">
      <c r="D38" s="484">
        <f>E16+D37</f>
        <v>7581</v>
      </c>
    </row>
    <row r="40" spans="2:11" x14ac:dyDescent="0.2">
      <c r="B40" s="212"/>
      <c r="C40" s="212"/>
      <c r="D40" s="212"/>
      <c r="E40" s="212"/>
    </row>
  </sheetData>
  <mergeCells count="6">
    <mergeCell ref="U3:Y3"/>
    <mergeCell ref="I21:M21"/>
    <mergeCell ref="C2:E2"/>
    <mergeCell ref="H2:J2"/>
    <mergeCell ref="L2:O2"/>
    <mergeCell ref="P2:S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"/>
  <sheetViews>
    <sheetView topLeftCell="A86" workbookViewId="0">
      <selection activeCell="B107" sqref="B107"/>
    </sheetView>
  </sheetViews>
  <sheetFormatPr defaultRowHeight="12.75" x14ac:dyDescent="0.2"/>
  <cols>
    <col min="1" max="1" width="6.5703125" style="2" customWidth="1"/>
    <col min="2" max="2" width="9.140625" style="2"/>
    <col min="3" max="3" width="76.5703125" style="1" customWidth="1"/>
    <col min="4" max="4" width="16.7109375" style="2" customWidth="1"/>
    <col min="5" max="16384" width="9.140625" style="1"/>
  </cols>
  <sheetData>
    <row r="1" spans="1:4" x14ac:dyDescent="0.2">
      <c r="A1" s="8" t="s">
        <v>1693</v>
      </c>
      <c r="B1" s="8" t="s">
        <v>931</v>
      </c>
      <c r="C1" s="9" t="s">
        <v>930</v>
      </c>
      <c r="D1" s="9" t="s">
        <v>2116</v>
      </c>
    </row>
    <row r="2" spans="1:4" x14ac:dyDescent="0.2">
      <c r="A2" s="3"/>
      <c r="B2" s="3"/>
      <c r="C2" s="4"/>
      <c r="D2" s="3"/>
    </row>
    <row r="3" spans="1:4" x14ac:dyDescent="0.2">
      <c r="A3" s="3">
        <v>1</v>
      </c>
      <c r="B3" s="5">
        <v>2883</v>
      </c>
      <c r="C3" s="6" t="s">
        <v>1498</v>
      </c>
      <c r="D3" s="3" t="s">
        <v>2119</v>
      </c>
    </row>
    <row r="4" spans="1:4" x14ac:dyDescent="0.2">
      <c r="A4" s="3">
        <f>A3+1</f>
        <v>2</v>
      </c>
      <c r="B4" s="5">
        <v>421</v>
      </c>
      <c r="C4" s="6" t="s">
        <v>1499</v>
      </c>
      <c r="D4" s="3" t="s">
        <v>2119</v>
      </c>
    </row>
    <row r="5" spans="1:4" x14ac:dyDescent="0.2">
      <c r="A5" s="3">
        <f t="shared" ref="A5:A57" si="0">A4+1</f>
        <v>3</v>
      </c>
      <c r="B5" s="5">
        <v>500</v>
      </c>
      <c r="C5" s="6" t="s">
        <v>1500</v>
      </c>
      <c r="D5" s="3" t="s">
        <v>2119</v>
      </c>
    </row>
    <row r="6" spans="1:4" x14ac:dyDescent="0.2">
      <c r="A6" s="3">
        <f t="shared" si="0"/>
        <v>4</v>
      </c>
      <c r="B6" s="5">
        <v>547</v>
      </c>
      <c r="C6" s="6" t="s">
        <v>1501</v>
      </c>
      <c r="D6" s="3" t="s">
        <v>2119</v>
      </c>
    </row>
    <row r="7" spans="1:4" x14ac:dyDescent="0.2">
      <c r="A7" s="3">
        <f t="shared" si="0"/>
        <v>5</v>
      </c>
      <c r="B7" s="5">
        <v>2445</v>
      </c>
      <c r="C7" s="6" t="s">
        <v>1502</v>
      </c>
      <c r="D7" s="3" t="s">
        <v>2119</v>
      </c>
    </row>
    <row r="8" spans="1:4" x14ac:dyDescent="0.2">
      <c r="A8" s="3">
        <f t="shared" si="0"/>
        <v>6</v>
      </c>
      <c r="B8" s="5">
        <v>2444</v>
      </c>
      <c r="C8" s="6" t="s">
        <v>1503</v>
      </c>
      <c r="D8" s="3" t="s">
        <v>2119</v>
      </c>
    </row>
    <row r="9" spans="1:4" x14ac:dyDescent="0.2">
      <c r="A9" s="3">
        <f t="shared" si="0"/>
        <v>7</v>
      </c>
      <c r="B9" s="5">
        <v>756</v>
      </c>
      <c r="C9" s="6" t="s">
        <v>1504</v>
      </c>
      <c r="D9" s="3" t="s">
        <v>1713</v>
      </c>
    </row>
    <row r="10" spans="1:4" x14ac:dyDescent="0.2">
      <c r="A10" s="3">
        <f t="shared" si="0"/>
        <v>8</v>
      </c>
      <c r="B10" s="5">
        <v>788</v>
      </c>
      <c r="C10" s="6" t="s">
        <v>1251</v>
      </c>
      <c r="D10" s="3" t="s">
        <v>1713</v>
      </c>
    </row>
    <row r="11" spans="1:4" x14ac:dyDescent="0.2">
      <c r="A11" s="3">
        <f t="shared" si="0"/>
        <v>9</v>
      </c>
      <c r="B11" s="5">
        <v>5785</v>
      </c>
      <c r="C11" s="6" t="s">
        <v>1252</v>
      </c>
      <c r="D11" s="3" t="s">
        <v>1713</v>
      </c>
    </row>
    <row r="12" spans="1:4" x14ac:dyDescent="0.2">
      <c r="A12" s="3">
        <f t="shared" si="0"/>
        <v>10</v>
      </c>
      <c r="B12" s="5">
        <v>5735</v>
      </c>
      <c r="C12" s="6" t="s">
        <v>1253</v>
      </c>
      <c r="D12" s="3" t="s">
        <v>1713</v>
      </c>
    </row>
    <row r="13" spans="1:4" x14ac:dyDescent="0.2">
      <c r="A13" s="3">
        <f t="shared" si="0"/>
        <v>11</v>
      </c>
      <c r="B13" s="5">
        <v>5759</v>
      </c>
      <c r="C13" s="6" t="s">
        <v>1254</v>
      </c>
      <c r="D13" s="3" t="s">
        <v>1713</v>
      </c>
    </row>
    <row r="14" spans="1:4" x14ac:dyDescent="0.2">
      <c r="A14" s="3">
        <f t="shared" si="0"/>
        <v>12</v>
      </c>
      <c r="B14" s="5">
        <v>2555</v>
      </c>
      <c r="C14" s="6" t="s">
        <v>1255</v>
      </c>
      <c r="D14" s="3" t="s">
        <v>2646</v>
      </c>
    </row>
    <row r="15" spans="1:4" x14ac:dyDescent="0.2">
      <c r="A15" s="3">
        <f t="shared" si="0"/>
        <v>13</v>
      </c>
      <c r="B15" s="5">
        <v>541</v>
      </c>
      <c r="C15" s="6" t="s">
        <v>1256</v>
      </c>
      <c r="D15" s="3" t="s">
        <v>2646</v>
      </c>
    </row>
    <row r="16" spans="1:4" x14ac:dyDescent="0.2">
      <c r="A16" s="3">
        <f t="shared" si="0"/>
        <v>14</v>
      </c>
      <c r="B16" s="5">
        <v>544</v>
      </c>
      <c r="C16" s="6" t="s">
        <v>1257</v>
      </c>
      <c r="D16" s="3" t="s">
        <v>2646</v>
      </c>
    </row>
    <row r="17" spans="1:4" x14ac:dyDescent="0.2">
      <c r="A17" s="3">
        <f t="shared" si="0"/>
        <v>15</v>
      </c>
      <c r="B17" s="5">
        <v>4584</v>
      </c>
      <c r="C17" s="6" t="s">
        <v>1258</v>
      </c>
      <c r="D17" s="3" t="s">
        <v>2646</v>
      </c>
    </row>
    <row r="18" spans="1:4" x14ac:dyDescent="0.2">
      <c r="A18" s="3">
        <f t="shared" si="0"/>
        <v>16</v>
      </c>
      <c r="B18" s="5">
        <v>901</v>
      </c>
      <c r="C18" s="6" t="s">
        <v>1259</v>
      </c>
      <c r="D18" s="3" t="s">
        <v>957</v>
      </c>
    </row>
    <row r="19" spans="1:4" x14ac:dyDescent="0.2">
      <c r="A19" s="3">
        <f t="shared" si="0"/>
        <v>17</v>
      </c>
      <c r="B19" s="5">
        <v>924</v>
      </c>
      <c r="C19" s="6" t="s">
        <v>1967</v>
      </c>
      <c r="D19" s="3" t="s">
        <v>957</v>
      </c>
    </row>
    <row r="20" spans="1:4" x14ac:dyDescent="0.2">
      <c r="A20" s="3">
        <f t="shared" si="0"/>
        <v>18</v>
      </c>
      <c r="B20" s="5">
        <v>941</v>
      </c>
      <c r="C20" s="6" t="s">
        <v>1968</v>
      </c>
      <c r="D20" s="3" t="s">
        <v>957</v>
      </c>
    </row>
    <row r="21" spans="1:4" x14ac:dyDescent="0.2">
      <c r="A21" s="3">
        <f t="shared" si="0"/>
        <v>19</v>
      </c>
      <c r="B21" s="5">
        <v>990</v>
      </c>
      <c r="C21" s="6" t="s">
        <v>1969</v>
      </c>
      <c r="D21" s="3" t="s">
        <v>957</v>
      </c>
    </row>
    <row r="22" spans="1:4" x14ac:dyDescent="0.2">
      <c r="A22" s="3">
        <f t="shared" si="0"/>
        <v>20</v>
      </c>
      <c r="B22" s="5">
        <v>4464</v>
      </c>
      <c r="C22" s="6" t="s">
        <v>618</v>
      </c>
      <c r="D22" s="3" t="s">
        <v>957</v>
      </c>
    </row>
    <row r="23" spans="1:4" x14ac:dyDescent="0.2">
      <c r="A23" s="3">
        <f t="shared" si="0"/>
        <v>21</v>
      </c>
      <c r="B23" s="5">
        <v>4877</v>
      </c>
      <c r="C23" s="6" t="s">
        <v>619</v>
      </c>
      <c r="D23" s="3" t="s">
        <v>646</v>
      </c>
    </row>
    <row r="24" spans="1:4" x14ac:dyDescent="0.2">
      <c r="A24" s="3">
        <f t="shared" si="0"/>
        <v>22</v>
      </c>
      <c r="B24" s="5">
        <v>829</v>
      </c>
      <c r="C24" s="6" t="s">
        <v>620</v>
      </c>
      <c r="D24" s="3" t="s">
        <v>646</v>
      </c>
    </row>
    <row r="25" spans="1:4" x14ac:dyDescent="0.2">
      <c r="A25" s="3">
        <f t="shared" si="0"/>
        <v>23</v>
      </c>
      <c r="B25" s="5">
        <v>5865</v>
      </c>
      <c r="C25" s="6" t="s">
        <v>621</v>
      </c>
      <c r="D25" s="3" t="s">
        <v>646</v>
      </c>
    </row>
    <row r="26" spans="1:4" x14ac:dyDescent="0.2">
      <c r="A26" s="3">
        <f t="shared" si="0"/>
        <v>24</v>
      </c>
      <c r="B26" s="5">
        <v>674</v>
      </c>
      <c r="C26" s="6" t="s">
        <v>622</v>
      </c>
      <c r="D26" s="3" t="s">
        <v>965</v>
      </c>
    </row>
    <row r="27" spans="1:4" x14ac:dyDescent="0.2">
      <c r="A27" s="3">
        <f t="shared" si="0"/>
        <v>25</v>
      </c>
      <c r="B27" s="5">
        <v>2131</v>
      </c>
      <c r="C27" s="6" t="s">
        <v>623</v>
      </c>
      <c r="D27" s="3" t="s">
        <v>2119</v>
      </c>
    </row>
    <row r="28" spans="1:4" x14ac:dyDescent="0.2">
      <c r="A28" s="3">
        <f t="shared" si="0"/>
        <v>26</v>
      </c>
      <c r="B28" s="5">
        <v>5908</v>
      </c>
      <c r="C28" s="6" t="s">
        <v>624</v>
      </c>
      <c r="D28" s="3" t="s">
        <v>965</v>
      </c>
    </row>
    <row r="29" spans="1:4" x14ac:dyDescent="0.2">
      <c r="A29" s="3">
        <f t="shared" si="0"/>
        <v>27</v>
      </c>
      <c r="B29" s="5">
        <v>5916</v>
      </c>
      <c r="C29" s="6" t="s">
        <v>625</v>
      </c>
      <c r="D29" s="3" t="s">
        <v>965</v>
      </c>
    </row>
    <row r="30" spans="1:4" x14ac:dyDescent="0.2">
      <c r="A30" s="3">
        <f t="shared" si="0"/>
        <v>28</v>
      </c>
      <c r="B30" s="5">
        <v>5983</v>
      </c>
      <c r="C30" s="6" t="s">
        <v>1328</v>
      </c>
      <c r="D30" s="3" t="s">
        <v>965</v>
      </c>
    </row>
    <row r="31" spans="1:4" x14ac:dyDescent="0.2">
      <c r="A31" s="3">
        <f t="shared" si="0"/>
        <v>29</v>
      </c>
      <c r="B31" s="5">
        <v>5981</v>
      </c>
      <c r="C31" s="6" t="s">
        <v>1329</v>
      </c>
      <c r="D31" s="3" t="s">
        <v>965</v>
      </c>
    </row>
    <row r="32" spans="1:4" x14ac:dyDescent="0.2">
      <c r="A32" s="3">
        <f t="shared" si="0"/>
        <v>30</v>
      </c>
      <c r="B32" s="5">
        <v>5195</v>
      </c>
      <c r="C32" s="6" t="s">
        <v>1029</v>
      </c>
      <c r="D32" s="3" t="s">
        <v>1713</v>
      </c>
    </row>
    <row r="33" spans="1:4" x14ac:dyDescent="0.2">
      <c r="A33" s="3">
        <f t="shared" si="0"/>
        <v>31</v>
      </c>
      <c r="B33" s="5">
        <v>5193</v>
      </c>
      <c r="C33" s="6" t="s">
        <v>1030</v>
      </c>
      <c r="D33" s="3" t="s">
        <v>1713</v>
      </c>
    </row>
    <row r="34" spans="1:4" x14ac:dyDescent="0.2">
      <c r="A34" s="3">
        <f t="shared" si="0"/>
        <v>32</v>
      </c>
      <c r="B34" s="5">
        <v>5126</v>
      </c>
      <c r="C34" s="6" t="s">
        <v>1031</v>
      </c>
      <c r="D34" s="3" t="s">
        <v>1713</v>
      </c>
    </row>
    <row r="35" spans="1:4" x14ac:dyDescent="0.2">
      <c r="A35" s="3">
        <f t="shared" si="0"/>
        <v>33</v>
      </c>
      <c r="B35" s="5">
        <v>5125</v>
      </c>
      <c r="C35" s="6" t="s">
        <v>1032</v>
      </c>
      <c r="D35" s="3" t="s">
        <v>1713</v>
      </c>
    </row>
    <row r="36" spans="1:4" x14ac:dyDescent="0.2">
      <c r="A36" s="3">
        <f t="shared" si="0"/>
        <v>34</v>
      </c>
      <c r="B36" s="5">
        <v>5156</v>
      </c>
      <c r="C36" s="6" t="s">
        <v>1033</v>
      </c>
      <c r="D36" s="3" t="s">
        <v>1713</v>
      </c>
    </row>
    <row r="37" spans="1:4" x14ac:dyDescent="0.2">
      <c r="A37" s="3">
        <f t="shared" si="0"/>
        <v>35</v>
      </c>
      <c r="B37" s="5">
        <v>5272</v>
      </c>
      <c r="C37" s="6" t="s">
        <v>1034</v>
      </c>
      <c r="D37" s="3" t="s">
        <v>2646</v>
      </c>
    </row>
    <row r="38" spans="1:4" x14ac:dyDescent="0.2">
      <c r="A38" s="3">
        <f t="shared" si="0"/>
        <v>36</v>
      </c>
      <c r="B38" s="5">
        <v>5286</v>
      </c>
      <c r="C38" s="6" t="s">
        <v>1035</v>
      </c>
      <c r="D38" s="3" t="s">
        <v>2646</v>
      </c>
    </row>
    <row r="39" spans="1:4" x14ac:dyDescent="0.2">
      <c r="A39" s="3">
        <f t="shared" si="0"/>
        <v>37</v>
      </c>
      <c r="B39" s="5">
        <v>5285</v>
      </c>
      <c r="C39" s="6" t="s">
        <v>1036</v>
      </c>
      <c r="D39" s="3" t="s">
        <v>2646</v>
      </c>
    </row>
    <row r="40" spans="1:4" x14ac:dyDescent="0.2">
      <c r="A40" s="3">
        <f t="shared" si="0"/>
        <v>38</v>
      </c>
      <c r="B40" s="5">
        <v>5273</v>
      </c>
      <c r="C40" s="6" t="s">
        <v>1037</v>
      </c>
      <c r="D40" s="3" t="s">
        <v>2646</v>
      </c>
    </row>
    <row r="41" spans="1:4" x14ac:dyDescent="0.2">
      <c r="A41" s="3">
        <f t="shared" si="0"/>
        <v>39</v>
      </c>
      <c r="B41" s="5">
        <v>5944</v>
      </c>
      <c r="C41" s="6" t="s">
        <v>1038</v>
      </c>
      <c r="D41" s="3" t="s">
        <v>957</v>
      </c>
    </row>
    <row r="42" spans="1:4" x14ac:dyDescent="0.2">
      <c r="A42" s="3">
        <f t="shared" si="0"/>
        <v>40</v>
      </c>
      <c r="B42" s="5">
        <v>2998</v>
      </c>
      <c r="C42" s="6" t="s">
        <v>1039</v>
      </c>
      <c r="D42" s="3" t="s">
        <v>957</v>
      </c>
    </row>
    <row r="43" spans="1:4" x14ac:dyDescent="0.2">
      <c r="A43" s="3">
        <f t="shared" si="0"/>
        <v>41</v>
      </c>
      <c r="B43" s="5">
        <v>5926</v>
      </c>
      <c r="C43" s="6" t="s">
        <v>1040</v>
      </c>
      <c r="D43" s="3" t="s">
        <v>965</v>
      </c>
    </row>
    <row r="44" spans="1:4" x14ac:dyDescent="0.2">
      <c r="A44" s="3">
        <f t="shared" si="0"/>
        <v>42</v>
      </c>
      <c r="B44" s="5">
        <v>5920</v>
      </c>
      <c r="C44" s="6" t="s">
        <v>1041</v>
      </c>
      <c r="D44" s="3" t="s">
        <v>965</v>
      </c>
    </row>
    <row r="45" spans="1:4" x14ac:dyDescent="0.2">
      <c r="A45" s="3">
        <f t="shared" si="0"/>
        <v>43</v>
      </c>
      <c r="B45" s="5">
        <v>5913</v>
      </c>
      <c r="C45" s="6" t="s">
        <v>1042</v>
      </c>
      <c r="D45" s="3" t="s">
        <v>965</v>
      </c>
    </row>
    <row r="46" spans="1:4" x14ac:dyDescent="0.2">
      <c r="A46" s="3">
        <f t="shared" si="0"/>
        <v>44</v>
      </c>
      <c r="B46" s="5">
        <v>5432</v>
      </c>
      <c r="C46" s="6" t="s">
        <v>1043</v>
      </c>
      <c r="D46" s="3" t="s">
        <v>965</v>
      </c>
    </row>
    <row r="47" spans="1:4" x14ac:dyDescent="0.2">
      <c r="A47" s="3">
        <f t="shared" si="0"/>
        <v>45</v>
      </c>
      <c r="B47" s="5">
        <v>5917</v>
      </c>
      <c r="C47" s="6" t="s">
        <v>1044</v>
      </c>
      <c r="D47" s="3" t="s">
        <v>965</v>
      </c>
    </row>
    <row r="48" spans="1:4" x14ac:dyDescent="0.2">
      <c r="A48" s="3">
        <f t="shared" si="0"/>
        <v>46</v>
      </c>
      <c r="B48" s="5">
        <v>5938</v>
      </c>
      <c r="C48" s="6" t="s">
        <v>1045</v>
      </c>
      <c r="D48" s="3" t="s">
        <v>965</v>
      </c>
    </row>
    <row r="49" spans="1:4" x14ac:dyDescent="0.2">
      <c r="A49" s="3">
        <f t="shared" si="0"/>
        <v>47</v>
      </c>
      <c r="B49" s="5">
        <v>5922</v>
      </c>
      <c r="C49" s="6" t="s">
        <v>1046</v>
      </c>
      <c r="D49" s="3" t="s">
        <v>965</v>
      </c>
    </row>
    <row r="50" spans="1:4" x14ac:dyDescent="0.2">
      <c r="A50" s="3">
        <f t="shared" si="0"/>
        <v>48</v>
      </c>
      <c r="B50" s="5">
        <v>5980</v>
      </c>
      <c r="C50" s="6" t="s">
        <v>1047</v>
      </c>
      <c r="D50" s="3" t="s">
        <v>965</v>
      </c>
    </row>
    <row r="51" spans="1:4" x14ac:dyDescent="0.2">
      <c r="A51" s="3">
        <f t="shared" si="0"/>
        <v>49</v>
      </c>
      <c r="B51" s="5">
        <v>5929</v>
      </c>
      <c r="C51" s="6" t="s">
        <v>1048</v>
      </c>
      <c r="D51" s="3" t="s">
        <v>965</v>
      </c>
    </row>
    <row r="52" spans="1:4" x14ac:dyDescent="0.2">
      <c r="A52" s="3">
        <f t="shared" si="0"/>
        <v>50</v>
      </c>
      <c r="B52" s="5">
        <v>2999</v>
      </c>
      <c r="C52" s="6" t="s">
        <v>1049</v>
      </c>
      <c r="D52" s="3" t="s">
        <v>957</v>
      </c>
    </row>
    <row r="53" spans="1:4" x14ac:dyDescent="0.2">
      <c r="A53" s="3">
        <f t="shared" si="0"/>
        <v>51</v>
      </c>
      <c r="B53" s="5">
        <v>5154</v>
      </c>
      <c r="C53" s="6" t="s">
        <v>68</v>
      </c>
      <c r="D53" s="3" t="s">
        <v>1713</v>
      </c>
    </row>
    <row r="54" spans="1:4" x14ac:dyDescent="0.2">
      <c r="A54" s="3">
        <f t="shared" si="0"/>
        <v>52</v>
      </c>
      <c r="B54" s="5">
        <v>5121</v>
      </c>
      <c r="C54" s="6" t="s">
        <v>69</v>
      </c>
      <c r="D54" s="3" t="s">
        <v>1713</v>
      </c>
    </row>
    <row r="55" spans="1:4" x14ac:dyDescent="0.2">
      <c r="A55" s="3">
        <f t="shared" si="0"/>
        <v>53</v>
      </c>
      <c r="B55" s="3">
        <v>5184</v>
      </c>
      <c r="C55" s="7" t="s">
        <v>1476</v>
      </c>
      <c r="D55" s="3" t="s">
        <v>1713</v>
      </c>
    </row>
    <row r="56" spans="1:4" x14ac:dyDescent="0.2">
      <c r="A56" s="3">
        <f t="shared" si="0"/>
        <v>54</v>
      </c>
      <c r="B56" s="3">
        <v>5293</v>
      </c>
      <c r="C56" s="7" t="s">
        <v>2730</v>
      </c>
      <c r="D56" s="3" t="s">
        <v>2646</v>
      </c>
    </row>
    <row r="57" spans="1:4" x14ac:dyDescent="0.2">
      <c r="A57" s="3">
        <f t="shared" si="0"/>
        <v>55</v>
      </c>
      <c r="B57" s="3">
        <v>5274</v>
      </c>
      <c r="C57" s="7" t="s">
        <v>2731</v>
      </c>
      <c r="D57" s="3" t="s">
        <v>2646</v>
      </c>
    </row>
    <row r="58" spans="1:4" x14ac:dyDescent="0.2">
      <c r="A58" s="3">
        <f>A57+1</f>
        <v>56</v>
      </c>
      <c r="B58" s="3">
        <v>5921</v>
      </c>
      <c r="C58" s="7" t="s">
        <v>2732</v>
      </c>
      <c r="D58" s="3" t="s">
        <v>957</v>
      </c>
    </row>
    <row r="59" spans="1:4" x14ac:dyDescent="0.2">
      <c r="A59" s="3">
        <f>A58+1</f>
        <v>57</v>
      </c>
      <c r="B59" s="3">
        <v>2177</v>
      </c>
      <c r="C59" s="7" t="s">
        <v>632</v>
      </c>
      <c r="D59" s="3" t="s">
        <v>2119</v>
      </c>
    </row>
    <row r="60" spans="1:4" x14ac:dyDescent="0.2">
      <c r="A60" s="3">
        <f>A59+1</f>
        <v>58</v>
      </c>
      <c r="B60" s="3">
        <v>2193</v>
      </c>
      <c r="C60" s="7" t="s">
        <v>633</v>
      </c>
      <c r="D60" s="3" t="s">
        <v>2119</v>
      </c>
    </row>
    <row r="61" spans="1:4" x14ac:dyDescent="0.2">
      <c r="A61" s="3">
        <f>A60+1</f>
        <v>59</v>
      </c>
      <c r="B61" s="3">
        <v>2185</v>
      </c>
      <c r="C61" s="7" t="s">
        <v>634</v>
      </c>
      <c r="D61" s="3" t="s">
        <v>2119</v>
      </c>
    </row>
    <row r="62" spans="1:4" x14ac:dyDescent="0.2">
      <c r="A62" s="3">
        <f>A61+1</f>
        <v>60</v>
      </c>
      <c r="B62" s="3">
        <v>2179</v>
      </c>
      <c r="C62" s="7" t="s">
        <v>2885</v>
      </c>
      <c r="D62" s="3" t="s">
        <v>2119</v>
      </c>
    </row>
    <row r="63" spans="1:4" x14ac:dyDescent="0.2">
      <c r="A63" s="3">
        <f t="shared" ref="A63:A104" si="1">A62+1</f>
        <v>61</v>
      </c>
      <c r="B63" s="3">
        <v>5295</v>
      </c>
      <c r="C63" s="7" t="s">
        <v>2886</v>
      </c>
      <c r="D63" s="3" t="s">
        <v>2646</v>
      </c>
    </row>
    <row r="64" spans="1:4" x14ac:dyDescent="0.2">
      <c r="A64" s="3">
        <f t="shared" si="1"/>
        <v>62</v>
      </c>
      <c r="B64" s="3">
        <v>5270</v>
      </c>
      <c r="C64" s="7" t="s">
        <v>2887</v>
      </c>
      <c r="D64" s="3" t="s">
        <v>2646</v>
      </c>
    </row>
    <row r="65" spans="1:4" x14ac:dyDescent="0.2">
      <c r="A65" s="3">
        <f t="shared" si="1"/>
        <v>63</v>
      </c>
      <c r="B65" s="3">
        <v>5262</v>
      </c>
      <c r="C65" s="7" t="s">
        <v>2888</v>
      </c>
      <c r="D65" s="3" t="s">
        <v>2646</v>
      </c>
    </row>
    <row r="66" spans="1:4" x14ac:dyDescent="0.2">
      <c r="A66" s="3">
        <f t="shared" si="1"/>
        <v>64</v>
      </c>
      <c r="B66" s="3">
        <v>5271</v>
      </c>
      <c r="C66" s="7" t="s">
        <v>2889</v>
      </c>
      <c r="D66" s="3" t="s">
        <v>2646</v>
      </c>
    </row>
    <row r="67" spans="1:4" x14ac:dyDescent="0.2">
      <c r="A67" s="3">
        <f t="shared" si="1"/>
        <v>65</v>
      </c>
      <c r="B67" s="3">
        <v>5266</v>
      </c>
      <c r="C67" s="7" t="s">
        <v>2890</v>
      </c>
      <c r="D67" s="3" t="s">
        <v>2646</v>
      </c>
    </row>
    <row r="68" spans="1:4" x14ac:dyDescent="0.2">
      <c r="A68" s="3">
        <f t="shared" si="1"/>
        <v>66</v>
      </c>
      <c r="B68" s="3">
        <v>5277</v>
      </c>
      <c r="C68" s="7" t="s">
        <v>2891</v>
      </c>
      <c r="D68" s="3" t="s">
        <v>2646</v>
      </c>
    </row>
    <row r="69" spans="1:4" x14ac:dyDescent="0.2">
      <c r="A69" s="3">
        <f t="shared" si="1"/>
        <v>67</v>
      </c>
      <c r="B69" s="3">
        <v>2921</v>
      </c>
      <c r="C69" s="7" t="s">
        <v>2892</v>
      </c>
      <c r="D69" s="3" t="s">
        <v>957</v>
      </c>
    </row>
    <row r="70" spans="1:4" x14ac:dyDescent="0.2">
      <c r="A70" s="3">
        <f t="shared" si="1"/>
        <v>68</v>
      </c>
      <c r="B70" s="3">
        <v>5315</v>
      </c>
      <c r="C70" s="7" t="s">
        <v>2893</v>
      </c>
      <c r="D70" s="3" t="s">
        <v>646</v>
      </c>
    </row>
    <row r="71" spans="1:4" x14ac:dyDescent="0.2">
      <c r="A71" s="3">
        <f t="shared" si="1"/>
        <v>69</v>
      </c>
      <c r="B71" s="3">
        <v>2190</v>
      </c>
      <c r="C71" s="7" t="s">
        <v>2894</v>
      </c>
      <c r="D71" s="3" t="s">
        <v>2119</v>
      </c>
    </row>
    <row r="72" spans="1:4" x14ac:dyDescent="0.2">
      <c r="A72" s="3">
        <f t="shared" si="1"/>
        <v>70</v>
      </c>
      <c r="B72" s="3">
        <v>2191</v>
      </c>
      <c r="C72" s="7" t="s">
        <v>2895</v>
      </c>
      <c r="D72" s="3" t="s">
        <v>2119</v>
      </c>
    </row>
    <row r="73" spans="1:4" x14ac:dyDescent="0.2">
      <c r="A73" s="3">
        <f t="shared" si="1"/>
        <v>71</v>
      </c>
      <c r="B73" s="3">
        <v>2167</v>
      </c>
      <c r="C73" s="7" t="s">
        <v>1360</v>
      </c>
      <c r="D73" s="3" t="s">
        <v>2119</v>
      </c>
    </row>
    <row r="74" spans="1:4" x14ac:dyDescent="0.2">
      <c r="A74" s="3">
        <f t="shared" si="1"/>
        <v>72</v>
      </c>
      <c r="B74" s="3">
        <v>2159</v>
      </c>
      <c r="C74" s="7" t="s">
        <v>1361</v>
      </c>
      <c r="D74" s="3" t="s">
        <v>2119</v>
      </c>
    </row>
    <row r="75" spans="1:4" x14ac:dyDescent="0.2">
      <c r="A75" s="3">
        <f t="shared" si="1"/>
        <v>73</v>
      </c>
      <c r="B75" s="3">
        <v>2125</v>
      </c>
      <c r="C75" s="7" t="s">
        <v>1362</v>
      </c>
      <c r="D75" s="3" t="s">
        <v>2119</v>
      </c>
    </row>
    <row r="76" spans="1:4" x14ac:dyDescent="0.2">
      <c r="A76" s="3">
        <f t="shared" si="1"/>
        <v>74</v>
      </c>
      <c r="B76" s="3">
        <v>5258</v>
      </c>
      <c r="C76" s="7" t="s">
        <v>1363</v>
      </c>
      <c r="D76" s="3" t="s">
        <v>2646</v>
      </c>
    </row>
    <row r="77" spans="1:4" x14ac:dyDescent="0.2">
      <c r="A77" s="3">
        <f t="shared" si="1"/>
        <v>75</v>
      </c>
      <c r="B77" s="3">
        <v>5260</v>
      </c>
      <c r="C77" s="7" t="s">
        <v>1364</v>
      </c>
      <c r="D77" s="3" t="s">
        <v>2646</v>
      </c>
    </row>
    <row r="78" spans="1:4" x14ac:dyDescent="0.2">
      <c r="A78" s="3">
        <f t="shared" si="1"/>
        <v>76</v>
      </c>
      <c r="B78" s="3">
        <v>5298</v>
      </c>
      <c r="C78" s="7" t="s">
        <v>1365</v>
      </c>
      <c r="D78" s="3" t="s">
        <v>2646</v>
      </c>
    </row>
    <row r="79" spans="1:4" x14ac:dyDescent="0.2">
      <c r="A79" s="3">
        <f t="shared" si="1"/>
        <v>77</v>
      </c>
      <c r="B79" s="3">
        <v>5316</v>
      </c>
      <c r="C79" s="7" t="s">
        <v>1366</v>
      </c>
      <c r="D79" s="3" t="s">
        <v>646</v>
      </c>
    </row>
    <row r="80" spans="1:4" x14ac:dyDescent="0.2">
      <c r="A80" s="3">
        <f t="shared" si="1"/>
        <v>78</v>
      </c>
      <c r="B80" s="3">
        <v>5357</v>
      </c>
      <c r="C80" s="7" t="s">
        <v>509</v>
      </c>
      <c r="D80" s="3" t="s">
        <v>646</v>
      </c>
    </row>
    <row r="81" spans="1:4" x14ac:dyDescent="0.2">
      <c r="A81" s="3">
        <f t="shared" si="1"/>
        <v>79</v>
      </c>
      <c r="B81" s="3">
        <v>5341</v>
      </c>
      <c r="C81" s="7" t="s">
        <v>510</v>
      </c>
      <c r="D81" s="3" t="s">
        <v>646</v>
      </c>
    </row>
    <row r="82" spans="1:4" x14ac:dyDescent="0.2">
      <c r="A82" s="3">
        <f t="shared" si="1"/>
        <v>80</v>
      </c>
      <c r="B82" s="3">
        <v>5939</v>
      </c>
      <c r="C82" s="7" t="s">
        <v>2521</v>
      </c>
      <c r="D82" s="3" t="s">
        <v>965</v>
      </c>
    </row>
    <row r="83" spans="1:4" x14ac:dyDescent="0.2">
      <c r="A83" s="3">
        <f t="shared" si="1"/>
        <v>81</v>
      </c>
      <c r="B83" s="3">
        <v>5289</v>
      </c>
      <c r="C83" s="7" t="s">
        <v>2522</v>
      </c>
      <c r="D83" s="3" t="s">
        <v>2646</v>
      </c>
    </row>
    <row r="84" spans="1:4" x14ac:dyDescent="0.2">
      <c r="A84" s="3">
        <f t="shared" si="1"/>
        <v>82</v>
      </c>
      <c r="B84" s="3">
        <v>2941</v>
      </c>
      <c r="C84" s="7" t="s">
        <v>2523</v>
      </c>
      <c r="D84" s="3" t="s">
        <v>957</v>
      </c>
    </row>
    <row r="85" spans="1:4" x14ac:dyDescent="0.2">
      <c r="A85" s="3">
        <f t="shared" si="1"/>
        <v>83</v>
      </c>
      <c r="B85" s="3">
        <v>2124</v>
      </c>
      <c r="C85" s="7" t="s">
        <v>2524</v>
      </c>
      <c r="D85" s="3" t="s">
        <v>2119</v>
      </c>
    </row>
    <row r="86" spans="1:4" x14ac:dyDescent="0.2">
      <c r="A86" s="3">
        <f t="shared" si="1"/>
        <v>84</v>
      </c>
      <c r="B86" s="3">
        <v>2163</v>
      </c>
      <c r="C86" s="7" t="s">
        <v>2525</v>
      </c>
      <c r="D86" s="3" t="s">
        <v>2119</v>
      </c>
    </row>
    <row r="87" spans="1:4" x14ac:dyDescent="0.2">
      <c r="A87" s="3">
        <f t="shared" si="1"/>
        <v>85</v>
      </c>
      <c r="B87" s="3">
        <v>2162</v>
      </c>
      <c r="C87" s="7" t="s">
        <v>2526</v>
      </c>
      <c r="D87" s="3" t="s">
        <v>2119</v>
      </c>
    </row>
    <row r="88" spans="1:4" x14ac:dyDescent="0.2">
      <c r="A88" s="3">
        <f t="shared" si="1"/>
        <v>86</v>
      </c>
      <c r="B88" s="3">
        <v>5948</v>
      </c>
      <c r="C88" s="7" t="s">
        <v>178</v>
      </c>
      <c r="D88" s="3" t="s">
        <v>965</v>
      </c>
    </row>
    <row r="89" spans="1:4" x14ac:dyDescent="0.2">
      <c r="A89" s="3">
        <f t="shared" si="1"/>
        <v>87</v>
      </c>
      <c r="B89" s="3">
        <v>2917</v>
      </c>
      <c r="C89" s="7" t="s">
        <v>2339</v>
      </c>
      <c r="D89" s="3" t="s">
        <v>957</v>
      </c>
    </row>
    <row r="90" spans="1:4" x14ac:dyDescent="0.2">
      <c r="A90" s="3">
        <f t="shared" si="1"/>
        <v>88</v>
      </c>
      <c r="B90" s="3">
        <v>4955</v>
      </c>
      <c r="C90" s="7" t="s">
        <v>1089</v>
      </c>
      <c r="D90" s="3" t="s">
        <v>957</v>
      </c>
    </row>
    <row r="91" spans="1:4" x14ac:dyDescent="0.2">
      <c r="A91" s="3">
        <f t="shared" si="1"/>
        <v>89</v>
      </c>
      <c r="B91" s="3">
        <v>5338</v>
      </c>
      <c r="C91" s="7" t="s">
        <v>1090</v>
      </c>
      <c r="D91" s="3" t="s">
        <v>646</v>
      </c>
    </row>
    <row r="92" spans="1:4" x14ac:dyDescent="0.2">
      <c r="A92" s="3">
        <f t="shared" si="1"/>
        <v>90</v>
      </c>
      <c r="B92" s="3">
        <v>2942</v>
      </c>
      <c r="C92" s="7" t="s">
        <v>2418</v>
      </c>
      <c r="D92" s="3" t="s">
        <v>957</v>
      </c>
    </row>
    <row r="93" spans="1:4" x14ac:dyDescent="0.2">
      <c r="A93" s="3">
        <f t="shared" si="1"/>
        <v>91</v>
      </c>
      <c r="B93" s="3">
        <v>2940</v>
      </c>
      <c r="C93" s="7" t="s">
        <v>2419</v>
      </c>
      <c r="D93" s="3" t="s">
        <v>957</v>
      </c>
    </row>
    <row r="94" spans="1:4" x14ac:dyDescent="0.2">
      <c r="A94" s="3">
        <f t="shared" si="1"/>
        <v>92</v>
      </c>
      <c r="B94" s="3">
        <v>5335</v>
      </c>
      <c r="C94" s="7" t="s">
        <v>2420</v>
      </c>
      <c r="D94" s="3" t="s">
        <v>646</v>
      </c>
    </row>
    <row r="95" spans="1:4" x14ac:dyDescent="0.2">
      <c r="A95" s="3">
        <f t="shared" si="1"/>
        <v>93</v>
      </c>
      <c r="B95" s="3">
        <v>2136</v>
      </c>
      <c r="C95" s="7" t="s">
        <v>2463</v>
      </c>
      <c r="D95" s="3" t="s">
        <v>2119</v>
      </c>
    </row>
    <row r="96" spans="1:4" x14ac:dyDescent="0.2">
      <c r="A96" s="3">
        <f t="shared" si="1"/>
        <v>94</v>
      </c>
      <c r="B96" s="3">
        <v>2160</v>
      </c>
      <c r="C96" s="7" t="s">
        <v>2464</v>
      </c>
      <c r="D96" s="3" t="s">
        <v>2119</v>
      </c>
    </row>
    <row r="97" spans="1:4" x14ac:dyDescent="0.2">
      <c r="A97" s="3">
        <f t="shared" si="1"/>
        <v>95</v>
      </c>
      <c r="B97" s="3">
        <v>2112</v>
      </c>
      <c r="C97" s="7" t="s">
        <v>2465</v>
      </c>
      <c r="D97" s="3" t="s">
        <v>2119</v>
      </c>
    </row>
    <row r="98" spans="1:4" x14ac:dyDescent="0.2">
      <c r="A98" s="3">
        <f t="shared" si="1"/>
        <v>96</v>
      </c>
      <c r="B98" s="3">
        <v>5373</v>
      </c>
      <c r="C98" s="7" t="s">
        <v>2412</v>
      </c>
      <c r="D98" s="3" t="s">
        <v>646</v>
      </c>
    </row>
    <row r="99" spans="1:4" x14ac:dyDescent="0.2">
      <c r="A99" s="3">
        <f t="shared" si="1"/>
        <v>97</v>
      </c>
      <c r="B99" s="3">
        <v>5372</v>
      </c>
      <c r="C99" s="7" t="s">
        <v>70</v>
      </c>
      <c r="D99" s="3" t="s">
        <v>646</v>
      </c>
    </row>
    <row r="100" spans="1:4" x14ac:dyDescent="0.2">
      <c r="A100" s="3">
        <f t="shared" si="1"/>
        <v>98</v>
      </c>
      <c r="B100" s="3">
        <v>2147</v>
      </c>
      <c r="C100" s="7" t="s">
        <v>2697</v>
      </c>
      <c r="D100" s="3" t="s">
        <v>2119</v>
      </c>
    </row>
    <row r="101" spans="1:4" x14ac:dyDescent="0.2">
      <c r="A101" s="3">
        <f t="shared" si="1"/>
        <v>99</v>
      </c>
      <c r="B101" s="3">
        <v>5263</v>
      </c>
      <c r="C101" s="7" t="s">
        <v>2410</v>
      </c>
      <c r="D101" s="3" t="s">
        <v>2646</v>
      </c>
    </row>
    <row r="102" spans="1:4" x14ac:dyDescent="0.2">
      <c r="A102" s="3">
        <f t="shared" si="1"/>
        <v>100</v>
      </c>
      <c r="B102" s="3">
        <v>5931</v>
      </c>
      <c r="C102" s="7" t="s">
        <v>314</v>
      </c>
      <c r="D102" s="3" t="s">
        <v>965</v>
      </c>
    </row>
    <row r="103" spans="1:4" x14ac:dyDescent="0.2">
      <c r="A103" s="3">
        <f t="shared" si="1"/>
        <v>101</v>
      </c>
      <c r="B103" s="3">
        <v>5358</v>
      </c>
      <c r="C103" s="7" t="s">
        <v>1956</v>
      </c>
      <c r="D103" s="3" t="s">
        <v>646</v>
      </c>
    </row>
    <row r="104" spans="1:4" x14ac:dyDescent="0.2">
      <c r="A104" s="3">
        <f t="shared" si="1"/>
        <v>102</v>
      </c>
      <c r="B104" s="3">
        <v>5347</v>
      </c>
      <c r="C104" s="7" t="s">
        <v>2961</v>
      </c>
      <c r="D104" s="3" t="s">
        <v>2119</v>
      </c>
    </row>
  </sheetData>
  <autoFilter ref="A2:D52"/>
  <phoneticPr fontId="4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58"/>
  <sheetViews>
    <sheetView workbookViewId="0">
      <selection activeCell="C4361" sqref="C4361"/>
    </sheetView>
  </sheetViews>
  <sheetFormatPr defaultRowHeight="12.75" x14ac:dyDescent="0.2"/>
  <cols>
    <col min="2" max="2" width="6.5703125" customWidth="1"/>
    <col min="3" max="3" width="63" customWidth="1"/>
    <col min="4" max="4" width="50.85546875" customWidth="1"/>
    <col min="5" max="5" width="35.28515625" customWidth="1"/>
  </cols>
  <sheetData>
    <row r="1" spans="1:21" x14ac:dyDescent="0.2">
      <c r="A1">
        <v>0</v>
      </c>
      <c r="B1" t="s">
        <v>1697</v>
      </c>
      <c r="C1" t="s">
        <v>3384</v>
      </c>
      <c r="D1" t="s">
        <v>3385</v>
      </c>
      <c r="F1" t="s">
        <v>3386</v>
      </c>
      <c r="G1" t="s">
        <v>3387</v>
      </c>
      <c r="H1" t="s">
        <v>5045</v>
      </c>
      <c r="I1" t="s">
        <v>3389</v>
      </c>
      <c r="J1" t="s">
        <v>3390</v>
      </c>
      <c r="K1" t="s">
        <v>3391</v>
      </c>
      <c r="L1" t="s">
        <v>3392</v>
      </c>
      <c r="M1" t="s">
        <v>3393</v>
      </c>
      <c r="N1" t="s">
        <v>3394</v>
      </c>
      <c r="O1" t="s">
        <v>3395</v>
      </c>
      <c r="P1">
        <v>13</v>
      </c>
      <c r="Q1" t="s">
        <v>3396</v>
      </c>
      <c r="R1">
        <v>212</v>
      </c>
      <c r="S1" t="s">
        <v>3397</v>
      </c>
      <c r="T1" t="s">
        <v>3397</v>
      </c>
      <c r="U1" t="s">
        <v>3398</v>
      </c>
    </row>
    <row r="2" spans="1:21" x14ac:dyDescent="0.2">
      <c r="A2">
        <v>1</v>
      </c>
      <c r="B2" t="s">
        <v>1697</v>
      </c>
      <c r="C2" t="s">
        <v>3399</v>
      </c>
      <c r="D2" t="s">
        <v>3400</v>
      </c>
      <c r="F2" t="s">
        <v>3386</v>
      </c>
      <c r="G2" t="s">
        <v>3387</v>
      </c>
      <c r="H2" t="s">
        <v>3568</v>
      </c>
      <c r="I2" t="s">
        <v>3401</v>
      </c>
      <c r="J2" t="s">
        <v>3402</v>
      </c>
      <c r="K2" t="s">
        <v>3391</v>
      </c>
      <c r="L2" t="s">
        <v>3403</v>
      </c>
      <c r="M2" t="s">
        <v>3404</v>
      </c>
      <c r="O2" t="s">
        <v>3605</v>
      </c>
      <c r="P2">
        <v>10</v>
      </c>
      <c r="Q2" t="s">
        <v>3396</v>
      </c>
      <c r="R2">
        <v>209</v>
      </c>
      <c r="S2" t="s">
        <v>3406</v>
      </c>
      <c r="T2" t="s">
        <v>3406</v>
      </c>
      <c r="U2" t="s">
        <v>3407</v>
      </c>
    </row>
    <row r="3" spans="1:21" x14ac:dyDescent="0.2">
      <c r="A3">
        <v>2</v>
      </c>
      <c r="B3" t="s">
        <v>1697</v>
      </c>
      <c r="C3" t="s">
        <v>3408</v>
      </c>
      <c r="D3" t="s">
        <v>3409</v>
      </c>
      <c r="F3" t="s">
        <v>3386</v>
      </c>
      <c r="G3" t="s">
        <v>3747</v>
      </c>
      <c r="H3" t="s">
        <v>7675</v>
      </c>
      <c r="I3" t="s">
        <v>3389</v>
      </c>
      <c r="J3" t="s">
        <v>3411</v>
      </c>
      <c r="K3" t="s">
        <v>3412</v>
      </c>
      <c r="L3" t="s">
        <v>3413</v>
      </c>
      <c r="M3" t="s">
        <v>3414</v>
      </c>
      <c r="N3" t="s">
        <v>3394</v>
      </c>
      <c r="O3" t="s">
        <v>3395</v>
      </c>
      <c r="P3">
        <v>90</v>
      </c>
      <c r="Q3" t="s">
        <v>3396</v>
      </c>
      <c r="R3">
        <v>209</v>
      </c>
      <c r="S3" t="s">
        <v>3415</v>
      </c>
      <c r="T3" t="s">
        <v>3415</v>
      </c>
      <c r="U3" t="s">
        <v>3398</v>
      </c>
    </row>
    <row r="4" spans="1:21" x14ac:dyDescent="0.2">
      <c r="A4">
        <v>3</v>
      </c>
      <c r="B4" t="s">
        <v>3416</v>
      </c>
      <c r="C4" t="s">
        <v>3417</v>
      </c>
      <c r="D4" t="s">
        <v>3418</v>
      </c>
      <c r="F4" t="s">
        <v>3419</v>
      </c>
      <c r="G4" t="s">
        <v>3420</v>
      </c>
      <c r="H4" t="s">
        <v>3421</v>
      </c>
      <c r="I4" t="s">
        <v>22206</v>
      </c>
      <c r="J4" t="s">
        <v>4065</v>
      </c>
      <c r="K4" t="s">
        <v>3422</v>
      </c>
      <c r="L4" t="s">
        <v>3423</v>
      </c>
      <c r="M4" t="s">
        <v>3424</v>
      </c>
      <c r="N4" t="s">
        <v>3017</v>
      </c>
      <c r="S4" t="s">
        <v>3425</v>
      </c>
      <c r="T4" t="s">
        <v>3425</v>
      </c>
      <c r="U4" t="s">
        <v>3425</v>
      </c>
    </row>
    <row r="5" spans="1:21" x14ac:dyDescent="0.2">
      <c r="A5">
        <v>4</v>
      </c>
      <c r="B5" t="s">
        <v>1697</v>
      </c>
      <c r="C5" t="s">
        <v>3426</v>
      </c>
      <c r="D5" t="s">
        <v>3427</v>
      </c>
      <c r="F5" t="s">
        <v>3389</v>
      </c>
      <c r="G5" t="s">
        <v>5445</v>
      </c>
      <c r="H5" t="s">
        <v>21322</v>
      </c>
      <c r="I5" t="s">
        <v>3428</v>
      </c>
      <c r="J5" t="s">
        <v>20915</v>
      </c>
      <c r="K5" t="s">
        <v>3430</v>
      </c>
      <c r="L5" t="s">
        <v>3431</v>
      </c>
      <c r="M5" t="s">
        <v>3432</v>
      </c>
      <c r="N5" t="s">
        <v>3433</v>
      </c>
      <c r="O5" t="s">
        <v>3605</v>
      </c>
      <c r="P5">
        <v>10</v>
      </c>
      <c r="Q5" t="s">
        <v>3396</v>
      </c>
      <c r="R5">
        <v>209</v>
      </c>
      <c r="S5" t="s">
        <v>3406</v>
      </c>
      <c r="T5" t="s">
        <v>3406</v>
      </c>
      <c r="U5" t="s">
        <v>3407</v>
      </c>
    </row>
    <row r="6" spans="1:21" x14ac:dyDescent="0.2">
      <c r="A6">
        <v>5</v>
      </c>
      <c r="B6" t="s">
        <v>1697</v>
      </c>
      <c r="C6" t="s">
        <v>21323</v>
      </c>
      <c r="D6" t="s">
        <v>3434</v>
      </c>
      <c r="F6" t="s">
        <v>3389</v>
      </c>
      <c r="G6" t="s">
        <v>4016</v>
      </c>
      <c r="H6" t="s">
        <v>6815</v>
      </c>
      <c r="I6" t="s">
        <v>3401</v>
      </c>
      <c r="J6" t="s">
        <v>19914</v>
      </c>
      <c r="K6" t="s">
        <v>3391</v>
      </c>
      <c r="L6" t="s">
        <v>3438</v>
      </c>
      <c r="M6" t="s">
        <v>3439</v>
      </c>
      <c r="N6" t="s">
        <v>3433</v>
      </c>
      <c r="O6" t="s">
        <v>3395</v>
      </c>
      <c r="P6">
        <v>90</v>
      </c>
      <c r="Q6" t="s">
        <v>3396</v>
      </c>
      <c r="R6">
        <v>213</v>
      </c>
      <c r="S6" t="s">
        <v>3440</v>
      </c>
      <c r="T6" t="s">
        <v>3440</v>
      </c>
      <c r="U6" t="s">
        <v>3441</v>
      </c>
    </row>
    <row r="7" spans="1:21" x14ac:dyDescent="0.2">
      <c r="A7">
        <v>6</v>
      </c>
      <c r="B7" t="s">
        <v>1697</v>
      </c>
      <c r="C7" t="s">
        <v>3442</v>
      </c>
      <c r="D7" t="s">
        <v>3443</v>
      </c>
      <c r="F7" t="s">
        <v>3386</v>
      </c>
      <c r="G7" t="s">
        <v>3387</v>
      </c>
      <c r="H7" t="s">
        <v>3690</v>
      </c>
      <c r="I7" t="s">
        <v>3401</v>
      </c>
      <c r="J7" t="s">
        <v>3390</v>
      </c>
      <c r="K7" t="s">
        <v>3391</v>
      </c>
      <c r="L7" t="s">
        <v>3445</v>
      </c>
      <c r="M7" t="s">
        <v>3446</v>
      </c>
      <c r="N7" t="s">
        <v>3447</v>
      </c>
      <c r="O7" t="s">
        <v>3605</v>
      </c>
      <c r="P7">
        <v>10</v>
      </c>
      <c r="Q7" t="s">
        <v>3396</v>
      </c>
      <c r="R7">
        <v>209</v>
      </c>
      <c r="S7" t="s">
        <v>3448</v>
      </c>
      <c r="T7" t="s">
        <v>3448</v>
      </c>
      <c r="U7" t="s">
        <v>3407</v>
      </c>
    </row>
    <row r="8" spans="1:21" x14ac:dyDescent="0.2">
      <c r="A8">
        <v>7</v>
      </c>
      <c r="B8" t="s">
        <v>1697</v>
      </c>
      <c r="C8" t="s">
        <v>21324</v>
      </c>
      <c r="D8" t="s">
        <v>3449</v>
      </c>
      <c r="F8" t="s">
        <v>9130</v>
      </c>
      <c r="G8" t="s">
        <v>3387</v>
      </c>
      <c r="H8" t="s">
        <v>21325</v>
      </c>
      <c r="I8" t="s">
        <v>3428</v>
      </c>
      <c r="J8" t="s">
        <v>20915</v>
      </c>
      <c r="K8" t="s">
        <v>3391</v>
      </c>
      <c r="L8" t="s">
        <v>3451</v>
      </c>
      <c r="M8" t="s">
        <v>3452</v>
      </c>
      <c r="N8" t="s">
        <v>3433</v>
      </c>
      <c r="O8" t="s">
        <v>3453</v>
      </c>
      <c r="P8">
        <v>72</v>
      </c>
      <c r="Q8" t="s">
        <v>3396</v>
      </c>
      <c r="R8">
        <v>209</v>
      </c>
      <c r="S8" t="s">
        <v>3454</v>
      </c>
      <c r="T8" t="s">
        <v>3454</v>
      </c>
      <c r="U8" t="s">
        <v>3455</v>
      </c>
    </row>
    <row r="9" spans="1:21" x14ac:dyDescent="0.2">
      <c r="A9">
        <v>8</v>
      </c>
      <c r="B9" t="s">
        <v>1697</v>
      </c>
      <c r="C9" t="s">
        <v>3456</v>
      </c>
      <c r="D9" t="s">
        <v>3457</v>
      </c>
      <c r="F9" t="s">
        <v>3458</v>
      </c>
      <c r="G9" t="s">
        <v>3387</v>
      </c>
      <c r="H9" t="s">
        <v>3626</v>
      </c>
      <c r="I9" t="s">
        <v>3459</v>
      </c>
      <c r="J9" t="s">
        <v>3437</v>
      </c>
      <c r="K9" t="s">
        <v>3391</v>
      </c>
      <c r="L9" t="s">
        <v>3460</v>
      </c>
      <c r="M9" t="s">
        <v>3461</v>
      </c>
      <c r="N9" t="s">
        <v>3394</v>
      </c>
      <c r="O9" t="s">
        <v>3605</v>
      </c>
      <c r="P9">
        <v>10</v>
      </c>
      <c r="Q9" t="s">
        <v>3396</v>
      </c>
      <c r="R9">
        <v>209</v>
      </c>
      <c r="S9" t="s">
        <v>3462</v>
      </c>
      <c r="T9" t="s">
        <v>3462</v>
      </c>
      <c r="U9" t="s">
        <v>3398</v>
      </c>
    </row>
    <row r="10" spans="1:21" x14ac:dyDescent="0.2">
      <c r="A10">
        <v>9</v>
      </c>
      <c r="B10" t="s">
        <v>1697</v>
      </c>
      <c r="C10" t="s">
        <v>3463</v>
      </c>
      <c r="D10" t="s">
        <v>3464</v>
      </c>
      <c r="F10" t="s">
        <v>3386</v>
      </c>
      <c r="G10" t="s">
        <v>3465</v>
      </c>
      <c r="H10" t="s">
        <v>9756</v>
      </c>
      <c r="I10" t="s">
        <v>3401</v>
      </c>
      <c r="J10" t="s">
        <v>3467</v>
      </c>
      <c r="K10" t="s">
        <v>3391</v>
      </c>
      <c r="L10" t="s">
        <v>3468</v>
      </c>
      <c r="M10" t="s">
        <v>3469</v>
      </c>
      <c r="N10" t="s">
        <v>3433</v>
      </c>
      <c r="O10" t="s">
        <v>3395</v>
      </c>
      <c r="P10">
        <v>90</v>
      </c>
      <c r="Q10" t="s">
        <v>3396</v>
      </c>
      <c r="R10">
        <v>209</v>
      </c>
      <c r="S10" t="s">
        <v>3470</v>
      </c>
      <c r="T10" t="s">
        <v>3470</v>
      </c>
      <c r="U10" t="s">
        <v>3471</v>
      </c>
    </row>
    <row r="11" spans="1:21" x14ac:dyDescent="0.2">
      <c r="A11">
        <v>10</v>
      </c>
      <c r="B11" t="s">
        <v>1697</v>
      </c>
      <c r="C11" t="s">
        <v>3472</v>
      </c>
      <c r="D11" t="s">
        <v>3473</v>
      </c>
      <c r="F11" t="s">
        <v>3474</v>
      </c>
      <c r="G11" t="s">
        <v>3747</v>
      </c>
      <c r="H11" t="s">
        <v>5045</v>
      </c>
      <c r="I11" t="s">
        <v>3476</v>
      </c>
      <c r="J11" t="s">
        <v>3429</v>
      </c>
      <c r="K11" t="s">
        <v>3391</v>
      </c>
      <c r="L11" t="s">
        <v>3477</v>
      </c>
      <c r="M11" t="s">
        <v>3478</v>
      </c>
      <c r="N11" t="s">
        <v>3433</v>
      </c>
      <c r="O11" t="s">
        <v>3453</v>
      </c>
      <c r="P11">
        <v>72</v>
      </c>
      <c r="Q11" t="s">
        <v>3396</v>
      </c>
      <c r="R11">
        <v>209</v>
      </c>
      <c r="S11" t="s">
        <v>3479</v>
      </c>
      <c r="T11" t="s">
        <v>3479</v>
      </c>
      <c r="U11" t="s">
        <v>3398</v>
      </c>
    </row>
    <row r="12" spans="1:21" x14ac:dyDescent="0.2">
      <c r="A12">
        <v>11</v>
      </c>
      <c r="B12" t="s">
        <v>1697</v>
      </c>
      <c r="C12" t="s">
        <v>3480</v>
      </c>
      <c r="D12" t="s">
        <v>3464</v>
      </c>
      <c r="F12" t="s">
        <v>3386</v>
      </c>
      <c r="G12" t="s">
        <v>3387</v>
      </c>
      <c r="H12" t="s">
        <v>7399</v>
      </c>
      <c r="I12" t="s">
        <v>3389</v>
      </c>
      <c r="J12" t="s">
        <v>3390</v>
      </c>
      <c r="K12" t="s">
        <v>3391</v>
      </c>
      <c r="L12" t="s">
        <v>3481</v>
      </c>
      <c r="M12" t="s">
        <v>3482</v>
      </c>
      <c r="N12" t="s">
        <v>3394</v>
      </c>
      <c r="O12" t="s">
        <v>3453</v>
      </c>
      <c r="P12">
        <v>72</v>
      </c>
      <c r="Q12" t="s">
        <v>3396</v>
      </c>
      <c r="R12">
        <v>209</v>
      </c>
      <c r="S12" t="s">
        <v>3483</v>
      </c>
      <c r="T12" t="s">
        <v>3483</v>
      </c>
      <c r="U12" t="s">
        <v>3484</v>
      </c>
    </row>
    <row r="13" spans="1:21" x14ac:dyDescent="0.2">
      <c r="A13">
        <v>12</v>
      </c>
      <c r="B13" t="s">
        <v>1697</v>
      </c>
      <c r="C13" t="s">
        <v>3485</v>
      </c>
      <c r="D13" t="s">
        <v>3486</v>
      </c>
      <c r="F13" t="s">
        <v>3474</v>
      </c>
      <c r="G13" t="s">
        <v>3387</v>
      </c>
      <c r="H13" t="s">
        <v>3487</v>
      </c>
      <c r="I13" t="s">
        <v>22206</v>
      </c>
      <c r="J13" t="s">
        <v>3619</v>
      </c>
      <c r="K13" t="s">
        <v>3391</v>
      </c>
      <c r="L13" t="s">
        <v>3488</v>
      </c>
      <c r="M13" t="s">
        <v>3489</v>
      </c>
      <c r="N13" t="s">
        <v>3490</v>
      </c>
      <c r="S13" t="s">
        <v>3491</v>
      </c>
      <c r="T13" t="s">
        <v>3491</v>
      </c>
      <c r="U13" t="s">
        <v>3491</v>
      </c>
    </row>
    <row r="14" spans="1:21" x14ac:dyDescent="0.2">
      <c r="A14">
        <v>13</v>
      </c>
      <c r="B14" t="s">
        <v>1697</v>
      </c>
      <c r="C14" t="s">
        <v>3492</v>
      </c>
      <c r="D14" t="s">
        <v>3493</v>
      </c>
      <c r="F14" t="s">
        <v>3474</v>
      </c>
      <c r="G14" t="s">
        <v>3625</v>
      </c>
      <c r="H14" t="s">
        <v>3800</v>
      </c>
      <c r="I14" t="s">
        <v>22207</v>
      </c>
      <c r="J14" t="s">
        <v>3496</v>
      </c>
      <c r="K14" t="s">
        <v>3497</v>
      </c>
      <c r="L14" t="s">
        <v>3498</v>
      </c>
      <c r="M14" t="s">
        <v>3499</v>
      </c>
      <c r="N14" t="s">
        <v>3500</v>
      </c>
      <c r="O14" t="s">
        <v>3453</v>
      </c>
      <c r="P14">
        <v>72</v>
      </c>
      <c r="Q14" t="s">
        <v>3396</v>
      </c>
      <c r="R14">
        <v>209</v>
      </c>
      <c r="S14" t="s">
        <v>3501</v>
      </c>
      <c r="T14" t="s">
        <v>3501</v>
      </c>
      <c r="U14" t="s">
        <v>3398</v>
      </c>
    </row>
    <row r="15" spans="1:21" x14ac:dyDescent="0.2">
      <c r="A15">
        <v>14</v>
      </c>
      <c r="B15" t="s">
        <v>1697</v>
      </c>
      <c r="C15" t="s">
        <v>3502</v>
      </c>
      <c r="D15" t="s">
        <v>3503</v>
      </c>
      <c r="F15" t="s">
        <v>3474</v>
      </c>
      <c r="G15" t="s">
        <v>3387</v>
      </c>
      <c r="H15" t="s">
        <v>5901</v>
      </c>
      <c r="I15" t="s">
        <v>3504</v>
      </c>
      <c r="J15" t="s">
        <v>3437</v>
      </c>
      <c r="K15" t="s">
        <v>3497</v>
      </c>
      <c r="L15" t="s">
        <v>3505</v>
      </c>
      <c r="M15" t="s">
        <v>3506</v>
      </c>
      <c r="N15" t="s">
        <v>3433</v>
      </c>
      <c r="O15" t="s">
        <v>3605</v>
      </c>
      <c r="P15">
        <v>10</v>
      </c>
      <c r="Q15" t="s">
        <v>3396</v>
      </c>
      <c r="R15">
        <v>209</v>
      </c>
      <c r="S15" t="s">
        <v>3507</v>
      </c>
      <c r="T15" t="s">
        <v>3507</v>
      </c>
      <c r="U15" t="s">
        <v>3398</v>
      </c>
    </row>
    <row r="16" spans="1:21" x14ac:dyDescent="0.2">
      <c r="A16">
        <v>15</v>
      </c>
      <c r="B16" t="s">
        <v>1697</v>
      </c>
      <c r="C16" t="s">
        <v>3508</v>
      </c>
      <c r="D16" t="s">
        <v>3509</v>
      </c>
      <c r="F16" t="s">
        <v>8685</v>
      </c>
      <c r="G16" t="s">
        <v>3747</v>
      </c>
      <c r="H16" t="s">
        <v>3763</v>
      </c>
      <c r="I16" t="s">
        <v>3401</v>
      </c>
      <c r="J16" t="s">
        <v>8089</v>
      </c>
      <c r="K16" t="s">
        <v>3497</v>
      </c>
      <c r="L16" t="s">
        <v>3513</v>
      </c>
      <c r="M16" t="s">
        <v>3514</v>
      </c>
      <c r="O16" t="s">
        <v>3395</v>
      </c>
      <c r="P16">
        <v>90</v>
      </c>
      <c r="Q16" t="s">
        <v>3396</v>
      </c>
      <c r="R16">
        <v>209</v>
      </c>
      <c r="S16" t="s">
        <v>3516</v>
      </c>
      <c r="T16" t="s">
        <v>3516</v>
      </c>
      <c r="U16" t="s">
        <v>3407</v>
      </c>
    </row>
    <row r="17" spans="1:21" x14ac:dyDescent="0.2">
      <c r="A17">
        <v>16</v>
      </c>
      <c r="B17" t="s">
        <v>1697</v>
      </c>
      <c r="C17" t="s">
        <v>3517</v>
      </c>
      <c r="D17" t="s">
        <v>3518</v>
      </c>
      <c r="F17" t="s">
        <v>3519</v>
      </c>
      <c r="G17" t="s">
        <v>3535</v>
      </c>
      <c r="H17" t="s">
        <v>7490</v>
      </c>
      <c r="I17" t="s">
        <v>22207</v>
      </c>
      <c r="J17" t="s">
        <v>3521</v>
      </c>
      <c r="K17" t="s">
        <v>3522</v>
      </c>
      <c r="L17" t="s">
        <v>3523</v>
      </c>
      <c r="M17" t="s">
        <v>3524</v>
      </c>
      <c r="N17" t="s">
        <v>3394</v>
      </c>
      <c r="O17" t="s">
        <v>3395</v>
      </c>
      <c r="P17">
        <v>90</v>
      </c>
      <c r="Q17" t="s">
        <v>3396</v>
      </c>
      <c r="R17">
        <v>209</v>
      </c>
      <c r="S17" t="s">
        <v>3525</v>
      </c>
      <c r="T17" t="s">
        <v>3525</v>
      </c>
      <c r="U17" t="s">
        <v>3484</v>
      </c>
    </row>
    <row r="18" spans="1:21" x14ac:dyDescent="0.2">
      <c r="A18">
        <v>17</v>
      </c>
      <c r="B18" t="s">
        <v>1697</v>
      </c>
      <c r="C18" t="s">
        <v>3526</v>
      </c>
      <c r="D18" t="s">
        <v>3527</v>
      </c>
      <c r="F18" t="s">
        <v>3528</v>
      </c>
      <c r="G18" t="s">
        <v>3542</v>
      </c>
      <c r="H18" t="s">
        <v>6784</v>
      </c>
      <c r="I18" t="s">
        <v>3401</v>
      </c>
      <c r="J18" t="s">
        <v>3411</v>
      </c>
      <c r="K18" t="s">
        <v>3522</v>
      </c>
      <c r="L18" t="s">
        <v>3530</v>
      </c>
      <c r="M18" t="s">
        <v>3531</v>
      </c>
      <c r="N18" t="s">
        <v>3490</v>
      </c>
      <c r="O18" t="s">
        <v>3605</v>
      </c>
      <c r="P18">
        <v>10</v>
      </c>
      <c r="Q18" t="s">
        <v>3396</v>
      </c>
      <c r="R18">
        <v>209</v>
      </c>
      <c r="S18" t="s">
        <v>3532</v>
      </c>
      <c r="T18" t="s">
        <v>3532</v>
      </c>
      <c r="U18" t="s">
        <v>3471</v>
      </c>
    </row>
    <row r="19" spans="1:21" x14ac:dyDescent="0.2">
      <c r="A19">
        <v>18</v>
      </c>
      <c r="B19" t="s">
        <v>1697</v>
      </c>
      <c r="C19" t="s">
        <v>3533</v>
      </c>
      <c r="D19" t="s">
        <v>3534</v>
      </c>
      <c r="F19" t="s">
        <v>3450</v>
      </c>
      <c r="G19" t="s">
        <v>3535</v>
      </c>
      <c r="H19" t="s">
        <v>21326</v>
      </c>
      <c r="I19" t="s">
        <v>22207</v>
      </c>
      <c r="J19" t="s">
        <v>3512</v>
      </c>
      <c r="K19" t="s">
        <v>3497</v>
      </c>
      <c r="L19" t="s">
        <v>3536</v>
      </c>
      <c r="M19" t="s">
        <v>3537</v>
      </c>
      <c r="N19" t="s">
        <v>3394</v>
      </c>
      <c r="O19" t="s">
        <v>3453</v>
      </c>
      <c r="P19">
        <v>72</v>
      </c>
      <c r="Q19" t="s">
        <v>3396</v>
      </c>
      <c r="R19">
        <v>209</v>
      </c>
      <c r="S19" t="s">
        <v>3538</v>
      </c>
      <c r="T19" t="s">
        <v>3538</v>
      </c>
      <c r="U19" t="s">
        <v>3539</v>
      </c>
    </row>
    <row r="20" spans="1:21" x14ac:dyDescent="0.2">
      <c r="A20">
        <v>19</v>
      </c>
      <c r="B20" t="s">
        <v>1697</v>
      </c>
      <c r="C20" t="s">
        <v>3540</v>
      </c>
      <c r="D20" t="s">
        <v>3541</v>
      </c>
      <c r="F20" t="s">
        <v>3519</v>
      </c>
      <c r="G20" t="s">
        <v>3542</v>
      </c>
      <c r="H20" t="s">
        <v>6784</v>
      </c>
      <c r="I20" t="s">
        <v>3428</v>
      </c>
      <c r="J20" t="s">
        <v>3544</v>
      </c>
      <c r="K20" t="s">
        <v>3545</v>
      </c>
      <c r="L20" t="s">
        <v>3546</v>
      </c>
      <c r="M20" t="s">
        <v>3547</v>
      </c>
      <c r="N20" t="s">
        <v>3394</v>
      </c>
      <c r="O20" t="s">
        <v>3605</v>
      </c>
      <c r="P20">
        <v>10</v>
      </c>
      <c r="Q20" t="s">
        <v>3396</v>
      </c>
      <c r="R20">
        <v>209</v>
      </c>
      <c r="S20" t="s">
        <v>3548</v>
      </c>
      <c r="T20" t="s">
        <v>3548</v>
      </c>
      <c r="U20" t="s">
        <v>3549</v>
      </c>
    </row>
    <row r="21" spans="1:21" x14ac:dyDescent="0.2">
      <c r="A21">
        <v>20</v>
      </c>
      <c r="B21" t="s">
        <v>1697</v>
      </c>
      <c r="C21" t="s">
        <v>3550</v>
      </c>
      <c r="D21" t="s">
        <v>3551</v>
      </c>
      <c r="F21" t="s">
        <v>5112</v>
      </c>
      <c r="G21" t="s">
        <v>7772</v>
      </c>
      <c r="H21" t="s">
        <v>21327</v>
      </c>
      <c r="I21" t="s">
        <v>22207</v>
      </c>
      <c r="J21" t="s">
        <v>22208</v>
      </c>
      <c r="K21" t="s">
        <v>3545</v>
      </c>
      <c r="L21" t="s">
        <v>3554</v>
      </c>
      <c r="M21" t="s">
        <v>3555</v>
      </c>
      <c r="O21" t="s">
        <v>3395</v>
      </c>
      <c r="P21">
        <v>90</v>
      </c>
      <c r="Q21" t="s">
        <v>3396</v>
      </c>
      <c r="R21">
        <v>213</v>
      </c>
      <c r="S21" t="s">
        <v>3556</v>
      </c>
      <c r="T21" t="s">
        <v>3556</v>
      </c>
      <c r="U21" t="s">
        <v>3557</v>
      </c>
    </row>
    <row r="22" spans="1:21" x14ac:dyDescent="0.2">
      <c r="A22">
        <v>21</v>
      </c>
      <c r="B22" t="s">
        <v>1697</v>
      </c>
      <c r="C22" t="s">
        <v>3558</v>
      </c>
      <c r="D22" t="s">
        <v>3559</v>
      </c>
      <c r="F22" t="s">
        <v>3552</v>
      </c>
      <c r="G22" t="s">
        <v>3535</v>
      </c>
      <c r="H22" t="s">
        <v>8821</v>
      </c>
      <c r="I22" t="s">
        <v>3561</v>
      </c>
      <c r="J22" t="s">
        <v>3562</v>
      </c>
      <c r="K22" t="s">
        <v>3545</v>
      </c>
      <c r="L22" t="s">
        <v>3563</v>
      </c>
      <c r="M22" t="s">
        <v>3564</v>
      </c>
      <c r="N22" t="s">
        <v>3394</v>
      </c>
      <c r="O22" t="s">
        <v>3395</v>
      </c>
      <c r="P22">
        <v>90</v>
      </c>
      <c r="Q22" t="s">
        <v>3396</v>
      </c>
      <c r="R22">
        <v>213</v>
      </c>
      <c r="S22" t="s">
        <v>3565</v>
      </c>
      <c r="T22" t="s">
        <v>3565</v>
      </c>
      <c r="U22" t="s">
        <v>3471</v>
      </c>
    </row>
    <row r="23" spans="1:21" x14ac:dyDescent="0.2">
      <c r="A23">
        <v>22</v>
      </c>
      <c r="B23" t="s">
        <v>1697</v>
      </c>
      <c r="C23" t="s">
        <v>3566</v>
      </c>
      <c r="D23" t="s">
        <v>3567</v>
      </c>
      <c r="F23" t="s">
        <v>3552</v>
      </c>
      <c r="G23" t="s">
        <v>3625</v>
      </c>
      <c r="H23" t="s">
        <v>3873</v>
      </c>
      <c r="I23" t="s">
        <v>22207</v>
      </c>
      <c r="J23" t="s">
        <v>3569</v>
      </c>
      <c r="K23" t="s">
        <v>3545</v>
      </c>
      <c r="L23" t="s">
        <v>3570</v>
      </c>
      <c r="M23" t="s">
        <v>3571</v>
      </c>
      <c r="O23" t="s">
        <v>3453</v>
      </c>
      <c r="P23">
        <v>12</v>
      </c>
      <c r="Q23" t="s">
        <v>3396</v>
      </c>
      <c r="R23">
        <v>214</v>
      </c>
      <c r="S23" t="s">
        <v>3572</v>
      </c>
      <c r="T23" t="s">
        <v>3572</v>
      </c>
      <c r="U23" t="s">
        <v>3573</v>
      </c>
    </row>
    <row r="24" spans="1:21" x14ac:dyDescent="0.2">
      <c r="A24">
        <v>23</v>
      </c>
      <c r="B24" t="s">
        <v>1697</v>
      </c>
      <c r="C24" t="s">
        <v>3574</v>
      </c>
      <c r="D24" t="s">
        <v>3575</v>
      </c>
      <c r="F24" t="s">
        <v>5112</v>
      </c>
      <c r="G24" t="s">
        <v>22209</v>
      </c>
      <c r="H24" t="s">
        <v>22210</v>
      </c>
      <c r="I24" t="s">
        <v>3577</v>
      </c>
      <c r="J24" t="s">
        <v>3402</v>
      </c>
      <c r="K24" t="s">
        <v>3545</v>
      </c>
      <c r="L24" t="s">
        <v>3579</v>
      </c>
      <c r="M24" t="s">
        <v>3580</v>
      </c>
      <c r="N24" t="s">
        <v>3394</v>
      </c>
      <c r="O24" t="s">
        <v>3453</v>
      </c>
      <c r="P24">
        <v>71</v>
      </c>
      <c r="Q24" t="s">
        <v>3396</v>
      </c>
      <c r="R24">
        <v>204</v>
      </c>
      <c r="S24" t="s">
        <v>3581</v>
      </c>
      <c r="T24" t="s">
        <v>3581</v>
      </c>
      <c r="U24" t="s">
        <v>3582</v>
      </c>
    </row>
    <row r="25" spans="1:21" x14ac:dyDescent="0.2">
      <c r="A25">
        <v>24</v>
      </c>
      <c r="B25" t="s">
        <v>1697</v>
      </c>
      <c r="C25" t="s">
        <v>3583</v>
      </c>
      <c r="D25" t="s">
        <v>3584</v>
      </c>
      <c r="F25" t="s">
        <v>3585</v>
      </c>
      <c r="G25" t="s">
        <v>3542</v>
      </c>
      <c r="H25" t="s">
        <v>21329</v>
      </c>
      <c r="I25" t="s">
        <v>3586</v>
      </c>
      <c r="J25" t="s">
        <v>3587</v>
      </c>
      <c r="K25" t="s">
        <v>3545</v>
      </c>
      <c r="L25" t="s">
        <v>3588</v>
      </c>
      <c r="M25" t="s">
        <v>3589</v>
      </c>
      <c r="N25" t="s">
        <v>3433</v>
      </c>
      <c r="O25" t="s">
        <v>3453</v>
      </c>
      <c r="P25">
        <v>71</v>
      </c>
      <c r="Q25" t="s">
        <v>3396</v>
      </c>
      <c r="R25">
        <v>204</v>
      </c>
      <c r="S25" t="s">
        <v>3581</v>
      </c>
      <c r="T25" t="s">
        <v>3581</v>
      </c>
      <c r="U25" t="s">
        <v>3590</v>
      </c>
    </row>
    <row r="26" spans="1:21" x14ac:dyDescent="0.2">
      <c r="A26">
        <v>25</v>
      </c>
      <c r="B26" t="s">
        <v>1697</v>
      </c>
      <c r="C26" t="s">
        <v>3591</v>
      </c>
      <c r="D26" t="s">
        <v>3592</v>
      </c>
      <c r="F26" t="s">
        <v>3585</v>
      </c>
      <c r="G26" t="s">
        <v>12730</v>
      </c>
      <c r="H26" t="s">
        <v>3594</v>
      </c>
      <c r="I26" t="s">
        <v>3595</v>
      </c>
      <c r="J26" t="s">
        <v>3411</v>
      </c>
      <c r="K26" t="s">
        <v>3545</v>
      </c>
      <c r="L26" t="s">
        <v>3596</v>
      </c>
      <c r="M26" t="s">
        <v>3597</v>
      </c>
      <c r="N26" t="s">
        <v>3433</v>
      </c>
      <c r="O26" t="s">
        <v>3598</v>
      </c>
      <c r="P26">
        <v>93</v>
      </c>
      <c r="Q26" t="s">
        <v>3396</v>
      </c>
      <c r="R26">
        <v>206</v>
      </c>
      <c r="S26" t="s">
        <v>3599</v>
      </c>
      <c r="T26" t="s">
        <v>3599</v>
      </c>
      <c r="U26" t="s">
        <v>3600</v>
      </c>
    </row>
    <row r="27" spans="1:21" x14ac:dyDescent="0.2">
      <c r="A27">
        <v>26</v>
      </c>
      <c r="B27" t="s">
        <v>1697</v>
      </c>
      <c r="C27" t="s">
        <v>3601</v>
      </c>
      <c r="D27" t="s">
        <v>3602</v>
      </c>
      <c r="F27" t="s">
        <v>3585</v>
      </c>
      <c r="G27" t="s">
        <v>3535</v>
      </c>
      <c r="H27" t="s">
        <v>3763</v>
      </c>
      <c r="I27" t="s">
        <v>3577</v>
      </c>
      <c r="J27" t="s">
        <v>3411</v>
      </c>
      <c r="K27" t="s">
        <v>3545</v>
      </c>
      <c r="L27" t="s">
        <v>3603</v>
      </c>
      <c r="M27" t="s">
        <v>3604</v>
      </c>
      <c r="N27" t="s">
        <v>3394</v>
      </c>
      <c r="O27" t="s">
        <v>3605</v>
      </c>
      <c r="P27">
        <v>75</v>
      </c>
      <c r="Q27" t="s">
        <v>3396</v>
      </c>
      <c r="R27">
        <v>207</v>
      </c>
      <c r="S27" t="s">
        <v>3606</v>
      </c>
      <c r="T27" t="s">
        <v>3606</v>
      </c>
      <c r="U27" t="s">
        <v>3607</v>
      </c>
    </row>
    <row r="28" spans="1:21" ht="127.5" x14ac:dyDescent="0.2">
      <c r="A28">
        <v>27</v>
      </c>
      <c r="B28" t="s">
        <v>1697</v>
      </c>
      <c r="C28" t="s">
        <v>3608</v>
      </c>
      <c r="D28" t="s">
        <v>3609</v>
      </c>
      <c r="F28" t="s">
        <v>5112</v>
      </c>
      <c r="G28" t="s">
        <v>3542</v>
      </c>
      <c r="H28" t="s">
        <v>4073</v>
      </c>
      <c r="I28" t="s">
        <v>3586</v>
      </c>
      <c r="J28" t="s">
        <v>20897</v>
      </c>
      <c r="K28" t="s">
        <v>3545</v>
      </c>
      <c r="L28" t="s">
        <v>3612</v>
      </c>
      <c r="M28" t="s">
        <v>3613</v>
      </c>
      <c r="N28" s="54" t="s">
        <v>20898</v>
      </c>
      <c r="O28" t="s">
        <v>3605</v>
      </c>
      <c r="P28">
        <v>15</v>
      </c>
      <c r="Q28" t="s">
        <v>3396</v>
      </c>
      <c r="R28">
        <v>214</v>
      </c>
      <c r="S28" t="s">
        <v>3615</v>
      </c>
      <c r="T28" t="s">
        <v>3615</v>
      </c>
      <c r="U28" t="s">
        <v>3616</v>
      </c>
    </row>
    <row r="29" spans="1:21" x14ac:dyDescent="0.2">
      <c r="A29">
        <v>28</v>
      </c>
      <c r="B29" t="s">
        <v>1697</v>
      </c>
      <c r="C29" t="s">
        <v>3617</v>
      </c>
      <c r="D29" t="s">
        <v>3618</v>
      </c>
      <c r="F29" t="s">
        <v>3474</v>
      </c>
      <c r="G29" t="s">
        <v>3535</v>
      </c>
      <c r="H29" t="s">
        <v>10113</v>
      </c>
      <c r="I29" t="s">
        <v>22207</v>
      </c>
      <c r="J29" t="s">
        <v>3619</v>
      </c>
      <c r="K29" t="s">
        <v>3545</v>
      </c>
      <c r="L29" t="s">
        <v>3620</v>
      </c>
      <c r="M29" t="s">
        <v>3621</v>
      </c>
      <c r="N29" t="s">
        <v>3500</v>
      </c>
      <c r="O29" t="s">
        <v>3395</v>
      </c>
      <c r="P29">
        <v>13</v>
      </c>
      <c r="Q29" t="s">
        <v>3396</v>
      </c>
      <c r="R29">
        <v>213</v>
      </c>
      <c r="S29" t="s">
        <v>3622</v>
      </c>
      <c r="T29" t="s">
        <v>3622</v>
      </c>
      <c r="U29" t="s">
        <v>3398</v>
      </c>
    </row>
    <row r="30" spans="1:21" x14ac:dyDescent="0.2">
      <c r="A30">
        <v>29</v>
      </c>
      <c r="B30" t="s">
        <v>1697</v>
      </c>
      <c r="C30" t="s">
        <v>3623</v>
      </c>
      <c r="D30" t="s">
        <v>3624</v>
      </c>
      <c r="F30" t="s">
        <v>3552</v>
      </c>
      <c r="G30" t="s">
        <v>4016</v>
      </c>
      <c r="H30" t="s">
        <v>8981</v>
      </c>
      <c r="I30" t="s">
        <v>3627</v>
      </c>
      <c r="J30" t="s">
        <v>3628</v>
      </c>
      <c r="K30" t="s">
        <v>3545</v>
      </c>
      <c r="L30" t="s">
        <v>3629</v>
      </c>
      <c r="M30" t="s">
        <v>3630</v>
      </c>
      <c r="N30" t="s">
        <v>3433</v>
      </c>
      <c r="O30" t="s">
        <v>3453</v>
      </c>
      <c r="P30">
        <v>12</v>
      </c>
      <c r="Q30" t="s">
        <v>3396</v>
      </c>
      <c r="R30">
        <v>209</v>
      </c>
      <c r="S30" t="s">
        <v>3631</v>
      </c>
      <c r="T30" t="s">
        <v>3631</v>
      </c>
      <c r="U30" t="s">
        <v>3632</v>
      </c>
    </row>
    <row r="31" spans="1:21" x14ac:dyDescent="0.2">
      <c r="A31">
        <v>30</v>
      </c>
      <c r="B31" t="s">
        <v>1697</v>
      </c>
      <c r="C31" t="s">
        <v>3633</v>
      </c>
      <c r="D31" t="s">
        <v>3634</v>
      </c>
      <c r="F31" t="s">
        <v>3585</v>
      </c>
      <c r="G31" t="s">
        <v>7763</v>
      </c>
      <c r="H31" t="s">
        <v>4551</v>
      </c>
      <c r="I31" t="s">
        <v>22206</v>
      </c>
      <c r="J31" t="s">
        <v>4065</v>
      </c>
      <c r="K31" t="s">
        <v>3545</v>
      </c>
      <c r="L31" t="s">
        <v>3635</v>
      </c>
      <c r="M31" t="s">
        <v>3636</v>
      </c>
      <c r="N31" t="s">
        <v>3637</v>
      </c>
    </row>
    <row r="32" spans="1:21" x14ac:dyDescent="0.2">
      <c r="A32">
        <v>31</v>
      </c>
      <c r="B32" t="s">
        <v>1697</v>
      </c>
      <c r="C32" t="s">
        <v>3638</v>
      </c>
      <c r="D32" t="s">
        <v>3639</v>
      </c>
      <c r="F32" t="s">
        <v>3386</v>
      </c>
      <c r="G32" t="s">
        <v>3747</v>
      </c>
      <c r="H32" t="s">
        <v>8919</v>
      </c>
      <c r="I32" t="s">
        <v>3641</v>
      </c>
      <c r="J32" t="s">
        <v>3642</v>
      </c>
      <c r="K32" t="s">
        <v>3422</v>
      </c>
      <c r="L32" t="s">
        <v>3643</v>
      </c>
      <c r="M32" t="s">
        <v>3644</v>
      </c>
      <c r="N32" t="s">
        <v>3394</v>
      </c>
      <c r="O32" t="s">
        <v>3453</v>
      </c>
      <c r="P32">
        <v>11</v>
      </c>
      <c r="Q32" t="s">
        <v>3396</v>
      </c>
      <c r="R32">
        <v>204</v>
      </c>
      <c r="S32" t="s">
        <v>3645</v>
      </c>
      <c r="T32" t="s">
        <v>3645</v>
      </c>
      <c r="U32" t="s">
        <v>3646</v>
      </c>
    </row>
    <row r="33" spans="1:21" x14ac:dyDescent="0.2">
      <c r="A33">
        <v>32</v>
      </c>
      <c r="B33" t="s">
        <v>1697</v>
      </c>
      <c r="C33" t="s">
        <v>3647</v>
      </c>
      <c r="D33" t="s">
        <v>3648</v>
      </c>
      <c r="F33" t="s">
        <v>3585</v>
      </c>
      <c r="G33" t="s">
        <v>3387</v>
      </c>
      <c r="H33" t="s">
        <v>3640</v>
      </c>
      <c r="I33" t="s">
        <v>3649</v>
      </c>
      <c r="J33" t="s">
        <v>3411</v>
      </c>
      <c r="K33" t="s">
        <v>3545</v>
      </c>
      <c r="L33" t="s">
        <v>3650</v>
      </c>
      <c r="M33" t="s">
        <v>3651</v>
      </c>
      <c r="N33" t="s">
        <v>3515</v>
      </c>
      <c r="O33" t="s">
        <v>3598</v>
      </c>
      <c r="P33">
        <v>79</v>
      </c>
      <c r="Q33" t="s">
        <v>3396</v>
      </c>
      <c r="R33">
        <v>210</v>
      </c>
      <c r="S33" t="s">
        <v>3652</v>
      </c>
      <c r="T33" t="s">
        <v>3652</v>
      </c>
      <c r="U33" t="s">
        <v>3653</v>
      </c>
    </row>
    <row r="34" spans="1:21" x14ac:dyDescent="0.2">
      <c r="A34">
        <v>33</v>
      </c>
      <c r="B34" t="s">
        <v>1697</v>
      </c>
      <c r="C34" t="s">
        <v>3654</v>
      </c>
      <c r="D34" t="s">
        <v>3655</v>
      </c>
      <c r="F34" t="s">
        <v>3585</v>
      </c>
      <c r="G34" t="s">
        <v>7763</v>
      </c>
      <c r="H34" t="s">
        <v>4551</v>
      </c>
      <c r="I34" t="s">
        <v>22206</v>
      </c>
      <c r="J34" t="s">
        <v>22211</v>
      </c>
      <c r="K34" t="s">
        <v>3545</v>
      </c>
      <c r="L34" t="s">
        <v>3656</v>
      </c>
      <c r="M34" t="s">
        <v>3657</v>
      </c>
      <c r="N34" t="s">
        <v>3658</v>
      </c>
      <c r="S34" t="s">
        <v>3659</v>
      </c>
      <c r="T34" t="s">
        <v>3659</v>
      </c>
      <c r="U34" t="s">
        <v>3659</v>
      </c>
    </row>
    <row r="35" spans="1:21" x14ac:dyDescent="0.2">
      <c r="A35">
        <v>34</v>
      </c>
      <c r="B35" t="s">
        <v>1697</v>
      </c>
      <c r="C35" t="s">
        <v>3660</v>
      </c>
      <c r="D35" t="s">
        <v>3661</v>
      </c>
      <c r="F35" t="s">
        <v>3585</v>
      </c>
      <c r="G35" t="s">
        <v>3435</v>
      </c>
      <c r="H35" t="s">
        <v>3662</v>
      </c>
      <c r="I35" t="s">
        <v>3577</v>
      </c>
      <c r="J35" t="s">
        <v>3411</v>
      </c>
      <c r="K35" t="s">
        <v>3545</v>
      </c>
      <c r="L35" t="s">
        <v>3663</v>
      </c>
      <c r="M35" t="s">
        <v>3664</v>
      </c>
      <c r="N35" t="s">
        <v>3394</v>
      </c>
      <c r="O35" t="s">
        <v>3605</v>
      </c>
      <c r="P35">
        <v>76</v>
      </c>
      <c r="Q35" t="s">
        <v>3396</v>
      </c>
      <c r="R35">
        <v>211</v>
      </c>
      <c r="S35" t="s">
        <v>3666</v>
      </c>
      <c r="T35" t="s">
        <v>3666</v>
      </c>
      <c r="U35" t="s">
        <v>3646</v>
      </c>
    </row>
    <row r="36" spans="1:21" x14ac:dyDescent="0.2">
      <c r="A36">
        <v>35</v>
      </c>
      <c r="B36" t="s">
        <v>1697</v>
      </c>
      <c r="C36" t="s">
        <v>3667</v>
      </c>
      <c r="D36" t="s">
        <v>3668</v>
      </c>
      <c r="F36" t="s">
        <v>3669</v>
      </c>
      <c r="G36" t="s">
        <v>3625</v>
      </c>
      <c r="H36" t="s">
        <v>9795</v>
      </c>
      <c r="I36" t="s">
        <v>3586</v>
      </c>
      <c r="J36" t="s">
        <v>3671</v>
      </c>
      <c r="K36" t="s">
        <v>3545</v>
      </c>
      <c r="L36" t="s">
        <v>3672</v>
      </c>
      <c r="M36" t="s">
        <v>3673</v>
      </c>
      <c r="N36" t="s">
        <v>3433</v>
      </c>
      <c r="O36" t="s">
        <v>3395</v>
      </c>
      <c r="P36">
        <v>77</v>
      </c>
      <c r="Q36" t="s">
        <v>3396</v>
      </c>
      <c r="R36">
        <v>201</v>
      </c>
      <c r="S36" t="s">
        <v>3666</v>
      </c>
      <c r="T36" t="s">
        <v>3666</v>
      </c>
      <c r="U36" t="s">
        <v>3674</v>
      </c>
    </row>
    <row r="37" spans="1:21" x14ac:dyDescent="0.2">
      <c r="A37">
        <v>36</v>
      </c>
      <c r="B37" t="s">
        <v>1697</v>
      </c>
      <c r="C37" t="s">
        <v>3675</v>
      </c>
      <c r="D37" t="s">
        <v>3676</v>
      </c>
      <c r="F37" t="s">
        <v>3677</v>
      </c>
      <c r="G37" t="s">
        <v>3625</v>
      </c>
      <c r="H37" t="s">
        <v>4073</v>
      </c>
      <c r="I37" t="s">
        <v>3678</v>
      </c>
      <c r="J37" t="s">
        <v>3679</v>
      </c>
      <c r="K37" t="s">
        <v>3422</v>
      </c>
      <c r="L37" t="s">
        <v>3680</v>
      </c>
      <c r="M37" t="s">
        <v>3681</v>
      </c>
      <c r="N37" t="s">
        <v>3433</v>
      </c>
      <c r="O37" t="s">
        <v>3605</v>
      </c>
      <c r="P37">
        <v>76</v>
      </c>
      <c r="Q37" t="s">
        <v>3396</v>
      </c>
      <c r="R37">
        <v>207</v>
      </c>
      <c r="S37" t="s">
        <v>3572</v>
      </c>
      <c r="T37" t="s">
        <v>3572</v>
      </c>
      <c r="U37" t="s">
        <v>3682</v>
      </c>
    </row>
    <row r="38" spans="1:21" x14ac:dyDescent="0.2">
      <c r="A38">
        <v>37</v>
      </c>
      <c r="B38" t="s">
        <v>1697</v>
      </c>
      <c r="C38" t="s">
        <v>3683</v>
      </c>
      <c r="D38" t="s">
        <v>3648</v>
      </c>
      <c r="F38" t="s">
        <v>3585</v>
      </c>
      <c r="G38" t="s">
        <v>3747</v>
      </c>
      <c r="H38" t="s">
        <v>3793</v>
      </c>
      <c r="I38" t="s">
        <v>22207</v>
      </c>
      <c r="J38" t="s">
        <v>3684</v>
      </c>
      <c r="K38" t="s">
        <v>3545</v>
      </c>
      <c r="L38" t="s">
        <v>3685</v>
      </c>
      <c r="M38" t="s">
        <v>3686</v>
      </c>
      <c r="Q38" t="s">
        <v>3396</v>
      </c>
      <c r="R38">
        <v>210</v>
      </c>
      <c r="S38" t="s">
        <v>3652</v>
      </c>
      <c r="T38" t="s">
        <v>3652</v>
      </c>
      <c r="U38" t="s">
        <v>3687</v>
      </c>
    </row>
    <row r="39" spans="1:21" x14ac:dyDescent="0.2">
      <c r="A39">
        <v>38</v>
      </c>
      <c r="B39" t="s">
        <v>1697</v>
      </c>
      <c r="C39" t="s">
        <v>3688</v>
      </c>
      <c r="D39" t="s">
        <v>3689</v>
      </c>
      <c r="F39" t="s">
        <v>3474</v>
      </c>
      <c r="G39" t="s">
        <v>3387</v>
      </c>
      <c r="H39" t="s">
        <v>3690</v>
      </c>
      <c r="I39" t="s">
        <v>22206</v>
      </c>
      <c r="J39" t="s">
        <v>8892</v>
      </c>
      <c r="K39" t="s">
        <v>3422</v>
      </c>
      <c r="L39" t="s">
        <v>3691</v>
      </c>
      <c r="M39" t="s">
        <v>3692</v>
      </c>
      <c r="N39" t="s">
        <v>3490</v>
      </c>
      <c r="S39" t="s">
        <v>3693</v>
      </c>
      <c r="T39" t="s">
        <v>3693</v>
      </c>
      <c r="U39" t="s">
        <v>3693</v>
      </c>
    </row>
    <row r="40" spans="1:21" x14ac:dyDescent="0.2">
      <c r="A40">
        <v>39</v>
      </c>
      <c r="B40" t="s">
        <v>1697</v>
      </c>
      <c r="C40" t="s">
        <v>3694</v>
      </c>
      <c r="D40" t="s">
        <v>3695</v>
      </c>
      <c r="F40" t="s">
        <v>3528</v>
      </c>
      <c r="G40" t="s">
        <v>4016</v>
      </c>
      <c r="H40" t="s">
        <v>3670</v>
      </c>
      <c r="I40" t="s">
        <v>3696</v>
      </c>
      <c r="J40" t="s">
        <v>3697</v>
      </c>
      <c r="K40" t="s">
        <v>3545</v>
      </c>
      <c r="L40" t="s">
        <v>3698</v>
      </c>
      <c r="M40" t="s">
        <v>3699</v>
      </c>
      <c r="N40" t="s">
        <v>3433</v>
      </c>
      <c r="O40" t="s">
        <v>3395</v>
      </c>
      <c r="P40">
        <v>13</v>
      </c>
      <c r="Q40" t="s">
        <v>3396</v>
      </c>
      <c r="R40">
        <v>211</v>
      </c>
      <c r="S40" t="s">
        <v>3700</v>
      </c>
      <c r="T40" t="s">
        <v>3700</v>
      </c>
      <c r="U40" t="s">
        <v>3590</v>
      </c>
    </row>
    <row r="41" spans="1:21" x14ac:dyDescent="0.2">
      <c r="A41">
        <v>40</v>
      </c>
      <c r="B41" t="s">
        <v>1697</v>
      </c>
      <c r="C41" t="s">
        <v>3701</v>
      </c>
      <c r="D41" t="s">
        <v>3702</v>
      </c>
      <c r="F41" t="s">
        <v>3585</v>
      </c>
      <c r="G41" t="s">
        <v>3387</v>
      </c>
      <c r="H41" t="s">
        <v>4722</v>
      </c>
      <c r="I41" t="s">
        <v>3577</v>
      </c>
      <c r="J41" t="s">
        <v>3429</v>
      </c>
      <c r="K41" t="s">
        <v>3545</v>
      </c>
      <c r="L41" t="s">
        <v>3703</v>
      </c>
      <c r="M41" t="s">
        <v>3704</v>
      </c>
      <c r="N41" t="s">
        <v>3394</v>
      </c>
      <c r="O41" t="s">
        <v>3453</v>
      </c>
      <c r="P41">
        <v>71</v>
      </c>
      <c r="Q41" t="s">
        <v>3396</v>
      </c>
      <c r="R41">
        <v>204</v>
      </c>
      <c r="S41" t="s">
        <v>3666</v>
      </c>
      <c r="T41" t="s">
        <v>3666</v>
      </c>
      <c r="U41" t="s">
        <v>3600</v>
      </c>
    </row>
    <row r="42" spans="1:21" x14ac:dyDescent="0.2">
      <c r="A42">
        <v>41</v>
      </c>
      <c r="B42" t="s">
        <v>1697</v>
      </c>
      <c r="C42" t="s">
        <v>3705</v>
      </c>
      <c r="D42" t="s">
        <v>3706</v>
      </c>
      <c r="F42" t="s">
        <v>3474</v>
      </c>
      <c r="G42" t="s">
        <v>3387</v>
      </c>
      <c r="H42" t="s">
        <v>3568</v>
      </c>
      <c r="I42" t="s">
        <v>3707</v>
      </c>
      <c r="J42" t="s">
        <v>3628</v>
      </c>
      <c r="K42" t="s">
        <v>3422</v>
      </c>
      <c r="L42" t="s">
        <v>3708</v>
      </c>
      <c r="M42" t="s">
        <v>3709</v>
      </c>
      <c r="N42" t="s">
        <v>3433</v>
      </c>
      <c r="O42" t="s">
        <v>3453</v>
      </c>
      <c r="P42">
        <v>11</v>
      </c>
      <c r="Q42" t="s">
        <v>3396</v>
      </c>
      <c r="R42">
        <v>204</v>
      </c>
      <c r="S42" t="s">
        <v>3652</v>
      </c>
      <c r="T42" t="s">
        <v>3652</v>
      </c>
      <c r="U42" t="s">
        <v>3710</v>
      </c>
    </row>
    <row r="43" spans="1:21" x14ac:dyDescent="0.2">
      <c r="A43">
        <v>42</v>
      </c>
      <c r="B43" t="s">
        <v>1697</v>
      </c>
      <c r="C43" t="s">
        <v>3711</v>
      </c>
      <c r="D43" t="s">
        <v>3712</v>
      </c>
      <c r="F43" t="s">
        <v>3713</v>
      </c>
      <c r="G43" t="s">
        <v>3535</v>
      </c>
      <c r="H43" t="s">
        <v>3793</v>
      </c>
      <c r="I43" t="s">
        <v>22207</v>
      </c>
      <c r="J43" t="s">
        <v>3715</v>
      </c>
      <c r="K43" t="s">
        <v>3422</v>
      </c>
      <c r="L43" t="s">
        <v>3716</v>
      </c>
      <c r="M43" t="s">
        <v>3717</v>
      </c>
      <c r="O43" t="s">
        <v>3718</v>
      </c>
      <c r="P43">
        <v>19</v>
      </c>
      <c r="Q43" t="s">
        <v>3396</v>
      </c>
      <c r="R43">
        <v>212</v>
      </c>
      <c r="S43" t="s">
        <v>3719</v>
      </c>
      <c r="T43" t="s">
        <v>3719</v>
      </c>
      <c r="U43" t="s">
        <v>3720</v>
      </c>
    </row>
    <row r="44" spans="1:21" x14ac:dyDescent="0.2">
      <c r="A44">
        <v>43</v>
      </c>
      <c r="B44" t="s">
        <v>1697</v>
      </c>
      <c r="C44" t="s">
        <v>3721</v>
      </c>
      <c r="D44" t="s">
        <v>3722</v>
      </c>
      <c r="F44" t="s">
        <v>3552</v>
      </c>
      <c r="G44" t="s">
        <v>4016</v>
      </c>
      <c r="H44" t="s">
        <v>6927</v>
      </c>
      <c r="I44" t="s">
        <v>3724</v>
      </c>
      <c r="J44" t="s">
        <v>3725</v>
      </c>
      <c r="K44" t="s">
        <v>3545</v>
      </c>
      <c r="L44" t="s">
        <v>3726</v>
      </c>
      <c r="M44" t="s">
        <v>3727</v>
      </c>
      <c r="N44" t="s">
        <v>3433</v>
      </c>
      <c r="O44" t="s">
        <v>3718</v>
      </c>
      <c r="P44">
        <v>19</v>
      </c>
      <c r="Q44" t="s">
        <v>3396</v>
      </c>
      <c r="R44">
        <v>212</v>
      </c>
      <c r="S44" t="s">
        <v>3728</v>
      </c>
      <c r="T44" t="s">
        <v>3728</v>
      </c>
      <c r="U44" t="s">
        <v>3682</v>
      </c>
    </row>
    <row r="45" spans="1:21" x14ac:dyDescent="0.2">
      <c r="A45">
        <v>44</v>
      </c>
      <c r="B45" t="s">
        <v>1697</v>
      </c>
      <c r="C45" t="s">
        <v>3729</v>
      </c>
      <c r="D45" t="s">
        <v>3730</v>
      </c>
      <c r="F45" t="s">
        <v>3585</v>
      </c>
      <c r="G45" t="s">
        <v>3535</v>
      </c>
      <c r="H45" t="s">
        <v>3640</v>
      </c>
      <c r="I45" t="s">
        <v>3649</v>
      </c>
      <c r="J45" t="s">
        <v>3411</v>
      </c>
      <c r="K45" t="s">
        <v>3422</v>
      </c>
      <c r="L45" t="s">
        <v>3731</v>
      </c>
      <c r="M45" t="s">
        <v>3732</v>
      </c>
      <c r="N45" t="s">
        <v>3433</v>
      </c>
      <c r="O45" t="s">
        <v>3453</v>
      </c>
      <c r="P45">
        <v>12</v>
      </c>
      <c r="Q45" t="s">
        <v>3396</v>
      </c>
      <c r="R45">
        <v>210</v>
      </c>
      <c r="S45" t="s">
        <v>3645</v>
      </c>
      <c r="T45" t="s">
        <v>3645</v>
      </c>
      <c r="U45" t="s">
        <v>3733</v>
      </c>
    </row>
    <row r="46" spans="1:21" x14ac:dyDescent="0.2">
      <c r="A46">
        <v>45</v>
      </c>
      <c r="B46" t="s">
        <v>1697</v>
      </c>
      <c r="C46" t="s">
        <v>3734</v>
      </c>
      <c r="D46" t="s">
        <v>3735</v>
      </c>
      <c r="F46" t="s">
        <v>3585</v>
      </c>
      <c r="G46" t="s">
        <v>3625</v>
      </c>
      <c r="H46" t="s">
        <v>4503</v>
      </c>
      <c r="I46" t="s">
        <v>22207</v>
      </c>
      <c r="J46" t="s">
        <v>3736</v>
      </c>
      <c r="K46" t="s">
        <v>3422</v>
      </c>
      <c r="L46" t="s">
        <v>3737</v>
      </c>
      <c r="M46" t="s">
        <v>3738</v>
      </c>
      <c r="O46" t="s">
        <v>3598</v>
      </c>
      <c r="P46">
        <v>79</v>
      </c>
      <c r="Q46" t="s">
        <v>3396</v>
      </c>
      <c r="R46">
        <v>210</v>
      </c>
      <c r="S46" t="s">
        <v>3739</v>
      </c>
      <c r="T46" t="s">
        <v>3739</v>
      </c>
      <c r="U46" t="s">
        <v>3740</v>
      </c>
    </row>
    <row r="47" spans="1:21" x14ac:dyDescent="0.2">
      <c r="A47">
        <v>46</v>
      </c>
      <c r="B47" t="s">
        <v>1697</v>
      </c>
      <c r="C47" t="s">
        <v>3741</v>
      </c>
      <c r="D47" t="s">
        <v>3742</v>
      </c>
      <c r="F47" t="s">
        <v>3585</v>
      </c>
      <c r="G47" t="s">
        <v>7763</v>
      </c>
      <c r="H47" t="s">
        <v>4551</v>
      </c>
      <c r="I47" t="s">
        <v>22206</v>
      </c>
      <c r="J47" t="s">
        <v>22211</v>
      </c>
      <c r="K47" t="s">
        <v>3422</v>
      </c>
      <c r="L47" t="s">
        <v>3743</v>
      </c>
      <c r="M47" t="s">
        <v>3744</v>
      </c>
      <c r="N47" t="s">
        <v>3637</v>
      </c>
    </row>
    <row r="48" spans="1:21" x14ac:dyDescent="0.2">
      <c r="A48">
        <v>47</v>
      </c>
      <c r="B48" t="s">
        <v>1697</v>
      </c>
      <c r="C48" t="s">
        <v>3745</v>
      </c>
      <c r="D48" t="s">
        <v>3746</v>
      </c>
      <c r="F48" t="s">
        <v>3585</v>
      </c>
      <c r="G48" t="s">
        <v>4016</v>
      </c>
      <c r="H48" t="s">
        <v>8442</v>
      </c>
      <c r="I48" t="s">
        <v>3595</v>
      </c>
      <c r="J48" t="s">
        <v>3749</v>
      </c>
      <c r="K48" t="s">
        <v>3422</v>
      </c>
      <c r="L48" t="s">
        <v>3750</v>
      </c>
      <c r="M48" t="s">
        <v>3751</v>
      </c>
      <c r="N48" t="s">
        <v>3394</v>
      </c>
      <c r="O48" t="s">
        <v>3718</v>
      </c>
      <c r="P48">
        <v>19</v>
      </c>
      <c r="Q48" t="s">
        <v>3396</v>
      </c>
      <c r="R48">
        <v>213</v>
      </c>
      <c r="S48" t="s">
        <v>3719</v>
      </c>
      <c r="T48" t="s">
        <v>3719</v>
      </c>
      <c r="U48" t="s">
        <v>3752</v>
      </c>
    </row>
    <row r="49" spans="1:21" x14ac:dyDescent="0.2">
      <c r="A49">
        <v>48</v>
      </c>
      <c r="B49" t="s">
        <v>1697</v>
      </c>
      <c r="C49" t="s">
        <v>3753</v>
      </c>
      <c r="D49" t="s">
        <v>3754</v>
      </c>
      <c r="F49" t="s">
        <v>3669</v>
      </c>
      <c r="G49" t="s">
        <v>3435</v>
      </c>
      <c r="H49" t="s">
        <v>5534</v>
      </c>
      <c r="I49" t="s">
        <v>3595</v>
      </c>
      <c r="J49" t="s">
        <v>3684</v>
      </c>
      <c r="K49" t="s">
        <v>3422</v>
      </c>
      <c r="L49" t="s">
        <v>3756</v>
      </c>
      <c r="M49" t="s">
        <v>3757</v>
      </c>
      <c r="N49" t="s">
        <v>3500</v>
      </c>
      <c r="O49" t="s">
        <v>3605</v>
      </c>
      <c r="P49">
        <v>7</v>
      </c>
      <c r="Q49" t="s">
        <v>3396</v>
      </c>
      <c r="R49">
        <v>207</v>
      </c>
      <c r="S49" t="s">
        <v>3759</v>
      </c>
      <c r="T49" t="s">
        <v>3759</v>
      </c>
      <c r="U49" t="s">
        <v>3398</v>
      </c>
    </row>
    <row r="50" spans="1:21" x14ac:dyDescent="0.2">
      <c r="A50">
        <v>49</v>
      </c>
      <c r="B50" t="s">
        <v>1697</v>
      </c>
      <c r="C50" t="s">
        <v>3760</v>
      </c>
      <c r="D50" t="s">
        <v>3761</v>
      </c>
      <c r="F50" t="s">
        <v>3762</v>
      </c>
      <c r="G50" t="s">
        <v>4016</v>
      </c>
      <c r="H50" t="s">
        <v>7675</v>
      </c>
      <c r="I50" t="s">
        <v>3428</v>
      </c>
      <c r="J50" t="s">
        <v>3671</v>
      </c>
      <c r="K50" t="s">
        <v>3422</v>
      </c>
      <c r="L50" t="s">
        <v>3764</v>
      </c>
      <c r="M50" t="s">
        <v>3765</v>
      </c>
      <c r="N50" t="s">
        <v>3394</v>
      </c>
      <c r="O50" t="s">
        <v>3395</v>
      </c>
      <c r="P50">
        <v>77</v>
      </c>
      <c r="Q50" t="s">
        <v>3396</v>
      </c>
      <c r="R50">
        <v>213</v>
      </c>
      <c r="S50" t="s">
        <v>3766</v>
      </c>
      <c r="T50" t="s">
        <v>3766</v>
      </c>
      <c r="U50" t="s">
        <v>3752</v>
      </c>
    </row>
    <row r="51" spans="1:21" x14ac:dyDescent="0.2">
      <c r="A51">
        <v>50</v>
      </c>
      <c r="B51" t="s">
        <v>1697</v>
      </c>
      <c r="C51" t="s">
        <v>3767</v>
      </c>
      <c r="D51" t="s">
        <v>3768</v>
      </c>
      <c r="F51" t="s">
        <v>3769</v>
      </c>
      <c r="G51" t="s">
        <v>7413</v>
      </c>
      <c r="H51" t="s">
        <v>7780</v>
      </c>
      <c r="I51" t="s">
        <v>3771</v>
      </c>
      <c r="J51" t="s">
        <v>3772</v>
      </c>
      <c r="K51" t="s">
        <v>3422</v>
      </c>
      <c r="L51" t="s">
        <v>3773</v>
      </c>
      <c r="M51" t="s">
        <v>3774</v>
      </c>
      <c r="O51" t="s">
        <v>3453</v>
      </c>
      <c r="P51">
        <v>12</v>
      </c>
      <c r="Q51" t="s">
        <v>3396</v>
      </c>
      <c r="R51">
        <v>209</v>
      </c>
      <c r="S51" t="s">
        <v>3775</v>
      </c>
      <c r="T51" t="s">
        <v>3775</v>
      </c>
      <c r="U51" t="s">
        <v>3441</v>
      </c>
    </row>
    <row r="52" spans="1:21" x14ac:dyDescent="0.2">
      <c r="A52">
        <v>51</v>
      </c>
      <c r="B52" t="s">
        <v>1697</v>
      </c>
      <c r="C52" t="s">
        <v>3776</v>
      </c>
      <c r="D52" t="s">
        <v>3777</v>
      </c>
      <c r="F52" t="s">
        <v>3778</v>
      </c>
      <c r="G52" t="s">
        <v>7763</v>
      </c>
      <c r="H52" t="s">
        <v>4551</v>
      </c>
      <c r="I52" t="s">
        <v>22206</v>
      </c>
      <c r="J52" t="s">
        <v>3619</v>
      </c>
      <c r="K52" t="s">
        <v>3422</v>
      </c>
      <c r="L52" t="s">
        <v>3779</v>
      </c>
      <c r="M52" t="s">
        <v>3780</v>
      </c>
      <c r="N52" t="s">
        <v>3637</v>
      </c>
    </row>
    <row r="53" spans="1:21" x14ac:dyDescent="0.2">
      <c r="A53">
        <v>52</v>
      </c>
      <c r="B53" t="s">
        <v>1697</v>
      </c>
      <c r="C53" t="s">
        <v>3781</v>
      </c>
      <c r="D53" t="s">
        <v>3782</v>
      </c>
      <c r="F53" t="s">
        <v>3783</v>
      </c>
      <c r="G53" t="s">
        <v>7763</v>
      </c>
      <c r="H53" t="s">
        <v>4551</v>
      </c>
      <c r="I53" t="s">
        <v>22206</v>
      </c>
      <c r="J53" t="s">
        <v>5823</v>
      </c>
      <c r="K53" t="s">
        <v>3422</v>
      </c>
      <c r="L53" t="s">
        <v>3784</v>
      </c>
      <c r="M53" t="s">
        <v>3785</v>
      </c>
      <c r="N53" t="s">
        <v>3637</v>
      </c>
    </row>
    <row r="54" spans="1:21" x14ac:dyDescent="0.2">
      <c r="A54">
        <v>53</v>
      </c>
      <c r="B54" t="s">
        <v>1697</v>
      </c>
      <c r="C54" t="s">
        <v>3786</v>
      </c>
      <c r="D54" t="s">
        <v>3787</v>
      </c>
      <c r="F54" t="s">
        <v>3585</v>
      </c>
      <c r="G54" t="s">
        <v>7763</v>
      </c>
      <c r="H54" t="s">
        <v>4551</v>
      </c>
      <c r="I54" t="s">
        <v>22206</v>
      </c>
      <c r="J54" t="s">
        <v>3684</v>
      </c>
      <c r="K54" t="s">
        <v>3422</v>
      </c>
      <c r="L54" t="s">
        <v>3788</v>
      </c>
      <c r="M54" t="s">
        <v>3789</v>
      </c>
      <c r="N54" t="s">
        <v>3790</v>
      </c>
    </row>
    <row r="55" spans="1:21" x14ac:dyDescent="0.2">
      <c r="A55">
        <v>54</v>
      </c>
      <c r="B55" t="s">
        <v>1697</v>
      </c>
      <c r="C55" t="s">
        <v>3791</v>
      </c>
      <c r="D55" t="s">
        <v>3792</v>
      </c>
      <c r="F55" t="s">
        <v>3585</v>
      </c>
      <c r="G55" t="s">
        <v>3465</v>
      </c>
      <c r="H55" t="s">
        <v>8919</v>
      </c>
      <c r="I55" t="s">
        <v>3595</v>
      </c>
      <c r="J55" t="s">
        <v>3725</v>
      </c>
      <c r="K55" t="s">
        <v>3422</v>
      </c>
      <c r="L55" t="s">
        <v>3794</v>
      </c>
      <c r="M55" t="s">
        <v>3795</v>
      </c>
      <c r="N55" t="s">
        <v>3394</v>
      </c>
      <c r="O55" t="s">
        <v>3605</v>
      </c>
      <c r="P55">
        <v>75</v>
      </c>
      <c r="Q55" t="s">
        <v>3396</v>
      </c>
      <c r="R55">
        <v>200</v>
      </c>
      <c r="S55" t="s">
        <v>3796</v>
      </c>
      <c r="T55" t="s">
        <v>3796</v>
      </c>
      <c r="U55" t="s">
        <v>3752</v>
      </c>
    </row>
    <row r="56" spans="1:21" x14ac:dyDescent="0.2">
      <c r="A56">
        <v>55</v>
      </c>
      <c r="B56" t="s">
        <v>1697</v>
      </c>
      <c r="C56" t="s">
        <v>3797</v>
      </c>
      <c r="D56" t="s">
        <v>3798</v>
      </c>
      <c r="F56" t="s">
        <v>3799</v>
      </c>
      <c r="G56" t="s">
        <v>4016</v>
      </c>
      <c r="H56" t="s">
        <v>3800</v>
      </c>
      <c r="I56" t="s">
        <v>3801</v>
      </c>
      <c r="J56" t="s">
        <v>3802</v>
      </c>
      <c r="K56" t="s">
        <v>3422</v>
      </c>
      <c r="L56" t="s">
        <v>3803</v>
      </c>
      <c r="M56" t="s">
        <v>3804</v>
      </c>
      <c r="Q56" t="s">
        <v>3396</v>
      </c>
      <c r="R56">
        <v>207</v>
      </c>
      <c r="S56" t="s">
        <v>3796</v>
      </c>
      <c r="T56" t="s">
        <v>3796</v>
      </c>
      <c r="U56" t="s">
        <v>3805</v>
      </c>
    </row>
    <row r="57" spans="1:21" x14ac:dyDescent="0.2">
      <c r="A57">
        <v>56</v>
      </c>
      <c r="B57" t="s">
        <v>1697</v>
      </c>
      <c r="C57" t="s">
        <v>3806</v>
      </c>
      <c r="D57" t="s">
        <v>3807</v>
      </c>
      <c r="F57" t="s">
        <v>3669</v>
      </c>
      <c r="G57" t="s">
        <v>3387</v>
      </c>
      <c r="H57" t="s">
        <v>4448</v>
      </c>
      <c r="I57" t="s">
        <v>3808</v>
      </c>
      <c r="J57" t="s">
        <v>3679</v>
      </c>
      <c r="K57" t="s">
        <v>3422</v>
      </c>
      <c r="L57" t="s">
        <v>3809</v>
      </c>
      <c r="M57" t="s">
        <v>3810</v>
      </c>
      <c r="N57" t="s">
        <v>3394</v>
      </c>
      <c r="O57" t="s">
        <v>3605</v>
      </c>
      <c r="P57">
        <v>76</v>
      </c>
      <c r="Q57" t="s">
        <v>3396</v>
      </c>
      <c r="R57">
        <v>207</v>
      </c>
      <c r="S57" t="s">
        <v>3759</v>
      </c>
      <c r="T57" t="s">
        <v>3759</v>
      </c>
      <c r="U57" t="s">
        <v>3811</v>
      </c>
    </row>
    <row r="58" spans="1:21" x14ac:dyDescent="0.2">
      <c r="A58">
        <v>57</v>
      </c>
      <c r="B58" t="s">
        <v>1697</v>
      </c>
      <c r="C58" t="s">
        <v>3812</v>
      </c>
      <c r="D58" t="s">
        <v>3813</v>
      </c>
      <c r="F58" t="s">
        <v>3585</v>
      </c>
      <c r="G58" t="s">
        <v>7763</v>
      </c>
      <c r="H58" t="s">
        <v>4551</v>
      </c>
      <c r="I58" t="s">
        <v>22206</v>
      </c>
      <c r="J58" t="s">
        <v>5823</v>
      </c>
      <c r="K58" t="s">
        <v>3422</v>
      </c>
      <c r="L58" t="s">
        <v>3814</v>
      </c>
      <c r="M58" t="s">
        <v>3815</v>
      </c>
      <c r="N58" t="s">
        <v>3816</v>
      </c>
    </row>
    <row r="59" spans="1:21" x14ac:dyDescent="0.2">
      <c r="A59">
        <v>58</v>
      </c>
      <c r="B59" t="s">
        <v>1697</v>
      </c>
      <c r="C59" t="s">
        <v>3817</v>
      </c>
      <c r="D59" t="s">
        <v>3818</v>
      </c>
      <c r="F59" t="s">
        <v>3585</v>
      </c>
      <c r="G59" t="s">
        <v>4016</v>
      </c>
      <c r="H59" t="s">
        <v>3640</v>
      </c>
      <c r="I59" t="s">
        <v>22207</v>
      </c>
      <c r="J59" t="s">
        <v>3820</v>
      </c>
      <c r="K59" t="s">
        <v>3422</v>
      </c>
      <c r="L59" t="s">
        <v>3821</v>
      </c>
      <c r="M59" t="s">
        <v>3822</v>
      </c>
      <c r="O59" t="s">
        <v>3605</v>
      </c>
      <c r="P59">
        <v>75</v>
      </c>
      <c r="Q59" t="s">
        <v>3396</v>
      </c>
      <c r="R59">
        <v>207</v>
      </c>
      <c r="S59" t="s">
        <v>3759</v>
      </c>
      <c r="T59" t="s">
        <v>3759</v>
      </c>
      <c r="U59" t="s">
        <v>3823</v>
      </c>
    </row>
    <row r="60" spans="1:21" x14ac:dyDescent="0.2">
      <c r="A60">
        <v>59</v>
      </c>
      <c r="B60" t="s">
        <v>1697</v>
      </c>
      <c r="C60" t="s">
        <v>3824</v>
      </c>
      <c r="D60" t="s">
        <v>3754</v>
      </c>
      <c r="F60" t="s">
        <v>3669</v>
      </c>
      <c r="G60" t="s">
        <v>3825</v>
      </c>
      <c r="H60" t="s">
        <v>14666</v>
      </c>
      <c r="I60" t="s">
        <v>3808</v>
      </c>
      <c r="J60" t="s">
        <v>3827</v>
      </c>
      <c r="K60" t="s">
        <v>3422</v>
      </c>
      <c r="L60" t="s">
        <v>3828</v>
      </c>
      <c r="M60" t="s">
        <v>3829</v>
      </c>
      <c r="N60" t="s">
        <v>3394</v>
      </c>
      <c r="O60" t="s">
        <v>3605</v>
      </c>
      <c r="P60">
        <v>7</v>
      </c>
      <c r="Q60" t="s">
        <v>3396</v>
      </c>
      <c r="R60">
        <v>207</v>
      </c>
      <c r="S60" t="s">
        <v>3759</v>
      </c>
      <c r="T60" t="s">
        <v>3759</v>
      </c>
      <c r="U60" t="s">
        <v>3830</v>
      </c>
    </row>
    <row r="61" spans="1:21" x14ac:dyDescent="0.2">
      <c r="A61">
        <v>60</v>
      </c>
      <c r="B61" t="s">
        <v>1697</v>
      </c>
      <c r="C61" t="s">
        <v>3831</v>
      </c>
      <c r="D61" t="s">
        <v>3832</v>
      </c>
      <c r="F61" t="s">
        <v>3833</v>
      </c>
      <c r="G61" t="s">
        <v>3387</v>
      </c>
      <c r="H61" t="s">
        <v>21330</v>
      </c>
      <c r="I61" t="s">
        <v>3595</v>
      </c>
      <c r="J61" t="s">
        <v>3578</v>
      </c>
      <c r="K61" t="s">
        <v>3422</v>
      </c>
      <c r="L61" t="s">
        <v>3834</v>
      </c>
      <c r="M61" t="s">
        <v>3835</v>
      </c>
      <c r="N61" t="s">
        <v>3394</v>
      </c>
      <c r="O61" t="s">
        <v>3395</v>
      </c>
      <c r="P61">
        <v>13</v>
      </c>
      <c r="Q61" t="s">
        <v>3396</v>
      </c>
      <c r="R61">
        <v>212</v>
      </c>
      <c r="S61" t="s">
        <v>3836</v>
      </c>
      <c r="T61" t="s">
        <v>3836</v>
      </c>
      <c r="U61" t="s">
        <v>3733</v>
      </c>
    </row>
    <row r="62" spans="1:21" x14ac:dyDescent="0.2">
      <c r="A62">
        <v>61</v>
      </c>
      <c r="B62" t="s">
        <v>1697</v>
      </c>
      <c r="C62" t="s">
        <v>3837</v>
      </c>
      <c r="D62" t="s">
        <v>3838</v>
      </c>
      <c r="F62" t="s">
        <v>3585</v>
      </c>
      <c r="G62" t="s">
        <v>7763</v>
      </c>
      <c r="H62" t="s">
        <v>4551</v>
      </c>
      <c r="I62" t="s">
        <v>22206</v>
      </c>
      <c r="J62" t="s">
        <v>3850</v>
      </c>
      <c r="K62" t="s">
        <v>3422</v>
      </c>
      <c r="L62" t="s">
        <v>3839</v>
      </c>
      <c r="M62" t="s">
        <v>3840</v>
      </c>
      <c r="N62" t="s">
        <v>3637</v>
      </c>
    </row>
    <row r="63" spans="1:21" x14ac:dyDescent="0.2">
      <c r="A63">
        <v>62</v>
      </c>
      <c r="B63" t="s">
        <v>1697</v>
      </c>
      <c r="C63" t="s">
        <v>3841</v>
      </c>
      <c r="D63" t="s">
        <v>3842</v>
      </c>
      <c r="F63" t="s">
        <v>3585</v>
      </c>
      <c r="G63" t="s">
        <v>3387</v>
      </c>
      <c r="H63" t="s">
        <v>18558</v>
      </c>
      <c r="I63" t="s">
        <v>3843</v>
      </c>
      <c r="J63" t="s">
        <v>3467</v>
      </c>
      <c r="K63" t="s">
        <v>3422</v>
      </c>
      <c r="L63" t="s">
        <v>3844</v>
      </c>
      <c r="M63" t="s">
        <v>3845</v>
      </c>
      <c r="N63" t="s">
        <v>3394</v>
      </c>
      <c r="O63" t="s">
        <v>3598</v>
      </c>
      <c r="P63">
        <v>70</v>
      </c>
      <c r="Q63" t="s">
        <v>3396</v>
      </c>
      <c r="R63">
        <v>206</v>
      </c>
      <c r="S63" t="s">
        <v>3719</v>
      </c>
      <c r="T63" t="s">
        <v>3719</v>
      </c>
      <c r="U63" t="s">
        <v>3398</v>
      </c>
    </row>
    <row r="64" spans="1:21" x14ac:dyDescent="0.2">
      <c r="A64">
        <v>63</v>
      </c>
      <c r="B64" t="s">
        <v>1697</v>
      </c>
      <c r="C64" t="s">
        <v>3847</v>
      </c>
      <c r="D64" t="s">
        <v>3848</v>
      </c>
      <c r="F64" t="s">
        <v>3849</v>
      </c>
      <c r="G64" t="s">
        <v>3465</v>
      </c>
      <c r="H64" t="s">
        <v>6861</v>
      </c>
      <c r="I64" t="s">
        <v>22207</v>
      </c>
      <c r="J64" t="s">
        <v>3850</v>
      </c>
      <c r="K64" t="s">
        <v>3422</v>
      </c>
      <c r="L64" t="s">
        <v>3851</v>
      </c>
      <c r="M64" t="s">
        <v>3852</v>
      </c>
      <c r="O64" t="s">
        <v>3718</v>
      </c>
      <c r="P64">
        <v>19</v>
      </c>
      <c r="Q64" t="s">
        <v>3396</v>
      </c>
      <c r="R64">
        <v>208</v>
      </c>
      <c r="S64" t="s">
        <v>3836</v>
      </c>
      <c r="T64" t="s">
        <v>3836</v>
      </c>
      <c r="U64" t="s">
        <v>3853</v>
      </c>
    </row>
    <row r="65" spans="1:21" x14ac:dyDescent="0.2">
      <c r="A65">
        <v>64</v>
      </c>
      <c r="B65" t="s">
        <v>1697</v>
      </c>
      <c r="C65" t="s">
        <v>3854</v>
      </c>
      <c r="D65" t="s">
        <v>3855</v>
      </c>
      <c r="F65" t="s">
        <v>3856</v>
      </c>
      <c r="G65" t="s">
        <v>3625</v>
      </c>
      <c r="H65" t="s">
        <v>7235</v>
      </c>
      <c r="I65" t="s">
        <v>3561</v>
      </c>
      <c r="J65" t="s">
        <v>3857</v>
      </c>
      <c r="K65" t="s">
        <v>3422</v>
      </c>
      <c r="L65" t="s">
        <v>3858</v>
      </c>
      <c r="M65" t="s">
        <v>3859</v>
      </c>
      <c r="N65" t="s">
        <v>3433</v>
      </c>
      <c r="O65" t="s">
        <v>3718</v>
      </c>
      <c r="P65">
        <v>19</v>
      </c>
      <c r="Q65" t="s">
        <v>3396</v>
      </c>
      <c r="R65">
        <v>208</v>
      </c>
      <c r="S65" t="s">
        <v>3836</v>
      </c>
      <c r="T65" t="s">
        <v>3836</v>
      </c>
      <c r="U65" t="s">
        <v>3860</v>
      </c>
    </row>
    <row r="66" spans="1:21" x14ac:dyDescent="0.2">
      <c r="A66">
        <v>65</v>
      </c>
      <c r="B66" t="s">
        <v>1697</v>
      </c>
      <c r="C66" t="s">
        <v>3861</v>
      </c>
      <c r="D66" t="s">
        <v>3862</v>
      </c>
      <c r="F66" t="s">
        <v>3585</v>
      </c>
      <c r="G66" t="s">
        <v>3625</v>
      </c>
      <c r="H66" t="s">
        <v>3444</v>
      </c>
      <c r="I66" t="s">
        <v>3595</v>
      </c>
      <c r="J66" t="s">
        <v>3802</v>
      </c>
      <c r="K66" t="s">
        <v>3422</v>
      </c>
      <c r="L66" t="s">
        <v>3863</v>
      </c>
      <c r="M66" t="s">
        <v>3864</v>
      </c>
      <c r="N66" t="s">
        <v>3433</v>
      </c>
      <c r="O66" t="s">
        <v>3598</v>
      </c>
      <c r="P66">
        <v>70</v>
      </c>
      <c r="Q66" t="s">
        <v>3396</v>
      </c>
      <c r="R66">
        <v>206</v>
      </c>
      <c r="S66" t="s">
        <v>3719</v>
      </c>
      <c r="T66" t="s">
        <v>3719</v>
      </c>
      <c r="U66" t="s">
        <v>3860</v>
      </c>
    </row>
    <row r="67" spans="1:21" x14ac:dyDescent="0.2">
      <c r="A67">
        <v>66</v>
      </c>
      <c r="B67" t="s">
        <v>1697</v>
      </c>
      <c r="C67" t="s">
        <v>3865</v>
      </c>
      <c r="D67" t="s">
        <v>3866</v>
      </c>
      <c r="F67" t="s">
        <v>3585</v>
      </c>
      <c r="G67" t="s">
        <v>3387</v>
      </c>
      <c r="H67" t="s">
        <v>6784</v>
      </c>
      <c r="I67" t="s">
        <v>22207</v>
      </c>
      <c r="J67" t="s">
        <v>3642</v>
      </c>
      <c r="K67" t="s">
        <v>3422</v>
      </c>
      <c r="L67" t="s">
        <v>3867</v>
      </c>
      <c r="M67" t="s">
        <v>3868</v>
      </c>
      <c r="O67" t="s">
        <v>3453</v>
      </c>
      <c r="P67">
        <v>71</v>
      </c>
      <c r="Q67" t="s">
        <v>3396</v>
      </c>
      <c r="R67">
        <v>204</v>
      </c>
      <c r="S67" t="s">
        <v>3869</v>
      </c>
      <c r="T67" t="s">
        <v>3869</v>
      </c>
      <c r="U67" t="s">
        <v>3870</v>
      </c>
    </row>
    <row r="68" spans="1:21" x14ac:dyDescent="0.2">
      <c r="A68">
        <v>67</v>
      </c>
      <c r="B68" t="s">
        <v>1697</v>
      </c>
      <c r="C68" t="s">
        <v>3871</v>
      </c>
      <c r="D68" t="s">
        <v>3872</v>
      </c>
      <c r="F68" t="s">
        <v>3585</v>
      </c>
      <c r="G68" t="s">
        <v>3885</v>
      </c>
      <c r="H68" t="s">
        <v>3690</v>
      </c>
      <c r="I68" t="s">
        <v>3627</v>
      </c>
      <c r="J68" t="s">
        <v>3874</v>
      </c>
      <c r="K68" t="s">
        <v>3422</v>
      </c>
      <c r="L68" t="s">
        <v>3875</v>
      </c>
      <c r="M68" t="s">
        <v>3876</v>
      </c>
      <c r="N68" t="s">
        <v>3394</v>
      </c>
      <c r="O68" t="s">
        <v>3453</v>
      </c>
      <c r="P68">
        <v>71</v>
      </c>
      <c r="Q68" t="s">
        <v>3396</v>
      </c>
      <c r="R68">
        <v>204</v>
      </c>
      <c r="S68" t="s">
        <v>3775</v>
      </c>
      <c r="T68" t="s">
        <v>3775</v>
      </c>
      <c r="U68" t="s">
        <v>3877</v>
      </c>
    </row>
    <row r="69" spans="1:21" x14ac:dyDescent="0.2">
      <c r="A69">
        <v>68</v>
      </c>
      <c r="B69" t="s">
        <v>1697</v>
      </c>
      <c r="C69" t="s">
        <v>3878</v>
      </c>
      <c r="D69" t="s">
        <v>3879</v>
      </c>
      <c r="F69" t="s">
        <v>3880</v>
      </c>
      <c r="G69" t="s">
        <v>7413</v>
      </c>
      <c r="H69" t="s">
        <v>7611</v>
      </c>
      <c r="I69" t="s">
        <v>22207</v>
      </c>
      <c r="J69" t="s">
        <v>3496</v>
      </c>
      <c r="K69" t="s">
        <v>3422</v>
      </c>
      <c r="L69" t="s">
        <v>3881</v>
      </c>
      <c r="M69" t="s">
        <v>3882</v>
      </c>
      <c r="N69" t="s">
        <v>3500</v>
      </c>
      <c r="O69" t="s">
        <v>3395</v>
      </c>
      <c r="P69">
        <v>13</v>
      </c>
      <c r="Q69" t="s">
        <v>3396</v>
      </c>
      <c r="R69">
        <v>213</v>
      </c>
      <c r="S69" t="s">
        <v>3836</v>
      </c>
      <c r="T69" t="s">
        <v>3836</v>
      </c>
      <c r="U69" t="s">
        <v>3398</v>
      </c>
    </row>
    <row r="70" spans="1:21" x14ac:dyDescent="0.2">
      <c r="A70">
        <v>69</v>
      </c>
      <c r="B70" t="s">
        <v>1697</v>
      </c>
      <c r="C70" t="s">
        <v>3883</v>
      </c>
      <c r="D70" t="s">
        <v>3884</v>
      </c>
      <c r="F70" t="s">
        <v>3552</v>
      </c>
      <c r="G70" t="s">
        <v>14453</v>
      </c>
      <c r="H70" t="s">
        <v>14555</v>
      </c>
      <c r="I70" t="s">
        <v>3886</v>
      </c>
      <c r="J70" t="s">
        <v>3887</v>
      </c>
      <c r="K70" t="s">
        <v>3430</v>
      </c>
      <c r="L70" t="s">
        <v>3888</v>
      </c>
      <c r="M70" t="s">
        <v>3889</v>
      </c>
      <c r="O70" t="s">
        <v>3718</v>
      </c>
      <c r="P70">
        <v>19</v>
      </c>
      <c r="Q70" t="s">
        <v>3396</v>
      </c>
      <c r="R70">
        <v>212</v>
      </c>
      <c r="S70" t="s">
        <v>3890</v>
      </c>
      <c r="T70" t="s">
        <v>3890</v>
      </c>
      <c r="U70" t="s">
        <v>3891</v>
      </c>
    </row>
    <row r="71" spans="1:21" x14ac:dyDescent="0.2">
      <c r="A71">
        <v>70</v>
      </c>
      <c r="B71" t="s">
        <v>1697</v>
      </c>
      <c r="C71" t="s">
        <v>3892</v>
      </c>
      <c r="D71" t="s">
        <v>3893</v>
      </c>
      <c r="F71" t="s">
        <v>3585</v>
      </c>
      <c r="G71" t="s">
        <v>3625</v>
      </c>
      <c r="H71" t="s">
        <v>3640</v>
      </c>
      <c r="I71" t="s">
        <v>22207</v>
      </c>
      <c r="J71" t="s">
        <v>3894</v>
      </c>
      <c r="K71" t="s">
        <v>3422</v>
      </c>
      <c r="L71" t="s">
        <v>3895</v>
      </c>
      <c r="M71" t="s">
        <v>3896</v>
      </c>
      <c r="O71" t="s">
        <v>3605</v>
      </c>
      <c r="P71">
        <v>75</v>
      </c>
      <c r="Q71" t="s">
        <v>3396</v>
      </c>
      <c r="R71">
        <v>207</v>
      </c>
      <c r="S71" t="s">
        <v>3796</v>
      </c>
      <c r="T71" t="s">
        <v>3796</v>
      </c>
      <c r="U71" t="s">
        <v>3823</v>
      </c>
    </row>
    <row r="72" spans="1:21" x14ac:dyDescent="0.2">
      <c r="A72">
        <v>71</v>
      </c>
      <c r="B72" t="s">
        <v>1697</v>
      </c>
      <c r="C72" t="s">
        <v>3897</v>
      </c>
      <c r="D72" t="s">
        <v>3898</v>
      </c>
      <c r="F72" t="s">
        <v>3799</v>
      </c>
      <c r="G72" t="s">
        <v>3387</v>
      </c>
      <c r="H72" t="s">
        <v>3640</v>
      </c>
      <c r="I72" t="s">
        <v>3389</v>
      </c>
      <c r="J72" t="s">
        <v>3671</v>
      </c>
      <c r="K72" t="s">
        <v>3422</v>
      </c>
      <c r="L72" t="s">
        <v>3899</v>
      </c>
      <c r="M72" t="s">
        <v>3900</v>
      </c>
      <c r="N72" t="s">
        <v>3901</v>
      </c>
      <c r="S72" t="s">
        <v>3902</v>
      </c>
      <c r="T72" t="s">
        <v>3902</v>
      </c>
      <c r="U72" t="s">
        <v>3902</v>
      </c>
    </row>
    <row r="73" spans="1:21" x14ac:dyDescent="0.2">
      <c r="A73">
        <v>72</v>
      </c>
      <c r="B73" t="s">
        <v>1697</v>
      </c>
      <c r="C73" t="s">
        <v>3903</v>
      </c>
      <c r="D73" t="s">
        <v>3904</v>
      </c>
      <c r="F73" t="s">
        <v>3783</v>
      </c>
      <c r="G73" t="s">
        <v>3435</v>
      </c>
      <c r="H73" t="s">
        <v>6861</v>
      </c>
      <c r="I73" t="s">
        <v>3906</v>
      </c>
      <c r="J73" t="s">
        <v>3725</v>
      </c>
      <c r="K73" t="s">
        <v>3422</v>
      </c>
      <c r="L73" t="s">
        <v>3907</v>
      </c>
      <c r="M73" t="s">
        <v>3908</v>
      </c>
      <c r="N73" t="s">
        <v>3394</v>
      </c>
      <c r="O73" t="s">
        <v>3395</v>
      </c>
      <c r="P73">
        <v>77</v>
      </c>
      <c r="Q73" t="s">
        <v>3396</v>
      </c>
      <c r="R73">
        <v>200</v>
      </c>
      <c r="S73" t="s">
        <v>3766</v>
      </c>
      <c r="T73" t="s">
        <v>3766</v>
      </c>
      <c r="U73" t="s">
        <v>3616</v>
      </c>
    </row>
    <row r="74" spans="1:21" x14ac:dyDescent="0.2">
      <c r="A74">
        <v>73</v>
      </c>
      <c r="B74" t="s">
        <v>1697</v>
      </c>
      <c r="C74" t="s">
        <v>3909</v>
      </c>
      <c r="D74" t="s">
        <v>3910</v>
      </c>
      <c r="F74" t="s">
        <v>3911</v>
      </c>
      <c r="G74" t="s">
        <v>3747</v>
      </c>
      <c r="H74" t="s">
        <v>3912</v>
      </c>
      <c r="I74" t="s">
        <v>3913</v>
      </c>
      <c r="J74" t="s">
        <v>3914</v>
      </c>
      <c r="K74" t="s">
        <v>3497</v>
      </c>
      <c r="L74" t="s">
        <v>3915</v>
      </c>
      <c r="M74" t="s">
        <v>3916</v>
      </c>
      <c r="N74" t="s">
        <v>3394</v>
      </c>
      <c r="O74" t="s">
        <v>3453</v>
      </c>
      <c r="P74">
        <v>71</v>
      </c>
      <c r="Q74" t="s">
        <v>3396</v>
      </c>
      <c r="R74">
        <v>204</v>
      </c>
      <c r="S74" t="s">
        <v>3775</v>
      </c>
      <c r="T74" t="s">
        <v>3775</v>
      </c>
      <c r="U74" t="s">
        <v>3918</v>
      </c>
    </row>
    <row r="75" spans="1:21" x14ac:dyDescent="0.2">
      <c r="A75">
        <v>74</v>
      </c>
      <c r="B75" t="s">
        <v>1697</v>
      </c>
      <c r="C75" t="s">
        <v>3919</v>
      </c>
      <c r="D75" t="s">
        <v>3920</v>
      </c>
      <c r="F75" t="s">
        <v>3856</v>
      </c>
      <c r="G75" t="s">
        <v>3747</v>
      </c>
      <c r="H75" t="s">
        <v>5062</v>
      </c>
      <c r="I75" t="s">
        <v>22207</v>
      </c>
      <c r="J75" t="s">
        <v>3679</v>
      </c>
      <c r="K75" t="s">
        <v>3921</v>
      </c>
      <c r="L75" t="s">
        <v>3922</v>
      </c>
      <c r="M75" t="s">
        <v>3923</v>
      </c>
      <c r="N75" t="s">
        <v>3394</v>
      </c>
      <c r="Q75" t="s">
        <v>3396</v>
      </c>
      <c r="R75">
        <v>206</v>
      </c>
      <c r="S75" t="s">
        <v>3869</v>
      </c>
      <c r="T75" t="s">
        <v>3869</v>
      </c>
      <c r="U75" t="s">
        <v>3924</v>
      </c>
    </row>
    <row r="76" spans="1:21" x14ac:dyDescent="0.2">
      <c r="A76">
        <v>75</v>
      </c>
      <c r="B76" t="s">
        <v>1697</v>
      </c>
      <c r="C76" t="s">
        <v>3925</v>
      </c>
      <c r="D76" t="s">
        <v>3926</v>
      </c>
      <c r="F76" t="s">
        <v>20921</v>
      </c>
      <c r="G76" t="s">
        <v>3387</v>
      </c>
      <c r="H76" t="s">
        <v>3793</v>
      </c>
      <c r="I76" t="s">
        <v>3906</v>
      </c>
      <c r="J76" t="s">
        <v>22212</v>
      </c>
      <c r="K76" t="s">
        <v>3422</v>
      </c>
      <c r="L76" t="s">
        <v>3929</v>
      </c>
      <c r="M76" t="s">
        <v>3930</v>
      </c>
      <c r="N76" t="s">
        <v>22213</v>
      </c>
      <c r="O76" t="s">
        <v>3395</v>
      </c>
      <c r="P76">
        <v>77</v>
      </c>
      <c r="Q76" t="s">
        <v>3396</v>
      </c>
      <c r="R76">
        <v>201</v>
      </c>
      <c r="S76" t="s">
        <v>3931</v>
      </c>
      <c r="T76" t="s">
        <v>3931</v>
      </c>
      <c r="U76" t="s">
        <v>3398</v>
      </c>
    </row>
    <row r="77" spans="1:21" x14ac:dyDescent="0.2">
      <c r="A77">
        <v>76</v>
      </c>
      <c r="B77" t="s">
        <v>1697</v>
      </c>
      <c r="C77" t="s">
        <v>3932</v>
      </c>
      <c r="D77" t="s">
        <v>3933</v>
      </c>
      <c r="F77" t="s">
        <v>3585</v>
      </c>
      <c r="G77" t="s">
        <v>3542</v>
      </c>
      <c r="H77" t="s">
        <v>5045</v>
      </c>
      <c r="I77" t="s">
        <v>3595</v>
      </c>
      <c r="J77" t="s">
        <v>3429</v>
      </c>
      <c r="K77" t="s">
        <v>3422</v>
      </c>
      <c r="L77" t="s">
        <v>3934</v>
      </c>
      <c r="M77" t="s">
        <v>3935</v>
      </c>
      <c r="N77" t="s">
        <v>3394</v>
      </c>
      <c r="O77" t="s">
        <v>3453</v>
      </c>
      <c r="P77">
        <v>11</v>
      </c>
      <c r="Q77" t="s">
        <v>3396</v>
      </c>
      <c r="R77">
        <v>204</v>
      </c>
      <c r="S77" t="s">
        <v>3775</v>
      </c>
      <c r="T77" t="s">
        <v>3775</v>
      </c>
      <c r="U77" t="s">
        <v>3936</v>
      </c>
    </row>
    <row r="78" spans="1:21" x14ac:dyDescent="0.2">
      <c r="A78">
        <v>77</v>
      </c>
      <c r="B78" t="s">
        <v>1697</v>
      </c>
      <c r="C78" t="s">
        <v>3937</v>
      </c>
      <c r="D78" t="s">
        <v>3938</v>
      </c>
      <c r="F78" t="s">
        <v>3906</v>
      </c>
      <c r="G78" t="s">
        <v>22214</v>
      </c>
      <c r="H78" t="s">
        <v>22215</v>
      </c>
      <c r="I78" t="s">
        <v>3906</v>
      </c>
      <c r="J78" t="s">
        <v>22216</v>
      </c>
      <c r="K78" t="s">
        <v>3422</v>
      </c>
      <c r="L78" t="s">
        <v>3940</v>
      </c>
      <c r="M78" t="s">
        <v>3941</v>
      </c>
      <c r="N78" t="s">
        <v>22217</v>
      </c>
      <c r="O78" t="s">
        <v>3395</v>
      </c>
      <c r="P78">
        <v>13</v>
      </c>
      <c r="Q78" t="s">
        <v>3396</v>
      </c>
      <c r="R78">
        <v>213</v>
      </c>
      <c r="S78" t="s">
        <v>3942</v>
      </c>
      <c r="T78" t="s">
        <v>3942</v>
      </c>
      <c r="U78" t="s">
        <v>3398</v>
      </c>
    </row>
    <row r="79" spans="1:21" x14ac:dyDescent="0.2">
      <c r="A79">
        <v>78</v>
      </c>
      <c r="B79" t="s">
        <v>1697</v>
      </c>
      <c r="C79" t="s">
        <v>3943</v>
      </c>
      <c r="D79" t="s">
        <v>3944</v>
      </c>
      <c r="F79" t="s">
        <v>3849</v>
      </c>
      <c r="G79" t="s">
        <v>4016</v>
      </c>
      <c r="H79" t="s">
        <v>3945</v>
      </c>
      <c r="I79" t="s">
        <v>3946</v>
      </c>
      <c r="J79" t="s">
        <v>3671</v>
      </c>
      <c r="K79" t="s">
        <v>3422</v>
      </c>
      <c r="L79" t="s">
        <v>3947</v>
      </c>
      <c r="M79" t="s">
        <v>3948</v>
      </c>
      <c r="O79" t="s">
        <v>3718</v>
      </c>
      <c r="P79">
        <v>16</v>
      </c>
      <c r="Q79" t="s">
        <v>3396</v>
      </c>
      <c r="R79">
        <v>208</v>
      </c>
      <c r="S79" t="s">
        <v>3949</v>
      </c>
      <c r="T79" t="s">
        <v>3949</v>
      </c>
      <c r="U79" t="s">
        <v>3950</v>
      </c>
    </row>
    <row r="80" spans="1:21" x14ac:dyDescent="0.2">
      <c r="A80">
        <v>79</v>
      </c>
      <c r="B80" t="s">
        <v>1697</v>
      </c>
      <c r="C80" t="s">
        <v>3951</v>
      </c>
      <c r="D80" t="s">
        <v>3952</v>
      </c>
      <c r="F80" t="s">
        <v>3953</v>
      </c>
      <c r="G80" t="s">
        <v>3542</v>
      </c>
      <c r="H80" t="s">
        <v>14565</v>
      </c>
      <c r="I80" t="s">
        <v>3955</v>
      </c>
      <c r="J80" t="s">
        <v>3642</v>
      </c>
      <c r="K80" t="s">
        <v>3921</v>
      </c>
      <c r="L80" t="s">
        <v>3956</v>
      </c>
      <c r="M80" t="s">
        <v>3957</v>
      </c>
      <c r="N80" t="s">
        <v>3433</v>
      </c>
      <c r="O80" t="s">
        <v>3598</v>
      </c>
      <c r="P80">
        <v>93</v>
      </c>
      <c r="Q80" t="s">
        <v>3396</v>
      </c>
      <c r="R80">
        <v>208</v>
      </c>
      <c r="S80" t="s">
        <v>3958</v>
      </c>
      <c r="T80" t="s">
        <v>3958</v>
      </c>
      <c r="U80" t="s">
        <v>3471</v>
      </c>
    </row>
    <row r="81" spans="1:21" x14ac:dyDescent="0.2">
      <c r="A81">
        <v>80</v>
      </c>
      <c r="B81" t="s">
        <v>1697</v>
      </c>
      <c r="C81" t="s">
        <v>3959</v>
      </c>
      <c r="D81" t="s">
        <v>3960</v>
      </c>
      <c r="F81" t="s">
        <v>3961</v>
      </c>
      <c r="G81" t="s">
        <v>3747</v>
      </c>
      <c r="H81" t="s">
        <v>8981</v>
      </c>
      <c r="I81" t="s">
        <v>3962</v>
      </c>
      <c r="J81" t="s">
        <v>3963</v>
      </c>
      <c r="K81" t="s">
        <v>3422</v>
      </c>
      <c r="L81" t="s">
        <v>3964</v>
      </c>
      <c r="M81" t="s">
        <v>3965</v>
      </c>
      <c r="N81" t="s">
        <v>3394</v>
      </c>
      <c r="O81" t="s">
        <v>3718</v>
      </c>
      <c r="P81">
        <v>16</v>
      </c>
      <c r="Q81" t="s">
        <v>3396</v>
      </c>
      <c r="R81">
        <v>208</v>
      </c>
      <c r="S81" t="s">
        <v>3966</v>
      </c>
      <c r="T81" t="s">
        <v>3966</v>
      </c>
      <c r="U81" t="s">
        <v>3398</v>
      </c>
    </row>
    <row r="82" spans="1:21" x14ac:dyDescent="0.2">
      <c r="A82">
        <v>81</v>
      </c>
      <c r="B82" t="s">
        <v>1697</v>
      </c>
      <c r="C82" t="s">
        <v>3967</v>
      </c>
      <c r="D82" t="s">
        <v>3968</v>
      </c>
      <c r="F82" t="s">
        <v>3783</v>
      </c>
      <c r="G82" t="s">
        <v>3387</v>
      </c>
      <c r="H82" t="s">
        <v>3969</v>
      </c>
      <c r="I82" t="s">
        <v>22207</v>
      </c>
      <c r="J82" t="s">
        <v>3496</v>
      </c>
      <c r="K82" t="s">
        <v>3422</v>
      </c>
      <c r="L82" t="s">
        <v>3970</v>
      </c>
      <c r="M82" t="s">
        <v>3971</v>
      </c>
      <c r="O82" t="s">
        <v>3605</v>
      </c>
      <c r="P82">
        <v>76</v>
      </c>
      <c r="Q82" t="s">
        <v>3396</v>
      </c>
      <c r="R82">
        <v>207</v>
      </c>
      <c r="S82" t="s">
        <v>3972</v>
      </c>
      <c r="T82" t="s">
        <v>3972</v>
      </c>
      <c r="U82" t="s">
        <v>3823</v>
      </c>
    </row>
    <row r="83" spans="1:21" x14ac:dyDescent="0.2">
      <c r="A83">
        <v>82</v>
      </c>
      <c r="B83" t="s">
        <v>1697</v>
      </c>
      <c r="C83" t="s">
        <v>3973</v>
      </c>
      <c r="D83" t="s">
        <v>3974</v>
      </c>
      <c r="F83" t="s">
        <v>3669</v>
      </c>
      <c r="G83" t="s">
        <v>3535</v>
      </c>
      <c r="H83" t="s">
        <v>3640</v>
      </c>
      <c r="I83" t="s">
        <v>3595</v>
      </c>
      <c r="J83" t="s">
        <v>3411</v>
      </c>
      <c r="K83" t="s">
        <v>3422</v>
      </c>
      <c r="L83" t="s">
        <v>3976</v>
      </c>
      <c r="M83" t="s">
        <v>3977</v>
      </c>
      <c r="N83" t="s">
        <v>3394</v>
      </c>
      <c r="O83" t="s">
        <v>3605</v>
      </c>
      <c r="P83">
        <v>15</v>
      </c>
      <c r="Q83" t="s">
        <v>3396</v>
      </c>
      <c r="R83">
        <v>207</v>
      </c>
      <c r="S83" t="s">
        <v>3978</v>
      </c>
      <c r="T83" t="s">
        <v>3978</v>
      </c>
      <c r="U83" t="s">
        <v>3918</v>
      </c>
    </row>
    <row r="84" spans="1:21" x14ac:dyDescent="0.2">
      <c r="A84">
        <v>83</v>
      </c>
      <c r="B84" t="s">
        <v>1697</v>
      </c>
      <c r="C84" t="s">
        <v>3979</v>
      </c>
      <c r="D84" t="s">
        <v>3980</v>
      </c>
      <c r="F84" t="s">
        <v>14260</v>
      </c>
      <c r="G84" t="s">
        <v>3535</v>
      </c>
      <c r="H84" t="s">
        <v>3723</v>
      </c>
      <c r="I84" t="s">
        <v>3595</v>
      </c>
      <c r="J84" t="s">
        <v>3402</v>
      </c>
      <c r="K84" t="s">
        <v>3422</v>
      </c>
      <c r="L84" t="s">
        <v>3981</v>
      </c>
      <c r="M84" t="s">
        <v>3982</v>
      </c>
      <c r="N84" t="s">
        <v>3394</v>
      </c>
      <c r="O84" t="s">
        <v>3605</v>
      </c>
      <c r="P84">
        <v>15</v>
      </c>
      <c r="Q84" t="s">
        <v>3396</v>
      </c>
      <c r="R84">
        <v>214</v>
      </c>
      <c r="S84" t="s">
        <v>3983</v>
      </c>
      <c r="T84" t="s">
        <v>3983</v>
      </c>
      <c r="U84" t="s">
        <v>3811</v>
      </c>
    </row>
    <row r="85" spans="1:21" x14ac:dyDescent="0.2">
      <c r="A85">
        <v>84</v>
      </c>
      <c r="B85" t="s">
        <v>1697</v>
      </c>
      <c r="C85" t="s">
        <v>3984</v>
      </c>
      <c r="D85" t="s">
        <v>3985</v>
      </c>
      <c r="F85" t="s">
        <v>3986</v>
      </c>
      <c r="G85" t="s">
        <v>3747</v>
      </c>
      <c r="H85" t="s">
        <v>3640</v>
      </c>
      <c r="I85" t="s">
        <v>3595</v>
      </c>
      <c r="J85" t="s">
        <v>3402</v>
      </c>
      <c r="K85" t="s">
        <v>3422</v>
      </c>
      <c r="L85" t="s">
        <v>3987</v>
      </c>
      <c r="M85" t="s">
        <v>3988</v>
      </c>
      <c r="O85" t="s">
        <v>3453</v>
      </c>
      <c r="P85">
        <v>12</v>
      </c>
      <c r="Q85" t="s">
        <v>3396</v>
      </c>
      <c r="R85">
        <v>209</v>
      </c>
      <c r="S85" t="s">
        <v>3989</v>
      </c>
      <c r="T85" t="s">
        <v>3989</v>
      </c>
      <c r="U85" t="s">
        <v>3811</v>
      </c>
    </row>
    <row r="86" spans="1:21" x14ac:dyDescent="0.2">
      <c r="A86">
        <v>85</v>
      </c>
      <c r="B86" t="s">
        <v>1697</v>
      </c>
      <c r="C86" t="s">
        <v>3990</v>
      </c>
      <c r="D86" t="s">
        <v>3991</v>
      </c>
      <c r="F86" t="s">
        <v>3992</v>
      </c>
      <c r="G86" t="s">
        <v>7763</v>
      </c>
      <c r="H86" t="s">
        <v>4551</v>
      </c>
      <c r="I86" t="s">
        <v>22206</v>
      </c>
      <c r="J86" t="s">
        <v>3684</v>
      </c>
      <c r="K86" t="s">
        <v>3422</v>
      </c>
      <c r="L86" t="s">
        <v>3993</v>
      </c>
      <c r="M86" t="s">
        <v>3994</v>
      </c>
      <c r="N86" t="s">
        <v>3637</v>
      </c>
    </row>
    <row r="87" spans="1:21" x14ac:dyDescent="0.2">
      <c r="A87">
        <v>86</v>
      </c>
      <c r="B87" t="s">
        <v>1697</v>
      </c>
      <c r="C87" t="s">
        <v>3995</v>
      </c>
      <c r="D87" t="s">
        <v>3996</v>
      </c>
      <c r="F87" t="s">
        <v>3778</v>
      </c>
      <c r="G87" t="s">
        <v>7763</v>
      </c>
      <c r="H87" t="s">
        <v>4551</v>
      </c>
      <c r="I87" t="s">
        <v>22206</v>
      </c>
      <c r="J87" t="s">
        <v>3894</v>
      </c>
      <c r="K87" t="s">
        <v>3422</v>
      </c>
      <c r="L87" t="s">
        <v>3997</v>
      </c>
      <c r="M87" t="s">
        <v>3998</v>
      </c>
      <c r="N87" t="s">
        <v>3637</v>
      </c>
    </row>
    <row r="88" spans="1:21" x14ac:dyDescent="0.2">
      <c r="A88">
        <v>87</v>
      </c>
      <c r="B88" t="s">
        <v>1697</v>
      </c>
      <c r="C88" t="s">
        <v>3999</v>
      </c>
      <c r="D88" t="s">
        <v>4000</v>
      </c>
      <c r="F88" t="s">
        <v>3778</v>
      </c>
      <c r="G88" t="s">
        <v>3387</v>
      </c>
      <c r="H88" t="s">
        <v>3690</v>
      </c>
      <c r="I88" t="s">
        <v>4002</v>
      </c>
      <c r="J88" t="s">
        <v>3874</v>
      </c>
      <c r="K88" t="s">
        <v>3422</v>
      </c>
      <c r="L88" t="s">
        <v>4003</v>
      </c>
      <c r="M88" t="s">
        <v>4004</v>
      </c>
      <c r="N88" t="s">
        <v>3394</v>
      </c>
      <c r="Q88" t="s">
        <v>3396</v>
      </c>
      <c r="R88">
        <v>210</v>
      </c>
      <c r="S88" t="s">
        <v>4005</v>
      </c>
      <c r="T88" t="s">
        <v>4005</v>
      </c>
      <c r="U88" t="s">
        <v>3653</v>
      </c>
    </row>
    <row r="89" spans="1:21" x14ac:dyDescent="0.2">
      <c r="A89">
        <v>88</v>
      </c>
      <c r="B89" t="s">
        <v>1697</v>
      </c>
      <c r="C89" t="s">
        <v>4006</v>
      </c>
      <c r="D89" t="s">
        <v>4007</v>
      </c>
      <c r="F89" t="s">
        <v>4008</v>
      </c>
      <c r="G89" t="s">
        <v>3535</v>
      </c>
      <c r="H89" t="s">
        <v>3912</v>
      </c>
      <c r="I89" t="s">
        <v>4010</v>
      </c>
      <c r="J89" t="s">
        <v>3874</v>
      </c>
      <c r="K89" t="s">
        <v>3545</v>
      </c>
      <c r="L89" t="s">
        <v>4011</v>
      </c>
      <c r="M89" t="s">
        <v>4012</v>
      </c>
      <c r="Q89" t="s">
        <v>3396</v>
      </c>
      <c r="R89">
        <v>210</v>
      </c>
      <c r="S89" t="s">
        <v>4013</v>
      </c>
      <c r="T89" t="s">
        <v>4013</v>
      </c>
      <c r="U89" t="s">
        <v>3398</v>
      </c>
    </row>
    <row r="90" spans="1:21" x14ac:dyDescent="0.2">
      <c r="A90">
        <v>89</v>
      </c>
      <c r="B90" t="s">
        <v>1697</v>
      </c>
      <c r="C90" t="s">
        <v>4014</v>
      </c>
      <c r="D90" t="s">
        <v>4015</v>
      </c>
      <c r="F90" t="s">
        <v>3552</v>
      </c>
      <c r="G90" t="s">
        <v>4016</v>
      </c>
      <c r="H90" t="s">
        <v>5062</v>
      </c>
      <c r="I90" t="s">
        <v>22207</v>
      </c>
      <c r="J90" t="s">
        <v>3679</v>
      </c>
      <c r="K90" t="s">
        <v>3422</v>
      </c>
      <c r="L90" t="s">
        <v>4018</v>
      </c>
      <c r="M90" t="s">
        <v>4019</v>
      </c>
      <c r="N90" t="s">
        <v>3394</v>
      </c>
      <c r="O90" t="s">
        <v>3605</v>
      </c>
      <c r="P90">
        <v>75</v>
      </c>
      <c r="Q90" t="s">
        <v>3396</v>
      </c>
      <c r="R90">
        <v>207</v>
      </c>
      <c r="S90" t="s">
        <v>4020</v>
      </c>
      <c r="T90" t="s">
        <v>4020</v>
      </c>
      <c r="U90" t="s">
        <v>3616</v>
      </c>
    </row>
    <row r="91" spans="1:21" x14ac:dyDescent="0.2">
      <c r="A91">
        <v>90</v>
      </c>
      <c r="B91" t="s">
        <v>1697</v>
      </c>
      <c r="C91" t="s">
        <v>4021</v>
      </c>
      <c r="D91" t="s">
        <v>4022</v>
      </c>
      <c r="F91" t="s">
        <v>4023</v>
      </c>
      <c r="G91" t="s">
        <v>3465</v>
      </c>
      <c r="H91" t="s">
        <v>3640</v>
      </c>
      <c r="I91" t="s">
        <v>22207</v>
      </c>
      <c r="J91" t="s">
        <v>4024</v>
      </c>
      <c r="K91" t="s">
        <v>3422</v>
      </c>
      <c r="L91" t="s">
        <v>4025</v>
      </c>
      <c r="M91" t="s">
        <v>4026</v>
      </c>
      <c r="O91" t="s">
        <v>3453</v>
      </c>
      <c r="P91">
        <v>12</v>
      </c>
      <c r="Q91" t="s">
        <v>3396</v>
      </c>
      <c r="R91">
        <v>210</v>
      </c>
      <c r="S91" t="s">
        <v>4027</v>
      </c>
      <c r="T91" t="s">
        <v>4027</v>
      </c>
      <c r="U91" t="s">
        <v>3687</v>
      </c>
    </row>
    <row r="92" spans="1:21" x14ac:dyDescent="0.2">
      <c r="A92">
        <v>91</v>
      </c>
      <c r="B92" t="s">
        <v>1697</v>
      </c>
      <c r="C92" t="s">
        <v>4028</v>
      </c>
      <c r="D92" t="s">
        <v>4029</v>
      </c>
      <c r="F92" t="s">
        <v>4030</v>
      </c>
      <c r="G92" t="s">
        <v>3542</v>
      </c>
      <c r="H92" t="s">
        <v>4031</v>
      </c>
      <c r="I92" t="s">
        <v>4032</v>
      </c>
      <c r="J92" t="s">
        <v>4033</v>
      </c>
      <c r="K92" t="s">
        <v>3422</v>
      </c>
      <c r="L92" t="s">
        <v>4034</v>
      </c>
      <c r="M92" t="s">
        <v>4035</v>
      </c>
      <c r="O92" t="s">
        <v>3598</v>
      </c>
      <c r="P92">
        <v>70</v>
      </c>
      <c r="Q92" t="s">
        <v>3396</v>
      </c>
      <c r="R92">
        <v>206</v>
      </c>
      <c r="S92" t="s">
        <v>4036</v>
      </c>
      <c r="T92" t="s">
        <v>4036</v>
      </c>
      <c r="U92" t="s">
        <v>3455</v>
      </c>
    </row>
    <row r="93" spans="1:21" x14ac:dyDescent="0.2">
      <c r="A93">
        <v>92</v>
      </c>
      <c r="B93" t="s">
        <v>1697</v>
      </c>
      <c r="C93" t="s">
        <v>3786</v>
      </c>
      <c r="D93" t="s">
        <v>4037</v>
      </c>
      <c r="F93" t="s">
        <v>4038</v>
      </c>
      <c r="G93" t="s">
        <v>3625</v>
      </c>
      <c r="H93" t="s">
        <v>21331</v>
      </c>
      <c r="I93" t="s">
        <v>22207</v>
      </c>
      <c r="J93" t="s">
        <v>3894</v>
      </c>
      <c r="K93" t="s">
        <v>3430</v>
      </c>
      <c r="L93" t="s">
        <v>4039</v>
      </c>
      <c r="M93" t="s">
        <v>4040</v>
      </c>
      <c r="O93" t="s">
        <v>3718</v>
      </c>
      <c r="P93">
        <v>94</v>
      </c>
      <c r="Q93" t="s">
        <v>3396</v>
      </c>
      <c r="R93">
        <v>208</v>
      </c>
      <c r="S93" t="s">
        <v>4041</v>
      </c>
      <c r="T93" t="s">
        <v>4041</v>
      </c>
      <c r="U93" t="s">
        <v>3398</v>
      </c>
    </row>
    <row r="94" spans="1:21" ht="153" x14ac:dyDescent="0.2">
      <c r="A94">
        <v>93</v>
      </c>
      <c r="B94" t="s">
        <v>1697</v>
      </c>
      <c r="C94" t="s">
        <v>4042</v>
      </c>
      <c r="D94" t="s">
        <v>4043</v>
      </c>
      <c r="F94" t="s">
        <v>4044</v>
      </c>
      <c r="G94" t="s">
        <v>3625</v>
      </c>
      <c r="H94" t="s">
        <v>3640</v>
      </c>
      <c r="I94" t="s">
        <v>4045</v>
      </c>
      <c r="J94" t="s">
        <v>3874</v>
      </c>
      <c r="K94" t="s">
        <v>3430</v>
      </c>
      <c r="L94" t="s">
        <v>21332</v>
      </c>
      <c r="M94" t="s">
        <v>4046</v>
      </c>
      <c r="N94" s="54" t="s">
        <v>21333</v>
      </c>
      <c r="Q94" t="s">
        <v>3396</v>
      </c>
      <c r="R94">
        <v>201</v>
      </c>
      <c r="S94" t="s">
        <v>21334</v>
      </c>
      <c r="T94" t="s">
        <v>21334</v>
      </c>
      <c r="U94" t="s">
        <v>21334</v>
      </c>
    </row>
    <row r="95" spans="1:21" x14ac:dyDescent="0.2">
      <c r="A95">
        <v>94</v>
      </c>
      <c r="B95" t="s">
        <v>1697</v>
      </c>
      <c r="C95" t="s">
        <v>4049</v>
      </c>
      <c r="D95" t="s">
        <v>4050</v>
      </c>
      <c r="F95" t="s">
        <v>4051</v>
      </c>
      <c r="G95" t="s">
        <v>3435</v>
      </c>
      <c r="H95" t="s">
        <v>3793</v>
      </c>
      <c r="I95" t="s">
        <v>3724</v>
      </c>
      <c r="J95" t="s">
        <v>4052</v>
      </c>
      <c r="K95" t="s">
        <v>3422</v>
      </c>
      <c r="L95" t="s">
        <v>4053</v>
      </c>
      <c r="M95" t="s">
        <v>4054</v>
      </c>
      <c r="N95" t="s">
        <v>3394</v>
      </c>
      <c r="O95" t="s">
        <v>3453</v>
      </c>
      <c r="P95">
        <v>12</v>
      </c>
      <c r="Q95" t="s">
        <v>3396</v>
      </c>
      <c r="R95">
        <v>210</v>
      </c>
      <c r="S95" t="s">
        <v>4055</v>
      </c>
      <c r="T95" t="s">
        <v>4055</v>
      </c>
      <c r="U95" t="s">
        <v>3811</v>
      </c>
    </row>
    <row r="96" spans="1:21" x14ac:dyDescent="0.2">
      <c r="A96">
        <v>95</v>
      </c>
      <c r="B96" t="s">
        <v>1697</v>
      </c>
      <c r="C96" t="s">
        <v>3781</v>
      </c>
      <c r="D96" t="s">
        <v>4056</v>
      </c>
      <c r="F96" t="s">
        <v>3992</v>
      </c>
      <c r="G96" t="s">
        <v>3435</v>
      </c>
      <c r="H96" t="s">
        <v>3640</v>
      </c>
      <c r="I96" t="s">
        <v>4057</v>
      </c>
      <c r="J96" t="s">
        <v>4058</v>
      </c>
      <c r="K96" t="s">
        <v>3391</v>
      </c>
      <c r="L96" t="s">
        <v>4059</v>
      </c>
      <c r="M96" t="s">
        <v>4060</v>
      </c>
      <c r="N96" t="s">
        <v>3433</v>
      </c>
      <c r="O96" t="s">
        <v>3598</v>
      </c>
      <c r="P96">
        <v>79</v>
      </c>
      <c r="Q96" t="s">
        <v>3396</v>
      </c>
      <c r="R96">
        <v>210</v>
      </c>
      <c r="S96" t="s">
        <v>4061</v>
      </c>
      <c r="T96" t="s">
        <v>4061</v>
      </c>
      <c r="U96" t="s">
        <v>3653</v>
      </c>
    </row>
    <row r="97" spans="1:21" x14ac:dyDescent="0.2">
      <c r="A97">
        <v>96</v>
      </c>
      <c r="B97" t="s">
        <v>1697</v>
      </c>
      <c r="C97" t="s">
        <v>4062</v>
      </c>
      <c r="D97" t="s">
        <v>4063</v>
      </c>
      <c r="F97" t="s">
        <v>3992</v>
      </c>
      <c r="G97" t="s">
        <v>4016</v>
      </c>
      <c r="H97" t="s">
        <v>7977</v>
      </c>
      <c r="I97" t="s">
        <v>22207</v>
      </c>
      <c r="J97" t="s">
        <v>4065</v>
      </c>
      <c r="K97" t="s">
        <v>3497</v>
      </c>
      <c r="L97" t="s">
        <v>4066</v>
      </c>
      <c r="M97" t="s">
        <v>4067</v>
      </c>
      <c r="O97" t="s">
        <v>3395</v>
      </c>
      <c r="P97">
        <v>90</v>
      </c>
      <c r="Q97" t="s">
        <v>3396</v>
      </c>
      <c r="R97">
        <v>209</v>
      </c>
      <c r="S97" t="s">
        <v>4068</v>
      </c>
      <c r="T97" t="s">
        <v>4068</v>
      </c>
      <c r="U97" t="s">
        <v>4069</v>
      </c>
    </row>
    <row r="98" spans="1:21" x14ac:dyDescent="0.2">
      <c r="A98">
        <v>97</v>
      </c>
      <c r="B98" t="s">
        <v>1697</v>
      </c>
      <c r="C98" t="s">
        <v>4070</v>
      </c>
      <c r="D98" t="s">
        <v>4071</v>
      </c>
      <c r="F98" t="s">
        <v>4072</v>
      </c>
      <c r="G98" t="s">
        <v>4016</v>
      </c>
      <c r="H98" t="s">
        <v>8919</v>
      </c>
      <c r="I98" t="s">
        <v>22207</v>
      </c>
      <c r="J98" t="s">
        <v>4074</v>
      </c>
      <c r="K98" t="s">
        <v>3422</v>
      </c>
      <c r="L98" t="s">
        <v>4075</v>
      </c>
      <c r="M98" t="s">
        <v>4076</v>
      </c>
      <c r="O98" t="s">
        <v>3598</v>
      </c>
      <c r="P98">
        <v>93</v>
      </c>
      <c r="Q98" t="s">
        <v>3396</v>
      </c>
      <c r="R98">
        <v>210</v>
      </c>
      <c r="S98" t="s">
        <v>4077</v>
      </c>
      <c r="T98" t="s">
        <v>4077</v>
      </c>
      <c r="U98" t="s">
        <v>3740</v>
      </c>
    </row>
    <row r="99" spans="1:21" x14ac:dyDescent="0.2">
      <c r="A99">
        <v>98</v>
      </c>
      <c r="B99" t="s">
        <v>1697</v>
      </c>
      <c r="C99" t="s">
        <v>4078</v>
      </c>
      <c r="D99" t="s">
        <v>4079</v>
      </c>
      <c r="F99" t="s">
        <v>3585</v>
      </c>
      <c r="G99" t="s">
        <v>7763</v>
      </c>
      <c r="H99" t="s">
        <v>4551</v>
      </c>
      <c r="I99" t="s">
        <v>22206</v>
      </c>
      <c r="J99" t="s">
        <v>5823</v>
      </c>
      <c r="K99" t="s">
        <v>3430</v>
      </c>
      <c r="L99" t="s">
        <v>4080</v>
      </c>
      <c r="M99" t="s">
        <v>4081</v>
      </c>
      <c r="N99" t="s">
        <v>3637</v>
      </c>
    </row>
    <row r="100" spans="1:21" x14ac:dyDescent="0.2">
      <c r="A100">
        <v>99</v>
      </c>
      <c r="B100" t="s">
        <v>1697</v>
      </c>
      <c r="C100" t="s">
        <v>4082</v>
      </c>
      <c r="D100" t="s">
        <v>4083</v>
      </c>
      <c r="F100" t="s">
        <v>3669</v>
      </c>
      <c r="G100" t="s">
        <v>4016</v>
      </c>
      <c r="H100" t="s">
        <v>4503</v>
      </c>
      <c r="I100" t="s">
        <v>3595</v>
      </c>
      <c r="J100" t="s">
        <v>3587</v>
      </c>
      <c r="K100" t="s">
        <v>3430</v>
      </c>
      <c r="L100" t="s">
        <v>4084</v>
      </c>
      <c r="M100" t="s">
        <v>4085</v>
      </c>
      <c r="N100" t="s">
        <v>3394</v>
      </c>
      <c r="O100" t="s">
        <v>3453</v>
      </c>
      <c r="P100">
        <v>12</v>
      </c>
      <c r="Q100" t="s">
        <v>3396</v>
      </c>
      <c r="R100">
        <v>209</v>
      </c>
      <c r="S100" t="s">
        <v>4086</v>
      </c>
      <c r="T100" t="s">
        <v>4086</v>
      </c>
      <c r="U100" t="s">
        <v>3616</v>
      </c>
    </row>
    <row r="101" spans="1:21" x14ac:dyDescent="0.2">
      <c r="A101">
        <v>100</v>
      </c>
      <c r="B101" t="s">
        <v>1697</v>
      </c>
      <c r="C101" t="s">
        <v>4087</v>
      </c>
      <c r="D101" t="s">
        <v>4088</v>
      </c>
      <c r="F101" t="s">
        <v>4089</v>
      </c>
      <c r="G101" t="s">
        <v>4090</v>
      </c>
      <c r="H101" t="s">
        <v>4091</v>
      </c>
      <c r="I101" t="s">
        <v>3696</v>
      </c>
      <c r="J101" t="s">
        <v>4092</v>
      </c>
      <c r="K101" t="s">
        <v>3430</v>
      </c>
      <c r="L101" t="s">
        <v>4093</v>
      </c>
      <c r="M101" t="s">
        <v>4094</v>
      </c>
      <c r="N101" t="s">
        <v>3394</v>
      </c>
      <c r="O101" t="s">
        <v>3395</v>
      </c>
      <c r="P101">
        <v>13</v>
      </c>
      <c r="Q101" t="s">
        <v>3396</v>
      </c>
      <c r="R101">
        <v>212</v>
      </c>
      <c r="S101" t="s">
        <v>3890</v>
      </c>
      <c r="T101" t="s">
        <v>3890</v>
      </c>
      <c r="U101" t="s">
        <v>4095</v>
      </c>
    </row>
    <row r="102" spans="1:21" x14ac:dyDescent="0.2">
      <c r="A102">
        <v>1000</v>
      </c>
      <c r="B102" t="s">
        <v>3089</v>
      </c>
      <c r="C102" t="s">
        <v>4096</v>
      </c>
      <c r="D102" t="s">
        <v>4097</v>
      </c>
      <c r="F102" t="s">
        <v>3495</v>
      </c>
      <c r="G102" t="s">
        <v>4098</v>
      </c>
      <c r="H102" t="s">
        <v>21335</v>
      </c>
      <c r="I102" t="s">
        <v>3495</v>
      </c>
      <c r="J102" t="s">
        <v>20172</v>
      </c>
      <c r="K102" t="s">
        <v>3522</v>
      </c>
      <c r="L102" t="s">
        <v>4100</v>
      </c>
      <c r="M102" t="s">
        <v>4101</v>
      </c>
      <c r="N102" t="s">
        <v>4102</v>
      </c>
      <c r="O102" t="s">
        <v>3395</v>
      </c>
      <c r="P102">
        <v>13</v>
      </c>
      <c r="Q102" t="s">
        <v>3396</v>
      </c>
      <c r="R102">
        <v>212</v>
      </c>
      <c r="S102" t="s">
        <v>4103</v>
      </c>
      <c r="T102" t="s">
        <v>4104</v>
      </c>
      <c r="U102" t="s">
        <v>4104</v>
      </c>
    </row>
    <row r="103" spans="1:21" x14ac:dyDescent="0.2">
      <c r="A103">
        <v>1002</v>
      </c>
      <c r="B103" t="s">
        <v>3089</v>
      </c>
      <c r="C103" t="s">
        <v>3408</v>
      </c>
      <c r="D103" t="s">
        <v>3409</v>
      </c>
      <c r="F103" t="s">
        <v>4105</v>
      </c>
      <c r="G103" t="s">
        <v>21336</v>
      </c>
      <c r="H103" t="s">
        <v>4174</v>
      </c>
      <c r="I103" t="s">
        <v>22207</v>
      </c>
      <c r="J103" t="s">
        <v>4052</v>
      </c>
      <c r="K103" t="s">
        <v>4107</v>
      </c>
      <c r="L103" t="s">
        <v>4108</v>
      </c>
      <c r="M103" t="s">
        <v>4109</v>
      </c>
      <c r="N103" t="s">
        <v>4110</v>
      </c>
      <c r="O103" t="s">
        <v>3395</v>
      </c>
      <c r="P103">
        <v>90</v>
      </c>
      <c r="Q103" t="s">
        <v>3396</v>
      </c>
      <c r="R103">
        <v>209</v>
      </c>
      <c r="S103" t="s">
        <v>3622</v>
      </c>
      <c r="T103" t="s">
        <v>4111</v>
      </c>
      <c r="U103" t="s">
        <v>4111</v>
      </c>
    </row>
    <row r="104" spans="1:21" x14ac:dyDescent="0.2">
      <c r="A104">
        <v>1003</v>
      </c>
      <c r="B104" t="s">
        <v>3089</v>
      </c>
      <c r="C104" t="s">
        <v>4112</v>
      </c>
      <c r="D104" t="s">
        <v>4113</v>
      </c>
      <c r="F104" t="s">
        <v>4105</v>
      </c>
      <c r="G104" t="s">
        <v>4114</v>
      </c>
      <c r="H104" t="s">
        <v>4174</v>
      </c>
      <c r="I104" t="s">
        <v>22207</v>
      </c>
      <c r="J104" t="s">
        <v>3725</v>
      </c>
      <c r="K104" t="s">
        <v>4107</v>
      </c>
      <c r="L104" t="s">
        <v>4115</v>
      </c>
      <c r="M104" t="s">
        <v>4116</v>
      </c>
      <c r="N104" t="s">
        <v>4117</v>
      </c>
      <c r="O104" t="s">
        <v>3395</v>
      </c>
      <c r="P104">
        <v>13</v>
      </c>
      <c r="Q104" t="s">
        <v>3396</v>
      </c>
      <c r="R104">
        <v>212</v>
      </c>
      <c r="S104" t="s">
        <v>4118</v>
      </c>
      <c r="T104" t="s">
        <v>4119</v>
      </c>
      <c r="U104" t="s">
        <v>4119</v>
      </c>
    </row>
    <row r="105" spans="1:21" x14ac:dyDescent="0.2">
      <c r="A105">
        <v>1004</v>
      </c>
      <c r="B105" t="s">
        <v>3089</v>
      </c>
      <c r="C105" t="s">
        <v>4120</v>
      </c>
      <c r="D105" t="s">
        <v>4121</v>
      </c>
      <c r="F105" t="s">
        <v>4122</v>
      </c>
      <c r="G105" t="s">
        <v>4098</v>
      </c>
      <c r="H105" t="s">
        <v>4123</v>
      </c>
      <c r="I105" t="s">
        <v>22207</v>
      </c>
      <c r="J105" t="s">
        <v>4124</v>
      </c>
      <c r="K105" t="s">
        <v>4107</v>
      </c>
      <c r="L105" t="s">
        <v>4125</v>
      </c>
      <c r="M105" t="s">
        <v>4126</v>
      </c>
      <c r="N105" t="s">
        <v>3394</v>
      </c>
      <c r="O105" t="s">
        <v>3395</v>
      </c>
      <c r="P105">
        <v>13</v>
      </c>
      <c r="Q105" t="s">
        <v>3396</v>
      </c>
      <c r="R105">
        <v>212</v>
      </c>
      <c r="S105" t="s">
        <v>4127</v>
      </c>
      <c r="T105" t="s">
        <v>4128</v>
      </c>
      <c r="U105" t="s">
        <v>4128</v>
      </c>
    </row>
    <row r="106" spans="1:21" x14ac:dyDescent="0.2">
      <c r="A106">
        <v>1005</v>
      </c>
      <c r="B106" t="s">
        <v>3089</v>
      </c>
      <c r="C106" t="s">
        <v>4129</v>
      </c>
      <c r="D106" t="s">
        <v>4130</v>
      </c>
      <c r="F106" t="s">
        <v>4105</v>
      </c>
      <c r="G106" t="s">
        <v>4098</v>
      </c>
      <c r="H106" t="s">
        <v>4131</v>
      </c>
      <c r="I106" t="s">
        <v>22207</v>
      </c>
      <c r="J106" t="s">
        <v>4132</v>
      </c>
      <c r="K106" t="s">
        <v>4107</v>
      </c>
      <c r="L106" t="s">
        <v>4133</v>
      </c>
      <c r="M106" t="s">
        <v>4134</v>
      </c>
      <c r="N106" t="s">
        <v>4135</v>
      </c>
      <c r="O106" t="s">
        <v>3453</v>
      </c>
      <c r="P106">
        <v>72</v>
      </c>
      <c r="Q106" t="s">
        <v>3396</v>
      </c>
      <c r="R106">
        <v>209</v>
      </c>
      <c r="S106" t="s">
        <v>4136</v>
      </c>
      <c r="T106" t="s">
        <v>3710</v>
      </c>
      <c r="U106" t="s">
        <v>3710</v>
      </c>
    </row>
    <row r="107" spans="1:21" x14ac:dyDescent="0.2">
      <c r="A107">
        <v>1006</v>
      </c>
      <c r="B107" t="s">
        <v>3089</v>
      </c>
      <c r="C107" t="s">
        <v>4137</v>
      </c>
      <c r="D107" t="s">
        <v>4138</v>
      </c>
      <c r="F107" t="s">
        <v>4139</v>
      </c>
      <c r="G107" t="s">
        <v>21337</v>
      </c>
      <c r="H107" t="s">
        <v>4390</v>
      </c>
      <c r="I107" t="s">
        <v>4142</v>
      </c>
      <c r="J107" t="s">
        <v>4143</v>
      </c>
      <c r="K107" t="s">
        <v>4107</v>
      </c>
      <c r="L107" t="s">
        <v>4144</v>
      </c>
      <c r="M107" t="s">
        <v>4145</v>
      </c>
      <c r="N107" t="s">
        <v>3433</v>
      </c>
      <c r="O107" t="s">
        <v>3395</v>
      </c>
      <c r="P107">
        <v>90</v>
      </c>
      <c r="Q107" t="s">
        <v>3396</v>
      </c>
      <c r="R107">
        <v>209</v>
      </c>
      <c r="S107" t="s">
        <v>4146</v>
      </c>
      <c r="T107" t="s">
        <v>4146</v>
      </c>
      <c r="U107" t="s">
        <v>3752</v>
      </c>
    </row>
    <row r="108" spans="1:21" x14ac:dyDescent="0.2">
      <c r="A108">
        <v>1007</v>
      </c>
      <c r="B108" t="s">
        <v>3089</v>
      </c>
      <c r="C108" t="s">
        <v>4147</v>
      </c>
      <c r="D108" t="s">
        <v>4148</v>
      </c>
      <c r="I108" t="s">
        <v>4149</v>
      </c>
      <c r="J108" t="s">
        <v>22218</v>
      </c>
      <c r="K108" t="s">
        <v>21943</v>
      </c>
      <c r="L108" t="s">
        <v>4151</v>
      </c>
      <c r="M108" t="s">
        <v>4152</v>
      </c>
      <c r="N108" t="s">
        <v>3394</v>
      </c>
      <c r="O108" t="s">
        <v>3453</v>
      </c>
      <c r="P108">
        <v>71</v>
      </c>
      <c r="Q108" t="s">
        <v>3396</v>
      </c>
      <c r="R108">
        <v>204</v>
      </c>
      <c r="S108" t="s">
        <v>4153</v>
      </c>
      <c r="T108" t="s">
        <v>4153</v>
      </c>
      <c r="U108" t="s">
        <v>4153</v>
      </c>
    </row>
    <row r="109" spans="1:21" x14ac:dyDescent="0.2">
      <c r="A109">
        <v>1008</v>
      </c>
      <c r="B109" t="s">
        <v>3089</v>
      </c>
      <c r="C109" t="s">
        <v>3456</v>
      </c>
      <c r="D109" t="s">
        <v>4154</v>
      </c>
      <c r="F109" t="s">
        <v>4105</v>
      </c>
      <c r="G109" t="s">
        <v>21338</v>
      </c>
      <c r="H109" t="s">
        <v>3421</v>
      </c>
      <c r="I109" t="s">
        <v>22206</v>
      </c>
      <c r="J109" t="s">
        <v>5823</v>
      </c>
      <c r="K109" t="s">
        <v>3422</v>
      </c>
      <c r="L109" t="s">
        <v>4155</v>
      </c>
      <c r="M109" t="s">
        <v>4156</v>
      </c>
      <c r="N109" t="s">
        <v>4157</v>
      </c>
      <c r="S109" t="s">
        <v>4158</v>
      </c>
      <c r="T109" t="s">
        <v>4158</v>
      </c>
      <c r="U109" t="s">
        <v>4158</v>
      </c>
    </row>
    <row r="110" spans="1:21" x14ac:dyDescent="0.2">
      <c r="A110">
        <v>1009</v>
      </c>
      <c r="B110" t="s">
        <v>3089</v>
      </c>
      <c r="C110" t="s">
        <v>4159</v>
      </c>
      <c r="D110" t="s">
        <v>4160</v>
      </c>
      <c r="F110" t="s">
        <v>4161</v>
      </c>
      <c r="G110" t="s">
        <v>4098</v>
      </c>
      <c r="H110" t="s">
        <v>21339</v>
      </c>
      <c r="I110" t="s">
        <v>22207</v>
      </c>
      <c r="J110" t="s">
        <v>4162</v>
      </c>
      <c r="K110" t="s">
        <v>4107</v>
      </c>
      <c r="L110" t="s">
        <v>4163</v>
      </c>
      <c r="M110" t="s">
        <v>4164</v>
      </c>
      <c r="O110" t="s">
        <v>3395</v>
      </c>
      <c r="P110">
        <v>90</v>
      </c>
      <c r="Q110" t="s">
        <v>3396</v>
      </c>
      <c r="R110">
        <v>213</v>
      </c>
      <c r="S110" t="s">
        <v>4165</v>
      </c>
      <c r="T110" t="s">
        <v>3752</v>
      </c>
      <c r="U110" t="s">
        <v>3752</v>
      </c>
    </row>
    <row r="111" spans="1:21" x14ac:dyDescent="0.2">
      <c r="A111">
        <v>101</v>
      </c>
      <c r="B111" t="s">
        <v>1697</v>
      </c>
      <c r="C111" t="s">
        <v>4166</v>
      </c>
      <c r="D111" t="s">
        <v>4167</v>
      </c>
      <c r="F111" t="s">
        <v>3389</v>
      </c>
      <c r="G111" t="s">
        <v>3387</v>
      </c>
      <c r="H111" t="s">
        <v>3662</v>
      </c>
      <c r="I111" t="s">
        <v>4168</v>
      </c>
      <c r="J111" t="s">
        <v>3402</v>
      </c>
      <c r="K111" t="s">
        <v>3391</v>
      </c>
      <c r="L111" t="s">
        <v>4169</v>
      </c>
      <c r="M111" t="s">
        <v>4170</v>
      </c>
      <c r="N111" t="s">
        <v>3394</v>
      </c>
      <c r="O111" t="s">
        <v>3453</v>
      </c>
      <c r="P111">
        <v>12</v>
      </c>
      <c r="Q111" t="s">
        <v>3396</v>
      </c>
      <c r="R111">
        <v>214</v>
      </c>
      <c r="S111" t="s">
        <v>3406</v>
      </c>
      <c r="T111" t="s">
        <v>3406</v>
      </c>
      <c r="U111" t="s">
        <v>3407</v>
      </c>
    </row>
    <row r="112" spans="1:21" x14ac:dyDescent="0.2">
      <c r="A112">
        <v>1010</v>
      </c>
      <c r="B112" t="s">
        <v>3089</v>
      </c>
      <c r="C112" t="s">
        <v>4171</v>
      </c>
      <c r="D112" t="s">
        <v>4172</v>
      </c>
      <c r="F112" t="s">
        <v>4173</v>
      </c>
      <c r="G112" t="s">
        <v>4140</v>
      </c>
      <c r="H112" t="s">
        <v>4174</v>
      </c>
      <c r="I112" t="s">
        <v>3495</v>
      </c>
      <c r="J112" t="s">
        <v>4175</v>
      </c>
      <c r="K112" t="s">
        <v>4150</v>
      </c>
      <c r="L112" t="s">
        <v>4176</v>
      </c>
      <c r="M112" t="s">
        <v>4177</v>
      </c>
      <c r="O112" t="s">
        <v>3605</v>
      </c>
      <c r="P112">
        <v>100</v>
      </c>
      <c r="S112" t="s">
        <v>4178</v>
      </c>
      <c r="T112" t="s">
        <v>4178</v>
      </c>
      <c r="U112" t="s">
        <v>4178</v>
      </c>
    </row>
    <row r="113" spans="1:21" x14ac:dyDescent="0.2">
      <c r="A113">
        <v>1011</v>
      </c>
      <c r="B113" t="s">
        <v>3089</v>
      </c>
      <c r="C113" t="s">
        <v>4179</v>
      </c>
      <c r="D113" t="s">
        <v>4172</v>
      </c>
      <c r="F113" t="s">
        <v>4173</v>
      </c>
      <c r="G113" t="s">
        <v>4180</v>
      </c>
      <c r="H113" t="s">
        <v>4174</v>
      </c>
      <c r="I113" t="s">
        <v>3495</v>
      </c>
      <c r="J113" t="s">
        <v>4175</v>
      </c>
      <c r="K113" t="s">
        <v>4150</v>
      </c>
      <c r="L113" t="s">
        <v>4181</v>
      </c>
      <c r="M113" t="s">
        <v>3478</v>
      </c>
      <c r="N113" t="s">
        <v>4182</v>
      </c>
      <c r="O113" t="s">
        <v>3605</v>
      </c>
      <c r="P113">
        <v>100</v>
      </c>
      <c r="S113" t="s">
        <v>4178</v>
      </c>
      <c r="T113" t="s">
        <v>4178</v>
      </c>
      <c r="U113" t="s">
        <v>4178</v>
      </c>
    </row>
    <row r="114" spans="1:21" x14ac:dyDescent="0.2">
      <c r="A114">
        <v>1012</v>
      </c>
      <c r="B114" t="s">
        <v>3089</v>
      </c>
      <c r="C114" t="s">
        <v>4183</v>
      </c>
      <c r="D114" t="s">
        <v>4172</v>
      </c>
      <c r="F114" t="s">
        <v>4184</v>
      </c>
      <c r="G114" t="s">
        <v>4090</v>
      </c>
      <c r="H114" t="s">
        <v>4174</v>
      </c>
      <c r="I114" t="s">
        <v>22219</v>
      </c>
      <c r="J114" t="s">
        <v>4185</v>
      </c>
      <c r="K114" t="s">
        <v>4107</v>
      </c>
      <c r="L114" t="s">
        <v>4186</v>
      </c>
      <c r="M114" t="s">
        <v>4187</v>
      </c>
      <c r="N114" t="s">
        <v>4188</v>
      </c>
      <c r="O114" t="s">
        <v>3605</v>
      </c>
      <c r="P114">
        <v>100</v>
      </c>
      <c r="Q114" t="s">
        <v>3396</v>
      </c>
      <c r="R114">
        <v>209</v>
      </c>
      <c r="S114" t="s">
        <v>4189</v>
      </c>
      <c r="T114" t="s">
        <v>4190</v>
      </c>
      <c r="U114" t="s">
        <v>4190</v>
      </c>
    </row>
    <row r="115" spans="1:21" x14ac:dyDescent="0.2">
      <c r="A115">
        <v>1013</v>
      </c>
      <c r="B115" t="s">
        <v>3089</v>
      </c>
      <c r="C115" t="s">
        <v>4191</v>
      </c>
      <c r="D115" t="s">
        <v>4172</v>
      </c>
      <c r="F115" t="s">
        <v>4173</v>
      </c>
      <c r="G115" t="s">
        <v>4192</v>
      </c>
      <c r="H115" t="s">
        <v>4174</v>
      </c>
      <c r="I115" t="s">
        <v>3495</v>
      </c>
      <c r="J115" t="s">
        <v>4175</v>
      </c>
      <c r="K115" t="s">
        <v>4150</v>
      </c>
      <c r="L115" t="s">
        <v>4193</v>
      </c>
      <c r="M115" t="s">
        <v>4194</v>
      </c>
      <c r="N115" t="s">
        <v>3433</v>
      </c>
      <c r="O115" t="s">
        <v>3605</v>
      </c>
      <c r="P115">
        <v>100</v>
      </c>
      <c r="S115" t="s">
        <v>4178</v>
      </c>
      <c r="T115" t="s">
        <v>4178</v>
      </c>
      <c r="U115" t="s">
        <v>4178</v>
      </c>
    </row>
    <row r="116" spans="1:21" x14ac:dyDescent="0.2">
      <c r="A116">
        <v>1014</v>
      </c>
      <c r="B116" t="s">
        <v>3089</v>
      </c>
      <c r="C116" t="s">
        <v>4195</v>
      </c>
      <c r="D116" t="s">
        <v>4172</v>
      </c>
      <c r="F116" t="s">
        <v>3495</v>
      </c>
      <c r="G116" t="s">
        <v>4180</v>
      </c>
      <c r="H116" t="s">
        <v>4174</v>
      </c>
      <c r="I116" t="s">
        <v>3495</v>
      </c>
      <c r="J116" t="s">
        <v>4196</v>
      </c>
      <c r="K116" t="s">
        <v>4197</v>
      </c>
      <c r="L116" t="s">
        <v>4198</v>
      </c>
      <c r="M116" t="s">
        <v>3439</v>
      </c>
      <c r="N116" t="s">
        <v>3433</v>
      </c>
      <c r="O116" t="s">
        <v>3605</v>
      </c>
      <c r="P116">
        <v>100</v>
      </c>
      <c r="S116" t="s">
        <v>4178</v>
      </c>
      <c r="T116" t="s">
        <v>4178</v>
      </c>
      <c r="U116" t="s">
        <v>4178</v>
      </c>
    </row>
    <row r="117" spans="1:21" x14ac:dyDescent="0.2">
      <c r="A117">
        <v>1015</v>
      </c>
      <c r="B117" t="s">
        <v>3089</v>
      </c>
      <c r="C117" t="s">
        <v>4199</v>
      </c>
      <c r="D117" t="s">
        <v>4172</v>
      </c>
      <c r="F117" t="s">
        <v>4173</v>
      </c>
      <c r="G117" t="s">
        <v>4180</v>
      </c>
      <c r="H117" t="s">
        <v>4174</v>
      </c>
      <c r="I117" t="s">
        <v>3495</v>
      </c>
      <c r="J117" t="s">
        <v>4196</v>
      </c>
      <c r="K117" t="s">
        <v>4197</v>
      </c>
      <c r="L117" t="s">
        <v>4200</v>
      </c>
      <c r="M117" t="s">
        <v>4201</v>
      </c>
      <c r="N117" t="s">
        <v>3433</v>
      </c>
      <c r="O117" t="s">
        <v>3605</v>
      </c>
      <c r="P117">
        <v>100</v>
      </c>
      <c r="Q117" t="s">
        <v>3396</v>
      </c>
      <c r="R117">
        <v>215</v>
      </c>
      <c r="S117" t="s">
        <v>4178</v>
      </c>
      <c r="T117" t="s">
        <v>4178</v>
      </c>
      <c r="U117" t="s">
        <v>4178</v>
      </c>
    </row>
    <row r="118" spans="1:21" x14ac:dyDescent="0.2">
      <c r="A118">
        <v>1016</v>
      </c>
      <c r="B118" t="s">
        <v>3089</v>
      </c>
      <c r="C118" t="s">
        <v>4202</v>
      </c>
      <c r="D118" t="s">
        <v>4172</v>
      </c>
      <c r="F118" t="s">
        <v>3495</v>
      </c>
      <c r="G118" t="s">
        <v>4140</v>
      </c>
      <c r="H118" t="s">
        <v>4174</v>
      </c>
      <c r="I118" t="s">
        <v>3495</v>
      </c>
      <c r="J118" t="s">
        <v>4196</v>
      </c>
      <c r="K118" t="s">
        <v>4197</v>
      </c>
      <c r="L118" t="s">
        <v>4203</v>
      </c>
      <c r="M118" t="s">
        <v>4204</v>
      </c>
      <c r="N118" t="s">
        <v>3394</v>
      </c>
      <c r="O118" t="s">
        <v>3605</v>
      </c>
      <c r="P118">
        <v>100</v>
      </c>
      <c r="Q118" t="s">
        <v>3396</v>
      </c>
      <c r="R118">
        <v>215</v>
      </c>
      <c r="S118" t="s">
        <v>4205</v>
      </c>
      <c r="T118" t="s">
        <v>4205</v>
      </c>
      <c r="U118" t="s">
        <v>4205</v>
      </c>
    </row>
    <row r="119" spans="1:21" x14ac:dyDescent="0.2">
      <c r="A119">
        <v>1017</v>
      </c>
      <c r="B119" t="s">
        <v>3089</v>
      </c>
      <c r="C119" t="s">
        <v>4206</v>
      </c>
      <c r="D119" t="s">
        <v>4172</v>
      </c>
      <c r="F119" t="s">
        <v>4173</v>
      </c>
      <c r="G119" t="s">
        <v>4140</v>
      </c>
      <c r="H119" t="s">
        <v>4174</v>
      </c>
      <c r="I119" t="s">
        <v>3495</v>
      </c>
      <c r="J119" t="s">
        <v>4175</v>
      </c>
      <c r="K119" t="s">
        <v>4150</v>
      </c>
      <c r="L119" t="s">
        <v>4207</v>
      </c>
      <c r="M119" t="s">
        <v>4208</v>
      </c>
      <c r="N119" t="s">
        <v>3433</v>
      </c>
      <c r="O119" t="s">
        <v>3605</v>
      </c>
      <c r="P119">
        <v>100</v>
      </c>
      <c r="Q119" t="s">
        <v>3396</v>
      </c>
      <c r="R119">
        <v>215</v>
      </c>
      <c r="S119" t="s">
        <v>4178</v>
      </c>
      <c r="T119" t="s">
        <v>4178</v>
      </c>
      <c r="U119" t="s">
        <v>4178</v>
      </c>
    </row>
    <row r="120" spans="1:21" x14ac:dyDescent="0.2">
      <c r="A120">
        <v>1018</v>
      </c>
      <c r="B120" t="s">
        <v>3089</v>
      </c>
      <c r="C120" t="s">
        <v>4209</v>
      </c>
      <c r="D120" t="s">
        <v>4172</v>
      </c>
      <c r="F120" t="s">
        <v>4210</v>
      </c>
      <c r="G120" t="s">
        <v>4140</v>
      </c>
      <c r="H120" t="s">
        <v>4174</v>
      </c>
      <c r="I120" t="s">
        <v>4149</v>
      </c>
      <c r="J120" t="s">
        <v>4196</v>
      </c>
      <c r="K120" t="s">
        <v>4150</v>
      </c>
      <c r="L120" t="s">
        <v>4211</v>
      </c>
      <c r="M120" t="s">
        <v>4212</v>
      </c>
      <c r="O120" t="s">
        <v>3605</v>
      </c>
      <c r="P120">
        <v>100</v>
      </c>
      <c r="Q120" t="s">
        <v>3396</v>
      </c>
      <c r="R120">
        <v>215</v>
      </c>
      <c r="S120" t="s">
        <v>4213</v>
      </c>
      <c r="T120" t="s">
        <v>4213</v>
      </c>
      <c r="U120" t="s">
        <v>4213</v>
      </c>
    </row>
    <row r="121" spans="1:21" x14ac:dyDescent="0.2">
      <c r="A121">
        <v>1019</v>
      </c>
      <c r="B121" t="s">
        <v>3089</v>
      </c>
      <c r="C121" t="s">
        <v>4214</v>
      </c>
      <c r="D121" t="s">
        <v>4172</v>
      </c>
      <c r="F121" t="s">
        <v>4210</v>
      </c>
      <c r="G121" t="s">
        <v>4140</v>
      </c>
      <c r="H121" t="s">
        <v>4174</v>
      </c>
      <c r="I121" t="s">
        <v>4149</v>
      </c>
      <c r="J121" t="s">
        <v>4196</v>
      </c>
      <c r="K121" t="s">
        <v>4150</v>
      </c>
      <c r="L121" t="s">
        <v>4215</v>
      </c>
      <c r="M121" t="s">
        <v>4216</v>
      </c>
      <c r="O121" t="s">
        <v>3605</v>
      </c>
      <c r="P121">
        <v>100</v>
      </c>
      <c r="Q121" t="s">
        <v>3396</v>
      </c>
      <c r="R121">
        <v>215</v>
      </c>
      <c r="S121" t="s">
        <v>4217</v>
      </c>
      <c r="T121" t="s">
        <v>4217</v>
      </c>
      <c r="U121" t="s">
        <v>4217</v>
      </c>
    </row>
    <row r="122" spans="1:21" x14ac:dyDescent="0.2">
      <c r="A122">
        <v>102</v>
      </c>
      <c r="B122" t="s">
        <v>1697</v>
      </c>
      <c r="C122" t="s">
        <v>4218</v>
      </c>
      <c r="D122" t="s">
        <v>4219</v>
      </c>
      <c r="F122" t="s">
        <v>3386</v>
      </c>
      <c r="G122" t="s">
        <v>3625</v>
      </c>
      <c r="H122" t="s">
        <v>21340</v>
      </c>
      <c r="I122" t="s">
        <v>3401</v>
      </c>
      <c r="J122" t="s">
        <v>3578</v>
      </c>
      <c r="K122" t="s">
        <v>3391</v>
      </c>
      <c r="L122" t="s">
        <v>4220</v>
      </c>
      <c r="M122" t="s">
        <v>4221</v>
      </c>
      <c r="N122" t="s">
        <v>3433</v>
      </c>
      <c r="O122" t="s">
        <v>3453</v>
      </c>
      <c r="P122">
        <v>72</v>
      </c>
      <c r="Q122" t="s">
        <v>3396</v>
      </c>
      <c r="R122">
        <v>209</v>
      </c>
      <c r="S122" t="s">
        <v>4222</v>
      </c>
      <c r="T122" t="s">
        <v>4222</v>
      </c>
      <c r="U122" t="s">
        <v>4223</v>
      </c>
    </row>
    <row r="123" spans="1:21" x14ac:dyDescent="0.2">
      <c r="A123">
        <v>1020</v>
      </c>
      <c r="B123" t="s">
        <v>3089</v>
      </c>
      <c r="C123" t="s">
        <v>4224</v>
      </c>
      <c r="D123" t="s">
        <v>4172</v>
      </c>
      <c r="F123" t="s">
        <v>4173</v>
      </c>
      <c r="G123" t="s">
        <v>4140</v>
      </c>
      <c r="H123" t="s">
        <v>4174</v>
      </c>
      <c r="I123" t="s">
        <v>3495</v>
      </c>
      <c r="J123" t="s">
        <v>4196</v>
      </c>
      <c r="K123" t="s">
        <v>4150</v>
      </c>
      <c r="L123" t="s">
        <v>4225</v>
      </c>
      <c r="M123" t="s">
        <v>4226</v>
      </c>
      <c r="O123" t="s">
        <v>3605</v>
      </c>
      <c r="P123">
        <v>100</v>
      </c>
      <c r="Q123" t="s">
        <v>3396</v>
      </c>
      <c r="R123">
        <v>215</v>
      </c>
      <c r="S123" t="s">
        <v>4217</v>
      </c>
      <c r="T123" t="s">
        <v>4217</v>
      </c>
      <c r="U123" t="s">
        <v>4217</v>
      </c>
    </row>
    <row r="124" spans="1:21" x14ac:dyDescent="0.2">
      <c r="A124">
        <v>1021</v>
      </c>
      <c r="B124" t="s">
        <v>3089</v>
      </c>
      <c r="C124" t="s">
        <v>3183</v>
      </c>
      <c r="D124" t="s">
        <v>4227</v>
      </c>
      <c r="F124" t="s">
        <v>4228</v>
      </c>
      <c r="G124" t="s">
        <v>4090</v>
      </c>
      <c r="H124" t="s">
        <v>4229</v>
      </c>
      <c r="I124" t="s">
        <v>22206</v>
      </c>
      <c r="J124" t="s">
        <v>5823</v>
      </c>
      <c r="K124" t="s">
        <v>4107</v>
      </c>
      <c r="L124" t="s">
        <v>4230</v>
      </c>
      <c r="M124" t="s">
        <v>4231</v>
      </c>
      <c r="N124" t="s">
        <v>21341</v>
      </c>
      <c r="S124" t="s">
        <v>21342</v>
      </c>
      <c r="T124" t="s">
        <v>21342</v>
      </c>
      <c r="U124" t="s">
        <v>21342</v>
      </c>
    </row>
    <row r="125" spans="1:21" x14ac:dyDescent="0.2">
      <c r="A125">
        <v>1022</v>
      </c>
      <c r="B125" t="s">
        <v>3089</v>
      </c>
      <c r="C125" t="s">
        <v>3171</v>
      </c>
      <c r="D125" t="s">
        <v>4234</v>
      </c>
      <c r="F125" t="s">
        <v>4235</v>
      </c>
      <c r="G125" t="s">
        <v>3747</v>
      </c>
      <c r="H125" t="s">
        <v>9970</v>
      </c>
      <c r="I125" t="s">
        <v>20899</v>
      </c>
      <c r="J125" t="s">
        <v>4236</v>
      </c>
      <c r="K125" t="s">
        <v>4150</v>
      </c>
      <c r="L125" t="s">
        <v>4237</v>
      </c>
      <c r="M125" t="s">
        <v>3835</v>
      </c>
      <c r="O125" t="s">
        <v>3395</v>
      </c>
      <c r="P125">
        <v>77</v>
      </c>
      <c r="Q125" t="s">
        <v>3396</v>
      </c>
      <c r="R125">
        <v>200</v>
      </c>
      <c r="S125" t="s">
        <v>4238</v>
      </c>
      <c r="T125" t="s">
        <v>4239</v>
      </c>
      <c r="U125" t="s">
        <v>4239</v>
      </c>
    </row>
    <row r="126" spans="1:21" x14ac:dyDescent="0.2">
      <c r="A126">
        <v>1023</v>
      </c>
      <c r="B126" t="s">
        <v>3089</v>
      </c>
      <c r="C126" t="s">
        <v>4240</v>
      </c>
      <c r="D126" t="s">
        <v>4241</v>
      </c>
      <c r="F126" t="s">
        <v>4242</v>
      </c>
      <c r="G126" t="s">
        <v>4098</v>
      </c>
      <c r="H126" t="s">
        <v>4243</v>
      </c>
      <c r="I126" t="s">
        <v>22207</v>
      </c>
      <c r="J126" t="s">
        <v>4099</v>
      </c>
      <c r="K126" t="s">
        <v>4150</v>
      </c>
      <c r="L126" t="s">
        <v>4244</v>
      </c>
      <c r="M126" t="s">
        <v>4245</v>
      </c>
      <c r="O126" t="s">
        <v>3605</v>
      </c>
      <c r="P126">
        <v>75</v>
      </c>
      <c r="Q126" t="s">
        <v>3396</v>
      </c>
      <c r="R126">
        <v>200</v>
      </c>
      <c r="S126" t="s">
        <v>4246</v>
      </c>
      <c r="T126" t="s">
        <v>4246</v>
      </c>
      <c r="U126" t="s">
        <v>4246</v>
      </c>
    </row>
    <row r="127" spans="1:21" x14ac:dyDescent="0.2">
      <c r="A127">
        <v>1024</v>
      </c>
      <c r="B127" t="s">
        <v>3089</v>
      </c>
      <c r="C127" t="s">
        <v>4247</v>
      </c>
      <c r="D127" t="s">
        <v>4248</v>
      </c>
      <c r="F127" t="s">
        <v>4105</v>
      </c>
      <c r="G127" t="s">
        <v>4098</v>
      </c>
      <c r="H127" t="s">
        <v>4131</v>
      </c>
      <c r="I127" t="s">
        <v>22207</v>
      </c>
      <c r="J127" t="s">
        <v>4132</v>
      </c>
      <c r="K127" t="s">
        <v>4107</v>
      </c>
      <c r="L127" t="s">
        <v>4249</v>
      </c>
      <c r="M127" t="s">
        <v>4250</v>
      </c>
      <c r="N127" t="s">
        <v>3433</v>
      </c>
      <c r="O127" t="s">
        <v>3605</v>
      </c>
      <c r="P127">
        <v>10</v>
      </c>
      <c r="Q127" t="s">
        <v>3396</v>
      </c>
      <c r="R127">
        <v>209</v>
      </c>
      <c r="S127" t="s">
        <v>4251</v>
      </c>
      <c r="T127" t="s">
        <v>4252</v>
      </c>
      <c r="U127" t="s">
        <v>4252</v>
      </c>
    </row>
    <row r="128" spans="1:21" x14ac:dyDescent="0.2">
      <c r="A128">
        <v>1025</v>
      </c>
      <c r="B128" t="s">
        <v>1697</v>
      </c>
      <c r="C128" t="s">
        <v>4253</v>
      </c>
      <c r="D128" t="s">
        <v>4254</v>
      </c>
      <c r="I128" t="s">
        <v>22207</v>
      </c>
      <c r="J128" t="s">
        <v>4255</v>
      </c>
      <c r="K128" t="s">
        <v>4150</v>
      </c>
      <c r="L128" t="s">
        <v>4256</v>
      </c>
      <c r="M128" t="s">
        <v>4257</v>
      </c>
      <c r="N128" t="s">
        <v>3394</v>
      </c>
      <c r="Q128" t="s">
        <v>3396</v>
      </c>
      <c r="R128">
        <v>209</v>
      </c>
    </row>
    <row r="129" spans="1:21" x14ac:dyDescent="0.2">
      <c r="A129">
        <v>1026</v>
      </c>
      <c r="B129" t="s">
        <v>3089</v>
      </c>
      <c r="C129" t="s">
        <v>4258</v>
      </c>
      <c r="D129" t="s">
        <v>4259</v>
      </c>
      <c r="F129" t="s">
        <v>4105</v>
      </c>
      <c r="G129" t="s">
        <v>4260</v>
      </c>
      <c r="H129" t="s">
        <v>4229</v>
      </c>
      <c r="I129" t="s">
        <v>3389</v>
      </c>
      <c r="J129" t="s">
        <v>3827</v>
      </c>
      <c r="K129" t="s">
        <v>4107</v>
      </c>
      <c r="L129" t="s">
        <v>4261</v>
      </c>
      <c r="M129" t="s">
        <v>4262</v>
      </c>
      <c r="O129" t="s">
        <v>3605</v>
      </c>
      <c r="P129">
        <v>7</v>
      </c>
      <c r="Q129" t="s">
        <v>3396</v>
      </c>
      <c r="R129">
        <v>211</v>
      </c>
      <c r="S129" t="s">
        <v>4263</v>
      </c>
      <c r="T129" t="s">
        <v>4263</v>
      </c>
      <c r="U129" t="s">
        <v>4264</v>
      </c>
    </row>
    <row r="130" spans="1:21" x14ac:dyDescent="0.2">
      <c r="A130">
        <v>1027</v>
      </c>
      <c r="B130" t="s">
        <v>1697</v>
      </c>
      <c r="C130" t="s">
        <v>4265</v>
      </c>
      <c r="D130" t="s">
        <v>4266</v>
      </c>
      <c r="F130" t="s">
        <v>4105</v>
      </c>
      <c r="G130" t="s">
        <v>4467</v>
      </c>
      <c r="H130" t="s">
        <v>4243</v>
      </c>
      <c r="I130" t="s">
        <v>22207</v>
      </c>
      <c r="J130" t="s">
        <v>4267</v>
      </c>
      <c r="K130" t="s">
        <v>4150</v>
      </c>
      <c r="L130" t="s">
        <v>4268</v>
      </c>
      <c r="M130" t="s">
        <v>4269</v>
      </c>
      <c r="N130" t="s">
        <v>3394</v>
      </c>
      <c r="O130" t="s">
        <v>3605</v>
      </c>
      <c r="P130">
        <v>10</v>
      </c>
      <c r="Q130" t="s">
        <v>3396</v>
      </c>
      <c r="R130">
        <v>209</v>
      </c>
      <c r="S130" t="s">
        <v>4270</v>
      </c>
      <c r="T130" t="s">
        <v>4270</v>
      </c>
      <c r="U130" t="s">
        <v>4270</v>
      </c>
    </row>
    <row r="131" spans="1:21" x14ac:dyDescent="0.2">
      <c r="A131">
        <v>1028</v>
      </c>
      <c r="B131" t="s">
        <v>3089</v>
      </c>
      <c r="C131" t="s">
        <v>4271</v>
      </c>
      <c r="D131" t="s">
        <v>4272</v>
      </c>
      <c r="F131" t="s">
        <v>4273</v>
      </c>
      <c r="G131" t="s">
        <v>21343</v>
      </c>
      <c r="H131" t="s">
        <v>20900</v>
      </c>
      <c r="I131" t="s">
        <v>22206</v>
      </c>
      <c r="J131" t="s">
        <v>5823</v>
      </c>
      <c r="K131" t="s">
        <v>4107</v>
      </c>
      <c r="L131" t="s">
        <v>4274</v>
      </c>
      <c r="M131" t="s">
        <v>4275</v>
      </c>
      <c r="N131" t="s">
        <v>4276</v>
      </c>
    </row>
    <row r="132" spans="1:21" x14ac:dyDescent="0.2">
      <c r="A132">
        <v>1029</v>
      </c>
      <c r="B132" t="s">
        <v>1697</v>
      </c>
      <c r="C132" t="s">
        <v>4277</v>
      </c>
      <c r="F132" t="s">
        <v>4278</v>
      </c>
      <c r="G132" t="s">
        <v>4090</v>
      </c>
      <c r="H132" t="s">
        <v>4174</v>
      </c>
      <c r="I132" t="s">
        <v>22206</v>
      </c>
      <c r="J132" t="s">
        <v>5823</v>
      </c>
      <c r="K132" t="s">
        <v>4107</v>
      </c>
      <c r="L132" t="s">
        <v>4279</v>
      </c>
      <c r="M132" t="s">
        <v>4280</v>
      </c>
      <c r="O132" t="s">
        <v>4281</v>
      </c>
      <c r="P132">
        <v>68</v>
      </c>
    </row>
    <row r="133" spans="1:21" x14ac:dyDescent="0.2">
      <c r="A133">
        <v>103</v>
      </c>
      <c r="B133" t="s">
        <v>1697</v>
      </c>
      <c r="C133" t="s">
        <v>4282</v>
      </c>
      <c r="D133" t="s">
        <v>4283</v>
      </c>
      <c r="F133" t="s">
        <v>3450</v>
      </c>
      <c r="G133" t="s">
        <v>3747</v>
      </c>
      <c r="H133" t="s">
        <v>3690</v>
      </c>
      <c r="I133" t="s">
        <v>3428</v>
      </c>
      <c r="J133" t="s">
        <v>3402</v>
      </c>
      <c r="K133" t="s">
        <v>4284</v>
      </c>
      <c r="L133" t="s">
        <v>4285</v>
      </c>
      <c r="M133" t="s">
        <v>4286</v>
      </c>
      <c r="O133" t="s">
        <v>3598</v>
      </c>
      <c r="P133">
        <v>93</v>
      </c>
      <c r="Q133" t="s">
        <v>3396</v>
      </c>
      <c r="R133">
        <v>210</v>
      </c>
      <c r="S133" t="s">
        <v>4287</v>
      </c>
      <c r="T133" t="s">
        <v>4287</v>
      </c>
      <c r="U133" t="s">
        <v>3860</v>
      </c>
    </row>
    <row r="134" spans="1:21" x14ac:dyDescent="0.2">
      <c r="A134">
        <v>1030</v>
      </c>
      <c r="B134" t="s">
        <v>3089</v>
      </c>
      <c r="C134" t="s">
        <v>4288</v>
      </c>
      <c r="D134" t="s">
        <v>4172</v>
      </c>
      <c r="F134" t="s">
        <v>4289</v>
      </c>
      <c r="G134" t="s">
        <v>4290</v>
      </c>
      <c r="H134" t="s">
        <v>4174</v>
      </c>
      <c r="I134" t="s">
        <v>3495</v>
      </c>
      <c r="J134" t="s">
        <v>4196</v>
      </c>
      <c r="K134" t="s">
        <v>4107</v>
      </c>
      <c r="L134" t="s">
        <v>4291</v>
      </c>
      <c r="M134" t="s">
        <v>4292</v>
      </c>
      <c r="N134">
        <v>2014</v>
      </c>
      <c r="O134" t="s">
        <v>3605</v>
      </c>
      <c r="P134">
        <v>100</v>
      </c>
      <c r="Q134" t="s">
        <v>3396</v>
      </c>
      <c r="R134">
        <v>215</v>
      </c>
      <c r="S134" t="s">
        <v>4293</v>
      </c>
      <c r="T134" t="s">
        <v>4293</v>
      </c>
      <c r="U134" t="s">
        <v>4293</v>
      </c>
    </row>
    <row r="135" spans="1:21" x14ac:dyDescent="0.2">
      <c r="A135">
        <v>1031</v>
      </c>
      <c r="B135" t="s">
        <v>3089</v>
      </c>
      <c r="C135" t="s">
        <v>4294</v>
      </c>
      <c r="D135" t="s">
        <v>4172</v>
      </c>
      <c r="F135" t="s">
        <v>4289</v>
      </c>
      <c r="G135" t="s">
        <v>4298</v>
      </c>
      <c r="H135" t="s">
        <v>4174</v>
      </c>
      <c r="I135" t="s">
        <v>3495</v>
      </c>
      <c r="J135" t="s">
        <v>4196</v>
      </c>
      <c r="K135" t="s">
        <v>4197</v>
      </c>
      <c r="L135" t="s">
        <v>4295</v>
      </c>
      <c r="M135" t="s">
        <v>4296</v>
      </c>
      <c r="N135">
        <v>2014</v>
      </c>
      <c r="O135" t="s">
        <v>3605</v>
      </c>
      <c r="P135">
        <v>100</v>
      </c>
      <c r="Q135" t="s">
        <v>3396</v>
      </c>
      <c r="R135">
        <v>215</v>
      </c>
      <c r="S135" t="s">
        <v>4293</v>
      </c>
      <c r="T135" t="s">
        <v>4293</v>
      </c>
      <c r="U135" t="s">
        <v>4293</v>
      </c>
    </row>
    <row r="136" spans="1:21" x14ac:dyDescent="0.2">
      <c r="A136">
        <v>1032</v>
      </c>
      <c r="B136" t="s">
        <v>3089</v>
      </c>
      <c r="C136" t="s">
        <v>4297</v>
      </c>
      <c r="D136" t="s">
        <v>4172</v>
      </c>
      <c r="F136" t="s">
        <v>4289</v>
      </c>
      <c r="G136" t="s">
        <v>4298</v>
      </c>
      <c r="H136" t="s">
        <v>4174</v>
      </c>
      <c r="I136" t="s">
        <v>3495</v>
      </c>
      <c r="J136" t="s">
        <v>4196</v>
      </c>
      <c r="K136" t="s">
        <v>4197</v>
      </c>
      <c r="L136" t="s">
        <v>4299</v>
      </c>
      <c r="M136" t="s">
        <v>4300</v>
      </c>
      <c r="O136" t="s">
        <v>3605</v>
      </c>
      <c r="P136">
        <v>100</v>
      </c>
      <c r="Q136" t="s">
        <v>3396</v>
      </c>
      <c r="R136">
        <v>215</v>
      </c>
      <c r="S136" t="s">
        <v>4301</v>
      </c>
      <c r="T136" t="s">
        <v>4301</v>
      </c>
      <c r="U136" t="s">
        <v>4301</v>
      </c>
    </row>
    <row r="137" spans="1:21" x14ac:dyDescent="0.2">
      <c r="A137">
        <v>1033</v>
      </c>
      <c r="B137" t="s">
        <v>3089</v>
      </c>
      <c r="C137" t="s">
        <v>4302</v>
      </c>
      <c r="D137" t="s">
        <v>4172</v>
      </c>
      <c r="F137" t="s">
        <v>4289</v>
      </c>
      <c r="G137" t="s">
        <v>4298</v>
      </c>
      <c r="H137" t="s">
        <v>4174</v>
      </c>
      <c r="I137" t="s">
        <v>3495</v>
      </c>
      <c r="J137" t="s">
        <v>4196</v>
      </c>
      <c r="K137" t="s">
        <v>4197</v>
      </c>
      <c r="L137" t="s">
        <v>4303</v>
      </c>
      <c r="M137" t="s">
        <v>4304</v>
      </c>
      <c r="N137">
        <v>2014</v>
      </c>
      <c r="O137" t="s">
        <v>3605</v>
      </c>
      <c r="P137">
        <v>100</v>
      </c>
      <c r="Q137" t="s">
        <v>3396</v>
      </c>
      <c r="R137">
        <v>215</v>
      </c>
      <c r="S137" t="s">
        <v>4293</v>
      </c>
      <c r="T137" t="s">
        <v>4293</v>
      </c>
      <c r="U137" t="s">
        <v>4293</v>
      </c>
    </row>
    <row r="138" spans="1:21" x14ac:dyDescent="0.2">
      <c r="A138">
        <v>1034</v>
      </c>
      <c r="B138" t="s">
        <v>3089</v>
      </c>
      <c r="C138" t="s">
        <v>4305</v>
      </c>
      <c r="D138" t="s">
        <v>4172</v>
      </c>
      <c r="F138" t="s">
        <v>4289</v>
      </c>
      <c r="G138" t="s">
        <v>4290</v>
      </c>
      <c r="H138" t="s">
        <v>4174</v>
      </c>
      <c r="I138" t="s">
        <v>3495</v>
      </c>
      <c r="J138" t="s">
        <v>4196</v>
      </c>
      <c r="K138" t="s">
        <v>4197</v>
      </c>
      <c r="L138" t="s">
        <v>4306</v>
      </c>
      <c r="M138" t="s">
        <v>4307</v>
      </c>
      <c r="O138" t="s">
        <v>3605</v>
      </c>
      <c r="P138">
        <v>100</v>
      </c>
      <c r="Q138" t="s">
        <v>3396</v>
      </c>
      <c r="R138">
        <v>215</v>
      </c>
      <c r="S138" t="s">
        <v>4293</v>
      </c>
      <c r="T138" t="s">
        <v>4293</v>
      </c>
      <c r="U138" t="s">
        <v>4293</v>
      </c>
    </row>
    <row r="139" spans="1:21" x14ac:dyDescent="0.2">
      <c r="A139">
        <v>1035</v>
      </c>
      <c r="B139" t="s">
        <v>3089</v>
      </c>
      <c r="C139" t="s">
        <v>4308</v>
      </c>
      <c r="D139" t="s">
        <v>4172</v>
      </c>
      <c r="F139" t="s">
        <v>4289</v>
      </c>
      <c r="G139" t="s">
        <v>4290</v>
      </c>
      <c r="H139" t="s">
        <v>4174</v>
      </c>
      <c r="I139" t="s">
        <v>3495</v>
      </c>
      <c r="J139" t="s">
        <v>4196</v>
      </c>
      <c r="K139" t="s">
        <v>4197</v>
      </c>
      <c r="L139" t="s">
        <v>4309</v>
      </c>
      <c r="M139" t="s">
        <v>4310</v>
      </c>
      <c r="N139">
        <v>2014</v>
      </c>
      <c r="O139" t="s">
        <v>3605</v>
      </c>
      <c r="P139">
        <v>100</v>
      </c>
      <c r="Q139" t="s">
        <v>3396</v>
      </c>
      <c r="R139">
        <v>215</v>
      </c>
      <c r="S139" t="s">
        <v>4293</v>
      </c>
      <c r="T139" t="s">
        <v>4293</v>
      </c>
      <c r="U139" t="s">
        <v>4293</v>
      </c>
    </row>
    <row r="140" spans="1:21" x14ac:dyDescent="0.2">
      <c r="A140">
        <v>1036</v>
      </c>
      <c r="B140" t="s">
        <v>3089</v>
      </c>
      <c r="C140" t="s">
        <v>4311</v>
      </c>
      <c r="D140" t="s">
        <v>4172</v>
      </c>
      <c r="F140" t="s">
        <v>4289</v>
      </c>
      <c r="G140" t="s">
        <v>4298</v>
      </c>
      <c r="H140" t="s">
        <v>4174</v>
      </c>
      <c r="I140" t="s">
        <v>3495</v>
      </c>
      <c r="J140" t="s">
        <v>4196</v>
      </c>
      <c r="K140" t="s">
        <v>4197</v>
      </c>
      <c r="L140" t="s">
        <v>4312</v>
      </c>
      <c r="M140" t="s">
        <v>4313</v>
      </c>
      <c r="N140">
        <v>2014</v>
      </c>
      <c r="O140" t="s">
        <v>3605</v>
      </c>
      <c r="P140">
        <v>100</v>
      </c>
      <c r="Q140" t="s">
        <v>3396</v>
      </c>
      <c r="R140">
        <v>215</v>
      </c>
      <c r="S140" t="s">
        <v>4314</v>
      </c>
      <c r="T140" t="s">
        <v>4314</v>
      </c>
      <c r="U140" t="s">
        <v>4314</v>
      </c>
    </row>
    <row r="141" spans="1:21" x14ac:dyDescent="0.2">
      <c r="A141">
        <v>1037</v>
      </c>
      <c r="B141" t="s">
        <v>3089</v>
      </c>
      <c r="C141" t="s">
        <v>4315</v>
      </c>
      <c r="D141" t="s">
        <v>4172</v>
      </c>
      <c r="F141" t="s">
        <v>4289</v>
      </c>
      <c r="G141" t="s">
        <v>4298</v>
      </c>
      <c r="H141" t="s">
        <v>4174</v>
      </c>
      <c r="I141" t="s">
        <v>3495</v>
      </c>
      <c r="J141" t="s">
        <v>4196</v>
      </c>
      <c r="K141" t="s">
        <v>4197</v>
      </c>
      <c r="L141" t="s">
        <v>4316</v>
      </c>
      <c r="M141" t="s">
        <v>4317</v>
      </c>
      <c r="N141">
        <v>2014</v>
      </c>
      <c r="O141" t="s">
        <v>3605</v>
      </c>
      <c r="P141">
        <v>100</v>
      </c>
      <c r="Q141" t="s">
        <v>3396</v>
      </c>
      <c r="R141">
        <v>215</v>
      </c>
      <c r="S141" t="s">
        <v>4301</v>
      </c>
      <c r="T141" t="s">
        <v>4301</v>
      </c>
      <c r="U141" t="s">
        <v>4301</v>
      </c>
    </row>
    <row r="142" spans="1:21" x14ac:dyDescent="0.2">
      <c r="A142">
        <v>1038</v>
      </c>
      <c r="B142" t="s">
        <v>3089</v>
      </c>
      <c r="C142" t="s">
        <v>4318</v>
      </c>
      <c r="D142" t="s">
        <v>4172</v>
      </c>
      <c r="F142" t="s">
        <v>4289</v>
      </c>
      <c r="G142" t="s">
        <v>4290</v>
      </c>
      <c r="H142" t="s">
        <v>4174</v>
      </c>
      <c r="I142" t="s">
        <v>3495</v>
      </c>
      <c r="J142" t="s">
        <v>4196</v>
      </c>
      <c r="K142" t="s">
        <v>4197</v>
      </c>
      <c r="L142" t="s">
        <v>4319</v>
      </c>
      <c r="M142" t="s">
        <v>4320</v>
      </c>
      <c r="N142">
        <v>2014</v>
      </c>
      <c r="O142" t="s">
        <v>3605</v>
      </c>
      <c r="P142">
        <v>100</v>
      </c>
      <c r="Q142" t="s">
        <v>3396</v>
      </c>
      <c r="R142">
        <v>215</v>
      </c>
      <c r="S142" t="s">
        <v>4301</v>
      </c>
      <c r="T142" t="s">
        <v>4301</v>
      </c>
      <c r="U142" t="s">
        <v>4301</v>
      </c>
    </row>
    <row r="143" spans="1:21" x14ac:dyDescent="0.2">
      <c r="A143">
        <v>1039</v>
      </c>
      <c r="B143" t="s">
        <v>3089</v>
      </c>
      <c r="C143" t="s">
        <v>4321</v>
      </c>
      <c r="D143" t="s">
        <v>4172</v>
      </c>
      <c r="F143" t="s">
        <v>4289</v>
      </c>
      <c r="G143" t="s">
        <v>4290</v>
      </c>
      <c r="H143" t="s">
        <v>4174</v>
      </c>
      <c r="I143" t="s">
        <v>3495</v>
      </c>
      <c r="J143" t="s">
        <v>4196</v>
      </c>
      <c r="K143" t="s">
        <v>4197</v>
      </c>
      <c r="L143" t="s">
        <v>4322</v>
      </c>
      <c r="M143" t="s">
        <v>4250</v>
      </c>
      <c r="N143">
        <v>2014</v>
      </c>
      <c r="O143" t="s">
        <v>3605</v>
      </c>
      <c r="P143">
        <v>100</v>
      </c>
      <c r="Q143" t="s">
        <v>3396</v>
      </c>
      <c r="R143">
        <v>215</v>
      </c>
      <c r="S143" t="s">
        <v>4301</v>
      </c>
      <c r="T143" t="s">
        <v>4301</v>
      </c>
      <c r="U143" t="s">
        <v>4301</v>
      </c>
    </row>
    <row r="144" spans="1:21" x14ac:dyDescent="0.2">
      <c r="A144">
        <v>104</v>
      </c>
      <c r="B144" t="s">
        <v>1697</v>
      </c>
      <c r="C144" t="s">
        <v>4323</v>
      </c>
      <c r="D144" t="s">
        <v>4324</v>
      </c>
      <c r="F144" t="s">
        <v>3389</v>
      </c>
      <c r="G144" t="s">
        <v>11220</v>
      </c>
      <c r="H144" t="s">
        <v>20901</v>
      </c>
      <c r="I144" t="s">
        <v>3401</v>
      </c>
      <c r="J144" t="s">
        <v>3402</v>
      </c>
      <c r="K144" t="s">
        <v>3391</v>
      </c>
      <c r="L144" t="s">
        <v>4325</v>
      </c>
      <c r="M144" t="s">
        <v>4326</v>
      </c>
      <c r="O144" t="s">
        <v>3598</v>
      </c>
      <c r="P144">
        <v>93</v>
      </c>
      <c r="Q144" t="s">
        <v>3396</v>
      </c>
      <c r="R144">
        <v>209</v>
      </c>
      <c r="S144" t="s">
        <v>3415</v>
      </c>
      <c r="T144" t="s">
        <v>3415</v>
      </c>
      <c r="U144" t="s">
        <v>4327</v>
      </c>
    </row>
    <row r="145" spans="1:21" x14ac:dyDescent="0.2">
      <c r="A145">
        <v>1040</v>
      </c>
      <c r="B145" t="s">
        <v>3089</v>
      </c>
      <c r="C145" t="s">
        <v>4328</v>
      </c>
      <c r="D145" t="s">
        <v>4172</v>
      </c>
      <c r="F145" t="s">
        <v>4289</v>
      </c>
      <c r="G145" t="s">
        <v>4298</v>
      </c>
      <c r="H145" t="s">
        <v>4174</v>
      </c>
      <c r="I145" t="s">
        <v>3495</v>
      </c>
      <c r="J145" t="s">
        <v>4196</v>
      </c>
      <c r="K145" t="s">
        <v>4197</v>
      </c>
      <c r="L145" t="s">
        <v>4329</v>
      </c>
      <c r="M145" t="s">
        <v>4330</v>
      </c>
      <c r="N145">
        <v>2014</v>
      </c>
      <c r="O145" t="s">
        <v>3605</v>
      </c>
      <c r="P145">
        <v>100</v>
      </c>
      <c r="Q145" t="s">
        <v>3396</v>
      </c>
      <c r="R145">
        <v>215</v>
      </c>
      <c r="S145" t="s">
        <v>4331</v>
      </c>
      <c r="T145" t="s">
        <v>4331</v>
      </c>
      <c r="U145" t="s">
        <v>4331</v>
      </c>
    </row>
    <row r="146" spans="1:21" x14ac:dyDescent="0.2">
      <c r="A146">
        <v>1041</v>
      </c>
      <c r="B146" t="s">
        <v>3089</v>
      </c>
      <c r="C146" t="s">
        <v>4332</v>
      </c>
      <c r="D146" t="s">
        <v>4172</v>
      </c>
      <c r="F146" t="s">
        <v>4289</v>
      </c>
      <c r="G146" t="s">
        <v>4290</v>
      </c>
      <c r="H146" t="s">
        <v>4174</v>
      </c>
      <c r="I146" t="s">
        <v>3495</v>
      </c>
      <c r="J146" t="s">
        <v>4196</v>
      </c>
      <c r="K146" t="s">
        <v>4197</v>
      </c>
      <c r="L146" t="s">
        <v>4333</v>
      </c>
      <c r="M146" t="s">
        <v>4334</v>
      </c>
      <c r="O146" t="s">
        <v>3605</v>
      </c>
      <c r="P146">
        <v>100</v>
      </c>
      <c r="Q146" t="s">
        <v>3396</v>
      </c>
      <c r="R146">
        <v>215</v>
      </c>
      <c r="S146" t="s">
        <v>4335</v>
      </c>
      <c r="T146" t="s">
        <v>4335</v>
      </c>
      <c r="U146" t="s">
        <v>4335</v>
      </c>
    </row>
    <row r="147" spans="1:21" x14ac:dyDescent="0.2">
      <c r="A147">
        <v>1042</v>
      </c>
      <c r="B147" t="s">
        <v>3089</v>
      </c>
      <c r="C147" t="s">
        <v>4336</v>
      </c>
      <c r="D147" t="s">
        <v>4172</v>
      </c>
      <c r="F147" t="s">
        <v>4289</v>
      </c>
      <c r="G147" t="s">
        <v>4290</v>
      </c>
      <c r="H147" t="s">
        <v>4174</v>
      </c>
      <c r="I147" t="s">
        <v>3495</v>
      </c>
      <c r="J147" t="s">
        <v>4196</v>
      </c>
      <c r="K147" t="s">
        <v>4197</v>
      </c>
      <c r="L147" t="s">
        <v>4337</v>
      </c>
      <c r="M147" t="s">
        <v>4338</v>
      </c>
      <c r="N147">
        <v>2014</v>
      </c>
      <c r="O147" t="s">
        <v>3605</v>
      </c>
      <c r="P147">
        <v>100</v>
      </c>
      <c r="Q147" t="s">
        <v>3396</v>
      </c>
      <c r="R147">
        <v>215</v>
      </c>
      <c r="S147" t="s">
        <v>4339</v>
      </c>
      <c r="T147" t="s">
        <v>4339</v>
      </c>
      <c r="U147" t="s">
        <v>4339</v>
      </c>
    </row>
    <row r="148" spans="1:21" x14ac:dyDescent="0.2">
      <c r="A148">
        <v>1043</v>
      </c>
      <c r="B148" t="s">
        <v>3089</v>
      </c>
      <c r="C148" t="s">
        <v>4340</v>
      </c>
      <c r="D148" t="s">
        <v>4172</v>
      </c>
      <c r="F148" t="s">
        <v>4289</v>
      </c>
      <c r="G148" t="s">
        <v>4290</v>
      </c>
      <c r="H148" t="s">
        <v>4174</v>
      </c>
      <c r="I148" t="s">
        <v>3495</v>
      </c>
      <c r="J148" t="s">
        <v>4196</v>
      </c>
      <c r="K148" t="s">
        <v>4197</v>
      </c>
      <c r="L148" t="s">
        <v>4341</v>
      </c>
      <c r="M148" t="s">
        <v>4342</v>
      </c>
      <c r="N148">
        <v>2014</v>
      </c>
      <c r="O148" t="s">
        <v>3605</v>
      </c>
      <c r="P148">
        <v>100</v>
      </c>
      <c r="Q148" t="s">
        <v>3396</v>
      </c>
      <c r="R148">
        <v>215</v>
      </c>
      <c r="S148" t="s">
        <v>4343</v>
      </c>
      <c r="T148" t="s">
        <v>4343</v>
      </c>
      <c r="U148" t="s">
        <v>4343</v>
      </c>
    </row>
    <row r="149" spans="1:21" x14ac:dyDescent="0.2">
      <c r="A149">
        <v>1044</v>
      </c>
      <c r="B149" t="s">
        <v>3089</v>
      </c>
      <c r="C149" t="s">
        <v>4344</v>
      </c>
      <c r="D149" t="s">
        <v>4345</v>
      </c>
      <c r="F149" t="s">
        <v>4242</v>
      </c>
      <c r="G149" t="s">
        <v>4098</v>
      </c>
      <c r="H149" t="s">
        <v>4243</v>
      </c>
      <c r="I149" t="s">
        <v>22207</v>
      </c>
      <c r="J149" t="s">
        <v>4346</v>
      </c>
      <c r="K149" t="s">
        <v>4150</v>
      </c>
      <c r="L149" t="s">
        <v>4347</v>
      </c>
      <c r="M149" t="s">
        <v>4348</v>
      </c>
      <c r="N149" t="s">
        <v>3394</v>
      </c>
      <c r="O149" t="s">
        <v>3605</v>
      </c>
      <c r="P149">
        <v>75</v>
      </c>
      <c r="Q149" t="s">
        <v>3396</v>
      </c>
      <c r="R149">
        <v>207</v>
      </c>
      <c r="S149" t="s">
        <v>4349</v>
      </c>
      <c r="T149" t="s">
        <v>4349</v>
      </c>
      <c r="U149" t="s">
        <v>4349</v>
      </c>
    </row>
    <row r="150" spans="1:21" x14ac:dyDescent="0.2">
      <c r="A150">
        <v>1045</v>
      </c>
      <c r="B150" t="s">
        <v>1697</v>
      </c>
      <c r="C150" t="s">
        <v>22220</v>
      </c>
      <c r="D150" t="s">
        <v>4351</v>
      </c>
      <c r="I150" t="s">
        <v>22206</v>
      </c>
      <c r="J150" t="s">
        <v>22221</v>
      </c>
      <c r="K150" t="s">
        <v>3921</v>
      </c>
      <c r="L150" t="s">
        <v>22222</v>
      </c>
      <c r="M150" t="s">
        <v>22223</v>
      </c>
      <c r="Q150" t="s">
        <v>3396</v>
      </c>
      <c r="R150">
        <v>200</v>
      </c>
    </row>
    <row r="151" spans="1:21" x14ac:dyDescent="0.2">
      <c r="A151">
        <v>105</v>
      </c>
      <c r="B151" t="s">
        <v>1697</v>
      </c>
      <c r="C151" t="s">
        <v>4352</v>
      </c>
      <c r="D151" t="s">
        <v>4353</v>
      </c>
      <c r="F151" t="s">
        <v>3386</v>
      </c>
      <c r="G151" t="s">
        <v>3435</v>
      </c>
      <c r="H151" t="s">
        <v>13859</v>
      </c>
      <c r="I151" t="s">
        <v>3401</v>
      </c>
      <c r="J151" t="s">
        <v>3402</v>
      </c>
      <c r="K151" t="s">
        <v>3391</v>
      </c>
      <c r="L151" t="s">
        <v>4354</v>
      </c>
      <c r="M151" t="s">
        <v>4355</v>
      </c>
      <c r="O151" t="s">
        <v>3395</v>
      </c>
      <c r="P151">
        <v>90</v>
      </c>
      <c r="Q151" t="s">
        <v>3396</v>
      </c>
      <c r="R151">
        <v>213</v>
      </c>
      <c r="S151" t="s">
        <v>4356</v>
      </c>
      <c r="T151" t="s">
        <v>4356</v>
      </c>
      <c r="U151" t="s">
        <v>3860</v>
      </c>
    </row>
    <row r="152" spans="1:21" x14ac:dyDescent="0.2">
      <c r="A152">
        <v>1051</v>
      </c>
      <c r="B152" t="s">
        <v>3089</v>
      </c>
      <c r="C152" t="s">
        <v>4357</v>
      </c>
      <c r="F152" t="s">
        <v>4358</v>
      </c>
      <c r="G152" t="s">
        <v>4140</v>
      </c>
      <c r="H152" t="s">
        <v>4243</v>
      </c>
      <c r="I152" t="s">
        <v>4359</v>
      </c>
      <c r="J152" t="s">
        <v>4124</v>
      </c>
      <c r="K152" t="s">
        <v>3921</v>
      </c>
      <c r="L152" t="s">
        <v>4360</v>
      </c>
      <c r="M152" t="s">
        <v>4361</v>
      </c>
      <c r="Q152" t="s">
        <v>4362</v>
      </c>
      <c r="R152">
        <v>240</v>
      </c>
      <c r="S152" t="s">
        <v>4363</v>
      </c>
      <c r="T152" t="s">
        <v>4363</v>
      </c>
      <c r="U152" t="s">
        <v>4364</v>
      </c>
    </row>
    <row r="153" spans="1:21" x14ac:dyDescent="0.2">
      <c r="A153">
        <v>1052</v>
      </c>
      <c r="B153" t="s">
        <v>3089</v>
      </c>
      <c r="C153" t="s">
        <v>4365</v>
      </c>
      <c r="D153" t="s">
        <v>4366</v>
      </c>
      <c r="F153" t="s">
        <v>4367</v>
      </c>
      <c r="G153" t="s">
        <v>4481</v>
      </c>
      <c r="H153" t="s">
        <v>4174</v>
      </c>
      <c r="I153" t="s">
        <v>22207</v>
      </c>
      <c r="J153" t="s">
        <v>4267</v>
      </c>
      <c r="K153" t="s">
        <v>4107</v>
      </c>
      <c r="L153" t="s">
        <v>4369</v>
      </c>
      <c r="M153" t="s">
        <v>4370</v>
      </c>
      <c r="N153" t="s">
        <v>3394</v>
      </c>
      <c r="O153" t="s">
        <v>3718</v>
      </c>
      <c r="P153">
        <v>19</v>
      </c>
      <c r="Q153" t="s">
        <v>3396</v>
      </c>
      <c r="R153">
        <v>212</v>
      </c>
      <c r="S153" t="s">
        <v>4371</v>
      </c>
      <c r="T153" t="s">
        <v>3752</v>
      </c>
      <c r="U153" t="s">
        <v>3752</v>
      </c>
    </row>
    <row r="154" spans="1:21" x14ac:dyDescent="0.2">
      <c r="A154">
        <v>1054</v>
      </c>
      <c r="B154" t="s">
        <v>3089</v>
      </c>
      <c r="C154" t="s">
        <v>4372</v>
      </c>
      <c r="D154" t="s">
        <v>4373</v>
      </c>
      <c r="E154" t="s">
        <v>20880</v>
      </c>
      <c r="F154" t="s">
        <v>4105</v>
      </c>
      <c r="G154" t="s">
        <v>4140</v>
      </c>
      <c r="H154" t="s">
        <v>21344</v>
      </c>
      <c r="I154" t="s">
        <v>22207</v>
      </c>
      <c r="J154" t="s">
        <v>4375</v>
      </c>
      <c r="K154" t="s">
        <v>4150</v>
      </c>
      <c r="L154" t="s">
        <v>4376</v>
      </c>
      <c r="M154" t="s">
        <v>4377</v>
      </c>
      <c r="N154" t="s">
        <v>3394</v>
      </c>
      <c r="O154" t="s">
        <v>3605</v>
      </c>
      <c r="P154">
        <v>10</v>
      </c>
      <c r="Q154" t="s">
        <v>3396</v>
      </c>
      <c r="R154">
        <v>200</v>
      </c>
      <c r="S154" t="s">
        <v>4378</v>
      </c>
      <c r="T154" t="s">
        <v>4378</v>
      </c>
      <c r="U154" t="s">
        <v>4379</v>
      </c>
    </row>
    <row r="155" spans="1:21" x14ac:dyDescent="0.2">
      <c r="A155">
        <v>1056</v>
      </c>
      <c r="B155" t="s">
        <v>3089</v>
      </c>
      <c r="C155" t="s">
        <v>4380</v>
      </c>
      <c r="D155" t="s">
        <v>4381</v>
      </c>
      <c r="E155" t="s">
        <v>20884</v>
      </c>
      <c r="F155" t="s">
        <v>3595</v>
      </c>
      <c r="G155" t="s">
        <v>5629</v>
      </c>
      <c r="H155" t="s">
        <v>21345</v>
      </c>
      <c r="I155" t="s">
        <v>4382</v>
      </c>
      <c r="J155" t="s">
        <v>4383</v>
      </c>
      <c r="K155" t="s">
        <v>3430</v>
      </c>
      <c r="L155" t="s">
        <v>4384</v>
      </c>
      <c r="M155" t="s">
        <v>4385</v>
      </c>
      <c r="O155" t="s">
        <v>3605</v>
      </c>
      <c r="P155">
        <v>7</v>
      </c>
    </row>
    <row r="156" spans="1:21" x14ac:dyDescent="0.2">
      <c r="A156">
        <v>1058</v>
      </c>
      <c r="B156" t="s">
        <v>3089</v>
      </c>
      <c r="C156" t="s">
        <v>4386</v>
      </c>
      <c r="D156" t="s">
        <v>4387</v>
      </c>
      <c r="F156" t="s">
        <v>4388</v>
      </c>
      <c r="G156" t="s">
        <v>4389</v>
      </c>
      <c r="H156" t="s">
        <v>4390</v>
      </c>
      <c r="I156" t="s">
        <v>3946</v>
      </c>
      <c r="J156" t="s">
        <v>4092</v>
      </c>
      <c r="K156" t="s">
        <v>4107</v>
      </c>
      <c r="L156" t="s">
        <v>4391</v>
      </c>
      <c r="M156" t="s">
        <v>3547</v>
      </c>
      <c r="N156" t="s">
        <v>3394</v>
      </c>
      <c r="O156" t="s">
        <v>3605</v>
      </c>
      <c r="P156">
        <v>76</v>
      </c>
      <c r="Q156" t="s">
        <v>3396</v>
      </c>
      <c r="R156">
        <v>211</v>
      </c>
      <c r="S156" t="s">
        <v>4392</v>
      </c>
      <c r="T156" t="s">
        <v>4392</v>
      </c>
      <c r="U156" t="s">
        <v>4393</v>
      </c>
    </row>
    <row r="157" spans="1:21" x14ac:dyDescent="0.2">
      <c r="A157">
        <v>1059</v>
      </c>
      <c r="B157" t="s">
        <v>3089</v>
      </c>
      <c r="C157" t="s">
        <v>4394</v>
      </c>
      <c r="D157" t="s">
        <v>4395</v>
      </c>
      <c r="I157" t="s">
        <v>4396</v>
      </c>
      <c r="J157" t="s">
        <v>4397</v>
      </c>
      <c r="K157" t="s">
        <v>4107</v>
      </c>
      <c r="L157" t="s">
        <v>4398</v>
      </c>
      <c r="M157" t="s">
        <v>4399</v>
      </c>
      <c r="N157" t="s">
        <v>4400</v>
      </c>
      <c r="Q157" t="s">
        <v>4401</v>
      </c>
      <c r="R157">
        <v>221</v>
      </c>
      <c r="S157" t="s">
        <v>4402</v>
      </c>
      <c r="T157" t="s">
        <v>4402</v>
      </c>
      <c r="U157" t="s">
        <v>4402</v>
      </c>
    </row>
    <row r="158" spans="1:21" x14ac:dyDescent="0.2">
      <c r="A158">
        <v>106</v>
      </c>
      <c r="B158" t="s">
        <v>1697</v>
      </c>
      <c r="C158" t="s">
        <v>4403</v>
      </c>
      <c r="D158" t="s">
        <v>4404</v>
      </c>
      <c r="F158" t="s">
        <v>3474</v>
      </c>
      <c r="G158" t="s">
        <v>3387</v>
      </c>
      <c r="H158" t="s">
        <v>3770</v>
      </c>
      <c r="I158" t="s">
        <v>22206</v>
      </c>
      <c r="J158" t="s">
        <v>22224</v>
      </c>
      <c r="K158" t="s">
        <v>3391</v>
      </c>
      <c r="L158" t="s">
        <v>4405</v>
      </c>
      <c r="M158" t="s">
        <v>4406</v>
      </c>
      <c r="N158" t="s">
        <v>3490</v>
      </c>
      <c r="S158" t="s">
        <v>4407</v>
      </c>
      <c r="T158" t="s">
        <v>4407</v>
      </c>
      <c r="U158" t="s">
        <v>4407</v>
      </c>
    </row>
    <row r="159" spans="1:21" x14ac:dyDescent="0.2">
      <c r="A159">
        <v>1061</v>
      </c>
      <c r="B159" t="s">
        <v>3089</v>
      </c>
      <c r="C159" t="s">
        <v>4408</v>
      </c>
      <c r="D159" t="s">
        <v>4409</v>
      </c>
      <c r="F159" t="s">
        <v>4105</v>
      </c>
      <c r="G159" t="s">
        <v>4140</v>
      </c>
      <c r="H159" t="s">
        <v>4174</v>
      </c>
      <c r="I159" t="s">
        <v>22207</v>
      </c>
      <c r="J159" t="s">
        <v>4185</v>
      </c>
      <c r="K159" t="s">
        <v>4150</v>
      </c>
      <c r="L159" t="s">
        <v>4410</v>
      </c>
      <c r="M159" t="s">
        <v>4411</v>
      </c>
      <c r="N159" t="s">
        <v>3394</v>
      </c>
      <c r="O159" t="s">
        <v>3605</v>
      </c>
      <c r="P159">
        <v>100</v>
      </c>
      <c r="Q159" t="s">
        <v>3396</v>
      </c>
      <c r="R159">
        <v>214</v>
      </c>
      <c r="S159" t="s">
        <v>4412</v>
      </c>
      <c r="T159" t="s">
        <v>4413</v>
      </c>
      <c r="U159" t="s">
        <v>4413</v>
      </c>
    </row>
    <row r="160" spans="1:21" x14ac:dyDescent="0.2">
      <c r="A160">
        <v>1062</v>
      </c>
      <c r="B160" t="s">
        <v>3089</v>
      </c>
      <c r="C160" t="s">
        <v>4414</v>
      </c>
      <c r="D160" t="s">
        <v>4415</v>
      </c>
      <c r="F160" t="s">
        <v>4105</v>
      </c>
      <c r="G160" t="s">
        <v>4140</v>
      </c>
      <c r="H160" t="s">
        <v>4174</v>
      </c>
      <c r="I160" t="s">
        <v>22207</v>
      </c>
      <c r="J160" t="s">
        <v>4185</v>
      </c>
      <c r="K160" t="s">
        <v>4150</v>
      </c>
      <c r="L160" t="s">
        <v>4416</v>
      </c>
      <c r="M160" t="s">
        <v>4417</v>
      </c>
      <c r="N160" t="s">
        <v>3394</v>
      </c>
      <c r="O160" t="s">
        <v>3605</v>
      </c>
      <c r="P160">
        <v>100</v>
      </c>
      <c r="Q160" t="s">
        <v>3396</v>
      </c>
      <c r="R160">
        <v>214</v>
      </c>
      <c r="S160" t="s">
        <v>4412</v>
      </c>
      <c r="T160" t="s">
        <v>4413</v>
      </c>
      <c r="U160" t="s">
        <v>4413</v>
      </c>
    </row>
    <row r="161" spans="1:21" x14ac:dyDescent="0.2">
      <c r="A161">
        <v>1063</v>
      </c>
      <c r="B161" t="s">
        <v>3089</v>
      </c>
      <c r="C161" t="s">
        <v>4418</v>
      </c>
      <c r="D161" t="s">
        <v>4419</v>
      </c>
      <c r="F161" t="s">
        <v>4105</v>
      </c>
      <c r="G161" t="s">
        <v>3420</v>
      </c>
      <c r="H161" t="s">
        <v>20900</v>
      </c>
      <c r="I161" t="s">
        <v>22206</v>
      </c>
      <c r="J161" t="s">
        <v>5823</v>
      </c>
      <c r="K161" t="s">
        <v>4107</v>
      </c>
      <c r="L161" t="s">
        <v>4420</v>
      </c>
      <c r="M161" t="s">
        <v>3681</v>
      </c>
      <c r="O161" t="s">
        <v>4421</v>
      </c>
      <c r="P161">
        <v>65</v>
      </c>
    </row>
    <row r="162" spans="1:21" x14ac:dyDescent="0.2">
      <c r="A162">
        <v>1064</v>
      </c>
      <c r="B162" t="s">
        <v>3089</v>
      </c>
      <c r="C162" t="s">
        <v>4422</v>
      </c>
      <c r="D162" t="s">
        <v>4423</v>
      </c>
      <c r="F162" t="s">
        <v>4105</v>
      </c>
      <c r="G162" t="s">
        <v>4180</v>
      </c>
      <c r="H162" t="s">
        <v>4174</v>
      </c>
      <c r="I162" t="s">
        <v>22207</v>
      </c>
      <c r="J162" t="s">
        <v>4185</v>
      </c>
      <c r="K162" t="s">
        <v>4150</v>
      </c>
      <c r="L162" t="s">
        <v>4424</v>
      </c>
      <c r="M162" t="s">
        <v>4425</v>
      </c>
      <c r="N162" t="s">
        <v>3394</v>
      </c>
      <c r="O162" t="s">
        <v>3605</v>
      </c>
      <c r="P162">
        <v>100</v>
      </c>
      <c r="Q162" t="s">
        <v>3396</v>
      </c>
      <c r="R162">
        <v>204</v>
      </c>
      <c r="S162" t="s">
        <v>4412</v>
      </c>
      <c r="T162" t="s">
        <v>4413</v>
      </c>
      <c r="U162" t="s">
        <v>4413</v>
      </c>
    </row>
    <row r="163" spans="1:21" x14ac:dyDescent="0.2">
      <c r="A163">
        <v>1066</v>
      </c>
      <c r="B163" t="s">
        <v>3089</v>
      </c>
      <c r="C163" t="s">
        <v>4350</v>
      </c>
      <c r="D163" t="s">
        <v>4426</v>
      </c>
      <c r="F163" t="s">
        <v>4105</v>
      </c>
      <c r="G163" t="s">
        <v>4427</v>
      </c>
      <c r="H163" t="s">
        <v>4428</v>
      </c>
      <c r="I163" t="s">
        <v>22207</v>
      </c>
      <c r="J163" t="s">
        <v>4429</v>
      </c>
      <c r="K163" t="s">
        <v>4107</v>
      </c>
      <c r="L163" t="s">
        <v>4430</v>
      </c>
      <c r="M163" t="s">
        <v>4431</v>
      </c>
      <c r="N163" t="s">
        <v>3394</v>
      </c>
      <c r="O163" t="s">
        <v>3605</v>
      </c>
      <c r="P163">
        <v>7</v>
      </c>
      <c r="Q163" t="s">
        <v>3396</v>
      </c>
      <c r="R163">
        <v>207</v>
      </c>
      <c r="S163" t="s">
        <v>4432</v>
      </c>
      <c r="T163" t="s">
        <v>4432</v>
      </c>
      <c r="U163" t="s">
        <v>4433</v>
      </c>
    </row>
    <row r="164" spans="1:21" x14ac:dyDescent="0.2">
      <c r="A164">
        <v>1067</v>
      </c>
      <c r="B164" t="s">
        <v>3089</v>
      </c>
      <c r="C164" t="s">
        <v>4434</v>
      </c>
      <c r="F164" t="s">
        <v>4435</v>
      </c>
      <c r="G164" t="s">
        <v>4090</v>
      </c>
      <c r="H164" t="s">
        <v>3421</v>
      </c>
      <c r="I164" t="s">
        <v>22206</v>
      </c>
      <c r="J164" t="s">
        <v>5823</v>
      </c>
      <c r="K164" t="s">
        <v>4107</v>
      </c>
      <c r="L164" t="s">
        <v>4436</v>
      </c>
      <c r="M164" t="s">
        <v>4437</v>
      </c>
      <c r="N164" t="s">
        <v>4438</v>
      </c>
      <c r="S164" t="s">
        <v>4439</v>
      </c>
      <c r="T164" t="s">
        <v>4439</v>
      </c>
      <c r="U164" t="s">
        <v>4439</v>
      </c>
    </row>
    <row r="165" spans="1:21" x14ac:dyDescent="0.2">
      <c r="A165">
        <v>1068</v>
      </c>
      <c r="B165" t="s">
        <v>3089</v>
      </c>
      <c r="C165" t="s">
        <v>4440</v>
      </c>
      <c r="D165" t="s">
        <v>4441</v>
      </c>
      <c r="F165" t="s">
        <v>4105</v>
      </c>
      <c r="G165" t="s">
        <v>4442</v>
      </c>
      <c r="H165" t="s">
        <v>4174</v>
      </c>
      <c r="I165" t="s">
        <v>22206</v>
      </c>
      <c r="J165" t="s">
        <v>22225</v>
      </c>
      <c r="K165" t="s">
        <v>3921</v>
      </c>
      <c r="L165" t="s">
        <v>4443</v>
      </c>
      <c r="M165" t="s">
        <v>4444</v>
      </c>
      <c r="N165" t="s">
        <v>4445</v>
      </c>
    </row>
    <row r="166" spans="1:21" x14ac:dyDescent="0.2">
      <c r="A166">
        <v>107</v>
      </c>
      <c r="B166" t="s">
        <v>1697</v>
      </c>
      <c r="C166" t="s">
        <v>4446</v>
      </c>
      <c r="D166" t="s">
        <v>4447</v>
      </c>
      <c r="F166" t="s">
        <v>3389</v>
      </c>
      <c r="G166" t="s">
        <v>3542</v>
      </c>
      <c r="H166" t="s">
        <v>3690</v>
      </c>
      <c r="I166" t="s">
        <v>3428</v>
      </c>
      <c r="J166" t="s">
        <v>3402</v>
      </c>
      <c r="K166" t="s">
        <v>3391</v>
      </c>
      <c r="L166" t="s">
        <v>4449</v>
      </c>
      <c r="M166" t="s">
        <v>4450</v>
      </c>
      <c r="N166" t="s">
        <v>3394</v>
      </c>
      <c r="O166" t="s">
        <v>3718</v>
      </c>
      <c r="P166">
        <v>19</v>
      </c>
      <c r="Q166" t="s">
        <v>3396</v>
      </c>
      <c r="R166">
        <v>213</v>
      </c>
      <c r="S166" t="s">
        <v>3415</v>
      </c>
      <c r="T166" t="s">
        <v>3415</v>
      </c>
      <c r="U166" t="s">
        <v>4451</v>
      </c>
    </row>
    <row r="167" spans="1:21" x14ac:dyDescent="0.2">
      <c r="A167">
        <v>1070</v>
      </c>
      <c r="B167" t="s">
        <v>3089</v>
      </c>
      <c r="C167" t="s">
        <v>4452</v>
      </c>
      <c r="D167" t="s">
        <v>4453</v>
      </c>
      <c r="F167" t="s">
        <v>4454</v>
      </c>
      <c r="G167" t="s">
        <v>21306</v>
      </c>
      <c r="H167" t="s">
        <v>20902</v>
      </c>
      <c r="I167" t="s">
        <v>3389</v>
      </c>
      <c r="J167" t="s">
        <v>4455</v>
      </c>
      <c r="K167" t="s">
        <v>4107</v>
      </c>
      <c r="L167" t="s">
        <v>4456</v>
      </c>
      <c r="M167" t="s">
        <v>4457</v>
      </c>
      <c r="N167" t="s">
        <v>3394</v>
      </c>
    </row>
    <row r="168" spans="1:21" x14ac:dyDescent="0.2">
      <c r="A168">
        <v>1071</v>
      </c>
      <c r="B168" t="s">
        <v>3089</v>
      </c>
      <c r="C168" t="s">
        <v>4458</v>
      </c>
      <c r="D168" t="s">
        <v>4459</v>
      </c>
      <c r="F168" t="s">
        <v>4460</v>
      </c>
      <c r="G168" t="s">
        <v>4467</v>
      </c>
      <c r="H168" t="s">
        <v>20903</v>
      </c>
      <c r="I168" t="s">
        <v>22206</v>
      </c>
      <c r="J168" t="s">
        <v>5823</v>
      </c>
      <c r="K168" t="s">
        <v>4107</v>
      </c>
      <c r="L168" t="s">
        <v>4461</v>
      </c>
      <c r="M168" t="s">
        <v>4462</v>
      </c>
      <c r="O168" t="s">
        <v>4463</v>
      </c>
      <c r="P168">
        <v>28</v>
      </c>
      <c r="S168" t="s">
        <v>4464</v>
      </c>
      <c r="T168" t="s">
        <v>4464</v>
      </c>
      <c r="U168" t="s">
        <v>4464</v>
      </c>
    </row>
    <row r="169" spans="1:21" x14ac:dyDescent="0.2">
      <c r="A169">
        <v>1076</v>
      </c>
      <c r="B169" t="s">
        <v>3089</v>
      </c>
      <c r="C169" t="s">
        <v>4465</v>
      </c>
      <c r="D169" t="s">
        <v>4466</v>
      </c>
      <c r="F169" t="s">
        <v>4105</v>
      </c>
      <c r="G169" t="s">
        <v>4467</v>
      </c>
      <c r="H169" t="s">
        <v>4374</v>
      </c>
      <c r="I169" t="s">
        <v>22207</v>
      </c>
      <c r="J169" t="s">
        <v>4375</v>
      </c>
      <c r="K169" t="s">
        <v>4107</v>
      </c>
      <c r="L169" t="s">
        <v>4468</v>
      </c>
      <c r="M169" t="s">
        <v>4469</v>
      </c>
      <c r="N169" t="s">
        <v>3394</v>
      </c>
      <c r="O169" t="s">
        <v>3605</v>
      </c>
      <c r="P169">
        <v>7</v>
      </c>
      <c r="Q169" t="s">
        <v>3396</v>
      </c>
      <c r="R169">
        <v>207</v>
      </c>
      <c r="S169" t="s">
        <v>4470</v>
      </c>
      <c r="T169" t="s">
        <v>4470</v>
      </c>
      <c r="U169" t="s">
        <v>4470</v>
      </c>
    </row>
    <row r="170" spans="1:21" x14ac:dyDescent="0.2">
      <c r="A170">
        <v>108</v>
      </c>
      <c r="B170" t="s">
        <v>1697</v>
      </c>
      <c r="C170" t="s">
        <v>4471</v>
      </c>
      <c r="D170" t="s">
        <v>4472</v>
      </c>
      <c r="F170" t="s">
        <v>4473</v>
      </c>
      <c r="G170" t="s">
        <v>3435</v>
      </c>
      <c r="H170" t="s">
        <v>3723</v>
      </c>
      <c r="I170" t="s">
        <v>3428</v>
      </c>
      <c r="J170" t="s">
        <v>4474</v>
      </c>
      <c r="K170" t="s">
        <v>4475</v>
      </c>
      <c r="L170" t="s">
        <v>4476</v>
      </c>
      <c r="M170" t="s">
        <v>4477</v>
      </c>
      <c r="N170" t="s">
        <v>3433</v>
      </c>
      <c r="O170" t="s">
        <v>3718</v>
      </c>
      <c r="P170">
        <v>19</v>
      </c>
      <c r="Q170" t="s">
        <v>3396</v>
      </c>
      <c r="R170">
        <v>209</v>
      </c>
      <c r="S170" t="s">
        <v>3440</v>
      </c>
      <c r="T170" t="s">
        <v>3440</v>
      </c>
      <c r="U170" t="s">
        <v>4104</v>
      </c>
    </row>
    <row r="171" spans="1:21" x14ac:dyDescent="0.2">
      <c r="A171">
        <v>1080</v>
      </c>
      <c r="B171" t="s">
        <v>3089</v>
      </c>
      <c r="C171" t="s">
        <v>4478</v>
      </c>
      <c r="D171" t="s">
        <v>4479</v>
      </c>
      <c r="F171" t="s">
        <v>4480</v>
      </c>
      <c r="G171" t="s">
        <v>4481</v>
      </c>
      <c r="H171" t="s">
        <v>4174</v>
      </c>
      <c r="I171" t="s">
        <v>4482</v>
      </c>
      <c r="J171" t="s">
        <v>4267</v>
      </c>
      <c r="K171" t="s">
        <v>4150</v>
      </c>
      <c r="L171" t="s">
        <v>4483</v>
      </c>
      <c r="M171" t="s">
        <v>4484</v>
      </c>
      <c r="O171" t="s">
        <v>3395</v>
      </c>
      <c r="P171">
        <v>78</v>
      </c>
      <c r="Q171" t="s">
        <v>4485</v>
      </c>
      <c r="R171">
        <v>203</v>
      </c>
      <c r="S171" t="s">
        <v>4486</v>
      </c>
      <c r="T171" t="s">
        <v>4486</v>
      </c>
      <c r="U171" t="s">
        <v>4486</v>
      </c>
    </row>
    <row r="172" spans="1:21" x14ac:dyDescent="0.2">
      <c r="A172">
        <v>1081</v>
      </c>
      <c r="B172" t="s">
        <v>3089</v>
      </c>
      <c r="C172" t="s">
        <v>4487</v>
      </c>
      <c r="D172" t="s">
        <v>4488</v>
      </c>
      <c r="I172" t="s">
        <v>4149</v>
      </c>
      <c r="J172" t="s">
        <v>4490</v>
      </c>
      <c r="K172" t="s">
        <v>4150</v>
      </c>
      <c r="L172" t="s">
        <v>4491</v>
      </c>
      <c r="M172" t="s">
        <v>4492</v>
      </c>
      <c r="Q172" t="s">
        <v>3396</v>
      </c>
      <c r="R172">
        <v>212</v>
      </c>
      <c r="S172" t="s">
        <v>4493</v>
      </c>
      <c r="T172" t="s">
        <v>4493</v>
      </c>
      <c r="U172" t="s">
        <v>4493</v>
      </c>
    </row>
    <row r="173" spans="1:21" x14ac:dyDescent="0.2">
      <c r="A173">
        <v>1082</v>
      </c>
      <c r="B173" t="s">
        <v>3089</v>
      </c>
      <c r="C173" t="s">
        <v>4478</v>
      </c>
      <c r="D173" t="s">
        <v>4494</v>
      </c>
      <c r="F173" t="s">
        <v>4105</v>
      </c>
      <c r="G173" t="s">
        <v>4140</v>
      </c>
      <c r="H173" t="s">
        <v>4174</v>
      </c>
      <c r="I173" t="s">
        <v>22207</v>
      </c>
      <c r="J173" t="s">
        <v>4132</v>
      </c>
      <c r="K173" t="s">
        <v>4150</v>
      </c>
      <c r="L173" t="s">
        <v>4495</v>
      </c>
      <c r="M173" t="s">
        <v>4496</v>
      </c>
      <c r="N173" t="s">
        <v>4497</v>
      </c>
      <c r="O173" t="s">
        <v>3395</v>
      </c>
      <c r="P173">
        <v>78</v>
      </c>
      <c r="Q173" t="s">
        <v>4485</v>
      </c>
      <c r="R173">
        <v>203</v>
      </c>
      <c r="S173" t="s">
        <v>4498</v>
      </c>
      <c r="T173" t="s">
        <v>4499</v>
      </c>
      <c r="U173" t="s">
        <v>4499</v>
      </c>
    </row>
    <row r="174" spans="1:21" x14ac:dyDescent="0.2">
      <c r="A174">
        <v>109</v>
      </c>
      <c r="B174" t="s">
        <v>1697</v>
      </c>
      <c r="C174" t="s">
        <v>4500</v>
      </c>
      <c r="D174" t="s">
        <v>4501</v>
      </c>
      <c r="F174" t="s">
        <v>4502</v>
      </c>
      <c r="G174" t="s">
        <v>4016</v>
      </c>
      <c r="H174" t="s">
        <v>7490</v>
      </c>
      <c r="I174" t="s">
        <v>4504</v>
      </c>
      <c r="J174" t="s">
        <v>4505</v>
      </c>
      <c r="K174" t="s">
        <v>3545</v>
      </c>
      <c r="L174" t="s">
        <v>4506</v>
      </c>
      <c r="M174" t="s">
        <v>4507</v>
      </c>
      <c r="O174" t="s">
        <v>3395</v>
      </c>
      <c r="P174">
        <v>13</v>
      </c>
      <c r="Q174" t="s">
        <v>3396</v>
      </c>
      <c r="R174">
        <v>213</v>
      </c>
      <c r="S174" t="s">
        <v>4508</v>
      </c>
      <c r="T174" t="s">
        <v>4508</v>
      </c>
      <c r="U174" t="s">
        <v>3752</v>
      </c>
    </row>
    <row r="175" spans="1:21" x14ac:dyDescent="0.2">
      <c r="A175">
        <v>110</v>
      </c>
      <c r="B175" t="s">
        <v>1697</v>
      </c>
      <c r="C175" t="s">
        <v>4509</v>
      </c>
      <c r="D175" t="s">
        <v>4510</v>
      </c>
      <c r="F175" t="s">
        <v>3474</v>
      </c>
      <c r="G175" t="s">
        <v>3435</v>
      </c>
      <c r="H175" t="s">
        <v>3640</v>
      </c>
      <c r="I175" t="s">
        <v>22207</v>
      </c>
      <c r="J175" t="s">
        <v>3578</v>
      </c>
      <c r="K175" t="s">
        <v>3391</v>
      </c>
      <c r="L175" t="s">
        <v>4511</v>
      </c>
      <c r="M175" t="s">
        <v>4512</v>
      </c>
      <c r="N175" t="s">
        <v>4513</v>
      </c>
      <c r="O175" t="s">
        <v>3605</v>
      </c>
      <c r="P175">
        <v>15</v>
      </c>
      <c r="Q175" t="s">
        <v>3396</v>
      </c>
      <c r="R175">
        <v>214</v>
      </c>
      <c r="S175" t="s">
        <v>4514</v>
      </c>
      <c r="T175" t="s">
        <v>4514</v>
      </c>
      <c r="U175" t="s">
        <v>3687</v>
      </c>
    </row>
    <row r="176" spans="1:21" x14ac:dyDescent="0.2">
      <c r="A176">
        <v>1100</v>
      </c>
      <c r="B176" t="s">
        <v>3089</v>
      </c>
      <c r="C176" t="s">
        <v>4515</v>
      </c>
      <c r="F176" t="s">
        <v>4516</v>
      </c>
      <c r="G176" t="s">
        <v>4098</v>
      </c>
      <c r="H176" t="s">
        <v>4517</v>
      </c>
      <c r="I176" t="s">
        <v>22206</v>
      </c>
      <c r="J176" t="s">
        <v>5823</v>
      </c>
      <c r="K176" t="s">
        <v>3921</v>
      </c>
      <c r="L176" t="s">
        <v>4518</v>
      </c>
      <c r="M176" t="s">
        <v>4519</v>
      </c>
      <c r="O176" t="s">
        <v>4520</v>
      </c>
      <c r="P176">
        <v>86</v>
      </c>
      <c r="S176" t="s">
        <v>4521</v>
      </c>
      <c r="T176" t="s">
        <v>4521</v>
      </c>
      <c r="U176" t="s">
        <v>4521</v>
      </c>
    </row>
    <row r="177" spans="1:21" x14ac:dyDescent="0.2">
      <c r="A177">
        <v>1101</v>
      </c>
      <c r="B177" t="s">
        <v>3089</v>
      </c>
      <c r="C177" t="s">
        <v>4522</v>
      </c>
      <c r="D177" t="s">
        <v>4523</v>
      </c>
      <c r="E177" t="s">
        <v>20880</v>
      </c>
      <c r="F177" t="s">
        <v>4524</v>
      </c>
      <c r="G177" t="s">
        <v>4442</v>
      </c>
      <c r="H177" t="s">
        <v>4174</v>
      </c>
      <c r="I177" t="s">
        <v>4525</v>
      </c>
      <c r="J177" t="s">
        <v>4526</v>
      </c>
      <c r="K177" t="s">
        <v>4150</v>
      </c>
      <c r="L177" t="s">
        <v>4527</v>
      </c>
      <c r="M177" t="s">
        <v>4528</v>
      </c>
      <c r="N177" t="s">
        <v>4529</v>
      </c>
      <c r="O177" t="s">
        <v>4530</v>
      </c>
      <c r="P177">
        <v>82</v>
      </c>
      <c r="Q177" t="s">
        <v>4362</v>
      </c>
      <c r="R177">
        <v>241</v>
      </c>
      <c r="S177" t="s">
        <v>4531</v>
      </c>
      <c r="T177" t="s">
        <v>4531</v>
      </c>
      <c r="U177" t="s">
        <v>4531</v>
      </c>
    </row>
    <row r="178" spans="1:21" x14ac:dyDescent="0.2">
      <c r="A178">
        <v>1102</v>
      </c>
      <c r="B178" t="s">
        <v>3089</v>
      </c>
      <c r="C178" t="s">
        <v>4218</v>
      </c>
      <c r="D178" t="s">
        <v>4532</v>
      </c>
      <c r="F178" t="s">
        <v>4105</v>
      </c>
      <c r="G178" t="s">
        <v>4098</v>
      </c>
      <c r="H178" t="s">
        <v>4533</v>
      </c>
      <c r="I178" t="s">
        <v>22207</v>
      </c>
      <c r="J178" t="s">
        <v>4375</v>
      </c>
      <c r="K178" t="s">
        <v>4107</v>
      </c>
      <c r="L178" t="s">
        <v>4534</v>
      </c>
      <c r="M178" t="s">
        <v>4535</v>
      </c>
      <c r="O178" t="s">
        <v>3453</v>
      </c>
      <c r="P178">
        <v>72</v>
      </c>
      <c r="Q178" t="s">
        <v>3396</v>
      </c>
      <c r="R178">
        <v>209</v>
      </c>
      <c r="S178" t="s">
        <v>4036</v>
      </c>
      <c r="T178" t="s">
        <v>4536</v>
      </c>
      <c r="U178" t="s">
        <v>4536</v>
      </c>
    </row>
    <row r="179" spans="1:21" x14ac:dyDescent="0.2">
      <c r="A179">
        <v>1103</v>
      </c>
      <c r="B179" t="s">
        <v>3089</v>
      </c>
      <c r="C179" t="s">
        <v>4537</v>
      </c>
      <c r="D179" t="s">
        <v>4538</v>
      </c>
      <c r="F179" t="s">
        <v>4105</v>
      </c>
      <c r="G179" t="s">
        <v>4442</v>
      </c>
      <c r="H179" t="s">
        <v>4174</v>
      </c>
      <c r="I179" t="s">
        <v>22207</v>
      </c>
      <c r="J179" t="s">
        <v>4132</v>
      </c>
      <c r="K179" t="s">
        <v>4107</v>
      </c>
      <c r="L179" t="s">
        <v>4539</v>
      </c>
      <c r="M179" t="s">
        <v>4540</v>
      </c>
      <c r="N179" t="s">
        <v>3394</v>
      </c>
      <c r="O179" t="s">
        <v>3598</v>
      </c>
      <c r="P179">
        <v>93</v>
      </c>
      <c r="Q179" t="s">
        <v>3396</v>
      </c>
      <c r="R179">
        <v>206</v>
      </c>
      <c r="S179" t="s">
        <v>4541</v>
      </c>
      <c r="T179" t="s">
        <v>3924</v>
      </c>
      <c r="U179" t="s">
        <v>3924</v>
      </c>
    </row>
    <row r="180" spans="1:21" x14ac:dyDescent="0.2">
      <c r="A180">
        <v>1104</v>
      </c>
      <c r="B180" t="s">
        <v>3089</v>
      </c>
      <c r="C180" t="s">
        <v>4542</v>
      </c>
      <c r="D180" t="s">
        <v>4543</v>
      </c>
      <c r="F180" t="s">
        <v>4105</v>
      </c>
      <c r="G180" t="s">
        <v>4192</v>
      </c>
      <c r="H180" t="s">
        <v>4174</v>
      </c>
      <c r="I180" t="s">
        <v>22207</v>
      </c>
      <c r="J180" t="s">
        <v>4375</v>
      </c>
      <c r="K180" t="s">
        <v>4107</v>
      </c>
      <c r="L180" t="s">
        <v>4544</v>
      </c>
      <c r="M180" t="s">
        <v>4545</v>
      </c>
      <c r="N180" t="s">
        <v>4546</v>
      </c>
      <c r="O180" t="s">
        <v>3453</v>
      </c>
      <c r="P180">
        <v>72</v>
      </c>
      <c r="Q180" t="s">
        <v>3396</v>
      </c>
      <c r="R180">
        <v>209</v>
      </c>
      <c r="S180" t="s">
        <v>4547</v>
      </c>
      <c r="T180" t="s">
        <v>4548</v>
      </c>
      <c r="U180" t="s">
        <v>4548</v>
      </c>
    </row>
    <row r="181" spans="1:21" x14ac:dyDescent="0.2">
      <c r="A181">
        <v>1105</v>
      </c>
      <c r="B181" t="s">
        <v>1697</v>
      </c>
      <c r="C181" t="s">
        <v>3183</v>
      </c>
      <c r="D181" t="s">
        <v>4549</v>
      </c>
      <c r="F181" t="s">
        <v>4550</v>
      </c>
      <c r="G181" t="s">
        <v>21346</v>
      </c>
      <c r="H181" t="s">
        <v>3912</v>
      </c>
      <c r="I181" t="s">
        <v>4550</v>
      </c>
      <c r="J181" t="s">
        <v>3671</v>
      </c>
      <c r="K181" t="s">
        <v>4150</v>
      </c>
      <c r="L181" t="s">
        <v>4552</v>
      </c>
      <c r="M181" t="s">
        <v>4553</v>
      </c>
      <c r="O181" t="s">
        <v>4232</v>
      </c>
      <c r="P181">
        <v>67</v>
      </c>
      <c r="Q181" t="s">
        <v>4554</v>
      </c>
      <c r="R181">
        <v>162</v>
      </c>
      <c r="S181" t="s">
        <v>4555</v>
      </c>
      <c r="T181" t="s">
        <v>4555</v>
      </c>
      <c r="U181" t="s">
        <v>4555</v>
      </c>
    </row>
    <row r="182" spans="1:21" x14ac:dyDescent="0.2">
      <c r="A182">
        <v>1106</v>
      </c>
      <c r="B182" t="s">
        <v>3089</v>
      </c>
      <c r="C182" t="s">
        <v>4556</v>
      </c>
      <c r="D182" t="s">
        <v>4557</v>
      </c>
      <c r="F182" t="s">
        <v>4558</v>
      </c>
      <c r="G182" t="s">
        <v>4559</v>
      </c>
      <c r="H182" t="s">
        <v>4560</v>
      </c>
      <c r="I182" t="s">
        <v>4561</v>
      </c>
      <c r="J182" t="s">
        <v>4562</v>
      </c>
      <c r="K182" t="s">
        <v>4107</v>
      </c>
      <c r="L182" t="s">
        <v>4563</v>
      </c>
      <c r="M182" t="s">
        <v>4564</v>
      </c>
      <c r="O182" t="s">
        <v>3605</v>
      </c>
      <c r="P182">
        <v>7</v>
      </c>
      <c r="Q182" t="s">
        <v>3396</v>
      </c>
      <c r="R182">
        <v>211</v>
      </c>
      <c r="S182" t="s">
        <v>4565</v>
      </c>
      <c r="T182" t="s">
        <v>4565</v>
      </c>
      <c r="U182" t="s">
        <v>3752</v>
      </c>
    </row>
    <row r="183" spans="1:21" x14ac:dyDescent="0.2">
      <c r="A183">
        <v>111</v>
      </c>
      <c r="B183" t="s">
        <v>1697</v>
      </c>
      <c r="C183" t="s">
        <v>4566</v>
      </c>
      <c r="D183" t="s">
        <v>4567</v>
      </c>
      <c r="F183" t="s">
        <v>3389</v>
      </c>
      <c r="G183" t="s">
        <v>3625</v>
      </c>
      <c r="H183" t="s">
        <v>21347</v>
      </c>
      <c r="I183" t="s">
        <v>3401</v>
      </c>
      <c r="J183" t="s">
        <v>3402</v>
      </c>
      <c r="K183" t="s">
        <v>3391</v>
      </c>
      <c r="L183" t="s">
        <v>4568</v>
      </c>
      <c r="M183" t="s">
        <v>4569</v>
      </c>
      <c r="O183" t="s">
        <v>3718</v>
      </c>
      <c r="P183">
        <v>19</v>
      </c>
      <c r="Q183" t="s">
        <v>3396</v>
      </c>
      <c r="R183">
        <v>212</v>
      </c>
      <c r="S183" t="s">
        <v>4570</v>
      </c>
      <c r="T183" t="s">
        <v>4570</v>
      </c>
      <c r="U183" t="s">
        <v>3441</v>
      </c>
    </row>
    <row r="184" spans="1:21" x14ac:dyDescent="0.2">
      <c r="A184">
        <v>1112</v>
      </c>
      <c r="B184" t="s">
        <v>3416</v>
      </c>
      <c r="C184" t="s">
        <v>4571</v>
      </c>
      <c r="D184" t="s">
        <v>4572</v>
      </c>
      <c r="F184" t="s">
        <v>3419</v>
      </c>
      <c r="G184" t="s">
        <v>3420</v>
      </c>
      <c r="H184" t="s">
        <v>3421</v>
      </c>
      <c r="I184" t="s">
        <v>22206</v>
      </c>
      <c r="J184" t="s">
        <v>5823</v>
      </c>
      <c r="K184" t="s">
        <v>4573</v>
      </c>
      <c r="L184" t="s">
        <v>4574</v>
      </c>
      <c r="M184" t="s">
        <v>4575</v>
      </c>
      <c r="S184" t="s">
        <v>4576</v>
      </c>
      <c r="T184" t="s">
        <v>4576</v>
      </c>
      <c r="U184" t="s">
        <v>4576</v>
      </c>
    </row>
    <row r="185" spans="1:21" x14ac:dyDescent="0.2">
      <c r="A185">
        <v>1113</v>
      </c>
      <c r="B185" t="s">
        <v>3416</v>
      </c>
      <c r="C185" t="s">
        <v>4577</v>
      </c>
      <c r="D185" t="s">
        <v>4578</v>
      </c>
      <c r="F185" t="s">
        <v>3419</v>
      </c>
      <c r="G185" t="s">
        <v>3420</v>
      </c>
      <c r="H185" t="s">
        <v>3421</v>
      </c>
      <c r="I185" t="s">
        <v>22206</v>
      </c>
      <c r="J185" t="s">
        <v>5823</v>
      </c>
      <c r="K185" t="s">
        <v>4573</v>
      </c>
      <c r="L185" t="s">
        <v>4579</v>
      </c>
      <c r="M185" t="s">
        <v>4580</v>
      </c>
      <c r="S185" t="s">
        <v>4576</v>
      </c>
      <c r="T185" t="s">
        <v>4576</v>
      </c>
      <c r="U185" t="s">
        <v>4576</v>
      </c>
    </row>
    <row r="186" spans="1:21" x14ac:dyDescent="0.2">
      <c r="A186">
        <v>1119</v>
      </c>
      <c r="B186" t="s">
        <v>3089</v>
      </c>
      <c r="C186" t="s">
        <v>4581</v>
      </c>
      <c r="D186" t="s">
        <v>4582</v>
      </c>
      <c r="F186" t="s">
        <v>4583</v>
      </c>
      <c r="G186" t="s">
        <v>4584</v>
      </c>
      <c r="H186" t="s">
        <v>4174</v>
      </c>
      <c r="I186" t="s">
        <v>4585</v>
      </c>
      <c r="J186" t="s">
        <v>3671</v>
      </c>
      <c r="K186" t="s">
        <v>4107</v>
      </c>
      <c r="L186" t="s">
        <v>4586</v>
      </c>
      <c r="M186" t="s">
        <v>4587</v>
      </c>
      <c r="N186" t="s">
        <v>4588</v>
      </c>
      <c r="S186" t="s">
        <v>4589</v>
      </c>
      <c r="T186" t="s">
        <v>4590</v>
      </c>
      <c r="U186" t="s">
        <v>4590</v>
      </c>
    </row>
    <row r="187" spans="1:21" x14ac:dyDescent="0.2">
      <c r="A187">
        <v>112</v>
      </c>
      <c r="B187" t="s">
        <v>1697</v>
      </c>
      <c r="C187" t="s">
        <v>4591</v>
      </c>
      <c r="D187" t="s">
        <v>4592</v>
      </c>
      <c r="F187" t="s">
        <v>4594</v>
      </c>
      <c r="G187" t="s">
        <v>22226</v>
      </c>
      <c r="H187" t="s">
        <v>22227</v>
      </c>
      <c r="I187" t="s">
        <v>18276</v>
      </c>
      <c r="J187" t="s">
        <v>20905</v>
      </c>
      <c r="K187" t="s">
        <v>3391</v>
      </c>
      <c r="L187" t="s">
        <v>4595</v>
      </c>
      <c r="M187" t="s">
        <v>4596</v>
      </c>
      <c r="N187" t="s">
        <v>3394</v>
      </c>
      <c r="O187" t="s">
        <v>3605</v>
      </c>
      <c r="P187">
        <v>10</v>
      </c>
      <c r="Q187" t="s">
        <v>3396</v>
      </c>
      <c r="R187">
        <v>200</v>
      </c>
      <c r="S187" t="s">
        <v>4597</v>
      </c>
      <c r="T187" t="s">
        <v>4597</v>
      </c>
      <c r="U187" t="s">
        <v>4597</v>
      </c>
    </row>
    <row r="188" spans="1:21" x14ac:dyDescent="0.2">
      <c r="A188">
        <v>113</v>
      </c>
      <c r="B188" t="s">
        <v>1697</v>
      </c>
      <c r="C188" t="s">
        <v>4598</v>
      </c>
      <c r="D188" t="s">
        <v>4599</v>
      </c>
      <c r="F188" t="s">
        <v>20921</v>
      </c>
      <c r="G188" t="s">
        <v>3747</v>
      </c>
      <c r="H188" t="s">
        <v>3800</v>
      </c>
      <c r="I188" t="s">
        <v>4045</v>
      </c>
      <c r="J188" t="s">
        <v>22228</v>
      </c>
      <c r="K188" t="s">
        <v>3545</v>
      </c>
      <c r="L188" t="s">
        <v>4600</v>
      </c>
      <c r="M188" t="s">
        <v>4601</v>
      </c>
      <c r="N188" t="s">
        <v>22229</v>
      </c>
      <c r="O188" t="s">
        <v>3718</v>
      </c>
      <c r="P188">
        <v>19</v>
      </c>
      <c r="Q188" t="s">
        <v>3396</v>
      </c>
      <c r="R188">
        <v>212</v>
      </c>
      <c r="S188" t="s">
        <v>4602</v>
      </c>
      <c r="T188" t="s">
        <v>4602</v>
      </c>
      <c r="U188" t="s">
        <v>4603</v>
      </c>
    </row>
    <row r="189" spans="1:21" x14ac:dyDescent="0.2">
      <c r="A189">
        <v>1130</v>
      </c>
      <c r="B189" t="s">
        <v>3089</v>
      </c>
      <c r="C189" t="s">
        <v>4604</v>
      </c>
      <c r="D189" t="s">
        <v>4605</v>
      </c>
      <c r="F189" t="s">
        <v>4273</v>
      </c>
      <c r="G189" t="s">
        <v>4140</v>
      </c>
      <c r="H189" t="s">
        <v>4174</v>
      </c>
      <c r="I189" t="s">
        <v>22206</v>
      </c>
      <c r="J189" t="s">
        <v>5823</v>
      </c>
      <c r="K189" t="s">
        <v>4107</v>
      </c>
      <c r="L189" t="s">
        <v>4606</v>
      </c>
      <c r="M189" t="s">
        <v>4607</v>
      </c>
      <c r="N189" t="s">
        <v>21348</v>
      </c>
      <c r="S189" t="s">
        <v>21349</v>
      </c>
      <c r="T189" t="s">
        <v>21349</v>
      </c>
      <c r="U189" t="s">
        <v>21349</v>
      </c>
    </row>
    <row r="190" spans="1:21" x14ac:dyDescent="0.2">
      <c r="A190">
        <v>114</v>
      </c>
      <c r="B190" t="s">
        <v>1697</v>
      </c>
      <c r="C190" t="s">
        <v>4609</v>
      </c>
      <c r="D190" t="s">
        <v>4610</v>
      </c>
      <c r="F190" t="s">
        <v>4611</v>
      </c>
      <c r="G190" t="s">
        <v>3387</v>
      </c>
      <c r="H190" t="s">
        <v>11138</v>
      </c>
      <c r="I190" t="s">
        <v>4612</v>
      </c>
      <c r="J190" t="s">
        <v>3578</v>
      </c>
      <c r="K190" t="s">
        <v>3497</v>
      </c>
      <c r="L190" t="s">
        <v>4613</v>
      </c>
      <c r="M190" t="s">
        <v>4614</v>
      </c>
      <c r="N190" t="s">
        <v>3394</v>
      </c>
      <c r="O190" t="s">
        <v>3605</v>
      </c>
      <c r="P190">
        <v>15</v>
      </c>
      <c r="Q190" t="s">
        <v>3396</v>
      </c>
      <c r="R190">
        <v>207</v>
      </c>
      <c r="S190" t="s">
        <v>4615</v>
      </c>
      <c r="T190" t="s">
        <v>4615</v>
      </c>
      <c r="U190" t="s">
        <v>4616</v>
      </c>
    </row>
    <row r="191" spans="1:21" x14ac:dyDescent="0.2">
      <c r="A191">
        <v>1148</v>
      </c>
      <c r="B191" t="s">
        <v>3089</v>
      </c>
      <c r="C191" t="s">
        <v>4617</v>
      </c>
      <c r="D191" t="s">
        <v>4419</v>
      </c>
      <c r="F191" t="s">
        <v>4105</v>
      </c>
      <c r="G191" t="s">
        <v>6699</v>
      </c>
      <c r="H191" t="s">
        <v>21350</v>
      </c>
      <c r="I191" t="s">
        <v>4618</v>
      </c>
      <c r="J191" t="s">
        <v>3578</v>
      </c>
      <c r="K191" t="s">
        <v>4107</v>
      </c>
      <c r="L191" t="s">
        <v>4619</v>
      </c>
      <c r="M191" t="s">
        <v>4620</v>
      </c>
      <c r="N191" t="s">
        <v>3394</v>
      </c>
      <c r="O191" t="s">
        <v>3605</v>
      </c>
      <c r="P191">
        <v>7</v>
      </c>
      <c r="Q191" t="s">
        <v>3396</v>
      </c>
      <c r="R191">
        <v>211</v>
      </c>
      <c r="S191" t="s">
        <v>4621</v>
      </c>
      <c r="T191" t="s">
        <v>4621</v>
      </c>
      <c r="U191" t="s">
        <v>4621</v>
      </c>
    </row>
    <row r="192" spans="1:21" x14ac:dyDescent="0.2">
      <c r="A192">
        <v>115</v>
      </c>
      <c r="B192" t="s">
        <v>1697</v>
      </c>
      <c r="C192" t="s">
        <v>4622</v>
      </c>
      <c r="D192" t="s">
        <v>4623</v>
      </c>
      <c r="F192" t="s">
        <v>3474</v>
      </c>
      <c r="G192" t="s">
        <v>3387</v>
      </c>
      <c r="H192" t="s">
        <v>3529</v>
      </c>
      <c r="I192" t="s">
        <v>22207</v>
      </c>
      <c r="J192" t="s">
        <v>4624</v>
      </c>
      <c r="K192" t="s">
        <v>3497</v>
      </c>
      <c r="L192" t="s">
        <v>4625</v>
      </c>
      <c r="M192" t="s">
        <v>4626</v>
      </c>
      <c r="N192" t="s">
        <v>4513</v>
      </c>
      <c r="O192" t="s">
        <v>3605</v>
      </c>
      <c r="P192">
        <v>15</v>
      </c>
      <c r="Q192" t="s">
        <v>3396</v>
      </c>
      <c r="R192">
        <v>214</v>
      </c>
      <c r="S192" t="s">
        <v>4627</v>
      </c>
      <c r="T192" t="s">
        <v>4627</v>
      </c>
      <c r="U192" t="s">
        <v>3870</v>
      </c>
    </row>
    <row r="193" spans="1:21" x14ac:dyDescent="0.2">
      <c r="A193">
        <v>116</v>
      </c>
      <c r="B193" t="s">
        <v>1697</v>
      </c>
      <c r="C193" t="s">
        <v>4628</v>
      </c>
      <c r="D193" t="s">
        <v>4629</v>
      </c>
      <c r="F193" t="s">
        <v>3474</v>
      </c>
      <c r="G193" t="s">
        <v>7763</v>
      </c>
      <c r="H193" t="s">
        <v>5269</v>
      </c>
      <c r="I193" t="s">
        <v>22206</v>
      </c>
      <c r="J193" t="s">
        <v>22224</v>
      </c>
      <c r="K193" t="s">
        <v>3497</v>
      </c>
      <c r="L193" t="s">
        <v>4630</v>
      </c>
      <c r="M193" t="s">
        <v>4631</v>
      </c>
      <c r="S193" t="s">
        <v>4632</v>
      </c>
      <c r="T193" t="s">
        <v>4632</v>
      </c>
      <c r="U193" t="s">
        <v>4632</v>
      </c>
    </row>
    <row r="194" spans="1:21" x14ac:dyDescent="0.2">
      <c r="A194">
        <v>1160</v>
      </c>
      <c r="B194" t="s">
        <v>3089</v>
      </c>
      <c r="C194" t="s">
        <v>4633</v>
      </c>
      <c r="D194" t="s">
        <v>4634</v>
      </c>
      <c r="F194" t="s">
        <v>4635</v>
      </c>
      <c r="G194" t="s">
        <v>4090</v>
      </c>
      <c r="H194" t="s">
        <v>11342</v>
      </c>
      <c r="I194" t="s">
        <v>3696</v>
      </c>
      <c r="J194" t="s">
        <v>4636</v>
      </c>
      <c r="K194" t="s">
        <v>4107</v>
      </c>
      <c r="L194" t="s">
        <v>4637</v>
      </c>
      <c r="M194" t="s">
        <v>4638</v>
      </c>
      <c r="N194" t="s">
        <v>3394</v>
      </c>
      <c r="O194" t="s">
        <v>3395</v>
      </c>
      <c r="P194">
        <v>77</v>
      </c>
      <c r="Q194" t="s">
        <v>3396</v>
      </c>
      <c r="R194">
        <v>212</v>
      </c>
      <c r="S194" t="s">
        <v>4639</v>
      </c>
      <c r="T194" t="s">
        <v>4639</v>
      </c>
      <c r="U194" t="s">
        <v>3752</v>
      </c>
    </row>
    <row r="195" spans="1:21" x14ac:dyDescent="0.2">
      <c r="A195">
        <v>117</v>
      </c>
      <c r="B195" t="s">
        <v>1697</v>
      </c>
      <c r="C195" t="s">
        <v>4640</v>
      </c>
      <c r="D195" t="s">
        <v>4641</v>
      </c>
      <c r="F195" t="s">
        <v>3386</v>
      </c>
      <c r="G195" t="s">
        <v>18647</v>
      </c>
      <c r="H195" t="s">
        <v>17029</v>
      </c>
      <c r="I195" t="s">
        <v>3401</v>
      </c>
      <c r="J195" t="s">
        <v>3390</v>
      </c>
      <c r="K195" t="s">
        <v>3391</v>
      </c>
      <c r="L195" t="s">
        <v>4643</v>
      </c>
      <c r="M195" t="s">
        <v>4644</v>
      </c>
      <c r="N195" t="s">
        <v>3394</v>
      </c>
      <c r="O195" t="s">
        <v>3453</v>
      </c>
      <c r="P195">
        <v>12</v>
      </c>
      <c r="Q195" t="s">
        <v>3396</v>
      </c>
      <c r="R195">
        <v>204</v>
      </c>
      <c r="S195" t="s">
        <v>4645</v>
      </c>
      <c r="T195" t="s">
        <v>4645</v>
      </c>
      <c r="U195" t="s">
        <v>3398</v>
      </c>
    </row>
    <row r="196" spans="1:21" x14ac:dyDescent="0.2">
      <c r="A196">
        <v>1170</v>
      </c>
      <c r="B196" t="s">
        <v>3089</v>
      </c>
      <c r="C196" t="s">
        <v>4646</v>
      </c>
      <c r="D196" t="s">
        <v>4647</v>
      </c>
      <c r="F196" t="s">
        <v>4648</v>
      </c>
      <c r="G196" t="s">
        <v>4098</v>
      </c>
      <c r="H196" t="s">
        <v>4649</v>
      </c>
      <c r="I196" t="s">
        <v>4650</v>
      </c>
      <c r="J196" t="s">
        <v>3628</v>
      </c>
      <c r="K196" t="s">
        <v>4107</v>
      </c>
      <c r="L196" t="s">
        <v>4651</v>
      </c>
      <c r="M196" t="s">
        <v>4652</v>
      </c>
      <c r="N196" t="s">
        <v>3394</v>
      </c>
      <c r="O196" t="s">
        <v>4653</v>
      </c>
      <c r="P196">
        <v>21</v>
      </c>
      <c r="Q196" t="s">
        <v>4401</v>
      </c>
      <c r="R196">
        <v>222</v>
      </c>
      <c r="S196" t="s">
        <v>4654</v>
      </c>
      <c r="T196" t="s">
        <v>4655</v>
      </c>
      <c r="U196" t="s">
        <v>4655</v>
      </c>
    </row>
    <row r="197" spans="1:21" x14ac:dyDescent="0.2">
      <c r="A197">
        <v>1171</v>
      </c>
      <c r="B197" t="s">
        <v>3089</v>
      </c>
      <c r="C197" t="s">
        <v>4656</v>
      </c>
      <c r="D197" t="s">
        <v>4657</v>
      </c>
      <c r="F197" t="s">
        <v>4105</v>
      </c>
      <c r="G197" t="s">
        <v>4140</v>
      </c>
      <c r="H197" t="s">
        <v>4658</v>
      </c>
      <c r="I197" t="s">
        <v>22206</v>
      </c>
      <c r="J197" t="s">
        <v>22225</v>
      </c>
      <c r="K197" t="s">
        <v>4659</v>
      </c>
      <c r="L197" t="s">
        <v>4660</v>
      </c>
      <c r="M197" t="s">
        <v>4661</v>
      </c>
      <c r="N197" t="s">
        <v>21348</v>
      </c>
      <c r="S197" t="s">
        <v>21351</v>
      </c>
      <c r="T197" t="s">
        <v>21351</v>
      </c>
      <c r="U197" t="s">
        <v>21351</v>
      </c>
    </row>
    <row r="198" spans="1:21" x14ac:dyDescent="0.2">
      <c r="A198">
        <v>1172</v>
      </c>
      <c r="B198" t="s">
        <v>3089</v>
      </c>
      <c r="C198" t="s">
        <v>4663</v>
      </c>
      <c r="D198" t="s">
        <v>4664</v>
      </c>
      <c r="F198" t="s">
        <v>4665</v>
      </c>
      <c r="G198" t="s">
        <v>4090</v>
      </c>
      <c r="H198" t="s">
        <v>4229</v>
      </c>
      <c r="I198" t="s">
        <v>4666</v>
      </c>
      <c r="J198" t="s">
        <v>4667</v>
      </c>
      <c r="K198" t="s">
        <v>4107</v>
      </c>
      <c r="L198" t="s">
        <v>4668</v>
      </c>
      <c r="M198" t="s">
        <v>4669</v>
      </c>
      <c r="N198" t="s">
        <v>3394</v>
      </c>
      <c r="S198" t="s">
        <v>4670</v>
      </c>
      <c r="T198" t="s">
        <v>4670</v>
      </c>
      <c r="U198" t="s">
        <v>4671</v>
      </c>
    </row>
    <row r="199" spans="1:21" x14ac:dyDescent="0.2">
      <c r="A199">
        <v>1173</v>
      </c>
      <c r="B199" t="s">
        <v>3089</v>
      </c>
      <c r="C199" t="s">
        <v>4672</v>
      </c>
      <c r="D199" t="s">
        <v>4673</v>
      </c>
      <c r="F199" t="s">
        <v>4674</v>
      </c>
      <c r="G199" t="s">
        <v>3420</v>
      </c>
      <c r="H199" t="s">
        <v>20904</v>
      </c>
      <c r="I199" t="s">
        <v>22206</v>
      </c>
      <c r="J199" t="s">
        <v>5823</v>
      </c>
      <c r="K199" t="s">
        <v>4107</v>
      </c>
      <c r="L199" t="s">
        <v>4675</v>
      </c>
      <c r="M199" t="s">
        <v>4676</v>
      </c>
      <c r="N199" t="s">
        <v>3637</v>
      </c>
    </row>
    <row r="200" spans="1:21" x14ac:dyDescent="0.2">
      <c r="A200">
        <v>1174</v>
      </c>
      <c r="B200" t="s">
        <v>3089</v>
      </c>
      <c r="C200" t="s">
        <v>4677</v>
      </c>
      <c r="D200" t="s">
        <v>4678</v>
      </c>
      <c r="E200" t="s">
        <v>20884</v>
      </c>
      <c r="F200" t="s">
        <v>4679</v>
      </c>
      <c r="G200" t="s">
        <v>4090</v>
      </c>
      <c r="H200" t="s">
        <v>4174</v>
      </c>
      <c r="I200" t="s">
        <v>22206</v>
      </c>
      <c r="J200" t="s">
        <v>5823</v>
      </c>
      <c r="K200" t="s">
        <v>4107</v>
      </c>
      <c r="L200" t="s">
        <v>4680</v>
      </c>
      <c r="M200" t="s">
        <v>4681</v>
      </c>
      <c r="O200" t="s">
        <v>3453</v>
      </c>
      <c r="P200">
        <v>97</v>
      </c>
      <c r="S200" t="s">
        <v>4682</v>
      </c>
      <c r="T200" t="s">
        <v>4682</v>
      </c>
      <c r="U200" t="s">
        <v>4682</v>
      </c>
    </row>
    <row r="201" spans="1:21" x14ac:dyDescent="0.2">
      <c r="A201">
        <v>118</v>
      </c>
      <c r="B201" t="s">
        <v>1697</v>
      </c>
      <c r="C201" t="s">
        <v>4683</v>
      </c>
      <c r="D201" t="s">
        <v>4684</v>
      </c>
      <c r="F201" t="s">
        <v>3389</v>
      </c>
      <c r="G201" t="s">
        <v>22230</v>
      </c>
      <c r="H201" t="s">
        <v>22231</v>
      </c>
      <c r="I201" t="s">
        <v>4612</v>
      </c>
      <c r="J201" t="s">
        <v>3402</v>
      </c>
      <c r="K201" t="s">
        <v>3391</v>
      </c>
      <c r="L201" t="s">
        <v>4685</v>
      </c>
      <c r="M201" t="s">
        <v>4686</v>
      </c>
      <c r="O201" t="s">
        <v>3395</v>
      </c>
      <c r="P201">
        <v>13</v>
      </c>
      <c r="Q201" t="s">
        <v>3396</v>
      </c>
      <c r="R201">
        <v>213</v>
      </c>
      <c r="S201" t="s">
        <v>4687</v>
      </c>
      <c r="T201" t="s">
        <v>4687</v>
      </c>
      <c r="U201" t="s">
        <v>4688</v>
      </c>
    </row>
    <row r="202" spans="1:21" x14ac:dyDescent="0.2">
      <c r="A202">
        <v>119</v>
      </c>
      <c r="B202" t="s">
        <v>1697</v>
      </c>
      <c r="C202" t="s">
        <v>4689</v>
      </c>
      <c r="D202" t="s">
        <v>4690</v>
      </c>
      <c r="F202" t="s">
        <v>3389</v>
      </c>
      <c r="G202" t="s">
        <v>4016</v>
      </c>
      <c r="H202" t="s">
        <v>7219</v>
      </c>
      <c r="I202" t="s">
        <v>4691</v>
      </c>
      <c r="J202" t="s">
        <v>20905</v>
      </c>
      <c r="K202" t="s">
        <v>3391</v>
      </c>
      <c r="L202" t="s">
        <v>3523</v>
      </c>
      <c r="M202" t="s">
        <v>4692</v>
      </c>
      <c r="N202" t="s">
        <v>20906</v>
      </c>
      <c r="O202" t="s">
        <v>3453</v>
      </c>
      <c r="P202">
        <v>72</v>
      </c>
      <c r="Q202" t="s">
        <v>3396</v>
      </c>
      <c r="R202">
        <v>214</v>
      </c>
      <c r="S202" t="s">
        <v>4693</v>
      </c>
      <c r="T202" t="s">
        <v>4693</v>
      </c>
      <c r="U202" t="s">
        <v>3398</v>
      </c>
    </row>
    <row r="203" spans="1:21" x14ac:dyDescent="0.2">
      <c r="A203">
        <v>1190</v>
      </c>
      <c r="B203" t="s">
        <v>3089</v>
      </c>
      <c r="C203" t="s">
        <v>4694</v>
      </c>
      <c r="D203" t="s">
        <v>4695</v>
      </c>
      <c r="F203" t="s">
        <v>4210</v>
      </c>
      <c r="G203" t="s">
        <v>4442</v>
      </c>
      <c r="H203" t="s">
        <v>4123</v>
      </c>
      <c r="I203" t="s">
        <v>4149</v>
      </c>
      <c r="J203" t="s">
        <v>4696</v>
      </c>
      <c r="K203" t="s">
        <v>4150</v>
      </c>
      <c r="L203" t="s">
        <v>4697</v>
      </c>
      <c r="M203" t="s">
        <v>4698</v>
      </c>
      <c r="N203" t="s">
        <v>4529</v>
      </c>
      <c r="O203" t="s">
        <v>3395</v>
      </c>
      <c r="P203">
        <v>10</v>
      </c>
      <c r="Q203" t="s">
        <v>3396</v>
      </c>
      <c r="R203">
        <v>200</v>
      </c>
      <c r="S203" t="s">
        <v>4699</v>
      </c>
      <c r="T203" t="s">
        <v>4699</v>
      </c>
      <c r="U203" t="s">
        <v>4699</v>
      </c>
    </row>
    <row r="204" spans="1:21" x14ac:dyDescent="0.2">
      <c r="A204">
        <v>1191</v>
      </c>
      <c r="B204" t="s">
        <v>3089</v>
      </c>
      <c r="C204" t="s">
        <v>4700</v>
      </c>
      <c r="D204" t="s">
        <v>4701</v>
      </c>
      <c r="F204" t="s">
        <v>4702</v>
      </c>
      <c r="G204" t="s">
        <v>21352</v>
      </c>
      <c r="H204" t="s">
        <v>4703</v>
      </c>
      <c r="I204" t="s">
        <v>4704</v>
      </c>
      <c r="J204" t="s">
        <v>4705</v>
      </c>
      <c r="K204" t="s">
        <v>4150</v>
      </c>
      <c r="L204" t="s">
        <v>4697</v>
      </c>
      <c r="M204" t="s">
        <v>4698</v>
      </c>
      <c r="N204" t="s">
        <v>4529</v>
      </c>
      <c r="O204" t="s">
        <v>3395</v>
      </c>
      <c r="P204">
        <v>10</v>
      </c>
      <c r="S204" t="s">
        <v>4706</v>
      </c>
      <c r="T204" t="s">
        <v>4706</v>
      </c>
      <c r="U204" t="s">
        <v>4706</v>
      </c>
    </row>
    <row r="205" spans="1:21" x14ac:dyDescent="0.2">
      <c r="A205">
        <v>1192</v>
      </c>
      <c r="B205" t="s">
        <v>3089</v>
      </c>
      <c r="C205" t="s">
        <v>4700</v>
      </c>
      <c r="D205" t="s">
        <v>4707</v>
      </c>
      <c r="F205" t="s">
        <v>4105</v>
      </c>
      <c r="G205" t="s">
        <v>4098</v>
      </c>
      <c r="H205" t="s">
        <v>4517</v>
      </c>
      <c r="I205" t="s">
        <v>22207</v>
      </c>
      <c r="J205" t="s">
        <v>4705</v>
      </c>
      <c r="K205" t="s">
        <v>4150</v>
      </c>
      <c r="L205" t="s">
        <v>4697</v>
      </c>
      <c r="M205" t="s">
        <v>4698</v>
      </c>
      <c r="N205" t="s">
        <v>4529</v>
      </c>
      <c r="O205" t="s">
        <v>3395</v>
      </c>
      <c r="P205">
        <v>10</v>
      </c>
      <c r="S205" t="s">
        <v>4706</v>
      </c>
      <c r="T205" t="s">
        <v>4706</v>
      </c>
      <c r="U205" t="s">
        <v>4706</v>
      </c>
    </row>
    <row r="206" spans="1:21" x14ac:dyDescent="0.2">
      <c r="A206">
        <v>1194</v>
      </c>
      <c r="B206" t="s">
        <v>3089</v>
      </c>
      <c r="C206" t="s">
        <v>4708</v>
      </c>
      <c r="D206" t="s">
        <v>4709</v>
      </c>
      <c r="F206" t="s">
        <v>4558</v>
      </c>
      <c r="G206" t="s">
        <v>4481</v>
      </c>
      <c r="H206" t="s">
        <v>21353</v>
      </c>
      <c r="I206" t="s">
        <v>3389</v>
      </c>
      <c r="J206" t="s">
        <v>3390</v>
      </c>
      <c r="K206" t="s">
        <v>4150</v>
      </c>
      <c r="L206" t="s">
        <v>4711</v>
      </c>
      <c r="M206" t="s">
        <v>4712</v>
      </c>
      <c r="N206" t="s">
        <v>4713</v>
      </c>
      <c r="O206" t="s">
        <v>3718</v>
      </c>
      <c r="P206">
        <v>94</v>
      </c>
      <c r="Q206" t="s">
        <v>3396</v>
      </c>
      <c r="R206">
        <v>208</v>
      </c>
      <c r="S206" t="s">
        <v>4714</v>
      </c>
      <c r="T206" t="s">
        <v>4714</v>
      </c>
      <c r="U206" t="s">
        <v>4715</v>
      </c>
    </row>
    <row r="207" spans="1:21" x14ac:dyDescent="0.2">
      <c r="A207">
        <v>1195</v>
      </c>
      <c r="B207" t="s">
        <v>3089</v>
      </c>
      <c r="C207" t="s">
        <v>4716</v>
      </c>
      <c r="F207" t="s">
        <v>4717</v>
      </c>
      <c r="G207" t="s">
        <v>21306</v>
      </c>
      <c r="H207" t="s">
        <v>20900</v>
      </c>
      <c r="I207" t="s">
        <v>22206</v>
      </c>
      <c r="J207" t="s">
        <v>5823</v>
      </c>
      <c r="K207" t="s">
        <v>4107</v>
      </c>
      <c r="L207" t="s">
        <v>4718</v>
      </c>
      <c r="M207" t="s">
        <v>4719</v>
      </c>
    </row>
    <row r="208" spans="1:21" x14ac:dyDescent="0.2">
      <c r="A208">
        <v>120</v>
      </c>
      <c r="B208" t="s">
        <v>1697</v>
      </c>
      <c r="C208" t="s">
        <v>4720</v>
      </c>
      <c r="D208" t="s">
        <v>4721</v>
      </c>
      <c r="F208" t="s">
        <v>3474</v>
      </c>
      <c r="G208" t="s">
        <v>4016</v>
      </c>
      <c r="H208" t="s">
        <v>5045</v>
      </c>
      <c r="I208" t="s">
        <v>3886</v>
      </c>
      <c r="J208" t="s">
        <v>3578</v>
      </c>
      <c r="K208" t="s">
        <v>3391</v>
      </c>
      <c r="L208" t="s">
        <v>4723</v>
      </c>
      <c r="M208" t="s">
        <v>4724</v>
      </c>
      <c r="N208" t="s">
        <v>3433</v>
      </c>
      <c r="O208" t="s">
        <v>3453</v>
      </c>
      <c r="P208">
        <v>12</v>
      </c>
      <c r="Q208" t="s">
        <v>3396</v>
      </c>
      <c r="R208">
        <v>204</v>
      </c>
      <c r="S208" t="s">
        <v>4725</v>
      </c>
      <c r="T208" t="s">
        <v>4725</v>
      </c>
      <c r="U208" t="s">
        <v>3918</v>
      </c>
    </row>
    <row r="209" spans="1:21" x14ac:dyDescent="0.2">
      <c r="A209">
        <v>1201</v>
      </c>
      <c r="B209" t="s">
        <v>3089</v>
      </c>
      <c r="C209" t="s">
        <v>4726</v>
      </c>
      <c r="D209" t="s">
        <v>4727</v>
      </c>
      <c r="F209" t="s">
        <v>4728</v>
      </c>
      <c r="G209" t="s">
        <v>3420</v>
      </c>
      <c r="H209" t="s">
        <v>5269</v>
      </c>
      <c r="I209" t="s">
        <v>22206</v>
      </c>
      <c r="J209" t="s">
        <v>5823</v>
      </c>
      <c r="K209" t="s">
        <v>3430</v>
      </c>
      <c r="L209" t="s">
        <v>4729</v>
      </c>
      <c r="M209" t="s">
        <v>4730</v>
      </c>
      <c r="N209" t="s">
        <v>3637</v>
      </c>
    </row>
    <row r="210" spans="1:21" x14ac:dyDescent="0.2">
      <c r="A210">
        <v>1208</v>
      </c>
      <c r="B210" t="s">
        <v>3089</v>
      </c>
      <c r="C210" t="s">
        <v>4731</v>
      </c>
      <c r="D210" t="s">
        <v>4732</v>
      </c>
      <c r="F210" t="s">
        <v>4105</v>
      </c>
      <c r="G210" t="s">
        <v>3420</v>
      </c>
      <c r="H210" t="s">
        <v>20578</v>
      </c>
      <c r="I210" t="s">
        <v>22206</v>
      </c>
      <c r="J210" t="s">
        <v>5823</v>
      </c>
      <c r="K210" t="s">
        <v>3422</v>
      </c>
      <c r="L210" t="s">
        <v>4733</v>
      </c>
      <c r="M210" t="s">
        <v>4734</v>
      </c>
      <c r="N210" t="s">
        <v>3637</v>
      </c>
      <c r="S210" t="s">
        <v>4735</v>
      </c>
      <c r="T210" t="s">
        <v>4735</v>
      </c>
      <c r="U210" t="s">
        <v>4735</v>
      </c>
    </row>
    <row r="211" spans="1:21" x14ac:dyDescent="0.2">
      <c r="A211">
        <v>121</v>
      </c>
      <c r="B211" t="s">
        <v>1697</v>
      </c>
      <c r="C211" t="s">
        <v>4736</v>
      </c>
      <c r="D211" t="s">
        <v>4737</v>
      </c>
      <c r="F211" t="s">
        <v>4738</v>
      </c>
      <c r="G211" t="s">
        <v>3387</v>
      </c>
      <c r="H211" t="s">
        <v>7490</v>
      </c>
      <c r="I211" t="s">
        <v>4739</v>
      </c>
      <c r="J211" t="s">
        <v>3390</v>
      </c>
      <c r="K211" t="s">
        <v>3391</v>
      </c>
      <c r="L211" t="s">
        <v>4740</v>
      </c>
      <c r="M211" t="s">
        <v>4741</v>
      </c>
      <c r="N211" t="s">
        <v>3394</v>
      </c>
      <c r="O211" t="s">
        <v>3453</v>
      </c>
      <c r="P211">
        <v>12</v>
      </c>
      <c r="Q211" t="s">
        <v>3396</v>
      </c>
      <c r="R211">
        <v>214</v>
      </c>
      <c r="S211" t="s">
        <v>4742</v>
      </c>
      <c r="T211" t="s">
        <v>4742</v>
      </c>
      <c r="U211" t="s">
        <v>3441</v>
      </c>
    </row>
    <row r="212" spans="1:21" ht="165.75" x14ac:dyDescent="0.2">
      <c r="A212">
        <v>1211</v>
      </c>
      <c r="B212" t="s">
        <v>3089</v>
      </c>
      <c r="C212" t="s">
        <v>4743</v>
      </c>
      <c r="D212" t="s">
        <v>4744</v>
      </c>
      <c r="F212" t="s">
        <v>4105</v>
      </c>
      <c r="G212" t="s">
        <v>21338</v>
      </c>
      <c r="H212" t="s">
        <v>3421</v>
      </c>
      <c r="I212" t="s">
        <v>22206</v>
      </c>
      <c r="J212" t="s">
        <v>5823</v>
      </c>
      <c r="K212" t="s">
        <v>4107</v>
      </c>
      <c r="L212" t="s">
        <v>4745</v>
      </c>
      <c r="M212" t="s">
        <v>4746</v>
      </c>
      <c r="N212" s="54" t="s">
        <v>21354</v>
      </c>
      <c r="S212" t="s">
        <v>21355</v>
      </c>
      <c r="T212" t="s">
        <v>21355</v>
      </c>
      <c r="U212" t="s">
        <v>21355</v>
      </c>
    </row>
    <row r="213" spans="1:21" x14ac:dyDescent="0.2">
      <c r="A213">
        <v>1218</v>
      </c>
      <c r="B213" t="s">
        <v>3089</v>
      </c>
      <c r="C213" t="s">
        <v>4747</v>
      </c>
      <c r="D213" t="s">
        <v>4748</v>
      </c>
      <c r="F213" t="s">
        <v>4105</v>
      </c>
      <c r="G213" t="s">
        <v>4098</v>
      </c>
      <c r="H213" t="s">
        <v>4123</v>
      </c>
      <c r="I213" t="s">
        <v>22207</v>
      </c>
      <c r="J213" t="s">
        <v>4132</v>
      </c>
      <c r="K213" t="s">
        <v>4107</v>
      </c>
      <c r="L213" t="s">
        <v>4749</v>
      </c>
      <c r="M213" t="s">
        <v>4750</v>
      </c>
      <c r="N213" t="s">
        <v>4751</v>
      </c>
      <c r="O213" t="s">
        <v>3605</v>
      </c>
      <c r="P213">
        <v>75</v>
      </c>
      <c r="Q213" t="s">
        <v>3396</v>
      </c>
      <c r="R213">
        <v>211</v>
      </c>
      <c r="S213" t="s">
        <v>4752</v>
      </c>
      <c r="T213" t="s">
        <v>3752</v>
      </c>
      <c r="U213" t="s">
        <v>3752</v>
      </c>
    </row>
    <row r="214" spans="1:21" x14ac:dyDescent="0.2">
      <c r="A214">
        <v>122</v>
      </c>
      <c r="B214" t="s">
        <v>1697</v>
      </c>
      <c r="C214" t="s">
        <v>4753</v>
      </c>
      <c r="D214" t="s">
        <v>4754</v>
      </c>
      <c r="F214" t="s">
        <v>4755</v>
      </c>
      <c r="G214" t="s">
        <v>3387</v>
      </c>
      <c r="H214" t="s">
        <v>3969</v>
      </c>
      <c r="I214" t="s">
        <v>4755</v>
      </c>
      <c r="J214" t="s">
        <v>3402</v>
      </c>
      <c r="K214" t="s">
        <v>3391</v>
      </c>
      <c r="L214" t="s">
        <v>4756</v>
      </c>
      <c r="M214" t="s">
        <v>4757</v>
      </c>
      <c r="O214" t="s">
        <v>3453</v>
      </c>
      <c r="P214">
        <v>12</v>
      </c>
      <c r="Q214" t="s">
        <v>3396</v>
      </c>
      <c r="R214">
        <v>214</v>
      </c>
      <c r="S214" t="s">
        <v>4758</v>
      </c>
      <c r="T214" t="s">
        <v>4758</v>
      </c>
      <c r="U214" t="s">
        <v>3398</v>
      </c>
    </row>
    <row r="215" spans="1:21" x14ac:dyDescent="0.2">
      <c r="A215">
        <v>1223</v>
      </c>
      <c r="B215" t="s">
        <v>3089</v>
      </c>
      <c r="C215" t="s">
        <v>4759</v>
      </c>
      <c r="D215" t="s">
        <v>4760</v>
      </c>
      <c r="E215" t="s">
        <v>20879</v>
      </c>
      <c r="F215" t="s">
        <v>4558</v>
      </c>
      <c r="G215" t="s">
        <v>4442</v>
      </c>
      <c r="H215" t="s">
        <v>4174</v>
      </c>
      <c r="I215" t="s">
        <v>4761</v>
      </c>
      <c r="J215" t="s">
        <v>4526</v>
      </c>
      <c r="K215" t="s">
        <v>4107</v>
      </c>
      <c r="L215" t="s">
        <v>4762</v>
      </c>
      <c r="M215" t="s">
        <v>4763</v>
      </c>
      <c r="O215" t="s">
        <v>4530</v>
      </c>
      <c r="P215">
        <v>82</v>
      </c>
      <c r="Q215" t="s">
        <v>4362</v>
      </c>
      <c r="R215">
        <v>241</v>
      </c>
      <c r="S215" t="s">
        <v>4521</v>
      </c>
      <c r="T215" t="s">
        <v>4764</v>
      </c>
      <c r="U215" t="s">
        <v>4764</v>
      </c>
    </row>
    <row r="216" spans="1:21" x14ac:dyDescent="0.2">
      <c r="A216">
        <v>1228</v>
      </c>
      <c r="B216" t="s">
        <v>3089</v>
      </c>
      <c r="C216" t="s">
        <v>4765</v>
      </c>
      <c r="D216" t="s">
        <v>4766</v>
      </c>
      <c r="F216" t="s">
        <v>4767</v>
      </c>
      <c r="G216" t="s">
        <v>4481</v>
      </c>
      <c r="H216" t="s">
        <v>21356</v>
      </c>
      <c r="I216" t="s">
        <v>4768</v>
      </c>
      <c r="J216" t="s">
        <v>4267</v>
      </c>
      <c r="K216" t="s">
        <v>4107</v>
      </c>
      <c r="L216" t="s">
        <v>4769</v>
      </c>
      <c r="M216" t="s">
        <v>4770</v>
      </c>
      <c r="N216" t="s">
        <v>3394</v>
      </c>
      <c r="O216" t="s">
        <v>3718</v>
      </c>
      <c r="P216">
        <v>19</v>
      </c>
      <c r="Q216" t="s">
        <v>3396</v>
      </c>
      <c r="R216">
        <v>206</v>
      </c>
      <c r="S216" t="s">
        <v>4771</v>
      </c>
      <c r="T216" t="s">
        <v>3455</v>
      </c>
      <c r="U216" t="s">
        <v>4252</v>
      </c>
    </row>
    <row r="217" spans="1:21" x14ac:dyDescent="0.2">
      <c r="A217">
        <v>1229</v>
      </c>
      <c r="B217" t="s">
        <v>1697</v>
      </c>
      <c r="C217" t="s">
        <v>4772</v>
      </c>
      <c r="D217" t="s">
        <v>4773</v>
      </c>
      <c r="F217" t="s">
        <v>4774</v>
      </c>
      <c r="G217" t="s">
        <v>21357</v>
      </c>
      <c r="H217" t="s">
        <v>21358</v>
      </c>
      <c r="I217" t="s">
        <v>4775</v>
      </c>
      <c r="J217" t="s">
        <v>4776</v>
      </c>
      <c r="K217" t="s">
        <v>4107</v>
      </c>
      <c r="L217" t="s">
        <v>4777</v>
      </c>
      <c r="M217" t="s">
        <v>4778</v>
      </c>
      <c r="N217" t="s">
        <v>4779</v>
      </c>
      <c r="O217" t="s">
        <v>3395</v>
      </c>
      <c r="P217">
        <v>90</v>
      </c>
      <c r="Q217" t="s">
        <v>3396</v>
      </c>
      <c r="R217">
        <v>209</v>
      </c>
      <c r="S217" t="s">
        <v>4780</v>
      </c>
      <c r="T217" t="s">
        <v>3752</v>
      </c>
      <c r="U217" t="s">
        <v>3752</v>
      </c>
    </row>
    <row r="218" spans="1:21" x14ac:dyDescent="0.2">
      <c r="A218">
        <v>123</v>
      </c>
      <c r="B218" t="s">
        <v>1697</v>
      </c>
      <c r="C218" t="s">
        <v>4781</v>
      </c>
      <c r="D218" t="s">
        <v>4782</v>
      </c>
      <c r="F218" t="s">
        <v>3474</v>
      </c>
      <c r="G218" t="s">
        <v>3625</v>
      </c>
      <c r="H218" t="s">
        <v>4073</v>
      </c>
      <c r="I218" t="s">
        <v>22207</v>
      </c>
      <c r="J218" t="s">
        <v>3619</v>
      </c>
      <c r="K218" t="s">
        <v>3391</v>
      </c>
      <c r="L218" t="s">
        <v>4783</v>
      </c>
      <c r="M218" t="s">
        <v>4784</v>
      </c>
      <c r="N218" t="s">
        <v>4513</v>
      </c>
      <c r="O218" t="s">
        <v>3453</v>
      </c>
      <c r="P218">
        <v>12</v>
      </c>
      <c r="Q218" t="s">
        <v>3396</v>
      </c>
      <c r="R218">
        <v>209</v>
      </c>
      <c r="S218" t="s">
        <v>4785</v>
      </c>
      <c r="T218" t="s">
        <v>4785</v>
      </c>
      <c r="U218" t="s">
        <v>4786</v>
      </c>
    </row>
    <row r="219" spans="1:21" x14ac:dyDescent="0.2">
      <c r="A219">
        <v>1236</v>
      </c>
      <c r="B219" t="s">
        <v>3089</v>
      </c>
      <c r="C219" t="s">
        <v>4787</v>
      </c>
      <c r="D219" t="s">
        <v>4788</v>
      </c>
      <c r="F219" t="s">
        <v>4789</v>
      </c>
      <c r="G219" t="s">
        <v>4467</v>
      </c>
      <c r="H219" t="s">
        <v>4790</v>
      </c>
      <c r="I219" t="s">
        <v>22207</v>
      </c>
      <c r="J219" t="s">
        <v>4092</v>
      </c>
      <c r="K219" t="s">
        <v>4107</v>
      </c>
      <c r="L219" t="s">
        <v>4791</v>
      </c>
      <c r="M219" t="s">
        <v>4792</v>
      </c>
      <c r="N219" t="s">
        <v>3394</v>
      </c>
      <c r="O219" t="s">
        <v>3605</v>
      </c>
      <c r="P219">
        <v>15</v>
      </c>
      <c r="Q219" t="s">
        <v>3396</v>
      </c>
      <c r="R219">
        <v>207</v>
      </c>
      <c r="S219" t="s">
        <v>4662</v>
      </c>
      <c r="T219" t="s">
        <v>4548</v>
      </c>
      <c r="U219" t="s">
        <v>4548</v>
      </c>
    </row>
    <row r="220" spans="1:21" x14ac:dyDescent="0.2">
      <c r="A220">
        <v>1237</v>
      </c>
      <c r="B220" t="s">
        <v>3089</v>
      </c>
      <c r="C220" t="s">
        <v>4793</v>
      </c>
      <c r="D220" t="s">
        <v>4794</v>
      </c>
      <c r="F220" t="s">
        <v>20907</v>
      </c>
      <c r="G220" t="s">
        <v>3387</v>
      </c>
      <c r="H220" t="s">
        <v>3723</v>
      </c>
      <c r="I220" t="s">
        <v>4795</v>
      </c>
      <c r="J220" t="s">
        <v>18388</v>
      </c>
      <c r="K220" t="s">
        <v>4150</v>
      </c>
      <c r="L220" t="s">
        <v>4796</v>
      </c>
      <c r="M220" t="s">
        <v>4797</v>
      </c>
      <c r="N220" t="s">
        <v>21359</v>
      </c>
      <c r="O220" t="s">
        <v>3605</v>
      </c>
      <c r="P220">
        <v>76</v>
      </c>
      <c r="Q220" t="s">
        <v>3396</v>
      </c>
      <c r="R220">
        <v>211</v>
      </c>
      <c r="S220" t="s">
        <v>4798</v>
      </c>
      <c r="T220" t="s">
        <v>4798</v>
      </c>
      <c r="U220" t="s">
        <v>4799</v>
      </c>
    </row>
    <row r="221" spans="1:21" x14ac:dyDescent="0.2">
      <c r="A221">
        <v>124</v>
      </c>
      <c r="B221" t="s">
        <v>1697</v>
      </c>
      <c r="C221" t="s">
        <v>4800</v>
      </c>
      <c r="D221" t="s">
        <v>4801</v>
      </c>
      <c r="F221" t="s">
        <v>3528</v>
      </c>
      <c r="G221" t="s">
        <v>3625</v>
      </c>
      <c r="H221" t="s">
        <v>3905</v>
      </c>
      <c r="I221" t="s">
        <v>3401</v>
      </c>
      <c r="J221" t="s">
        <v>3512</v>
      </c>
      <c r="K221" t="s">
        <v>3391</v>
      </c>
      <c r="L221" t="s">
        <v>4802</v>
      </c>
      <c r="M221" t="s">
        <v>4803</v>
      </c>
      <c r="N221" t="s">
        <v>3433</v>
      </c>
      <c r="O221" t="s">
        <v>3605</v>
      </c>
      <c r="P221">
        <v>15</v>
      </c>
      <c r="Q221" t="s">
        <v>3396</v>
      </c>
      <c r="R221">
        <v>214</v>
      </c>
      <c r="S221" t="s">
        <v>4758</v>
      </c>
      <c r="T221" t="s">
        <v>4758</v>
      </c>
      <c r="U221" t="s">
        <v>3936</v>
      </c>
    </row>
    <row r="222" spans="1:21" x14ac:dyDescent="0.2">
      <c r="A222">
        <v>125</v>
      </c>
      <c r="B222" t="s">
        <v>1697</v>
      </c>
      <c r="C222" t="s">
        <v>4804</v>
      </c>
      <c r="D222" t="s">
        <v>4805</v>
      </c>
      <c r="F222" t="s">
        <v>3677</v>
      </c>
      <c r="G222" t="s">
        <v>3387</v>
      </c>
      <c r="H222" t="s">
        <v>3640</v>
      </c>
      <c r="I222" t="s">
        <v>4806</v>
      </c>
      <c r="J222" t="s">
        <v>3578</v>
      </c>
      <c r="K222" t="s">
        <v>3391</v>
      </c>
      <c r="L222" t="s">
        <v>4807</v>
      </c>
      <c r="M222" t="s">
        <v>4808</v>
      </c>
      <c r="N222" t="s">
        <v>3394</v>
      </c>
      <c r="O222" t="s">
        <v>3605</v>
      </c>
      <c r="P222">
        <v>10</v>
      </c>
      <c r="Q222" t="s">
        <v>3396</v>
      </c>
      <c r="R222">
        <v>214</v>
      </c>
      <c r="S222" t="s">
        <v>4809</v>
      </c>
      <c r="T222" t="s">
        <v>4809</v>
      </c>
      <c r="U222" t="s">
        <v>3936</v>
      </c>
    </row>
    <row r="223" spans="1:21" x14ac:dyDescent="0.2">
      <c r="A223">
        <v>1259</v>
      </c>
      <c r="B223" t="s">
        <v>3089</v>
      </c>
      <c r="C223" t="s">
        <v>4810</v>
      </c>
      <c r="D223" t="s">
        <v>4678</v>
      </c>
      <c r="E223" t="s">
        <v>20884</v>
      </c>
      <c r="F223" t="s">
        <v>4679</v>
      </c>
      <c r="G223" t="s">
        <v>3387</v>
      </c>
      <c r="H223" t="s">
        <v>4658</v>
      </c>
      <c r="I223" t="s">
        <v>22206</v>
      </c>
      <c r="J223" t="s">
        <v>5823</v>
      </c>
      <c r="K223" t="s">
        <v>4107</v>
      </c>
      <c r="L223" t="s">
        <v>4811</v>
      </c>
      <c r="M223" t="s">
        <v>4812</v>
      </c>
      <c r="S223" t="s">
        <v>4813</v>
      </c>
      <c r="T223" t="s">
        <v>4813</v>
      </c>
      <c r="U223" t="s">
        <v>4813</v>
      </c>
    </row>
    <row r="224" spans="1:21" x14ac:dyDescent="0.2">
      <c r="A224">
        <v>126</v>
      </c>
      <c r="B224" t="s">
        <v>1697</v>
      </c>
      <c r="C224" t="s">
        <v>4814</v>
      </c>
      <c r="D224" t="s">
        <v>4815</v>
      </c>
      <c r="F224" t="s">
        <v>4816</v>
      </c>
      <c r="G224" t="s">
        <v>3542</v>
      </c>
      <c r="H224" t="s">
        <v>8442</v>
      </c>
      <c r="I224" t="s">
        <v>3401</v>
      </c>
      <c r="J224" t="s">
        <v>3429</v>
      </c>
      <c r="K224" t="s">
        <v>3391</v>
      </c>
      <c r="L224" t="s">
        <v>4817</v>
      </c>
      <c r="M224" t="s">
        <v>4818</v>
      </c>
      <c r="N224" t="s">
        <v>3433</v>
      </c>
      <c r="O224" t="s">
        <v>3718</v>
      </c>
      <c r="P224">
        <v>19</v>
      </c>
      <c r="Q224" t="s">
        <v>3396</v>
      </c>
      <c r="R224">
        <v>212</v>
      </c>
      <c r="S224" t="s">
        <v>4819</v>
      </c>
      <c r="T224" t="s">
        <v>4819</v>
      </c>
      <c r="U224" t="s">
        <v>3936</v>
      </c>
    </row>
    <row r="225" spans="1:21" x14ac:dyDescent="0.2">
      <c r="A225">
        <v>1261</v>
      </c>
      <c r="B225" t="s">
        <v>3089</v>
      </c>
      <c r="C225" t="s">
        <v>4478</v>
      </c>
      <c r="D225" t="s">
        <v>4820</v>
      </c>
      <c r="F225" t="s">
        <v>4273</v>
      </c>
      <c r="G225" t="s">
        <v>3387</v>
      </c>
      <c r="H225" t="s">
        <v>4174</v>
      </c>
      <c r="I225" t="s">
        <v>4821</v>
      </c>
      <c r="J225" t="s">
        <v>4822</v>
      </c>
      <c r="K225" t="s">
        <v>4107</v>
      </c>
      <c r="L225" t="s">
        <v>4823</v>
      </c>
      <c r="M225" t="s">
        <v>4824</v>
      </c>
      <c r="N225" t="s">
        <v>3017</v>
      </c>
      <c r="S225" t="s">
        <v>4825</v>
      </c>
      <c r="T225" t="s">
        <v>4825</v>
      </c>
      <c r="U225" t="s">
        <v>4825</v>
      </c>
    </row>
    <row r="226" spans="1:21" x14ac:dyDescent="0.2">
      <c r="A226">
        <v>127</v>
      </c>
      <c r="B226" t="s">
        <v>1697</v>
      </c>
      <c r="C226" t="s">
        <v>4826</v>
      </c>
      <c r="D226" t="s">
        <v>4827</v>
      </c>
      <c r="F226" t="s">
        <v>4489</v>
      </c>
      <c r="G226" t="s">
        <v>10525</v>
      </c>
      <c r="H226" t="s">
        <v>22232</v>
      </c>
      <c r="I226" t="s">
        <v>3401</v>
      </c>
      <c r="J226" t="s">
        <v>4099</v>
      </c>
      <c r="K226" t="s">
        <v>3391</v>
      </c>
      <c r="L226" t="s">
        <v>22233</v>
      </c>
      <c r="M226" t="s">
        <v>4828</v>
      </c>
      <c r="N226" t="s">
        <v>22234</v>
      </c>
      <c r="O226" t="s">
        <v>3453</v>
      </c>
      <c r="P226">
        <v>72</v>
      </c>
      <c r="Q226" t="s">
        <v>3396</v>
      </c>
      <c r="R226">
        <v>209</v>
      </c>
      <c r="S226" t="s">
        <v>4829</v>
      </c>
      <c r="T226" t="s">
        <v>4829</v>
      </c>
      <c r="U226" t="s">
        <v>3398</v>
      </c>
    </row>
    <row r="227" spans="1:21" x14ac:dyDescent="0.2">
      <c r="A227">
        <v>1279</v>
      </c>
      <c r="B227" t="s">
        <v>3089</v>
      </c>
      <c r="C227" t="s">
        <v>23108</v>
      </c>
      <c r="D227" t="s">
        <v>4830</v>
      </c>
      <c r="F227" t="s">
        <v>4831</v>
      </c>
      <c r="G227" t="s">
        <v>3387</v>
      </c>
      <c r="H227" t="s">
        <v>4064</v>
      </c>
      <c r="I227" t="s">
        <v>22235</v>
      </c>
      <c r="J227" t="s">
        <v>4562</v>
      </c>
      <c r="K227" t="s">
        <v>4150</v>
      </c>
      <c r="L227" t="s">
        <v>4832</v>
      </c>
      <c r="M227" t="s">
        <v>4833</v>
      </c>
      <c r="N227" t="s">
        <v>4834</v>
      </c>
      <c r="O227" t="s">
        <v>3453</v>
      </c>
      <c r="P227">
        <v>12</v>
      </c>
      <c r="Q227" t="s">
        <v>3396</v>
      </c>
      <c r="R227">
        <v>214</v>
      </c>
      <c r="S227" t="s">
        <v>4835</v>
      </c>
      <c r="T227" t="s">
        <v>4835</v>
      </c>
      <c r="U227" t="s">
        <v>4836</v>
      </c>
    </row>
    <row r="228" spans="1:21" x14ac:dyDescent="0.2">
      <c r="A228">
        <v>128</v>
      </c>
      <c r="B228" t="s">
        <v>1697</v>
      </c>
      <c r="C228" t="s">
        <v>4837</v>
      </c>
      <c r="D228" t="s">
        <v>4838</v>
      </c>
      <c r="F228" t="s">
        <v>3386</v>
      </c>
      <c r="G228" t="s">
        <v>4016</v>
      </c>
      <c r="H228" t="s">
        <v>9795</v>
      </c>
      <c r="I228" t="s">
        <v>3389</v>
      </c>
      <c r="J228" t="s">
        <v>3578</v>
      </c>
      <c r="K228" t="s">
        <v>3391</v>
      </c>
      <c r="L228" t="s">
        <v>4839</v>
      </c>
      <c r="M228" t="s">
        <v>4840</v>
      </c>
      <c r="N228" t="s">
        <v>3394</v>
      </c>
      <c r="O228" t="s">
        <v>3453</v>
      </c>
      <c r="P228">
        <v>72</v>
      </c>
      <c r="Q228" t="s">
        <v>3396</v>
      </c>
      <c r="R228">
        <v>209</v>
      </c>
      <c r="S228" t="s">
        <v>4841</v>
      </c>
      <c r="T228" t="s">
        <v>4841</v>
      </c>
      <c r="U228" t="s">
        <v>3441</v>
      </c>
    </row>
    <row r="229" spans="1:21" x14ac:dyDescent="0.2">
      <c r="A229">
        <v>1282</v>
      </c>
      <c r="B229" t="s">
        <v>3089</v>
      </c>
      <c r="C229" t="s">
        <v>4842</v>
      </c>
      <c r="D229" t="s">
        <v>4843</v>
      </c>
      <c r="F229" t="s">
        <v>4844</v>
      </c>
      <c r="G229" t="s">
        <v>4098</v>
      </c>
      <c r="H229" t="s">
        <v>4845</v>
      </c>
      <c r="I229" t="s">
        <v>4846</v>
      </c>
      <c r="J229" t="s">
        <v>4375</v>
      </c>
      <c r="K229" t="s">
        <v>4107</v>
      </c>
      <c r="L229" t="s">
        <v>4847</v>
      </c>
      <c r="M229" t="s">
        <v>4848</v>
      </c>
      <c r="N229" t="s">
        <v>3394</v>
      </c>
      <c r="O229" t="s">
        <v>3605</v>
      </c>
      <c r="P229">
        <v>75</v>
      </c>
      <c r="Q229" t="s">
        <v>3396</v>
      </c>
      <c r="R229">
        <v>211</v>
      </c>
      <c r="S229" t="s">
        <v>4547</v>
      </c>
      <c r="T229" t="s">
        <v>4849</v>
      </c>
      <c r="U229" t="s">
        <v>4849</v>
      </c>
    </row>
    <row r="230" spans="1:21" x14ac:dyDescent="0.2">
      <c r="A230">
        <v>129</v>
      </c>
      <c r="B230" t="s">
        <v>1697</v>
      </c>
      <c r="C230" t="s">
        <v>4850</v>
      </c>
      <c r="D230" t="s">
        <v>4851</v>
      </c>
      <c r="F230" t="s">
        <v>3386</v>
      </c>
      <c r="G230" t="s">
        <v>3625</v>
      </c>
      <c r="H230" t="s">
        <v>5045</v>
      </c>
      <c r="I230" t="s">
        <v>4168</v>
      </c>
      <c r="J230" t="s">
        <v>3578</v>
      </c>
      <c r="K230" t="s">
        <v>3391</v>
      </c>
      <c r="L230" t="s">
        <v>4852</v>
      </c>
      <c r="M230" t="s">
        <v>4853</v>
      </c>
      <c r="N230" t="s">
        <v>3515</v>
      </c>
      <c r="O230" t="s">
        <v>3395</v>
      </c>
      <c r="P230">
        <v>90</v>
      </c>
      <c r="Q230" t="s">
        <v>3396</v>
      </c>
      <c r="R230">
        <v>209</v>
      </c>
      <c r="S230" t="s">
        <v>4854</v>
      </c>
      <c r="T230" t="s">
        <v>4854</v>
      </c>
      <c r="U230" t="s">
        <v>4688</v>
      </c>
    </row>
    <row r="231" spans="1:21" x14ac:dyDescent="0.2">
      <c r="A231">
        <v>1290</v>
      </c>
      <c r="B231" t="s">
        <v>3089</v>
      </c>
      <c r="C231" t="s">
        <v>4855</v>
      </c>
      <c r="D231" t="s">
        <v>4856</v>
      </c>
      <c r="F231" t="s">
        <v>4728</v>
      </c>
      <c r="G231" t="s">
        <v>4857</v>
      </c>
      <c r="H231" t="s">
        <v>20908</v>
      </c>
      <c r="I231" t="s">
        <v>22207</v>
      </c>
      <c r="J231" t="s">
        <v>4858</v>
      </c>
      <c r="K231" t="s">
        <v>4107</v>
      </c>
      <c r="L231" t="s">
        <v>4859</v>
      </c>
      <c r="M231" t="s">
        <v>4860</v>
      </c>
      <c r="N231" t="s">
        <v>3394</v>
      </c>
      <c r="O231" t="s">
        <v>3605</v>
      </c>
      <c r="P231">
        <v>76</v>
      </c>
      <c r="Q231" t="s">
        <v>3396</v>
      </c>
      <c r="R231">
        <v>211</v>
      </c>
      <c r="S231" t="s">
        <v>4861</v>
      </c>
      <c r="T231" t="s">
        <v>4111</v>
      </c>
      <c r="U231" t="s">
        <v>4111</v>
      </c>
    </row>
    <row r="232" spans="1:21" x14ac:dyDescent="0.2">
      <c r="A232">
        <v>1299</v>
      </c>
      <c r="B232" t="s">
        <v>3089</v>
      </c>
      <c r="C232" t="s">
        <v>4862</v>
      </c>
      <c r="D232" t="s">
        <v>4863</v>
      </c>
      <c r="F232" t="s">
        <v>4454</v>
      </c>
      <c r="G232" t="s">
        <v>4140</v>
      </c>
      <c r="H232" t="s">
        <v>4864</v>
      </c>
      <c r="I232" t="s">
        <v>22207</v>
      </c>
      <c r="J232" t="s">
        <v>4375</v>
      </c>
      <c r="K232" t="s">
        <v>4107</v>
      </c>
      <c r="L232" t="s">
        <v>4865</v>
      </c>
      <c r="M232" t="s">
        <v>3414</v>
      </c>
      <c r="N232" t="s">
        <v>3394</v>
      </c>
      <c r="O232" t="s">
        <v>3395</v>
      </c>
      <c r="P232">
        <v>90</v>
      </c>
      <c r="Q232" t="s">
        <v>3396</v>
      </c>
      <c r="R232">
        <v>209</v>
      </c>
      <c r="S232" t="s">
        <v>4866</v>
      </c>
      <c r="T232" t="s">
        <v>4866</v>
      </c>
      <c r="U232" t="s">
        <v>4714</v>
      </c>
    </row>
    <row r="233" spans="1:21" x14ac:dyDescent="0.2">
      <c r="A233">
        <v>130</v>
      </c>
      <c r="B233" t="s">
        <v>1697</v>
      </c>
      <c r="C233" t="s">
        <v>4867</v>
      </c>
      <c r="D233" t="s">
        <v>4868</v>
      </c>
      <c r="F233" t="s">
        <v>3474</v>
      </c>
      <c r="G233" t="s">
        <v>3625</v>
      </c>
      <c r="H233" t="s">
        <v>5977</v>
      </c>
      <c r="I233" t="s">
        <v>22207</v>
      </c>
      <c r="J233" t="s">
        <v>3390</v>
      </c>
      <c r="K233" t="s">
        <v>3391</v>
      </c>
      <c r="L233" t="s">
        <v>4869</v>
      </c>
      <c r="M233" t="s">
        <v>4870</v>
      </c>
      <c r="N233" t="s">
        <v>3500</v>
      </c>
      <c r="O233" t="s">
        <v>3395</v>
      </c>
      <c r="P233">
        <v>90</v>
      </c>
      <c r="Q233" t="s">
        <v>3396</v>
      </c>
      <c r="R233">
        <v>209</v>
      </c>
      <c r="S233" t="s">
        <v>4871</v>
      </c>
      <c r="T233" t="s">
        <v>4871</v>
      </c>
      <c r="U233" t="s">
        <v>3398</v>
      </c>
    </row>
    <row r="234" spans="1:21" x14ac:dyDescent="0.2">
      <c r="A234">
        <v>1302</v>
      </c>
      <c r="B234" t="s">
        <v>3089</v>
      </c>
      <c r="C234" t="s">
        <v>4872</v>
      </c>
      <c r="D234" t="s">
        <v>4873</v>
      </c>
      <c r="F234" t="s">
        <v>4184</v>
      </c>
      <c r="G234" t="s">
        <v>21360</v>
      </c>
      <c r="H234" t="s">
        <v>3421</v>
      </c>
      <c r="I234" t="s">
        <v>22206</v>
      </c>
      <c r="J234" t="s">
        <v>5823</v>
      </c>
      <c r="K234" t="s">
        <v>3422</v>
      </c>
      <c r="L234" t="s">
        <v>4874</v>
      </c>
      <c r="M234" t="s">
        <v>4875</v>
      </c>
      <c r="N234" t="s">
        <v>4876</v>
      </c>
      <c r="S234" t="s">
        <v>4877</v>
      </c>
      <c r="T234" t="s">
        <v>4877</v>
      </c>
      <c r="U234" t="s">
        <v>4877</v>
      </c>
    </row>
    <row r="235" spans="1:21" x14ac:dyDescent="0.2">
      <c r="A235">
        <v>1303</v>
      </c>
      <c r="B235" t="s">
        <v>3089</v>
      </c>
      <c r="C235" t="s">
        <v>4878</v>
      </c>
      <c r="D235" t="s">
        <v>4879</v>
      </c>
      <c r="F235" t="s">
        <v>4184</v>
      </c>
      <c r="G235" t="s">
        <v>21361</v>
      </c>
      <c r="H235" t="s">
        <v>3421</v>
      </c>
      <c r="I235" t="s">
        <v>22206</v>
      </c>
      <c r="J235" t="s">
        <v>5823</v>
      </c>
      <c r="K235" t="s">
        <v>3422</v>
      </c>
      <c r="L235" t="s">
        <v>4880</v>
      </c>
      <c r="M235" t="s">
        <v>4881</v>
      </c>
      <c r="N235" t="s">
        <v>3017</v>
      </c>
      <c r="S235" t="s">
        <v>4882</v>
      </c>
      <c r="T235" t="s">
        <v>4882</v>
      </c>
      <c r="U235" t="s">
        <v>4882</v>
      </c>
    </row>
    <row r="236" spans="1:21" x14ac:dyDescent="0.2">
      <c r="A236">
        <v>1304</v>
      </c>
      <c r="B236" t="s">
        <v>3089</v>
      </c>
      <c r="C236" t="s">
        <v>4883</v>
      </c>
      <c r="D236" t="s">
        <v>4884</v>
      </c>
      <c r="F236" t="s">
        <v>4885</v>
      </c>
      <c r="G236" t="s">
        <v>4180</v>
      </c>
      <c r="H236" t="s">
        <v>21362</v>
      </c>
      <c r="I236" t="s">
        <v>4886</v>
      </c>
      <c r="J236" t="s">
        <v>4887</v>
      </c>
      <c r="K236" t="s">
        <v>4107</v>
      </c>
      <c r="L236" t="s">
        <v>4888</v>
      </c>
      <c r="M236" t="s">
        <v>4889</v>
      </c>
      <c r="N236" t="s">
        <v>3394</v>
      </c>
      <c r="O236" t="s">
        <v>3453</v>
      </c>
      <c r="P236">
        <v>71</v>
      </c>
      <c r="Q236" t="s">
        <v>3396</v>
      </c>
      <c r="R236">
        <v>204</v>
      </c>
      <c r="S236" t="s">
        <v>4890</v>
      </c>
      <c r="T236" t="s">
        <v>4890</v>
      </c>
      <c r="U236" t="s">
        <v>4119</v>
      </c>
    </row>
    <row r="237" spans="1:21" x14ac:dyDescent="0.2">
      <c r="A237">
        <v>1305</v>
      </c>
      <c r="B237" t="s">
        <v>3089</v>
      </c>
      <c r="C237" t="s">
        <v>4891</v>
      </c>
      <c r="D237" t="s">
        <v>4892</v>
      </c>
      <c r="F237" t="s">
        <v>22236</v>
      </c>
      <c r="G237" t="s">
        <v>22237</v>
      </c>
      <c r="H237" t="s">
        <v>22238</v>
      </c>
      <c r="I237" t="s">
        <v>22236</v>
      </c>
      <c r="J237" t="s">
        <v>22239</v>
      </c>
      <c r="K237" t="s">
        <v>4150</v>
      </c>
      <c r="L237" t="s">
        <v>4894</v>
      </c>
      <c r="M237" t="s">
        <v>4895</v>
      </c>
      <c r="O237" t="s">
        <v>3605</v>
      </c>
      <c r="P237">
        <v>75</v>
      </c>
      <c r="Q237" t="s">
        <v>3396</v>
      </c>
      <c r="R237">
        <v>200</v>
      </c>
      <c r="S237" t="s">
        <v>4896</v>
      </c>
      <c r="T237" t="s">
        <v>4897</v>
      </c>
      <c r="U237" t="s">
        <v>4470</v>
      </c>
    </row>
    <row r="238" spans="1:21" x14ac:dyDescent="0.2">
      <c r="A238">
        <v>1306</v>
      </c>
      <c r="B238" t="s">
        <v>3089</v>
      </c>
      <c r="C238" t="s">
        <v>4898</v>
      </c>
      <c r="D238" t="s">
        <v>4899</v>
      </c>
      <c r="F238" t="s">
        <v>4900</v>
      </c>
      <c r="G238" t="s">
        <v>3387</v>
      </c>
      <c r="H238" t="s">
        <v>4174</v>
      </c>
      <c r="I238" t="s">
        <v>4901</v>
      </c>
      <c r="J238" t="s">
        <v>3963</v>
      </c>
      <c r="K238" t="s">
        <v>4659</v>
      </c>
      <c r="L238" t="s">
        <v>4902</v>
      </c>
      <c r="M238" t="s">
        <v>4903</v>
      </c>
      <c r="S238" t="s">
        <v>4904</v>
      </c>
      <c r="T238" t="s">
        <v>4904</v>
      </c>
      <c r="U238" t="s">
        <v>4904</v>
      </c>
    </row>
    <row r="239" spans="1:21" x14ac:dyDescent="0.2">
      <c r="A239">
        <v>1307</v>
      </c>
      <c r="B239" t="s">
        <v>3089</v>
      </c>
      <c r="C239" t="s">
        <v>4905</v>
      </c>
      <c r="D239" t="s">
        <v>4906</v>
      </c>
      <c r="F239" t="s">
        <v>4907</v>
      </c>
      <c r="G239" t="s">
        <v>3420</v>
      </c>
      <c r="H239" t="s">
        <v>20900</v>
      </c>
      <c r="I239" t="s">
        <v>22206</v>
      </c>
      <c r="J239" t="s">
        <v>5823</v>
      </c>
      <c r="K239" t="s">
        <v>4107</v>
      </c>
      <c r="L239" t="s">
        <v>4908</v>
      </c>
      <c r="M239" t="s">
        <v>4909</v>
      </c>
      <c r="N239" t="s">
        <v>4910</v>
      </c>
    </row>
    <row r="240" spans="1:21" x14ac:dyDescent="0.2">
      <c r="A240">
        <v>1308</v>
      </c>
      <c r="B240" t="s">
        <v>3089</v>
      </c>
      <c r="C240" t="s">
        <v>4911</v>
      </c>
      <c r="D240" t="s">
        <v>4912</v>
      </c>
      <c r="F240" t="s">
        <v>4105</v>
      </c>
      <c r="G240" t="s">
        <v>4140</v>
      </c>
      <c r="H240" t="s">
        <v>4174</v>
      </c>
      <c r="I240" t="s">
        <v>22206</v>
      </c>
      <c r="J240" t="s">
        <v>5823</v>
      </c>
      <c r="K240" t="s">
        <v>4659</v>
      </c>
      <c r="L240" t="s">
        <v>4913</v>
      </c>
      <c r="M240" t="s">
        <v>4914</v>
      </c>
      <c r="N240" t="s">
        <v>21348</v>
      </c>
      <c r="S240" t="s">
        <v>21363</v>
      </c>
      <c r="T240" t="s">
        <v>21363</v>
      </c>
      <c r="U240" t="s">
        <v>21363</v>
      </c>
    </row>
    <row r="241" spans="1:21" x14ac:dyDescent="0.2">
      <c r="A241">
        <v>1309</v>
      </c>
      <c r="B241" t="s">
        <v>3089</v>
      </c>
      <c r="C241" t="s">
        <v>4891</v>
      </c>
      <c r="D241" t="s">
        <v>4915</v>
      </c>
      <c r="F241" t="s">
        <v>4105</v>
      </c>
      <c r="G241" t="s">
        <v>4916</v>
      </c>
      <c r="H241" t="s">
        <v>4893</v>
      </c>
      <c r="I241" t="s">
        <v>22206</v>
      </c>
      <c r="J241" t="s">
        <v>5823</v>
      </c>
      <c r="K241" t="s">
        <v>4107</v>
      </c>
      <c r="L241" t="s">
        <v>4918</v>
      </c>
      <c r="M241" t="s">
        <v>4919</v>
      </c>
      <c r="N241" t="s">
        <v>4920</v>
      </c>
      <c r="O241" t="s">
        <v>3605</v>
      </c>
      <c r="P241">
        <v>75</v>
      </c>
      <c r="S241" t="s">
        <v>4119</v>
      </c>
      <c r="T241" t="s">
        <v>4119</v>
      </c>
      <c r="U241" t="s">
        <v>4119</v>
      </c>
    </row>
    <row r="242" spans="1:21" x14ac:dyDescent="0.2">
      <c r="A242">
        <v>131</v>
      </c>
      <c r="B242" t="s">
        <v>1697</v>
      </c>
      <c r="C242" t="s">
        <v>4921</v>
      </c>
      <c r="D242" t="s">
        <v>4922</v>
      </c>
      <c r="F242" t="s">
        <v>3510</v>
      </c>
      <c r="G242" t="s">
        <v>4016</v>
      </c>
      <c r="H242" t="s">
        <v>13520</v>
      </c>
      <c r="I242" t="s">
        <v>3428</v>
      </c>
      <c r="J242" t="s">
        <v>4562</v>
      </c>
      <c r="K242" t="s">
        <v>3391</v>
      </c>
      <c r="L242" t="s">
        <v>4924</v>
      </c>
      <c r="M242" t="s">
        <v>4925</v>
      </c>
      <c r="N242" t="s">
        <v>3394</v>
      </c>
      <c r="O242" t="s">
        <v>3395</v>
      </c>
      <c r="P242">
        <v>13</v>
      </c>
      <c r="Q242" t="s">
        <v>3396</v>
      </c>
      <c r="R242">
        <v>213</v>
      </c>
      <c r="S242" t="s">
        <v>4854</v>
      </c>
      <c r="T242" t="s">
        <v>4854</v>
      </c>
      <c r="U242" t="s">
        <v>3752</v>
      </c>
    </row>
    <row r="243" spans="1:21" x14ac:dyDescent="0.2">
      <c r="A243">
        <v>1310</v>
      </c>
      <c r="B243" t="s">
        <v>3089</v>
      </c>
      <c r="C243" t="s">
        <v>4926</v>
      </c>
      <c r="D243" t="s">
        <v>4927</v>
      </c>
      <c r="F243" t="s">
        <v>4149</v>
      </c>
      <c r="G243" t="s">
        <v>5672</v>
      </c>
      <c r="H243" t="s">
        <v>21364</v>
      </c>
      <c r="I243" t="s">
        <v>4149</v>
      </c>
      <c r="J243" t="s">
        <v>22240</v>
      </c>
      <c r="K243" t="s">
        <v>5005</v>
      </c>
      <c r="L243" t="s">
        <v>4928</v>
      </c>
      <c r="M243" t="s">
        <v>4929</v>
      </c>
      <c r="O243" t="s">
        <v>3605</v>
      </c>
      <c r="P243">
        <v>75</v>
      </c>
      <c r="Q243" t="s">
        <v>3396</v>
      </c>
      <c r="R243">
        <v>200</v>
      </c>
      <c r="S243" t="s">
        <v>4930</v>
      </c>
      <c r="T243" t="s">
        <v>4930</v>
      </c>
      <c r="U243" t="s">
        <v>4119</v>
      </c>
    </row>
    <row r="244" spans="1:21" x14ac:dyDescent="0.2">
      <c r="A244">
        <v>1312</v>
      </c>
      <c r="B244" t="s">
        <v>3089</v>
      </c>
      <c r="C244" t="s">
        <v>4931</v>
      </c>
      <c r="D244" t="s">
        <v>4932</v>
      </c>
      <c r="F244" t="s">
        <v>4273</v>
      </c>
      <c r="G244" t="s">
        <v>3387</v>
      </c>
      <c r="H244" t="s">
        <v>20967</v>
      </c>
      <c r="I244" t="s">
        <v>4933</v>
      </c>
      <c r="J244" t="s">
        <v>4934</v>
      </c>
      <c r="K244" t="s">
        <v>4107</v>
      </c>
      <c r="L244" t="s">
        <v>4935</v>
      </c>
      <c r="M244" t="s">
        <v>4936</v>
      </c>
      <c r="O244" t="s">
        <v>3598</v>
      </c>
      <c r="P244">
        <v>70</v>
      </c>
      <c r="Q244" t="s">
        <v>3396</v>
      </c>
      <c r="R244">
        <v>206</v>
      </c>
      <c r="S244" t="s">
        <v>4937</v>
      </c>
      <c r="T244" t="s">
        <v>4111</v>
      </c>
      <c r="U244" t="s">
        <v>4111</v>
      </c>
    </row>
    <row r="245" spans="1:21" x14ac:dyDescent="0.2">
      <c r="A245">
        <v>1315</v>
      </c>
      <c r="B245" t="s">
        <v>3089</v>
      </c>
      <c r="C245" t="s">
        <v>4938</v>
      </c>
      <c r="D245" t="s">
        <v>4939</v>
      </c>
      <c r="F245" t="s">
        <v>4273</v>
      </c>
      <c r="G245" t="s">
        <v>21365</v>
      </c>
      <c r="H245" t="s">
        <v>3421</v>
      </c>
      <c r="I245" t="s">
        <v>22206</v>
      </c>
      <c r="J245" t="s">
        <v>5823</v>
      </c>
      <c r="K245" t="s">
        <v>3422</v>
      </c>
      <c r="L245" t="s">
        <v>4940</v>
      </c>
      <c r="M245" t="s">
        <v>4941</v>
      </c>
      <c r="N245" t="s">
        <v>3637</v>
      </c>
    </row>
    <row r="246" spans="1:21" x14ac:dyDescent="0.2">
      <c r="A246">
        <v>1316</v>
      </c>
      <c r="B246" t="s">
        <v>3089</v>
      </c>
      <c r="C246" t="s">
        <v>4942</v>
      </c>
      <c r="D246" t="s">
        <v>4943</v>
      </c>
      <c r="F246" t="s">
        <v>4665</v>
      </c>
      <c r="G246" t="s">
        <v>4090</v>
      </c>
      <c r="H246" t="s">
        <v>4174</v>
      </c>
      <c r="I246" t="s">
        <v>4944</v>
      </c>
      <c r="J246" t="s">
        <v>4397</v>
      </c>
      <c r="K246" t="s">
        <v>4107</v>
      </c>
      <c r="L246" t="s">
        <v>4945</v>
      </c>
      <c r="M246" t="s">
        <v>4946</v>
      </c>
      <c r="O246" t="s">
        <v>3598</v>
      </c>
      <c r="P246">
        <v>70</v>
      </c>
      <c r="Q246" t="s">
        <v>4485</v>
      </c>
      <c r="R246">
        <v>203</v>
      </c>
      <c r="S246" t="s">
        <v>4947</v>
      </c>
      <c r="T246" t="s">
        <v>4948</v>
      </c>
      <c r="U246" t="s">
        <v>4948</v>
      </c>
    </row>
    <row r="247" spans="1:21" x14ac:dyDescent="0.2">
      <c r="A247">
        <v>1318</v>
      </c>
      <c r="B247" t="s">
        <v>3089</v>
      </c>
      <c r="C247" t="s">
        <v>4949</v>
      </c>
      <c r="D247" t="s">
        <v>4950</v>
      </c>
      <c r="F247" t="s">
        <v>4273</v>
      </c>
      <c r="G247" t="s">
        <v>3387</v>
      </c>
      <c r="H247" t="s">
        <v>4174</v>
      </c>
      <c r="I247" t="s">
        <v>22206</v>
      </c>
      <c r="J247" t="s">
        <v>5823</v>
      </c>
      <c r="K247" t="s">
        <v>4107</v>
      </c>
      <c r="L247" t="s">
        <v>4951</v>
      </c>
      <c r="M247" t="s">
        <v>4952</v>
      </c>
      <c r="O247" t="s">
        <v>22241</v>
      </c>
      <c r="P247">
        <v>92</v>
      </c>
      <c r="S247" t="s">
        <v>3958</v>
      </c>
      <c r="T247" t="s">
        <v>3958</v>
      </c>
      <c r="U247" t="s">
        <v>3958</v>
      </c>
    </row>
    <row r="248" spans="1:21" x14ac:dyDescent="0.2">
      <c r="A248">
        <v>132</v>
      </c>
      <c r="B248" t="s">
        <v>1697</v>
      </c>
      <c r="C248" t="s">
        <v>4953</v>
      </c>
      <c r="D248" t="s">
        <v>4954</v>
      </c>
      <c r="F248" t="s">
        <v>3474</v>
      </c>
      <c r="G248" t="s">
        <v>3387</v>
      </c>
      <c r="H248" t="s">
        <v>3975</v>
      </c>
      <c r="I248" t="s">
        <v>4691</v>
      </c>
      <c r="J248" t="s">
        <v>3390</v>
      </c>
      <c r="K248" t="s">
        <v>3391</v>
      </c>
      <c r="L248" t="s">
        <v>4955</v>
      </c>
      <c r="M248" t="s">
        <v>4956</v>
      </c>
      <c r="N248" t="s">
        <v>3394</v>
      </c>
      <c r="O248" t="s">
        <v>3598</v>
      </c>
      <c r="P248">
        <v>93</v>
      </c>
      <c r="Q248" t="s">
        <v>3396</v>
      </c>
      <c r="R248">
        <v>210</v>
      </c>
      <c r="S248" t="s">
        <v>4957</v>
      </c>
      <c r="T248" t="s">
        <v>4957</v>
      </c>
      <c r="U248" t="s">
        <v>3398</v>
      </c>
    </row>
    <row r="249" spans="1:21" x14ac:dyDescent="0.2">
      <c r="A249">
        <v>1321</v>
      </c>
      <c r="B249" t="s">
        <v>3089</v>
      </c>
      <c r="C249" t="s">
        <v>4958</v>
      </c>
      <c r="D249" t="s">
        <v>4959</v>
      </c>
      <c r="E249" t="s">
        <v>20884</v>
      </c>
      <c r="F249" t="s">
        <v>4960</v>
      </c>
      <c r="G249" t="s">
        <v>4090</v>
      </c>
      <c r="H249" t="s">
        <v>21366</v>
      </c>
      <c r="I249" t="s">
        <v>4963</v>
      </c>
      <c r="J249" t="s">
        <v>4267</v>
      </c>
      <c r="K249" t="s">
        <v>4150</v>
      </c>
      <c r="L249" t="s">
        <v>4964</v>
      </c>
      <c r="M249" t="s">
        <v>4965</v>
      </c>
      <c r="O249" t="s">
        <v>3453</v>
      </c>
      <c r="P249">
        <v>97</v>
      </c>
      <c r="Q249" t="s">
        <v>3396</v>
      </c>
      <c r="R249">
        <v>204</v>
      </c>
      <c r="S249" t="s">
        <v>4966</v>
      </c>
      <c r="T249" t="s">
        <v>4966</v>
      </c>
      <c r="U249" t="s">
        <v>4966</v>
      </c>
    </row>
    <row r="250" spans="1:21" x14ac:dyDescent="0.2">
      <c r="A250">
        <v>1322</v>
      </c>
      <c r="B250" t="s">
        <v>1697</v>
      </c>
      <c r="C250" t="s">
        <v>4967</v>
      </c>
      <c r="D250" t="s">
        <v>4968</v>
      </c>
      <c r="F250" t="s">
        <v>4969</v>
      </c>
      <c r="G250" t="s">
        <v>4098</v>
      </c>
      <c r="H250" t="s">
        <v>21367</v>
      </c>
      <c r="I250" t="s">
        <v>22207</v>
      </c>
      <c r="J250" t="s">
        <v>4970</v>
      </c>
      <c r="K250" t="s">
        <v>4150</v>
      </c>
      <c r="L250" t="s">
        <v>4971</v>
      </c>
      <c r="M250" t="s">
        <v>4972</v>
      </c>
      <c r="N250" t="s">
        <v>3394</v>
      </c>
      <c r="O250" t="s">
        <v>22242</v>
      </c>
      <c r="P250">
        <v>18</v>
      </c>
      <c r="Q250" t="s">
        <v>4485</v>
      </c>
      <c r="R250">
        <v>171</v>
      </c>
    </row>
    <row r="251" spans="1:21" x14ac:dyDescent="0.2">
      <c r="A251">
        <v>1323</v>
      </c>
      <c r="B251" t="s">
        <v>3089</v>
      </c>
      <c r="C251" t="s">
        <v>4973</v>
      </c>
      <c r="D251" t="s">
        <v>4974</v>
      </c>
      <c r="F251" t="s">
        <v>4105</v>
      </c>
      <c r="G251" t="s">
        <v>4098</v>
      </c>
      <c r="H251" t="s">
        <v>4374</v>
      </c>
      <c r="I251" t="s">
        <v>22207</v>
      </c>
      <c r="J251" t="s">
        <v>4132</v>
      </c>
      <c r="K251" t="s">
        <v>4107</v>
      </c>
      <c r="L251" t="s">
        <v>4975</v>
      </c>
      <c r="M251" t="s">
        <v>4976</v>
      </c>
      <c r="O251" t="s">
        <v>3605</v>
      </c>
      <c r="P251">
        <v>15</v>
      </c>
      <c r="Q251" t="s">
        <v>3396</v>
      </c>
      <c r="R251">
        <v>214</v>
      </c>
      <c r="S251" t="s">
        <v>4813</v>
      </c>
      <c r="T251" t="s">
        <v>4813</v>
      </c>
      <c r="U251" t="s">
        <v>4977</v>
      </c>
    </row>
    <row r="252" spans="1:21" x14ac:dyDescent="0.2">
      <c r="A252">
        <v>1324</v>
      </c>
      <c r="B252" t="s">
        <v>3089</v>
      </c>
      <c r="C252" t="s">
        <v>4978</v>
      </c>
      <c r="F252" t="s">
        <v>4454</v>
      </c>
      <c r="G252" t="s">
        <v>4098</v>
      </c>
      <c r="H252" t="s">
        <v>4710</v>
      </c>
      <c r="I252" t="s">
        <v>4168</v>
      </c>
      <c r="J252" t="s">
        <v>4636</v>
      </c>
      <c r="K252" t="s">
        <v>4107</v>
      </c>
      <c r="L252" t="s">
        <v>4979</v>
      </c>
      <c r="M252" t="s">
        <v>4980</v>
      </c>
      <c r="N252" t="s">
        <v>3394</v>
      </c>
      <c r="O252" t="s">
        <v>3598</v>
      </c>
      <c r="P252">
        <v>93</v>
      </c>
      <c r="Q252" t="s">
        <v>3396</v>
      </c>
      <c r="R252">
        <v>210</v>
      </c>
      <c r="S252" t="s">
        <v>4981</v>
      </c>
      <c r="T252" t="s">
        <v>4402</v>
      </c>
      <c r="U252" t="s">
        <v>4402</v>
      </c>
    </row>
    <row r="253" spans="1:21" x14ac:dyDescent="0.2">
      <c r="A253">
        <v>1325</v>
      </c>
      <c r="B253" t="s">
        <v>3089</v>
      </c>
      <c r="C253" t="s">
        <v>4982</v>
      </c>
      <c r="D253" t="s">
        <v>4983</v>
      </c>
      <c r="F253" t="s">
        <v>4273</v>
      </c>
      <c r="G253" t="s">
        <v>3387</v>
      </c>
      <c r="H253" t="s">
        <v>4174</v>
      </c>
      <c r="I253" t="s">
        <v>4142</v>
      </c>
      <c r="J253" t="s">
        <v>3628</v>
      </c>
      <c r="K253" t="s">
        <v>4107</v>
      </c>
      <c r="L253" t="s">
        <v>4984</v>
      </c>
      <c r="M253" t="s">
        <v>4985</v>
      </c>
      <c r="O253" t="s">
        <v>3718</v>
      </c>
      <c r="P253">
        <v>94</v>
      </c>
      <c r="Q253" t="s">
        <v>3396</v>
      </c>
      <c r="R253">
        <v>205</v>
      </c>
      <c r="S253" t="s">
        <v>4986</v>
      </c>
      <c r="T253" t="s">
        <v>4264</v>
      </c>
      <c r="U253" t="s">
        <v>4264</v>
      </c>
    </row>
    <row r="254" spans="1:21" x14ac:dyDescent="0.2">
      <c r="A254">
        <v>1326</v>
      </c>
      <c r="B254" t="s">
        <v>3089</v>
      </c>
      <c r="C254" t="s">
        <v>4987</v>
      </c>
      <c r="D254" t="s">
        <v>4988</v>
      </c>
      <c r="F254" t="s">
        <v>4989</v>
      </c>
      <c r="G254" t="s">
        <v>7763</v>
      </c>
      <c r="H254" t="s">
        <v>3421</v>
      </c>
      <c r="I254" t="s">
        <v>22206</v>
      </c>
      <c r="J254" t="s">
        <v>5823</v>
      </c>
      <c r="K254" t="s">
        <v>3430</v>
      </c>
      <c r="L254" t="s">
        <v>4990</v>
      </c>
      <c r="M254" t="s">
        <v>4991</v>
      </c>
      <c r="N254" t="s">
        <v>4992</v>
      </c>
    </row>
    <row r="255" spans="1:21" x14ac:dyDescent="0.2">
      <c r="A255">
        <v>1327</v>
      </c>
      <c r="B255" t="s">
        <v>3089</v>
      </c>
      <c r="C255" t="s">
        <v>4987</v>
      </c>
      <c r="D255" t="s">
        <v>4678</v>
      </c>
      <c r="E255" t="s">
        <v>20884</v>
      </c>
      <c r="F255" t="s">
        <v>4679</v>
      </c>
      <c r="G255" t="s">
        <v>4090</v>
      </c>
      <c r="H255" t="s">
        <v>4174</v>
      </c>
      <c r="I255" t="s">
        <v>22206</v>
      </c>
      <c r="J255" t="s">
        <v>5823</v>
      </c>
      <c r="K255" t="s">
        <v>4107</v>
      </c>
      <c r="L255" t="s">
        <v>4993</v>
      </c>
      <c r="M255" t="s">
        <v>4994</v>
      </c>
      <c r="O255" t="s">
        <v>3453</v>
      </c>
      <c r="P255">
        <v>97</v>
      </c>
      <c r="S255" t="s">
        <v>4995</v>
      </c>
      <c r="T255" t="s">
        <v>4995</v>
      </c>
      <c r="U255" t="s">
        <v>4995</v>
      </c>
    </row>
    <row r="256" spans="1:21" x14ac:dyDescent="0.2">
      <c r="A256">
        <v>1328</v>
      </c>
      <c r="B256" t="s">
        <v>3089</v>
      </c>
      <c r="C256" t="s">
        <v>4996</v>
      </c>
      <c r="D256" t="s">
        <v>4997</v>
      </c>
      <c r="F256" t="s">
        <v>4989</v>
      </c>
      <c r="G256" t="s">
        <v>3387</v>
      </c>
      <c r="H256" t="s">
        <v>4174</v>
      </c>
      <c r="I256" t="s">
        <v>22206</v>
      </c>
      <c r="J256" t="s">
        <v>5823</v>
      </c>
      <c r="K256" t="s">
        <v>4107</v>
      </c>
      <c r="L256" t="s">
        <v>4998</v>
      </c>
      <c r="M256" t="s">
        <v>4999</v>
      </c>
      <c r="O256" t="s">
        <v>5000</v>
      </c>
      <c r="P256">
        <v>14</v>
      </c>
      <c r="S256" t="s">
        <v>5001</v>
      </c>
      <c r="T256" t="s">
        <v>5001</v>
      </c>
      <c r="U256" t="s">
        <v>5001</v>
      </c>
    </row>
    <row r="257" spans="1:21" x14ac:dyDescent="0.2">
      <c r="A257">
        <v>133</v>
      </c>
      <c r="B257" t="s">
        <v>1697</v>
      </c>
      <c r="C257" t="s">
        <v>5002</v>
      </c>
      <c r="D257" t="s">
        <v>5003</v>
      </c>
      <c r="F257" t="s">
        <v>5004</v>
      </c>
      <c r="G257" t="s">
        <v>3387</v>
      </c>
      <c r="H257" t="s">
        <v>3410</v>
      </c>
      <c r="I257" t="s">
        <v>3389</v>
      </c>
      <c r="J257" t="s">
        <v>4562</v>
      </c>
      <c r="K257" t="s">
        <v>5005</v>
      </c>
      <c r="L257" t="s">
        <v>5006</v>
      </c>
      <c r="M257" t="s">
        <v>5007</v>
      </c>
      <c r="N257" t="s">
        <v>5008</v>
      </c>
      <c r="O257" t="s">
        <v>3605</v>
      </c>
      <c r="P257">
        <v>7</v>
      </c>
      <c r="Q257" t="s">
        <v>3396</v>
      </c>
      <c r="R257">
        <v>211</v>
      </c>
      <c r="S257" t="s">
        <v>5009</v>
      </c>
      <c r="T257" t="s">
        <v>5009</v>
      </c>
      <c r="U257" t="s">
        <v>4966</v>
      </c>
    </row>
    <row r="258" spans="1:21" x14ac:dyDescent="0.2">
      <c r="A258">
        <v>1331</v>
      </c>
      <c r="B258" t="s">
        <v>3089</v>
      </c>
      <c r="C258" t="s">
        <v>5010</v>
      </c>
      <c r="D258" t="s">
        <v>5011</v>
      </c>
      <c r="F258" t="s">
        <v>4558</v>
      </c>
      <c r="G258" t="s">
        <v>5012</v>
      </c>
      <c r="H258" t="s">
        <v>21368</v>
      </c>
      <c r="I258" t="s">
        <v>5013</v>
      </c>
      <c r="J258" t="s">
        <v>3671</v>
      </c>
      <c r="K258" t="s">
        <v>4107</v>
      </c>
      <c r="L258" t="s">
        <v>5014</v>
      </c>
      <c r="M258" t="s">
        <v>5015</v>
      </c>
      <c r="O258" t="s">
        <v>3395</v>
      </c>
      <c r="P258">
        <v>78</v>
      </c>
      <c r="Q258" t="s">
        <v>4485</v>
      </c>
      <c r="R258">
        <v>203</v>
      </c>
      <c r="S258" t="s">
        <v>4402</v>
      </c>
      <c r="T258" t="s">
        <v>5016</v>
      </c>
      <c r="U258" t="s">
        <v>4521</v>
      </c>
    </row>
    <row r="259" spans="1:21" x14ac:dyDescent="0.2">
      <c r="A259">
        <v>1335</v>
      </c>
      <c r="B259" t="s">
        <v>1697</v>
      </c>
      <c r="C259" t="s">
        <v>4982</v>
      </c>
      <c r="F259" t="s">
        <v>4105</v>
      </c>
      <c r="G259" t="s">
        <v>4140</v>
      </c>
      <c r="H259" t="s">
        <v>4243</v>
      </c>
      <c r="I259" t="s">
        <v>22206</v>
      </c>
      <c r="J259" t="s">
        <v>7514</v>
      </c>
      <c r="K259" t="s">
        <v>5005</v>
      </c>
      <c r="L259" t="s">
        <v>5017</v>
      </c>
      <c r="M259" t="s">
        <v>5018</v>
      </c>
      <c r="S259" t="s">
        <v>5019</v>
      </c>
      <c r="T259" t="s">
        <v>5019</v>
      </c>
      <c r="U259" t="s">
        <v>5020</v>
      </c>
    </row>
    <row r="260" spans="1:21" x14ac:dyDescent="0.2">
      <c r="A260">
        <v>134</v>
      </c>
      <c r="B260" t="s">
        <v>1697</v>
      </c>
      <c r="C260" t="s">
        <v>5021</v>
      </c>
      <c r="D260" t="s">
        <v>5022</v>
      </c>
      <c r="F260" t="s">
        <v>3474</v>
      </c>
      <c r="G260" t="s">
        <v>21403</v>
      </c>
      <c r="H260" t="s">
        <v>22243</v>
      </c>
      <c r="I260" t="s">
        <v>22207</v>
      </c>
      <c r="J260" t="s">
        <v>7605</v>
      </c>
      <c r="K260" t="s">
        <v>3497</v>
      </c>
      <c r="L260" t="s">
        <v>5024</v>
      </c>
      <c r="M260" t="s">
        <v>5025</v>
      </c>
      <c r="N260" t="s">
        <v>4513</v>
      </c>
      <c r="O260" t="s">
        <v>3395</v>
      </c>
      <c r="P260">
        <v>90</v>
      </c>
      <c r="Q260" t="s">
        <v>3396</v>
      </c>
      <c r="R260">
        <v>213</v>
      </c>
      <c r="S260" t="s">
        <v>5026</v>
      </c>
      <c r="T260" t="s">
        <v>5026</v>
      </c>
      <c r="U260" t="s">
        <v>3687</v>
      </c>
    </row>
    <row r="261" spans="1:21" x14ac:dyDescent="0.2">
      <c r="A261">
        <v>135</v>
      </c>
      <c r="B261" t="s">
        <v>1697</v>
      </c>
      <c r="C261" t="s">
        <v>5027</v>
      </c>
      <c r="D261" t="s">
        <v>3464</v>
      </c>
      <c r="F261" t="s">
        <v>3519</v>
      </c>
      <c r="G261" t="s">
        <v>3535</v>
      </c>
      <c r="H261" t="s">
        <v>4503</v>
      </c>
      <c r="I261" t="s">
        <v>3428</v>
      </c>
      <c r="J261" t="s">
        <v>3578</v>
      </c>
      <c r="K261" t="s">
        <v>5028</v>
      </c>
      <c r="L261" t="s">
        <v>5029</v>
      </c>
      <c r="M261" t="s">
        <v>5030</v>
      </c>
      <c r="N261" t="s">
        <v>3394</v>
      </c>
      <c r="O261" t="s">
        <v>3395</v>
      </c>
      <c r="P261">
        <v>90</v>
      </c>
      <c r="Q261" t="s">
        <v>3396</v>
      </c>
      <c r="R261">
        <v>213</v>
      </c>
      <c r="S261" t="s">
        <v>5031</v>
      </c>
      <c r="T261" t="s">
        <v>5031</v>
      </c>
      <c r="U261" t="s">
        <v>5032</v>
      </c>
    </row>
    <row r="262" spans="1:21" x14ac:dyDescent="0.2">
      <c r="A262">
        <v>1355</v>
      </c>
      <c r="B262" t="s">
        <v>3089</v>
      </c>
      <c r="C262" t="s">
        <v>5033</v>
      </c>
      <c r="D262" t="s">
        <v>4419</v>
      </c>
      <c r="F262" t="s">
        <v>4105</v>
      </c>
      <c r="G262" t="s">
        <v>4140</v>
      </c>
      <c r="H262" t="s">
        <v>4243</v>
      </c>
      <c r="I262" t="s">
        <v>22206</v>
      </c>
      <c r="J262" t="s">
        <v>22225</v>
      </c>
      <c r="K262" t="s">
        <v>4107</v>
      </c>
      <c r="L262" t="s">
        <v>5034</v>
      </c>
      <c r="M262" t="s">
        <v>5035</v>
      </c>
      <c r="N262" t="s">
        <v>21348</v>
      </c>
      <c r="S262" t="s">
        <v>21369</v>
      </c>
      <c r="T262" t="s">
        <v>21369</v>
      </c>
      <c r="U262" t="s">
        <v>21369</v>
      </c>
    </row>
    <row r="263" spans="1:21" x14ac:dyDescent="0.2">
      <c r="A263">
        <v>1356</v>
      </c>
      <c r="B263" t="s">
        <v>3089</v>
      </c>
      <c r="C263" t="s">
        <v>5037</v>
      </c>
      <c r="D263" t="s">
        <v>5038</v>
      </c>
      <c r="F263" t="s">
        <v>4665</v>
      </c>
      <c r="G263" t="s">
        <v>3387</v>
      </c>
      <c r="H263" t="s">
        <v>4174</v>
      </c>
      <c r="I263" t="s">
        <v>4142</v>
      </c>
      <c r="J263" t="s">
        <v>3725</v>
      </c>
      <c r="K263" t="s">
        <v>4107</v>
      </c>
      <c r="L263" t="s">
        <v>5039</v>
      </c>
      <c r="M263" t="s">
        <v>5040</v>
      </c>
      <c r="S263" t="s">
        <v>5041</v>
      </c>
      <c r="T263" t="s">
        <v>5042</v>
      </c>
      <c r="U263" t="s">
        <v>5042</v>
      </c>
    </row>
    <row r="264" spans="1:21" x14ac:dyDescent="0.2">
      <c r="A264">
        <v>136</v>
      </c>
      <c r="B264" t="s">
        <v>1697</v>
      </c>
      <c r="C264" t="s">
        <v>5043</v>
      </c>
      <c r="D264" t="s">
        <v>5044</v>
      </c>
      <c r="F264" t="s">
        <v>3552</v>
      </c>
      <c r="G264" t="s">
        <v>3747</v>
      </c>
      <c r="H264" t="s">
        <v>3800</v>
      </c>
      <c r="I264" t="s">
        <v>3561</v>
      </c>
      <c r="J264" t="s">
        <v>3619</v>
      </c>
      <c r="K264" t="s">
        <v>3545</v>
      </c>
      <c r="L264" t="s">
        <v>5046</v>
      </c>
      <c r="M264" t="s">
        <v>5047</v>
      </c>
      <c r="N264" t="s">
        <v>3500</v>
      </c>
      <c r="O264" t="s">
        <v>3395</v>
      </c>
      <c r="P264">
        <v>90</v>
      </c>
      <c r="Q264" t="s">
        <v>3396</v>
      </c>
      <c r="R264">
        <v>213</v>
      </c>
      <c r="S264" t="s">
        <v>4508</v>
      </c>
      <c r="T264" t="s">
        <v>4508</v>
      </c>
      <c r="U264" t="s">
        <v>3398</v>
      </c>
    </row>
    <row r="265" spans="1:21" x14ac:dyDescent="0.2">
      <c r="A265">
        <v>1366</v>
      </c>
      <c r="B265" t="s">
        <v>3089</v>
      </c>
      <c r="C265" t="s">
        <v>5048</v>
      </c>
      <c r="F265" t="s">
        <v>4105</v>
      </c>
      <c r="G265" t="s">
        <v>4140</v>
      </c>
      <c r="H265" t="s">
        <v>4174</v>
      </c>
      <c r="I265" t="s">
        <v>22206</v>
      </c>
      <c r="J265" t="s">
        <v>5823</v>
      </c>
      <c r="K265" t="s">
        <v>4659</v>
      </c>
      <c r="L265" t="s">
        <v>5049</v>
      </c>
      <c r="M265" t="s">
        <v>5050</v>
      </c>
      <c r="N265" t="s">
        <v>5051</v>
      </c>
      <c r="S265" t="s">
        <v>5053</v>
      </c>
      <c r="T265" t="s">
        <v>5053</v>
      </c>
      <c r="U265" t="s">
        <v>5053</v>
      </c>
    </row>
    <row r="266" spans="1:21" x14ac:dyDescent="0.2">
      <c r="A266">
        <v>137</v>
      </c>
      <c r="B266" t="s">
        <v>1697</v>
      </c>
      <c r="C266" t="s">
        <v>5054</v>
      </c>
      <c r="D266" t="s">
        <v>5055</v>
      </c>
      <c r="F266" t="s">
        <v>3552</v>
      </c>
      <c r="G266" t="s">
        <v>3747</v>
      </c>
      <c r="H266" t="s">
        <v>4503</v>
      </c>
      <c r="I266" t="s">
        <v>3561</v>
      </c>
      <c r="J266" t="s">
        <v>3578</v>
      </c>
      <c r="K266" t="s">
        <v>3545</v>
      </c>
      <c r="L266" t="s">
        <v>5056</v>
      </c>
      <c r="M266" t="s">
        <v>5057</v>
      </c>
      <c r="N266" t="s">
        <v>4513</v>
      </c>
      <c r="O266" t="s">
        <v>3453</v>
      </c>
      <c r="P266">
        <v>12</v>
      </c>
      <c r="Q266" t="s">
        <v>3396</v>
      </c>
      <c r="R266">
        <v>204</v>
      </c>
      <c r="S266" t="s">
        <v>5058</v>
      </c>
      <c r="T266" t="s">
        <v>5058</v>
      </c>
      <c r="U266" t="s">
        <v>3687</v>
      </c>
    </row>
    <row r="267" spans="1:21" x14ac:dyDescent="0.2">
      <c r="A267">
        <v>1370</v>
      </c>
      <c r="B267" t="s">
        <v>3089</v>
      </c>
      <c r="C267" t="s">
        <v>5059</v>
      </c>
      <c r="D267" t="s">
        <v>5060</v>
      </c>
      <c r="F267" t="s">
        <v>5061</v>
      </c>
      <c r="G267" t="s">
        <v>4098</v>
      </c>
      <c r="H267" t="s">
        <v>11444</v>
      </c>
      <c r="I267" t="s">
        <v>5063</v>
      </c>
      <c r="J267" t="s">
        <v>22244</v>
      </c>
      <c r="K267" t="s">
        <v>4107</v>
      </c>
      <c r="L267" t="s">
        <v>5064</v>
      </c>
      <c r="M267" t="s">
        <v>5065</v>
      </c>
      <c r="O267" t="s">
        <v>3395</v>
      </c>
      <c r="P267">
        <v>77</v>
      </c>
      <c r="Q267" t="s">
        <v>3396</v>
      </c>
      <c r="R267">
        <v>201</v>
      </c>
      <c r="S267" t="s">
        <v>5066</v>
      </c>
      <c r="T267" t="s">
        <v>5067</v>
      </c>
      <c r="U267" t="s">
        <v>5067</v>
      </c>
    </row>
    <row r="268" spans="1:21" x14ac:dyDescent="0.2">
      <c r="A268">
        <v>1371</v>
      </c>
      <c r="B268" t="s">
        <v>3089</v>
      </c>
      <c r="C268" t="s">
        <v>5068</v>
      </c>
      <c r="D268" t="s">
        <v>5069</v>
      </c>
      <c r="F268" t="s">
        <v>4460</v>
      </c>
      <c r="G268" t="s">
        <v>4140</v>
      </c>
      <c r="H268" t="s">
        <v>4243</v>
      </c>
      <c r="I268" t="s">
        <v>5070</v>
      </c>
      <c r="J268" t="s">
        <v>4132</v>
      </c>
      <c r="K268" t="s">
        <v>4107</v>
      </c>
      <c r="L268" t="s">
        <v>4888</v>
      </c>
      <c r="M268" t="s">
        <v>5071</v>
      </c>
      <c r="N268" t="s">
        <v>5072</v>
      </c>
      <c r="O268" t="s">
        <v>3453</v>
      </c>
      <c r="P268">
        <v>71</v>
      </c>
      <c r="Q268" t="s">
        <v>3396</v>
      </c>
      <c r="R268">
        <v>204</v>
      </c>
      <c r="S268" t="s">
        <v>4813</v>
      </c>
      <c r="T268" t="s">
        <v>4813</v>
      </c>
      <c r="U268" t="s">
        <v>5073</v>
      </c>
    </row>
    <row r="269" spans="1:21" x14ac:dyDescent="0.2">
      <c r="A269">
        <v>1374</v>
      </c>
      <c r="B269" t="s">
        <v>3089</v>
      </c>
      <c r="C269" t="s">
        <v>5074</v>
      </c>
      <c r="D269" t="s">
        <v>4788</v>
      </c>
      <c r="F269" t="s">
        <v>4139</v>
      </c>
      <c r="G269" t="s">
        <v>4368</v>
      </c>
      <c r="H269" t="s">
        <v>4174</v>
      </c>
      <c r="I269" t="s">
        <v>4142</v>
      </c>
      <c r="J269" t="s">
        <v>4267</v>
      </c>
      <c r="K269" t="s">
        <v>4107</v>
      </c>
      <c r="L269" t="s">
        <v>5075</v>
      </c>
      <c r="M269" t="s">
        <v>5076</v>
      </c>
      <c r="O269" t="s">
        <v>3395</v>
      </c>
      <c r="P269">
        <v>78</v>
      </c>
      <c r="Q269" t="s">
        <v>4485</v>
      </c>
      <c r="R269">
        <v>203</v>
      </c>
      <c r="S269" t="s">
        <v>5077</v>
      </c>
      <c r="T269" t="s">
        <v>4948</v>
      </c>
      <c r="U269" t="s">
        <v>4948</v>
      </c>
    </row>
    <row r="270" spans="1:21" x14ac:dyDescent="0.2">
      <c r="A270">
        <v>1379</v>
      </c>
      <c r="B270" t="s">
        <v>3089</v>
      </c>
      <c r="C270" t="s">
        <v>5078</v>
      </c>
      <c r="D270" t="s">
        <v>5079</v>
      </c>
      <c r="F270" t="s">
        <v>4184</v>
      </c>
      <c r="G270" t="s">
        <v>21370</v>
      </c>
      <c r="H270" t="s">
        <v>3421</v>
      </c>
      <c r="I270" t="s">
        <v>22206</v>
      </c>
      <c r="J270" t="s">
        <v>5823</v>
      </c>
      <c r="K270" t="s">
        <v>3422</v>
      </c>
      <c r="L270" t="s">
        <v>5080</v>
      </c>
      <c r="M270" t="s">
        <v>5081</v>
      </c>
      <c r="S270" t="s">
        <v>5082</v>
      </c>
      <c r="T270" t="s">
        <v>5082</v>
      </c>
      <c r="U270" t="s">
        <v>5082</v>
      </c>
    </row>
    <row r="271" spans="1:21" x14ac:dyDescent="0.2">
      <c r="A271">
        <v>138</v>
      </c>
      <c r="B271" t="s">
        <v>1697</v>
      </c>
      <c r="C271" t="s">
        <v>5083</v>
      </c>
      <c r="D271" t="s">
        <v>5084</v>
      </c>
      <c r="F271" t="s">
        <v>3474</v>
      </c>
      <c r="G271" t="s">
        <v>7763</v>
      </c>
      <c r="H271" t="s">
        <v>4551</v>
      </c>
      <c r="I271" t="s">
        <v>22206</v>
      </c>
      <c r="J271" t="s">
        <v>22245</v>
      </c>
      <c r="K271" t="s">
        <v>3545</v>
      </c>
      <c r="L271" t="s">
        <v>5085</v>
      </c>
      <c r="M271" t="s">
        <v>5086</v>
      </c>
      <c r="N271" t="s">
        <v>5087</v>
      </c>
      <c r="S271" t="s">
        <v>5088</v>
      </c>
      <c r="T271" t="s">
        <v>5088</v>
      </c>
      <c r="U271" t="s">
        <v>5088</v>
      </c>
    </row>
    <row r="272" spans="1:21" x14ac:dyDescent="0.2">
      <c r="A272">
        <v>1382</v>
      </c>
      <c r="B272" t="s">
        <v>3089</v>
      </c>
      <c r="C272" t="s">
        <v>5089</v>
      </c>
      <c r="D272" t="s">
        <v>5090</v>
      </c>
      <c r="F272" t="s">
        <v>4885</v>
      </c>
      <c r="G272" t="s">
        <v>4481</v>
      </c>
      <c r="H272" t="s">
        <v>4174</v>
      </c>
      <c r="I272" t="s">
        <v>3389</v>
      </c>
      <c r="J272" t="s">
        <v>4397</v>
      </c>
      <c r="K272" t="s">
        <v>4107</v>
      </c>
      <c r="L272" t="s">
        <v>5091</v>
      </c>
      <c r="M272" t="s">
        <v>5092</v>
      </c>
      <c r="O272" t="s">
        <v>3605</v>
      </c>
      <c r="P272">
        <v>74</v>
      </c>
      <c r="Q272" t="s">
        <v>4485</v>
      </c>
      <c r="R272">
        <v>202</v>
      </c>
      <c r="S272" t="s">
        <v>5093</v>
      </c>
      <c r="T272" t="s">
        <v>3752</v>
      </c>
      <c r="U272" t="s">
        <v>3752</v>
      </c>
    </row>
    <row r="273" spans="1:21" x14ac:dyDescent="0.2">
      <c r="A273">
        <v>1385</v>
      </c>
      <c r="B273" t="s">
        <v>3089</v>
      </c>
      <c r="C273" t="s">
        <v>5094</v>
      </c>
      <c r="D273" t="s">
        <v>4678</v>
      </c>
      <c r="E273" t="s">
        <v>20884</v>
      </c>
      <c r="F273" t="s">
        <v>4679</v>
      </c>
      <c r="G273" t="s">
        <v>7763</v>
      </c>
      <c r="H273" t="s">
        <v>3421</v>
      </c>
      <c r="I273" t="s">
        <v>22206</v>
      </c>
      <c r="J273" t="s">
        <v>5823</v>
      </c>
      <c r="K273" t="s">
        <v>3422</v>
      </c>
      <c r="L273" t="s">
        <v>5095</v>
      </c>
      <c r="M273" t="s">
        <v>5096</v>
      </c>
      <c r="N273" t="s">
        <v>5097</v>
      </c>
      <c r="S273" t="s">
        <v>5098</v>
      </c>
      <c r="T273" t="s">
        <v>5098</v>
      </c>
      <c r="U273" t="s">
        <v>5098</v>
      </c>
    </row>
    <row r="274" spans="1:21" x14ac:dyDescent="0.2">
      <c r="A274">
        <v>1388</v>
      </c>
      <c r="B274" t="s">
        <v>3089</v>
      </c>
      <c r="C274" t="s">
        <v>5099</v>
      </c>
      <c r="D274" t="s">
        <v>5100</v>
      </c>
      <c r="F274" t="s">
        <v>4273</v>
      </c>
      <c r="G274" t="s">
        <v>4090</v>
      </c>
      <c r="H274" t="s">
        <v>4174</v>
      </c>
      <c r="I274" t="s">
        <v>22206</v>
      </c>
      <c r="J274" t="s">
        <v>5823</v>
      </c>
      <c r="K274" t="s">
        <v>4107</v>
      </c>
      <c r="L274" t="s">
        <v>5101</v>
      </c>
      <c r="M274" t="s">
        <v>5102</v>
      </c>
      <c r="S274" t="s">
        <v>5103</v>
      </c>
      <c r="T274" t="s">
        <v>5103</v>
      </c>
      <c r="U274" t="s">
        <v>5103</v>
      </c>
    </row>
    <row r="275" spans="1:21" x14ac:dyDescent="0.2">
      <c r="A275">
        <v>139</v>
      </c>
      <c r="B275" t="s">
        <v>1697</v>
      </c>
      <c r="C275" t="s">
        <v>5104</v>
      </c>
      <c r="D275" t="s">
        <v>5105</v>
      </c>
      <c r="F275" t="s">
        <v>3783</v>
      </c>
      <c r="G275" t="s">
        <v>3387</v>
      </c>
      <c r="H275" t="s">
        <v>6861</v>
      </c>
      <c r="I275" t="s">
        <v>5107</v>
      </c>
      <c r="J275" t="s">
        <v>3827</v>
      </c>
      <c r="K275" t="s">
        <v>3422</v>
      </c>
      <c r="L275" t="s">
        <v>5108</v>
      </c>
      <c r="M275" t="s">
        <v>5109</v>
      </c>
      <c r="N275" t="s">
        <v>3394</v>
      </c>
      <c r="O275" t="s">
        <v>3453</v>
      </c>
      <c r="P275">
        <v>11</v>
      </c>
      <c r="Q275" t="s">
        <v>3396</v>
      </c>
      <c r="R275">
        <v>210</v>
      </c>
      <c r="S275" t="s">
        <v>3775</v>
      </c>
      <c r="T275" t="s">
        <v>3775</v>
      </c>
      <c r="U275" t="s">
        <v>3924</v>
      </c>
    </row>
    <row r="276" spans="1:21" x14ac:dyDescent="0.2">
      <c r="A276">
        <v>1393</v>
      </c>
      <c r="B276" t="s">
        <v>3089</v>
      </c>
      <c r="C276" t="s">
        <v>5110</v>
      </c>
      <c r="D276" t="s">
        <v>5111</v>
      </c>
      <c r="F276" t="s">
        <v>5112</v>
      </c>
      <c r="G276" t="s">
        <v>21371</v>
      </c>
      <c r="H276" t="s">
        <v>21372</v>
      </c>
      <c r="I276" t="s">
        <v>5113</v>
      </c>
      <c r="J276" t="s">
        <v>5114</v>
      </c>
      <c r="K276" t="s">
        <v>4107</v>
      </c>
      <c r="L276" t="s">
        <v>5115</v>
      </c>
      <c r="M276" t="s">
        <v>5116</v>
      </c>
      <c r="N276" t="s">
        <v>3394</v>
      </c>
      <c r="Q276" t="s">
        <v>3396</v>
      </c>
      <c r="R276">
        <v>210</v>
      </c>
      <c r="S276" t="s">
        <v>5117</v>
      </c>
      <c r="T276" t="s">
        <v>5117</v>
      </c>
      <c r="U276" t="s">
        <v>5118</v>
      </c>
    </row>
    <row r="277" spans="1:21" x14ac:dyDescent="0.2">
      <c r="A277">
        <v>1395</v>
      </c>
      <c r="B277" t="s">
        <v>3089</v>
      </c>
      <c r="C277" t="s">
        <v>5119</v>
      </c>
      <c r="D277" t="s">
        <v>5120</v>
      </c>
      <c r="F277" t="s">
        <v>5121</v>
      </c>
      <c r="G277" t="s">
        <v>4090</v>
      </c>
      <c r="H277" t="s">
        <v>4174</v>
      </c>
      <c r="I277" t="s">
        <v>5122</v>
      </c>
      <c r="J277" t="s">
        <v>4397</v>
      </c>
      <c r="K277" t="s">
        <v>4107</v>
      </c>
      <c r="L277" t="s">
        <v>5123</v>
      </c>
      <c r="M277" t="s">
        <v>5124</v>
      </c>
      <c r="Q277" t="s">
        <v>4485</v>
      </c>
      <c r="R277">
        <v>202</v>
      </c>
      <c r="S277" t="s">
        <v>5125</v>
      </c>
      <c r="T277" t="s">
        <v>4111</v>
      </c>
      <c r="U277" t="s">
        <v>4111</v>
      </c>
    </row>
    <row r="278" spans="1:21" x14ac:dyDescent="0.2">
      <c r="A278">
        <v>1397</v>
      </c>
      <c r="B278" t="s">
        <v>3089</v>
      </c>
      <c r="C278" t="s">
        <v>5126</v>
      </c>
      <c r="D278" t="s">
        <v>5127</v>
      </c>
      <c r="F278" t="s">
        <v>4273</v>
      </c>
      <c r="G278" t="s">
        <v>21306</v>
      </c>
      <c r="H278" t="s">
        <v>3421</v>
      </c>
      <c r="I278" t="s">
        <v>22206</v>
      </c>
      <c r="J278" t="s">
        <v>5823</v>
      </c>
      <c r="K278" t="s">
        <v>3422</v>
      </c>
      <c r="L278" t="s">
        <v>5128</v>
      </c>
      <c r="M278" t="s">
        <v>5129</v>
      </c>
      <c r="N278" t="s">
        <v>5130</v>
      </c>
    </row>
    <row r="279" spans="1:21" x14ac:dyDescent="0.2">
      <c r="A279">
        <v>1398</v>
      </c>
      <c r="B279" t="s">
        <v>3089</v>
      </c>
      <c r="C279" t="s">
        <v>22246</v>
      </c>
      <c r="D279" t="s">
        <v>5131</v>
      </c>
      <c r="F279" t="s">
        <v>4105</v>
      </c>
      <c r="G279" t="s">
        <v>5132</v>
      </c>
      <c r="H279" t="s">
        <v>4174</v>
      </c>
      <c r="I279" t="s">
        <v>22206</v>
      </c>
      <c r="J279" t="s">
        <v>5823</v>
      </c>
      <c r="K279" t="s">
        <v>4107</v>
      </c>
      <c r="L279" t="s">
        <v>5133</v>
      </c>
      <c r="M279" t="s">
        <v>5134</v>
      </c>
      <c r="O279" t="s">
        <v>22247</v>
      </c>
      <c r="P279">
        <v>17</v>
      </c>
      <c r="S279" t="s">
        <v>3759</v>
      </c>
      <c r="T279" t="s">
        <v>3759</v>
      </c>
      <c r="U279" t="s">
        <v>3759</v>
      </c>
    </row>
    <row r="280" spans="1:21" x14ac:dyDescent="0.2">
      <c r="A280">
        <v>1399</v>
      </c>
      <c r="B280" t="s">
        <v>3089</v>
      </c>
      <c r="C280" t="s">
        <v>5135</v>
      </c>
      <c r="D280" t="s">
        <v>5136</v>
      </c>
      <c r="F280" t="s">
        <v>5061</v>
      </c>
      <c r="G280" t="s">
        <v>5137</v>
      </c>
      <c r="H280" t="s">
        <v>5138</v>
      </c>
      <c r="I280" t="s">
        <v>5139</v>
      </c>
      <c r="J280" t="s">
        <v>5140</v>
      </c>
      <c r="K280" t="s">
        <v>4107</v>
      </c>
      <c r="L280" t="s">
        <v>5141</v>
      </c>
      <c r="M280" t="s">
        <v>5142</v>
      </c>
      <c r="O280" t="s">
        <v>5052</v>
      </c>
      <c r="P280">
        <v>99</v>
      </c>
      <c r="Q280" t="s">
        <v>4485</v>
      </c>
      <c r="R280">
        <v>202</v>
      </c>
      <c r="S280" t="s">
        <v>5143</v>
      </c>
      <c r="T280" t="s">
        <v>5144</v>
      </c>
      <c r="U280" t="s">
        <v>4799</v>
      </c>
    </row>
    <row r="281" spans="1:21" x14ac:dyDescent="0.2">
      <c r="A281">
        <v>140</v>
      </c>
      <c r="B281" t="s">
        <v>1697</v>
      </c>
      <c r="C281" t="s">
        <v>5145</v>
      </c>
      <c r="D281" t="s">
        <v>5146</v>
      </c>
      <c r="F281" t="s">
        <v>3474</v>
      </c>
      <c r="G281" t="s">
        <v>3387</v>
      </c>
      <c r="H281" t="s">
        <v>8882</v>
      </c>
      <c r="I281" t="s">
        <v>3476</v>
      </c>
      <c r="J281" t="s">
        <v>3578</v>
      </c>
      <c r="K281" t="s">
        <v>3391</v>
      </c>
      <c r="L281" t="s">
        <v>5147</v>
      </c>
      <c r="M281" t="s">
        <v>5148</v>
      </c>
      <c r="N281" t="s">
        <v>3433</v>
      </c>
      <c r="O281" t="s">
        <v>3453</v>
      </c>
      <c r="P281">
        <v>12</v>
      </c>
      <c r="Q281" t="s">
        <v>3396</v>
      </c>
      <c r="R281">
        <v>209</v>
      </c>
      <c r="S281" t="s">
        <v>5149</v>
      </c>
      <c r="T281" t="s">
        <v>5149</v>
      </c>
      <c r="U281" t="s">
        <v>3398</v>
      </c>
    </row>
    <row r="282" spans="1:21" x14ac:dyDescent="0.2">
      <c r="A282">
        <v>1401</v>
      </c>
      <c r="B282" t="s">
        <v>3089</v>
      </c>
      <c r="C282" t="s">
        <v>5150</v>
      </c>
      <c r="D282" t="s">
        <v>5151</v>
      </c>
      <c r="F282" t="s">
        <v>4105</v>
      </c>
      <c r="G282" t="s">
        <v>4140</v>
      </c>
      <c r="H282" t="s">
        <v>4174</v>
      </c>
      <c r="I282" t="s">
        <v>22206</v>
      </c>
      <c r="J282" t="s">
        <v>5823</v>
      </c>
      <c r="K282" t="s">
        <v>4107</v>
      </c>
      <c r="L282" t="s">
        <v>5152</v>
      </c>
      <c r="M282" t="s">
        <v>5153</v>
      </c>
      <c r="O282" t="s">
        <v>5154</v>
      </c>
      <c r="P282">
        <v>95</v>
      </c>
      <c r="S282" t="s">
        <v>5155</v>
      </c>
      <c r="T282" t="s">
        <v>5155</v>
      </c>
      <c r="U282" t="s">
        <v>5155</v>
      </c>
    </row>
    <row r="283" spans="1:21" x14ac:dyDescent="0.2">
      <c r="A283">
        <v>1402</v>
      </c>
      <c r="B283" t="s">
        <v>3089</v>
      </c>
      <c r="C283" t="s">
        <v>5156</v>
      </c>
      <c r="D283" t="s">
        <v>5157</v>
      </c>
      <c r="F283" t="s">
        <v>4273</v>
      </c>
      <c r="G283" t="s">
        <v>3387</v>
      </c>
      <c r="H283" t="s">
        <v>4174</v>
      </c>
      <c r="I283" t="s">
        <v>3595</v>
      </c>
      <c r="J283" t="s">
        <v>3963</v>
      </c>
      <c r="K283" t="s">
        <v>5158</v>
      </c>
      <c r="L283" t="s">
        <v>5159</v>
      </c>
      <c r="M283" t="s">
        <v>5160</v>
      </c>
      <c r="O283" t="s">
        <v>3598</v>
      </c>
      <c r="P283">
        <v>95</v>
      </c>
      <c r="Q283" t="s">
        <v>4485</v>
      </c>
      <c r="R283">
        <v>203</v>
      </c>
      <c r="S283" t="s">
        <v>5161</v>
      </c>
      <c r="T283" t="s">
        <v>5161</v>
      </c>
      <c r="U283" t="s">
        <v>5161</v>
      </c>
    </row>
    <row r="284" spans="1:21" x14ac:dyDescent="0.2">
      <c r="A284">
        <v>1403</v>
      </c>
      <c r="B284" t="s">
        <v>3089</v>
      </c>
      <c r="C284" t="s">
        <v>5162</v>
      </c>
      <c r="D284" t="s">
        <v>5163</v>
      </c>
      <c r="F284" t="s">
        <v>4105</v>
      </c>
      <c r="G284" t="s">
        <v>21365</v>
      </c>
      <c r="H284" t="s">
        <v>3421</v>
      </c>
      <c r="I284" t="s">
        <v>22206</v>
      </c>
      <c r="J284" t="s">
        <v>5823</v>
      </c>
      <c r="K284" t="s">
        <v>3422</v>
      </c>
      <c r="L284" t="s">
        <v>5164</v>
      </c>
      <c r="M284" t="s">
        <v>5165</v>
      </c>
      <c r="S284" t="s">
        <v>5098</v>
      </c>
      <c r="T284" t="s">
        <v>5098</v>
      </c>
      <c r="U284" t="s">
        <v>5098</v>
      </c>
    </row>
    <row r="285" spans="1:21" x14ac:dyDescent="0.2">
      <c r="A285">
        <v>1404</v>
      </c>
      <c r="B285" t="s">
        <v>3089</v>
      </c>
      <c r="C285" t="s">
        <v>5166</v>
      </c>
      <c r="D285" t="s">
        <v>5167</v>
      </c>
      <c r="F285" t="s">
        <v>20910</v>
      </c>
      <c r="G285" t="s">
        <v>3420</v>
      </c>
      <c r="H285" t="s">
        <v>5269</v>
      </c>
      <c r="I285" t="s">
        <v>22206</v>
      </c>
      <c r="J285" t="s">
        <v>5823</v>
      </c>
      <c r="K285" t="s">
        <v>4107</v>
      </c>
      <c r="L285" t="s">
        <v>5168</v>
      </c>
      <c r="M285" t="s">
        <v>5169</v>
      </c>
      <c r="N285" t="s">
        <v>3637</v>
      </c>
    </row>
    <row r="286" spans="1:21" x14ac:dyDescent="0.2">
      <c r="A286">
        <v>1405</v>
      </c>
      <c r="B286" t="s">
        <v>1697</v>
      </c>
      <c r="C286" t="s">
        <v>5170</v>
      </c>
      <c r="D286" t="s">
        <v>5171</v>
      </c>
      <c r="E286" t="s">
        <v>20880</v>
      </c>
      <c r="F286" t="s">
        <v>5172</v>
      </c>
      <c r="G286" t="s">
        <v>3747</v>
      </c>
      <c r="H286" t="s">
        <v>5173</v>
      </c>
      <c r="I286" t="s">
        <v>5174</v>
      </c>
      <c r="J286" t="s">
        <v>3628</v>
      </c>
      <c r="K286" t="s">
        <v>4107</v>
      </c>
      <c r="L286" t="s">
        <v>5175</v>
      </c>
      <c r="M286" t="s">
        <v>5176</v>
      </c>
      <c r="N286" t="s">
        <v>3394</v>
      </c>
      <c r="O286" t="s">
        <v>5177</v>
      </c>
      <c r="P286">
        <v>50</v>
      </c>
      <c r="Q286" t="s">
        <v>5178</v>
      </c>
      <c r="R286">
        <v>150</v>
      </c>
      <c r="S286" t="s">
        <v>4966</v>
      </c>
      <c r="T286" t="s">
        <v>4349</v>
      </c>
      <c r="U286" t="s">
        <v>4349</v>
      </c>
    </row>
    <row r="287" spans="1:21" x14ac:dyDescent="0.2">
      <c r="A287">
        <v>1409</v>
      </c>
      <c r="B287" t="s">
        <v>3089</v>
      </c>
      <c r="C287" t="s">
        <v>5179</v>
      </c>
      <c r="D287" t="s">
        <v>5180</v>
      </c>
      <c r="F287" t="s">
        <v>4105</v>
      </c>
      <c r="G287" t="s">
        <v>21365</v>
      </c>
      <c r="H287" t="s">
        <v>3421</v>
      </c>
      <c r="I287" t="s">
        <v>22206</v>
      </c>
      <c r="J287" t="s">
        <v>5823</v>
      </c>
      <c r="K287" t="s">
        <v>3422</v>
      </c>
      <c r="L287" t="s">
        <v>5181</v>
      </c>
      <c r="M287" t="s">
        <v>5182</v>
      </c>
      <c r="N287" t="s">
        <v>5183</v>
      </c>
      <c r="S287" t="s">
        <v>5184</v>
      </c>
      <c r="T287" t="s">
        <v>5184</v>
      </c>
      <c r="U287" t="s">
        <v>5184</v>
      </c>
    </row>
    <row r="288" spans="1:21" x14ac:dyDescent="0.2">
      <c r="A288">
        <v>141</v>
      </c>
      <c r="B288" t="s">
        <v>1697</v>
      </c>
      <c r="C288" t="s">
        <v>5185</v>
      </c>
      <c r="D288" t="s">
        <v>5186</v>
      </c>
      <c r="F288" t="s">
        <v>3510</v>
      </c>
      <c r="G288" t="s">
        <v>4016</v>
      </c>
      <c r="H288" t="s">
        <v>5062</v>
      </c>
      <c r="I288" t="s">
        <v>5187</v>
      </c>
      <c r="J288" t="s">
        <v>4562</v>
      </c>
      <c r="K288" t="s">
        <v>3391</v>
      </c>
      <c r="L288" t="s">
        <v>5188</v>
      </c>
      <c r="M288" t="s">
        <v>5189</v>
      </c>
      <c r="N288" t="s">
        <v>3394</v>
      </c>
      <c r="O288" t="s">
        <v>3453</v>
      </c>
      <c r="P288">
        <v>12</v>
      </c>
      <c r="Q288" t="s">
        <v>3396</v>
      </c>
      <c r="R288">
        <v>210</v>
      </c>
      <c r="S288" t="s">
        <v>5190</v>
      </c>
      <c r="T288" t="s">
        <v>5190</v>
      </c>
      <c r="U288" t="s">
        <v>5191</v>
      </c>
    </row>
    <row r="289" spans="1:21" x14ac:dyDescent="0.2">
      <c r="A289">
        <v>1410</v>
      </c>
      <c r="B289" t="s">
        <v>3089</v>
      </c>
      <c r="C289" t="s">
        <v>5192</v>
      </c>
      <c r="D289" t="s">
        <v>4678</v>
      </c>
      <c r="E289" t="s">
        <v>20884</v>
      </c>
      <c r="F289" t="s">
        <v>4679</v>
      </c>
      <c r="G289" t="s">
        <v>7763</v>
      </c>
      <c r="H289" t="s">
        <v>3421</v>
      </c>
      <c r="I289" t="s">
        <v>22206</v>
      </c>
      <c r="J289" t="s">
        <v>5823</v>
      </c>
      <c r="K289" t="s">
        <v>3545</v>
      </c>
      <c r="L289" t="s">
        <v>5193</v>
      </c>
      <c r="M289" t="s">
        <v>5194</v>
      </c>
      <c r="N289" t="s">
        <v>3017</v>
      </c>
      <c r="S289" t="s">
        <v>5195</v>
      </c>
      <c r="T289" t="s">
        <v>5195</v>
      </c>
      <c r="U289" t="s">
        <v>5195</v>
      </c>
    </row>
    <row r="290" spans="1:21" x14ac:dyDescent="0.2">
      <c r="A290">
        <v>1411</v>
      </c>
      <c r="B290" t="s">
        <v>3089</v>
      </c>
      <c r="C290" t="s">
        <v>5196</v>
      </c>
      <c r="D290" t="s">
        <v>5197</v>
      </c>
      <c r="F290" t="s">
        <v>4583</v>
      </c>
      <c r="G290" t="s">
        <v>21338</v>
      </c>
      <c r="H290" t="s">
        <v>3421</v>
      </c>
      <c r="I290" t="s">
        <v>22206</v>
      </c>
      <c r="J290" t="s">
        <v>5823</v>
      </c>
      <c r="K290" t="s">
        <v>3422</v>
      </c>
      <c r="L290" t="s">
        <v>5198</v>
      </c>
      <c r="M290" t="s">
        <v>5199</v>
      </c>
      <c r="N290" t="s">
        <v>3017</v>
      </c>
      <c r="S290" t="s">
        <v>5200</v>
      </c>
      <c r="T290" t="s">
        <v>5200</v>
      </c>
      <c r="U290" t="s">
        <v>5200</v>
      </c>
    </row>
    <row r="291" spans="1:21" x14ac:dyDescent="0.2">
      <c r="A291">
        <v>1412</v>
      </c>
      <c r="B291" t="s">
        <v>3089</v>
      </c>
      <c r="C291" t="s">
        <v>5201</v>
      </c>
      <c r="D291" t="s">
        <v>5202</v>
      </c>
      <c r="F291" t="s">
        <v>4105</v>
      </c>
      <c r="G291" t="s">
        <v>4140</v>
      </c>
      <c r="H291" t="s">
        <v>4174</v>
      </c>
      <c r="I291" t="s">
        <v>22206</v>
      </c>
      <c r="J291" t="s">
        <v>5823</v>
      </c>
      <c r="K291" t="s">
        <v>4659</v>
      </c>
      <c r="L291" t="s">
        <v>5203</v>
      </c>
      <c r="M291" t="s">
        <v>5204</v>
      </c>
      <c r="S291" t="s">
        <v>5206</v>
      </c>
      <c r="T291" t="s">
        <v>5206</v>
      </c>
      <c r="U291" t="s">
        <v>5206</v>
      </c>
    </row>
    <row r="292" spans="1:21" x14ac:dyDescent="0.2">
      <c r="A292">
        <v>1413</v>
      </c>
      <c r="B292" t="s">
        <v>3089</v>
      </c>
      <c r="C292" t="s">
        <v>5207</v>
      </c>
      <c r="D292" t="s">
        <v>5208</v>
      </c>
      <c r="F292" t="s">
        <v>5209</v>
      </c>
      <c r="G292" t="s">
        <v>7763</v>
      </c>
      <c r="H292" t="s">
        <v>3421</v>
      </c>
      <c r="I292" t="s">
        <v>22206</v>
      </c>
      <c r="J292" t="s">
        <v>5823</v>
      </c>
      <c r="K292" t="s">
        <v>3545</v>
      </c>
      <c r="L292" t="s">
        <v>5210</v>
      </c>
      <c r="M292" t="s">
        <v>5211</v>
      </c>
      <c r="N292" t="s">
        <v>3637</v>
      </c>
    </row>
    <row r="293" spans="1:21" x14ac:dyDescent="0.2">
      <c r="A293">
        <v>1414</v>
      </c>
      <c r="B293" t="s">
        <v>3089</v>
      </c>
      <c r="C293" t="s">
        <v>5212</v>
      </c>
      <c r="D293" t="s">
        <v>5213</v>
      </c>
      <c r="F293" t="s">
        <v>4273</v>
      </c>
      <c r="G293" t="s">
        <v>7763</v>
      </c>
      <c r="H293" t="s">
        <v>3421</v>
      </c>
      <c r="I293" t="s">
        <v>22206</v>
      </c>
      <c r="J293" t="s">
        <v>5823</v>
      </c>
      <c r="K293" t="s">
        <v>3422</v>
      </c>
      <c r="L293" t="s">
        <v>5214</v>
      </c>
      <c r="M293" t="s">
        <v>5215</v>
      </c>
      <c r="N293" t="s">
        <v>3017</v>
      </c>
      <c r="S293" t="s">
        <v>5216</v>
      </c>
      <c r="T293" t="s">
        <v>5216</v>
      </c>
      <c r="U293" t="s">
        <v>5216</v>
      </c>
    </row>
    <row r="294" spans="1:21" x14ac:dyDescent="0.2">
      <c r="A294">
        <v>1416</v>
      </c>
      <c r="B294" t="s">
        <v>3089</v>
      </c>
      <c r="C294" t="s">
        <v>5217</v>
      </c>
      <c r="D294" t="s">
        <v>4678</v>
      </c>
      <c r="F294" t="s">
        <v>5218</v>
      </c>
      <c r="G294" t="s">
        <v>21338</v>
      </c>
      <c r="H294" t="s">
        <v>3421</v>
      </c>
      <c r="I294" t="s">
        <v>22206</v>
      </c>
      <c r="J294" t="s">
        <v>5823</v>
      </c>
      <c r="K294" t="s">
        <v>3422</v>
      </c>
      <c r="L294" t="s">
        <v>5219</v>
      </c>
      <c r="M294" t="s">
        <v>5220</v>
      </c>
      <c r="N294" t="s">
        <v>5221</v>
      </c>
      <c r="S294" t="s">
        <v>5222</v>
      </c>
      <c r="T294" t="s">
        <v>5222</v>
      </c>
      <c r="U294" t="s">
        <v>5222</v>
      </c>
    </row>
    <row r="295" spans="1:21" x14ac:dyDescent="0.2">
      <c r="A295">
        <v>142</v>
      </c>
      <c r="B295" t="s">
        <v>1697</v>
      </c>
      <c r="C295" t="s">
        <v>5223</v>
      </c>
      <c r="D295" t="s">
        <v>5224</v>
      </c>
      <c r="F295" t="s">
        <v>3856</v>
      </c>
      <c r="G295" t="s">
        <v>12935</v>
      </c>
      <c r="H295" t="s">
        <v>21373</v>
      </c>
      <c r="I295" t="s">
        <v>5225</v>
      </c>
      <c r="J295" t="s">
        <v>3512</v>
      </c>
      <c r="K295" t="s">
        <v>3545</v>
      </c>
      <c r="L295" t="s">
        <v>5226</v>
      </c>
      <c r="M295" t="s">
        <v>5227</v>
      </c>
      <c r="N295" t="s">
        <v>3433</v>
      </c>
      <c r="O295" t="s">
        <v>3395</v>
      </c>
      <c r="P295">
        <v>77</v>
      </c>
      <c r="Q295" t="s">
        <v>3396</v>
      </c>
      <c r="R295">
        <v>200</v>
      </c>
      <c r="S295" t="s">
        <v>5228</v>
      </c>
      <c r="T295" t="s">
        <v>5228</v>
      </c>
      <c r="U295" t="s">
        <v>3936</v>
      </c>
    </row>
    <row r="296" spans="1:21" x14ac:dyDescent="0.2">
      <c r="A296">
        <v>1424</v>
      </c>
      <c r="B296" t="s">
        <v>3089</v>
      </c>
      <c r="C296" t="s">
        <v>5229</v>
      </c>
      <c r="D296" t="s">
        <v>4997</v>
      </c>
      <c r="F296" t="s">
        <v>4278</v>
      </c>
      <c r="G296" t="s">
        <v>5445</v>
      </c>
      <c r="H296" t="s">
        <v>4658</v>
      </c>
      <c r="I296" t="s">
        <v>22206</v>
      </c>
      <c r="J296" t="s">
        <v>5823</v>
      </c>
      <c r="K296" t="s">
        <v>4107</v>
      </c>
      <c r="L296" t="s">
        <v>5230</v>
      </c>
      <c r="M296" t="s">
        <v>5231</v>
      </c>
      <c r="O296" t="s">
        <v>5232</v>
      </c>
      <c r="P296">
        <v>33</v>
      </c>
      <c r="S296" t="s">
        <v>5233</v>
      </c>
      <c r="T296" t="s">
        <v>5233</v>
      </c>
      <c r="U296" t="s">
        <v>5233</v>
      </c>
    </row>
    <row r="297" spans="1:21" x14ac:dyDescent="0.2">
      <c r="A297">
        <v>1425</v>
      </c>
      <c r="B297" t="s">
        <v>3089</v>
      </c>
      <c r="C297" t="s">
        <v>5234</v>
      </c>
      <c r="D297" t="s">
        <v>5235</v>
      </c>
      <c r="F297" t="s">
        <v>4105</v>
      </c>
      <c r="G297" t="s">
        <v>21306</v>
      </c>
      <c r="H297" t="s">
        <v>3421</v>
      </c>
      <c r="I297" t="s">
        <v>22206</v>
      </c>
      <c r="J297" t="s">
        <v>5823</v>
      </c>
      <c r="K297" t="s">
        <v>3422</v>
      </c>
      <c r="L297" t="s">
        <v>5236</v>
      </c>
      <c r="M297" t="s">
        <v>5237</v>
      </c>
      <c r="N297" t="s">
        <v>3017</v>
      </c>
      <c r="S297" t="s">
        <v>5238</v>
      </c>
      <c r="T297" t="s">
        <v>5238</v>
      </c>
      <c r="U297" t="s">
        <v>5238</v>
      </c>
    </row>
    <row r="298" spans="1:21" x14ac:dyDescent="0.2">
      <c r="A298">
        <v>1426</v>
      </c>
      <c r="B298" t="s">
        <v>3089</v>
      </c>
      <c r="C298" t="s">
        <v>5239</v>
      </c>
      <c r="F298" t="s">
        <v>4105</v>
      </c>
      <c r="G298" t="s">
        <v>4140</v>
      </c>
      <c r="H298" t="s">
        <v>4658</v>
      </c>
      <c r="I298" t="s">
        <v>22206</v>
      </c>
      <c r="J298" t="s">
        <v>5823</v>
      </c>
      <c r="K298" t="s">
        <v>4659</v>
      </c>
      <c r="L298" t="s">
        <v>5240</v>
      </c>
      <c r="M298" t="s">
        <v>5241</v>
      </c>
      <c r="O298" t="s">
        <v>3614</v>
      </c>
      <c r="P298">
        <v>83</v>
      </c>
      <c r="S298" t="s">
        <v>5243</v>
      </c>
      <c r="T298" t="s">
        <v>5243</v>
      </c>
      <c r="U298" t="s">
        <v>5243</v>
      </c>
    </row>
    <row r="299" spans="1:21" x14ac:dyDescent="0.2">
      <c r="A299">
        <v>1428</v>
      </c>
      <c r="B299" t="s">
        <v>3089</v>
      </c>
      <c r="C299" t="s">
        <v>5244</v>
      </c>
      <c r="D299" t="s">
        <v>5245</v>
      </c>
      <c r="F299" t="s">
        <v>4273</v>
      </c>
      <c r="G299" t="s">
        <v>4090</v>
      </c>
      <c r="H299" t="s">
        <v>4174</v>
      </c>
      <c r="I299" t="s">
        <v>22206</v>
      </c>
      <c r="J299" t="s">
        <v>5823</v>
      </c>
      <c r="K299" t="s">
        <v>4107</v>
      </c>
      <c r="L299" t="s">
        <v>5246</v>
      </c>
      <c r="M299" t="s">
        <v>5247</v>
      </c>
      <c r="O299" t="s">
        <v>22241</v>
      </c>
      <c r="P299">
        <v>14</v>
      </c>
      <c r="S299" t="s">
        <v>5248</v>
      </c>
      <c r="T299" t="s">
        <v>5248</v>
      </c>
      <c r="U299" t="s">
        <v>5248</v>
      </c>
    </row>
    <row r="300" spans="1:21" x14ac:dyDescent="0.2">
      <c r="A300">
        <v>1429</v>
      </c>
      <c r="B300" t="s">
        <v>3089</v>
      </c>
      <c r="C300" t="s">
        <v>5249</v>
      </c>
      <c r="D300" t="s">
        <v>4678</v>
      </c>
      <c r="E300" t="s">
        <v>20884</v>
      </c>
      <c r="F300" t="s">
        <v>5218</v>
      </c>
      <c r="G300" t="s">
        <v>4140</v>
      </c>
      <c r="H300" t="s">
        <v>4174</v>
      </c>
      <c r="I300" t="s">
        <v>22206</v>
      </c>
      <c r="J300" t="s">
        <v>5823</v>
      </c>
      <c r="K300" t="s">
        <v>4107</v>
      </c>
      <c r="L300" t="s">
        <v>5250</v>
      </c>
      <c r="M300" t="s">
        <v>5251</v>
      </c>
      <c r="O300" t="s">
        <v>5000</v>
      </c>
      <c r="P300">
        <v>14</v>
      </c>
      <c r="S300" t="s">
        <v>5252</v>
      </c>
      <c r="T300" t="s">
        <v>5252</v>
      </c>
      <c r="U300" t="s">
        <v>5252</v>
      </c>
    </row>
    <row r="301" spans="1:21" x14ac:dyDescent="0.2">
      <c r="A301">
        <v>143</v>
      </c>
      <c r="B301" t="s">
        <v>1697</v>
      </c>
      <c r="C301" t="s">
        <v>5253</v>
      </c>
      <c r="D301" t="s">
        <v>5254</v>
      </c>
      <c r="F301" t="s">
        <v>5255</v>
      </c>
      <c r="G301" t="s">
        <v>21306</v>
      </c>
      <c r="H301" t="s">
        <v>20900</v>
      </c>
      <c r="I301" t="s">
        <v>22206</v>
      </c>
      <c r="J301" t="s">
        <v>22211</v>
      </c>
      <c r="K301" t="s">
        <v>3422</v>
      </c>
      <c r="L301" t="s">
        <v>5256</v>
      </c>
      <c r="M301" t="s">
        <v>5257</v>
      </c>
      <c r="N301" t="s">
        <v>5258</v>
      </c>
    </row>
    <row r="302" spans="1:21" x14ac:dyDescent="0.2">
      <c r="A302">
        <v>1431</v>
      </c>
      <c r="B302" t="s">
        <v>3089</v>
      </c>
      <c r="C302" t="s">
        <v>5259</v>
      </c>
      <c r="D302" t="s">
        <v>5202</v>
      </c>
      <c r="F302" t="s">
        <v>4105</v>
      </c>
      <c r="G302" t="s">
        <v>4140</v>
      </c>
      <c r="H302" t="s">
        <v>4174</v>
      </c>
      <c r="I302" t="s">
        <v>22206</v>
      </c>
      <c r="J302" t="s">
        <v>5823</v>
      </c>
      <c r="K302" t="s">
        <v>4659</v>
      </c>
      <c r="L302" t="s">
        <v>5260</v>
      </c>
      <c r="M302" t="s">
        <v>5261</v>
      </c>
      <c r="N302" t="s">
        <v>5262</v>
      </c>
      <c r="O302" t="s">
        <v>5263</v>
      </c>
      <c r="P302">
        <v>54</v>
      </c>
      <c r="S302" t="s">
        <v>5264</v>
      </c>
      <c r="T302" t="s">
        <v>5264</v>
      </c>
      <c r="U302" t="s">
        <v>5264</v>
      </c>
    </row>
    <row r="303" spans="1:21" x14ac:dyDescent="0.2">
      <c r="A303">
        <v>1433</v>
      </c>
      <c r="B303" t="s">
        <v>3089</v>
      </c>
      <c r="C303" t="s">
        <v>5265</v>
      </c>
      <c r="D303" t="s">
        <v>5266</v>
      </c>
      <c r="F303" t="s">
        <v>5267</v>
      </c>
      <c r="G303" t="s">
        <v>5268</v>
      </c>
      <c r="H303" t="s">
        <v>3723</v>
      </c>
      <c r="K303" t="s">
        <v>4107</v>
      </c>
      <c r="L303" t="s">
        <v>5270</v>
      </c>
      <c r="M303" t="s">
        <v>5271</v>
      </c>
      <c r="N303" t="s">
        <v>5272</v>
      </c>
      <c r="S303" t="s">
        <v>5273</v>
      </c>
      <c r="T303" t="s">
        <v>5273</v>
      </c>
      <c r="U303" t="s">
        <v>5273</v>
      </c>
    </row>
    <row r="304" spans="1:21" x14ac:dyDescent="0.2">
      <c r="A304">
        <v>1434</v>
      </c>
      <c r="B304" t="s">
        <v>3089</v>
      </c>
      <c r="C304" t="s">
        <v>5274</v>
      </c>
      <c r="D304" t="s">
        <v>5202</v>
      </c>
      <c r="F304" t="s">
        <v>4105</v>
      </c>
      <c r="G304" t="s">
        <v>4192</v>
      </c>
      <c r="H304" t="s">
        <v>4174</v>
      </c>
      <c r="I304" t="s">
        <v>22206</v>
      </c>
      <c r="J304" t="s">
        <v>5823</v>
      </c>
      <c r="K304" t="s">
        <v>4659</v>
      </c>
      <c r="L304" t="s">
        <v>5275</v>
      </c>
      <c r="M304" t="s">
        <v>5276</v>
      </c>
      <c r="N304" t="s">
        <v>5277</v>
      </c>
      <c r="O304" t="s">
        <v>3405</v>
      </c>
      <c r="P304">
        <v>114</v>
      </c>
      <c r="S304" t="s">
        <v>5278</v>
      </c>
      <c r="T304" t="s">
        <v>5278</v>
      </c>
      <c r="U304" t="s">
        <v>5278</v>
      </c>
    </row>
    <row r="305" spans="1:21" x14ac:dyDescent="0.2">
      <c r="A305">
        <v>1435</v>
      </c>
      <c r="B305" t="s">
        <v>3089</v>
      </c>
      <c r="C305" t="s">
        <v>5279</v>
      </c>
      <c r="D305" t="s">
        <v>5280</v>
      </c>
      <c r="F305" t="s">
        <v>5281</v>
      </c>
      <c r="G305" t="s">
        <v>5282</v>
      </c>
      <c r="H305" t="s">
        <v>4174</v>
      </c>
      <c r="I305" t="s">
        <v>22206</v>
      </c>
      <c r="J305" t="s">
        <v>5823</v>
      </c>
      <c r="K305" t="s">
        <v>4107</v>
      </c>
      <c r="L305" t="s">
        <v>5283</v>
      </c>
      <c r="M305" t="s">
        <v>5284</v>
      </c>
      <c r="S305" t="s">
        <v>5285</v>
      </c>
      <c r="T305" t="s">
        <v>5285</v>
      </c>
      <c r="U305" t="s">
        <v>5285</v>
      </c>
    </row>
    <row r="306" spans="1:21" x14ac:dyDescent="0.2">
      <c r="A306">
        <v>1436</v>
      </c>
      <c r="B306" t="s">
        <v>3089</v>
      </c>
      <c r="C306" t="s">
        <v>5286</v>
      </c>
      <c r="D306" t="s">
        <v>5287</v>
      </c>
      <c r="F306" t="s">
        <v>4273</v>
      </c>
      <c r="G306" t="s">
        <v>4090</v>
      </c>
      <c r="H306" t="s">
        <v>4174</v>
      </c>
      <c r="I306" t="s">
        <v>22206</v>
      </c>
      <c r="J306" t="s">
        <v>5823</v>
      </c>
      <c r="K306" t="s">
        <v>4107</v>
      </c>
      <c r="L306" t="s">
        <v>5288</v>
      </c>
      <c r="M306" t="s">
        <v>5289</v>
      </c>
      <c r="S306" t="s">
        <v>5290</v>
      </c>
      <c r="T306" t="s">
        <v>5290</v>
      </c>
      <c r="U306" t="s">
        <v>5290</v>
      </c>
    </row>
    <row r="307" spans="1:21" x14ac:dyDescent="0.2">
      <c r="A307">
        <v>1437</v>
      </c>
      <c r="B307" t="s">
        <v>3089</v>
      </c>
      <c r="C307" t="s">
        <v>5291</v>
      </c>
      <c r="D307" t="s">
        <v>5202</v>
      </c>
      <c r="E307" t="s">
        <v>20879</v>
      </c>
      <c r="F307" t="s">
        <v>4105</v>
      </c>
      <c r="G307" t="s">
        <v>4192</v>
      </c>
      <c r="H307" t="s">
        <v>4174</v>
      </c>
      <c r="I307" t="s">
        <v>22206</v>
      </c>
      <c r="J307" t="s">
        <v>5823</v>
      </c>
      <c r="K307" t="s">
        <v>4659</v>
      </c>
      <c r="L307" t="s">
        <v>5292</v>
      </c>
      <c r="M307" t="s">
        <v>5293</v>
      </c>
      <c r="N307" t="s">
        <v>5294</v>
      </c>
      <c r="O307" t="s">
        <v>3405</v>
      </c>
      <c r="P307">
        <v>114</v>
      </c>
      <c r="S307" t="s">
        <v>5295</v>
      </c>
      <c r="T307" t="s">
        <v>5295</v>
      </c>
      <c r="U307" t="s">
        <v>5295</v>
      </c>
    </row>
    <row r="308" spans="1:21" x14ac:dyDescent="0.2">
      <c r="A308">
        <v>1438</v>
      </c>
      <c r="B308" t="s">
        <v>3089</v>
      </c>
      <c r="C308" t="s">
        <v>5296</v>
      </c>
      <c r="D308" t="s">
        <v>5297</v>
      </c>
      <c r="F308" t="s">
        <v>4273</v>
      </c>
      <c r="G308" t="s">
        <v>3387</v>
      </c>
      <c r="H308" t="s">
        <v>4174</v>
      </c>
      <c r="I308" t="s">
        <v>5063</v>
      </c>
      <c r="J308" t="s">
        <v>3671</v>
      </c>
      <c r="K308" t="s">
        <v>4107</v>
      </c>
      <c r="L308" t="s">
        <v>5298</v>
      </c>
      <c r="M308" t="s">
        <v>5299</v>
      </c>
      <c r="O308" t="s">
        <v>3598</v>
      </c>
      <c r="P308">
        <v>73</v>
      </c>
      <c r="Q308" t="s">
        <v>4485</v>
      </c>
      <c r="R308">
        <v>173</v>
      </c>
      <c r="S308" t="s">
        <v>5300</v>
      </c>
      <c r="T308" t="s">
        <v>5301</v>
      </c>
      <c r="U308" t="s">
        <v>5301</v>
      </c>
    </row>
    <row r="309" spans="1:21" x14ac:dyDescent="0.2">
      <c r="A309">
        <v>1439</v>
      </c>
      <c r="B309" t="s">
        <v>3089</v>
      </c>
      <c r="C309" t="s">
        <v>5296</v>
      </c>
      <c r="D309" t="s">
        <v>5302</v>
      </c>
      <c r="F309" t="s">
        <v>4583</v>
      </c>
      <c r="G309" t="s">
        <v>7763</v>
      </c>
      <c r="H309" t="s">
        <v>3421</v>
      </c>
      <c r="I309" t="s">
        <v>22206</v>
      </c>
      <c r="J309" t="s">
        <v>5823</v>
      </c>
      <c r="K309" t="s">
        <v>3391</v>
      </c>
      <c r="L309" t="s">
        <v>5303</v>
      </c>
      <c r="M309" t="s">
        <v>5304</v>
      </c>
      <c r="N309" t="s">
        <v>3637</v>
      </c>
    </row>
    <row r="310" spans="1:21" x14ac:dyDescent="0.2">
      <c r="A310">
        <v>144</v>
      </c>
      <c r="B310" t="s">
        <v>1697</v>
      </c>
      <c r="C310" t="s">
        <v>5305</v>
      </c>
      <c r="D310" t="s">
        <v>5306</v>
      </c>
      <c r="F310" t="s">
        <v>5307</v>
      </c>
      <c r="G310" t="s">
        <v>4016</v>
      </c>
      <c r="H310" t="s">
        <v>7018</v>
      </c>
      <c r="I310" t="s">
        <v>3627</v>
      </c>
      <c r="J310" t="s">
        <v>4562</v>
      </c>
      <c r="K310" t="s">
        <v>3430</v>
      </c>
      <c r="L310" t="s">
        <v>5308</v>
      </c>
      <c r="M310" t="s">
        <v>5309</v>
      </c>
      <c r="N310" t="s">
        <v>3394</v>
      </c>
      <c r="O310" t="s">
        <v>3395</v>
      </c>
      <c r="P310">
        <v>13</v>
      </c>
      <c r="Q310" t="s">
        <v>3396</v>
      </c>
      <c r="R310">
        <v>212</v>
      </c>
      <c r="S310" t="s">
        <v>5310</v>
      </c>
      <c r="T310" t="s">
        <v>5310</v>
      </c>
      <c r="U310" t="s">
        <v>5311</v>
      </c>
    </row>
    <row r="311" spans="1:21" x14ac:dyDescent="0.2">
      <c r="A311">
        <v>1440</v>
      </c>
      <c r="B311" t="s">
        <v>3089</v>
      </c>
      <c r="C311" t="s">
        <v>5312</v>
      </c>
      <c r="D311" t="s">
        <v>5313</v>
      </c>
      <c r="F311" t="s">
        <v>4273</v>
      </c>
      <c r="G311" t="s">
        <v>3387</v>
      </c>
      <c r="H311" t="s">
        <v>4174</v>
      </c>
      <c r="I311" t="s">
        <v>22206</v>
      </c>
      <c r="J311" t="s">
        <v>22225</v>
      </c>
      <c r="K311" t="s">
        <v>4107</v>
      </c>
      <c r="L311" t="s">
        <v>5314</v>
      </c>
      <c r="M311" t="s">
        <v>5315</v>
      </c>
      <c r="S311" t="s">
        <v>5316</v>
      </c>
      <c r="T311" t="s">
        <v>5316</v>
      </c>
      <c r="U311" t="s">
        <v>5316</v>
      </c>
    </row>
    <row r="312" spans="1:21" x14ac:dyDescent="0.2">
      <c r="A312">
        <v>1441</v>
      </c>
      <c r="B312" t="s">
        <v>3089</v>
      </c>
      <c r="C312" t="s">
        <v>5317</v>
      </c>
      <c r="D312" t="s">
        <v>5318</v>
      </c>
      <c r="F312" t="s">
        <v>4273</v>
      </c>
      <c r="G312" t="s">
        <v>4389</v>
      </c>
      <c r="H312" t="s">
        <v>4174</v>
      </c>
      <c r="I312" t="s">
        <v>22206</v>
      </c>
      <c r="J312" t="s">
        <v>5823</v>
      </c>
      <c r="K312" t="s">
        <v>4107</v>
      </c>
      <c r="L312" t="s">
        <v>5319</v>
      </c>
      <c r="M312" t="s">
        <v>5320</v>
      </c>
      <c r="N312" t="s">
        <v>5321</v>
      </c>
      <c r="S312" t="s">
        <v>5322</v>
      </c>
      <c r="T312" t="s">
        <v>5322</v>
      </c>
      <c r="U312" t="s">
        <v>5322</v>
      </c>
    </row>
    <row r="313" spans="1:21" x14ac:dyDescent="0.2">
      <c r="A313">
        <v>1443</v>
      </c>
      <c r="B313" t="s">
        <v>3089</v>
      </c>
      <c r="C313" t="s">
        <v>5323</v>
      </c>
      <c r="D313" t="s">
        <v>5202</v>
      </c>
      <c r="F313" t="s">
        <v>4105</v>
      </c>
      <c r="G313" t="s">
        <v>4442</v>
      </c>
      <c r="H313" t="s">
        <v>4174</v>
      </c>
      <c r="I313" t="s">
        <v>22206</v>
      </c>
      <c r="J313" t="s">
        <v>5823</v>
      </c>
      <c r="K313" t="s">
        <v>4659</v>
      </c>
      <c r="L313" t="s">
        <v>5324</v>
      </c>
      <c r="M313" t="s">
        <v>5325</v>
      </c>
      <c r="O313" t="s">
        <v>5326</v>
      </c>
      <c r="P313">
        <v>56</v>
      </c>
      <c r="S313" t="s">
        <v>4752</v>
      </c>
      <c r="T313" t="s">
        <v>4752</v>
      </c>
      <c r="U313" t="s">
        <v>4752</v>
      </c>
    </row>
    <row r="314" spans="1:21" x14ac:dyDescent="0.2">
      <c r="A314">
        <v>145</v>
      </c>
      <c r="B314" t="s">
        <v>1697</v>
      </c>
      <c r="C314" t="s">
        <v>5327</v>
      </c>
      <c r="D314" t="s">
        <v>5328</v>
      </c>
      <c r="F314" t="s">
        <v>3510</v>
      </c>
      <c r="G314" t="s">
        <v>3387</v>
      </c>
      <c r="H314" t="s">
        <v>3640</v>
      </c>
      <c r="I314" t="s">
        <v>3428</v>
      </c>
      <c r="J314" t="s">
        <v>4562</v>
      </c>
      <c r="K314" t="s">
        <v>3497</v>
      </c>
      <c r="L314" t="s">
        <v>5329</v>
      </c>
      <c r="M314" t="s">
        <v>5330</v>
      </c>
      <c r="N314" t="s">
        <v>3394</v>
      </c>
      <c r="O314" t="s">
        <v>3605</v>
      </c>
      <c r="P314">
        <v>75</v>
      </c>
      <c r="Q314" t="s">
        <v>3396</v>
      </c>
      <c r="R314">
        <v>207</v>
      </c>
      <c r="S314" t="s">
        <v>5331</v>
      </c>
      <c r="T314" t="s">
        <v>5331</v>
      </c>
      <c r="U314" t="s">
        <v>5332</v>
      </c>
    </row>
    <row r="315" spans="1:21" x14ac:dyDescent="0.2">
      <c r="A315">
        <v>1451</v>
      </c>
      <c r="B315" t="s">
        <v>3089</v>
      </c>
      <c r="C315" t="s">
        <v>5333</v>
      </c>
      <c r="D315" t="s">
        <v>4678</v>
      </c>
      <c r="E315" t="s">
        <v>20884</v>
      </c>
      <c r="F315" t="s">
        <v>4679</v>
      </c>
      <c r="G315" t="s">
        <v>21365</v>
      </c>
      <c r="H315" t="s">
        <v>3421</v>
      </c>
      <c r="I315" t="s">
        <v>22206</v>
      </c>
      <c r="J315" t="s">
        <v>5823</v>
      </c>
      <c r="K315" t="s">
        <v>3545</v>
      </c>
      <c r="L315" t="s">
        <v>5334</v>
      </c>
      <c r="M315" t="s">
        <v>5335</v>
      </c>
      <c r="N315" t="s">
        <v>3017</v>
      </c>
      <c r="S315" t="s">
        <v>5336</v>
      </c>
      <c r="T315" t="s">
        <v>5336</v>
      </c>
      <c r="U315" t="s">
        <v>5336</v>
      </c>
    </row>
    <row r="316" spans="1:21" x14ac:dyDescent="0.2">
      <c r="A316">
        <v>1452</v>
      </c>
      <c r="B316" t="s">
        <v>3089</v>
      </c>
      <c r="C316" t="s">
        <v>5337</v>
      </c>
      <c r="D316" t="s">
        <v>5338</v>
      </c>
      <c r="F316" t="s">
        <v>5339</v>
      </c>
      <c r="G316" t="s">
        <v>7763</v>
      </c>
      <c r="H316" t="s">
        <v>3421</v>
      </c>
      <c r="I316" t="s">
        <v>22206</v>
      </c>
      <c r="J316" t="s">
        <v>5823</v>
      </c>
      <c r="K316" t="s">
        <v>5340</v>
      </c>
      <c r="L316" t="s">
        <v>5341</v>
      </c>
      <c r="M316" t="s">
        <v>5342</v>
      </c>
      <c r="N316" t="s">
        <v>3637</v>
      </c>
    </row>
    <row r="317" spans="1:21" x14ac:dyDescent="0.2">
      <c r="A317">
        <v>146</v>
      </c>
      <c r="B317" t="s">
        <v>1697</v>
      </c>
      <c r="C317" t="s">
        <v>5343</v>
      </c>
      <c r="D317" t="s">
        <v>5344</v>
      </c>
      <c r="I317" t="s">
        <v>5345</v>
      </c>
      <c r="J317" t="s">
        <v>5346</v>
      </c>
      <c r="K317" t="s">
        <v>4150</v>
      </c>
      <c r="L317" t="s">
        <v>5347</v>
      </c>
      <c r="M317" t="s">
        <v>5348</v>
      </c>
      <c r="N317" t="s">
        <v>3394</v>
      </c>
      <c r="Q317" t="s">
        <v>3396</v>
      </c>
      <c r="R317">
        <v>212</v>
      </c>
      <c r="S317" t="s">
        <v>5349</v>
      </c>
      <c r="T317" t="s">
        <v>5349</v>
      </c>
      <c r="U317" t="s">
        <v>5349</v>
      </c>
    </row>
    <row r="318" spans="1:21" x14ac:dyDescent="0.2">
      <c r="A318">
        <v>1463</v>
      </c>
      <c r="B318" t="s">
        <v>3089</v>
      </c>
      <c r="C318" t="s">
        <v>5350</v>
      </c>
      <c r="D318" t="s">
        <v>5351</v>
      </c>
      <c r="F318" t="s">
        <v>3595</v>
      </c>
      <c r="G318" t="s">
        <v>3387</v>
      </c>
      <c r="H318" t="s">
        <v>4174</v>
      </c>
      <c r="I318" t="s">
        <v>22206</v>
      </c>
      <c r="J318" t="s">
        <v>5823</v>
      </c>
      <c r="K318" t="s">
        <v>4107</v>
      </c>
      <c r="L318" t="s">
        <v>5352</v>
      </c>
      <c r="M318" t="s">
        <v>5353</v>
      </c>
      <c r="O318" t="s">
        <v>4281</v>
      </c>
      <c r="P318">
        <v>68</v>
      </c>
      <c r="S318" t="s">
        <v>5354</v>
      </c>
      <c r="T318" t="s">
        <v>5354</v>
      </c>
      <c r="U318" t="s">
        <v>5354</v>
      </c>
    </row>
    <row r="319" spans="1:21" x14ac:dyDescent="0.2">
      <c r="A319">
        <v>1464</v>
      </c>
      <c r="B319" t="s">
        <v>3089</v>
      </c>
      <c r="C319" t="s">
        <v>5355</v>
      </c>
      <c r="D319" t="s">
        <v>5356</v>
      </c>
      <c r="F319" t="s">
        <v>5357</v>
      </c>
      <c r="G319" t="s">
        <v>21306</v>
      </c>
      <c r="H319" t="s">
        <v>3421</v>
      </c>
      <c r="I319" t="s">
        <v>22206</v>
      </c>
      <c r="J319" t="s">
        <v>5823</v>
      </c>
      <c r="K319" t="s">
        <v>3545</v>
      </c>
      <c r="L319" t="s">
        <v>5358</v>
      </c>
      <c r="M319" t="s">
        <v>5359</v>
      </c>
      <c r="N319" t="s">
        <v>3637</v>
      </c>
    </row>
    <row r="320" spans="1:21" x14ac:dyDescent="0.2">
      <c r="A320">
        <v>1466</v>
      </c>
      <c r="B320" t="s">
        <v>3089</v>
      </c>
      <c r="C320" t="s">
        <v>5360</v>
      </c>
      <c r="D320" t="s">
        <v>4678</v>
      </c>
      <c r="F320" t="s">
        <v>4679</v>
      </c>
      <c r="G320" t="s">
        <v>7763</v>
      </c>
      <c r="H320" t="s">
        <v>3421</v>
      </c>
      <c r="I320" t="s">
        <v>22206</v>
      </c>
      <c r="J320" t="s">
        <v>5823</v>
      </c>
      <c r="K320" t="s">
        <v>3422</v>
      </c>
      <c r="L320" t="s">
        <v>5361</v>
      </c>
      <c r="M320" t="s">
        <v>5362</v>
      </c>
      <c r="N320" t="s">
        <v>3017</v>
      </c>
      <c r="S320" t="s">
        <v>5363</v>
      </c>
      <c r="T320" t="s">
        <v>5363</v>
      </c>
      <c r="U320" t="s">
        <v>5363</v>
      </c>
    </row>
    <row r="321" spans="1:21" x14ac:dyDescent="0.2">
      <c r="A321">
        <v>1467</v>
      </c>
      <c r="B321" t="s">
        <v>3089</v>
      </c>
      <c r="C321" t="s">
        <v>5364</v>
      </c>
      <c r="D321" t="s">
        <v>5365</v>
      </c>
      <c r="F321" t="s">
        <v>5366</v>
      </c>
      <c r="G321" t="s">
        <v>3535</v>
      </c>
      <c r="H321" t="s">
        <v>4174</v>
      </c>
      <c r="I321" t="s">
        <v>5367</v>
      </c>
      <c r="J321" t="s">
        <v>3628</v>
      </c>
      <c r="K321" t="s">
        <v>4107</v>
      </c>
      <c r="L321" t="s">
        <v>5368</v>
      </c>
      <c r="M321" t="s">
        <v>5369</v>
      </c>
      <c r="O321" t="s">
        <v>5370</v>
      </c>
      <c r="P321">
        <v>52</v>
      </c>
      <c r="Q321" t="s">
        <v>5178</v>
      </c>
      <c r="R321">
        <v>151</v>
      </c>
      <c r="S321" t="s">
        <v>5371</v>
      </c>
      <c r="T321" t="s">
        <v>4402</v>
      </c>
      <c r="U321" t="s">
        <v>4402</v>
      </c>
    </row>
    <row r="322" spans="1:21" x14ac:dyDescent="0.2">
      <c r="A322">
        <v>1468</v>
      </c>
      <c r="B322" t="s">
        <v>3089</v>
      </c>
      <c r="C322" t="s">
        <v>5372</v>
      </c>
      <c r="D322" t="s">
        <v>5373</v>
      </c>
      <c r="F322" t="s">
        <v>4728</v>
      </c>
      <c r="G322" t="s">
        <v>4442</v>
      </c>
      <c r="H322" t="s">
        <v>4658</v>
      </c>
      <c r="I322" t="s">
        <v>5374</v>
      </c>
      <c r="J322" t="s">
        <v>5375</v>
      </c>
      <c r="K322" t="s">
        <v>4107</v>
      </c>
      <c r="L322" t="s">
        <v>5376</v>
      </c>
      <c r="M322" t="s">
        <v>5377</v>
      </c>
      <c r="Q322" t="s">
        <v>5178</v>
      </c>
      <c r="R322">
        <v>151</v>
      </c>
      <c r="S322" t="s">
        <v>5378</v>
      </c>
      <c r="T322" t="s">
        <v>3752</v>
      </c>
      <c r="U322" t="s">
        <v>3752</v>
      </c>
    </row>
    <row r="323" spans="1:21" x14ac:dyDescent="0.2">
      <c r="A323">
        <v>1469</v>
      </c>
      <c r="B323" t="s">
        <v>3089</v>
      </c>
      <c r="C323" t="s">
        <v>5379</v>
      </c>
      <c r="D323" t="s">
        <v>4678</v>
      </c>
      <c r="E323" t="s">
        <v>20884</v>
      </c>
      <c r="F323" t="s">
        <v>4679</v>
      </c>
      <c r="G323" t="s">
        <v>5380</v>
      </c>
      <c r="H323" t="s">
        <v>4174</v>
      </c>
      <c r="I323" t="s">
        <v>22206</v>
      </c>
      <c r="J323" t="s">
        <v>5823</v>
      </c>
      <c r="K323" t="s">
        <v>4107</v>
      </c>
      <c r="L323" t="s">
        <v>5381</v>
      </c>
      <c r="M323" t="s">
        <v>5382</v>
      </c>
      <c r="N323" t="s">
        <v>5383</v>
      </c>
      <c r="S323" t="s">
        <v>5384</v>
      </c>
      <c r="T323" t="s">
        <v>5384</v>
      </c>
      <c r="U323" t="s">
        <v>5384</v>
      </c>
    </row>
    <row r="324" spans="1:21" x14ac:dyDescent="0.2">
      <c r="A324">
        <v>147</v>
      </c>
      <c r="B324" t="s">
        <v>1697</v>
      </c>
      <c r="C324" t="s">
        <v>5385</v>
      </c>
      <c r="D324" t="s">
        <v>5386</v>
      </c>
      <c r="F324" t="s">
        <v>3552</v>
      </c>
      <c r="G324" t="s">
        <v>21374</v>
      </c>
      <c r="H324" t="s">
        <v>21375</v>
      </c>
      <c r="I324" t="s">
        <v>3561</v>
      </c>
      <c r="J324" t="s">
        <v>3402</v>
      </c>
      <c r="K324" t="s">
        <v>3545</v>
      </c>
      <c r="L324" t="s">
        <v>5387</v>
      </c>
      <c r="M324" t="s">
        <v>5388</v>
      </c>
      <c r="N324" t="s">
        <v>3433</v>
      </c>
      <c r="O324" t="s">
        <v>3605</v>
      </c>
      <c r="P324">
        <v>15</v>
      </c>
      <c r="Q324" t="s">
        <v>3396</v>
      </c>
      <c r="R324">
        <v>214</v>
      </c>
      <c r="S324" t="s">
        <v>5389</v>
      </c>
      <c r="T324" t="s">
        <v>5389</v>
      </c>
      <c r="U324" t="s">
        <v>5390</v>
      </c>
    </row>
    <row r="325" spans="1:21" x14ac:dyDescent="0.2">
      <c r="A325">
        <v>1475</v>
      </c>
      <c r="B325" t="s">
        <v>3089</v>
      </c>
      <c r="C325" t="s">
        <v>5391</v>
      </c>
      <c r="D325" t="s">
        <v>5392</v>
      </c>
      <c r="F325" t="s">
        <v>4665</v>
      </c>
      <c r="G325" t="s">
        <v>4140</v>
      </c>
      <c r="H325" t="s">
        <v>4174</v>
      </c>
      <c r="I325" t="s">
        <v>5393</v>
      </c>
      <c r="J325" t="s">
        <v>4490</v>
      </c>
      <c r="K325" t="s">
        <v>4107</v>
      </c>
      <c r="L325" t="s">
        <v>5394</v>
      </c>
      <c r="M325" t="s">
        <v>5395</v>
      </c>
      <c r="N325" t="s">
        <v>3394</v>
      </c>
      <c r="O325" t="s">
        <v>5396</v>
      </c>
      <c r="P325">
        <v>53</v>
      </c>
      <c r="Q325" t="s">
        <v>5178</v>
      </c>
      <c r="R325">
        <v>150</v>
      </c>
      <c r="S325" t="s">
        <v>5397</v>
      </c>
      <c r="T325" t="s">
        <v>4948</v>
      </c>
      <c r="U325" t="s">
        <v>4948</v>
      </c>
    </row>
    <row r="326" spans="1:21" x14ac:dyDescent="0.2">
      <c r="A326">
        <v>148</v>
      </c>
      <c r="B326" t="s">
        <v>1697</v>
      </c>
      <c r="C326" t="s">
        <v>5398</v>
      </c>
      <c r="D326" t="s">
        <v>5399</v>
      </c>
      <c r="F326" t="s">
        <v>3585</v>
      </c>
      <c r="G326" t="s">
        <v>4016</v>
      </c>
      <c r="H326" t="s">
        <v>3793</v>
      </c>
      <c r="I326" t="s">
        <v>3843</v>
      </c>
      <c r="J326" t="s">
        <v>3512</v>
      </c>
      <c r="K326" t="s">
        <v>3545</v>
      </c>
      <c r="L326" t="s">
        <v>5400</v>
      </c>
      <c r="M326" t="s">
        <v>5401</v>
      </c>
      <c r="N326" t="s">
        <v>3394</v>
      </c>
      <c r="O326" t="s">
        <v>3395</v>
      </c>
      <c r="P326">
        <v>77</v>
      </c>
      <c r="Q326" t="s">
        <v>3396</v>
      </c>
      <c r="R326">
        <v>201</v>
      </c>
      <c r="S326" t="s">
        <v>5402</v>
      </c>
      <c r="T326" t="s">
        <v>5402</v>
      </c>
      <c r="U326" t="s">
        <v>3398</v>
      </c>
    </row>
    <row r="327" spans="1:21" x14ac:dyDescent="0.2">
      <c r="A327">
        <v>1481</v>
      </c>
      <c r="B327" t="s">
        <v>3089</v>
      </c>
      <c r="C327" t="s">
        <v>5403</v>
      </c>
      <c r="D327" t="s">
        <v>4678</v>
      </c>
      <c r="E327" t="s">
        <v>20884</v>
      </c>
      <c r="F327" t="s">
        <v>5404</v>
      </c>
      <c r="G327" t="s">
        <v>3387</v>
      </c>
      <c r="H327" t="s">
        <v>4658</v>
      </c>
      <c r="I327" t="s">
        <v>5405</v>
      </c>
      <c r="J327" t="s">
        <v>3963</v>
      </c>
      <c r="K327" t="s">
        <v>4659</v>
      </c>
      <c r="L327" t="s">
        <v>5406</v>
      </c>
      <c r="M327" t="s">
        <v>5407</v>
      </c>
      <c r="S327" t="s">
        <v>4904</v>
      </c>
      <c r="T327" t="s">
        <v>4904</v>
      </c>
      <c r="U327" t="s">
        <v>4904</v>
      </c>
    </row>
    <row r="328" spans="1:21" x14ac:dyDescent="0.2">
      <c r="A328">
        <v>149</v>
      </c>
      <c r="B328" t="s">
        <v>1697</v>
      </c>
      <c r="C328" t="s">
        <v>5408</v>
      </c>
      <c r="D328" t="s">
        <v>5409</v>
      </c>
      <c r="F328" t="s">
        <v>3474</v>
      </c>
      <c r="G328" t="s">
        <v>3747</v>
      </c>
      <c r="H328" t="s">
        <v>5410</v>
      </c>
      <c r="I328" t="s">
        <v>22207</v>
      </c>
      <c r="J328" t="s">
        <v>3619</v>
      </c>
      <c r="K328" t="s">
        <v>3545</v>
      </c>
      <c r="L328" t="s">
        <v>5411</v>
      </c>
      <c r="M328" t="s">
        <v>5412</v>
      </c>
      <c r="N328" t="s">
        <v>5413</v>
      </c>
      <c r="O328" t="s">
        <v>3395</v>
      </c>
      <c r="P328">
        <v>77</v>
      </c>
      <c r="Q328" t="s">
        <v>3396</v>
      </c>
      <c r="R328">
        <v>201</v>
      </c>
      <c r="S328" t="s">
        <v>3606</v>
      </c>
      <c r="T328" t="s">
        <v>3606</v>
      </c>
      <c r="U328" t="s">
        <v>5414</v>
      </c>
    </row>
    <row r="329" spans="1:21" x14ac:dyDescent="0.2">
      <c r="A329">
        <v>1490</v>
      </c>
      <c r="B329" t="s">
        <v>3089</v>
      </c>
      <c r="C329" t="s">
        <v>5415</v>
      </c>
      <c r="D329" t="s">
        <v>5416</v>
      </c>
      <c r="F329" t="s">
        <v>4454</v>
      </c>
      <c r="G329" t="s">
        <v>3420</v>
      </c>
      <c r="H329" t="s">
        <v>20900</v>
      </c>
      <c r="I329" t="s">
        <v>22206</v>
      </c>
      <c r="J329" t="s">
        <v>5823</v>
      </c>
      <c r="K329" t="s">
        <v>4107</v>
      </c>
      <c r="L329" t="s">
        <v>5417</v>
      </c>
      <c r="M329" t="s">
        <v>5418</v>
      </c>
      <c r="N329" t="s">
        <v>5419</v>
      </c>
    </row>
    <row r="330" spans="1:21" x14ac:dyDescent="0.2">
      <c r="A330">
        <v>150</v>
      </c>
      <c r="B330" t="s">
        <v>1697</v>
      </c>
      <c r="C330" t="s">
        <v>5420</v>
      </c>
      <c r="D330" t="s">
        <v>5421</v>
      </c>
      <c r="F330" t="s">
        <v>3585</v>
      </c>
      <c r="G330" t="s">
        <v>3387</v>
      </c>
      <c r="H330" t="s">
        <v>3640</v>
      </c>
      <c r="I330" t="s">
        <v>5422</v>
      </c>
      <c r="J330" t="s">
        <v>3578</v>
      </c>
      <c r="K330" t="s">
        <v>3422</v>
      </c>
      <c r="L330" t="s">
        <v>5423</v>
      </c>
      <c r="M330" t="s">
        <v>5424</v>
      </c>
      <c r="N330" t="s">
        <v>3433</v>
      </c>
      <c r="O330" t="s">
        <v>3598</v>
      </c>
      <c r="P330">
        <v>70</v>
      </c>
      <c r="Q330" t="s">
        <v>3396</v>
      </c>
      <c r="R330">
        <v>206</v>
      </c>
      <c r="S330" t="s">
        <v>5425</v>
      </c>
      <c r="T330" t="s">
        <v>5425</v>
      </c>
      <c r="U330" t="s">
        <v>5426</v>
      </c>
    </row>
    <row r="331" spans="1:21" x14ac:dyDescent="0.2">
      <c r="A331">
        <v>1501</v>
      </c>
      <c r="B331" t="s">
        <v>3089</v>
      </c>
      <c r="C331" t="s">
        <v>5427</v>
      </c>
      <c r="D331" t="s">
        <v>5202</v>
      </c>
      <c r="F331" t="s">
        <v>4105</v>
      </c>
      <c r="G331" t="s">
        <v>4180</v>
      </c>
      <c r="H331" t="s">
        <v>4174</v>
      </c>
      <c r="I331" t="s">
        <v>22206</v>
      </c>
      <c r="J331" t="s">
        <v>22225</v>
      </c>
      <c r="K331" t="s">
        <v>4659</v>
      </c>
      <c r="L331" t="s">
        <v>5428</v>
      </c>
      <c r="M331" t="s">
        <v>5429</v>
      </c>
      <c r="N331" t="s">
        <v>21348</v>
      </c>
      <c r="S331" t="s">
        <v>21355</v>
      </c>
      <c r="T331" t="s">
        <v>21355</v>
      </c>
      <c r="U331" t="s">
        <v>21355</v>
      </c>
    </row>
    <row r="332" spans="1:21" x14ac:dyDescent="0.2">
      <c r="A332">
        <v>1502</v>
      </c>
      <c r="B332" t="s">
        <v>3089</v>
      </c>
      <c r="C332" t="s">
        <v>5430</v>
      </c>
      <c r="D332" t="s">
        <v>4678</v>
      </c>
      <c r="E332" t="s">
        <v>20884</v>
      </c>
      <c r="F332" t="s">
        <v>4679</v>
      </c>
      <c r="G332" t="s">
        <v>21306</v>
      </c>
      <c r="H332" t="s">
        <v>3421</v>
      </c>
      <c r="I332" t="s">
        <v>22206</v>
      </c>
      <c r="J332" t="s">
        <v>5823</v>
      </c>
      <c r="K332" t="s">
        <v>3545</v>
      </c>
      <c r="L332" t="s">
        <v>5431</v>
      </c>
      <c r="M332" t="s">
        <v>5432</v>
      </c>
      <c r="N332" t="s">
        <v>3637</v>
      </c>
    </row>
    <row r="333" spans="1:21" x14ac:dyDescent="0.2">
      <c r="A333">
        <v>1503</v>
      </c>
      <c r="B333" t="s">
        <v>3089</v>
      </c>
      <c r="C333" t="s">
        <v>5433</v>
      </c>
      <c r="D333" t="s">
        <v>5434</v>
      </c>
      <c r="F333" t="s">
        <v>4273</v>
      </c>
      <c r="G333" t="s">
        <v>7763</v>
      </c>
      <c r="H333" t="s">
        <v>3421</v>
      </c>
      <c r="I333" t="s">
        <v>22206</v>
      </c>
      <c r="J333" t="s">
        <v>5823</v>
      </c>
      <c r="K333" t="s">
        <v>3422</v>
      </c>
      <c r="L333" t="s">
        <v>5435</v>
      </c>
      <c r="M333" t="s">
        <v>5436</v>
      </c>
      <c r="N333" t="s">
        <v>3637</v>
      </c>
    </row>
    <row r="334" spans="1:21" x14ac:dyDescent="0.2">
      <c r="A334">
        <v>1504</v>
      </c>
      <c r="B334" t="s">
        <v>3089</v>
      </c>
      <c r="C334" t="s">
        <v>5437</v>
      </c>
      <c r="D334" t="s">
        <v>5438</v>
      </c>
      <c r="F334" t="s">
        <v>4273</v>
      </c>
      <c r="G334" t="s">
        <v>7763</v>
      </c>
      <c r="H334" t="s">
        <v>3421</v>
      </c>
      <c r="I334" t="s">
        <v>22206</v>
      </c>
      <c r="J334" t="s">
        <v>5823</v>
      </c>
      <c r="K334" t="s">
        <v>3422</v>
      </c>
      <c r="L334" t="s">
        <v>5439</v>
      </c>
      <c r="M334" t="s">
        <v>5440</v>
      </c>
      <c r="S334" t="s">
        <v>5441</v>
      </c>
      <c r="T334" t="s">
        <v>5441</v>
      </c>
      <c r="U334" t="s">
        <v>5441</v>
      </c>
    </row>
    <row r="335" spans="1:21" x14ac:dyDescent="0.2">
      <c r="A335">
        <v>1505</v>
      </c>
      <c r="B335" t="s">
        <v>3089</v>
      </c>
      <c r="C335" t="s">
        <v>5442</v>
      </c>
      <c r="D335" t="s">
        <v>5443</v>
      </c>
      <c r="F335" t="s">
        <v>5444</v>
      </c>
      <c r="G335" t="s">
        <v>5445</v>
      </c>
      <c r="H335" t="s">
        <v>4174</v>
      </c>
      <c r="I335" t="s">
        <v>22206</v>
      </c>
      <c r="J335" t="s">
        <v>22225</v>
      </c>
      <c r="K335" t="s">
        <v>4107</v>
      </c>
      <c r="L335" t="s">
        <v>5446</v>
      </c>
      <c r="M335" t="s">
        <v>5447</v>
      </c>
      <c r="S335" t="s">
        <v>5448</v>
      </c>
      <c r="T335" t="s">
        <v>5448</v>
      </c>
      <c r="U335" t="s">
        <v>5448</v>
      </c>
    </row>
    <row r="336" spans="1:21" x14ac:dyDescent="0.2">
      <c r="A336">
        <v>1506</v>
      </c>
      <c r="B336" t="s">
        <v>3089</v>
      </c>
      <c r="C336" t="s">
        <v>5449</v>
      </c>
      <c r="D336" t="s">
        <v>5450</v>
      </c>
      <c r="F336" t="s">
        <v>5061</v>
      </c>
      <c r="G336" t="s">
        <v>4098</v>
      </c>
      <c r="H336" t="s">
        <v>21376</v>
      </c>
      <c r="I336" t="s">
        <v>5451</v>
      </c>
      <c r="J336" t="s">
        <v>5452</v>
      </c>
      <c r="K336" t="s">
        <v>4107</v>
      </c>
      <c r="L336" t="s">
        <v>5453</v>
      </c>
      <c r="M336" t="s">
        <v>5454</v>
      </c>
      <c r="N336" t="s">
        <v>4513</v>
      </c>
      <c r="O336" t="s">
        <v>5455</v>
      </c>
      <c r="P336">
        <v>48</v>
      </c>
      <c r="Q336" t="s">
        <v>4362</v>
      </c>
      <c r="R336">
        <v>240</v>
      </c>
      <c r="S336" t="s">
        <v>5456</v>
      </c>
      <c r="T336" t="s">
        <v>5457</v>
      </c>
      <c r="U336" t="s">
        <v>5457</v>
      </c>
    </row>
    <row r="337" spans="1:21" x14ac:dyDescent="0.2">
      <c r="A337">
        <v>1507</v>
      </c>
      <c r="B337" t="s">
        <v>3089</v>
      </c>
      <c r="C337" t="s">
        <v>5458</v>
      </c>
      <c r="D337" t="s">
        <v>5459</v>
      </c>
      <c r="F337" t="s">
        <v>5460</v>
      </c>
      <c r="G337" t="s">
        <v>4467</v>
      </c>
      <c r="H337" t="s">
        <v>4917</v>
      </c>
      <c r="I337" t="s">
        <v>4396</v>
      </c>
      <c r="J337" t="s">
        <v>4175</v>
      </c>
      <c r="K337" t="s">
        <v>4150</v>
      </c>
      <c r="L337" t="s">
        <v>5461</v>
      </c>
      <c r="M337" t="s">
        <v>5462</v>
      </c>
      <c r="N337" t="s">
        <v>3394</v>
      </c>
      <c r="O337" t="s">
        <v>5463</v>
      </c>
      <c r="P337">
        <v>47</v>
      </c>
      <c r="Q337" t="s">
        <v>4362</v>
      </c>
      <c r="R337">
        <v>240</v>
      </c>
      <c r="S337" t="s">
        <v>5464</v>
      </c>
      <c r="T337" t="s">
        <v>3616</v>
      </c>
      <c r="U337" t="s">
        <v>3616</v>
      </c>
    </row>
    <row r="338" spans="1:21" x14ac:dyDescent="0.2">
      <c r="A338">
        <v>151</v>
      </c>
      <c r="B338" t="s">
        <v>1697</v>
      </c>
      <c r="C338" t="s">
        <v>5465</v>
      </c>
      <c r="D338" t="s">
        <v>5466</v>
      </c>
      <c r="F338" t="s">
        <v>5112</v>
      </c>
      <c r="G338" t="s">
        <v>3435</v>
      </c>
      <c r="H338" t="s">
        <v>3763</v>
      </c>
      <c r="I338" t="s">
        <v>3561</v>
      </c>
      <c r="J338" t="s">
        <v>3402</v>
      </c>
      <c r="K338" t="s">
        <v>3545</v>
      </c>
      <c r="L338" t="s">
        <v>5467</v>
      </c>
      <c r="M338" t="s">
        <v>5468</v>
      </c>
      <c r="O338" t="s">
        <v>3598</v>
      </c>
      <c r="P338">
        <v>93</v>
      </c>
      <c r="Q338" t="s">
        <v>3396</v>
      </c>
      <c r="R338">
        <v>209</v>
      </c>
      <c r="S338" t="s">
        <v>5469</v>
      </c>
      <c r="T338" t="s">
        <v>5469</v>
      </c>
      <c r="U338" t="s">
        <v>3687</v>
      </c>
    </row>
    <row r="339" spans="1:21" x14ac:dyDescent="0.2">
      <c r="A339">
        <v>1513</v>
      </c>
      <c r="B339" t="s">
        <v>3089</v>
      </c>
      <c r="C339" t="s">
        <v>5470</v>
      </c>
      <c r="D339" t="s">
        <v>4678</v>
      </c>
      <c r="F339" t="s">
        <v>5471</v>
      </c>
      <c r="G339" t="s">
        <v>4140</v>
      </c>
      <c r="H339" t="s">
        <v>4658</v>
      </c>
      <c r="I339" t="s">
        <v>22206</v>
      </c>
      <c r="J339" t="s">
        <v>5823</v>
      </c>
      <c r="K339" t="s">
        <v>4659</v>
      </c>
      <c r="L339" t="s">
        <v>5472</v>
      </c>
      <c r="M339" t="s">
        <v>5473</v>
      </c>
      <c r="N339" t="s">
        <v>5474</v>
      </c>
      <c r="O339" t="s">
        <v>5475</v>
      </c>
      <c r="P339">
        <v>40</v>
      </c>
      <c r="S339" t="s">
        <v>5476</v>
      </c>
      <c r="T339" t="s">
        <v>5476</v>
      </c>
      <c r="U339" t="s">
        <v>5476</v>
      </c>
    </row>
    <row r="340" spans="1:21" x14ac:dyDescent="0.2">
      <c r="A340">
        <v>1514</v>
      </c>
      <c r="B340" t="s">
        <v>3089</v>
      </c>
      <c r="C340" t="s">
        <v>4350</v>
      </c>
      <c r="F340" t="s">
        <v>3419</v>
      </c>
      <c r="G340" t="s">
        <v>3420</v>
      </c>
      <c r="H340" t="s">
        <v>3421</v>
      </c>
      <c r="I340" t="s">
        <v>22207</v>
      </c>
      <c r="J340" t="s">
        <v>5477</v>
      </c>
      <c r="K340" t="s">
        <v>4107</v>
      </c>
      <c r="L340" t="s">
        <v>5478</v>
      </c>
      <c r="M340" t="s">
        <v>5479</v>
      </c>
      <c r="N340" t="s">
        <v>5480</v>
      </c>
    </row>
    <row r="341" spans="1:21" x14ac:dyDescent="0.2">
      <c r="A341">
        <v>1515</v>
      </c>
      <c r="B341" t="s">
        <v>3089</v>
      </c>
      <c r="C341" t="s">
        <v>5481</v>
      </c>
      <c r="D341" t="s">
        <v>4678</v>
      </c>
      <c r="E341" t="s">
        <v>20884</v>
      </c>
      <c r="F341" t="s">
        <v>4679</v>
      </c>
      <c r="G341" t="s">
        <v>21306</v>
      </c>
      <c r="H341" t="s">
        <v>3421</v>
      </c>
      <c r="I341" t="s">
        <v>22206</v>
      </c>
      <c r="J341" t="s">
        <v>5823</v>
      </c>
      <c r="K341" t="s">
        <v>3545</v>
      </c>
      <c r="L341" t="s">
        <v>5482</v>
      </c>
      <c r="M341" t="s">
        <v>5483</v>
      </c>
      <c r="S341" t="s">
        <v>5484</v>
      </c>
      <c r="T341" t="s">
        <v>5484</v>
      </c>
      <c r="U341" t="s">
        <v>5484</v>
      </c>
    </row>
    <row r="342" spans="1:21" x14ac:dyDescent="0.2">
      <c r="A342">
        <v>1519</v>
      </c>
      <c r="B342" t="s">
        <v>3089</v>
      </c>
      <c r="C342" t="s">
        <v>5485</v>
      </c>
      <c r="D342" t="s">
        <v>5486</v>
      </c>
      <c r="F342" t="s">
        <v>4273</v>
      </c>
      <c r="G342" t="s">
        <v>21377</v>
      </c>
      <c r="H342" t="s">
        <v>4174</v>
      </c>
      <c r="I342" t="s">
        <v>5487</v>
      </c>
      <c r="J342" t="s">
        <v>3671</v>
      </c>
      <c r="K342" t="s">
        <v>4107</v>
      </c>
      <c r="L342" t="s">
        <v>5488</v>
      </c>
      <c r="M342" t="s">
        <v>5489</v>
      </c>
      <c r="Q342" t="s">
        <v>4362</v>
      </c>
      <c r="R342">
        <v>241</v>
      </c>
      <c r="S342" t="s">
        <v>4986</v>
      </c>
      <c r="T342" t="s">
        <v>4111</v>
      </c>
      <c r="U342" t="s">
        <v>4111</v>
      </c>
    </row>
    <row r="343" spans="1:21" x14ac:dyDescent="0.2">
      <c r="A343">
        <v>152</v>
      </c>
      <c r="B343" t="s">
        <v>1697</v>
      </c>
      <c r="C343" t="s">
        <v>5490</v>
      </c>
      <c r="D343" t="s">
        <v>5491</v>
      </c>
      <c r="F343" t="s">
        <v>3585</v>
      </c>
      <c r="G343" t="s">
        <v>7763</v>
      </c>
      <c r="H343" t="s">
        <v>4551</v>
      </c>
      <c r="I343" t="s">
        <v>22206</v>
      </c>
      <c r="J343" t="s">
        <v>5823</v>
      </c>
      <c r="K343" t="s">
        <v>3545</v>
      </c>
      <c r="L343" t="s">
        <v>5492</v>
      </c>
      <c r="M343" t="s">
        <v>5493</v>
      </c>
      <c r="N343" t="s">
        <v>5494</v>
      </c>
      <c r="S343" t="s">
        <v>5495</v>
      </c>
      <c r="T343" t="s">
        <v>5495</v>
      </c>
      <c r="U343" t="s">
        <v>5495</v>
      </c>
    </row>
    <row r="344" spans="1:21" x14ac:dyDescent="0.2">
      <c r="A344">
        <v>1522</v>
      </c>
      <c r="B344" t="s">
        <v>3089</v>
      </c>
      <c r="C344" t="s">
        <v>5496</v>
      </c>
      <c r="D344" t="s">
        <v>5497</v>
      </c>
      <c r="E344" t="s">
        <v>20884</v>
      </c>
      <c r="F344" t="s">
        <v>4105</v>
      </c>
      <c r="G344" t="s">
        <v>21378</v>
      </c>
      <c r="H344" t="s">
        <v>3421</v>
      </c>
      <c r="I344" t="s">
        <v>22206</v>
      </c>
      <c r="J344" t="s">
        <v>5823</v>
      </c>
      <c r="K344" t="s">
        <v>3422</v>
      </c>
      <c r="L344" t="s">
        <v>5498</v>
      </c>
      <c r="M344" t="s">
        <v>5499</v>
      </c>
      <c r="N344" t="s">
        <v>5500</v>
      </c>
      <c r="S344" t="s">
        <v>5501</v>
      </c>
      <c r="T344" t="s">
        <v>5501</v>
      </c>
      <c r="U344" t="s">
        <v>5501</v>
      </c>
    </row>
    <row r="345" spans="1:21" x14ac:dyDescent="0.2">
      <c r="A345">
        <v>1523</v>
      </c>
      <c r="B345" t="s">
        <v>3089</v>
      </c>
      <c r="C345" t="s">
        <v>5502</v>
      </c>
      <c r="D345" t="s">
        <v>5503</v>
      </c>
      <c r="F345" t="s">
        <v>5504</v>
      </c>
      <c r="G345" t="s">
        <v>3387</v>
      </c>
      <c r="H345" t="s">
        <v>4174</v>
      </c>
      <c r="I345" t="s">
        <v>22206</v>
      </c>
      <c r="J345" t="s">
        <v>5823</v>
      </c>
      <c r="K345" t="s">
        <v>4107</v>
      </c>
      <c r="L345" t="s">
        <v>5505</v>
      </c>
      <c r="M345" t="s">
        <v>5506</v>
      </c>
      <c r="O345" t="s">
        <v>20895</v>
      </c>
      <c r="P345">
        <v>142</v>
      </c>
      <c r="S345" t="s">
        <v>5508</v>
      </c>
      <c r="T345" t="s">
        <v>5508</v>
      </c>
      <c r="U345" t="s">
        <v>5508</v>
      </c>
    </row>
    <row r="346" spans="1:21" x14ac:dyDescent="0.2">
      <c r="A346">
        <v>1524</v>
      </c>
      <c r="B346" t="s">
        <v>3089</v>
      </c>
      <c r="C346" t="s">
        <v>5509</v>
      </c>
      <c r="D346" t="s">
        <v>5510</v>
      </c>
      <c r="F346" t="s">
        <v>4989</v>
      </c>
      <c r="G346" t="s">
        <v>21306</v>
      </c>
      <c r="H346" t="s">
        <v>3421</v>
      </c>
      <c r="I346" t="s">
        <v>22206</v>
      </c>
      <c r="J346" t="s">
        <v>5823</v>
      </c>
      <c r="K346" t="s">
        <v>3391</v>
      </c>
      <c r="L346" t="s">
        <v>5511</v>
      </c>
      <c r="M346" t="s">
        <v>5512</v>
      </c>
      <c r="N346" t="s">
        <v>5419</v>
      </c>
    </row>
    <row r="347" spans="1:21" x14ac:dyDescent="0.2">
      <c r="A347">
        <v>1525</v>
      </c>
      <c r="B347" t="s">
        <v>3089</v>
      </c>
      <c r="C347" t="s">
        <v>5513</v>
      </c>
      <c r="D347" t="s">
        <v>5514</v>
      </c>
      <c r="F347" t="s">
        <v>5515</v>
      </c>
      <c r="G347" t="s">
        <v>7763</v>
      </c>
      <c r="H347" t="s">
        <v>5269</v>
      </c>
      <c r="I347" t="s">
        <v>22206</v>
      </c>
      <c r="J347" t="s">
        <v>5823</v>
      </c>
      <c r="K347" t="s">
        <v>4107</v>
      </c>
      <c r="L347" t="s">
        <v>5516</v>
      </c>
      <c r="M347" t="s">
        <v>5517</v>
      </c>
      <c r="N347" t="s">
        <v>4276</v>
      </c>
    </row>
    <row r="348" spans="1:21" x14ac:dyDescent="0.2">
      <c r="A348">
        <v>1526</v>
      </c>
      <c r="B348" t="s">
        <v>3089</v>
      </c>
      <c r="C348" t="s">
        <v>5518</v>
      </c>
      <c r="D348" t="s">
        <v>5519</v>
      </c>
      <c r="F348" t="s">
        <v>5520</v>
      </c>
      <c r="G348" t="s">
        <v>5629</v>
      </c>
      <c r="H348" t="s">
        <v>4174</v>
      </c>
      <c r="I348" t="s">
        <v>5521</v>
      </c>
      <c r="J348" t="s">
        <v>21379</v>
      </c>
      <c r="K348" t="s">
        <v>4107</v>
      </c>
      <c r="L348" t="s">
        <v>5522</v>
      </c>
      <c r="M348" t="s">
        <v>5523</v>
      </c>
      <c r="Q348" t="s">
        <v>4362</v>
      </c>
      <c r="R348">
        <v>241</v>
      </c>
      <c r="S348" t="s">
        <v>5524</v>
      </c>
      <c r="T348" t="s">
        <v>5525</v>
      </c>
      <c r="U348" t="s">
        <v>5525</v>
      </c>
    </row>
    <row r="349" spans="1:21" x14ac:dyDescent="0.2">
      <c r="A349">
        <v>1527</v>
      </c>
      <c r="B349" t="s">
        <v>3089</v>
      </c>
      <c r="C349" t="s">
        <v>5526</v>
      </c>
      <c r="D349" t="s">
        <v>5527</v>
      </c>
      <c r="F349" t="s">
        <v>4273</v>
      </c>
      <c r="G349" t="s">
        <v>7763</v>
      </c>
      <c r="H349" t="s">
        <v>3421</v>
      </c>
      <c r="I349" t="s">
        <v>22206</v>
      </c>
      <c r="J349" t="s">
        <v>5823</v>
      </c>
      <c r="K349" t="s">
        <v>3422</v>
      </c>
      <c r="L349" t="s">
        <v>5528</v>
      </c>
      <c r="M349" t="s">
        <v>5529</v>
      </c>
      <c r="N349" t="s">
        <v>5530</v>
      </c>
      <c r="S349" t="s">
        <v>5531</v>
      </c>
      <c r="T349" t="s">
        <v>5531</v>
      </c>
      <c r="U349" t="s">
        <v>5531</v>
      </c>
    </row>
    <row r="350" spans="1:21" x14ac:dyDescent="0.2">
      <c r="A350">
        <v>153</v>
      </c>
      <c r="B350" t="s">
        <v>1697</v>
      </c>
      <c r="C350" t="s">
        <v>5532</v>
      </c>
      <c r="D350" t="s">
        <v>5533</v>
      </c>
      <c r="F350" t="s">
        <v>3510</v>
      </c>
      <c r="G350" t="s">
        <v>3625</v>
      </c>
      <c r="H350" t="s">
        <v>7657</v>
      </c>
      <c r="I350" t="s">
        <v>5187</v>
      </c>
      <c r="J350" t="s">
        <v>5346</v>
      </c>
      <c r="K350" t="s">
        <v>3422</v>
      </c>
      <c r="L350" t="s">
        <v>5535</v>
      </c>
      <c r="M350" t="s">
        <v>5536</v>
      </c>
      <c r="N350" t="s">
        <v>3394</v>
      </c>
      <c r="Q350" t="s">
        <v>3396</v>
      </c>
      <c r="R350">
        <v>206</v>
      </c>
      <c r="S350" t="s">
        <v>3652</v>
      </c>
      <c r="T350" t="s">
        <v>3652</v>
      </c>
      <c r="U350" t="s">
        <v>3590</v>
      </c>
    </row>
    <row r="351" spans="1:21" x14ac:dyDescent="0.2">
      <c r="A351">
        <v>1531</v>
      </c>
      <c r="B351" t="s">
        <v>3089</v>
      </c>
      <c r="C351" t="s">
        <v>5537</v>
      </c>
      <c r="D351" t="s">
        <v>5538</v>
      </c>
      <c r="F351" t="s">
        <v>5539</v>
      </c>
      <c r="G351" t="s">
        <v>4368</v>
      </c>
      <c r="H351" t="s">
        <v>21380</v>
      </c>
      <c r="I351" t="s">
        <v>4561</v>
      </c>
      <c r="J351" t="s">
        <v>4397</v>
      </c>
      <c r="K351" t="s">
        <v>4107</v>
      </c>
      <c r="L351" t="s">
        <v>5540</v>
      </c>
      <c r="M351" t="s">
        <v>5541</v>
      </c>
      <c r="O351" t="s">
        <v>3395</v>
      </c>
      <c r="P351">
        <v>78</v>
      </c>
      <c r="Q351" t="s">
        <v>4485</v>
      </c>
      <c r="R351">
        <v>203</v>
      </c>
      <c r="S351" t="s">
        <v>5542</v>
      </c>
      <c r="T351" t="s">
        <v>5543</v>
      </c>
      <c r="U351" t="s">
        <v>4264</v>
      </c>
    </row>
    <row r="352" spans="1:21" x14ac:dyDescent="0.2">
      <c r="A352">
        <v>1533</v>
      </c>
      <c r="B352" t="s">
        <v>3089</v>
      </c>
      <c r="C352" t="s">
        <v>5544</v>
      </c>
      <c r="D352" t="s">
        <v>5545</v>
      </c>
      <c r="F352" t="s">
        <v>5546</v>
      </c>
      <c r="G352" t="s">
        <v>5547</v>
      </c>
      <c r="H352" t="s">
        <v>4174</v>
      </c>
      <c r="I352" t="s">
        <v>22206</v>
      </c>
      <c r="J352" t="s">
        <v>22225</v>
      </c>
      <c r="K352" t="s">
        <v>4107</v>
      </c>
      <c r="L352" t="s">
        <v>5548</v>
      </c>
      <c r="M352" t="s">
        <v>5549</v>
      </c>
      <c r="N352" t="s">
        <v>5550</v>
      </c>
      <c r="S352" t="s">
        <v>5551</v>
      </c>
      <c r="T352" t="s">
        <v>5551</v>
      </c>
      <c r="U352" t="s">
        <v>5551</v>
      </c>
    </row>
    <row r="353" spans="1:21" x14ac:dyDescent="0.2">
      <c r="A353">
        <v>1534</v>
      </c>
      <c r="B353" t="s">
        <v>3089</v>
      </c>
      <c r="C353" t="s">
        <v>5552</v>
      </c>
      <c r="D353" t="s">
        <v>4678</v>
      </c>
      <c r="F353" t="s">
        <v>5218</v>
      </c>
      <c r="G353" t="s">
        <v>7763</v>
      </c>
      <c r="H353" t="s">
        <v>3421</v>
      </c>
      <c r="I353" t="s">
        <v>22206</v>
      </c>
      <c r="J353" t="s">
        <v>5823</v>
      </c>
      <c r="K353" t="s">
        <v>3422</v>
      </c>
      <c r="L353" t="s">
        <v>5553</v>
      </c>
      <c r="M353" t="s">
        <v>5554</v>
      </c>
      <c r="N353" t="s">
        <v>3637</v>
      </c>
    </row>
    <row r="354" spans="1:21" x14ac:dyDescent="0.2">
      <c r="A354">
        <v>1536</v>
      </c>
      <c r="B354" t="s">
        <v>3089</v>
      </c>
      <c r="C354" t="s">
        <v>5555</v>
      </c>
      <c r="D354" t="s">
        <v>5556</v>
      </c>
      <c r="F354" t="s">
        <v>5557</v>
      </c>
      <c r="G354" t="s">
        <v>4389</v>
      </c>
      <c r="H354" t="s">
        <v>4174</v>
      </c>
      <c r="I354" t="s">
        <v>5558</v>
      </c>
      <c r="J354" t="s">
        <v>5559</v>
      </c>
      <c r="K354" t="s">
        <v>4107</v>
      </c>
      <c r="L354" t="s">
        <v>5560</v>
      </c>
      <c r="M354" t="s">
        <v>5561</v>
      </c>
      <c r="Q354" t="s">
        <v>4362</v>
      </c>
      <c r="R354">
        <v>241</v>
      </c>
      <c r="S354" t="s">
        <v>3775</v>
      </c>
      <c r="T354" t="s">
        <v>4799</v>
      </c>
      <c r="U354" t="s">
        <v>4799</v>
      </c>
    </row>
    <row r="355" spans="1:21" x14ac:dyDescent="0.2">
      <c r="A355">
        <v>1539</v>
      </c>
      <c r="B355" t="s">
        <v>3089</v>
      </c>
      <c r="C355" t="s">
        <v>5562</v>
      </c>
      <c r="D355" t="s">
        <v>5563</v>
      </c>
      <c r="F355" t="s">
        <v>4273</v>
      </c>
      <c r="G355" t="s">
        <v>7763</v>
      </c>
      <c r="H355" t="s">
        <v>3421</v>
      </c>
      <c r="I355" t="s">
        <v>22206</v>
      </c>
      <c r="J355" t="s">
        <v>5823</v>
      </c>
      <c r="K355" t="s">
        <v>3430</v>
      </c>
      <c r="L355" t="s">
        <v>5564</v>
      </c>
      <c r="M355" t="s">
        <v>5565</v>
      </c>
      <c r="N355" t="s">
        <v>3017</v>
      </c>
      <c r="S355" t="s">
        <v>5566</v>
      </c>
      <c r="T355" t="s">
        <v>5566</v>
      </c>
      <c r="U355" t="s">
        <v>5566</v>
      </c>
    </row>
    <row r="356" spans="1:21" x14ac:dyDescent="0.2">
      <c r="A356">
        <v>154</v>
      </c>
      <c r="B356" t="s">
        <v>1697</v>
      </c>
      <c r="C356" t="s">
        <v>5567</v>
      </c>
      <c r="D356" t="s">
        <v>5568</v>
      </c>
      <c r="F356" t="s">
        <v>3386</v>
      </c>
      <c r="G356" t="s">
        <v>5569</v>
      </c>
      <c r="H356" t="s">
        <v>21381</v>
      </c>
      <c r="I356" t="s">
        <v>3641</v>
      </c>
      <c r="J356" t="s">
        <v>5570</v>
      </c>
      <c r="K356" t="s">
        <v>3422</v>
      </c>
      <c r="L356" t="s">
        <v>5571</v>
      </c>
      <c r="M356" t="s">
        <v>5572</v>
      </c>
      <c r="N356" t="s">
        <v>3394</v>
      </c>
      <c r="O356" t="s">
        <v>3453</v>
      </c>
      <c r="P356">
        <v>12</v>
      </c>
      <c r="Q356" t="s">
        <v>3396</v>
      </c>
      <c r="R356">
        <v>204</v>
      </c>
      <c r="S356" t="s">
        <v>3719</v>
      </c>
      <c r="T356" t="s">
        <v>3719</v>
      </c>
      <c r="U356" t="s">
        <v>4327</v>
      </c>
    </row>
    <row r="357" spans="1:21" x14ac:dyDescent="0.2">
      <c r="A357">
        <v>1540</v>
      </c>
      <c r="B357" t="s">
        <v>3089</v>
      </c>
      <c r="C357" t="s">
        <v>5573</v>
      </c>
      <c r="D357" t="s">
        <v>5574</v>
      </c>
      <c r="F357" t="s">
        <v>4273</v>
      </c>
      <c r="G357" t="s">
        <v>4593</v>
      </c>
      <c r="H357" t="s">
        <v>4174</v>
      </c>
      <c r="I357" t="s">
        <v>5487</v>
      </c>
      <c r="J357" t="s">
        <v>5575</v>
      </c>
      <c r="K357" t="s">
        <v>4107</v>
      </c>
      <c r="L357" t="s">
        <v>5576</v>
      </c>
      <c r="M357" t="s">
        <v>5577</v>
      </c>
      <c r="Q357" t="s">
        <v>4362</v>
      </c>
      <c r="R357">
        <v>241</v>
      </c>
      <c r="S357" t="s">
        <v>5578</v>
      </c>
      <c r="T357" t="s">
        <v>4948</v>
      </c>
      <c r="U357" t="s">
        <v>4948</v>
      </c>
    </row>
    <row r="358" spans="1:21" x14ac:dyDescent="0.2">
      <c r="A358">
        <v>1543</v>
      </c>
      <c r="B358" t="s">
        <v>3089</v>
      </c>
      <c r="C358" t="s">
        <v>5579</v>
      </c>
      <c r="D358" t="s">
        <v>5580</v>
      </c>
      <c r="F358" t="s">
        <v>4273</v>
      </c>
      <c r="G358" t="s">
        <v>21382</v>
      </c>
      <c r="H358" t="s">
        <v>3421</v>
      </c>
      <c r="I358" t="s">
        <v>22206</v>
      </c>
      <c r="J358" t="s">
        <v>5823</v>
      </c>
      <c r="K358" t="s">
        <v>3422</v>
      </c>
      <c r="L358" t="s">
        <v>5581</v>
      </c>
      <c r="M358" t="s">
        <v>5582</v>
      </c>
      <c r="N358" t="s">
        <v>5500</v>
      </c>
      <c r="S358" t="s">
        <v>5583</v>
      </c>
      <c r="T358" t="s">
        <v>5583</v>
      </c>
      <c r="U358" t="s">
        <v>5583</v>
      </c>
    </row>
    <row r="359" spans="1:21" x14ac:dyDescent="0.2">
      <c r="A359">
        <v>1544</v>
      </c>
      <c r="B359" t="s">
        <v>3089</v>
      </c>
      <c r="C359" t="s">
        <v>5584</v>
      </c>
      <c r="D359" t="s">
        <v>5585</v>
      </c>
      <c r="F359" t="s">
        <v>5586</v>
      </c>
      <c r="G359" t="s">
        <v>21306</v>
      </c>
      <c r="H359" t="s">
        <v>3421</v>
      </c>
      <c r="I359" t="s">
        <v>22206</v>
      </c>
      <c r="J359" t="s">
        <v>5823</v>
      </c>
      <c r="K359" t="s">
        <v>3545</v>
      </c>
      <c r="L359" t="s">
        <v>5587</v>
      </c>
      <c r="M359" t="s">
        <v>5588</v>
      </c>
      <c r="N359" t="s">
        <v>3017</v>
      </c>
      <c r="S359" t="s">
        <v>5589</v>
      </c>
      <c r="T359" t="s">
        <v>5589</v>
      </c>
      <c r="U359" t="s">
        <v>5589</v>
      </c>
    </row>
    <row r="360" spans="1:21" x14ac:dyDescent="0.2">
      <c r="A360">
        <v>1545</v>
      </c>
      <c r="B360" t="s">
        <v>3089</v>
      </c>
      <c r="C360" t="s">
        <v>5590</v>
      </c>
      <c r="D360" t="s">
        <v>5591</v>
      </c>
      <c r="F360" t="s">
        <v>5592</v>
      </c>
      <c r="G360" t="s">
        <v>5593</v>
      </c>
      <c r="H360" t="s">
        <v>4174</v>
      </c>
      <c r="I360" t="s">
        <v>22206</v>
      </c>
      <c r="J360" t="s">
        <v>5823</v>
      </c>
      <c r="K360" t="s">
        <v>4659</v>
      </c>
      <c r="L360" t="s">
        <v>5594</v>
      </c>
      <c r="M360" t="s">
        <v>5595</v>
      </c>
      <c r="N360">
        <v>2005</v>
      </c>
      <c r="O360" t="s">
        <v>4530</v>
      </c>
      <c r="P360">
        <v>82</v>
      </c>
      <c r="S360" t="s">
        <v>5596</v>
      </c>
      <c r="T360" t="s">
        <v>5596</v>
      </c>
      <c r="U360" t="s">
        <v>5596</v>
      </c>
    </row>
    <row r="361" spans="1:21" x14ac:dyDescent="0.2">
      <c r="A361">
        <v>1546</v>
      </c>
      <c r="B361" t="s">
        <v>3089</v>
      </c>
      <c r="C361" t="s">
        <v>5597</v>
      </c>
      <c r="D361" t="s">
        <v>5556</v>
      </c>
      <c r="F361" t="s">
        <v>11779</v>
      </c>
      <c r="G361" t="s">
        <v>5445</v>
      </c>
      <c r="H361" t="s">
        <v>4658</v>
      </c>
      <c r="I361" t="s">
        <v>22206</v>
      </c>
      <c r="J361" t="s">
        <v>5823</v>
      </c>
      <c r="K361" t="s">
        <v>4107</v>
      </c>
      <c r="L361" t="s">
        <v>20911</v>
      </c>
      <c r="M361" t="s">
        <v>5598</v>
      </c>
      <c r="S361" t="s">
        <v>4752</v>
      </c>
      <c r="T361" t="s">
        <v>4752</v>
      </c>
      <c r="U361" t="s">
        <v>4752</v>
      </c>
    </row>
    <row r="362" spans="1:21" x14ac:dyDescent="0.2">
      <c r="A362">
        <v>1549</v>
      </c>
      <c r="B362" t="s">
        <v>3089</v>
      </c>
      <c r="C362" t="s">
        <v>5599</v>
      </c>
      <c r="D362" t="s">
        <v>5202</v>
      </c>
      <c r="F362" t="s">
        <v>4105</v>
      </c>
      <c r="G362" t="s">
        <v>4140</v>
      </c>
      <c r="H362" t="s">
        <v>4174</v>
      </c>
      <c r="I362" t="s">
        <v>22206</v>
      </c>
      <c r="J362" t="s">
        <v>5823</v>
      </c>
      <c r="K362" t="s">
        <v>4659</v>
      </c>
      <c r="L362" t="s">
        <v>5600</v>
      </c>
      <c r="M362" t="s">
        <v>5601</v>
      </c>
      <c r="N362" t="s">
        <v>5602</v>
      </c>
      <c r="O362" t="s">
        <v>5507</v>
      </c>
      <c r="P362">
        <v>80</v>
      </c>
      <c r="S362" t="s">
        <v>5603</v>
      </c>
      <c r="T362" t="s">
        <v>5603</v>
      </c>
      <c r="U362" t="s">
        <v>5603</v>
      </c>
    </row>
    <row r="363" spans="1:21" x14ac:dyDescent="0.2">
      <c r="A363">
        <v>155</v>
      </c>
      <c r="B363" t="s">
        <v>1697</v>
      </c>
      <c r="C363" t="s">
        <v>5604</v>
      </c>
      <c r="D363" t="s">
        <v>5605</v>
      </c>
      <c r="F363" t="s">
        <v>3474</v>
      </c>
      <c r="G363" t="s">
        <v>22248</v>
      </c>
      <c r="H363" t="s">
        <v>22249</v>
      </c>
      <c r="I363" t="s">
        <v>22207</v>
      </c>
      <c r="J363" t="s">
        <v>3402</v>
      </c>
      <c r="K363" t="s">
        <v>3422</v>
      </c>
      <c r="L363" t="s">
        <v>5607</v>
      </c>
      <c r="M363" t="s">
        <v>5608</v>
      </c>
      <c r="N363" t="s">
        <v>4513</v>
      </c>
      <c r="O363" t="s">
        <v>3395</v>
      </c>
      <c r="P363">
        <v>13</v>
      </c>
      <c r="Q363" t="s">
        <v>3396</v>
      </c>
      <c r="R363">
        <v>213</v>
      </c>
      <c r="S363" t="s">
        <v>3728</v>
      </c>
      <c r="T363" t="s">
        <v>3728</v>
      </c>
      <c r="U363" t="s">
        <v>5609</v>
      </c>
    </row>
    <row r="364" spans="1:21" x14ac:dyDescent="0.2">
      <c r="A364">
        <v>1558</v>
      </c>
      <c r="B364" t="s">
        <v>3089</v>
      </c>
      <c r="C364" t="s">
        <v>5610</v>
      </c>
      <c r="D364" t="s">
        <v>5611</v>
      </c>
      <c r="F364" t="s">
        <v>4454</v>
      </c>
      <c r="G364" t="s">
        <v>4098</v>
      </c>
      <c r="H364" t="s">
        <v>4917</v>
      </c>
      <c r="I364" t="s">
        <v>5613</v>
      </c>
      <c r="J364" t="s">
        <v>4132</v>
      </c>
      <c r="K364" t="s">
        <v>4107</v>
      </c>
      <c r="L364" t="s">
        <v>5614</v>
      </c>
      <c r="M364" t="s">
        <v>5615</v>
      </c>
      <c r="N364" t="s">
        <v>3394</v>
      </c>
      <c r="Q364" t="s">
        <v>4362</v>
      </c>
      <c r="R364">
        <v>240</v>
      </c>
      <c r="S364" t="s">
        <v>5616</v>
      </c>
      <c r="T364" t="s">
        <v>3616</v>
      </c>
      <c r="U364" t="s">
        <v>3616</v>
      </c>
    </row>
    <row r="365" spans="1:21" x14ac:dyDescent="0.2">
      <c r="A365">
        <v>1559</v>
      </c>
      <c r="B365" t="s">
        <v>3089</v>
      </c>
      <c r="C365" t="s">
        <v>5617</v>
      </c>
      <c r="D365" t="s">
        <v>5618</v>
      </c>
      <c r="F365" t="s">
        <v>5460</v>
      </c>
      <c r="G365" t="s">
        <v>4098</v>
      </c>
      <c r="H365" t="s">
        <v>4243</v>
      </c>
      <c r="I365" t="s">
        <v>5613</v>
      </c>
      <c r="J365" t="s">
        <v>4132</v>
      </c>
      <c r="K365" t="s">
        <v>4107</v>
      </c>
      <c r="L365" t="s">
        <v>5619</v>
      </c>
      <c r="M365" t="s">
        <v>5620</v>
      </c>
      <c r="N365" t="s">
        <v>3394</v>
      </c>
      <c r="O365" t="s">
        <v>5621</v>
      </c>
      <c r="P365">
        <v>87</v>
      </c>
      <c r="Q365" t="s">
        <v>4362</v>
      </c>
      <c r="R365">
        <v>240</v>
      </c>
      <c r="S365" t="s">
        <v>5622</v>
      </c>
      <c r="T365" t="s">
        <v>4948</v>
      </c>
      <c r="U365" t="s">
        <v>4948</v>
      </c>
    </row>
    <row r="366" spans="1:21" x14ac:dyDescent="0.2">
      <c r="A366">
        <v>156</v>
      </c>
      <c r="B366" t="s">
        <v>1697</v>
      </c>
      <c r="C366" t="s">
        <v>5623</v>
      </c>
      <c r="D366" t="s">
        <v>5624</v>
      </c>
      <c r="F366" t="s">
        <v>5307</v>
      </c>
      <c r="G366" t="s">
        <v>7763</v>
      </c>
      <c r="H366" t="s">
        <v>4551</v>
      </c>
      <c r="I366" t="s">
        <v>22206</v>
      </c>
      <c r="J366" t="s">
        <v>5823</v>
      </c>
      <c r="K366" t="s">
        <v>5028</v>
      </c>
      <c r="L366" t="s">
        <v>5625</v>
      </c>
      <c r="M366" t="s">
        <v>5626</v>
      </c>
      <c r="N366" t="s">
        <v>3637</v>
      </c>
    </row>
    <row r="367" spans="1:21" x14ac:dyDescent="0.2">
      <c r="A367">
        <v>1563</v>
      </c>
      <c r="B367" t="s">
        <v>3089</v>
      </c>
      <c r="C367" t="s">
        <v>5627</v>
      </c>
      <c r="D367" t="s">
        <v>5628</v>
      </c>
      <c r="F367" t="s">
        <v>4273</v>
      </c>
      <c r="G367" t="s">
        <v>5629</v>
      </c>
      <c r="H367" t="s">
        <v>5821</v>
      </c>
      <c r="I367" t="s">
        <v>5631</v>
      </c>
      <c r="J367" t="s">
        <v>5632</v>
      </c>
      <c r="K367" t="s">
        <v>4107</v>
      </c>
      <c r="L367" t="s">
        <v>5633</v>
      </c>
      <c r="M367" t="s">
        <v>5634</v>
      </c>
      <c r="Q367" t="s">
        <v>4362</v>
      </c>
      <c r="R367">
        <v>241</v>
      </c>
      <c r="S367" t="s">
        <v>5322</v>
      </c>
      <c r="T367" t="s">
        <v>4948</v>
      </c>
      <c r="U367" t="s">
        <v>4948</v>
      </c>
    </row>
    <row r="368" spans="1:21" x14ac:dyDescent="0.2">
      <c r="A368">
        <v>157</v>
      </c>
      <c r="B368" t="s">
        <v>1697</v>
      </c>
      <c r="C368" t="s">
        <v>5635</v>
      </c>
      <c r="D368" t="s">
        <v>5636</v>
      </c>
      <c r="F368" t="s">
        <v>3669</v>
      </c>
      <c r="G368" t="s">
        <v>3465</v>
      </c>
      <c r="H368" t="s">
        <v>3793</v>
      </c>
      <c r="I368" t="s">
        <v>3595</v>
      </c>
      <c r="J368" t="s">
        <v>3512</v>
      </c>
      <c r="K368" t="s">
        <v>3545</v>
      </c>
      <c r="L368" t="s">
        <v>5637</v>
      </c>
      <c r="M368" t="s">
        <v>5638</v>
      </c>
      <c r="N368" t="s">
        <v>3433</v>
      </c>
      <c r="O368" t="s">
        <v>3453</v>
      </c>
      <c r="P368">
        <v>71</v>
      </c>
      <c r="Q368" t="s">
        <v>3396</v>
      </c>
      <c r="R368">
        <v>204</v>
      </c>
      <c r="S368" t="s">
        <v>3666</v>
      </c>
      <c r="T368" t="s">
        <v>3666</v>
      </c>
      <c r="U368" t="s">
        <v>3471</v>
      </c>
    </row>
    <row r="369" spans="1:21" x14ac:dyDescent="0.2">
      <c r="A369">
        <v>1570</v>
      </c>
      <c r="B369" t="s">
        <v>3089</v>
      </c>
      <c r="C369" t="s">
        <v>5639</v>
      </c>
      <c r="D369" t="s">
        <v>5640</v>
      </c>
      <c r="F369" t="s">
        <v>5641</v>
      </c>
      <c r="G369" t="s">
        <v>5642</v>
      </c>
      <c r="H369" t="s">
        <v>4174</v>
      </c>
      <c r="I369" t="s">
        <v>22206</v>
      </c>
      <c r="J369" t="s">
        <v>5823</v>
      </c>
      <c r="K369" t="s">
        <v>4107</v>
      </c>
      <c r="L369" t="s">
        <v>5643</v>
      </c>
      <c r="M369" t="s">
        <v>5644</v>
      </c>
      <c r="O369" t="s">
        <v>5645</v>
      </c>
      <c r="P369">
        <v>122</v>
      </c>
      <c r="S369" t="s">
        <v>5646</v>
      </c>
      <c r="T369" t="s">
        <v>5646</v>
      </c>
      <c r="U369" t="s">
        <v>5646</v>
      </c>
    </row>
    <row r="370" spans="1:21" x14ac:dyDescent="0.2">
      <c r="A370">
        <v>1571</v>
      </c>
      <c r="B370" t="s">
        <v>3089</v>
      </c>
      <c r="C370" t="s">
        <v>5647</v>
      </c>
      <c r="D370" t="s">
        <v>5202</v>
      </c>
      <c r="F370" t="s">
        <v>4105</v>
      </c>
      <c r="G370" t="s">
        <v>4140</v>
      </c>
      <c r="H370" t="s">
        <v>4174</v>
      </c>
      <c r="I370" t="s">
        <v>22206</v>
      </c>
      <c r="J370" t="s">
        <v>5823</v>
      </c>
      <c r="K370" t="s">
        <v>4659</v>
      </c>
      <c r="L370" t="s">
        <v>5648</v>
      </c>
      <c r="M370" t="s">
        <v>5649</v>
      </c>
      <c r="N370" t="s">
        <v>5650</v>
      </c>
      <c r="S370" t="s">
        <v>5651</v>
      </c>
      <c r="T370" t="s">
        <v>5651</v>
      </c>
      <c r="U370" t="s">
        <v>5651</v>
      </c>
    </row>
    <row r="371" spans="1:21" x14ac:dyDescent="0.2">
      <c r="A371">
        <v>1573</v>
      </c>
      <c r="B371" t="s">
        <v>3089</v>
      </c>
      <c r="C371" t="s">
        <v>5652</v>
      </c>
      <c r="D371" t="s">
        <v>5653</v>
      </c>
      <c r="F371" t="s">
        <v>4105</v>
      </c>
      <c r="G371" t="s">
        <v>4090</v>
      </c>
      <c r="H371" t="s">
        <v>4174</v>
      </c>
      <c r="I371" t="s">
        <v>22206</v>
      </c>
      <c r="J371" t="s">
        <v>5823</v>
      </c>
      <c r="K371" t="s">
        <v>4107</v>
      </c>
      <c r="L371" t="s">
        <v>5654</v>
      </c>
      <c r="M371" t="s">
        <v>5655</v>
      </c>
      <c r="S371" t="s">
        <v>5656</v>
      </c>
      <c r="T371" t="s">
        <v>5656</v>
      </c>
      <c r="U371" t="s">
        <v>5656</v>
      </c>
    </row>
    <row r="372" spans="1:21" x14ac:dyDescent="0.2">
      <c r="A372">
        <v>1574</v>
      </c>
      <c r="B372" t="s">
        <v>3089</v>
      </c>
      <c r="C372" t="s">
        <v>5657</v>
      </c>
      <c r="D372" t="s">
        <v>5658</v>
      </c>
      <c r="F372" t="s">
        <v>5659</v>
      </c>
      <c r="G372" t="s">
        <v>4090</v>
      </c>
      <c r="H372" t="s">
        <v>4174</v>
      </c>
      <c r="I372" t="s">
        <v>22206</v>
      </c>
      <c r="J372" t="s">
        <v>5823</v>
      </c>
      <c r="K372" t="s">
        <v>4107</v>
      </c>
      <c r="L372" t="s">
        <v>5660</v>
      </c>
      <c r="M372" t="s">
        <v>5661</v>
      </c>
      <c r="S372" t="s">
        <v>5662</v>
      </c>
      <c r="T372" t="s">
        <v>5662</v>
      </c>
      <c r="U372" t="s">
        <v>5662</v>
      </c>
    </row>
    <row r="373" spans="1:21" x14ac:dyDescent="0.2">
      <c r="A373">
        <v>1575</v>
      </c>
      <c r="B373" t="s">
        <v>3089</v>
      </c>
      <c r="C373" t="s">
        <v>5663</v>
      </c>
      <c r="D373" t="s">
        <v>5202</v>
      </c>
      <c r="E373" t="s">
        <v>20878</v>
      </c>
      <c r="F373" t="s">
        <v>5664</v>
      </c>
      <c r="G373" t="s">
        <v>4140</v>
      </c>
      <c r="H373" t="s">
        <v>4658</v>
      </c>
      <c r="I373" t="s">
        <v>22206</v>
      </c>
      <c r="J373" t="s">
        <v>5823</v>
      </c>
      <c r="K373" t="s">
        <v>4659</v>
      </c>
      <c r="L373" t="s">
        <v>5665</v>
      </c>
      <c r="M373" t="s">
        <v>5666</v>
      </c>
      <c r="N373" t="s">
        <v>5667</v>
      </c>
      <c r="S373" t="s">
        <v>5668</v>
      </c>
      <c r="T373" t="s">
        <v>5668</v>
      </c>
      <c r="U373" t="s">
        <v>5668</v>
      </c>
    </row>
    <row r="374" spans="1:21" x14ac:dyDescent="0.2">
      <c r="A374">
        <v>1579</v>
      </c>
      <c r="B374" t="s">
        <v>3089</v>
      </c>
      <c r="C374" t="s">
        <v>5669</v>
      </c>
      <c r="D374" t="s">
        <v>5670</v>
      </c>
      <c r="F374" t="s">
        <v>5671</v>
      </c>
      <c r="G374" t="s">
        <v>21383</v>
      </c>
      <c r="H374" t="s">
        <v>5673</v>
      </c>
      <c r="I374" t="s">
        <v>5674</v>
      </c>
      <c r="J374" t="s">
        <v>4267</v>
      </c>
      <c r="K374" t="s">
        <v>4107</v>
      </c>
      <c r="L374" t="s">
        <v>5675</v>
      </c>
      <c r="M374" t="s">
        <v>5676</v>
      </c>
      <c r="N374" t="s">
        <v>5677</v>
      </c>
      <c r="O374" t="s">
        <v>3718</v>
      </c>
      <c r="P374">
        <v>16</v>
      </c>
      <c r="Q374" t="s">
        <v>3396</v>
      </c>
      <c r="R374">
        <v>208</v>
      </c>
      <c r="S374" t="s">
        <v>5678</v>
      </c>
      <c r="T374" t="s">
        <v>4470</v>
      </c>
      <c r="U374" t="s">
        <v>4470</v>
      </c>
    </row>
    <row r="375" spans="1:21" x14ac:dyDescent="0.2">
      <c r="A375">
        <v>158</v>
      </c>
      <c r="B375" t="s">
        <v>1697</v>
      </c>
      <c r="C375" t="s">
        <v>5679</v>
      </c>
      <c r="D375" t="s">
        <v>5680</v>
      </c>
      <c r="F375" t="s">
        <v>5681</v>
      </c>
      <c r="G375" t="s">
        <v>3387</v>
      </c>
      <c r="H375" t="s">
        <v>21384</v>
      </c>
      <c r="I375" t="s">
        <v>3577</v>
      </c>
      <c r="J375" t="s">
        <v>5682</v>
      </c>
      <c r="K375" t="s">
        <v>3545</v>
      </c>
      <c r="L375" t="s">
        <v>5683</v>
      </c>
      <c r="M375" t="s">
        <v>5684</v>
      </c>
      <c r="N375" t="s">
        <v>3394</v>
      </c>
      <c r="O375" t="s">
        <v>3598</v>
      </c>
      <c r="P375">
        <v>93</v>
      </c>
      <c r="Q375" t="s">
        <v>3396</v>
      </c>
      <c r="R375">
        <v>208</v>
      </c>
      <c r="S375" t="s">
        <v>5685</v>
      </c>
      <c r="T375" t="s">
        <v>5685</v>
      </c>
      <c r="U375" t="s">
        <v>5686</v>
      </c>
    </row>
    <row r="376" spans="1:21" x14ac:dyDescent="0.2">
      <c r="A376">
        <v>1580</v>
      </c>
      <c r="B376" t="s">
        <v>3089</v>
      </c>
      <c r="C376" t="s">
        <v>5687</v>
      </c>
      <c r="D376" t="s">
        <v>5688</v>
      </c>
      <c r="F376" t="s">
        <v>5586</v>
      </c>
      <c r="G376" t="s">
        <v>7763</v>
      </c>
      <c r="H376" t="s">
        <v>3421</v>
      </c>
      <c r="I376" t="s">
        <v>22206</v>
      </c>
      <c r="J376" t="s">
        <v>5823</v>
      </c>
      <c r="K376" t="s">
        <v>3422</v>
      </c>
      <c r="L376" t="s">
        <v>5689</v>
      </c>
      <c r="M376" t="s">
        <v>5690</v>
      </c>
      <c r="N376" t="s">
        <v>5691</v>
      </c>
      <c r="S376" t="s">
        <v>5692</v>
      </c>
      <c r="T376" t="s">
        <v>5692</v>
      </c>
      <c r="U376" t="s">
        <v>5692</v>
      </c>
    </row>
    <row r="377" spans="1:21" x14ac:dyDescent="0.2">
      <c r="A377">
        <v>1583</v>
      </c>
      <c r="B377" t="s">
        <v>3089</v>
      </c>
      <c r="C377" t="s">
        <v>5693</v>
      </c>
      <c r="D377" t="s">
        <v>5202</v>
      </c>
      <c r="F377" t="s">
        <v>4105</v>
      </c>
      <c r="G377" t="s">
        <v>4140</v>
      </c>
      <c r="H377" t="s">
        <v>4174</v>
      </c>
      <c r="I377" t="s">
        <v>22206</v>
      </c>
      <c r="J377" t="s">
        <v>5823</v>
      </c>
      <c r="K377" t="s">
        <v>4659</v>
      </c>
      <c r="L377" t="s">
        <v>5694</v>
      </c>
      <c r="M377" t="s">
        <v>5695</v>
      </c>
      <c r="N377" t="s">
        <v>5696</v>
      </c>
      <c r="O377" t="s">
        <v>20895</v>
      </c>
      <c r="P377">
        <v>142</v>
      </c>
      <c r="S377" t="s">
        <v>5603</v>
      </c>
      <c r="T377" t="s">
        <v>5603</v>
      </c>
      <c r="U377" t="s">
        <v>5603</v>
      </c>
    </row>
    <row r="378" spans="1:21" x14ac:dyDescent="0.2">
      <c r="A378">
        <v>1586</v>
      </c>
      <c r="B378" t="s">
        <v>3089</v>
      </c>
      <c r="C378" t="s">
        <v>5697</v>
      </c>
      <c r="D378" t="s">
        <v>5698</v>
      </c>
      <c r="F378" t="s">
        <v>4273</v>
      </c>
      <c r="G378" t="s">
        <v>4442</v>
      </c>
      <c r="H378" t="s">
        <v>4174</v>
      </c>
      <c r="I378" t="s">
        <v>22206</v>
      </c>
      <c r="J378" t="s">
        <v>5823</v>
      </c>
      <c r="K378" t="s">
        <v>4107</v>
      </c>
      <c r="L378" t="s">
        <v>5699</v>
      </c>
      <c r="M378" t="s">
        <v>5700</v>
      </c>
      <c r="O378" t="s">
        <v>20895</v>
      </c>
      <c r="P378">
        <v>142</v>
      </c>
      <c r="S378" t="s">
        <v>5702</v>
      </c>
      <c r="T378" t="s">
        <v>5702</v>
      </c>
      <c r="U378" t="s">
        <v>5702</v>
      </c>
    </row>
    <row r="379" spans="1:21" x14ac:dyDescent="0.2">
      <c r="A379">
        <v>1587</v>
      </c>
      <c r="B379" t="s">
        <v>3089</v>
      </c>
      <c r="C379" t="s">
        <v>5703</v>
      </c>
      <c r="D379" t="s">
        <v>5090</v>
      </c>
      <c r="F379" t="s">
        <v>4273</v>
      </c>
      <c r="G379" t="s">
        <v>21382</v>
      </c>
      <c r="H379" t="s">
        <v>3421</v>
      </c>
      <c r="I379" t="s">
        <v>22206</v>
      </c>
      <c r="J379" t="s">
        <v>5823</v>
      </c>
      <c r="K379" t="s">
        <v>3422</v>
      </c>
      <c r="L379" t="s">
        <v>5704</v>
      </c>
      <c r="M379" t="s">
        <v>5705</v>
      </c>
      <c r="S379" t="s">
        <v>5706</v>
      </c>
      <c r="T379" t="s">
        <v>5706</v>
      </c>
      <c r="U379" t="s">
        <v>5706</v>
      </c>
    </row>
    <row r="380" spans="1:21" x14ac:dyDescent="0.2">
      <c r="A380">
        <v>159</v>
      </c>
      <c r="B380" t="s">
        <v>1697</v>
      </c>
      <c r="C380" t="s">
        <v>5707</v>
      </c>
      <c r="D380" t="s">
        <v>5708</v>
      </c>
      <c r="F380" t="s">
        <v>3669</v>
      </c>
      <c r="G380" t="s">
        <v>3625</v>
      </c>
      <c r="H380" t="s">
        <v>3670</v>
      </c>
      <c r="I380" t="s">
        <v>3595</v>
      </c>
      <c r="J380" t="s">
        <v>3894</v>
      </c>
      <c r="K380" t="s">
        <v>3391</v>
      </c>
      <c r="L380" t="s">
        <v>5709</v>
      </c>
      <c r="M380" t="s">
        <v>5710</v>
      </c>
      <c r="N380" t="s">
        <v>4513</v>
      </c>
      <c r="O380" t="s">
        <v>3718</v>
      </c>
      <c r="P380">
        <v>16</v>
      </c>
      <c r="Q380" t="s">
        <v>3396</v>
      </c>
      <c r="R380">
        <v>208</v>
      </c>
      <c r="S380" t="s">
        <v>5711</v>
      </c>
      <c r="T380" t="s">
        <v>5711</v>
      </c>
      <c r="U380" t="s">
        <v>3687</v>
      </c>
    </row>
    <row r="381" spans="1:21" x14ac:dyDescent="0.2">
      <c r="A381">
        <v>1590</v>
      </c>
      <c r="B381" t="s">
        <v>3089</v>
      </c>
      <c r="C381" t="s">
        <v>5712</v>
      </c>
      <c r="D381" t="s">
        <v>4678</v>
      </c>
      <c r="E381" t="s">
        <v>20884</v>
      </c>
      <c r="F381" t="s">
        <v>4679</v>
      </c>
      <c r="G381" t="s">
        <v>4090</v>
      </c>
      <c r="H381" t="s">
        <v>4174</v>
      </c>
      <c r="I381" t="s">
        <v>22206</v>
      </c>
      <c r="J381" t="s">
        <v>5823</v>
      </c>
      <c r="K381" t="s">
        <v>3422</v>
      </c>
      <c r="L381" t="s">
        <v>5713</v>
      </c>
      <c r="M381" t="s">
        <v>5714</v>
      </c>
      <c r="N381" t="s">
        <v>3017</v>
      </c>
      <c r="S381" t="s">
        <v>5715</v>
      </c>
      <c r="T381" t="s">
        <v>5715</v>
      </c>
      <c r="U381" t="s">
        <v>5715</v>
      </c>
    </row>
    <row r="382" spans="1:21" x14ac:dyDescent="0.2">
      <c r="A382">
        <v>1591</v>
      </c>
      <c r="B382" t="s">
        <v>3089</v>
      </c>
      <c r="C382" t="s">
        <v>5716</v>
      </c>
      <c r="D382" t="s">
        <v>5717</v>
      </c>
      <c r="F382" t="s">
        <v>4989</v>
      </c>
      <c r="G382" t="s">
        <v>4090</v>
      </c>
      <c r="H382" t="s">
        <v>4174</v>
      </c>
      <c r="I382" t="s">
        <v>22206</v>
      </c>
      <c r="J382" t="s">
        <v>5823</v>
      </c>
      <c r="K382" t="s">
        <v>4107</v>
      </c>
      <c r="L382" t="s">
        <v>5718</v>
      </c>
      <c r="M382" t="s">
        <v>5719</v>
      </c>
      <c r="S382" t="s">
        <v>5720</v>
      </c>
      <c r="T382" t="s">
        <v>5720</v>
      </c>
      <c r="U382" t="s">
        <v>5720</v>
      </c>
    </row>
    <row r="383" spans="1:21" x14ac:dyDescent="0.2">
      <c r="A383">
        <v>1592</v>
      </c>
      <c r="B383" t="s">
        <v>3089</v>
      </c>
      <c r="C383" t="s">
        <v>5721</v>
      </c>
      <c r="D383" t="s">
        <v>5202</v>
      </c>
      <c r="F383" t="s">
        <v>4105</v>
      </c>
      <c r="G383" t="s">
        <v>4140</v>
      </c>
      <c r="H383" t="s">
        <v>4174</v>
      </c>
      <c r="I383" t="s">
        <v>22206</v>
      </c>
      <c r="J383" t="s">
        <v>5823</v>
      </c>
      <c r="K383" t="s">
        <v>4659</v>
      </c>
      <c r="L383" t="s">
        <v>5722</v>
      </c>
      <c r="M383" t="s">
        <v>5723</v>
      </c>
      <c r="N383" t="s">
        <v>5724</v>
      </c>
      <c r="O383" t="s">
        <v>5725</v>
      </c>
      <c r="P383">
        <v>88</v>
      </c>
      <c r="S383" t="s">
        <v>5726</v>
      </c>
      <c r="T383" t="s">
        <v>5726</v>
      </c>
      <c r="U383" t="s">
        <v>5726</v>
      </c>
    </row>
    <row r="384" spans="1:21" x14ac:dyDescent="0.2">
      <c r="A384">
        <v>1593</v>
      </c>
      <c r="B384" t="s">
        <v>3089</v>
      </c>
      <c r="C384" t="s">
        <v>5727</v>
      </c>
      <c r="D384" t="s">
        <v>4678</v>
      </c>
      <c r="F384" t="s">
        <v>4679</v>
      </c>
      <c r="G384" t="s">
        <v>21365</v>
      </c>
      <c r="H384" t="s">
        <v>3421</v>
      </c>
      <c r="I384" t="s">
        <v>22206</v>
      </c>
      <c r="J384" t="s">
        <v>5823</v>
      </c>
      <c r="K384" t="s">
        <v>3422</v>
      </c>
      <c r="L384" t="s">
        <v>5728</v>
      </c>
      <c r="M384" t="s">
        <v>5729</v>
      </c>
      <c r="S384" t="s">
        <v>5730</v>
      </c>
      <c r="T384" t="s">
        <v>5730</v>
      </c>
      <c r="U384" t="s">
        <v>5730</v>
      </c>
    </row>
    <row r="385" spans="1:21" x14ac:dyDescent="0.2">
      <c r="A385">
        <v>1595</v>
      </c>
      <c r="B385" t="s">
        <v>3089</v>
      </c>
      <c r="C385" t="s">
        <v>5731</v>
      </c>
      <c r="D385" t="s">
        <v>5732</v>
      </c>
      <c r="F385" t="s">
        <v>5366</v>
      </c>
      <c r="G385" t="s">
        <v>5733</v>
      </c>
      <c r="H385" t="s">
        <v>4174</v>
      </c>
      <c r="I385" t="s">
        <v>22206</v>
      </c>
      <c r="J385" t="s">
        <v>5823</v>
      </c>
      <c r="K385" t="s">
        <v>4107</v>
      </c>
      <c r="L385" t="s">
        <v>5734</v>
      </c>
      <c r="M385" t="s">
        <v>5735</v>
      </c>
      <c r="S385" t="s">
        <v>5736</v>
      </c>
      <c r="T385" t="s">
        <v>5736</v>
      </c>
      <c r="U385" t="s">
        <v>5736</v>
      </c>
    </row>
    <row r="386" spans="1:21" x14ac:dyDescent="0.2">
      <c r="A386">
        <v>1597</v>
      </c>
      <c r="B386" t="s">
        <v>3089</v>
      </c>
      <c r="C386" t="s">
        <v>5737</v>
      </c>
      <c r="D386" t="s">
        <v>5202</v>
      </c>
      <c r="F386" t="s">
        <v>4105</v>
      </c>
      <c r="G386" t="s">
        <v>4140</v>
      </c>
      <c r="H386" t="s">
        <v>4174</v>
      </c>
      <c r="I386" t="s">
        <v>22206</v>
      </c>
      <c r="J386" t="s">
        <v>5823</v>
      </c>
      <c r="K386" t="s">
        <v>4659</v>
      </c>
      <c r="L386" t="s">
        <v>5738</v>
      </c>
      <c r="M386" t="s">
        <v>5739</v>
      </c>
      <c r="N386" t="s">
        <v>5740</v>
      </c>
      <c r="O386" t="s">
        <v>20895</v>
      </c>
      <c r="P386">
        <v>142</v>
      </c>
      <c r="S386" t="s">
        <v>5741</v>
      </c>
      <c r="T386" t="s">
        <v>5741</v>
      </c>
      <c r="U386" t="s">
        <v>5741</v>
      </c>
    </row>
    <row r="387" spans="1:21" x14ac:dyDescent="0.2">
      <c r="A387">
        <v>1599</v>
      </c>
      <c r="B387" t="s">
        <v>3089</v>
      </c>
      <c r="C387" t="s">
        <v>5737</v>
      </c>
      <c r="D387" t="s">
        <v>4678</v>
      </c>
      <c r="F387" t="s">
        <v>4679</v>
      </c>
      <c r="G387" t="s">
        <v>21360</v>
      </c>
      <c r="H387" t="s">
        <v>3421</v>
      </c>
      <c r="I387" t="s">
        <v>22206</v>
      </c>
      <c r="J387" t="s">
        <v>5823</v>
      </c>
      <c r="K387" t="s">
        <v>3422</v>
      </c>
      <c r="L387" t="s">
        <v>5742</v>
      </c>
      <c r="M387" t="s">
        <v>5743</v>
      </c>
      <c r="S387" t="s">
        <v>5744</v>
      </c>
      <c r="T387" t="s">
        <v>5744</v>
      </c>
      <c r="U387" t="s">
        <v>5744</v>
      </c>
    </row>
    <row r="388" spans="1:21" x14ac:dyDescent="0.2">
      <c r="A388">
        <v>160</v>
      </c>
      <c r="B388" t="s">
        <v>1697</v>
      </c>
      <c r="C388" t="s">
        <v>5745</v>
      </c>
      <c r="D388" t="s">
        <v>5746</v>
      </c>
      <c r="F388" t="s">
        <v>3849</v>
      </c>
      <c r="G388" t="s">
        <v>7763</v>
      </c>
      <c r="H388" t="s">
        <v>4551</v>
      </c>
      <c r="I388" t="s">
        <v>22206</v>
      </c>
      <c r="J388" t="s">
        <v>5823</v>
      </c>
      <c r="K388" t="s">
        <v>3391</v>
      </c>
      <c r="L388" t="s">
        <v>5747</v>
      </c>
      <c r="M388" t="s">
        <v>5748</v>
      </c>
      <c r="N388" t="s">
        <v>3637</v>
      </c>
    </row>
    <row r="389" spans="1:21" x14ac:dyDescent="0.2">
      <c r="A389">
        <v>1602</v>
      </c>
      <c r="B389" t="s">
        <v>3089</v>
      </c>
      <c r="C389" t="s">
        <v>5749</v>
      </c>
      <c r="D389" t="s">
        <v>5202</v>
      </c>
      <c r="F389" t="s">
        <v>4184</v>
      </c>
      <c r="G389" t="s">
        <v>4180</v>
      </c>
      <c r="H389" t="s">
        <v>4174</v>
      </c>
      <c r="I389" t="s">
        <v>22206</v>
      </c>
      <c r="J389" t="s">
        <v>5823</v>
      </c>
      <c r="K389" t="s">
        <v>4659</v>
      </c>
      <c r="L389" t="s">
        <v>5750</v>
      </c>
      <c r="M389" t="s">
        <v>5751</v>
      </c>
      <c r="N389" t="s">
        <v>5752</v>
      </c>
      <c r="S389" t="s">
        <v>5754</v>
      </c>
      <c r="T389" t="s">
        <v>5754</v>
      </c>
      <c r="U389" t="s">
        <v>5754</v>
      </c>
    </row>
    <row r="390" spans="1:21" x14ac:dyDescent="0.2">
      <c r="A390">
        <v>1606</v>
      </c>
      <c r="B390" t="s">
        <v>3089</v>
      </c>
      <c r="C390" t="s">
        <v>5755</v>
      </c>
      <c r="D390" t="s">
        <v>5756</v>
      </c>
      <c r="F390" t="s">
        <v>4184</v>
      </c>
      <c r="G390" t="s">
        <v>21360</v>
      </c>
      <c r="H390" t="s">
        <v>3421</v>
      </c>
      <c r="I390" t="s">
        <v>22206</v>
      </c>
      <c r="J390" t="s">
        <v>5823</v>
      </c>
      <c r="K390" t="s">
        <v>3422</v>
      </c>
      <c r="L390" t="s">
        <v>5757</v>
      </c>
      <c r="M390" t="s">
        <v>5758</v>
      </c>
      <c r="S390" t="s">
        <v>5759</v>
      </c>
      <c r="T390" t="s">
        <v>5759</v>
      </c>
      <c r="U390" t="s">
        <v>5759</v>
      </c>
    </row>
    <row r="391" spans="1:21" x14ac:dyDescent="0.2">
      <c r="A391">
        <v>1609</v>
      </c>
      <c r="B391" t="s">
        <v>3089</v>
      </c>
      <c r="C391" t="s">
        <v>5760</v>
      </c>
      <c r="D391" t="s">
        <v>5761</v>
      </c>
      <c r="F391" t="s">
        <v>4273</v>
      </c>
      <c r="G391" t="s">
        <v>21306</v>
      </c>
      <c r="H391" t="s">
        <v>3421</v>
      </c>
      <c r="I391" t="s">
        <v>22206</v>
      </c>
      <c r="J391" t="s">
        <v>5823</v>
      </c>
      <c r="K391" t="s">
        <v>3422</v>
      </c>
      <c r="L391" t="s">
        <v>5762</v>
      </c>
      <c r="M391" t="s">
        <v>5763</v>
      </c>
      <c r="S391" t="s">
        <v>5764</v>
      </c>
      <c r="T391" t="s">
        <v>5764</v>
      </c>
      <c r="U391" t="s">
        <v>5764</v>
      </c>
    </row>
    <row r="392" spans="1:21" x14ac:dyDescent="0.2">
      <c r="A392">
        <v>161</v>
      </c>
      <c r="B392" t="s">
        <v>1697</v>
      </c>
      <c r="C392" t="s">
        <v>5765</v>
      </c>
      <c r="D392" t="s">
        <v>5766</v>
      </c>
      <c r="F392" t="s">
        <v>3585</v>
      </c>
      <c r="G392" t="s">
        <v>3625</v>
      </c>
      <c r="H392" t="s">
        <v>5767</v>
      </c>
      <c r="I392" t="s">
        <v>5768</v>
      </c>
      <c r="J392" t="s">
        <v>3467</v>
      </c>
      <c r="K392" t="s">
        <v>3430</v>
      </c>
      <c r="L392" t="s">
        <v>5769</v>
      </c>
      <c r="M392" t="s">
        <v>5770</v>
      </c>
      <c r="N392" t="s">
        <v>3433</v>
      </c>
      <c r="O392" t="s">
        <v>3605</v>
      </c>
      <c r="P392">
        <v>76</v>
      </c>
      <c r="Q392" t="s">
        <v>3396</v>
      </c>
      <c r="R392">
        <v>211</v>
      </c>
      <c r="S392" t="s">
        <v>5771</v>
      </c>
      <c r="T392" t="s">
        <v>5771</v>
      </c>
      <c r="U392" t="s">
        <v>3471</v>
      </c>
    </row>
    <row r="393" spans="1:21" x14ac:dyDescent="0.2">
      <c r="A393">
        <v>1611</v>
      </c>
      <c r="B393" t="s">
        <v>3416</v>
      </c>
      <c r="C393" t="s">
        <v>5772</v>
      </c>
      <c r="F393" t="s">
        <v>5773</v>
      </c>
      <c r="G393" t="s">
        <v>3420</v>
      </c>
      <c r="H393" t="s">
        <v>3421</v>
      </c>
      <c r="I393" t="s">
        <v>22206</v>
      </c>
      <c r="J393" t="s">
        <v>5823</v>
      </c>
      <c r="K393" t="s">
        <v>4107</v>
      </c>
      <c r="L393" t="s">
        <v>5774</v>
      </c>
      <c r="M393" t="s">
        <v>5775</v>
      </c>
    </row>
    <row r="394" spans="1:21" x14ac:dyDescent="0.2">
      <c r="A394">
        <v>1615</v>
      </c>
      <c r="B394" t="s">
        <v>3089</v>
      </c>
      <c r="C394" t="s">
        <v>5776</v>
      </c>
      <c r="D394" t="s">
        <v>5202</v>
      </c>
      <c r="F394" t="s">
        <v>4105</v>
      </c>
      <c r="G394" t="s">
        <v>4140</v>
      </c>
      <c r="H394" t="s">
        <v>4174</v>
      </c>
      <c r="I394" t="s">
        <v>22206</v>
      </c>
      <c r="J394" t="s">
        <v>5823</v>
      </c>
      <c r="K394" t="s">
        <v>4659</v>
      </c>
      <c r="L394" t="s">
        <v>5777</v>
      </c>
      <c r="M394" t="s">
        <v>5778</v>
      </c>
      <c r="O394" t="s">
        <v>5779</v>
      </c>
      <c r="P394">
        <v>81</v>
      </c>
      <c r="S394" t="s">
        <v>5780</v>
      </c>
      <c r="T394" t="s">
        <v>5780</v>
      </c>
      <c r="U394" t="s">
        <v>5780</v>
      </c>
    </row>
    <row r="395" spans="1:21" x14ac:dyDescent="0.2">
      <c r="A395">
        <v>1616</v>
      </c>
      <c r="B395" t="s">
        <v>3089</v>
      </c>
      <c r="C395" t="s">
        <v>5781</v>
      </c>
      <c r="D395" t="s">
        <v>5782</v>
      </c>
      <c r="F395" t="s">
        <v>4273</v>
      </c>
      <c r="G395" t="s">
        <v>3387</v>
      </c>
      <c r="H395" t="s">
        <v>4174</v>
      </c>
      <c r="I395" t="s">
        <v>5631</v>
      </c>
      <c r="J395" t="s">
        <v>3671</v>
      </c>
      <c r="K395" t="s">
        <v>4107</v>
      </c>
      <c r="L395" t="s">
        <v>5783</v>
      </c>
      <c r="M395" t="s">
        <v>5784</v>
      </c>
      <c r="O395" t="s">
        <v>5779</v>
      </c>
      <c r="P395">
        <v>81</v>
      </c>
      <c r="Q395" t="s">
        <v>4362</v>
      </c>
      <c r="R395">
        <v>242</v>
      </c>
      <c r="S395" t="s">
        <v>5785</v>
      </c>
      <c r="T395" t="s">
        <v>4799</v>
      </c>
      <c r="U395" t="s">
        <v>4799</v>
      </c>
    </row>
    <row r="396" spans="1:21" x14ac:dyDescent="0.2">
      <c r="A396">
        <v>162</v>
      </c>
      <c r="B396" t="s">
        <v>1697</v>
      </c>
      <c r="C396" t="s">
        <v>5786</v>
      </c>
      <c r="D396" t="s">
        <v>5787</v>
      </c>
      <c r="F396" t="s">
        <v>5788</v>
      </c>
      <c r="G396" t="s">
        <v>3747</v>
      </c>
      <c r="H396" t="s">
        <v>8981</v>
      </c>
      <c r="I396" t="s">
        <v>5789</v>
      </c>
      <c r="J396" t="s">
        <v>4562</v>
      </c>
      <c r="K396" t="s">
        <v>3391</v>
      </c>
      <c r="L396" t="s">
        <v>5790</v>
      </c>
      <c r="M396" t="s">
        <v>5791</v>
      </c>
      <c r="N396" t="s">
        <v>3394</v>
      </c>
      <c r="O396" t="s">
        <v>3453</v>
      </c>
      <c r="P396">
        <v>72</v>
      </c>
      <c r="Q396" t="s">
        <v>3396</v>
      </c>
      <c r="R396">
        <v>209</v>
      </c>
      <c r="S396" t="s">
        <v>4068</v>
      </c>
      <c r="T396" t="s">
        <v>4068</v>
      </c>
      <c r="U396" t="s">
        <v>3616</v>
      </c>
    </row>
    <row r="397" spans="1:21" x14ac:dyDescent="0.2">
      <c r="A397">
        <v>1620</v>
      </c>
      <c r="B397" t="s">
        <v>3089</v>
      </c>
      <c r="C397" t="s">
        <v>5792</v>
      </c>
      <c r="D397" t="s">
        <v>5793</v>
      </c>
      <c r="F397" t="s">
        <v>5444</v>
      </c>
      <c r="G397" t="s">
        <v>3387</v>
      </c>
      <c r="H397" t="s">
        <v>3421</v>
      </c>
      <c r="I397" t="s">
        <v>22206</v>
      </c>
      <c r="J397" t="s">
        <v>22225</v>
      </c>
      <c r="K397" t="s">
        <v>4107</v>
      </c>
      <c r="L397" t="s">
        <v>5794</v>
      </c>
      <c r="M397" t="s">
        <v>5795</v>
      </c>
      <c r="N397" t="s">
        <v>5796</v>
      </c>
      <c r="S397" t="s">
        <v>5797</v>
      </c>
      <c r="T397" t="s">
        <v>5797</v>
      </c>
      <c r="U397" t="s">
        <v>5797</v>
      </c>
    </row>
    <row r="398" spans="1:21" x14ac:dyDescent="0.2">
      <c r="A398">
        <v>1621</v>
      </c>
      <c r="B398" t="s">
        <v>3089</v>
      </c>
      <c r="C398" t="s">
        <v>5798</v>
      </c>
      <c r="D398" t="s">
        <v>5799</v>
      </c>
      <c r="F398" t="s">
        <v>4273</v>
      </c>
      <c r="G398" t="s">
        <v>3387</v>
      </c>
      <c r="H398" t="s">
        <v>4174</v>
      </c>
      <c r="I398" t="s">
        <v>4933</v>
      </c>
      <c r="J398" t="s">
        <v>3671</v>
      </c>
      <c r="K398" t="s">
        <v>4107</v>
      </c>
      <c r="L398" t="s">
        <v>5800</v>
      </c>
      <c r="M398" t="s">
        <v>5801</v>
      </c>
      <c r="Q398" t="s">
        <v>4485</v>
      </c>
      <c r="R398">
        <v>171</v>
      </c>
      <c r="S398" t="s">
        <v>5802</v>
      </c>
      <c r="T398" t="s">
        <v>4433</v>
      </c>
      <c r="U398" t="s">
        <v>4433</v>
      </c>
    </row>
    <row r="399" spans="1:21" x14ac:dyDescent="0.2">
      <c r="A399">
        <v>1622</v>
      </c>
      <c r="B399" t="s">
        <v>3089</v>
      </c>
      <c r="C399" t="s">
        <v>5803</v>
      </c>
      <c r="D399" t="s">
        <v>4678</v>
      </c>
      <c r="E399" t="s">
        <v>20884</v>
      </c>
      <c r="F399" t="s">
        <v>4679</v>
      </c>
      <c r="G399" t="s">
        <v>4090</v>
      </c>
      <c r="H399" t="s">
        <v>4174</v>
      </c>
      <c r="I399" t="s">
        <v>22206</v>
      </c>
      <c r="J399" t="s">
        <v>5823</v>
      </c>
      <c r="K399" t="s">
        <v>4107</v>
      </c>
      <c r="L399" t="s">
        <v>5804</v>
      </c>
      <c r="M399" t="s">
        <v>5805</v>
      </c>
      <c r="O399" t="s">
        <v>3598</v>
      </c>
      <c r="P399">
        <v>95</v>
      </c>
      <c r="S399" t="s">
        <v>5806</v>
      </c>
      <c r="T399" t="s">
        <v>5806</v>
      </c>
      <c r="U399" t="s">
        <v>5806</v>
      </c>
    </row>
    <row r="400" spans="1:21" x14ac:dyDescent="0.2">
      <c r="A400">
        <v>1623</v>
      </c>
      <c r="B400" t="s">
        <v>3089</v>
      </c>
      <c r="C400" t="s">
        <v>5807</v>
      </c>
      <c r="D400" t="s">
        <v>4678</v>
      </c>
      <c r="E400" t="s">
        <v>20884</v>
      </c>
      <c r="F400" t="s">
        <v>4679</v>
      </c>
      <c r="G400" t="s">
        <v>4090</v>
      </c>
      <c r="H400" t="s">
        <v>4174</v>
      </c>
      <c r="I400" t="s">
        <v>22206</v>
      </c>
      <c r="J400" t="s">
        <v>5823</v>
      </c>
      <c r="K400" t="s">
        <v>4107</v>
      </c>
      <c r="L400" t="s">
        <v>5808</v>
      </c>
      <c r="M400" t="s">
        <v>5809</v>
      </c>
      <c r="N400" t="s">
        <v>5752</v>
      </c>
      <c r="O400" t="s">
        <v>3598</v>
      </c>
      <c r="P400">
        <v>95</v>
      </c>
      <c r="S400" t="s">
        <v>5810</v>
      </c>
      <c r="T400" t="s">
        <v>5810</v>
      </c>
      <c r="U400" t="s">
        <v>5810</v>
      </c>
    </row>
    <row r="401" spans="1:21" x14ac:dyDescent="0.2">
      <c r="A401">
        <v>1624</v>
      </c>
      <c r="B401" t="s">
        <v>3089</v>
      </c>
      <c r="C401" t="s">
        <v>5811</v>
      </c>
      <c r="D401" t="s">
        <v>4678</v>
      </c>
      <c r="E401" t="s">
        <v>20884</v>
      </c>
      <c r="F401" t="s">
        <v>4679</v>
      </c>
      <c r="G401" t="s">
        <v>4090</v>
      </c>
      <c r="H401" t="s">
        <v>4174</v>
      </c>
      <c r="I401" t="s">
        <v>22206</v>
      </c>
      <c r="J401" t="s">
        <v>5823</v>
      </c>
      <c r="K401" t="s">
        <v>4107</v>
      </c>
      <c r="L401" t="s">
        <v>5812</v>
      </c>
      <c r="M401" t="s">
        <v>5813</v>
      </c>
      <c r="N401" t="s">
        <v>5752</v>
      </c>
      <c r="O401" t="s">
        <v>3598</v>
      </c>
      <c r="P401">
        <v>95</v>
      </c>
      <c r="S401" t="s">
        <v>5810</v>
      </c>
      <c r="T401" t="s">
        <v>5810</v>
      </c>
      <c r="U401" t="s">
        <v>5810</v>
      </c>
    </row>
    <row r="402" spans="1:21" x14ac:dyDescent="0.2">
      <c r="A402">
        <v>1625</v>
      </c>
      <c r="B402" t="s">
        <v>3089</v>
      </c>
      <c r="C402" t="s">
        <v>5814</v>
      </c>
      <c r="D402" t="s">
        <v>5202</v>
      </c>
      <c r="F402" t="s">
        <v>4105</v>
      </c>
      <c r="G402" t="s">
        <v>4090</v>
      </c>
      <c r="H402" t="s">
        <v>4174</v>
      </c>
      <c r="I402" t="s">
        <v>22206</v>
      </c>
      <c r="J402" t="s">
        <v>5823</v>
      </c>
      <c r="K402" t="s">
        <v>4659</v>
      </c>
      <c r="L402" t="s">
        <v>5815</v>
      </c>
      <c r="M402" t="s">
        <v>5816</v>
      </c>
      <c r="N402" t="s">
        <v>5817</v>
      </c>
      <c r="S402" t="s">
        <v>5818</v>
      </c>
      <c r="T402" t="s">
        <v>5818</v>
      </c>
      <c r="U402" t="s">
        <v>5818</v>
      </c>
    </row>
    <row r="403" spans="1:21" x14ac:dyDescent="0.2">
      <c r="A403">
        <v>1626</v>
      </c>
      <c r="B403" t="s">
        <v>3089</v>
      </c>
      <c r="C403" t="s">
        <v>5819</v>
      </c>
      <c r="D403" t="s">
        <v>4678</v>
      </c>
      <c r="E403" t="s">
        <v>20884</v>
      </c>
      <c r="F403" t="s">
        <v>5820</v>
      </c>
      <c r="G403" t="s">
        <v>4593</v>
      </c>
      <c r="H403" t="s">
        <v>4123</v>
      </c>
      <c r="I403" t="s">
        <v>5822</v>
      </c>
      <c r="J403" t="s">
        <v>5823</v>
      </c>
      <c r="K403" t="s">
        <v>4107</v>
      </c>
      <c r="L403" t="s">
        <v>5824</v>
      </c>
      <c r="M403" t="s">
        <v>5825</v>
      </c>
      <c r="O403" t="s">
        <v>5826</v>
      </c>
      <c r="P403">
        <v>62</v>
      </c>
      <c r="S403" t="s">
        <v>5827</v>
      </c>
      <c r="T403" t="s">
        <v>5827</v>
      </c>
      <c r="U403" t="s">
        <v>5827</v>
      </c>
    </row>
    <row r="404" spans="1:21" x14ac:dyDescent="0.2">
      <c r="A404">
        <v>1627</v>
      </c>
      <c r="B404" t="s">
        <v>3089</v>
      </c>
      <c r="C404" t="s">
        <v>5828</v>
      </c>
      <c r="D404" t="s">
        <v>5829</v>
      </c>
      <c r="F404" t="s">
        <v>4273</v>
      </c>
      <c r="G404" t="s">
        <v>4140</v>
      </c>
      <c r="H404" t="s">
        <v>4174</v>
      </c>
      <c r="I404" t="s">
        <v>22206</v>
      </c>
      <c r="J404" t="s">
        <v>5823</v>
      </c>
      <c r="K404" t="s">
        <v>5005</v>
      </c>
      <c r="L404" t="s">
        <v>5830</v>
      </c>
      <c r="M404" t="s">
        <v>5831</v>
      </c>
      <c r="S404" t="s">
        <v>5832</v>
      </c>
      <c r="T404" t="s">
        <v>5832</v>
      </c>
      <c r="U404" t="s">
        <v>5832</v>
      </c>
    </row>
    <row r="405" spans="1:21" x14ac:dyDescent="0.2">
      <c r="A405">
        <v>163</v>
      </c>
      <c r="B405" t="s">
        <v>1697</v>
      </c>
      <c r="C405" t="s">
        <v>5833</v>
      </c>
      <c r="D405" t="s">
        <v>5834</v>
      </c>
      <c r="F405" t="s">
        <v>5835</v>
      </c>
      <c r="G405" t="s">
        <v>4016</v>
      </c>
      <c r="H405" t="s">
        <v>8877</v>
      </c>
      <c r="I405" t="s">
        <v>5836</v>
      </c>
      <c r="J405" t="s">
        <v>5837</v>
      </c>
      <c r="K405" t="s">
        <v>3430</v>
      </c>
      <c r="L405" t="s">
        <v>5838</v>
      </c>
      <c r="M405" t="s">
        <v>5839</v>
      </c>
      <c r="N405" t="s">
        <v>3394</v>
      </c>
      <c r="O405" t="s">
        <v>3605</v>
      </c>
      <c r="P405">
        <v>75</v>
      </c>
      <c r="Q405" t="s">
        <v>3396</v>
      </c>
      <c r="R405">
        <v>200</v>
      </c>
      <c r="S405" t="s">
        <v>5840</v>
      </c>
      <c r="T405" t="s">
        <v>5840</v>
      </c>
      <c r="U405" t="s">
        <v>3811</v>
      </c>
    </row>
    <row r="406" spans="1:21" x14ac:dyDescent="0.2">
      <c r="A406">
        <v>1631</v>
      </c>
      <c r="B406" t="s">
        <v>3089</v>
      </c>
      <c r="C406" t="s">
        <v>5841</v>
      </c>
      <c r="D406" t="s">
        <v>5842</v>
      </c>
      <c r="F406" t="s">
        <v>4105</v>
      </c>
      <c r="G406" t="s">
        <v>7763</v>
      </c>
      <c r="H406" t="s">
        <v>3421</v>
      </c>
      <c r="I406" t="s">
        <v>22206</v>
      </c>
      <c r="J406" t="s">
        <v>5823</v>
      </c>
      <c r="K406" t="s">
        <v>3422</v>
      </c>
      <c r="L406" t="s">
        <v>5843</v>
      </c>
      <c r="M406" t="s">
        <v>5844</v>
      </c>
      <c r="N406" t="s">
        <v>5845</v>
      </c>
      <c r="S406" t="s">
        <v>5846</v>
      </c>
      <c r="T406" t="s">
        <v>5846</v>
      </c>
      <c r="U406" t="s">
        <v>5846</v>
      </c>
    </row>
    <row r="407" spans="1:21" x14ac:dyDescent="0.2">
      <c r="A407">
        <v>1634</v>
      </c>
      <c r="B407" t="s">
        <v>3089</v>
      </c>
      <c r="C407" t="s">
        <v>5847</v>
      </c>
      <c r="D407" t="s">
        <v>5848</v>
      </c>
      <c r="F407" t="s">
        <v>4184</v>
      </c>
      <c r="G407" t="s">
        <v>21365</v>
      </c>
      <c r="H407" t="s">
        <v>3421</v>
      </c>
      <c r="I407" t="s">
        <v>22206</v>
      </c>
      <c r="J407" t="s">
        <v>5823</v>
      </c>
      <c r="K407" t="s">
        <v>3422</v>
      </c>
      <c r="L407" t="s">
        <v>5849</v>
      </c>
      <c r="M407" t="s">
        <v>5850</v>
      </c>
      <c r="N407" t="s">
        <v>3017</v>
      </c>
      <c r="S407" t="s">
        <v>5851</v>
      </c>
      <c r="T407" t="s">
        <v>5851</v>
      </c>
      <c r="U407" t="s">
        <v>5851</v>
      </c>
    </row>
    <row r="408" spans="1:21" x14ac:dyDescent="0.2">
      <c r="A408">
        <v>1638</v>
      </c>
      <c r="B408" t="s">
        <v>3089</v>
      </c>
      <c r="C408" t="s">
        <v>5852</v>
      </c>
      <c r="D408" t="s">
        <v>5853</v>
      </c>
      <c r="F408" t="s">
        <v>5854</v>
      </c>
      <c r="G408" t="s">
        <v>4098</v>
      </c>
      <c r="H408" t="s">
        <v>5855</v>
      </c>
      <c r="I408" t="s">
        <v>5856</v>
      </c>
      <c r="J408" t="s">
        <v>4052</v>
      </c>
      <c r="K408" t="s">
        <v>4107</v>
      </c>
      <c r="L408" t="s">
        <v>5857</v>
      </c>
      <c r="M408" t="s">
        <v>5858</v>
      </c>
      <c r="N408" t="s">
        <v>3394</v>
      </c>
      <c r="Q408" t="s">
        <v>4362</v>
      </c>
      <c r="R408">
        <v>242</v>
      </c>
      <c r="S408" t="s">
        <v>5859</v>
      </c>
      <c r="T408" t="s">
        <v>4799</v>
      </c>
      <c r="U408" t="s">
        <v>4799</v>
      </c>
    </row>
    <row r="409" spans="1:21" x14ac:dyDescent="0.2">
      <c r="A409">
        <v>164</v>
      </c>
      <c r="B409" t="s">
        <v>1697</v>
      </c>
      <c r="C409" t="s">
        <v>5860</v>
      </c>
      <c r="D409" t="s">
        <v>5861</v>
      </c>
      <c r="F409" t="s">
        <v>5862</v>
      </c>
      <c r="G409" t="s">
        <v>3625</v>
      </c>
      <c r="H409" t="s">
        <v>8981</v>
      </c>
      <c r="I409" t="s">
        <v>4739</v>
      </c>
      <c r="J409" t="s">
        <v>3512</v>
      </c>
      <c r="K409" t="s">
        <v>3422</v>
      </c>
      <c r="L409" t="s">
        <v>5863</v>
      </c>
      <c r="M409" t="s">
        <v>5864</v>
      </c>
      <c r="N409" t="s">
        <v>3394</v>
      </c>
      <c r="O409" t="s">
        <v>3718</v>
      </c>
      <c r="P409">
        <v>19</v>
      </c>
      <c r="Q409" t="s">
        <v>3396</v>
      </c>
      <c r="R409">
        <v>212</v>
      </c>
      <c r="S409" t="s">
        <v>5865</v>
      </c>
      <c r="T409" t="s">
        <v>5865</v>
      </c>
      <c r="U409" t="s">
        <v>4603</v>
      </c>
    </row>
    <row r="410" spans="1:21" x14ac:dyDescent="0.2">
      <c r="A410">
        <v>1640</v>
      </c>
      <c r="B410" t="s">
        <v>3089</v>
      </c>
      <c r="C410" t="s">
        <v>5866</v>
      </c>
      <c r="D410" t="s">
        <v>5867</v>
      </c>
      <c r="F410" t="s">
        <v>5868</v>
      </c>
      <c r="G410" t="s">
        <v>21306</v>
      </c>
      <c r="H410" t="s">
        <v>3421</v>
      </c>
      <c r="I410" t="s">
        <v>22206</v>
      </c>
      <c r="J410" t="s">
        <v>5823</v>
      </c>
      <c r="K410" t="s">
        <v>3422</v>
      </c>
      <c r="L410" t="s">
        <v>5869</v>
      </c>
      <c r="M410" t="s">
        <v>5870</v>
      </c>
      <c r="N410" t="s">
        <v>3017</v>
      </c>
      <c r="S410" t="s">
        <v>5871</v>
      </c>
      <c r="T410" t="s">
        <v>5871</v>
      </c>
      <c r="U410" t="s">
        <v>5871</v>
      </c>
    </row>
    <row r="411" spans="1:21" x14ac:dyDescent="0.2">
      <c r="A411">
        <v>1642</v>
      </c>
      <c r="B411" t="s">
        <v>3089</v>
      </c>
      <c r="C411" t="s">
        <v>5872</v>
      </c>
      <c r="D411" t="s">
        <v>5202</v>
      </c>
      <c r="F411" t="s">
        <v>4489</v>
      </c>
      <c r="G411" t="s">
        <v>4961</v>
      </c>
      <c r="H411" t="s">
        <v>4174</v>
      </c>
      <c r="I411" t="s">
        <v>22206</v>
      </c>
      <c r="J411" t="s">
        <v>5823</v>
      </c>
      <c r="K411" t="s">
        <v>4659</v>
      </c>
      <c r="L411" t="s">
        <v>5873</v>
      </c>
      <c r="M411" t="s">
        <v>5874</v>
      </c>
      <c r="O411" t="s">
        <v>4421</v>
      </c>
      <c r="P411">
        <v>61</v>
      </c>
      <c r="S411" t="s">
        <v>5875</v>
      </c>
      <c r="T411" t="s">
        <v>5875</v>
      </c>
      <c r="U411" t="s">
        <v>5875</v>
      </c>
    </row>
    <row r="412" spans="1:21" x14ac:dyDescent="0.2">
      <c r="A412">
        <v>1643</v>
      </c>
      <c r="B412" t="s">
        <v>3089</v>
      </c>
      <c r="C412" t="s">
        <v>5876</v>
      </c>
      <c r="D412" t="s">
        <v>5877</v>
      </c>
      <c r="F412" t="s">
        <v>5878</v>
      </c>
      <c r="G412" t="s">
        <v>3885</v>
      </c>
      <c r="H412" t="s">
        <v>4174</v>
      </c>
      <c r="I412" t="s">
        <v>22206</v>
      </c>
      <c r="J412" t="s">
        <v>5823</v>
      </c>
      <c r="K412" t="s">
        <v>4107</v>
      </c>
      <c r="L412" t="s">
        <v>5879</v>
      </c>
      <c r="M412" t="s">
        <v>5880</v>
      </c>
      <c r="O412" t="s">
        <v>4421</v>
      </c>
      <c r="P412">
        <v>61</v>
      </c>
      <c r="S412" t="s">
        <v>5616</v>
      </c>
      <c r="T412" t="s">
        <v>5616</v>
      </c>
      <c r="U412" t="s">
        <v>5616</v>
      </c>
    </row>
    <row r="413" spans="1:21" x14ac:dyDescent="0.2">
      <c r="A413">
        <v>1644</v>
      </c>
      <c r="B413" t="s">
        <v>3089</v>
      </c>
      <c r="C413" t="s">
        <v>5881</v>
      </c>
      <c r="D413" t="s">
        <v>5882</v>
      </c>
      <c r="F413" t="s">
        <v>5883</v>
      </c>
      <c r="G413" t="s">
        <v>21306</v>
      </c>
      <c r="H413" t="s">
        <v>3421</v>
      </c>
      <c r="I413" t="s">
        <v>22206</v>
      </c>
      <c r="J413" t="s">
        <v>5823</v>
      </c>
      <c r="K413" t="s">
        <v>3497</v>
      </c>
      <c r="L413" t="s">
        <v>5884</v>
      </c>
      <c r="M413" t="s">
        <v>5885</v>
      </c>
      <c r="S413" t="s">
        <v>5886</v>
      </c>
      <c r="T413" t="s">
        <v>5886</v>
      </c>
      <c r="U413" t="s">
        <v>5886</v>
      </c>
    </row>
    <row r="414" spans="1:21" x14ac:dyDescent="0.2">
      <c r="A414">
        <v>1645</v>
      </c>
      <c r="B414" t="s">
        <v>3089</v>
      </c>
      <c r="C414" t="s">
        <v>5887</v>
      </c>
      <c r="D414" t="s">
        <v>4678</v>
      </c>
      <c r="E414" t="s">
        <v>20884</v>
      </c>
      <c r="F414" t="s">
        <v>5820</v>
      </c>
      <c r="G414" t="s">
        <v>5888</v>
      </c>
      <c r="H414" t="s">
        <v>4174</v>
      </c>
      <c r="I414" t="s">
        <v>22206</v>
      </c>
      <c r="J414" t="s">
        <v>5823</v>
      </c>
      <c r="K414" t="s">
        <v>4107</v>
      </c>
      <c r="L414" t="s">
        <v>5889</v>
      </c>
      <c r="M414" t="s">
        <v>5890</v>
      </c>
      <c r="O414" t="s">
        <v>5826</v>
      </c>
      <c r="P414">
        <v>62</v>
      </c>
      <c r="S414" t="s">
        <v>5891</v>
      </c>
      <c r="T414" t="s">
        <v>5891</v>
      </c>
      <c r="U414" t="s">
        <v>5891</v>
      </c>
    </row>
    <row r="415" spans="1:21" x14ac:dyDescent="0.2">
      <c r="A415">
        <v>1648</v>
      </c>
      <c r="B415" t="s">
        <v>3416</v>
      </c>
      <c r="C415" t="s">
        <v>5892</v>
      </c>
      <c r="D415" t="s">
        <v>5893</v>
      </c>
      <c r="F415" t="s">
        <v>3419</v>
      </c>
      <c r="G415" t="s">
        <v>3420</v>
      </c>
      <c r="H415" t="s">
        <v>3421</v>
      </c>
      <c r="I415" t="s">
        <v>22206</v>
      </c>
      <c r="J415" t="s">
        <v>5823</v>
      </c>
      <c r="K415" t="s">
        <v>5340</v>
      </c>
      <c r="L415" t="s">
        <v>5894</v>
      </c>
      <c r="M415" t="s">
        <v>5895</v>
      </c>
      <c r="N415" t="s">
        <v>5896</v>
      </c>
      <c r="S415" t="s">
        <v>5897</v>
      </c>
      <c r="T415" t="s">
        <v>5897</v>
      </c>
      <c r="U415" t="s">
        <v>5897</v>
      </c>
    </row>
    <row r="416" spans="1:21" x14ac:dyDescent="0.2">
      <c r="A416">
        <v>165</v>
      </c>
      <c r="B416" t="s">
        <v>1697</v>
      </c>
      <c r="C416" t="s">
        <v>5898</v>
      </c>
      <c r="D416" t="s">
        <v>5899</v>
      </c>
      <c r="E416" t="s">
        <v>20879</v>
      </c>
      <c r="F416" t="s">
        <v>5900</v>
      </c>
      <c r="G416" t="s">
        <v>3387</v>
      </c>
      <c r="H416" t="s">
        <v>5901</v>
      </c>
      <c r="I416" t="s">
        <v>5902</v>
      </c>
      <c r="J416" t="s">
        <v>3628</v>
      </c>
      <c r="K416" t="s">
        <v>3430</v>
      </c>
      <c r="L416" t="s">
        <v>5903</v>
      </c>
      <c r="M416" t="s">
        <v>5904</v>
      </c>
      <c r="N416" t="s">
        <v>3394</v>
      </c>
      <c r="O416" t="s">
        <v>3453</v>
      </c>
      <c r="P416">
        <v>71</v>
      </c>
      <c r="Q416" t="s">
        <v>3396</v>
      </c>
      <c r="R416">
        <v>204</v>
      </c>
      <c r="S416" t="s">
        <v>5905</v>
      </c>
      <c r="T416" t="s">
        <v>5905</v>
      </c>
      <c r="U416" t="s">
        <v>4849</v>
      </c>
    </row>
    <row r="417" spans="1:21" x14ac:dyDescent="0.2">
      <c r="A417">
        <v>1654</v>
      </c>
      <c r="B417" t="s">
        <v>3089</v>
      </c>
      <c r="C417" t="s">
        <v>5906</v>
      </c>
      <c r="E417" t="s">
        <v>20879</v>
      </c>
      <c r="F417" t="s">
        <v>4558</v>
      </c>
      <c r="G417" t="s">
        <v>3420</v>
      </c>
      <c r="H417" t="s">
        <v>5269</v>
      </c>
      <c r="I417" t="s">
        <v>22206</v>
      </c>
      <c r="J417" t="s">
        <v>5823</v>
      </c>
      <c r="K417" t="s">
        <v>4573</v>
      </c>
      <c r="L417" t="s">
        <v>5907</v>
      </c>
      <c r="M417" t="s">
        <v>5908</v>
      </c>
      <c r="N417" t="s">
        <v>3637</v>
      </c>
    </row>
    <row r="418" spans="1:21" x14ac:dyDescent="0.2">
      <c r="A418">
        <v>166</v>
      </c>
      <c r="B418" t="s">
        <v>1697</v>
      </c>
      <c r="C418" t="s">
        <v>5909</v>
      </c>
      <c r="D418" t="s">
        <v>5910</v>
      </c>
      <c r="F418" t="s">
        <v>5911</v>
      </c>
      <c r="G418" t="s">
        <v>3535</v>
      </c>
      <c r="H418" t="s">
        <v>3723</v>
      </c>
      <c r="I418" t="s">
        <v>5912</v>
      </c>
      <c r="J418" t="s">
        <v>3578</v>
      </c>
      <c r="K418" t="s">
        <v>3430</v>
      </c>
      <c r="L418" t="s">
        <v>5913</v>
      </c>
      <c r="M418" t="s">
        <v>5914</v>
      </c>
      <c r="N418" t="s">
        <v>3433</v>
      </c>
      <c r="O418" t="s">
        <v>3453</v>
      </c>
      <c r="P418">
        <v>12</v>
      </c>
      <c r="Q418" t="s">
        <v>3396</v>
      </c>
      <c r="R418">
        <v>204</v>
      </c>
      <c r="S418" t="s">
        <v>4165</v>
      </c>
      <c r="T418" t="s">
        <v>4165</v>
      </c>
      <c r="U418" t="s">
        <v>4223</v>
      </c>
    </row>
    <row r="419" spans="1:21" x14ac:dyDescent="0.2">
      <c r="A419">
        <v>1663</v>
      </c>
      <c r="B419" t="s">
        <v>3089</v>
      </c>
      <c r="C419" t="s">
        <v>5915</v>
      </c>
      <c r="D419" t="s">
        <v>4678</v>
      </c>
      <c r="E419" t="s">
        <v>20884</v>
      </c>
      <c r="F419" t="s">
        <v>5820</v>
      </c>
      <c r="G419" t="s">
        <v>4090</v>
      </c>
      <c r="H419" t="s">
        <v>4658</v>
      </c>
      <c r="I419" t="s">
        <v>22206</v>
      </c>
      <c r="J419" t="s">
        <v>22225</v>
      </c>
      <c r="K419" t="s">
        <v>4107</v>
      </c>
      <c r="L419" t="s">
        <v>5916</v>
      </c>
      <c r="M419" t="s">
        <v>5917</v>
      </c>
      <c r="N419" t="s">
        <v>5918</v>
      </c>
      <c r="S419" t="s">
        <v>5919</v>
      </c>
      <c r="T419" t="s">
        <v>5919</v>
      </c>
      <c r="U419" t="s">
        <v>5919</v>
      </c>
    </row>
    <row r="420" spans="1:21" x14ac:dyDescent="0.2">
      <c r="A420">
        <v>1664</v>
      </c>
      <c r="B420" t="s">
        <v>3089</v>
      </c>
      <c r="C420" t="s">
        <v>5920</v>
      </c>
      <c r="D420" t="s">
        <v>5921</v>
      </c>
      <c r="F420" t="s">
        <v>4489</v>
      </c>
      <c r="G420" t="s">
        <v>5629</v>
      </c>
      <c r="H420" t="s">
        <v>5173</v>
      </c>
      <c r="I420" t="s">
        <v>5922</v>
      </c>
      <c r="J420" t="s">
        <v>3671</v>
      </c>
      <c r="K420" t="s">
        <v>4107</v>
      </c>
      <c r="L420" t="s">
        <v>5923</v>
      </c>
      <c r="M420" t="s">
        <v>5924</v>
      </c>
      <c r="Q420" t="s">
        <v>5925</v>
      </c>
      <c r="R420">
        <v>160</v>
      </c>
      <c r="S420" t="s">
        <v>5926</v>
      </c>
      <c r="T420" t="s">
        <v>4521</v>
      </c>
      <c r="U420" t="s">
        <v>4521</v>
      </c>
    </row>
    <row r="421" spans="1:21" x14ac:dyDescent="0.2">
      <c r="A421">
        <v>1665</v>
      </c>
      <c r="B421" t="s">
        <v>3089</v>
      </c>
      <c r="C421" t="s">
        <v>5927</v>
      </c>
      <c r="D421" t="s">
        <v>5928</v>
      </c>
      <c r="F421" t="s">
        <v>4273</v>
      </c>
      <c r="G421" t="s">
        <v>7763</v>
      </c>
      <c r="H421" t="s">
        <v>3421</v>
      </c>
      <c r="I421" t="s">
        <v>22206</v>
      </c>
      <c r="J421" t="s">
        <v>5823</v>
      </c>
      <c r="K421" t="s">
        <v>3422</v>
      </c>
      <c r="L421" t="s">
        <v>5929</v>
      </c>
      <c r="M421" t="s">
        <v>5930</v>
      </c>
      <c r="N421" t="s">
        <v>3017</v>
      </c>
      <c r="S421" t="s">
        <v>5931</v>
      </c>
      <c r="T421" t="s">
        <v>5931</v>
      </c>
      <c r="U421" t="s">
        <v>5931</v>
      </c>
    </row>
    <row r="422" spans="1:21" x14ac:dyDescent="0.2">
      <c r="A422">
        <v>1666</v>
      </c>
      <c r="B422" t="s">
        <v>3089</v>
      </c>
      <c r="C422" t="s">
        <v>5932</v>
      </c>
      <c r="D422" t="s">
        <v>5933</v>
      </c>
      <c r="F422" t="s">
        <v>4105</v>
      </c>
      <c r="G422" t="s">
        <v>4442</v>
      </c>
      <c r="H422" t="s">
        <v>4174</v>
      </c>
      <c r="I422" t="s">
        <v>22207</v>
      </c>
      <c r="J422" t="s">
        <v>4124</v>
      </c>
      <c r="K422" t="s">
        <v>5934</v>
      </c>
      <c r="L422" t="s">
        <v>5935</v>
      </c>
      <c r="M422" t="s">
        <v>5936</v>
      </c>
      <c r="N422" t="s">
        <v>5937</v>
      </c>
      <c r="O422" t="s">
        <v>3605</v>
      </c>
      <c r="P422">
        <v>75</v>
      </c>
      <c r="Q422" t="s">
        <v>3396</v>
      </c>
      <c r="R422">
        <v>200</v>
      </c>
      <c r="S422" t="s">
        <v>5938</v>
      </c>
      <c r="T422" t="s">
        <v>5938</v>
      </c>
      <c r="U422" t="s">
        <v>5938</v>
      </c>
    </row>
    <row r="423" spans="1:21" x14ac:dyDescent="0.2">
      <c r="A423">
        <v>1667</v>
      </c>
      <c r="B423" t="s">
        <v>3089</v>
      </c>
      <c r="C423" t="s">
        <v>5939</v>
      </c>
      <c r="D423" t="s">
        <v>5940</v>
      </c>
      <c r="F423" t="s">
        <v>3595</v>
      </c>
      <c r="G423" t="s">
        <v>4559</v>
      </c>
      <c r="H423" t="s">
        <v>4174</v>
      </c>
      <c r="I423" t="s">
        <v>22206</v>
      </c>
      <c r="J423" t="s">
        <v>5823</v>
      </c>
      <c r="K423" t="s">
        <v>4107</v>
      </c>
      <c r="L423" t="s">
        <v>5941</v>
      </c>
      <c r="M423" t="s">
        <v>5942</v>
      </c>
      <c r="O423" t="s">
        <v>4421</v>
      </c>
      <c r="P423">
        <v>61</v>
      </c>
      <c r="S423" t="s">
        <v>5943</v>
      </c>
      <c r="T423" t="s">
        <v>5943</v>
      </c>
      <c r="U423" t="s">
        <v>5943</v>
      </c>
    </row>
    <row r="424" spans="1:21" x14ac:dyDescent="0.2">
      <c r="A424">
        <v>1668</v>
      </c>
      <c r="B424" t="s">
        <v>3089</v>
      </c>
      <c r="C424" t="s">
        <v>5944</v>
      </c>
      <c r="D424" t="s">
        <v>5945</v>
      </c>
      <c r="F424" t="s">
        <v>4184</v>
      </c>
      <c r="G424" t="s">
        <v>4140</v>
      </c>
      <c r="H424" t="s">
        <v>4174</v>
      </c>
      <c r="I424" t="s">
        <v>22206</v>
      </c>
      <c r="J424" t="s">
        <v>5823</v>
      </c>
      <c r="K424" t="s">
        <v>3422</v>
      </c>
      <c r="L424" t="s">
        <v>5946</v>
      </c>
      <c r="M424" t="s">
        <v>5947</v>
      </c>
      <c r="N424" t="s">
        <v>3017</v>
      </c>
      <c r="S424" t="s">
        <v>5715</v>
      </c>
      <c r="T424" t="s">
        <v>5715</v>
      </c>
      <c r="U424" t="s">
        <v>5715</v>
      </c>
    </row>
    <row r="425" spans="1:21" x14ac:dyDescent="0.2">
      <c r="A425">
        <v>1669</v>
      </c>
      <c r="B425" t="s">
        <v>3089</v>
      </c>
      <c r="C425" t="s">
        <v>5939</v>
      </c>
      <c r="D425" t="s">
        <v>5948</v>
      </c>
      <c r="F425" t="s">
        <v>4105</v>
      </c>
      <c r="G425" t="s">
        <v>21306</v>
      </c>
      <c r="H425" t="s">
        <v>3421</v>
      </c>
      <c r="I425" t="s">
        <v>22206</v>
      </c>
      <c r="J425" t="s">
        <v>5823</v>
      </c>
      <c r="K425" t="s">
        <v>5340</v>
      </c>
      <c r="L425" t="s">
        <v>5949</v>
      </c>
      <c r="M425" t="s">
        <v>5950</v>
      </c>
      <c r="N425" t="s">
        <v>5951</v>
      </c>
    </row>
    <row r="426" spans="1:21" x14ac:dyDescent="0.2">
      <c r="A426">
        <v>167</v>
      </c>
      <c r="B426" t="s">
        <v>1697</v>
      </c>
      <c r="C426" t="s">
        <v>5952</v>
      </c>
      <c r="D426" t="s">
        <v>5953</v>
      </c>
      <c r="F426" t="s">
        <v>5954</v>
      </c>
      <c r="G426" t="s">
        <v>3625</v>
      </c>
      <c r="H426" t="s">
        <v>4073</v>
      </c>
      <c r="I426" t="s">
        <v>5955</v>
      </c>
      <c r="J426" t="s">
        <v>3578</v>
      </c>
      <c r="K426" t="s">
        <v>3430</v>
      </c>
      <c r="L426" t="s">
        <v>5956</v>
      </c>
      <c r="M426" t="s">
        <v>5957</v>
      </c>
      <c r="N426" t="s">
        <v>3433</v>
      </c>
      <c r="O426" t="s">
        <v>3718</v>
      </c>
      <c r="P426">
        <v>19</v>
      </c>
      <c r="Q426" t="s">
        <v>3396</v>
      </c>
      <c r="R426">
        <v>206</v>
      </c>
      <c r="S426" t="s">
        <v>3958</v>
      </c>
      <c r="T426" t="s">
        <v>3958</v>
      </c>
      <c r="U426" t="s">
        <v>3398</v>
      </c>
    </row>
    <row r="427" spans="1:21" x14ac:dyDescent="0.2">
      <c r="A427">
        <v>1677</v>
      </c>
      <c r="B427" t="s">
        <v>3089</v>
      </c>
      <c r="C427" t="s">
        <v>5958</v>
      </c>
      <c r="D427" t="s">
        <v>5959</v>
      </c>
      <c r="F427" t="s">
        <v>4105</v>
      </c>
      <c r="G427" t="s">
        <v>21306</v>
      </c>
      <c r="H427" t="s">
        <v>3421</v>
      </c>
      <c r="I427" t="s">
        <v>22206</v>
      </c>
      <c r="J427" t="s">
        <v>5823</v>
      </c>
      <c r="K427" t="s">
        <v>3422</v>
      </c>
      <c r="L427" t="s">
        <v>5960</v>
      </c>
      <c r="M427" t="s">
        <v>5961</v>
      </c>
      <c r="N427">
        <v>2005</v>
      </c>
      <c r="S427" t="s">
        <v>5962</v>
      </c>
      <c r="T427" t="s">
        <v>5962</v>
      </c>
      <c r="U427" t="s">
        <v>5962</v>
      </c>
    </row>
    <row r="428" spans="1:21" x14ac:dyDescent="0.2">
      <c r="A428">
        <v>1678</v>
      </c>
      <c r="B428" t="s">
        <v>1697</v>
      </c>
      <c r="C428" t="s">
        <v>5963</v>
      </c>
      <c r="D428" t="s">
        <v>22250</v>
      </c>
      <c r="F428" t="s">
        <v>19513</v>
      </c>
      <c r="G428" t="s">
        <v>4090</v>
      </c>
      <c r="H428" t="s">
        <v>4174</v>
      </c>
      <c r="I428" t="s">
        <v>19513</v>
      </c>
      <c r="J428" t="s">
        <v>12196</v>
      </c>
      <c r="K428" t="s">
        <v>4150</v>
      </c>
      <c r="L428" t="s">
        <v>5964</v>
      </c>
      <c r="M428" t="s">
        <v>5965</v>
      </c>
      <c r="O428" t="s">
        <v>4281</v>
      </c>
      <c r="P428">
        <v>68</v>
      </c>
      <c r="S428" t="s">
        <v>5966</v>
      </c>
      <c r="T428" t="s">
        <v>5966</v>
      </c>
      <c r="U428" t="s">
        <v>5966</v>
      </c>
    </row>
    <row r="429" spans="1:21" x14ac:dyDescent="0.2">
      <c r="A429">
        <v>1679</v>
      </c>
      <c r="B429" t="s">
        <v>3089</v>
      </c>
      <c r="C429" t="s">
        <v>5967</v>
      </c>
      <c r="D429" t="s">
        <v>5968</v>
      </c>
      <c r="F429" t="s">
        <v>5969</v>
      </c>
      <c r="G429" t="s">
        <v>21385</v>
      </c>
      <c r="H429" t="s">
        <v>4174</v>
      </c>
      <c r="I429" t="s">
        <v>22207</v>
      </c>
      <c r="J429" t="s">
        <v>4397</v>
      </c>
      <c r="K429" t="s">
        <v>4107</v>
      </c>
      <c r="L429" t="s">
        <v>5970</v>
      </c>
      <c r="M429" t="s">
        <v>5971</v>
      </c>
      <c r="O429" t="s">
        <v>4232</v>
      </c>
      <c r="P429">
        <v>67</v>
      </c>
      <c r="Q429" t="s">
        <v>4554</v>
      </c>
      <c r="R429">
        <v>162</v>
      </c>
      <c r="S429" t="s">
        <v>5972</v>
      </c>
      <c r="T429" t="s">
        <v>5973</v>
      </c>
      <c r="U429" t="s">
        <v>5973</v>
      </c>
    </row>
    <row r="430" spans="1:21" x14ac:dyDescent="0.2">
      <c r="A430">
        <v>168</v>
      </c>
      <c r="B430" t="s">
        <v>1697</v>
      </c>
      <c r="C430" t="s">
        <v>5974</v>
      </c>
      <c r="D430" t="s">
        <v>5975</v>
      </c>
      <c r="F430" t="s">
        <v>5976</v>
      </c>
      <c r="G430" t="s">
        <v>3387</v>
      </c>
      <c r="H430" t="s">
        <v>3763</v>
      </c>
      <c r="I430" t="s">
        <v>5978</v>
      </c>
      <c r="J430" t="s">
        <v>3619</v>
      </c>
      <c r="K430" t="s">
        <v>3430</v>
      </c>
      <c r="L430" t="s">
        <v>5979</v>
      </c>
      <c r="M430" t="s">
        <v>5980</v>
      </c>
      <c r="N430" t="s">
        <v>5981</v>
      </c>
      <c r="Q430" t="s">
        <v>3396</v>
      </c>
      <c r="R430">
        <v>210</v>
      </c>
      <c r="S430" t="s">
        <v>5982</v>
      </c>
      <c r="T430" t="s">
        <v>5982</v>
      </c>
      <c r="U430" t="s">
        <v>3740</v>
      </c>
    </row>
    <row r="431" spans="1:21" x14ac:dyDescent="0.2">
      <c r="A431">
        <v>1681</v>
      </c>
      <c r="B431" t="s">
        <v>3089</v>
      </c>
      <c r="C431" t="s">
        <v>5983</v>
      </c>
      <c r="D431" t="s">
        <v>5984</v>
      </c>
      <c r="F431" t="s">
        <v>5985</v>
      </c>
      <c r="G431" t="s">
        <v>3387</v>
      </c>
      <c r="H431" t="s">
        <v>4174</v>
      </c>
      <c r="I431" t="s">
        <v>22206</v>
      </c>
      <c r="J431" t="s">
        <v>5823</v>
      </c>
      <c r="K431" t="s">
        <v>4107</v>
      </c>
      <c r="L431" t="s">
        <v>5986</v>
      </c>
      <c r="M431" t="s">
        <v>5987</v>
      </c>
      <c r="O431" t="s">
        <v>3758</v>
      </c>
      <c r="P431">
        <v>84</v>
      </c>
      <c r="S431" t="s">
        <v>3775</v>
      </c>
      <c r="T431" t="s">
        <v>3775</v>
      </c>
      <c r="U431" t="s">
        <v>3775</v>
      </c>
    </row>
    <row r="432" spans="1:21" x14ac:dyDescent="0.2">
      <c r="A432">
        <v>1685</v>
      </c>
      <c r="B432" t="s">
        <v>3089</v>
      </c>
      <c r="C432" t="s">
        <v>5989</v>
      </c>
      <c r="D432" t="s">
        <v>5658</v>
      </c>
      <c r="F432" t="s">
        <v>5990</v>
      </c>
      <c r="G432" t="s">
        <v>21365</v>
      </c>
      <c r="H432" t="s">
        <v>3421</v>
      </c>
      <c r="I432" t="s">
        <v>22206</v>
      </c>
      <c r="J432" t="s">
        <v>5823</v>
      </c>
      <c r="K432" t="s">
        <v>3422</v>
      </c>
      <c r="L432" t="s">
        <v>5991</v>
      </c>
      <c r="M432" t="s">
        <v>5992</v>
      </c>
      <c r="N432" t="s">
        <v>5993</v>
      </c>
    </row>
    <row r="433" spans="1:21" x14ac:dyDescent="0.2">
      <c r="A433">
        <v>169</v>
      </c>
      <c r="B433" t="s">
        <v>1697</v>
      </c>
      <c r="C433" t="s">
        <v>5994</v>
      </c>
      <c r="D433" t="s">
        <v>5995</v>
      </c>
      <c r="F433" t="s">
        <v>5996</v>
      </c>
      <c r="G433" t="s">
        <v>3435</v>
      </c>
      <c r="H433" t="s">
        <v>21386</v>
      </c>
      <c r="I433" t="s">
        <v>5998</v>
      </c>
      <c r="J433" t="s">
        <v>5999</v>
      </c>
      <c r="K433" t="s">
        <v>3422</v>
      </c>
      <c r="L433" t="s">
        <v>6000</v>
      </c>
      <c r="M433" t="s">
        <v>6001</v>
      </c>
      <c r="N433" t="s">
        <v>3394</v>
      </c>
      <c r="O433" t="s">
        <v>3395</v>
      </c>
      <c r="P433">
        <v>90</v>
      </c>
      <c r="Q433" t="s">
        <v>3396</v>
      </c>
      <c r="R433">
        <v>213</v>
      </c>
      <c r="S433" t="s">
        <v>6002</v>
      </c>
      <c r="T433" t="s">
        <v>6002</v>
      </c>
      <c r="U433" t="s">
        <v>4264</v>
      </c>
    </row>
    <row r="434" spans="1:21" x14ac:dyDescent="0.2">
      <c r="A434">
        <v>1693</v>
      </c>
      <c r="B434" t="s">
        <v>3089</v>
      </c>
      <c r="C434" t="s">
        <v>6003</v>
      </c>
      <c r="D434" t="s">
        <v>4678</v>
      </c>
      <c r="E434" t="s">
        <v>20884</v>
      </c>
      <c r="F434" t="s">
        <v>5820</v>
      </c>
      <c r="G434" t="s">
        <v>4090</v>
      </c>
      <c r="H434" t="s">
        <v>4174</v>
      </c>
      <c r="I434" t="s">
        <v>22206</v>
      </c>
      <c r="J434" t="s">
        <v>5823</v>
      </c>
      <c r="K434" t="s">
        <v>4107</v>
      </c>
      <c r="L434" t="s">
        <v>6004</v>
      </c>
      <c r="M434" t="s">
        <v>6005</v>
      </c>
      <c r="O434" t="s">
        <v>5826</v>
      </c>
      <c r="P434">
        <v>62</v>
      </c>
      <c r="S434" t="s">
        <v>5252</v>
      </c>
      <c r="T434" t="s">
        <v>5252</v>
      </c>
      <c r="U434" t="s">
        <v>5252</v>
      </c>
    </row>
    <row r="435" spans="1:21" x14ac:dyDescent="0.2">
      <c r="A435">
        <v>1699</v>
      </c>
      <c r="B435" t="s">
        <v>3089</v>
      </c>
      <c r="C435" t="s">
        <v>6006</v>
      </c>
      <c r="D435" t="s">
        <v>4678</v>
      </c>
      <c r="F435" t="s">
        <v>5218</v>
      </c>
      <c r="G435" t="s">
        <v>7763</v>
      </c>
      <c r="H435" t="s">
        <v>3421</v>
      </c>
      <c r="I435" t="s">
        <v>22206</v>
      </c>
      <c r="J435" t="s">
        <v>5823</v>
      </c>
      <c r="K435" t="s">
        <v>3422</v>
      </c>
      <c r="L435" t="s">
        <v>6007</v>
      </c>
      <c r="M435" t="s">
        <v>6008</v>
      </c>
      <c r="N435" t="s">
        <v>3017</v>
      </c>
      <c r="S435" t="s">
        <v>6009</v>
      </c>
      <c r="T435" t="s">
        <v>6009</v>
      </c>
      <c r="U435" t="s">
        <v>6009</v>
      </c>
    </row>
    <row r="436" spans="1:21" x14ac:dyDescent="0.2">
      <c r="A436">
        <v>170</v>
      </c>
      <c r="B436" t="s">
        <v>1697</v>
      </c>
      <c r="C436" t="s">
        <v>6010</v>
      </c>
      <c r="D436" t="s">
        <v>6011</v>
      </c>
      <c r="F436" t="s">
        <v>6012</v>
      </c>
      <c r="G436" t="s">
        <v>3625</v>
      </c>
      <c r="H436" t="s">
        <v>3640</v>
      </c>
      <c r="I436" t="s">
        <v>3627</v>
      </c>
      <c r="J436" t="s">
        <v>3512</v>
      </c>
      <c r="K436" t="s">
        <v>3430</v>
      </c>
      <c r="L436" t="s">
        <v>6013</v>
      </c>
      <c r="M436" t="s">
        <v>6014</v>
      </c>
      <c r="N436" t="s">
        <v>3433</v>
      </c>
      <c r="O436" t="s">
        <v>3453</v>
      </c>
      <c r="P436">
        <v>71</v>
      </c>
      <c r="Q436" t="s">
        <v>3396</v>
      </c>
      <c r="R436">
        <v>204</v>
      </c>
      <c r="S436" t="s">
        <v>6015</v>
      </c>
      <c r="T436" t="s">
        <v>6015</v>
      </c>
      <c r="U436" t="s">
        <v>6016</v>
      </c>
    </row>
    <row r="437" spans="1:21" x14ac:dyDescent="0.2">
      <c r="A437">
        <v>1701</v>
      </c>
      <c r="B437" t="s">
        <v>3089</v>
      </c>
      <c r="C437" t="s">
        <v>6017</v>
      </c>
      <c r="D437" t="s">
        <v>4130</v>
      </c>
      <c r="F437" t="s">
        <v>4105</v>
      </c>
      <c r="G437" t="s">
        <v>4098</v>
      </c>
      <c r="H437" t="s">
        <v>4517</v>
      </c>
      <c r="I437" t="s">
        <v>22206</v>
      </c>
      <c r="J437" t="s">
        <v>22225</v>
      </c>
      <c r="K437" t="s">
        <v>4107</v>
      </c>
      <c r="L437" t="s">
        <v>6018</v>
      </c>
      <c r="M437" t="s">
        <v>6019</v>
      </c>
      <c r="N437" t="s">
        <v>6020</v>
      </c>
      <c r="S437" t="s">
        <v>6021</v>
      </c>
      <c r="T437" t="s">
        <v>6022</v>
      </c>
      <c r="U437" t="s">
        <v>6022</v>
      </c>
    </row>
    <row r="438" spans="1:21" x14ac:dyDescent="0.2">
      <c r="A438">
        <v>1702</v>
      </c>
      <c r="B438" t="s">
        <v>3089</v>
      </c>
      <c r="C438" t="s">
        <v>6023</v>
      </c>
      <c r="D438" t="s">
        <v>6024</v>
      </c>
      <c r="F438" t="s">
        <v>4454</v>
      </c>
      <c r="G438" t="s">
        <v>4098</v>
      </c>
      <c r="H438" t="s">
        <v>6025</v>
      </c>
      <c r="I438" t="s">
        <v>22206</v>
      </c>
      <c r="J438" t="s">
        <v>5823</v>
      </c>
      <c r="K438" t="s">
        <v>4107</v>
      </c>
      <c r="L438" t="s">
        <v>6026</v>
      </c>
      <c r="M438" t="s">
        <v>6027</v>
      </c>
      <c r="N438" t="s">
        <v>3017</v>
      </c>
      <c r="S438" t="s">
        <v>6028</v>
      </c>
      <c r="T438" t="s">
        <v>6028</v>
      </c>
      <c r="U438" t="s">
        <v>6028</v>
      </c>
    </row>
    <row r="439" spans="1:21" x14ac:dyDescent="0.2">
      <c r="A439">
        <v>1708</v>
      </c>
      <c r="B439" t="s">
        <v>3089</v>
      </c>
      <c r="C439" t="s">
        <v>6029</v>
      </c>
      <c r="D439" t="s">
        <v>6030</v>
      </c>
      <c r="F439" t="s">
        <v>6031</v>
      </c>
      <c r="G439" t="s">
        <v>21387</v>
      </c>
      <c r="H439" t="s">
        <v>3421</v>
      </c>
      <c r="I439" t="s">
        <v>22206</v>
      </c>
      <c r="J439" t="s">
        <v>5823</v>
      </c>
      <c r="K439" t="s">
        <v>3422</v>
      </c>
      <c r="L439" t="s">
        <v>6032</v>
      </c>
      <c r="M439" t="s">
        <v>6033</v>
      </c>
      <c r="S439" t="s">
        <v>6034</v>
      </c>
      <c r="T439" t="s">
        <v>6034</v>
      </c>
      <c r="U439" t="s">
        <v>6034</v>
      </c>
    </row>
    <row r="440" spans="1:21" x14ac:dyDescent="0.2">
      <c r="A440">
        <v>171</v>
      </c>
      <c r="B440" t="s">
        <v>1697</v>
      </c>
      <c r="C440" t="s">
        <v>6035</v>
      </c>
      <c r="D440" t="s">
        <v>6036</v>
      </c>
      <c r="F440" t="s">
        <v>20877</v>
      </c>
      <c r="G440" t="s">
        <v>3420</v>
      </c>
      <c r="H440" t="s">
        <v>3421</v>
      </c>
      <c r="I440" t="s">
        <v>6037</v>
      </c>
      <c r="J440" t="s">
        <v>4562</v>
      </c>
      <c r="K440" t="s">
        <v>4150</v>
      </c>
      <c r="L440" t="s">
        <v>6038</v>
      </c>
      <c r="M440" t="s">
        <v>6039</v>
      </c>
      <c r="N440" t="s">
        <v>3394</v>
      </c>
      <c r="Q440" t="s">
        <v>3396</v>
      </c>
      <c r="R440">
        <v>206</v>
      </c>
      <c r="S440" t="s">
        <v>5973</v>
      </c>
      <c r="T440" t="s">
        <v>5973</v>
      </c>
      <c r="U440" t="s">
        <v>5973</v>
      </c>
    </row>
    <row r="441" spans="1:21" x14ac:dyDescent="0.2">
      <c r="A441">
        <v>1711</v>
      </c>
      <c r="B441" t="s">
        <v>3089</v>
      </c>
      <c r="C441" t="s">
        <v>6040</v>
      </c>
      <c r="D441" t="s">
        <v>4997</v>
      </c>
      <c r="F441" t="s">
        <v>4558</v>
      </c>
      <c r="G441" t="s">
        <v>6041</v>
      </c>
      <c r="H441" t="s">
        <v>6042</v>
      </c>
      <c r="I441" t="s">
        <v>6043</v>
      </c>
      <c r="J441" t="s">
        <v>3725</v>
      </c>
      <c r="K441" t="s">
        <v>4107</v>
      </c>
      <c r="L441" t="s">
        <v>6044</v>
      </c>
      <c r="M441" t="s">
        <v>6045</v>
      </c>
      <c r="S441" t="s">
        <v>6046</v>
      </c>
      <c r="T441" t="s">
        <v>6046</v>
      </c>
      <c r="U441" t="s">
        <v>6047</v>
      </c>
    </row>
    <row r="442" spans="1:21" x14ac:dyDescent="0.2">
      <c r="A442">
        <v>1712</v>
      </c>
      <c r="B442" t="s">
        <v>3089</v>
      </c>
      <c r="C442" t="s">
        <v>6048</v>
      </c>
      <c r="D442" t="s">
        <v>6049</v>
      </c>
      <c r="F442" t="s">
        <v>4648</v>
      </c>
      <c r="G442" t="s">
        <v>4140</v>
      </c>
      <c r="H442" t="s">
        <v>4374</v>
      </c>
      <c r="I442" t="s">
        <v>6050</v>
      </c>
      <c r="J442" t="s">
        <v>3671</v>
      </c>
      <c r="K442" t="s">
        <v>4107</v>
      </c>
      <c r="L442" t="s">
        <v>6051</v>
      </c>
      <c r="M442" t="s">
        <v>6052</v>
      </c>
      <c r="S442" t="s">
        <v>6053</v>
      </c>
      <c r="T442" t="s">
        <v>6053</v>
      </c>
      <c r="U442" t="s">
        <v>6053</v>
      </c>
    </row>
    <row r="443" spans="1:21" x14ac:dyDescent="0.2">
      <c r="A443">
        <v>1713</v>
      </c>
      <c r="B443" t="s">
        <v>3089</v>
      </c>
      <c r="C443" t="s">
        <v>6054</v>
      </c>
      <c r="D443" t="s">
        <v>6055</v>
      </c>
      <c r="F443" t="s">
        <v>4184</v>
      </c>
      <c r="G443" t="s">
        <v>21370</v>
      </c>
      <c r="H443" t="s">
        <v>3421</v>
      </c>
      <c r="I443" t="s">
        <v>22206</v>
      </c>
      <c r="J443" t="s">
        <v>5823</v>
      </c>
      <c r="K443" t="s">
        <v>3422</v>
      </c>
      <c r="L443" t="s">
        <v>6056</v>
      </c>
      <c r="M443" t="s">
        <v>6057</v>
      </c>
      <c r="N443" t="s">
        <v>3637</v>
      </c>
      <c r="S443" t="s">
        <v>6058</v>
      </c>
      <c r="T443" t="s">
        <v>6058</v>
      </c>
      <c r="U443" t="s">
        <v>6058</v>
      </c>
    </row>
    <row r="444" spans="1:21" x14ac:dyDescent="0.2">
      <c r="A444">
        <v>1714</v>
      </c>
      <c r="B444" t="s">
        <v>3089</v>
      </c>
      <c r="C444" t="s">
        <v>6059</v>
      </c>
      <c r="D444" t="s">
        <v>6060</v>
      </c>
      <c r="F444" t="s">
        <v>4105</v>
      </c>
      <c r="G444" t="s">
        <v>21365</v>
      </c>
      <c r="H444" t="s">
        <v>3421</v>
      </c>
      <c r="I444" t="s">
        <v>22206</v>
      </c>
      <c r="J444" t="s">
        <v>5823</v>
      </c>
      <c r="K444" t="s">
        <v>3422</v>
      </c>
      <c r="L444" t="s">
        <v>6061</v>
      </c>
      <c r="M444" t="s">
        <v>6062</v>
      </c>
      <c r="N444" t="s">
        <v>3017</v>
      </c>
      <c r="S444" t="s">
        <v>5336</v>
      </c>
      <c r="T444" t="s">
        <v>5336</v>
      </c>
      <c r="U444" t="s">
        <v>5336</v>
      </c>
    </row>
    <row r="445" spans="1:21" x14ac:dyDescent="0.2">
      <c r="A445">
        <v>1715</v>
      </c>
      <c r="B445" t="s">
        <v>3089</v>
      </c>
      <c r="C445" t="s">
        <v>6063</v>
      </c>
      <c r="D445" t="s">
        <v>6064</v>
      </c>
      <c r="F445" t="s">
        <v>6065</v>
      </c>
      <c r="G445" t="s">
        <v>21306</v>
      </c>
      <c r="H445" t="s">
        <v>3421</v>
      </c>
      <c r="I445" t="s">
        <v>22206</v>
      </c>
      <c r="J445" t="s">
        <v>5823</v>
      </c>
      <c r="K445" t="s">
        <v>3422</v>
      </c>
      <c r="L445" t="s">
        <v>6066</v>
      </c>
      <c r="M445" t="s">
        <v>6067</v>
      </c>
      <c r="N445" t="s">
        <v>3017</v>
      </c>
      <c r="S445" t="s">
        <v>6068</v>
      </c>
      <c r="T445" t="s">
        <v>6068</v>
      </c>
      <c r="U445" t="s">
        <v>6068</v>
      </c>
    </row>
    <row r="446" spans="1:21" x14ac:dyDescent="0.2">
      <c r="A446">
        <v>1716</v>
      </c>
      <c r="B446" t="s">
        <v>3089</v>
      </c>
      <c r="C446" t="s">
        <v>6069</v>
      </c>
      <c r="D446" t="s">
        <v>6070</v>
      </c>
      <c r="F446" t="s">
        <v>4273</v>
      </c>
      <c r="G446" t="s">
        <v>21306</v>
      </c>
      <c r="H446" t="s">
        <v>3421</v>
      </c>
      <c r="I446" t="s">
        <v>22206</v>
      </c>
      <c r="J446" t="s">
        <v>5823</v>
      </c>
      <c r="K446" t="s">
        <v>3422</v>
      </c>
      <c r="L446" t="s">
        <v>6071</v>
      </c>
      <c r="M446" t="s">
        <v>6072</v>
      </c>
      <c r="S446" t="s">
        <v>6073</v>
      </c>
      <c r="T446" t="s">
        <v>6073</v>
      </c>
      <c r="U446" t="s">
        <v>6073</v>
      </c>
    </row>
    <row r="447" spans="1:21" x14ac:dyDescent="0.2">
      <c r="A447">
        <v>1718</v>
      </c>
      <c r="B447" t="s">
        <v>3089</v>
      </c>
      <c r="C447" t="s">
        <v>6074</v>
      </c>
      <c r="D447" t="s">
        <v>6075</v>
      </c>
      <c r="F447" t="s">
        <v>4184</v>
      </c>
      <c r="G447" t="s">
        <v>21365</v>
      </c>
      <c r="H447" t="s">
        <v>3421</v>
      </c>
      <c r="I447" t="s">
        <v>22206</v>
      </c>
      <c r="J447" t="s">
        <v>5823</v>
      </c>
      <c r="K447" t="s">
        <v>3422</v>
      </c>
      <c r="L447" t="s">
        <v>6076</v>
      </c>
      <c r="M447" t="s">
        <v>6077</v>
      </c>
      <c r="S447" t="s">
        <v>6078</v>
      </c>
      <c r="T447" t="s">
        <v>6078</v>
      </c>
      <c r="U447" t="s">
        <v>6078</v>
      </c>
    </row>
    <row r="448" spans="1:21" x14ac:dyDescent="0.2">
      <c r="A448">
        <v>1719</v>
      </c>
      <c r="B448" t="s">
        <v>3089</v>
      </c>
      <c r="C448" t="s">
        <v>6079</v>
      </c>
      <c r="D448" t="s">
        <v>6080</v>
      </c>
      <c r="E448" t="s">
        <v>20884</v>
      </c>
      <c r="F448" t="s">
        <v>6081</v>
      </c>
      <c r="G448" t="s">
        <v>21306</v>
      </c>
      <c r="H448" t="s">
        <v>3421</v>
      </c>
      <c r="I448" t="s">
        <v>22206</v>
      </c>
      <c r="J448" t="s">
        <v>5823</v>
      </c>
      <c r="K448" t="s">
        <v>3422</v>
      </c>
      <c r="L448" t="s">
        <v>6082</v>
      </c>
      <c r="M448" t="s">
        <v>6083</v>
      </c>
      <c r="N448" t="s">
        <v>3637</v>
      </c>
    </row>
    <row r="449" spans="1:21" x14ac:dyDescent="0.2">
      <c r="A449">
        <v>172</v>
      </c>
      <c r="B449" t="s">
        <v>1697</v>
      </c>
      <c r="C449" t="s">
        <v>6084</v>
      </c>
      <c r="D449" t="s">
        <v>6085</v>
      </c>
      <c r="F449" t="s">
        <v>6086</v>
      </c>
      <c r="G449" t="s">
        <v>7644</v>
      </c>
      <c r="H449" t="s">
        <v>3763</v>
      </c>
      <c r="I449" t="s">
        <v>6088</v>
      </c>
      <c r="J449" t="s">
        <v>3544</v>
      </c>
      <c r="K449" t="s">
        <v>3422</v>
      </c>
      <c r="L449" t="s">
        <v>6089</v>
      </c>
      <c r="M449" t="s">
        <v>6090</v>
      </c>
      <c r="N449" t="s">
        <v>3433</v>
      </c>
      <c r="O449" t="s">
        <v>3598</v>
      </c>
      <c r="P449">
        <v>93</v>
      </c>
      <c r="Q449" t="s">
        <v>3396</v>
      </c>
      <c r="R449">
        <v>210</v>
      </c>
      <c r="S449" t="s">
        <v>6091</v>
      </c>
      <c r="T449" t="s">
        <v>6091</v>
      </c>
      <c r="U449" t="s">
        <v>3936</v>
      </c>
    </row>
    <row r="450" spans="1:21" x14ac:dyDescent="0.2">
      <c r="A450">
        <v>1723</v>
      </c>
      <c r="B450" t="s">
        <v>3089</v>
      </c>
      <c r="C450" t="s">
        <v>6092</v>
      </c>
      <c r="D450" t="s">
        <v>6093</v>
      </c>
      <c r="F450" t="s">
        <v>6094</v>
      </c>
      <c r="G450" t="s">
        <v>4090</v>
      </c>
      <c r="H450" t="s">
        <v>4174</v>
      </c>
      <c r="I450" t="s">
        <v>6095</v>
      </c>
      <c r="J450" t="s">
        <v>5559</v>
      </c>
      <c r="K450" t="s">
        <v>4107</v>
      </c>
      <c r="L450" t="s">
        <v>6096</v>
      </c>
      <c r="M450" t="s">
        <v>6097</v>
      </c>
      <c r="Q450" t="s">
        <v>4401</v>
      </c>
      <c r="R450">
        <v>221</v>
      </c>
      <c r="S450" t="s">
        <v>6098</v>
      </c>
      <c r="T450" t="s">
        <v>4111</v>
      </c>
      <c r="U450" t="s">
        <v>4111</v>
      </c>
    </row>
    <row r="451" spans="1:21" x14ac:dyDescent="0.2">
      <c r="A451">
        <v>1724</v>
      </c>
      <c r="B451" t="s">
        <v>3089</v>
      </c>
      <c r="C451" t="s">
        <v>6099</v>
      </c>
      <c r="D451" t="s">
        <v>6100</v>
      </c>
      <c r="E451" t="s">
        <v>20884</v>
      </c>
      <c r="F451" t="s">
        <v>4435</v>
      </c>
      <c r="G451" t="s">
        <v>6101</v>
      </c>
      <c r="H451" t="s">
        <v>4174</v>
      </c>
      <c r="I451" t="s">
        <v>22251</v>
      </c>
      <c r="J451" t="s">
        <v>6103</v>
      </c>
      <c r="K451" t="s">
        <v>4150</v>
      </c>
      <c r="L451" t="s">
        <v>6104</v>
      </c>
      <c r="M451" t="s">
        <v>6105</v>
      </c>
      <c r="N451" t="s">
        <v>21348</v>
      </c>
      <c r="S451" t="s">
        <v>21388</v>
      </c>
      <c r="T451" t="s">
        <v>21388</v>
      </c>
      <c r="U451" t="s">
        <v>21388</v>
      </c>
    </row>
    <row r="452" spans="1:21" x14ac:dyDescent="0.2">
      <c r="A452">
        <v>173</v>
      </c>
      <c r="B452" t="s">
        <v>1697</v>
      </c>
      <c r="C452" t="s">
        <v>4672</v>
      </c>
      <c r="D452" t="s">
        <v>4673</v>
      </c>
      <c r="F452" t="s">
        <v>6106</v>
      </c>
      <c r="G452" t="s">
        <v>4016</v>
      </c>
      <c r="H452" t="s">
        <v>8919</v>
      </c>
      <c r="I452" t="s">
        <v>6107</v>
      </c>
      <c r="J452" t="s">
        <v>3578</v>
      </c>
      <c r="K452" t="s">
        <v>3422</v>
      </c>
      <c r="L452" t="s">
        <v>6108</v>
      </c>
      <c r="M452" t="s">
        <v>6109</v>
      </c>
      <c r="N452" t="s">
        <v>3394</v>
      </c>
      <c r="O452" t="s">
        <v>3395</v>
      </c>
      <c r="P452">
        <v>13</v>
      </c>
      <c r="Q452" t="s">
        <v>3396</v>
      </c>
      <c r="R452">
        <v>213</v>
      </c>
      <c r="S452" t="s">
        <v>5741</v>
      </c>
      <c r="T452" t="s">
        <v>5741</v>
      </c>
      <c r="U452" t="s">
        <v>6110</v>
      </c>
    </row>
    <row r="453" spans="1:21" x14ac:dyDescent="0.2">
      <c r="A453">
        <v>1730</v>
      </c>
      <c r="B453" t="s">
        <v>3089</v>
      </c>
      <c r="C453" t="s">
        <v>6111</v>
      </c>
      <c r="D453" t="s">
        <v>6112</v>
      </c>
      <c r="F453" t="s">
        <v>5366</v>
      </c>
      <c r="G453" t="s">
        <v>4140</v>
      </c>
      <c r="H453" t="s">
        <v>4174</v>
      </c>
      <c r="I453" t="s">
        <v>22206</v>
      </c>
      <c r="J453" t="s">
        <v>5823</v>
      </c>
      <c r="K453" t="s">
        <v>4659</v>
      </c>
      <c r="L453" t="s">
        <v>6113</v>
      </c>
      <c r="M453" t="s">
        <v>6114</v>
      </c>
      <c r="N453" t="s">
        <v>6115</v>
      </c>
      <c r="O453" t="s">
        <v>6116</v>
      </c>
      <c r="P453">
        <v>23</v>
      </c>
      <c r="S453" t="s">
        <v>6117</v>
      </c>
      <c r="T453" t="s">
        <v>6117</v>
      </c>
      <c r="U453" t="s">
        <v>6117</v>
      </c>
    </row>
    <row r="454" spans="1:21" x14ac:dyDescent="0.2">
      <c r="A454">
        <v>1732</v>
      </c>
      <c r="B454" t="s">
        <v>3089</v>
      </c>
      <c r="C454" t="s">
        <v>6118</v>
      </c>
      <c r="D454" t="s">
        <v>4678</v>
      </c>
      <c r="E454" t="s">
        <v>20884</v>
      </c>
      <c r="F454" t="s">
        <v>6119</v>
      </c>
      <c r="G454" t="s">
        <v>6120</v>
      </c>
      <c r="H454" t="s">
        <v>20912</v>
      </c>
      <c r="I454" t="s">
        <v>22206</v>
      </c>
      <c r="J454" t="s">
        <v>5823</v>
      </c>
      <c r="K454" t="s">
        <v>6121</v>
      </c>
      <c r="L454" t="s">
        <v>6122</v>
      </c>
      <c r="M454" t="s">
        <v>6123</v>
      </c>
      <c r="N454" t="s">
        <v>6124</v>
      </c>
      <c r="O454" t="s">
        <v>6125</v>
      </c>
      <c r="P454">
        <v>123</v>
      </c>
      <c r="S454" t="s">
        <v>6126</v>
      </c>
      <c r="T454" t="s">
        <v>6126</v>
      </c>
      <c r="U454" t="s">
        <v>6126</v>
      </c>
    </row>
    <row r="455" spans="1:21" x14ac:dyDescent="0.2">
      <c r="A455">
        <v>1734</v>
      </c>
      <c r="B455" t="s">
        <v>3089</v>
      </c>
      <c r="C455" t="s">
        <v>23109</v>
      </c>
      <c r="D455" t="s">
        <v>6127</v>
      </c>
      <c r="F455" t="s">
        <v>6128</v>
      </c>
      <c r="G455" t="s">
        <v>4389</v>
      </c>
      <c r="H455" t="s">
        <v>4174</v>
      </c>
      <c r="I455" t="s">
        <v>22206</v>
      </c>
      <c r="J455" t="s">
        <v>5823</v>
      </c>
      <c r="K455" t="s">
        <v>4107</v>
      </c>
      <c r="L455" t="s">
        <v>6129</v>
      </c>
      <c r="M455" t="s">
        <v>6130</v>
      </c>
      <c r="N455" t="s">
        <v>6131</v>
      </c>
      <c r="S455" t="s">
        <v>4639</v>
      </c>
      <c r="T455" t="s">
        <v>4639</v>
      </c>
      <c r="U455" t="s">
        <v>4639</v>
      </c>
    </row>
    <row r="456" spans="1:21" x14ac:dyDescent="0.2">
      <c r="A456">
        <v>1735</v>
      </c>
      <c r="B456" t="s">
        <v>3089</v>
      </c>
      <c r="C456" t="s">
        <v>6132</v>
      </c>
      <c r="D456" t="s">
        <v>6133</v>
      </c>
      <c r="F456" t="s">
        <v>4184</v>
      </c>
      <c r="G456" t="s">
        <v>21365</v>
      </c>
      <c r="H456" t="s">
        <v>3421</v>
      </c>
      <c r="I456" t="s">
        <v>22206</v>
      </c>
      <c r="J456" t="s">
        <v>5823</v>
      </c>
      <c r="K456" t="s">
        <v>3422</v>
      </c>
      <c r="L456" t="s">
        <v>6134</v>
      </c>
      <c r="M456" t="s">
        <v>6135</v>
      </c>
      <c r="N456" t="s">
        <v>3017</v>
      </c>
      <c r="S456" t="s">
        <v>6136</v>
      </c>
      <c r="T456" t="s">
        <v>6136</v>
      </c>
      <c r="U456" t="s">
        <v>6136</v>
      </c>
    </row>
    <row r="457" spans="1:21" x14ac:dyDescent="0.2">
      <c r="A457">
        <v>1736</v>
      </c>
      <c r="B457" t="s">
        <v>3089</v>
      </c>
      <c r="C457" t="s">
        <v>6137</v>
      </c>
      <c r="D457" t="s">
        <v>6138</v>
      </c>
      <c r="F457" t="s">
        <v>4184</v>
      </c>
      <c r="G457" t="s">
        <v>21306</v>
      </c>
      <c r="H457" t="s">
        <v>3421</v>
      </c>
      <c r="I457" t="s">
        <v>22206</v>
      </c>
      <c r="J457" t="s">
        <v>5823</v>
      </c>
      <c r="K457" t="s">
        <v>3430</v>
      </c>
      <c r="L457" t="s">
        <v>6139</v>
      </c>
      <c r="M457" t="s">
        <v>6140</v>
      </c>
      <c r="N457" t="s">
        <v>6141</v>
      </c>
    </row>
    <row r="458" spans="1:21" x14ac:dyDescent="0.2">
      <c r="A458">
        <v>1737</v>
      </c>
      <c r="B458" t="s">
        <v>3089</v>
      </c>
      <c r="C458" t="s">
        <v>6142</v>
      </c>
      <c r="F458" t="s">
        <v>4105</v>
      </c>
      <c r="G458" t="s">
        <v>6143</v>
      </c>
      <c r="H458" t="s">
        <v>4174</v>
      </c>
      <c r="I458" t="s">
        <v>22206</v>
      </c>
      <c r="J458" t="s">
        <v>5823</v>
      </c>
      <c r="K458" t="s">
        <v>4107</v>
      </c>
      <c r="L458" t="s">
        <v>6144</v>
      </c>
      <c r="M458" t="s">
        <v>6145</v>
      </c>
      <c r="O458" t="s">
        <v>6146</v>
      </c>
      <c r="P458">
        <v>25</v>
      </c>
      <c r="S458" t="s">
        <v>5311</v>
      </c>
      <c r="T458" t="s">
        <v>5311</v>
      </c>
      <c r="U458" t="s">
        <v>5311</v>
      </c>
    </row>
    <row r="459" spans="1:21" x14ac:dyDescent="0.2">
      <c r="A459">
        <v>1738</v>
      </c>
      <c r="B459" t="s">
        <v>3089</v>
      </c>
      <c r="C459" t="s">
        <v>6147</v>
      </c>
      <c r="D459" t="s">
        <v>4678</v>
      </c>
      <c r="E459" t="s">
        <v>20884</v>
      </c>
      <c r="F459" t="s">
        <v>5218</v>
      </c>
      <c r="G459" t="s">
        <v>7763</v>
      </c>
      <c r="H459" t="s">
        <v>3421</v>
      </c>
      <c r="I459" t="s">
        <v>22206</v>
      </c>
      <c r="J459" t="s">
        <v>5823</v>
      </c>
      <c r="K459" t="s">
        <v>3422</v>
      </c>
      <c r="L459" t="s">
        <v>6148</v>
      </c>
      <c r="M459" t="s">
        <v>6149</v>
      </c>
      <c r="N459" t="s">
        <v>3017</v>
      </c>
      <c r="S459" t="s">
        <v>6150</v>
      </c>
      <c r="T459" t="s">
        <v>6150</v>
      </c>
      <c r="U459" t="s">
        <v>6150</v>
      </c>
    </row>
    <row r="460" spans="1:21" x14ac:dyDescent="0.2">
      <c r="A460">
        <v>1739</v>
      </c>
      <c r="B460" t="s">
        <v>3089</v>
      </c>
      <c r="C460" t="s">
        <v>6151</v>
      </c>
      <c r="D460" t="s">
        <v>6152</v>
      </c>
      <c r="F460" t="s">
        <v>4105</v>
      </c>
      <c r="G460" t="s">
        <v>21365</v>
      </c>
      <c r="H460" t="s">
        <v>3421</v>
      </c>
      <c r="I460" t="s">
        <v>22206</v>
      </c>
      <c r="J460" t="s">
        <v>5823</v>
      </c>
      <c r="K460" t="s">
        <v>3422</v>
      </c>
      <c r="L460" t="s">
        <v>6153</v>
      </c>
      <c r="M460" t="s">
        <v>6154</v>
      </c>
      <c r="N460">
        <v>2005</v>
      </c>
      <c r="S460" t="s">
        <v>6155</v>
      </c>
      <c r="T460" t="s">
        <v>6155</v>
      </c>
      <c r="U460" t="s">
        <v>6155</v>
      </c>
    </row>
    <row r="461" spans="1:21" x14ac:dyDescent="0.2">
      <c r="A461">
        <v>174</v>
      </c>
      <c r="B461" t="s">
        <v>1697</v>
      </c>
      <c r="C461" t="s">
        <v>6156</v>
      </c>
      <c r="D461" t="s">
        <v>6157</v>
      </c>
      <c r="F461" t="s">
        <v>6158</v>
      </c>
      <c r="G461" t="s">
        <v>3387</v>
      </c>
      <c r="H461" t="s">
        <v>6159</v>
      </c>
      <c r="I461" t="s">
        <v>5013</v>
      </c>
      <c r="J461" t="s">
        <v>3827</v>
      </c>
      <c r="K461" t="s">
        <v>5005</v>
      </c>
      <c r="L461" t="s">
        <v>6160</v>
      </c>
      <c r="M461" t="s">
        <v>6161</v>
      </c>
      <c r="N461" t="s">
        <v>3394</v>
      </c>
      <c r="O461" t="s">
        <v>3605</v>
      </c>
      <c r="P461">
        <v>76</v>
      </c>
      <c r="Q461" t="s">
        <v>3396</v>
      </c>
      <c r="R461">
        <v>214</v>
      </c>
      <c r="S461" t="s">
        <v>6162</v>
      </c>
      <c r="T461" t="s">
        <v>6162</v>
      </c>
      <c r="U461" t="s">
        <v>6162</v>
      </c>
    </row>
    <row r="462" spans="1:21" x14ac:dyDescent="0.2">
      <c r="A462">
        <v>1740</v>
      </c>
      <c r="B462" t="s">
        <v>3089</v>
      </c>
      <c r="C462" t="s">
        <v>6163</v>
      </c>
      <c r="D462" t="s">
        <v>6164</v>
      </c>
      <c r="F462" t="s">
        <v>4273</v>
      </c>
      <c r="G462" t="s">
        <v>4140</v>
      </c>
      <c r="H462" t="s">
        <v>4658</v>
      </c>
      <c r="I462" t="s">
        <v>22206</v>
      </c>
      <c r="J462" t="s">
        <v>5823</v>
      </c>
      <c r="K462" t="s">
        <v>4659</v>
      </c>
      <c r="L462" t="s">
        <v>6165</v>
      </c>
      <c r="M462" t="s">
        <v>6166</v>
      </c>
      <c r="N462" t="s">
        <v>6167</v>
      </c>
      <c r="S462" t="s">
        <v>6168</v>
      </c>
      <c r="T462" t="s">
        <v>6168</v>
      </c>
      <c r="U462" t="s">
        <v>6168</v>
      </c>
    </row>
    <row r="463" spans="1:21" x14ac:dyDescent="0.2">
      <c r="A463">
        <v>1743</v>
      </c>
      <c r="B463" t="s">
        <v>3089</v>
      </c>
      <c r="C463" t="s">
        <v>6169</v>
      </c>
      <c r="D463" t="s">
        <v>6170</v>
      </c>
      <c r="F463" t="s">
        <v>4105</v>
      </c>
      <c r="G463" t="s">
        <v>21360</v>
      </c>
      <c r="H463" t="s">
        <v>3421</v>
      </c>
      <c r="I463" t="s">
        <v>22206</v>
      </c>
      <c r="J463" t="s">
        <v>5823</v>
      </c>
      <c r="K463" t="s">
        <v>3422</v>
      </c>
      <c r="L463" t="s">
        <v>6171</v>
      </c>
      <c r="M463" t="s">
        <v>6172</v>
      </c>
      <c r="S463" t="s">
        <v>6173</v>
      </c>
      <c r="T463" t="s">
        <v>6173</v>
      </c>
      <c r="U463" t="s">
        <v>6173</v>
      </c>
    </row>
    <row r="464" spans="1:21" x14ac:dyDescent="0.2">
      <c r="A464">
        <v>1745</v>
      </c>
      <c r="B464" t="s">
        <v>1697</v>
      </c>
      <c r="C464" t="s">
        <v>6174</v>
      </c>
      <c r="E464" t="s">
        <v>20880</v>
      </c>
      <c r="F464" t="s">
        <v>6175</v>
      </c>
      <c r="G464" t="s">
        <v>7091</v>
      </c>
      <c r="H464" t="s">
        <v>6176</v>
      </c>
      <c r="I464" t="s">
        <v>22206</v>
      </c>
      <c r="J464" t="s">
        <v>5823</v>
      </c>
      <c r="K464" t="s">
        <v>3430</v>
      </c>
      <c r="L464" t="s">
        <v>6177</v>
      </c>
      <c r="M464" t="s">
        <v>6178</v>
      </c>
      <c r="N464" t="s">
        <v>6179</v>
      </c>
      <c r="S464" t="s">
        <v>6180</v>
      </c>
      <c r="T464" t="s">
        <v>6180</v>
      </c>
      <c r="U464" t="s">
        <v>6180</v>
      </c>
    </row>
    <row r="465" spans="1:21" x14ac:dyDescent="0.2">
      <c r="A465">
        <v>1748</v>
      </c>
      <c r="B465" t="s">
        <v>3089</v>
      </c>
      <c r="C465" t="s">
        <v>6181</v>
      </c>
      <c r="D465" t="s">
        <v>6182</v>
      </c>
      <c r="F465" t="s">
        <v>4105</v>
      </c>
      <c r="G465" t="s">
        <v>7763</v>
      </c>
      <c r="H465" t="s">
        <v>3421</v>
      </c>
      <c r="I465" t="s">
        <v>22206</v>
      </c>
      <c r="J465" t="s">
        <v>5823</v>
      </c>
      <c r="K465" t="s">
        <v>3422</v>
      </c>
      <c r="L465" t="s">
        <v>6183</v>
      </c>
      <c r="M465" t="s">
        <v>6184</v>
      </c>
      <c r="N465" t="s">
        <v>3637</v>
      </c>
    </row>
    <row r="466" spans="1:21" x14ac:dyDescent="0.2">
      <c r="A466">
        <v>175</v>
      </c>
      <c r="B466" t="s">
        <v>1697</v>
      </c>
      <c r="C466" t="s">
        <v>6185</v>
      </c>
      <c r="D466" t="s">
        <v>6186</v>
      </c>
      <c r="I466" t="s">
        <v>6187</v>
      </c>
      <c r="J466" t="s">
        <v>5346</v>
      </c>
      <c r="K466" t="s">
        <v>4150</v>
      </c>
      <c r="L466" t="s">
        <v>6188</v>
      </c>
      <c r="M466" t="s">
        <v>6189</v>
      </c>
      <c r="N466" t="s">
        <v>3394</v>
      </c>
      <c r="Q466" t="s">
        <v>3396</v>
      </c>
      <c r="R466">
        <v>209</v>
      </c>
      <c r="S466" t="s">
        <v>6190</v>
      </c>
      <c r="T466" t="s">
        <v>6191</v>
      </c>
      <c r="U466" t="s">
        <v>6191</v>
      </c>
    </row>
    <row r="467" spans="1:21" x14ac:dyDescent="0.2">
      <c r="A467">
        <v>1753</v>
      </c>
      <c r="B467" t="s">
        <v>3089</v>
      </c>
      <c r="C467" t="s">
        <v>6192</v>
      </c>
      <c r="D467" t="s">
        <v>4997</v>
      </c>
      <c r="F467" t="s">
        <v>4558</v>
      </c>
      <c r="G467" t="s">
        <v>3387</v>
      </c>
      <c r="H467" t="s">
        <v>4174</v>
      </c>
      <c r="I467" t="s">
        <v>6193</v>
      </c>
      <c r="J467" t="s">
        <v>3725</v>
      </c>
      <c r="K467" t="s">
        <v>4107</v>
      </c>
      <c r="L467" t="s">
        <v>6194</v>
      </c>
      <c r="M467" t="s">
        <v>6195</v>
      </c>
      <c r="Q467" t="s">
        <v>4401</v>
      </c>
      <c r="R467">
        <v>221</v>
      </c>
      <c r="S467" t="s">
        <v>3740</v>
      </c>
      <c r="T467" t="s">
        <v>4799</v>
      </c>
      <c r="U467" t="s">
        <v>4799</v>
      </c>
    </row>
    <row r="468" spans="1:21" x14ac:dyDescent="0.2">
      <c r="A468">
        <v>1758</v>
      </c>
      <c r="B468" t="s">
        <v>3089</v>
      </c>
      <c r="C468" t="s">
        <v>6196</v>
      </c>
      <c r="D468" t="s">
        <v>6197</v>
      </c>
      <c r="F468" t="s">
        <v>6198</v>
      </c>
      <c r="G468" t="s">
        <v>6199</v>
      </c>
      <c r="H468" t="s">
        <v>4174</v>
      </c>
      <c r="I468" t="s">
        <v>6200</v>
      </c>
      <c r="J468" t="s">
        <v>6201</v>
      </c>
      <c r="K468" t="s">
        <v>4107</v>
      </c>
      <c r="L468" t="s">
        <v>6202</v>
      </c>
      <c r="M468" t="s">
        <v>6203</v>
      </c>
      <c r="O468" t="s">
        <v>6146</v>
      </c>
      <c r="P468">
        <v>25</v>
      </c>
      <c r="Q468" t="s">
        <v>4401</v>
      </c>
      <c r="R468">
        <v>221</v>
      </c>
      <c r="S468" t="s">
        <v>6204</v>
      </c>
      <c r="T468" t="s">
        <v>3616</v>
      </c>
      <c r="U468" t="s">
        <v>3616</v>
      </c>
    </row>
    <row r="469" spans="1:21" x14ac:dyDescent="0.2">
      <c r="A469">
        <v>176</v>
      </c>
      <c r="B469" t="s">
        <v>1697</v>
      </c>
      <c r="C469" t="s">
        <v>6205</v>
      </c>
      <c r="D469" t="s">
        <v>6206</v>
      </c>
      <c r="I469" t="s">
        <v>6207</v>
      </c>
      <c r="J469" t="s">
        <v>4562</v>
      </c>
      <c r="K469" t="s">
        <v>4150</v>
      </c>
      <c r="L469" t="s">
        <v>6208</v>
      </c>
      <c r="M469" t="s">
        <v>6209</v>
      </c>
      <c r="N469" t="s">
        <v>3394</v>
      </c>
      <c r="Q469" t="s">
        <v>3396</v>
      </c>
      <c r="R469">
        <v>208</v>
      </c>
      <c r="S469" t="s">
        <v>6210</v>
      </c>
      <c r="T469" t="s">
        <v>6210</v>
      </c>
      <c r="U469" t="s">
        <v>6210</v>
      </c>
    </row>
    <row r="470" spans="1:21" x14ac:dyDescent="0.2">
      <c r="A470">
        <v>1761</v>
      </c>
      <c r="B470" t="s">
        <v>3089</v>
      </c>
      <c r="C470" t="s">
        <v>6211</v>
      </c>
      <c r="D470" t="s">
        <v>6060</v>
      </c>
      <c r="F470" t="s">
        <v>4273</v>
      </c>
      <c r="G470" t="s">
        <v>7763</v>
      </c>
      <c r="H470" t="s">
        <v>3421</v>
      </c>
      <c r="I470" t="s">
        <v>22206</v>
      </c>
      <c r="J470" t="s">
        <v>5823</v>
      </c>
      <c r="K470" t="s">
        <v>3422</v>
      </c>
      <c r="L470" t="s">
        <v>6212</v>
      </c>
      <c r="M470" t="s">
        <v>6213</v>
      </c>
      <c r="N470" t="s">
        <v>3017</v>
      </c>
      <c r="S470" t="s">
        <v>6214</v>
      </c>
      <c r="T470" t="s">
        <v>6214</v>
      </c>
      <c r="U470" t="s">
        <v>6214</v>
      </c>
    </row>
    <row r="471" spans="1:21" x14ac:dyDescent="0.2">
      <c r="A471">
        <v>1762</v>
      </c>
      <c r="B471" t="s">
        <v>3089</v>
      </c>
      <c r="C471" t="s">
        <v>6215</v>
      </c>
      <c r="D471" t="s">
        <v>6216</v>
      </c>
      <c r="F471" t="s">
        <v>4273</v>
      </c>
      <c r="G471" t="s">
        <v>7763</v>
      </c>
      <c r="H471" t="s">
        <v>3421</v>
      </c>
      <c r="I471" t="s">
        <v>22206</v>
      </c>
      <c r="J471" t="s">
        <v>5823</v>
      </c>
      <c r="K471" t="s">
        <v>3422</v>
      </c>
      <c r="L471" t="s">
        <v>6217</v>
      </c>
      <c r="M471" t="s">
        <v>6218</v>
      </c>
      <c r="N471" t="s">
        <v>3637</v>
      </c>
    </row>
    <row r="472" spans="1:21" x14ac:dyDescent="0.2">
      <c r="A472">
        <v>1765</v>
      </c>
      <c r="B472" t="s">
        <v>3089</v>
      </c>
      <c r="C472" t="s">
        <v>6219</v>
      </c>
      <c r="D472" t="s">
        <v>4678</v>
      </c>
      <c r="E472" t="s">
        <v>20884</v>
      </c>
      <c r="F472" t="s">
        <v>4679</v>
      </c>
      <c r="G472" t="s">
        <v>4106</v>
      </c>
      <c r="H472" t="s">
        <v>4174</v>
      </c>
      <c r="I472" t="s">
        <v>22206</v>
      </c>
      <c r="J472" t="s">
        <v>5823</v>
      </c>
      <c r="K472" t="s">
        <v>4107</v>
      </c>
      <c r="L472" t="s">
        <v>6221</v>
      </c>
      <c r="M472" t="s">
        <v>6222</v>
      </c>
      <c r="O472" t="s">
        <v>3453</v>
      </c>
      <c r="P472">
        <v>97</v>
      </c>
      <c r="S472" t="s">
        <v>6223</v>
      </c>
      <c r="T472" t="s">
        <v>6223</v>
      </c>
      <c r="U472" t="s">
        <v>6223</v>
      </c>
    </row>
    <row r="473" spans="1:21" x14ac:dyDescent="0.2">
      <c r="A473">
        <v>1767</v>
      </c>
      <c r="B473" t="s">
        <v>3089</v>
      </c>
      <c r="C473" t="s">
        <v>6224</v>
      </c>
      <c r="D473" t="s">
        <v>6225</v>
      </c>
      <c r="F473" t="s">
        <v>4273</v>
      </c>
      <c r="G473" t="s">
        <v>7763</v>
      </c>
      <c r="H473" t="s">
        <v>3421</v>
      </c>
      <c r="I473" t="s">
        <v>22206</v>
      </c>
      <c r="J473" t="s">
        <v>5823</v>
      </c>
      <c r="K473" t="s">
        <v>3430</v>
      </c>
      <c r="L473" t="s">
        <v>6226</v>
      </c>
      <c r="M473" t="s">
        <v>6227</v>
      </c>
      <c r="N473" t="s">
        <v>3637</v>
      </c>
    </row>
    <row r="474" spans="1:21" x14ac:dyDescent="0.2">
      <c r="A474">
        <v>1768</v>
      </c>
      <c r="B474" t="s">
        <v>3089</v>
      </c>
      <c r="C474" t="s">
        <v>6228</v>
      </c>
      <c r="D474" t="s">
        <v>4997</v>
      </c>
      <c r="F474" t="s">
        <v>4989</v>
      </c>
      <c r="G474" t="s">
        <v>6229</v>
      </c>
      <c r="H474" t="s">
        <v>4174</v>
      </c>
      <c r="I474" t="s">
        <v>22206</v>
      </c>
      <c r="J474" t="s">
        <v>22225</v>
      </c>
      <c r="K474" t="s">
        <v>4107</v>
      </c>
      <c r="L474" t="s">
        <v>6230</v>
      </c>
      <c r="M474" t="s">
        <v>6231</v>
      </c>
      <c r="N474" t="s">
        <v>6232</v>
      </c>
      <c r="S474" t="s">
        <v>6233</v>
      </c>
      <c r="T474" t="s">
        <v>6233</v>
      </c>
      <c r="U474" t="s">
        <v>6233</v>
      </c>
    </row>
    <row r="475" spans="1:21" x14ac:dyDescent="0.2">
      <c r="A475">
        <v>177</v>
      </c>
      <c r="B475" t="s">
        <v>1697</v>
      </c>
      <c r="C475" t="s">
        <v>6234</v>
      </c>
      <c r="D475" t="s">
        <v>6235</v>
      </c>
      <c r="F475" t="s">
        <v>20877</v>
      </c>
      <c r="G475" t="s">
        <v>3420</v>
      </c>
      <c r="H475" t="s">
        <v>3421</v>
      </c>
      <c r="I475" t="s">
        <v>6238</v>
      </c>
      <c r="J475" t="s">
        <v>5837</v>
      </c>
      <c r="K475" t="s">
        <v>4150</v>
      </c>
      <c r="L475" t="s">
        <v>6239</v>
      </c>
      <c r="M475" t="s">
        <v>6240</v>
      </c>
      <c r="N475" t="s">
        <v>3394</v>
      </c>
      <c r="Q475" t="s">
        <v>3396</v>
      </c>
      <c r="R475">
        <v>200</v>
      </c>
      <c r="S475" t="s">
        <v>6241</v>
      </c>
      <c r="T475" t="s">
        <v>6242</v>
      </c>
      <c r="U475" t="s">
        <v>6242</v>
      </c>
    </row>
    <row r="476" spans="1:21" x14ac:dyDescent="0.2">
      <c r="A476">
        <v>1778</v>
      </c>
      <c r="B476" t="s">
        <v>3089</v>
      </c>
      <c r="C476" t="s">
        <v>6243</v>
      </c>
      <c r="F476" t="s">
        <v>4583</v>
      </c>
      <c r="G476" t="s">
        <v>4098</v>
      </c>
      <c r="H476" t="s">
        <v>6244</v>
      </c>
      <c r="I476" t="s">
        <v>22206</v>
      </c>
      <c r="J476" t="s">
        <v>5823</v>
      </c>
      <c r="K476" t="s">
        <v>5005</v>
      </c>
      <c r="L476" t="s">
        <v>6245</v>
      </c>
      <c r="M476" t="s">
        <v>6246</v>
      </c>
      <c r="O476" t="s">
        <v>6247</v>
      </c>
      <c r="P476">
        <v>129</v>
      </c>
      <c r="S476" t="s">
        <v>6248</v>
      </c>
      <c r="T476" t="s">
        <v>6248</v>
      </c>
      <c r="U476" t="s">
        <v>6248</v>
      </c>
    </row>
    <row r="477" spans="1:21" x14ac:dyDescent="0.2">
      <c r="A477">
        <v>1779</v>
      </c>
      <c r="B477" t="s">
        <v>3089</v>
      </c>
      <c r="C477" t="s">
        <v>6249</v>
      </c>
      <c r="D477" t="s">
        <v>4678</v>
      </c>
      <c r="E477" t="s">
        <v>20884</v>
      </c>
      <c r="F477" t="s">
        <v>4679</v>
      </c>
      <c r="G477" t="s">
        <v>4090</v>
      </c>
      <c r="H477" t="s">
        <v>4174</v>
      </c>
      <c r="I477" t="s">
        <v>22206</v>
      </c>
      <c r="J477" t="s">
        <v>5823</v>
      </c>
      <c r="K477" t="s">
        <v>4107</v>
      </c>
      <c r="L477" t="s">
        <v>6250</v>
      </c>
      <c r="M477" t="s">
        <v>6251</v>
      </c>
      <c r="O477" t="s">
        <v>6247</v>
      </c>
      <c r="P477">
        <v>129</v>
      </c>
      <c r="S477" t="s">
        <v>6252</v>
      </c>
      <c r="T477" t="s">
        <v>6252</v>
      </c>
      <c r="U477" t="s">
        <v>6252</v>
      </c>
    </row>
    <row r="478" spans="1:21" x14ac:dyDescent="0.2">
      <c r="A478">
        <v>1783</v>
      </c>
      <c r="B478" t="s">
        <v>3089</v>
      </c>
      <c r="C478" t="s">
        <v>6253</v>
      </c>
      <c r="D478" t="s">
        <v>4678</v>
      </c>
      <c r="E478" t="s">
        <v>20884</v>
      </c>
      <c r="F478" t="s">
        <v>6254</v>
      </c>
      <c r="G478" t="s">
        <v>4098</v>
      </c>
      <c r="H478" t="s">
        <v>4374</v>
      </c>
      <c r="I478" t="s">
        <v>22206</v>
      </c>
      <c r="J478" t="s">
        <v>5823</v>
      </c>
      <c r="K478" t="s">
        <v>3430</v>
      </c>
      <c r="L478" t="s">
        <v>6255</v>
      </c>
      <c r="M478" t="s">
        <v>6256</v>
      </c>
      <c r="O478" t="s">
        <v>6247</v>
      </c>
      <c r="P478">
        <v>129</v>
      </c>
      <c r="S478" t="s">
        <v>4521</v>
      </c>
      <c r="T478" t="s">
        <v>4521</v>
      </c>
      <c r="U478" t="s">
        <v>4521</v>
      </c>
    </row>
    <row r="479" spans="1:21" x14ac:dyDescent="0.2">
      <c r="A479">
        <v>1785</v>
      </c>
      <c r="B479" t="s">
        <v>3089</v>
      </c>
      <c r="C479" t="s">
        <v>6257</v>
      </c>
      <c r="D479" t="s">
        <v>4678</v>
      </c>
      <c r="E479" t="s">
        <v>20884</v>
      </c>
      <c r="F479" t="s">
        <v>4679</v>
      </c>
      <c r="G479" t="s">
        <v>4090</v>
      </c>
      <c r="H479" t="s">
        <v>4174</v>
      </c>
      <c r="I479" t="s">
        <v>22206</v>
      </c>
      <c r="J479" t="s">
        <v>5823</v>
      </c>
      <c r="K479" t="s">
        <v>4107</v>
      </c>
      <c r="L479" t="s">
        <v>6258</v>
      </c>
      <c r="M479" t="s">
        <v>6259</v>
      </c>
      <c r="S479" t="s">
        <v>6260</v>
      </c>
      <c r="T479" t="s">
        <v>6260</v>
      </c>
      <c r="U479" t="s">
        <v>6260</v>
      </c>
    </row>
    <row r="480" spans="1:21" x14ac:dyDescent="0.2">
      <c r="A480">
        <v>1787</v>
      </c>
      <c r="B480" t="s">
        <v>3089</v>
      </c>
      <c r="C480" t="s">
        <v>6261</v>
      </c>
      <c r="D480" t="s">
        <v>6262</v>
      </c>
      <c r="F480" t="s">
        <v>4789</v>
      </c>
      <c r="G480" t="s">
        <v>4298</v>
      </c>
      <c r="H480" t="s">
        <v>4243</v>
      </c>
      <c r="I480" t="s">
        <v>4650</v>
      </c>
      <c r="J480" t="s">
        <v>4526</v>
      </c>
      <c r="K480" t="s">
        <v>4107</v>
      </c>
      <c r="L480" t="s">
        <v>6263</v>
      </c>
      <c r="M480" t="s">
        <v>6264</v>
      </c>
      <c r="Q480" t="s">
        <v>4401</v>
      </c>
      <c r="R480">
        <v>222</v>
      </c>
      <c r="S480" t="s">
        <v>6265</v>
      </c>
      <c r="T480" t="s">
        <v>4111</v>
      </c>
      <c r="U480" t="s">
        <v>4111</v>
      </c>
    </row>
    <row r="481" spans="1:21" x14ac:dyDescent="0.2">
      <c r="A481">
        <v>1789</v>
      </c>
      <c r="B481" t="s">
        <v>3089</v>
      </c>
      <c r="C481" t="s">
        <v>6266</v>
      </c>
      <c r="D481" t="s">
        <v>6267</v>
      </c>
      <c r="F481" t="s">
        <v>4184</v>
      </c>
      <c r="G481" t="s">
        <v>21365</v>
      </c>
      <c r="H481" t="s">
        <v>3421</v>
      </c>
      <c r="I481" t="s">
        <v>22206</v>
      </c>
      <c r="J481" t="s">
        <v>5823</v>
      </c>
      <c r="K481" t="s">
        <v>3422</v>
      </c>
      <c r="L481" t="s">
        <v>6268</v>
      </c>
      <c r="M481" t="s">
        <v>6269</v>
      </c>
      <c r="S481" t="s">
        <v>6034</v>
      </c>
      <c r="T481" t="s">
        <v>6034</v>
      </c>
      <c r="U481" t="s">
        <v>6034</v>
      </c>
    </row>
    <row r="482" spans="1:21" x14ac:dyDescent="0.2">
      <c r="A482">
        <v>179</v>
      </c>
      <c r="B482" t="s">
        <v>1697</v>
      </c>
      <c r="C482" t="s">
        <v>6270</v>
      </c>
      <c r="D482" t="s">
        <v>6271</v>
      </c>
      <c r="I482" t="s">
        <v>6272</v>
      </c>
      <c r="J482" t="s">
        <v>4562</v>
      </c>
      <c r="K482" t="s">
        <v>4150</v>
      </c>
      <c r="L482" t="s">
        <v>6273</v>
      </c>
      <c r="M482" t="s">
        <v>6274</v>
      </c>
      <c r="N482" t="s">
        <v>3394</v>
      </c>
      <c r="Q482" t="s">
        <v>3396</v>
      </c>
      <c r="R482">
        <v>212</v>
      </c>
      <c r="S482" t="s">
        <v>4555</v>
      </c>
      <c r="T482" t="s">
        <v>4555</v>
      </c>
      <c r="U482" t="s">
        <v>4555</v>
      </c>
    </row>
    <row r="483" spans="1:21" x14ac:dyDescent="0.2">
      <c r="A483">
        <v>1792</v>
      </c>
      <c r="B483" t="s">
        <v>3089</v>
      </c>
      <c r="C483" t="s">
        <v>6275</v>
      </c>
      <c r="D483" t="s">
        <v>4678</v>
      </c>
      <c r="E483" t="s">
        <v>20884</v>
      </c>
      <c r="F483" t="s">
        <v>4679</v>
      </c>
      <c r="G483" t="s">
        <v>3535</v>
      </c>
      <c r="H483" t="s">
        <v>4174</v>
      </c>
      <c r="I483" t="s">
        <v>22206</v>
      </c>
      <c r="J483" t="s">
        <v>5823</v>
      </c>
      <c r="K483" t="s">
        <v>4107</v>
      </c>
      <c r="L483" t="s">
        <v>6276</v>
      </c>
      <c r="M483" t="s">
        <v>6277</v>
      </c>
      <c r="S483" t="s">
        <v>6278</v>
      </c>
      <c r="T483" t="s">
        <v>6278</v>
      </c>
      <c r="U483" t="s">
        <v>6278</v>
      </c>
    </row>
    <row r="484" spans="1:21" x14ac:dyDescent="0.2">
      <c r="A484">
        <v>1797</v>
      </c>
      <c r="B484" t="s">
        <v>3089</v>
      </c>
      <c r="C484" t="s">
        <v>6279</v>
      </c>
      <c r="D484" t="s">
        <v>5202</v>
      </c>
      <c r="E484" t="s">
        <v>20879</v>
      </c>
      <c r="F484" t="s">
        <v>6280</v>
      </c>
      <c r="G484" t="s">
        <v>4098</v>
      </c>
      <c r="H484" t="s">
        <v>6281</v>
      </c>
      <c r="I484" t="s">
        <v>22206</v>
      </c>
      <c r="J484" t="s">
        <v>5823</v>
      </c>
      <c r="K484" t="s">
        <v>6121</v>
      </c>
      <c r="L484" t="s">
        <v>6282</v>
      </c>
      <c r="M484" t="s">
        <v>6283</v>
      </c>
      <c r="O484" t="s">
        <v>6284</v>
      </c>
      <c r="P484">
        <v>27</v>
      </c>
      <c r="S484" t="s">
        <v>4521</v>
      </c>
      <c r="T484" t="s">
        <v>6285</v>
      </c>
      <c r="U484" t="s">
        <v>6285</v>
      </c>
    </row>
    <row r="485" spans="1:21" x14ac:dyDescent="0.2">
      <c r="A485">
        <v>1798</v>
      </c>
      <c r="B485" t="s">
        <v>3089</v>
      </c>
      <c r="C485" t="s">
        <v>6286</v>
      </c>
      <c r="D485" t="s">
        <v>5202</v>
      </c>
      <c r="E485" t="s">
        <v>20879</v>
      </c>
      <c r="F485" t="s">
        <v>6254</v>
      </c>
      <c r="G485" t="s">
        <v>4098</v>
      </c>
      <c r="H485" t="s">
        <v>4131</v>
      </c>
      <c r="I485" t="s">
        <v>22206</v>
      </c>
      <c r="J485" t="s">
        <v>5823</v>
      </c>
      <c r="K485" t="s">
        <v>3921</v>
      </c>
      <c r="L485" t="s">
        <v>6287</v>
      </c>
      <c r="M485" t="s">
        <v>6288</v>
      </c>
      <c r="O485" t="s">
        <v>6284</v>
      </c>
      <c r="P485">
        <v>27</v>
      </c>
      <c r="S485" t="s">
        <v>4521</v>
      </c>
      <c r="T485" t="s">
        <v>4521</v>
      </c>
      <c r="U485" t="s">
        <v>4521</v>
      </c>
    </row>
    <row r="486" spans="1:21" x14ac:dyDescent="0.2">
      <c r="A486">
        <v>1799</v>
      </c>
      <c r="B486" t="s">
        <v>3089</v>
      </c>
      <c r="C486" t="s">
        <v>6289</v>
      </c>
      <c r="D486" t="s">
        <v>6290</v>
      </c>
      <c r="F486" t="s">
        <v>4105</v>
      </c>
      <c r="G486" t="s">
        <v>7763</v>
      </c>
      <c r="H486" t="s">
        <v>3421</v>
      </c>
      <c r="I486" t="s">
        <v>22206</v>
      </c>
      <c r="J486" t="s">
        <v>5823</v>
      </c>
      <c r="K486" t="s">
        <v>3422</v>
      </c>
      <c r="L486" t="s">
        <v>6291</v>
      </c>
      <c r="M486" t="s">
        <v>6292</v>
      </c>
      <c r="N486" t="s">
        <v>3637</v>
      </c>
    </row>
    <row r="487" spans="1:21" x14ac:dyDescent="0.2">
      <c r="A487">
        <v>180</v>
      </c>
      <c r="B487" t="s">
        <v>1697</v>
      </c>
      <c r="C487" t="s">
        <v>3144</v>
      </c>
      <c r="D487" t="s">
        <v>6293</v>
      </c>
      <c r="F487" t="s">
        <v>4184</v>
      </c>
      <c r="G487" t="s">
        <v>4098</v>
      </c>
      <c r="H487" t="s">
        <v>5673</v>
      </c>
      <c r="I487" t="s">
        <v>22207</v>
      </c>
      <c r="J487" t="s">
        <v>4636</v>
      </c>
      <c r="K487" t="s">
        <v>4150</v>
      </c>
      <c r="L487" t="s">
        <v>6294</v>
      </c>
      <c r="M487" t="s">
        <v>6295</v>
      </c>
      <c r="N487" t="s">
        <v>3394</v>
      </c>
      <c r="O487" t="s">
        <v>3395</v>
      </c>
      <c r="P487">
        <v>77</v>
      </c>
      <c r="Q487" t="s">
        <v>3396</v>
      </c>
      <c r="R487">
        <v>201</v>
      </c>
      <c r="S487" t="s">
        <v>6296</v>
      </c>
      <c r="T487" t="s">
        <v>6296</v>
      </c>
      <c r="U487" t="s">
        <v>6296</v>
      </c>
    </row>
    <row r="488" spans="1:21" x14ac:dyDescent="0.2">
      <c r="A488">
        <v>1800</v>
      </c>
      <c r="B488" t="s">
        <v>3089</v>
      </c>
      <c r="C488" t="s">
        <v>6297</v>
      </c>
      <c r="D488" t="s">
        <v>6298</v>
      </c>
      <c r="F488" t="s">
        <v>4105</v>
      </c>
      <c r="G488" t="s">
        <v>21378</v>
      </c>
      <c r="H488" t="s">
        <v>3421</v>
      </c>
      <c r="I488" t="s">
        <v>22206</v>
      </c>
      <c r="J488" t="s">
        <v>5823</v>
      </c>
      <c r="K488" t="s">
        <v>3422</v>
      </c>
      <c r="L488" t="s">
        <v>6299</v>
      </c>
      <c r="M488" t="s">
        <v>6300</v>
      </c>
      <c r="N488">
        <v>2005</v>
      </c>
      <c r="S488" t="s">
        <v>6301</v>
      </c>
      <c r="T488" t="s">
        <v>6301</v>
      </c>
      <c r="U488" t="s">
        <v>6301</v>
      </c>
    </row>
    <row r="489" spans="1:21" x14ac:dyDescent="0.2">
      <c r="A489">
        <v>1801</v>
      </c>
      <c r="B489" t="s">
        <v>3089</v>
      </c>
      <c r="C489" t="s">
        <v>6302</v>
      </c>
      <c r="D489" t="s">
        <v>6303</v>
      </c>
      <c r="F489" t="s">
        <v>4105</v>
      </c>
      <c r="G489" t="s">
        <v>7763</v>
      </c>
      <c r="H489" t="s">
        <v>3421</v>
      </c>
      <c r="I489" t="s">
        <v>22206</v>
      </c>
      <c r="J489" t="s">
        <v>5823</v>
      </c>
      <c r="K489" t="s">
        <v>3422</v>
      </c>
      <c r="L489" t="s">
        <v>6304</v>
      </c>
      <c r="M489" t="s">
        <v>6305</v>
      </c>
      <c r="N489" t="s">
        <v>3017</v>
      </c>
      <c r="S489" t="s">
        <v>6306</v>
      </c>
      <c r="T489" t="s">
        <v>6306</v>
      </c>
      <c r="U489" t="s">
        <v>6306</v>
      </c>
    </row>
    <row r="490" spans="1:21" x14ac:dyDescent="0.2">
      <c r="A490">
        <v>1802</v>
      </c>
      <c r="B490" t="s">
        <v>3089</v>
      </c>
      <c r="C490" t="s">
        <v>6307</v>
      </c>
      <c r="D490" t="s">
        <v>4130</v>
      </c>
      <c r="F490" t="s">
        <v>4105</v>
      </c>
      <c r="G490" t="s">
        <v>3420</v>
      </c>
      <c r="H490" t="s">
        <v>4517</v>
      </c>
      <c r="I490" t="s">
        <v>22206</v>
      </c>
      <c r="J490" t="s">
        <v>5823</v>
      </c>
      <c r="K490" t="s">
        <v>3422</v>
      </c>
      <c r="L490" t="s">
        <v>6308</v>
      </c>
      <c r="M490" t="s">
        <v>6309</v>
      </c>
      <c r="N490" t="s">
        <v>6310</v>
      </c>
      <c r="S490" t="s">
        <v>6311</v>
      </c>
      <c r="T490" t="s">
        <v>6311</v>
      </c>
      <c r="U490" t="s">
        <v>6311</v>
      </c>
    </row>
    <row r="491" spans="1:21" x14ac:dyDescent="0.2">
      <c r="A491">
        <v>181</v>
      </c>
      <c r="B491" t="s">
        <v>1697</v>
      </c>
      <c r="C491" t="s">
        <v>6312</v>
      </c>
      <c r="D491" t="s">
        <v>6313</v>
      </c>
      <c r="F491" t="s">
        <v>6314</v>
      </c>
      <c r="G491" t="s">
        <v>4106</v>
      </c>
      <c r="H491" t="s">
        <v>4174</v>
      </c>
      <c r="I491" t="s">
        <v>22251</v>
      </c>
      <c r="J491" t="s">
        <v>6315</v>
      </c>
      <c r="K491" t="s">
        <v>3430</v>
      </c>
      <c r="L491" t="s">
        <v>6316</v>
      </c>
      <c r="M491" t="s">
        <v>6317</v>
      </c>
      <c r="O491" t="s">
        <v>6318</v>
      </c>
      <c r="P491">
        <v>24</v>
      </c>
      <c r="Q491" t="s">
        <v>4401</v>
      </c>
      <c r="R491">
        <v>222</v>
      </c>
      <c r="S491" t="s">
        <v>6319</v>
      </c>
      <c r="T491" t="s">
        <v>6319</v>
      </c>
      <c r="U491" t="s">
        <v>6319</v>
      </c>
    </row>
    <row r="492" spans="1:21" x14ac:dyDescent="0.2">
      <c r="A492">
        <v>1815</v>
      </c>
      <c r="B492" t="s">
        <v>3089</v>
      </c>
      <c r="C492" t="s">
        <v>6320</v>
      </c>
      <c r="D492" t="s">
        <v>6321</v>
      </c>
      <c r="F492" t="s">
        <v>4105</v>
      </c>
      <c r="G492" t="s">
        <v>7763</v>
      </c>
      <c r="H492" t="s">
        <v>3421</v>
      </c>
      <c r="I492" t="s">
        <v>22206</v>
      </c>
      <c r="J492" t="s">
        <v>5823</v>
      </c>
      <c r="K492" t="s">
        <v>3422</v>
      </c>
      <c r="L492" t="s">
        <v>6322</v>
      </c>
      <c r="M492" t="s">
        <v>6323</v>
      </c>
      <c r="S492" t="s">
        <v>6324</v>
      </c>
      <c r="T492" t="s">
        <v>6324</v>
      </c>
      <c r="U492" t="s">
        <v>6324</v>
      </c>
    </row>
    <row r="493" spans="1:21" x14ac:dyDescent="0.2">
      <c r="A493">
        <v>182</v>
      </c>
      <c r="B493" t="s">
        <v>1697</v>
      </c>
      <c r="C493" t="s">
        <v>6325</v>
      </c>
      <c r="D493" t="s">
        <v>6326</v>
      </c>
      <c r="I493" t="s">
        <v>22207</v>
      </c>
      <c r="J493" t="s">
        <v>4562</v>
      </c>
      <c r="K493" t="s">
        <v>4150</v>
      </c>
      <c r="L493" t="s">
        <v>6327</v>
      </c>
      <c r="M493" t="s">
        <v>6328</v>
      </c>
      <c r="N493" t="s">
        <v>3394</v>
      </c>
      <c r="Q493" t="s">
        <v>3396</v>
      </c>
      <c r="R493">
        <v>210</v>
      </c>
      <c r="S493" t="s">
        <v>6329</v>
      </c>
      <c r="T493" t="s">
        <v>6329</v>
      </c>
      <c r="U493" t="s">
        <v>6329</v>
      </c>
    </row>
    <row r="494" spans="1:21" x14ac:dyDescent="0.2">
      <c r="A494">
        <v>1821</v>
      </c>
      <c r="B494" t="s">
        <v>3089</v>
      </c>
      <c r="C494" t="s">
        <v>6330</v>
      </c>
      <c r="D494" t="s">
        <v>6331</v>
      </c>
      <c r="F494" t="s">
        <v>4489</v>
      </c>
      <c r="G494" t="s">
        <v>4098</v>
      </c>
      <c r="H494" t="s">
        <v>5612</v>
      </c>
      <c r="I494" t="s">
        <v>22207</v>
      </c>
      <c r="J494" t="s">
        <v>4375</v>
      </c>
      <c r="K494" t="s">
        <v>4107</v>
      </c>
      <c r="L494" t="s">
        <v>6332</v>
      </c>
      <c r="M494" t="s">
        <v>6333</v>
      </c>
      <c r="N494" t="s">
        <v>6334</v>
      </c>
      <c r="O494" t="s">
        <v>6335</v>
      </c>
      <c r="P494">
        <v>34</v>
      </c>
      <c r="Q494" t="s">
        <v>6336</v>
      </c>
      <c r="R494">
        <v>230</v>
      </c>
      <c r="S494" t="s">
        <v>6337</v>
      </c>
      <c r="T494" t="s">
        <v>3752</v>
      </c>
      <c r="U494" t="s">
        <v>3752</v>
      </c>
    </row>
    <row r="495" spans="1:21" x14ac:dyDescent="0.2">
      <c r="A495">
        <v>1824</v>
      </c>
      <c r="B495" t="s">
        <v>3089</v>
      </c>
      <c r="C495" t="s">
        <v>6338</v>
      </c>
      <c r="D495" t="s">
        <v>6339</v>
      </c>
      <c r="F495" t="s">
        <v>5366</v>
      </c>
      <c r="G495" t="s">
        <v>7763</v>
      </c>
      <c r="H495" t="s">
        <v>3421</v>
      </c>
      <c r="I495" t="s">
        <v>22206</v>
      </c>
      <c r="J495" t="s">
        <v>5823</v>
      </c>
      <c r="K495" t="s">
        <v>3422</v>
      </c>
      <c r="L495" t="s">
        <v>6340</v>
      </c>
      <c r="M495" t="s">
        <v>6341</v>
      </c>
      <c r="N495" t="s">
        <v>6342</v>
      </c>
      <c r="S495" t="s">
        <v>6343</v>
      </c>
      <c r="T495" t="s">
        <v>6343</v>
      </c>
      <c r="U495" t="s">
        <v>6343</v>
      </c>
    </row>
    <row r="496" spans="1:21" x14ac:dyDescent="0.2">
      <c r="A496">
        <v>1828</v>
      </c>
      <c r="B496" t="s">
        <v>3089</v>
      </c>
      <c r="C496" t="s">
        <v>6344</v>
      </c>
      <c r="D496" t="s">
        <v>6345</v>
      </c>
      <c r="F496" t="s">
        <v>6346</v>
      </c>
      <c r="G496" t="s">
        <v>4442</v>
      </c>
      <c r="H496" t="s">
        <v>4123</v>
      </c>
      <c r="I496" t="s">
        <v>3428</v>
      </c>
      <c r="J496" t="s">
        <v>4375</v>
      </c>
      <c r="K496" t="s">
        <v>4107</v>
      </c>
      <c r="L496" t="s">
        <v>6347</v>
      </c>
      <c r="M496" t="s">
        <v>6348</v>
      </c>
      <c r="O496" t="s">
        <v>6349</v>
      </c>
      <c r="P496">
        <v>35</v>
      </c>
      <c r="Q496" t="s">
        <v>6350</v>
      </c>
      <c r="R496">
        <v>231</v>
      </c>
      <c r="S496" t="s">
        <v>6351</v>
      </c>
      <c r="T496" t="s">
        <v>5118</v>
      </c>
      <c r="U496" t="s">
        <v>6352</v>
      </c>
    </row>
    <row r="497" spans="1:21" x14ac:dyDescent="0.2">
      <c r="A497">
        <v>183</v>
      </c>
      <c r="B497" t="s">
        <v>1697</v>
      </c>
      <c r="C497" t="s">
        <v>6353</v>
      </c>
      <c r="D497" t="s">
        <v>6354</v>
      </c>
      <c r="F497" t="s">
        <v>6355</v>
      </c>
      <c r="G497" t="s">
        <v>3420</v>
      </c>
      <c r="H497" t="s">
        <v>3421</v>
      </c>
      <c r="I497" t="s">
        <v>6356</v>
      </c>
      <c r="J497" t="s">
        <v>5375</v>
      </c>
      <c r="K497" t="s">
        <v>4150</v>
      </c>
      <c r="L497" t="s">
        <v>6357</v>
      </c>
      <c r="M497" t="s">
        <v>6358</v>
      </c>
      <c r="N497" t="s">
        <v>3394</v>
      </c>
    </row>
    <row r="498" spans="1:21" x14ac:dyDescent="0.2">
      <c r="A498">
        <v>1830</v>
      </c>
      <c r="B498" t="s">
        <v>3089</v>
      </c>
      <c r="C498" t="s">
        <v>6359</v>
      </c>
      <c r="D498" t="s">
        <v>4678</v>
      </c>
      <c r="E498" t="s">
        <v>20884</v>
      </c>
      <c r="F498" t="s">
        <v>4679</v>
      </c>
      <c r="G498" t="s">
        <v>4593</v>
      </c>
      <c r="H498" t="s">
        <v>4174</v>
      </c>
      <c r="I498" t="s">
        <v>22206</v>
      </c>
      <c r="J498" t="s">
        <v>5823</v>
      </c>
      <c r="K498" t="s">
        <v>4107</v>
      </c>
      <c r="L498" t="s">
        <v>6360</v>
      </c>
      <c r="M498" t="s">
        <v>6361</v>
      </c>
      <c r="S498" t="s">
        <v>6362</v>
      </c>
      <c r="T498" t="s">
        <v>6362</v>
      </c>
      <c r="U498" t="s">
        <v>6362</v>
      </c>
    </row>
    <row r="499" spans="1:21" x14ac:dyDescent="0.2">
      <c r="A499">
        <v>1831</v>
      </c>
      <c r="B499" t="s">
        <v>3089</v>
      </c>
      <c r="C499" t="s">
        <v>6363</v>
      </c>
      <c r="D499" t="s">
        <v>6364</v>
      </c>
      <c r="F499" t="s">
        <v>4184</v>
      </c>
      <c r="G499" t="s">
        <v>6365</v>
      </c>
      <c r="H499" t="s">
        <v>4174</v>
      </c>
      <c r="I499" t="s">
        <v>6366</v>
      </c>
      <c r="J499" t="s">
        <v>6367</v>
      </c>
      <c r="K499" t="s">
        <v>4107</v>
      </c>
      <c r="L499" t="s">
        <v>6368</v>
      </c>
      <c r="M499" t="s">
        <v>6369</v>
      </c>
      <c r="N499" t="s">
        <v>6370</v>
      </c>
      <c r="O499" t="s">
        <v>6371</v>
      </c>
      <c r="P499">
        <v>32</v>
      </c>
      <c r="Q499" t="s">
        <v>6336</v>
      </c>
      <c r="R499">
        <v>234</v>
      </c>
      <c r="S499" t="s">
        <v>6372</v>
      </c>
      <c r="T499" t="s">
        <v>3752</v>
      </c>
      <c r="U499" t="s">
        <v>3752</v>
      </c>
    </row>
    <row r="500" spans="1:21" x14ac:dyDescent="0.2">
      <c r="A500">
        <v>184</v>
      </c>
      <c r="B500" t="s">
        <v>1697</v>
      </c>
      <c r="C500" t="s">
        <v>6373</v>
      </c>
      <c r="D500" t="s">
        <v>6374</v>
      </c>
      <c r="I500" t="s">
        <v>6375</v>
      </c>
      <c r="J500" t="s">
        <v>6376</v>
      </c>
      <c r="K500" t="s">
        <v>4150</v>
      </c>
      <c r="L500" t="s">
        <v>6377</v>
      </c>
      <c r="M500" t="s">
        <v>6378</v>
      </c>
      <c r="N500" t="s">
        <v>3394</v>
      </c>
      <c r="Q500" t="s">
        <v>3396</v>
      </c>
      <c r="R500">
        <v>212</v>
      </c>
      <c r="S500" t="s">
        <v>6379</v>
      </c>
      <c r="T500" t="s">
        <v>6379</v>
      </c>
      <c r="U500" t="s">
        <v>6379</v>
      </c>
    </row>
    <row r="501" spans="1:21" x14ac:dyDescent="0.2">
      <c r="A501">
        <v>1840</v>
      </c>
      <c r="B501" t="s">
        <v>3089</v>
      </c>
      <c r="C501" t="s">
        <v>6380</v>
      </c>
      <c r="D501" t="s">
        <v>5202</v>
      </c>
      <c r="E501" t="s">
        <v>20878</v>
      </c>
      <c r="F501" t="s">
        <v>4105</v>
      </c>
      <c r="G501" t="s">
        <v>21338</v>
      </c>
      <c r="H501" t="s">
        <v>3421</v>
      </c>
      <c r="I501" t="s">
        <v>22206</v>
      </c>
      <c r="J501" t="s">
        <v>5823</v>
      </c>
      <c r="K501" t="s">
        <v>4107</v>
      </c>
      <c r="L501" t="s">
        <v>6381</v>
      </c>
      <c r="M501" t="s">
        <v>6382</v>
      </c>
      <c r="N501" t="s">
        <v>6383</v>
      </c>
    </row>
    <row r="502" spans="1:21" x14ac:dyDescent="0.2">
      <c r="A502">
        <v>1842</v>
      </c>
      <c r="B502" t="s">
        <v>3089</v>
      </c>
      <c r="C502" t="s">
        <v>6384</v>
      </c>
      <c r="D502" t="s">
        <v>6385</v>
      </c>
      <c r="F502" t="s">
        <v>4105</v>
      </c>
      <c r="G502" t="s">
        <v>7763</v>
      </c>
      <c r="H502" t="s">
        <v>3421</v>
      </c>
      <c r="I502" t="s">
        <v>22206</v>
      </c>
      <c r="J502" t="s">
        <v>5823</v>
      </c>
      <c r="K502" t="s">
        <v>3422</v>
      </c>
      <c r="L502" t="s">
        <v>6386</v>
      </c>
      <c r="M502" t="s">
        <v>6387</v>
      </c>
      <c r="N502" t="s">
        <v>3017</v>
      </c>
      <c r="S502" t="s">
        <v>5336</v>
      </c>
      <c r="T502" t="s">
        <v>5336</v>
      </c>
      <c r="U502" t="s">
        <v>5336</v>
      </c>
    </row>
    <row r="503" spans="1:21" x14ac:dyDescent="0.2">
      <c r="A503">
        <v>1843</v>
      </c>
      <c r="B503" t="s">
        <v>3089</v>
      </c>
      <c r="C503" t="s">
        <v>6380</v>
      </c>
      <c r="F503" t="s">
        <v>4105</v>
      </c>
      <c r="G503" t="s">
        <v>4140</v>
      </c>
      <c r="H503" t="s">
        <v>4174</v>
      </c>
      <c r="I503" t="s">
        <v>22206</v>
      </c>
      <c r="J503" t="s">
        <v>5823</v>
      </c>
      <c r="K503" t="s">
        <v>4659</v>
      </c>
      <c r="L503" t="s">
        <v>6381</v>
      </c>
      <c r="M503" t="s">
        <v>6382</v>
      </c>
      <c r="N503" t="s">
        <v>6388</v>
      </c>
      <c r="S503" t="s">
        <v>6389</v>
      </c>
      <c r="T503" t="s">
        <v>6389</v>
      </c>
      <c r="U503" t="s">
        <v>6389</v>
      </c>
    </row>
    <row r="504" spans="1:21" x14ac:dyDescent="0.2">
      <c r="A504">
        <v>1844</v>
      </c>
      <c r="B504" t="s">
        <v>3089</v>
      </c>
      <c r="C504" t="s">
        <v>6390</v>
      </c>
      <c r="D504" t="s">
        <v>6391</v>
      </c>
      <c r="F504" t="s">
        <v>4105</v>
      </c>
      <c r="G504" t="s">
        <v>3387</v>
      </c>
      <c r="H504" t="s">
        <v>4174</v>
      </c>
      <c r="I504" t="s">
        <v>22206</v>
      </c>
      <c r="J504" t="s">
        <v>5823</v>
      </c>
      <c r="K504" t="s">
        <v>4107</v>
      </c>
      <c r="L504" t="s">
        <v>6392</v>
      </c>
      <c r="M504" t="s">
        <v>6393</v>
      </c>
      <c r="S504" t="s">
        <v>6394</v>
      </c>
      <c r="T504" t="s">
        <v>6394</v>
      </c>
      <c r="U504" t="s">
        <v>6394</v>
      </c>
    </row>
    <row r="505" spans="1:21" x14ac:dyDescent="0.2">
      <c r="A505">
        <v>1845</v>
      </c>
      <c r="B505" t="s">
        <v>3089</v>
      </c>
      <c r="C505" t="s">
        <v>6395</v>
      </c>
      <c r="D505" t="s">
        <v>6396</v>
      </c>
      <c r="F505" t="s">
        <v>3906</v>
      </c>
      <c r="G505" t="s">
        <v>4098</v>
      </c>
      <c r="H505" t="s">
        <v>21389</v>
      </c>
      <c r="I505" t="s">
        <v>4045</v>
      </c>
      <c r="J505" t="s">
        <v>3671</v>
      </c>
      <c r="K505" t="s">
        <v>4107</v>
      </c>
      <c r="L505" t="s">
        <v>6397</v>
      </c>
      <c r="M505" t="s">
        <v>6398</v>
      </c>
      <c r="O505" t="s">
        <v>5232</v>
      </c>
      <c r="P505">
        <v>33</v>
      </c>
      <c r="Q505" t="s">
        <v>6336</v>
      </c>
      <c r="R505">
        <v>233</v>
      </c>
      <c r="S505" t="s">
        <v>6399</v>
      </c>
      <c r="T505" t="s">
        <v>6352</v>
      </c>
      <c r="U505" t="s">
        <v>6352</v>
      </c>
    </row>
    <row r="506" spans="1:21" x14ac:dyDescent="0.2">
      <c r="A506">
        <v>1846</v>
      </c>
      <c r="B506" t="s">
        <v>3089</v>
      </c>
      <c r="C506" t="s">
        <v>6400</v>
      </c>
      <c r="D506" t="s">
        <v>6401</v>
      </c>
      <c r="F506" t="s">
        <v>4273</v>
      </c>
      <c r="G506" t="s">
        <v>7763</v>
      </c>
      <c r="H506" t="s">
        <v>3421</v>
      </c>
      <c r="I506" t="s">
        <v>22206</v>
      </c>
      <c r="J506" t="s">
        <v>5823</v>
      </c>
      <c r="K506" t="s">
        <v>3422</v>
      </c>
      <c r="L506" t="s">
        <v>6402</v>
      </c>
      <c r="M506" t="s">
        <v>6403</v>
      </c>
      <c r="N506" t="s">
        <v>3637</v>
      </c>
    </row>
    <row r="507" spans="1:21" x14ac:dyDescent="0.2">
      <c r="A507">
        <v>1847</v>
      </c>
      <c r="B507" t="s">
        <v>3089</v>
      </c>
      <c r="C507" t="s">
        <v>6404</v>
      </c>
      <c r="D507" t="s">
        <v>4678</v>
      </c>
      <c r="E507" t="s">
        <v>20884</v>
      </c>
      <c r="F507" t="s">
        <v>4679</v>
      </c>
      <c r="G507" t="s">
        <v>5672</v>
      </c>
      <c r="H507" t="s">
        <v>4174</v>
      </c>
      <c r="I507" t="s">
        <v>22206</v>
      </c>
      <c r="J507" t="s">
        <v>5823</v>
      </c>
      <c r="K507" t="s">
        <v>4107</v>
      </c>
      <c r="L507" t="s">
        <v>6405</v>
      </c>
      <c r="M507" t="s">
        <v>6406</v>
      </c>
      <c r="O507" t="s">
        <v>6407</v>
      </c>
      <c r="P507">
        <v>131</v>
      </c>
      <c r="S507" t="s">
        <v>6252</v>
      </c>
      <c r="T507" t="s">
        <v>6252</v>
      </c>
      <c r="U507" t="s">
        <v>6252</v>
      </c>
    </row>
    <row r="508" spans="1:21" x14ac:dyDescent="0.2">
      <c r="A508">
        <v>1848</v>
      </c>
      <c r="B508" t="s">
        <v>3089</v>
      </c>
      <c r="C508" t="s">
        <v>6408</v>
      </c>
      <c r="D508" t="s">
        <v>4678</v>
      </c>
      <c r="E508" t="s">
        <v>20884</v>
      </c>
      <c r="F508" t="s">
        <v>4679</v>
      </c>
      <c r="G508" t="s">
        <v>4090</v>
      </c>
      <c r="H508" t="s">
        <v>4174</v>
      </c>
      <c r="I508" t="s">
        <v>22206</v>
      </c>
      <c r="J508" t="s">
        <v>22225</v>
      </c>
      <c r="K508" t="s">
        <v>4107</v>
      </c>
      <c r="L508" t="s">
        <v>6409</v>
      </c>
      <c r="M508" t="s">
        <v>6410</v>
      </c>
      <c r="S508" t="s">
        <v>6411</v>
      </c>
      <c r="T508" t="s">
        <v>6411</v>
      </c>
      <c r="U508" t="s">
        <v>6411</v>
      </c>
    </row>
    <row r="509" spans="1:21" x14ac:dyDescent="0.2">
      <c r="A509">
        <v>1849</v>
      </c>
      <c r="B509" t="s">
        <v>3089</v>
      </c>
      <c r="C509" t="s">
        <v>6412</v>
      </c>
      <c r="D509" t="s">
        <v>6413</v>
      </c>
      <c r="F509" t="s">
        <v>6414</v>
      </c>
      <c r="G509" t="s">
        <v>6415</v>
      </c>
      <c r="H509" t="s">
        <v>4174</v>
      </c>
      <c r="I509" t="s">
        <v>22206</v>
      </c>
      <c r="J509" t="s">
        <v>5823</v>
      </c>
      <c r="K509" t="s">
        <v>3422</v>
      </c>
      <c r="L509" t="s">
        <v>6416</v>
      </c>
      <c r="M509" t="s">
        <v>6417</v>
      </c>
      <c r="S509" t="s">
        <v>6418</v>
      </c>
      <c r="T509" t="s">
        <v>6418</v>
      </c>
      <c r="U509" t="s">
        <v>6418</v>
      </c>
    </row>
    <row r="510" spans="1:21" x14ac:dyDescent="0.2">
      <c r="A510">
        <v>185</v>
      </c>
      <c r="B510" t="s">
        <v>1697</v>
      </c>
      <c r="C510" t="s">
        <v>6419</v>
      </c>
      <c r="D510" t="s">
        <v>6420</v>
      </c>
      <c r="I510" t="s">
        <v>3389</v>
      </c>
      <c r="J510" t="s">
        <v>3671</v>
      </c>
      <c r="K510" t="s">
        <v>4150</v>
      </c>
      <c r="L510" t="s">
        <v>6421</v>
      </c>
      <c r="M510" t="s">
        <v>4101</v>
      </c>
      <c r="N510" t="s">
        <v>3394</v>
      </c>
    </row>
    <row r="511" spans="1:21" x14ac:dyDescent="0.2">
      <c r="A511">
        <v>1850</v>
      </c>
      <c r="B511" t="s">
        <v>3089</v>
      </c>
      <c r="C511" t="s">
        <v>6422</v>
      </c>
      <c r="D511" t="s">
        <v>5202</v>
      </c>
      <c r="F511" t="s">
        <v>4105</v>
      </c>
      <c r="G511" t="s">
        <v>4442</v>
      </c>
      <c r="H511" t="s">
        <v>3421</v>
      </c>
      <c r="I511" t="s">
        <v>22206</v>
      </c>
      <c r="J511" t="s">
        <v>5823</v>
      </c>
      <c r="K511" t="s">
        <v>6423</v>
      </c>
      <c r="L511" t="s">
        <v>6424</v>
      </c>
      <c r="M511" t="s">
        <v>6425</v>
      </c>
      <c r="N511" t="s">
        <v>21348</v>
      </c>
      <c r="S511" t="s">
        <v>21355</v>
      </c>
      <c r="T511" t="s">
        <v>21355</v>
      </c>
      <c r="U511" t="s">
        <v>21355</v>
      </c>
    </row>
    <row r="512" spans="1:21" x14ac:dyDescent="0.2">
      <c r="A512">
        <v>1851</v>
      </c>
      <c r="B512" t="s">
        <v>3089</v>
      </c>
      <c r="C512" t="s">
        <v>6427</v>
      </c>
      <c r="D512" t="s">
        <v>6428</v>
      </c>
      <c r="F512" t="s">
        <v>6429</v>
      </c>
      <c r="G512" t="s">
        <v>4090</v>
      </c>
      <c r="H512" t="s">
        <v>20970</v>
      </c>
      <c r="I512" t="s">
        <v>6430</v>
      </c>
      <c r="J512" t="s">
        <v>6431</v>
      </c>
      <c r="K512" t="s">
        <v>4107</v>
      </c>
      <c r="L512" t="s">
        <v>6432</v>
      </c>
      <c r="M512" t="s">
        <v>6433</v>
      </c>
      <c r="N512">
        <v>2005</v>
      </c>
      <c r="O512" t="s">
        <v>3605</v>
      </c>
      <c r="P512">
        <v>7</v>
      </c>
      <c r="Q512" t="s">
        <v>3396</v>
      </c>
      <c r="R512">
        <v>211</v>
      </c>
      <c r="S512" t="s">
        <v>6434</v>
      </c>
      <c r="T512" t="s">
        <v>6435</v>
      </c>
      <c r="U512" t="s">
        <v>4264</v>
      </c>
    </row>
    <row r="513" spans="1:21" x14ac:dyDescent="0.2">
      <c r="A513">
        <v>1852</v>
      </c>
      <c r="B513" t="s">
        <v>3089</v>
      </c>
      <c r="C513" t="s">
        <v>6427</v>
      </c>
      <c r="D513" t="s">
        <v>6436</v>
      </c>
      <c r="F513" t="s">
        <v>4105</v>
      </c>
      <c r="G513" t="s">
        <v>21306</v>
      </c>
      <c r="H513" t="s">
        <v>3421</v>
      </c>
      <c r="I513" t="s">
        <v>22206</v>
      </c>
      <c r="J513" t="s">
        <v>5823</v>
      </c>
      <c r="K513" t="s">
        <v>4107</v>
      </c>
      <c r="L513" t="s">
        <v>6437</v>
      </c>
      <c r="M513" t="s">
        <v>6438</v>
      </c>
      <c r="N513" t="s">
        <v>3637</v>
      </c>
    </row>
    <row r="514" spans="1:21" x14ac:dyDescent="0.2">
      <c r="A514">
        <v>1853</v>
      </c>
      <c r="B514" t="s">
        <v>3089</v>
      </c>
      <c r="C514" t="s">
        <v>6439</v>
      </c>
      <c r="D514" t="s">
        <v>6440</v>
      </c>
      <c r="F514" t="s">
        <v>4105</v>
      </c>
      <c r="G514" t="s">
        <v>4140</v>
      </c>
      <c r="H514" t="s">
        <v>4174</v>
      </c>
      <c r="I514" t="s">
        <v>22206</v>
      </c>
      <c r="J514" t="s">
        <v>22225</v>
      </c>
      <c r="K514" t="s">
        <v>4659</v>
      </c>
      <c r="L514" t="s">
        <v>6441</v>
      </c>
      <c r="M514" t="s">
        <v>6442</v>
      </c>
      <c r="N514" t="s">
        <v>21348</v>
      </c>
      <c r="S514" t="s">
        <v>21351</v>
      </c>
      <c r="T514" t="s">
        <v>21351</v>
      </c>
      <c r="U514" t="s">
        <v>21351</v>
      </c>
    </row>
    <row r="515" spans="1:21" x14ac:dyDescent="0.2">
      <c r="A515">
        <v>1858</v>
      </c>
      <c r="B515" t="s">
        <v>3089</v>
      </c>
      <c r="C515" t="s">
        <v>6443</v>
      </c>
      <c r="D515" t="s">
        <v>6444</v>
      </c>
      <c r="F515" t="s">
        <v>4273</v>
      </c>
      <c r="G515" t="s">
        <v>21390</v>
      </c>
      <c r="H515" t="s">
        <v>4174</v>
      </c>
      <c r="I515" t="s">
        <v>22206</v>
      </c>
      <c r="J515" t="s">
        <v>5823</v>
      </c>
      <c r="K515" t="s">
        <v>4107</v>
      </c>
      <c r="L515" t="s">
        <v>6445</v>
      </c>
      <c r="M515" t="s">
        <v>6446</v>
      </c>
      <c r="O515" t="s">
        <v>6371</v>
      </c>
      <c r="P515">
        <v>32</v>
      </c>
      <c r="S515" t="s">
        <v>6447</v>
      </c>
      <c r="T515" t="s">
        <v>6447</v>
      </c>
      <c r="U515" t="s">
        <v>6447</v>
      </c>
    </row>
    <row r="516" spans="1:21" x14ac:dyDescent="0.2">
      <c r="A516">
        <v>186</v>
      </c>
      <c r="B516" t="s">
        <v>1697</v>
      </c>
      <c r="C516" t="s">
        <v>6448</v>
      </c>
      <c r="D516" t="s">
        <v>6449</v>
      </c>
      <c r="I516" t="s">
        <v>6356</v>
      </c>
      <c r="J516" t="s">
        <v>5837</v>
      </c>
      <c r="K516" t="s">
        <v>4150</v>
      </c>
      <c r="L516" t="s">
        <v>6450</v>
      </c>
      <c r="M516" t="s">
        <v>6451</v>
      </c>
      <c r="N516" t="s">
        <v>3394</v>
      </c>
      <c r="Q516" t="s">
        <v>3396</v>
      </c>
      <c r="R516">
        <v>208</v>
      </c>
      <c r="S516" t="s">
        <v>6452</v>
      </c>
      <c r="T516" t="s">
        <v>6452</v>
      </c>
      <c r="U516" t="s">
        <v>6452</v>
      </c>
    </row>
    <row r="517" spans="1:21" x14ac:dyDescent="0.2">
      <c r="A517">
        <v>1866</v>
      </c>
      <c r="B517" t="s">
        <v>3089</v>
      </c>
      <c r="C517" t="s">
        <v>6453</v>
      </c>
      <c r="D517" t="s">
        <v>6454</v>
      </c>
      <c r="F517" t="s">
        <v>4273</v>
      </c>
      <c r="G517" t="s">
        <v>21306</v>
      </c>
      <c r="H517" t="s">
        <v>3421</v>
      </c>
      <c r="I517" t="s">
        <v>22206</v>
      </c>
      <c r="J517" t="s">
        <v>5823</v>
      </c>
      <c r="K517" t="s">
        <v>3422</v>
      </c>
      <c r="L517" t="s">
        <v>6455</v>
      </c>
      <c r="M517" t="s">
        <v>6456</v>
      </c>
      <c r="N517" t="s">
        <v>3017</v>
      </c>
      <c r="S517" t="s">
        <v>6457</v>
      </c>
      <c r="T517" t="s">
        <v>6457</v>
      </c>
      <c r="U517" t="s">
        <v>6457</v>
      </c>
    </row>
    <row r="518" spans="1:21" x14ac:dyDescent="0.2">
      <c r="A518">
        <v>1867</v>
      </c>
      <c r="B518" t="s">
        <v>3089</v>
      </c>
      <c r="C518" t="s">
        <v>6458</v>
      </c>
      <c r="D518" t="s">
        <v>6459</v>
      </c>
      <c r="F518" t="s">
        <v>6031</v>
      </c>
      <c r="G518" t="s">
        <v>6460</v>
      </c>
      <c r="H518" t="s">
        <v>4174</v>
      </c>
      <c r="I518" t="s">
        <v>22206</v>
      </c>
      <c r="J518" t="s">
        <v>5823</v>
      </c>
      <c r="K518" t="s">
        <v>4107</v>
      </c>
      <c r="L518" t="s">
        <v>6461</v>
      </c>
      <c r="M518" t="s">
        <v>6462</v>
      </c>
      <c r="N518">
        <v>2005</v>
      </c>
      <c r="S518" t="s">
        <v>6463</v>
      </c>
      <c r="T518" t="s">
        <v>6463</v>
      </c>
      <c r="U518" t="s">
        <v>6463</v>
      </c>
    </row>
    <row r="519" spans="1:21" x14ac:dyDescent="0.2">
      <c r="A519">
        <v>187</v>
      </c>
      <c r="B519" t="s">
        <v>1697</v>
      </c>
      <c r="C519" t="s">
        <v>6464</v>
      </c>
      <c r="D519" t="s">
        <v>6465</v>
      </c>
      <c r="I519" t="s">
        <v>22207</v>
      </c>
      <c r="J519" t="s">
        <v>4132</v>
      </c>
      <c r="K519" t="s">
        <v>4150</v>
      </c>
      <c r="L519" t="s">
        <v>6466</v>
      </c>
      <c r="M519" t="s">
        <v>6467</v>
      </c>
      <c r="N519" t="s">
        <v>3394</v>
      </c>
      <c r="Q519" t="s">
        <v>3396</v>
      </c>
      <c r="R519">
        <v>201</v>
      </c>
      <c r="S519" t="s">
        <v>6468</v>
      </c>
      <c r="T519" t="s">
        <v>6468</v>
      </c>
      <c r="U519" t="s">
        <v>6468</v>
      </c>
    </row>
    <row r="520" spans="1:21" x14ac:dyDescent="0.2">
      <c r="A520">
        <v>1872</v>
      </c>
      <c r="B520" t="s">
        <v>3089</v>
      </c>
      <c r="C520" t="s">
        <v>6469</v>
      </c>
      <c r="D520" t="s">
        <v>5202</v>
      </c>
      <c r="F520" t="s">
        <v>4105</v>
      </c>
      <c r="G520" t="s">
        <v>4140</v>
      </c>
      <c r="H520" t="s">
        <v>4174</v>
      </c>
      <c r="I520" t="s">
        <v>22206</v>
      </c>
      <c r="J520" t="s">
        <v>5823</v>
      </c>
      <c r="K520" t="s">
        <v>4659</v>
      </c>
      <c r="L520" t="s">
        <v>6470</v>
      </c>
      <c r="M520" t="s">
        <v>6471</v>
      </c>
      <c r="N520" t="s">
        <v>6472</v>
      </c>
      <c r="S520" t="s">
        <v>6473</v>
      </c>
      <c r="T520" t="s">
        <v>6473</v>
      </c>
      <c r="U520" t="s">
        <v>6473</v>
      </c>
    </row>
    <row r="521" spans="1:21" x14ac:dyDescent="0.2">
      <c r="A521">
        <v>1873</v>
      </c>
      <c r="B521" t="s">
        <v>3089</v>
      </c>
      <c r="C521" t="s">
        <v>6474</v>
      </c>
      <c r="D521" t="s">
        <v>5202</v>
      </c>
      <c r="F521" t="s">
        <v>4105</v>
      </c>
      <c r="G521" t="s">
        <v>4192</v>
      </c>
      <c r="H521" t="s">
        <v>4174</v>
      </c>
      <c r="I521" t="s">
        <v>22206</v>
      </c>
      <c r="J521" t="s">
        <v>5823</v>
      </c>
      <c r="K521" t="s">
        <v>4659</v>
      </c>
      <c r="L521" t="s">
        <v>6475</v>
      </c>
      <c r="M521" t="s">
        <v>6476</v>
      </c>
      <c r="N521" t="s">
        <v>6477</v>
      </c>
      <c r="S521" t="s">
        <v>6479</v>
      </c>
      <c r="T521" t="s">
        <v>6479</v>
      </c>
      <c r="U521" t="s">
        <v>6479</v>
      </c>
    </row>
    <row r="522" spans="1:21" x14ac:dyDescent="0.2">
      <c r="A522">
        <v>1875</v>
      </c>
      <c r="B522" t="s">
        <v>3089</v>
      </c>
      <c r="C522" t="s">
        <v>6480</v>
      </c>
      <c r="D522" t="s">
        <v>5202</v>
      </c>
      <c r="F522" t="s">
        <v>4184</v>
      </c>
      <c r="G522" t="s">
        <v>4442</v>
      </c>
      <c r="H522" t="s">
        <v>4174</v>
      </c>
      <c r="I522" t="s">
        <v>22206</v>
      </c>
      <c r="J522" t="s">
        <v>5823</v>
      </c>
      <c r="K522" t="s">
        <v>3422</v>
      </c>
      <c r="L522" t="s">
        <v>6481</v>
      </c>
      <c r="M522" t="s">
        <v>6482</v>
      </c>
      <c r="N522" t="s">
        <v>6483</v>
      </c>
      <c r="S522" t="s">
        <v>6484</v>
      </c>
      <c r="T522" t="s">
        <v>6484</v>
      </c>
      <c r="U522" t="s">
        <v>6484</v>
      </c>
    </row>
    <row r="523" spans="1:21" x14ac:dyDescent="0.2">
      <c r="A523">
        <v>1877</v>
      </c>
      <c r="B523" t="s">
        <v>3089</v>
      </c>
      <c r="C523" t="s">
        <v>6485</v>
      </c>
      <c r="D523" t="s">
        <v>6486</v>
      </c>
      <c r="F523" t="s">
        <v>4105</v>
      </c>
      <c r="G523" t="s">
        <v>21360</v>
      </c>
      <c r="H523" t="s">
        <v>3421</v>
      </c>
      <c r="I523" t="s">
        <v>22206</v>
      </c>
      <c r="J523" t="s">
        <v>5823</v>
      </c>
      <c r="K523" t="s">
        <v>3422</v>
      </c>
      <c r="L523" t="s">
        <v>6487</v>
      </c>
      <c r="M523" t="s">
        <v>6488</v>
      </c>
      <c r="S523" t="s">
        <v>6489</v>
      </c>
      <c r="T523" t="s">
        <v>6489</v>
      </c>
      <c r="U523" t="s">
        <v>6489</v>
      </c>
    </row>
    <row r="524" spans="1:21" x14ac:dyDescent="0.2">
      <c r="A524">
        <v>1878</v>
      </c>
      <c r="B524" t="s">
        <v>3089</v>
      </c>
      <c r="C524" t="s">
        <v>6490</v>
      </c>
      <c r="F524" t="s">
        <v>6491</v>
      </c>
      <c r="G524" t="s">
        <v>4442</v>
      </c>
      <c r="H524" t="s">
        <v>4174</v>
      </c>
      <c r="I524" t="s">
        <v>22206</v>
      </c>
      <c r="J524" t="s">
        <v>5823</v>
      </c>
      <c r="K524" t="s">
        <v>4659</v>
      </c>
      <c r="L524" t="s">
        <v>6492</v>
      </c>
      <c r="M524" t="s">
        <v>6493</v>
      </c>
      <c r="N524" t="s">
        <v>6494</v>
      </c>
      <c r="O524" t="s">
        <v>6349</v>
      </c>
      <c r="P524">
        <v>35</v>
      </c>
      <c r="S524" t="s">
        <v>6495</v>
      </c>
      <c r="T524" t="s">
        <v>6495</v>
      </c>
      <c r="U524" t="s">
        <v>6495</v>
      </c>
    </row>
    <row r="525" spans="1:21" x14ac:dyDescent="0.2">
      <c r="A525">
        <v>188</v>
      </c>
      <c r="B525" t="s">
        <v>1697</v>
      </c>
      <c r="C525" t="s">
        <v>6496</v>
      </c>
      <c r="D525" t="s">
        <v>6497</v>
      </c>
      <c r="F525" t="s">
        <v>3419</v>
      </c>
      <c r="G525" t="s">
        <v>3420</v>
      </c>
      <c r="H525" t="s">
        <v>3421</v>
      </c>
      <c r="I525" t="s">
        <v>6272</v>
      </c>
      <c r="J525" t="s">
        <v>6498</v>
      </c>
      <c r="K525" t="s">
        <v>4150</v>
      </c>
      <c r="L525" t="s">
        <v>6499</v>
      </c>
      <c r="M525" t="s">
        <v>6500</v>
      </c>
      <c r="N525" t="s">
        <v>3394</v>
      </c>
    </row>
    <row r="526" spans="1:21" x14ac:dyDescent="0.2">
      <c r="A526">
        <v>1880</v>
      </c>
      <c r="B526" t="s">
        <v>3089</v>
      </c>
      <c r="C526" t="s">
        <v>6501</v>
      </c>
      <c r="D526" t="s">
        <v>4678</v>
      </c>
      <c r="E526" t="s">
        <v>20884</v>
      </c>
      <c r="F526" t="s">
        <v>6254</v>
      </c>
      <c r="G526" t="s">
        <v>4098</v>
      </c>
      <c r="H526" t="s">
        <v>4123</v>
      </c>
      <c r="I526" t="s">
        <v>22206</v>
      </c>
      <c r="J526" t="s">
        <v>5823</v>
      </c>
      <c r="K526" t="s">
        <v>3422</v>
      </c>
      <c r="L526" t="s">
        <v>6502</v>
      </c>
      <c r="M526" t="s">
        <v>6503</v>
      </c>
      <c r="O526" t="s">
        <v>6371</v>
      </c>
      <c r="P526">
        <v>32</v>
      </c>
      <c r="S526" t="s">
        <v>4521</v>
      </c>
      <c r="T526" t="s">
        <v>4521</v>
      </c>
      <c r="U526" t="s">
        <v>4521</v>
      </c>
    </row>
    <row r="527" spans="1:21" x14ac:dyDescent="0.2">
      <c r="A527">
        <v>1881</v>
      </c>
      <c r="B527" t="s">
        <v>3089</v>
      </c>
      <c r="C527" t="s">
        <v>6504</v>
      </c>
      <c r="D527" t="s">
        <v>6505</v>
      </c>
      <c r="F527" t="s">
        <v>4273</v>
      </c>
      <c r="G527" t="s">
        <v>3387</v>
      </c>
      <c r="H527" t="s">
        <v>4174</v>
      </c>
      <c r="I527" t="s">
        <v>22206</v>
      </c>
      <c r="J527" t="s">
        <v>5823</v>
      </c>
      <c r="K527" t="s">
        <v>4107</v>
      </c>
      <c r="L527" t="s">
        <v>6506</v>
      </c>
      <c r="M527" t="s">
        <v>6507</v>
      </c>
      <c r="N527" t="s">
        <v>6508</v>
      </c>
      <c r="O527" t="s">
        <v>3453</v>
      </c>
      <c r="P527">
        <v>97</v>
      </c>
      <c r="S527" t="s">
        <v>6509</v>
      </c>
      <c r="T527" t="s">
        <v>6509</v>
      </c>
      <c r="U527" t="s">
        <v>6509</v>
      </c>
    </row>
    <row r="528" spans="1:21" x14ac:dyDescent="0.2">
      <c r="A528">
        <v>1885</v>
      </c>
      <c r="B528" t="s">
        <v>3089</v>
      </c>
      <c r="C528" t="s">
        <v>6510</v>
      </c>
      <c r="D528" t="s">
        <v>6511</v>
      </c>
      <c r="F528" t="s">
        <v>4273</v>
      </c>
      <c r="G528" t="s">
        <v>3387</v>
      </c>
      <c r="H528" t="s">
        <v>4174</v>
      </c>
      <c r="I528" t="s">
        <v>3389</v>
      </c>
      <c r="J528" t="s">
        <v>3671</v>
      </c>
      <c r="K528" t="s">
        <v>4107</v>
      </c>
      <c r="L528" t="s">
        <v>6512</v>
      </c>
      <c r="M528" t="s">
        <v>6513</v>
      </c>
      <c r="O528" t="s">
        <v>22247</v>
      </c>
      <c r="P528">
        <v>96</v>
      </c>
      <c r="Q528" t="s">
        <v>4485</v>
      </c>
      <c r="R528">
        <v>172</v>
      </c>
      <c r="S528" t="s">
        <v>6514</v>
      </c>
      <c r="T528" t="s">
        <v>4521</v>
      </c>
      <c r="U528" t="s">
        <v>4521</v>
      </c>
    </row>
    <row r="529" spans="1:21" x14ac:dyDescent="0.2">
      <c r="A529">
        <v>189</v>
      </c>
      <c r="B529" t="s">
        <v>1697</v>
      </c>
      <c r="C529" t="s">
        <v>6515</v>
      </c>
      <c r="D529" t="s">
        <v>6516</v>
      </c>
      <c r="I529" t="s">
        <v>22207</v>
      </c>
      <c r="J529" t="s">
        <v>4132</v>
      </c>
      <c r="K529" t="s">
        <v>4150</v>
      </c>
      <c r="L529" t="s">
        <v>6517</v>
      </c>
      <c r="M529" t="s">
        <v>6518</v>
      </c>
      <c r="N529" t="s">
        <v>3394</v>
      </c>
      <c r="Q529" t="s">
        <v>3396</v>
      </c>
      <c r="R529">
        <v>210</v>
      </c>
      <c r="S529" t="s">
        <v>6468</v>
      </c>
      <c r="T529" t="s">
        <v>6468</v>
      </c>
      <c r="U529" t="s">
        <v>6468</v>
      </c>
    </row>
    <row r="530" spans="1:21" x14ac:dyDescent="0.2">
      <c r="A530">
        <v>1892</v>
      </c>
      <c r="B530" t="s">
        <v>3089</v>
      </c>
      <c r="C530" t="s">
        <v>6519</v>
      </c>
      <c r="D530" t="s">
        <v>6520</v>
      </c>
      <c r="F530" t="s">
        <v>6521</v>
      </c>
      <c r="G530" t="s">
        <v>4090</v>
      </c>
      <c r="H530" t="s">
        <v>4174</v>
      </c>
      <c r="I530" t="s">
        <v>22206</v>
      </c>
      <c r="J530" t="s">
        <v>5823</v>
      </c>
      <c r="K530" t="s">
        <v>4107</v>
      </c>
      <c r="L530" t="s">
        <v>6522</v>
      </c>
      <c r="M530" t="s">
        <v>6523</v>
      </c>
      <c r="S530" t="s">
        <v>6524</v>
      </c>
      <c r="T530" t="s">
        <v>6524</v>
      </c>
      <c r="U530" t="s">
        <v>6524</v>
      </c>
    </row>
    <row r="531" spans="1:21" x14ac:dyDescent="0.2">
      <c r="A531">
        <v>1893</v>
      </c>
      <c r="B531" t="s">
        <v>3089</v>
      </c>
      <c r="C531" t="s">
        <v>6525</v>
      </c>
      <c r="D531" t="s">
        <v>6526</v>
      </c>
      <c r="F531" t="s">
        <v>4273</v>
      </c>
      <c r="G531" t="s">
        <v>6460</v>
      </c>
      <c r="H531" t="s">
        <v>4174</v>
      </c>
      <c r="I531" t="s">
        <v>22206</v>
      </c>
      <c r="J531" t="s">
        <v>5823</v>
      </c>
      <c r="K531" t="s">
        <v>4107</v>
      </c>
      <c r="L531" t="s">
        <v>6527</v>
      </c>
      <c r="M531" t="s">
        <v>6528</v>
      </c>
      <c r="N531" t="s">
        <v>6529</v>
      </c>
      <c r="O531" t="s">
        <v>3395</v>
      </c>
      <c r="P531">
        <v>8</v>
      </c>
      <c r="S531" t="s">
        <v>6530</v>
      </c>
      <c r="T531" t="s">
        <v>6530</v>
      </c>
      <c r="U531" t="s">
        <v>6530</v>
      </c>
    </row>
    <row r="532" spans="1:21" x14ac:dyDescent="0.2">
      <c r="A532">
        <v>1894</v>
      </c>
      <c r="B532" t="s">
        <v>3089</v>
      </c>
      <c r="C532" t="s">
        <v>6519</v>
      </c>
      <c r="D532" t="s">
        <v>6520</v>
      </c>
      <c r="F532" t="s">
        <v>4273</v>
      </c>
      <c r="G532" t="s">
        <v>21306</v>
      </c>
      <c r="H532" t="s">
        <v>3421</v>
      </c>
      <c r="I532" t="s">
        <v>22206</v>
      </c>
      <c r="J532" t="s">
        <v>5823</v>
      </c>
      <c r="K532" t="s">
        <v>5340</v>
      </c>
      <c r="L532" t="s">
        <v>6531</v>
      </c>
      <c r="M532" t="s">
        <v>6532</v>
      </c>
      <c r="N532" t="s">
        <v>3637</v>
      </c>
    </row>
    <row r="533" spans="1:21" x14ac:dyDescent="0.2">
      <c r="A533">
        <v>190</v>
      </c>
      <c r="B533" t="s">
        <v>1697</v>
      </c>
      <c r="C533" t="s">
        <v>6533</v>
      </c>
      <c r="D533" t="s">
        <v>6516</v>
      </c>
      <c r="I533" t="s">
        <v>22207</v>
      </c>
      <c r="J533" t="s">
        <v>4132</v>
      </c>
      <c r="K533" t="s">
        <v>4150</v>
      </c>
      <c r="L533" t="s">
        <v>6534</v>
      </c>
      <c r="M533" t="s">
        <v>6535</v>
      </c>
      <c r="N533" t="s">
        <v>3394</v>
      </c>
      <c r="Q533" t="s">
        <v>3396</v>
      </c>
      <c r="R533">
        <v>210</v>
      </c>
      <c r="S533" t="s">
        <v>4966</v>
      </c>
      <c r="T533" t="s">
        <v>4966</v>
      </c>
      <c r="U533" t="s">
        <v>4966</v>
      </c>
    </row>
    <row r="534" spans="1:21" x14ac:dyDescent="0.2">
      <c r="A534">
        <v>1901</v>
      </c>
      <c r="B534" t="s">
        <v>3089</v>
      </c>
      <c r="C534" t="s">
        <v>6536</v>
      </c>
      <c r="D534" t="s">
        <v>6537</v>
      </c>
      <c r="F534" t="s">
        <v>5460</v>
      </c>
      <c r="G534" t="s">
        <v>3387</v>
      </c>
      <c r="H534" t="s">
        <v>21358</v>
      </c>
      <c r="I534" t="s">
        <v>5631</v>
      </c>
      <c r="J534" t="s">
        <v>3671</v>
      </c>
      <c r="K534" t="s">
        <v>4107</v>
      </c>
      <c r="L534" t="s">
        <v>6539</v>
      </c>
      <c r="M534" t="s">
        <v>6540</v>
      </c>
      <c r="Q534" t="s">
        <v>5178</v>
      </c>
      <c r="R534">
        <v>151</v>
      </c>
      <c r="S534" t="s">
        <v>6541</v>
      </c>
      <c r="T534" t="s">
        <v>3616</v>
      </c>
      <c r="U534" t="s">
        <v>3616</v>
      </c>
    </row>
    <row r="535" spans="1:21" x14ac:dyDescent="0.2">
      <c r="A535">
        <v>1906</v>
      </c>
      <c r="B535" t="s">
        <v>3089</v>
      </c>
      <c r="C535" t="s">
        <v>6542</v>
      </c>
      <c r="D535" t="s">
        <v>6543</v>
      </c>
      <c r="F535" t="s">
        <v>4184</v>
      </c>
      <c r="G535" t="s">
        <v>21391</v>
      </c>
      <c r="H535" t="s">
        <v>3421</v>
      </c>
      <c r="I535" t="s">
        <v>22206</v>
      </c>
      <c r="J535" t="s">
        <v>5823</v>
      </c>
      <c r="K535" t="s">
        <v>3422</v>
      </c>
      <c r="L535" t="s">
        <v>6544</v>
      </c>
      <c r="M535" t="s">
        <v>6545</v>
      </c>
      <c r="N535" t="s">
        <v>3017</v>
      </c>
      <c r="S535" t="s">
        <v>6546</v>
      </c>
      <c r="T535" t="s">
        <v>6546</v>
      </c>
      <c r="U535" t="s">
        <v>6546</v>
      </c>
    </row>
    <row r="536" spans="1:21" x14ac:dyDescent="0.2">
      <c r="A536">
        <v>1908</v>
      </c>
      <c r="B536" t="s">
        <v>3089</v>
      </c>
      <c r="C536" t="s">
        <v>6547</v>
      </c>
      <c r="D536" t="s">
        <v>6548</v>
      </c>
      <c r="F536" t="s">
        <v>4105</v>
      </c>
      <c r="G536" t="s">
        <v>4140</v>
      </c>
      <c r="H536" t="s">
        <v>4174</v>
      </c>
      <c r="I536" t="s">
        <v>22206</v>
      </c>
      <c r="J536" t="s">
        <v>5823</v>
      </c>
      <c r="K536" t="s">
        <v>4659</v>
      </c>
      <c r="L536" t="s">
        <v>6549</v>
      </c>
      <c r="M536" t="s">
        <v>6550</v>
      </c>
      <c r="N536">
        <v>2005</v>
      </c>
      <c r="O536" t="s">
        <v>6551</v>
      </c>
      <c r="P536">
        <v>55</v>
      </c>
      <c r="S536" t="s">
        <v>6552</v>
      </c>
      <c r="T536" t="s">
        <v>6552</v>
      </c>
      <c r="U536" t="s">
        <v>6552</v>
      </c>
    </row>
    <row r="537" spans="1:21" x14ac:dyDescent="0.2">
      <c r="A537">
        <v>1912</v>
      </c>
      <c r="B537" t="s">
        <v>3089</v>
      </c>
      <c r="C537" t="s">
        <v>6553</v>
      </c>
      <c r="D537" t="s">
        <v>4678</v>
      </c>
      <c r="E537" t="s">
        <v>20884</v>
      </c>
      <c r="F537" t="s">
        <v>4679</v>
      </c>
      <c r="G537" t="s">
        <v>21338</v>
      </c>
      <c r="H537" t="s">
        <v>3421</v>
      </c>
      <c r="I537" t="s">
        <v>22206</v>
      </c>
      <c r="J537" t="s">
        <v>5823</v>
      </c>
      <c r="K537" t="s">
        <v>3545</v>
      </c>
      <c r="L537" t="s">
        <v>6554</v>
      </c>
      <c r="M537" t="s">
        <v>6555</v>
      </c>
      <c r="N537" t="s">
        <v>3637</v>
      </c>
    </row>
    <row r="538" spans="1:21" x14ac:dyDescent="0.2">
      <c r="A538">
        <v>1913</v>
      </c>
      <c r="B538" t="s">
        <v>3416</v>
      </c>
      <c r="C538" t="s">
        <v>6556</v>
      </c>
      <c r="D538" t="s">
        <v>6557</v>
      </c>
      <c r="F538" t="s">
        <v>3419</v>
      </c>
      <c r="G538" t="s">
        <v>3420</v>
      </c>
      <c r="H538" t="s">
        <v>3421</v>
      </c>
      <c r="I538" t="s">
        <v>22206</v>
      </c>
      <c r="J538" t="s">
        <v>5823</v>
      </c>
      <c r="K538" t="s">
        <v>3545</v>
      </c>
      <c r="L538" t="s">
        <v>6558</v>
      </c>
      <c r="M538" t="s">
        <v>6559</v>
      </c>
      <c r="S538" t="s">
        <v>6560</v>
      </c>
      <c r="T538" t="s">
        <v>6560</v>
      </c>
      <c r="U538" t="s">
        <v>6560</v>
      </c>
    </row>
    <row r="539" spans="1:21" x14ac:dyDescent="0.2">
      <c r="A539">
        <v>1914</v>
      </c>
      <c r="B539" t="s">
        <v>3089</v>
      </c>
      <c r="C539" t="s">
        <v>6561</v>
      </c>
      <c r="D539" t="s">
        <v>6562</v>
      </c>
      <c r="F539" t="s">
        <v>4184</v>
      </c>
      <c r="G539" t="s">
        <v>4090</v>
      </c>
      <c r="H539" t="s">
        <v>4174</v>
      </c>
      <c r="I539" t="s">
        <v>22206</v>
      </c>
      <c r="J539" t="s">
        <v>5823</v>
      </c>
      <c r="K539" t="s">
        <v>4107</v>
      </c>
      <c r="L539" t="s">
        <v>6563</v>
      </c>
      <c r="M539" t="s">
        <v>6564</v>
      </c>
      <c r="N539">
        <v>2005</v>
      </c>
      <c r="S539" t="s">
        <v>6565</v>
      </c>
      <c r="T539" t="s">
        <v>6565</v>
      </c>
      <c r="U539" t="s">
        <v>6565</v>
      </c>
    </row>
    <row r="540" spans="1:21" x14ac:dyDescent="0.2">
      <c r="A540">
        <v>1915</v>
      </c>
      <c r="B540" t="s">
        <v>3089</v>
      </c>
      <c r="C540" t="s">
        <v>6566</v>
      </c>
      <c r="D540" t="s">
        <v>6567</v>
      </c>
      <c r="F540" t="s">
        <v>4184</v>
      </c>
      <c r="G540" t="s">
        <v>4090</v>
      </c>
      <c r="H540" t="s">
        <v>4174</v>
      </c>
      <c r="I540" t="s">
        <v>22206</v>
      </c>
      <c r="J540" t="s">
        <v>5823</v>
      </c>
      <c r="K540" t="s">
        <v>4107</v>
      </c>
      <c r="L540" t="s">
        <v>6568</v>
      </c>
      <c r="M540" t="s">
        <v>6569</v>
      </c>
      <c r="N540">
        <v>2005</v>
      </c>
      <c r="O540" t="s">
        <v>6570</v>
      </c>
      <c r="P540">
        <v>52</v>
      </c>
      <c r="S540" t="s">
        <v>6571</v>
      </c>
      <c r="T540" t="s">
        <v>6571</v>
      </c>
      <c r="U540" t="s">
        <v>6571</v>
      </c>
    </row>
    <row r="541" spans="1:21" x14ac:dyDescent="0.2">
      <c r="A541">
        <v>1916</v>
      </c>
      <c r="B541" t="s">
        <v>3089</v>
      </c>
      <c r="C541" t="s">
        <v>6572</v>
      </c>
      <c r="D541" t="s">
        <v>6567</v>
      </c>
      <c r="F541" t="s">
        <v>4184</v>
      </c>
      <c r="G541" t="s">
        <v>4140</v>
      </c>
      <c r="H541" t="s">
        <v>4174</v>
      </c>
      <c r="I541" t="s">
        <v>22206</v>
      </c>
      <c r="J541" t="s">
        <v>5823</v>
      </c>
      <c r="K541" t="s">
        <v>4107</v>
      </c>
      <c r="L541" t="s">
        <v>6573</v>
      </c>
      <c r="M541" t="s">
        <v>6574</v>
      </c>
      <c r="N541">
        <v>2005</v>
      </c>
      <c r="O541" t="s">
        <v>6570</v>
      </c>
      <c r="P541">
        <v>52</v>
      </c>
      <c r="S541" t="s">
        <v>6575</v>
      </c>
      <c r="T541" t="s">
        <v>6575</v>
      </c>
      <c r="U541" t="s">
        <v>6575</v>
      </c>
    </row>
    <row r="542" spans="1:21" x14ac:dyDescent="0.2">
      <c r="A542">
        <v>192</v>
      </c>
      <c r="B542" t="s">
        <v>1697</v>
      </c>
      <c r="C542" t="s">
        <v>6576</v>
      </c>
      <c r="D542" t="s">
        <v>6577</v>
      </c>
      <c r="F542" t="s">
        <v>3419</v>
      </c>
      <c r="G542" t="s">
        <v>3420</v>
      </c>
      <c r="H542" t="s">
        <v>3421</v>
      </c>
      <c r="I542" t="s">
        <v>5013</v>
      </c>
      <c r="J542" t="s">
        <v>3671</v>
      </c>
      <c r="K542" t="s">
        <v>4150</v>
      </c>
      <c r="L542" t="s">
        <v>6578</v>
      </c>
      <c r="M542" t="s">
        <v>6579</v>
      </c>
      <c r="N542" t="s">
        <v>21341</v>
      </c>
      <c r="Q542" t="s">
        <v>4485</v>
      </c>
      <c r="R542">
        <v>203</v>
      </c>
      <c r="S542" t="s">
        <v>21392</v>
      </c>
      <c r="T542" t="s">
        <v>21392</v>
      </c>
      <c r="U542" t="s">
        <v>21392</v>
      </c>
    </row>
    <row r="543" spans="1:21" x14ac:dyDescent="0.2">
      <c r="A543">
        <v>1920</v>
      </c>
      <c r="B543" t="s">
        <v>3089</v>
      </c>
      <c r="C543" t="s">
        <v>6581</v>
      </c>
      <c r="D543" t="s">
        <v>6582</v>
      </c>
      <c r="F543" t="s">
        <v>5366</v>
      </c>
      <c r="G543" t="s">
        <v>4368</v>
      </c>
      <c r="H543" t="s">
        <v>4174</v>
      </c>
      <c r="I543" t="s">
        <v>22206</v>
      </c>
      <c r="J543" t="s">
        <v>5823</v>
      </c>
      <c r="K543" t="s">
        <v>4107</v>
      </c>
      <c r="L543" t="s">
        <v>6583</v>
      </c>
      <c r="M543" t="s">
        <v>6584</v>
      </c>
      <c r="N543">
        <v>2005</v>
      </c>
      <c r="S543" t="s">
        <v>6585</v>
      </c>
      <c r="T543" t="s">
        <v>6585</v>
      </c>
      <c r="U543" t="s">
        <v>6585</v>
      </c>
    </row>
    <row r="544" spans="1:21" ht="114.75" x14ac:dyDescent="0.2">
      <c r="A544">
        <v>193</v>
      </c>
      <c r="B544" t="s">
        <v>1697</v>
      </c>
      <c r="C544" t="s">
        <v>6586</v>
      </c>
      <c r="D544" t="s">
        <v>6587</v>
      </c>
      <c r="F544" t="s">
        <v>4489</v>
      </c>
      <c r="G544" t="s">
        <v>21393</v>
      </c>
      <c r="H544" t="s">
        <v>21394</v>
      </c>
      <c r="I544" t="s">
        <v>6589</v>
      </c>
      <c r="J544" t="s">
        <v>4474</v>
      </c>
      <c r="K544" t="s">
        <v>4150</v>
      </c>
      <c r="L544" t="s">
        <v>6590</v>
      </c>
      <c r="M544" t="s">
        <v>6591</v>
      </c>
      <c r="N544" s="54" t="s">
        <v>6592</v>
      </c>
      <c r="O544" t="s">
        <v>3453</v>
      </c>
      <c r="P544">
        <v>71</v>
      </c>
      <c r="Q544" t="s">
        <v>3396</v>
      </c>
      <c r="R544">
        <v>204</v>
      </c>
      <c r="S544" t="s">
        <v>4966</v>
      </c>
      <c r="T544" t="s">
        <v>4966</v>
      </c>
      <c r="U544" t="s">
        <v>4966</v>
      </c>
    </row>
    <row r="545" spans="1:21" x14ac:dyDescent="0.2">
      <c r="A545">
        <v>1933</v>
      </c>
      <c r="B545" t="s">
        <v>3089</v>
      </c>
      <c r="C545" t="s">
        <v>6593</v>
      </c>
      <c r="D545" t="s">
        <v>6594</v>
      </c>
      <c r="F545" t="s">
        <v>5586</v>
      </c>
      <c r="G545" t="s">
        <v>21365</v>
      </c>
      <c r="H545" t="s">
        <v>3421</v>
      </c>
      <c r="I545" t="s">
        <v>22206</v>
      </c>
      <c r="J545" t="s">
        <v>5823</v>
      </c>
      <c r="K545" t="s">
        <v>3422</v>
      </c>
      <c r="L545" t="s">
        <v>6595</v>
      </c>
      <c r="M545" t="s">
        <v>6596</v>
      </c>
      <c r="S545" t="s">
        <v>6597</v>
      </c>
      <c r="T545" t="s">
        <v>6597</v>
      </c>
      <c r="U545" t="s">
        <v>6597</v>
      </c>
    </row>
    <row r="546" spans="1:21" x14ac:dyDescent="0.2">
      <c r="A546">
        <v>1935</v>
      </c>
      <c r="B546" t="s">
        <v>3089</v>
      </c>
      <c r="C546" t="s">
        <v>6598</v>
      </c>
      <c r="D546" t="s">
        <v>4678</v>
      </c>
      <c r="E546" t="s">
        <v>20884</v>
      </c>
      <c r="F546" t="s">
        <v>4679</v>
      </c>
      <c r="G546" t="s">
        <v>4090</v>
      </c>
      <c r="H546" t="s">
        <v>4174</v>
      </c>
      <c r="I546" t="s">
        <v>22206</v>
      </c>
      <c r="J546" t="s">
        <v>5823</v>
      </c>
      <c r="K546" t="s">
        <v>4107</v>
      </c>
      <c r="L546" t="s">
        <v>6599</v>
      </c>
      <c r="M546" t="s">
        <v>6600</v>
      </c>
      <c r="S546" t="s">
        <v>6601</v>
      </c>
      <c r="T546" t="s">
        <v>6601</v>
      </c>
      <c r="U546" t="s">
        <v>6601</v>
      </c>
    </row>
    <row r="547" spans="1:21" x14ac:dyDescent="0.2">
      <c r="A547">
        <v>1938</v>
      </c>
      <c r="B547" t="s">
        <v>3089</v>
      </c>
      <c r="C547" t="s">
        <v>6602</v>
      </c>
      <c r="D547" t="s">
        <v>6603</v>
      </c>
      <c r="F547" t="s">
        <v>6604</v>
      </c>
      <c r="G547" t="s">
        <v>5445</v>
      </c>
      <c r="H547" t="s">
        <v>4658</v>
      </c>
      <c r="I547" t="s">
        <v>4650</v>
      </c>
      <c r="J547" t="s">
        <v>3671</v>
      </c>
      <c r="K547" t="s">
        <v>4107</v>
      </c>
      <c r="L547" t="s">
        <v>6605</v>
      </c>
      <c r="M547" t="s">
        <v>6606</v>
      </c>
      <c r="S547" t="s">
        <v>6607</v>
      </c>
      <c r="T547" t="s">
        <v>6607</v>
      </c>
      <c r="U547" t="s">
        <v>6607</v>
      </c>
    </row>
    <row r="548" spans="1:21" x14ac:dyDescent="0.2">
      <c r="A548">
        <v>194</v>
      </c>
      <c r="B548" t="s">
        <v>1697</v>
      </c>
      <c r="C548" t="s">
        <v>6608</v>
      </c>
      <c r="D548" t="s">
        <v>6609</v>
      </c>
      <c r="I548" t="s">
        <v>5013</v>
      </c>
      <c r="J548" t="s">
        <v>4562</v>
      </c>
      <c r="K548" t="s">
        <v>4150</v>
      </c>
      <c r="L548" t="s">
        <v>6610</v>
      </c>
      <c r="M548" t="s">
        <v>6611</v>
      </c>
      <c r="N548" t="s">
        <v>3394</v>
      </c>
      <c r="Q548" t="s">
        <v>3396</v>
      </c>
      <c r="R548">
        <v>208</v>
      </c>
      <c r="S548" t="s">
        <v>6612</v>
      </c>
      <c r="T548" t="s">
        <v>6612</v>
      </c>
      <c r="U548" t="s">
        <v>6612</v>
      </c>
    </row>
    <row r="549" spans="1:21" x14ac:dyDescent="0.2">
      <c r="A549">
        <v>1945</v>
      </c>
      <c r="B549" t="s">
        <v>3089</v>
      </c>
      <c r="C549" t="s">
        <v>6613</v>
      </c>
      <c r="D549" t="s">
        <v>4678</v>
      </c>
      <c r="E549" t="s">
        <v>20884</v>
      </c>
      <c r="F549" t="s">
        <v>6254</v>
      </c>
      <c r="G549" t="s">
        <v>4140</v>
      </c>
      <c r="H549" t="s">
        <v>4174</v>
      </c>
      <c r="I549" t="s">
        <v>22206</v>
      </c>
      <c r="J549" t="s">
        <v>5823</v>
      </c>
      <c r="K549" t="s">
        <v>5005</v>
      </c>
      <c r="L549" t="s">
        <v>6614</v>
      </c>
      <c r="M549" t="s">
        <v>6615</v>
      </c>
      <c r="O549" t="s">
        <v>6616</v>
      </c>
      <c r="P549">
        <v>57</v>
      </c>
      <c r="S549" t="s">
        <v>4521</v>
      </c>
      <c r="T549" t="s">
        <v>4521</v>
      </c>
      <c r="U549" t="s">
        <v>4521</v>
      </c>
    </row>
    <row r="550" spans="1:21" x14ac:dyDescent="0.2">
      <c r="A550">
        <v>195</v>
      </c>
      <c r="B550" t="s">
        <v>1697</v>
      </c>
      <c r="C550" t="s">
        <v>6617</v>
      </c>
      <c r="D550" t="s">
        <v>6618</v>
      </c>
      <c r="I550" t="s">
        <v>3389</v>
      </c>
      <c r="J550" t="s">
        <v>4505</v>
      </c>
      <c r="K550" t="s">
        <v>4150</v>
      </c>
      <c r="L550" t="s">
        <v>6619</v>
      </c>
      <c r="M550" t="s">
        <v>6620</v>
      </c>
      <c r="N550" t="s">
        <v>3394</v>
      </c>
      <c r="Q550" t="s">
        <v>3396</v>
      </c>
      <c r="R550">
        <v>210</v>
      </c>
      <c r="S550" t="s">
        <v>4966</v>
      </c>
      <c r="T550" t="s">
        <v>4966</v>
      </c>
      <c r="U550" t="s">
        <v>4966</v>
      </c>
    </row>
    <row r="551" spans="1:21" x14ac:dyDescent="0.2">
      <c r="A551">
        <v>1952</v>
      </c>
      <c r="B551" t="s">
        <v>3089</v>
      </c>
      <c r="C551" t="s">
        <v>6621</v>
      </c>
      <c r="D551" t="s">
        <v>6622</v>
      </c>
      <c r="F551" t="s">
        <v>4105</v>
      </c>
      <c r="G551" t="s">
        <v>4098</v>
      </c>
      <c r="H551" t="s">
        <v>21395</v>
      </c>
      <c r="I551" t="s">
        <v>22207</v>
      </c>
      <c r="J551" t="s">
        <v>6623</v>
      </c>
      <c r="K551" t="s">
        <v>4107</v>
      </c>
      <c r="L551" t="s">
        <v>6624</v>
      </c>
      <c r="M551" t="s">
        <v>6625</v>
      </c>
      <c r="O551" t="s">
        <v>4421</v>
      </c>
      <c r="P551">
        <v>65</v>
      </c>
      <c r="Q551" t="s">
        <v>5925</v>
      </c>
      <c r="R551">
        <v>160</v>
      </c>
      <c r="S551" t="s">
        <v>6626</v>
      </c>
      <c r="T551" t="s">
        <v>6626</v>
      </c>
      <c r="U551" t="s">
        <v>6626</v>
      </c>
    </row>
    <row r="552" spans="1:21" x14ac:dyDescent="0.2">
      <c r="A552">
        <v>196</v>
      </c>
      <c r="B552" t="s">
        <v>1697</v>
      </c>
      <c r="C552" t="s">
        <v>6627</v>
      </c>
      <c r="D552" t="s">
        <v>6628</v>
      </c>
      <c r="I552" t="s">
        <v>22235</v>
      </c>
      <c r="J552" t="s">
        <v>6629</v>
      </c>
      <c r="K552" t="s">
        <v>4150</v>
      </c>
      <c r="L552" t="s">
        <v>6630</v>
      </c>
      <c r="M552" t="s">
        <v>6631</v>
      </c>
      <c r="N552" t="s">
        <v>3394</v>
      </c>
      <c r="Q552" t="s">
        <v>3396</v>
      </c>
      <c r="R552">
        <v>200</v>
      </c>
      <c r="S552" t="s">
        <v>6632</v>
      </c>
      <c r="T552" t="s">
        <v>6632</v>
      </c>
      <c r="U552" t="s">
        <v>6632</v>
      </c>
    </row>
    <row r="553" spans="1:21" x14ac:dyDescent="0.2">
      <c r="A553">
        <v>1962</v>
      </c>
      <c r="B553" t="s">
        <v>3089</v>
      </c>
      <c r="C553" t="s">
        <v>6633</v>
      </c>
      <c r="D553" t="s">
        <v>4678</v>
      </c>
      <c r="E553" t="s">
        <v>20884</v>
      </c>
      <c r="F553" t="s">
        <v>5218</v>
      </c>
      <c r="G553" t="s">
        <v>5282</v>
      </c>
      <c r="H553" t="s">
        <v>4174</v>
      </c>
      <c r="I553" t="s">
        <v>22206</v>
      </c>
      <c r="J553" t="s">
        <v>5823</v>
      </c>
      <c r="K553" t="s">
        <v>4107</v>
      </c>
      <c r="L553" t="s">
        <v>6634</v>
      </c>
      <c r="M553" t="s">
        <v>6635</v>
      </c>
      <c r="S553" t="s">
        <v>6636</v>
      </c>
      <c r="T553" t="s">
        <v>6636</v>
      </c>
      <c r="U553" t="s">
        <v>6636</v>
      </c>
    </row>
    <row r="554" spans="1:21" x14ac:dyDescent="0.2">
      <c r="A554">
        <v>1966</v>
      </c>
      <c r="B554" t="s">
        <v>3089</v>
      </c>
      <c r="C554" t="s">
        <v>6637</v>
      </c>
      <c r="D554" t="s">
        <v>6638</v>
      </c>
      <c r="F554" t="s">
        <v>4273</v>
      </c>
      <c r="G554" t="s">
        <v>4090</v>
      </c>
      <c r="H554" t="s">
        <v>4174</v>
      </c>
      <c r="I554" t="s">
        <v>22206</v>
      </c>
      <c r="J554" t="s">
        <v>5823</v>
      </c>
      <c r="K554" t="s">
        <v>4107</v>
      </c>
      <c r="L554" t="s">
        <v>6639</v>
      </c>
      <c r="M554" t="s">
        <v>6640</v>
      </c>
      <c r="S554" t="s">
        <v>6641</v>
      </c>
      <c r="T554" t="s">
        <v>6641</v>
      </c>
      <c r="U554" t="s">
        <v>6641</v>
      </c>
    </row>
    <row r="555" spans="1:21" x14ac:dyDescent="0.2">
      <c r="A555">
        <v>1967</v>
      </c>
      <c r="B555" t="s">
        <v>3089</v>
      </c>
      <c r="C555" t="s">
        <v>6642</v>
      </c>
      <c r="D555" t="s">
        <v>6643</v>
      </c>
      <c r="F555" t="s">
        <v>4105</v>
      </c>
      <c r="G555" t="s">
        <v>4140</v>
      </c>
      <c r="H555" t="s">
        <v>4174</v>
      </c>
      <c r="I555" t="s">
        <v>22206</v>
      </c>
      <c r="J555" t="s">
        <v>5823</v>
      </c>
      <c r="K555" t="s">
        <v>4107</v>
      </c>
      <c r="L555" t="s">
        <v>6644</v>
      </c>
      <c r="M555" t="s">
        <v>6645</v>
      </c>
      <c r="N555" t="s">
        <v>6646</v>
      </c>
      <c r="O555" t="s">
        <v>5370</v>
      </c>
      <c r="P555">
        <v>52</v>
      </c>
      <c r="S555" t="s">
        <v>6647</v>
      </c>
      <c r="T555" t="s">
        <v>6647</v>
      </c>
      <c r="U555" t="s">
        <v>6647</v>
      </c>
    </row>
    <row r="556" spans="1:21" x14ac:dyDescent="0.2">
      <c r="A556">
        <v>1968</v>
      </c>
      <c r="B556" t="s">
        <v>3089</v>
      </c>
      <c r="C556" t="s">
        <v>6648</v>
      </c>
      <c r="D556" t="s">
        <v>5202</v>
      </c>
      <c r="F556" t="s">
        <v>4105</v>
      </c>
      <c r="G556" t="s">
        <v>4140</v>
      </c>
      <c r="H556" t="s">
        <v>4174</v>
      </c>
      <c r="I556" t="s">
        <v>22206</v>
      </c>
      <c r="J556" t="s">
        <v>5823</v>
      </c>
      <c r="K556" t="s">
        <v>4659</v>
      </c>
      <c r="L556" t="s">
        <v>6649</v>
      </c>
      <c r="M556" t="s">
        <v>6650</v>
      </c>
      <c r="N556" t="s">
        <v>6651</v>
      </c>
      <c r="O556" t="s">
        <v>5326</v>
      </c>
      <c r="P556">
        <v>56</v>
      </c>
      <c r="S556" t="s">
        <v>6652</v>
      </c>
      <c r="T556" t="s">
        <v>6652</v>
      </c>
      <c r="U556" t="s">
        <v>6652</v>
      </c>
    </row>
    <row r="557" spans="1:21" x14ac:dyDescent="0.2">
      <c r="A557">
        <v>1969</v>
      </c>
      <c r="B557" t="s">
        <v>3089</v>
      </c>
      <c r="C557" t="s">
        <v>6653</v>
      </c>
      <c r="D557" t="s">
        <v>6654</v>
      </c>
      <c r="F557" t="s">
        <v>4273</v>
      </c>
      <c r="G557" t="s">
        <v>3625</v>
      </c>
      <c r="H557" t="s">
        <v>4174</v>
      </c>
      <c r="I557" t="s">
        <v>5631</v>
      </c>
      <c r="J557" t="s">
        <v>3671</v>
      </c>
      <c r="K557" t="s">
        <v>4107</v>
      </c>
      <c r="L557" t="s">
        <v>6655</v>
      </c>
      <c r="M557" t="s">
        <v>6656</v>
      </c>
      <c r="O557" t="s">
        <v>5326</v>
      </c>
      <c r="P557">
        <v>56</v>
      </c>
      <c r="Q557" t="s">
        <v>5178</v>
      </c>
      <c r="R557">
        <v>150</v>
      </c>
      <c r="S557" t="s">
        <v>6657</v>
      </c>
      <c r="T557" t="s">
        <v>4948</v>
      </c>
      <c r="U557" t="s">
        <v>4948</v>
      </c>
    </row>
    <row r="558" spans="1:21" x14ac:dyDescent="0.2">
      <c r="A558">
        <v>197</v>
      </c>
      <c r="B558" t="s">
        <v>3089</v>
      </c>
      <c r="C558" t="s">
        <v>6658</v>
      </c>
      <c r="D558" t="s">
        <v>6659</v>
      </c>
      <c r="F558" t="s">
        <v>4242</v>
      </c>
      <c r="G558" t="s">
        <v>4098</v>
      </c>
      <c r="H558" t="s">
        <v>6660</v>
      </c>
      <c r="I558" t="s">
        <v>22207</v>
      </c>
      <c r="J558" t="s">
        <v>4267</v>
      </c>
      <c r="K558" t="s">
        <v>4150</v>
      </c>
      <c r="L558" t="s">
        <v>6661</v>
      </c>
      <c r="M558" t="s">
        <v>6662</v>
      </c>
      <c r="N558" t="s">
        <v>3394</v>
      </c>
      <c r="O558" t="s">
        <v>3718</v>
      </c>
      <c r="P558">
        <v>16</v>
      </c>
      <c r="Q558" t="s">
        <v>3396</v>
      </c>
      <c r="R558">
        <v>208</v>
      </c>
      <c r="S558" t="s">
        <v>6663</v>
      </c>
      <c r="T558" t="s">
        <v>6664</v>
      </c>
      <c r="U558" t="s">
        <v>6664</v>
      </c>
    </row>
    <row r="559" spans="1:21" x14ac:dyDescent="0.2">
      <c r="A559">
        <v>198</v>
      </c>
      <c r="B559" t="s">
        <v>3089</v>
      </c>
      <c r="C559" t="s">
        <v>6665</v>
      </c>
      <c r="D559" t="s">
        <v>6666</v>
      </c>
      <c r="F559" t="s">
        <v>4489</v>
      </c>
      <c r="G559" t="s">
        <v>4090</v>
      </c>
      <c r="H559" t="s">
        <v>4229</v>
      </c>
      <c r="I559" t="s">
        <v>22207</v>
      </c>
      <c r="J559" t="s">
        <v>22252</v>
      </c>
      <c r="K559" t="s">
        <v>4150</v>
      </c>
      <c r="L559" t="s">
        <v>6668</v>
      </c>
      <c r="M559" t="s">
        <v>6669</v>
      </c>
      <c r="O559" t="s">
        <v>3598</v>
      </c>
      <c r="P559">
        <v>70</v>
      </c>
      <c r="Q559" t="s">
        <v>3396</v>
      </c>
      <c r="R559">
        <v>206</v>
      </c>
      <c r="S559" t="s">
        <v>6329</v>
      </c>
      <c r="T559" t="s">
        <v>6379</v>
      </c>
      <c r="U559" t="s">
        <v>6379</v>
      </c>
    </row>
    <row r="560" spans="1:21" x14ac:dyDescent="0.2">
      <c r="A560">
        <v>1980</v>
      </c>
      <c r="B560" t="s">
        <v>3089</v>
      </c>
      <c r="C560" t="s">
        <v>6670</v>
      </c>
      <c r="F560" t="s">
        <v>4105</v>
      </c>
      <c r="G560" t="s">
        <v>21338</v>
      </c>
      <c r="H560" t="s">
        <v>3421</v>
      </c>
      <c r="I560" t="s">
        <v>22206</v>
      </c>
      <c r="J560" t="s">
        <v>5823</v>
      </c>
      <c r="K560" t="s">
        <v>4107</v>
      </c>
      <c r="L560" t="s">
        <v>6671</v>
      </c>
      <c r="M560" t="s">
        <v>6672</v>
      </c>
    </row>
    <row r="561" spans="1:21" x14ac:dyDescent="0.2">
      <c r="A561">
        <v>199</v>
      </c>
      <c r="B561" t="s">
        <v>1697</v>
      </c>
      <c r="C561" t="s">
        <v>6673</v>
      </c>
      <c r="D561" t="s">
        <v>6674</v>
      </c>
      <c r="F561" t="s">
        <v>20877</v>
      </c>
      <c r="G561" t="s">
        <v>3420</v>
      </c>
      <c r="H561" t="s">
        <v>3421</v>
      </c>
      <c r="I561" t="s">
        <v>6675</v>
      </c>
      <c r="J561" t="s">
        <v>3628</v>
      </c>
      <c r="K561" t="s">
        <v>4150</v>
      </c>
      <c r="L561" t="s">
        <v>6676</v>
      </c>
      <c r="M561" t="s">
        <v>6677</v>
      </c>
      <c r="N561" t="s">
        <v>3394</v>
      </c>
      <c r="Q561" t="s">
        <v>3396</v>
      </c>
      <c r="R561">
        <v>210</v>
      </c>
      <c r="S561" t="s">
        <v>6241</v>
      </c>
      <c r="T561" t="s">
        <v>6241</v>
      </c>
      <c r="U561" t="s">
        <v>6241</v>
      </c>
    </row>
    <row r="562" spans="1:21" x14ac:dyDescent="0.2">
      <c r="A562">
        <v>1995</v>
      </c>
      <c r="B562" t="s">
        <v>3089</v>
      </c>
      <c r="C562" t="s">
        <v>6678</v>
      </c>
      <c r="D562" t="s">
        <v>4678</v>
      </c>
      <c r="E562" t="s">
        <v>20884</v>
      </c>
      <c r="F562" t="s">
        <v>4679</v>
      </c>
      <c r="G562" t="s">
        <v>3625</v>
      </c>
      <c r="H562" t="s">
        <v>4174</v>
      </c>
      <c r="I562" t="s">
        <v>22206</v>
      </c>
      <c r="J562" t="s">
        <v>5823</v>
      </c>
      <c r="K562" t="s">
        <v>4107</v>
      </c>
      <c r="L562" t="s">
        <v>6679</v>
      </c>
      <c r="M562" t="s">
        <v>6680</v>
      </c>
      <c r="S562" t="s">
        <v>6681</v>
      </c>
      <c r="T562" t="s">
        <v>6681</v>
      </c>
      <c r="U562" t="s">
        <v>6681</v>
      </c>
    </row>
    <row r="563" spans="1:21" x14ac:dyDescent="0.2">
      <c r="A563">
        <v>200</v>
      </c>
      <c r="B563" t="s">
        <v>1697</v>
      </c>
      <c r="C563" t="s">
        <v>6682</v>
      </c>
      <c r="D563" t="s">
        <v>6683</v>
      </c>
      <c r="F563" t="s">
        <v>3585</v>
      </c>
      <c r="G563" t="s">
        <v>7763</v>
      </c>
      <c r="H563" t="s">
        <v>5269</v>
      </c>
      <c r="I563" t="s">
        <v>22206</v>
      </c>
      <c r="J563" t="s">
        <v>22211</v>
      </c>
      <c r="K563" t="s">
        <v>3545</v>
      </c>
      <c r="L563" t="s">
        <v>6684</v>
      </c>
      <c r="M563" t="s">
        <v>6685</v>
      </c>
      <c r="N563" t="s">
        <v>3637</v>
      </c>
    </row>
    <row r="564" spans="1:21" x14ac:dyDescent="0.2">
      <c r="A564">
        <v>2000</v>
      </c>
      <c r="B564" t="s">
        <v>1697</v>
      </c>
      <c r="C564" t="s">
        <v>6686</v>
      </c>
      <c r="F564" t="s">
        <v>6687</v>
      </c>
      <c r="G564" t="s">
        <v>4467</v>
      </c>
      <c r="H564" t="s">
        <v>6688</v>
      </c>
      <c r="I564" t="s">
        <v>22207</v>
      </c>
      <c r="J564" t="s">
        <v>4196</v>
      </c>
      <c r="K564" t="s">
        <v>3422</v>
      </c>
      <c r="L564" t="s">
        <v>6689</v>
      </c>
      <c r="M564" t="s">
        <v>6690</v>
      </c>
      <c r="O564" t="s">
        <v>5370</v>
      </c>
      <c r="P564">
        <v>52</v>
      </c>
      <c r="S564" t="s">
        <v>6691</v>
      </c>
      <c r="T564" t="s">
        <v>6691</v>
      </c>
      <c r="U564" t="s">
        <v>6691</v>
      </c>
    </row>
    <row r="565" spans="1:21" x14ac:dyDescent="0.2">
      <c r="A565">
        <v>2004</v>
      </c>
      <c r="B565" t="s">
        <v>3089</v>
      </c>
      <c r="C565" t="s">
        <v>6692</v>
      </c>
      <c r="F565" t="s">
        <v>3419</v>
      </c>
      <c r="G565" t="s">
        <v>4098</v>
      </c>
      <c r="H565" t="s">
        <v>21396</v>
      </c>
      <c r="I565" t="s">
        <v>22206</v>
      </c>
      <c r="J565" t="s">
        <v>3619</v>
      </c>
      <c r="K565" t="s">
        <v>4107</v>
      </c>
      <c r="L565" t="s">
        <v>6693</v>
      </c>
      <c r="M565" t="s">
        <v>6694</v>
      </c>
      <c r="O565" t="s">
        <v>3598</v>
      </c>
      <c r="P565">
        <v>71</v>
      </c>
      <c r="Q565" t="s">
        <v>4485</v>
      </c>
      <c r="R565">
        <v>202</v>
      </c>
      <c r="S565" t="s">
        <v>6695</v>
      </c>
      <c r="T565" t="s">
        <v>6696</v>
      </c>
      <c r="U565" t="s">
        <v>6696</v>
      </c>
    </row>
    <row r="566" spans="1:21" x14ac:dyDescent="0.2">
      <c r="A566">
        <v>2005</v>
      </c>
      <c r="B566" t="s">
        <v>1697</v>
      </c>
      <c r="C566" t="s">
        <v>6697</v>
      </c>
      <c r="D566" t="s">
        <v>6698</v>
      </c>
      <c r="F566" t="s">
        <v>3552</v>
      </c>
      <c r="G566" t="s">
        <v>6667</v>
      </c>
      <c r="H566" t="s">
        <v>21397</v>
      </c>
      <c r="I566" t="s">
        <v>22207</v>
      </c>
      <c r="J566" t="s">
        <v>6700</v>
      </c>
      <c r="K566" t="s">
        <v>4107</v>
      </c>
      <c r="L566" t="s">
        <v>6701</v>
      </c>
      <c r="M566" t="s">
        <v>6702</v>
      </c>
      <c r="S566" t="s">
        <v>6703</v>
      </c>
      <c r="T566" t="s">
        <v>6703</v>
      </c>
      <c r="U566" t="s">
        <v>6703</v>
      </c>
    </row>
    <row r="567" spans="1:21" x14ac:dyDescent="0.2">
      <c r="A567" t="s">
        <v>6704</v>
      </c>
      <c r="B567" t="s">
        <v>1697</v>
      </c>
      <c r="C567" t="s">
        <v>6705</v>
      </c>
      <c r="F567" t="s">
        <v>6706</v>
      </c>
      <c r="G567" t="s">
        <v>6707</v>
      </c>
      <c r="H567" t="s">
        <v>6708</v>
      </c>
      <c r="I567" t="s">
        <v>22207</v>
      </c>
      <c r="J567" t="s">
        <v>5632</v>
      </c>
      <c r="K567" t="s">
        <v>4107</v>
      </c>
      <c r="L567" t="s">
        <v>6709</v>
      </c>
      <c r="M567" t="s">
        <v>6710</v>
      </c>
      <c r="S567" t="s">
        <v>6711</v>
      </c>
      <c r="T567" t="s">
        <v>6711</v>
      </c>
      <c r="U567" t="s">
        <v>6711</v>
      </c>
    </row>
    <row r="568" spans="1:21" x14ac:dyDescent="0.2">
      <c r="A568">
        <v>2006</v>
      </c>
      <c r="B568" t="s">
        <v>1697</v>
      </c>
      <c r="C568" t="s">
        <v>6712</v>
      </c>
      <c r="D568" t="s">
        <v>3382</v>
      </c>
      <c r="F568" t="s">
        <v>3552</v>
      </c>
      <c r="G568" t="s">
        <v>3387</v>
      </c>
      <c r="H568" t="s">
        <v>6713</v>
      </c>
      <c r="I568" t="s">
        <v>3561</v>
      </c>
      <c r="J568" t="s">
        <v>4822</v>
      </c>
      <c r="K568" t="s">
        <v>4107</v>
      </c>
      <c r="L568" t="s">
        <v>6714</v>
      </c>
      <c r="M568" t="s">
        <v>6715</v>
      </c>
      <c r="O568" t="s">
        <v>5826</v>
      </c>
      <c r="P568">
        <v>62</v>
      </c>
      <c r="S568" t="s">
        <v>4413</v>
      </c>
      <c r="T568" t="s">
        <v>4413</v>
      </c>
      <c r="U568" t="s">
        <v>4836</v>
      </c>
    </row>
    <row r="569" spans="1:21" x14ac:dyDescent="0.2">
      <c r="A569" t="s">
        <v>6716</v>
      </c>
      <c r="B569" t="s">
        <v>1697</v>
      </c>
      <c r="C569" t="s">
        <v>6717</v>
      </c>
      <c r="F569" t="s">
        <v>3474</v>
      </c>
      <c r="G569" t="s">
        <v>3420</v>
      </c>
      <c r="H569" t="s">
        <v>3421</v>
      </c>
      <c r="I569" t="s">
        <v>22206</v>
      </c>
      <c r="J569" t="s">
        <v>5823</v>
      </c>
      <c r="K569" t="s">
        <v>5005</v>
      </c>
      <c r="L569" t="s">
        <v>6718</v>
      </c>
      <c r="M569" t="s">
        <v>6719</v>
      </c>
    </row>
    <row r="570" spans="1:21" x14ac:dyDescent="0.2">
      <c r="A570" t="s">
        <v>6720</v>
      </c>
      <c r="B570" t="s">
        <v>1697</v>
      </c>
      <c r="C570" t="s">
        <v>6721</v>
      </c>
      <c r="D570" t="s">
        <v>6722</v>
      </c>
      <c r="F570" t="s">
        <v>6723</v>
      </c>
      <c r="G570" t="s">
        <v>3420</v>
      </c>
      <c r="H570" t="s">
        <v>3421</v>
      </c>
      <c r="I570" t="s">
        <v>3561</v>
      </c>
      <c r="J570" t="s">
        <v>4267</v>
      </c>
      <c r="K570" t="s">
        <v>4107</v>
      </c>
      <c r="L570" t="s">
        <v>6724</v>
      </c>
      <c r="M570" t="s">
        <v>6725</v>
      </c>
      <c r="S570" t="s">
        <v>4836</v>
      </c>
      <c r="T570" t="s">
        <v>4836</v>
      </c>
      <c r="U570" t="s">
        <v>4836</v>
      </c>
    </row>
    <row r="571" spans="1:21" x14ac:dyDescent="0.2">
      <c r="A571">
        <v>2007</v>
      </c>
      <c r="B571" t="s">
        <v>1697</v>
      </c>
      <c r="C571" t="s">
        <v>6726</v>
      </c>
      <c r="D571" t="s">
        <v>6727</v>
      </c>
      <c r="F571" t="s">
        <v>6728</v>
      </c>
      <c r="G571" t="s">
        <v>4016</v>
      </c>
      <c r="H571" t="s">
        <v>6729</v>
      </c>
      <c r="I571" t="s">
        <v>22206</v>
      </c>
      <c r="J571" t="s">
        <v>5823</v>
      </c>
      <c r="K571" t="s">
        <v>3430</v>
      </c>
      <c r="L571" t="s">
        <v>6730</v>
      </c>
      <c r="M571" t="s">
        <v>6731</v>
      </c>
      <c r="Q571" t="s">
        <v>4362</v>
      </c>
      <c r="R571">
        <v>241</v>
      </c>
      <c r="S571" t="s">
        <v>4402</v>
      </c>
      <c r="T571" t="s">
        <v>4402</v>
      </c>
      <c r="U571" t="s">
        <v>4402</v>
      </c>
    </row>
    <row r="572" spans="1:21" x14ac:dyDescent="0.2">
      <c r="A572" t="s">
        <v>6732</v>
      </c>
      <c r="B572" t="s">
        <v>1697</v>
      </c>
      <c r="C572" t="s">
        <v>6733</v>
      </c>
      <c r="F572" t="s">
        <v>6734</v>
      </c>
      <c r="G572" t="s">
        <v>3420</v>
      </c>
      <c r="H572" t="s">
        <v>3421</v>
      </c>
      <c r="I572" t="s">
        <v>22206</v>
      </c>
      <c r="J572" t="s">
        <v>5823</v>
      </c>
      <c r="K572" t="s">
        <v>5005</v>
      </c>
      <c r="L572" t="s">
        <v>6735</v>
      </c>
      <c r="M572" t="s">
        <v>6736</v>
      </c>
    </row>
    <row r="573" spans="1:21" x14ac:dyDescent="0.2">
      <c r="A573">
        <v>2008</v>
      </c>
      <c r="B573" t="s">
        <v>1697</v>
      </c>
      <c r="C573" t="s">
        <v>6737</v>
      </c>
      <c r="D573" t="s">
        <v>6738</v>
      </c>
      <c r="F573" t="s">
        <v>6739</v>
      </c>
      <c r="G573" t="s">
        <v>3542</v>
      </c>
      <c r="H573" t="s">
        <v>21398</v>
      </c>
      <c r="I573" t="s">
        <v>3389</v>
      </c>
      <c r="J573" t="s">
        <v>3628</v>
      </c>
      <c r="K573" t="s">
        <v>3430</v>
      </c>
      <c r="L573" t="s">
        <v>6740</v>
      </c>
      <c r="M573" t="s">
        <v>6741</v>
      </c>
      <c r="N573" t="s">
        <v>6742</v>
      </c>
      <c r="O573" t="s">
        <v>6335</v>
      </c>
      <c r="P573">
        <v>134</v>
      </c>
      <c r="Q573" t="s">
        <v>6336</v>
      </c>
      <c r="R573">
        <v>234</v>
      </c>
      <c r="S573" t="s">
        <v>6743</v>
      </c>
      <c r="T573" t="s">
        <v>6743</v>
      </c>
      <c r="U573" t="s">
        <v>5009</v>
      </c>
    </row>
    <row r="574" spans="1:21" x14ac:dyDescent="0.2">
      <c r="A574">
        <v>201</v>
      </c>
      <c r="B574" t="s">
        <v>1697</v>
      </c>
      <c r="C574" t="s">
        <v>6744</v>
      </c>
      <c r="D574" t="s">
        <v>6745</v>
      </c>
      <c r="F574" t="s">
        <v>3474</v>
      </c>
      <c r="G574" t="s">
        <v>3625</v>
      </c>
      <c r="H574" t="s">
        <v>3723</v>
      </c>
      <c r="I574" t="s">
        <v>22206</v>
      </c>
      <c r="J574" t="s">
        <v>5823</v>
      </c>
      <c r="K574" t="s">
        <v>3430</v>
      </c>
      <c r="L574" t="s">
        <v>6746</v>
      </c>
      <c r="M574" t="s">
        <v>6747</v>
      </c>
      <c r="N574" t="s">
        <v>3490</v>
      </c>
      <c r="S574" t="s">
        <v>6748</v>
      </c>
      <c r="T574" t="s">
        <v>6748</v>
      </c>
      <c r="U574" t="s">
        <v>6748</v>
      </c>
    </row>
    <row r="575" spans="1:21" x14ac:dyDescent="0.2">
      <c r="A575">
        <v>202</v>
      </c>
      <c r="B575" t="s">
        <v>1697</v>
      </c>
      <c r="C575" t="s">
        <v>6749</v>
      </c>
      <c r="D575" t="s">
        <v>6750</v>
      </c>
      <c r="F575" t="s">
        <v>6751</v>
      </c>
      <c r="G575" t="s">
        <v>3465</v>
      </c>
      <c r="H575" t="s">
        <v>21399</v>
      </c>
      <c r="I575" t="s">
        <v>4768</v>
      </c>
      <c r="J575" t="s">
        <v>3827</v>
      </c>
      <c r="K575" t="s">
        <v>3391</v>
      </c>
      <c r="L575" t="s">
        <v>6752</v>
      </c>
      <c r="M575" t="s">
        <v>6753</v>
      </c>
      <c r="O575" t="s">
        <v>3453</v>
      </c>
      <c r="P575">
        <v>12</v>
      </c>
      <c r="Q575" t="s">
        <v>3396</v>
      </c>
      <c r="R575">
        <v>210</v>
      </c>
      <c r="S575" t="s">
        <v>4841</v>
      </c>
      <c r="T575" t="s">
        <v>4841</v>
      </c>
      <c r="U575" t="s">
        <v>5067</v>
      </c>
    </row>
    <row r="576" spans="1:21" x14ac:dyDescent="0.2">
      <c r="A576">
        <v>203</v>
      </c>
      <c r="B576" t="s">
        <v>1697</v>
      </c>
      <c r="C576" t="s">
        <v>6754</v>
      </c>
      <c r="D576" t="s">
        <v>6755</v>
      </c>
      <c r="F576" t="s">
        <v>3386</v>
      </c>
      <c r="G576" t="s">
        <v>3435</v>
      </c>
      <c r="H576" t="s">
        <v>11456</v>
      </c>
      <c r="I576" t="s">
        <v>4168</v>
      </c>
      <c r="J576" t="s">
        <v>3578</v>
      </c>
      <c r="K576" t="s">
        <v>4475</v>
      </c>
      <c r="L576" t="s">
        <v>6757</v>
      </c>
      <c r="M576" t="s">
        <v>6758</v>
      </c>
      <c r="O576" t="s">
        <v>3395</v>
      </c>
      <c r="P576">
        <v>77</v>
      </c>
      <c r="Q576" t="s">
        <v>3396</v>
      </c>
      <c r="R576">
        <v>213</v>
      </c>
      <c r="S576" t="s">
        <v>4570</v>
      </c>
      <c r="T576" t="s">
        <v>4570</v>
      </c>
      <c r="U576" t="s">
        <v>3860</v>
      </c>
    </row>
    <row r="577" spans="1:21" x14ac:dyDescent="0.2">
      <c r="A577">
        <v>204</v>
      </c>
      <c r="B577" t="s">
        <v>1697</v>
      </c>
      <c r="C577" t="s">
        <v>6759</v>
      </c>
      <c r="D577" t="s">
        <v>6760</v>
      </c>
      <c r="F577" t="s">
        <v>6761</v>
      </c>
      <c r="G577" t="s">
        <v>3625</v>
      </c>
      <c r="H577" t="s">
        <v>7204</v>
      </c>
      <c r="I577" t="s">
        <v>3428</v>
      </c>
      <c r="J577" t="s">
        <v>3390</v>
      </c>
      <c r="K577" t="s">
        <v>3391</v>
      </c>
      <c r="L577" t="s">
        <v>6763</v>
      </c>
      <c r="M577" t="s">
        <v>6764</v>
      </c>
      <c r="N577" t="s">
        <v>3433</v>
      </c>
      <c r="O577" t="s">
        <v>3395</v>
      </c>
      <c r="P577">
        <v>77</v>
      </c>
      <c r="Q577" t="s">
        <v>3396</v>
      </c>
      <c r="R577">
        <v>201</v>
      </c>
      <c r="S577" t="s">
        <v>6765</v>
      </c>
      <c r="T577" t="s">
        <v>6765</v>
      </c>
      <c r="U577" t="s">
        <v>3653</v>
      </c>
    </row>
    <row r="578" spans="1:21" x14ac:dyDescent="0.2">
      <c r="A578">
        <v>205</v>
      </c>
      <c r="B578" t="s">
        <v>1697</v>
      </c>
      <c r="C578" t="s">
        <v>6766</v>
      </c>
      <c r="D578" t="s">
        <v>6767</v>
      </c>
      <c r="F578" t="s">
        <v>3386</v>
      </c>
      <c r="G578" t="s">
        <v>3535</v>
      </c>
      <c r="H578" t="s">
        <v>3793</v>
      </c>
      <c r="I578" t="s">
        <v>4168</v>
      </c>
      <c r="J578" t="s">
        <v>3578</v>
      </c>
      <c r="K578" t="s">
        <v>3391</v>
      </c>
      <c r="L578" t="s">
        <v>6769</v>
      </c>
      <c r="M578" t="s">
        <v>6770</v>
      </c>
      <c r="N578" t="s">
        <v>3500</v>
      </c>
      <c r="O578" t="s">
        <v>3718</v>
      </c>
      <c r="P578">
        <v>19</v>
      </c>
      <c r="Q578" t="s">
        <v>3396</v>
      </c>
      <c r="R578">
        <v>212</v>
      </c>
      <c r="S578" t="s">
        <v>4287</v>
      </c>
      <c r="T578" t="s">
        <v>4287</v>
      </c>
      <c r="U578" t="s">
        <v>3860</v>
      </c>
    </row>
    <row r="579" spans="1:21" x14ac:dyDescent="0.2">
      <c r="A579">
        <v>206</v>
      </c>
      <c r="B579" t="s">
        <v>1697</v>
      </c>
      <c r="C579" t="s">
        <v>6771</v>
      </c>
      <c r="D579" t="s">
        <v>6772</v>
      </c>
      <c r="F579" t="s">
        <v>3474</v>
      </c>
      <c r="G579" t="s">
        <v>3387</v>
      </c>
      <c r="H579" t="s">
        <v>5045</v>
      </c>
      <c r="I579" t="s">
        <v>22207</v>
      </c>
      <c r="J579" t="s">
        <v>3402</v>
      </c>
      <c r="K579" t="s">
        <v>3422</v>
      </c>
      <c r="L579" t="s">
        <v>6773</v>
      </c>
      <c r="M579" t="s">
        <v>6774</v>
      </c>
      <c r="Q579" t="s">
        <v>3396</v>
      </c>
      <c r="R579">
        <v>206</v>
      </c>
      <c r="S579" t="s">
        <v>3406</v>
      </c>
      <c r="T579" t="s">
        <v>3406</v>
      </c>
      <c r="U579" t="s">
        <v>3860</v>
      </c>
    </row>
    <row r="580" spans="1:21" x14ac:dyDescent="0.2">
      <c r="A580">
        <v>207</v>
      </c>
      <c r="B580" t="s">
        <v>1697</v>
      </c>
      <c r="C580" t="s">
        <v>6775</v>
      </c>
      <c r="D580" t="s">
        <v>6776</v>
      </c>
      <c r="F580" t="s">
        <v>22253</v>
      </c>
      <c r="G580" t="s">
        <v>3435</v>
      </c>
      <c r="H580" t="s">
        <v>3640</v>
      </c>
      <c r="I580" t="s">
        <v>6777</v>
      </c>
      <c r="J580" t="s">
        <v>3578</v>
      </c>
      <c r="K580" t="s">
        <v>3422</v>
      </c>
      <c r="L580" t="s">
        <v>6778</v>
      </c>
      <c r="M580" t="s">
        <v>6779</v>
      </c>
      <c r="N580" t="s">
        <v>3500</v>
      </c>
      <c r="O580" t="s">
        <v>3718</v>
      </c>
      <c r="P580">
        <v>19</v>
      </c>
      <c r="Q580" t="s">
        <v>3396</v>
      </c>
      <c r="R580">
        <v>208</v>
      </c>
      <c r="S580" t="s">
        <v>6780</v>
      </c>
      <c r="T580" t="s">
        <v>6780</v>
      </c>
      <c r="U580" t="s">
        <v>3582</v>
      </c>
    </row>
    <row r="581" spans="1:21" x14ac:dyDescent="0.2">
      <c r="A581">
        <v>208</v>
      </c>
      <c r="B581" t="s">
        <v>1697</v>
      </c>
      <c r="C581" t="s">
        <v>6781</v>
      </c>
      <c r="D581" t="s">
        <v>6782</v>
      </c>
      <c r="F581" t="s">
        <v>6783</v>
      </c>
      <c r="G581" t="s">
        <v>3435</v>
      </c>
      <c r="H581" t="s">
        <v>6784</v>
      </c>
      <c r="I581" t="s">
        <v>3696</v>
      </c>
      <c r="J581" t="s">
        <v>4562</v>
      </c>
      <c r="K581" t="s">
        <v>3497</v>
      </c>
      <c r="L581" t="s">
        <v>6785</v>
      </c>
      <c r="M581" t="s">
        <v>6786</v>
      </c>
      <c r="N581" t="s">
        <v>3394</v>
      </c>
      <c r="O581" t="s">
        <v>3718</v>
      </c>
      <c r="P581">
        <v>19</v>
      </c>
      <c r="Q581" t="s">
        <v>3396</v>
      </c>
      <c r="R581">
        <v>206</v>
      </c>
      <c r="S581" t="s">
        <v>6787</v>
      </c>
      <c r="T581" t="s">
        <v>6787</v>
      </c>
      <c r="U581" t="s">
        <v>3811</v>
      </c>
    </row>
    <row r="582" spans="1:21" x14ac:dyDescent="0.2">
      <c r="A582">
        <v>2086</v>
      </c>
      <c r="B582" t="s">
        <v>1697</v>
      </c>
      <c r="C582" t="s">
        <v>6788</v>
      </c>
      <c r="F582" t="s">
        <v>3474</v>
      </c>
      <c r="G582" t="s">
        <v>3420</v>
      </c>
      <c r="H582" t="s">
        <v>3421</v>
      </c>
      <c r="I582" t="s">
        <v>22206</v>
      </c>
      <c r="J582" t="s">
        <v>5823</v>
      </c>
      <c r="K582" t="s">
        <v>5005</v>
      </c>
      <c r="L582" t="s">
        <v>6789</v>
      </c>
      <c r="M582" t="s">
        <v>6790</v>
      </c>
    </row>
    <row r="583" spans="1:21" x14ac:dyDescent="0.2">
      <c r="A583">
        <v>2089</v>
      </c>
      <c r="B583" t="s">
        <v>1697</v>
      </c>
      <c r="C583" t="s">
        <v>6791</v>
      </c>
      <c r="F583" t="s">
        <v>3474</v>
      </c>
      <c r="G583" t="s">
        <v>3420</v>
      </c>
      <c r="H583" t="s">
        <v>3421</v>
      </c>
      <c r="I583" t="s">
        <v>22206</v>
      </c>
      <c r="J583" t="s">
        <v>5823</v>
      </c>
      <c r="K583" t="s">
        <v>5005</v>
      </c>
      <c r="L583" t="s">
        <v>6718</v>
      </c>
      <c r="M583" t="s">
        <v>6719</v>
      </c>
    </row>
    <row r="584" spans="1:21" x14ac:dyDescent="0.2">
      <c r="A584">
        <v>209</v>
      </c>
      <c r="B584" t="s">
        <v>1697</v>
      </c>
      <c r="C584" t="s">
        <v>6792</v>
      </c>
      <c r="D584" t="s">
        <v>6793</v>
      </c>
      <c r="F584" t="s">
        <v>3386</v>
      </c>
      <c r="G584" t="s">
        <v>3747</v>
      </c>
      <c r="H584" t="s">
        <v>7675</v>
      </c>
      <c r="I584" t="s">
        <v>3389</v>
      </c>
      <c r="J584" t="s">
        <v>3578</v>
      </c>
      <c r="K584" t="s">
        <v>3430</v>
      </c>
      <c r="L584" t="s">
        <v>6794</v>
      </c>
      <c r="M584" t="s">
        <v>6795</v>
      </c>
      <c r="N584" t="s">
        <v>3433</v>
      </c>
      <c r="O584" t="s">
        <v>6961</v>
      </c>
      <c r="P584">
        <v>90</v>
      </c>
      <c r="Q584" t="s">
        <v>3396</v>
      </c>
      <c r="R584">
        <v>213</v>
      </c>
      <c r="S584" t="s">
        <v>3440</v>
      </c>
      <c r="T584" t="s">
        <v>3440</v>
      </c>
      <c r="U584" t="s">
        <v>3860</v>
      </c>
    </row>
    <row r="585" spans="1:21" x14ac:dyDescent="0.2">
      <c r="A585">
        <v>2090</v>
      </c>
      <c r="B585" t="s">
        <v>1697</v>
      </c>
      <c r="C585" t="s">
        <v>6796</v>
      </c>
      <c r="F585" t="s">
        <v>3474</v>
      </c>
      <c r="G585" t="s">
        <v>3420</v>
      </c>
      <c r="H585" t="s">
        <v>3421</v>
      </c>
      <c r="I585" t="s">
        <v>22206</v>
      </c>
      <c r="J585" t="s">
        <v>5823</v>
      </c>
      <c r="K585" t="s">
        <v>5005</v>
      </c>
      <c r="L585" t="s">
        <v>6797</v>
      </c>
      <c r="M585" t="s">
        <v>6798</v>
      </c>
    </row>
    <row r="586" spans="1:21" x14ac:dyDescent="0.2">
      <c r="A586">
        <v>2091</v>
      </c>
      <c r="B586" t="s">
        <v>1697</v>
      </c>
      <c r="C586" t="s">
        <v>6799</v>
      </c>
      <c r="F586" t="s">
        <v>3474</v>
      </c>
      <c r="G586" t="s">
        <v>3420</v>
      </c>
      <c r="H586" t="s">
        <v>3421</v>
      </c>
      <c r="I586" t="s">
        <v>22206</v>
      </c>
      <c r="J586" t="s">
        <v>5823</v>
      </c>
      <c r="K586" t="s">
        <v>5005</v>
      </c>
      <c r="L586" t="s">
        <v>6800</v>
      </c>
      <c r="M586" t="s">
        <v>6801</v>
      </c>
    </row>
    <row r="587" spans="1:21" x14ac:dyDescent="0.2">
      <c r="A587">
        <v>210</v>
      </c>
      <c r="B587" t="s">
        <v>1697</v>
      </c>
      <c r="C587" t="s">
        <v>6802</v>
      </c>
      <c r="D587" t="s">
        <v>6803</v>
      </c>
      <c r="F587" t="s">
        <v>3386</v>
      </c>
      <c r="G587" t="s">
        <v>3387</v>
      </c>
      <c r="H587" t="s">
        <v>21400</v>
      </c>
      <c r="I587" t="s">
        <v>4691</v>
      </c>
      <c r="J587" t="s">
        <v>6804</v>
      </c>
      <c r="K587" t="s">
        <v>3391</v>
      </c>
      <c r="L587" t="s">
        <v>6805</v>
      </c>
      <c r="M587" t="s">
        <v>6806</v>
      </c>
      <c r="N587" t="s">
        <v>3433</v>
      </c>
      <c r="O587" t="s">
        <v>3605</v>
      </c>
      <c r="P587">
        <v>75</v>
      </c>
      <c r="Q587" t="s">
        <v>3396</v>
      </c>
      <c r="R587">
        <v>200</v>
      </c>
      <c r="S587" t="s">
        <v>6807</v>
      </c>
      <c r="T587" t="s">
        <v>6807</v>
      </c>
      <c r="U587" t="s">
        <v>3860</v>
      </c>
    </row>
    <row r="588" spans="1:21" x14ac:dyDescent="0.2">
      <c r="A588">
        <v>2100</v>
      </c>
      <c r="B588" t="s">
        <v>1697</v>
      </c>
      <c r="C588" t="s">
        <v>6808</v>
      </c>
      <c r="D588" t="s">
        <v>6809</v>
      </c>
      <c r="F588" t="s">
        <v>3495</v>
      </c>
      <c r="G588" t="s">
        <v>3420</v>
      </c>
      <c r="H588" t="s">
        <v>3421</v>
      </c>
      <c r="I588" t="s">
        <v>6272</v>
      </c>
      <c r="J588" t="s">
        <v>6376</v>
      </c>
      <c r="K588" t="s">
        <v>4150</v>
      </c>
      <c r="L588" t="s">
        <v>6810</v>
      </c>
      <c r="M588" t="s">
        <v>6811</v>
      </c>
      <c r="N588" t="s">
        <v>3394</v>
      </c>
      <c r="Q588" t="s">
        <v>3396</v>
      </c>
      <c r="R588">
        <v>201</v>
      </c>
      <c r="S588" t="s">
        <v>5009</v>
      </c>
      <c r="T588" t="s">
        <v>5009</v>
      </c>
      <c r="U588" t="s">
        <v>5009</v>
      </c>
    </row>
    <row r="589" spans="1:21" x14ac:dyDescent="0.2">
      <c r="A589">
        <v>2101</v>
      </c>
      <c r="B589" t="s">
        <v>1697</v>
      </c>
      <c r="C589" t="s">
        <v>6812</v>
      </c>
      <c r="D589" t="s">
        <v>6813</v>
      </c>
      <c r="F589" t="s">
        <v>6814</v>
      </c>
      <c r="G589" t="s">
        <v>3747</v>
      </c>
      <c r="H589" t="s">
        <v>6815</v>
      </c>
      <c r="I589" t="s">
        <v>22207</v>
      </c>
      <c r="J589" t="s">
        <v>3628</v>
      </c>
      <c r="K589" t="s">
        <v>3422</v>
      </c>
      <c r="L589" t="s">
        <v>6816</v>
      </c>
      <c r="M589" t="s">
        <v>6817</v>
      </c>
      <c r="N589" t="s">
        <v>3394</v>
      </c>
      <c r="O589" t="s">
        <v>3453</v>
      </c>
      <c r="P589">
        <v>71</v>
      </c>
      <c r="Q589" t="s">
        <v>3396</v>
      </c>
      <c r="R589">
        <v>204</v>
      </c>
      <c r="S589" t="s">
        <v>4165</v>
      </c>
      <c r="T589" t="s">
        <v>4165</v>
      </c>
      <c r="U589" t="s">
        <v>4799</v>
      </c>
    </row>
    <row r="590" spans="1:21" x14ac:dyDescent="0.2">
      <c r="A590">
        <v>2102</v>
      </c>
      <c r="B590" t="s">
        <v>1697</v>
      </c>
      <c r="C590" t="s">
        <v>6818</v>
      </c>
      <c r="D590" t="s">
        <v>6819</v>
      </c>
      <c r="F590" t="s">
        <v>6820</v>
      </c>
      <c r="G590" t="s">
        <v>7763</v>
      </c>
      <c r="H590" t="s">
        <v>4551</v>
      </c>
      <c r="I590" t="s">
        <v>22206</v>
      </c>
      <c r="J590" t="s">
        <v>5823</v>
      </c>
      <c r="K590" t="s">
        <v>3422</v>
      </c>
      <c r="L590" t="s">
        <v>6821</v>
      </c>
      <c r="M590" t="s">
        <v>6822</v>
      </c>
      <c r="N590" t="s">
        <v>3637</v>
      </c>
    </row>
    <row r="591" spans="1:21" x14ac:dyDescent="0.2">
      <c r="A591">
        <v>2103</v>
      </c>
      <c r="B591" t="s">
        <v>1697</v>
      </c>
      <c r="C591" t="s">
        <v>1804</v>
      </c>
      <c r="D591" t="s">
        <v>6823</v>
      </c>
      <c r="F591" t="s">
        <v>6175</v>
      </c>
      <c r="G591" t="s">
        <v>3387</v>
      </c>
      <c r="H591" t="s">
        <v>6824</v>
      </c>
      <c r="I591" t="s">
        <v>4618</v>
      </c>
      <c r="J591" t="s">
        <v>6825</v>
      </c>
      <c r="K591" t="s">
        <v>3422</v>
      </c>
      <c r="L591" t="s">
        <v>6826</v>
      </c>
      <c r="M591" t="s">
        <v>6827</v>
      </c>
      <c r="O591" t="s">
        <v>3453</v>
      </c>
      <c r="P591">
        <v>97</v>
      </c>
      <c r="Q591" t="s">
        <v>4485</v>
      </c>
      <c r="R591">
        <v>172</v>
      </c>
      <c r="S591" t="s">
        <v>6828</v>
      </c>
      <c r="T591" t="s">
        <v>6828</v>
      </c>
      <c r="U591" t="s">
        <v>4264</v>
      </c>
    </row>
    <row r="592" spans="1:21" x14ac:dyDescent="0.2">
      <c r="A592">
        <v>2104</v>
      </c>
      <c r="B592" t="s">
        <v>1697</v>
      </c>
      <c r="C592" t="s">
        <v>6829</v>
      </c>
      <c r="D592" t="s">
        <v>6830</v>
      </c>
      <c r="F592" t="s">
        <v>6831</v>
      </c>
      <c r="G592" t="s">
        <v>3387</v>
      </c>
      <c r="H592" t="s">
        <v>4722</v>
      </c>
      <c r="I592" t="s">
        <v>4168</v>
      </c>
      <c r="J592" t="s">
        <v>3578</v>
      </c>
      <c r="K592" t="s">
        <v>3422</v>
      </c>
      <c r="L592" t="s">
        <v>6832</v>
      </c>
      <c r="M592" t="s">
        <v>6833</v>
      </c>
      <c r="N592" t="s">
        <v>3433</v>
      </c>
      <c r="O592" t="s">
        <v>3453</v>
      </c>
      <c r="P592">
        <v>71</v>
      </c>
      <c r="Q592" t="s">
        <v>3396</v>
      </c>
      <c r="R592">
        <v>204</v>
      </c>
      <c r="S592" t="s">
        <v>6834</v>
      </c>
      <c r="T592" t="s">
        <v>6834</v>
      </c>
      <c r="U592" t="s">
        <v>6835</v>
      </c>
    </row>
    <row r="593" spans="1:21" x14ac:dyDescent="0.2">
      <c r="A593">
        <v>2105</v>
      </c>
      <c r="B593" t="s">
        <v>1697</v>
      </c>
      <c r="C593" t="s">
        <v>6836</v>
      </c>
      <c r="D593" t="s">
        <v>5202</v>
      </c>
      <c r="E593" t="s">
        <v>20878</v>
      </c>
      <c r="F593" t="s">
        <v>6837</v>
      </c>
      <c r="G593" t="s">
        <v>3387</v>
      </c>
      <c r="H593" t="s">
        <v>4174</v>
      </c>
      <c r="I593" t="s">
        <v>22206</v>
      </c>
      <c r="J593" t="s">
        <v>5823</v>
      </c>
      <c r="K593" t="s">
        <v>3921</v>
      </c>
      <c r="L593" t="s">
        <v>6838</v>
      </c>
      <c r="M593" t="s">
        <v>6839</v>
      </c>
      <c r="N593" t="s">
        <v>6840</v>
      </c>
      <c r="O593" t="s">
        <v>3598</v>
      </c>
      <c r="P593">
        <v>95</v>
      </c>
      <c r="S593" t="s">
        <v>6841</v>
      </c>
      <c r="T593" t="s">
        <v>6841</v>
      </c>
      <c r="U593" t="s">
        <v>6841</v>
      </c>
    </row>
    <row r="594" spans="1:21" x14ac:dyDescent="0.2">
      <c r="A594">
        <v>2106</v>
      </c>
      <c r="B594" t="s">
        <v>1697</v>
      </c>
      <c r="C594" t="s">
        <v>6842</v>
      </c>
      <c r="D594" t="s">
        <v>6843</v>
      </c>
      <c r="F594" t="s">
        <v>4242</v>
      </c>
      <c r="G594" t="s">
        <v>6860</v>
      </c>
      <c r="H594" t="s">
        <v>21401</v>
      </c>
      <c r="I594" t="s">
        <v>22207</v>
      </c>
      <c r="J594" t="s">
        <v>4474</v>
      </c>
      <c r="K594" t="s">
        <v>3422</v>
      </c>
      <c r="L594" t="s">
        <v>6844</v>
      </c>
      <c r="M594" t="s">
        <v>6845</v>
      </c>
      <c r="N594" t="s">
        <v>3500</v>
      </c>
      <c r="O594" t="s">
        <v>3395</v>
      </c>
      <c r="P594">
        <v>13</v>
      </c>
      <c r="Q594" t="s">
        <v>3396</v>
      </c>
      <c r="R594">
        <v>213</v>
      </c>
      <c r="S594" t="s">
        <v>6846</v>
      </c>
      <c r="T594" t="s">
        <v>6846</v>
      </c>
      <c r="U594" t="s">
        <v>3398</v>
      </c>
    </row>
    <row r="595" spans="1:21" x14ac:dyDescent="0.2">
      <c r="A595">
        <v>2107</v>
      </c>
      <c r="B595" t="s">
        <v>1697</v>
      </c>
      <c r="C595" t="s">
        <v>6847</v>
      </c>
      <c r="D595" t="s">
        <v>5202</v>
      </c>
      <c r="E595" t="s">
        <v>20878</v>
      </c>
      <c r="F595" t="s">
        <v>6837</v>
      </c>
      <c r="G595" t="s">
        <v>16766</v>
      </c>
      <c r="H595" t="s">
        <v>6237</v>
      </c>
      <c r="I595" t="s">
        <v>22206</v>
      </c>
      <c r="J595" t="s">
        <v>5823</v>
      </c>
      <c r="K595" t="s">
        <v>3921</v>
      </c>
      <c r="L595" t="s">
        <v>6848</v>
      </c>
      <c r="M595" t="s">
        <v>6849</v>
      </c>
      <c r="N595" t="s">
        <v>6850</v>
      </c>
    </row>
    <row r="596" spans="1:21" x14ac:dyDescent="0.2">
      <c r="A596">
        <v>2108</v>
      </c>
      <c r="B596" t="s">
        <v>1697</v>
      </c>
      <c r="C596" t="s">
        <v>6851</v>
      </c>
      <c r="D596" t="s">
        <v>6852</v>
      </c>
      <c r="F596" t="s">
        <v>6853</v>
      </c>
      <c r="G596" t="s">
        <v>21402</v>
      </c>
      <c r="H596" t="s">
        <v>4503</v>
      </c>
      <c r="I596" t="s">
        <v>4168</v>
      </c>
      <c r="J596" t="s">
        <v>3437</v>
      </c>
      <c r="K596" t="s">
        <v>3422</v>
      </c>
      <c r="L596" t="s">
        <v>6855</v>
      </c>
      <c r="M596" t="s">
        <v>6856</v>
      </c>
      <c r="N596" t="s">
        <v>3433</v>
      </c>
      <c r="O596" t="s">
        <v>3605</v>
      </c>
      <c r="P596">
        <v>12</v>
      </c>
      <c r="Q596" t="s">
        <v>3396</v>
      </c>
      <c r="R596">
        <v>214</v>
      </c>
      <c r="S596" t="s">
        <v>5053</v>
      </c>
      <c r="T596" t="s">
        <v>5053</v>
      </c>
      <c r="U596" t="s">
        <v>6835</v>
      </c>
    </row>
    <row r="597" spans="1:21" x14ac:dyDescent="0.2">
      <c r="A597">
        <v>2109</v>
      </c>
      <c r="B597" t="s">
        <v>1697</v>
      </c>
      <c r="C597" t="s">
        <v>6857</v>
      </c>
      <c r="D597" t="s">
        <v>6858</v>
      </c>
      <c r="F597" t="s">
        <v>6859</v>
      </c>
      <c r="G597" t="s">
        <v>7644</v>
      </c>
      <c r="H597" t="s">
        <v>9414</v>
      </c>
      <c r="I597" t="s">
        <v>6862</v>
      </c>
      <c r="J597" t="s">
        <v>5837</v>
      </c>
      <c r="K597" t="s">
        <v>3422</v>
      </c>
      <c r="L597" t="s">
        <v>6863</v>
      </c>
      <c r="M597" t="s">
        <v>6864</v>
      </c>
      <c r="N597" t="s">
        <v>3394</v>
      </c>
      <c r="O597" t="s">
        <v>3718</v>
      </c>
      <c r="P597">
        <v>16</v>
      </c>
      <c r="Q597" t="s">
        <v>3396</v>
      </c>
      <c r="R597">
        <v>208</v>
      </c>
      <c r="S597" t="s">
        <v>4263</v>
      </c>
      <c r="T597" t="s">
        <v>4263</v>
      </c>
      <c r="U597" t="s">
        <v>5036</v>
      </c>
    </row>
    <row r="598" spans="1:21" x14ac:dyDescent="0.2">
      <c r="A598">
        <v>211</v>
      </c>
      <c r="B598" t="s">
        <v>1697</v>
      </c>
      <c r="C598" t="s">
        <v>6865</v>
      </c>
      <c r="D598" t="s">
        <v>6866</v>
      </c>
      <c r="F598" t="s">
        <v>3585</v>
      </c>
      <c r="G598" t="s">
        <v>3435</v>
      </c>
      <c r="H598" t="s">
        <v>4503</v>
      </c>
      <c r="I598" t="s">
        <v>5107</v>
      </c>
      <c r="J598" t="s">
        <v>6376</v>
      </c>
      <c r="K598" t="s">
        <v>3545</v>
      </c>
      <c r="L598" t="s">
        <v>6867</v>
      </c>
      <c r="M598" t="s">
        <v>6868</v>
      </c>
      <c r="N598" t="s">
        <v>3394</v>
      </c>
      <c r="O598" t="s">
        <v>3605</v>
      </c>
      <c r="P598">
        <v>76</v>
      </c>
      <c r="Q598" t="s">
        <v>3396</v>
      </c>
      <c r="R598">
        <v>211</v>
      </c>
      <c r="S598" t="s">
        <v>6869</v>
      </c>
      <c r="T598" t="s">
        <v>6869</v>
      </c>
      <c r="U598" t="s">
        <v>3616</v>
      </c>
    </row>
    <row r="599" spans="1:21" x14ac:dyDescent="0.2">
      <c r="A599">
        <v>2110</v>
      </c>
      <c r="B599" t="s">
        <v>1697</v>
      </c>
      <c r="C599" t="s">
        <v>6870</v>
      </c>
      <c r="D599" t="s">
        <v>6871</v>
      </c>
      <c r="F599" t="s">
        <v>3585</v>
      </c>
      <c r="G599" t="s">
        <v>7763</v>
      </c>
      <c r="H599" t="s">
        <v>5269</v>
      </c>
      <c r="I599" t="s">
        <v>22206</v>
      </c>
      <c r="J599" t="s">
        <v>5823</v>
      </c>
      <c r="K599" t="s">
        <v>3545</v>
      </c>
      <c r="L599" t="s">
        <v>6872</v>
      </c>
      <c r="M599" t="s">
        <v>6873</v>
      </c>
      <c r="N599" t="s">
        <v>3637</v>
      </c>
    </row>
    <row r="600" spans="1:21" x14ac:dyDescent="0.2">
      <c r="A600">
        <v>2111</v>
      </c>
      <c r="B600" t="s">
        <v>1697</v>
      </c>
      <c r="C600" t="s">
        <v>6874</v>
      </c>
      <c r="D600" t="s">
        <v>4851</v>
      </c>
      <c r="F600" t="s">
        <v>6238</v>
      </c>
      <c r="G600" t="s">
        <v>21403</v>
      </c>
      <c r="H600" t="s">
        <v>10969</v>
      </c>
      <c r="I600" t="s">
        <v>22207</v>
      </c>
      <c r="J600" t="s">
        <v>21404</v>
      </c>
      <c r="K600" t="s">
        <v>3391</v>
      </c>
      <c r="L600" t="s">
        <v>6875</v>
      </c>
      <c r="M600" t="s">
        <v>6876</v>
      </c>
      <c r="N600" t="s">
        <v>3433</v>
      </c>
      <c r="O600" t="s">
        <v>3718</v>
      </c>
      <c r="P600">
        <v>90</v>
      </c>
      <c r="Q600" t="s">
        <v>3396</v>
      </c>
      <c r="R600">
        <v>213</v>
      </c>
      <c r="S600" t="s">
        <v>3719</v>
      </c>
      <c r="T600" t="s">
        <v>3719</v>
      </c>
      <c r="U600" t="s">
        <v>6877</v>
      </c>
    </row>
    <row r="601" spans="1:21" x14ac:dyDescent="0.2">
      <c r="A601">
        <v>2112</v>
      </c>
      <c r="B601" t="s">
        <v>3416</v>
      </c>
      <c r="C601" t="s">
        <v>6878</v>
      </c>
      <c r="F601" t="s">
        <v>6879</v>
      </c>
      <c r="G601" t="s">
        <v>3420</v>
      </c>
      <c r="H601" t="s">
        <v>3421</v>
      </c>
      <c r="K601" t="s">
        <v>6880</v>
      </c>
      <c r="L601" t="s">
        <v>6881</v>
      </c>
      <c r="M601" t="s">
        <v>6882</v>
      </c>
      <c r="S601" t="s">
        <v>4433</v>
      </c>
      <c r="T601" t="s">
        <v>4433</v>
      </c>
      <c r="U601" t="s">
        <v>4433</v>
      </c>
    </row>
    <row r="602" spans="1:21" x14ac:dyDescent="0.2">
      <c r="A602">
        <v>2113</v>
      </c>
      <c r="B602" t="s">
        <v>1697</v>
      </c>
      <c r="C602" t="s">
        <v>6883</v>
      </c>
      <c r="D602" t="s">
        <v>6884</v>
      </c>
      <c r="F602" t="s">
        <v>6885</v>
      </c>
      <c r="G602" t="s">
        <v>7644</v>
      </c>
      <c r="H602" t="s">
        <v>21386</v>
      </c>
      <c r="I602" t="s">
        <v>3561</v>
      </c>
      <c r="J602" t="s">
        <v>20913</v>
      </c>
      <c r="K602" t="s">
        <v>3430</v>
      </c>
      <c r="L602" t="s">
        <v>6888</v>
      </c>
      <c r="M602" t="s">
        <v>6889</v>
      </c>
      <c r="N602" t="s">
        <v>3394</v>
      </c>
      <c r="O602" t="s">
        <v>3395</v>
      </c>
      <c r="P602">
        <v>77</v>
      </c>
      <c r="Q602" t="s">
        <v>3396</v>
      </c>
      <c r="R602">
        <v>213</v>
      </c>
      <c r="S602" t="s">
        <v>6890</v>
      </c>
      <c r="T602" t="s">
        <v>6890</v>
      </c>
      <c r="U602" t="s">
        <v>3616</v>
      </c>
    </row>
    <row r="603" spans="1:21" x14ac:dyDescent="0.2">
      <c r="A603">
        <v>2114</v>
      </c>
      <c r="B603" t="s">
        <v>1697</v>
      </c>
      <c r="C603" t="s">
        <v>6891</v>
      </c>
      <c r="D603" t="s">
        <v>6892</v>
      </c>
      <c r="F603" t="s">
        <v>6893</v>
      </c>
      <c r="G603" t="s">
        <v>3387</v>
      </c>
      <c r="H603" t="s">
        <v>6894</v>
      </c>
      <c r="I603" t="s">
        <v>22206</v>
      </c>
      <c r="J603" t="s">
        <v>5823</v>
      </c>
      <c r="K603" t="s">
        <v>3422</v>
      </c>
      <c r="L603" t="s">
        <v>6895</v>
      </c>
      <c r="M603" t="s">
        <v>6896</v>
      </c>
      <c r="N603" t="s">
        <v>3490</v>
      </c>
      <c r="S603" t="s">
        <v>6897</v>
      </c>
      <c r="T603" t="s">
        <v>6898</v>
      </c>
      <c r="U603" t="s">
        <v>6898</v>
      </c>
    </row>
    <row r="604" spans="1:21" x14ac:dyDescent="0.2">
      <c r="A604">
        <v>2115</v>
      </c>
      <c r="B604" t="s">
        <v>1697</v>
      </c>
      <c r="C604" t="s">
        <v>6899</v>
      </c>
      <c r="D604" t="s">
        <v>6900</v>
      </c>
      <c r="F604" t="s">
        <v>6175</v>
      </c>
      <c r="G604" t="s">
        <v>18349</v>
      </c>
      <c r="H604" t="s">
        <v>20914</v>
      </c>
      <c r="I604" t="s">
        <v>22206</v>
      </c>
      <c r="J604" t="s">
        <v>5823</v>
      </c>
      <c r="K604" t="s">
        <v>3422</v>
      </c>
      <c r="L604" t="s">
        <v>6901</v>
      </c>
      <c r="M604" t="s">
        <v>6902</v>
      </c>
      <c r="N604" t="s">
        <v>5419</v>
      </c>
    </row>
    <row r="605" spans="1:21" x14ac:dyDescent="0.2">
      <c r="A605">
        <v>2116</v>
      </c>
      <c r="B605" t="s">
        <v>1697</v>
      </c>
      <c r="C605" t="s">
        <v>6903</v>
      </c>
      <c r="D605" t="s">
        <v>6904</v>
      </c>
      <c r="F605" t="s">
        <v>6175</v>
      </c>
      <c r="G605" t="s">
        <v>6905</v>
      </c>
      <c r="H605" t="s">
        <v>4174</v>
      </c>
      <c r="I605" t="s">
        <v>22206</v>
      </c>
      <c r="J605" t="s">
        <v>5823</v>
      </c>
      <c r="K605" t="s">
        <v>3921</v>
      </c>
      <c r="L605" t="s">
        <v>6906</v>
      </c>
      <c r="M605" t="s">
        <v>6907</v>
      </c>
      <c r="N605" t="s">
        <v>6908</v>
      </c>
      <c r="O605" t="s">
        <v>5052</v>
      </c>
      <c r="P605">
        <v>99</v>
      </c>
      <c r="S605" t="s">
        <v>6909</v>
      </c>
      <c r="T605" t="s">
        <v>6909</v>
      </c>
      <c r="U605" t="s">
        <v>6909</v>
      </c>
    </row>
    <row r="606" spans="1:21" x14ac:dyDescent="0.2">
      <c r="A606">
        <v>2117</v>
      </c>
      <c r="B606" t="s">
        <v>1697</v>
      </c>
      <c r="C606" t="s">
        <v>6910</v>
      </c>
      <c r="D606" t="s">
        <v>6911</v>
      </c>
      <c r="F606" t="s">
        <v>6859</v>
      </c>
      <c r="G606" t="s">
        <v>4016</v>
      </c>
      <c r="H606" t="s">
        <v>7490</v>
      </c>
      <c r="I606" t="s">
        <v>6912</v>
      </c>
      <c r="J606" t="s">
        <v>3429</v>
      </c>
      <c r="K606" t="s">
        <v>3422</v>
      </c>
      <c r="L606" t="s">
        <v>6913</v>
      </c>
      <c r="M606" t="s">
        <v>6914</v>
      </c>
      <c r="N606" t="s">
        <v>4513</v>
      </c>
      <c r="O606" t="s">
        <v>3718</v>
      </c>
      <c r="P606">
        <v>16</v>
      </c>
      <c r="Q606" t="s">
        <v>3396</v>
      </c>
      <c r="R606">
        <v>208</v>
      </c>
      <c r="S606" t="s">
        <v>6915</v>
      </c>
      <c r="T606" t="s">
        <v>6915</v>
      </c>
      <c r="U606" t="s">
        <v>3687</v>
      </c>
    </row>
    <row r="607" spans="1:21" x14ac:dyDescent="0.2">
      <c r="A607">
        <v>2118</v>
      </c>
      <c r="B607" t="s">
        <v>1697</v>
      </c>
      <c r="C607" t="s">
        <v>6916</v>
      </c>
      <c r="D607" t="s">
        <v>6917</v>
      </c>
      <c r="F607" t="s">
        <v>6918</v>
      </c>
      <c r="G607" t="s">
        <v>3535</v>
      </c>
      <c r="H607" t="s">
        <v>4722</v>
      </c>
      <c r="I607" t="s">
        <v>6919</v>
      </c>
      <c r="J607" t="s">
        <v>3619</v>
      </c>
      <c r="K607" t="s">
        <v>3422</v>
      </c>
      <c r="L607" t="s">
        <v>6920</v>
      </c>
      <c r="M607" t="s">
        <v>6921</v>
      </c>
      <c r="N607" t="s">
        <v>6922</v>
      </c>
      <c r="O607" t="s">
        <v>3453</v>
      </c>
      <c r="P607">
        <v>72</v>
      </c>
      <c r="Q607" t="s">
        <v>3396</v>
      </c>
      <c r="R607">
        <v>209</v>
      </c>
      <c r="S607" t="s">
        <v>6923</v>
      </c>
      <c r="T607" t="s">
        <v>6923</v>
      </c>
      <c r="U607" t="s">
        <v>3398</v>
      </c>
    </row>
    <row r="608" spans="1:21" x14ac:dyDescent="0.2">
      <c r="A608">
        <v>2119</v>
      </c>
      <c r="B608" t="s">
        <v>1697</v>
      </c>
      <c r="C608" t="s">
        <v>6924</v>
      </c>
      <c r="D608" t="s">
        <v>6925</v>
      </c>
      <c r="F608" t="s">
        <v>6926</v>
      </c>
      <c r="G608" t="s">
        <v>3535</v>
      </c>
      <c r="H608" t="s">
        <v>8133</v>
      </c>
      <c r="I608" t="s">
        <v>3595</v>
      </c>
      <c r="J608" t="s">
        <v>3671</v>
      </c>
      <c r="K608" t="s">
        <v>3422</v>
      </c>
      <c r="L608" t="s">
        <v>6928</v>
      </c>
      <c r="M608" t="s">
        <v>6929</v>
      </c>
      <c r="N608" t="s">
        <v>3394</v>
      </c>
      <c r="O608" t="s">
        <v>22241</v>
      </c>
      <c r="P608">
        <v>92</v>
      </c>
      <c r="Q608" t="s">
        <v>4485</v>
      </c>
      <c r="R608">
        <v>170</v>
      </c>
      <c r="S608" t="s">
        <v>6931</v>
      </c>
      <c r="T608" t="s">
        <v>6931</v>
      </c>
      <c r="U608" t="s">
        <v>3682</v>
      </c>
    </row>
    <row r="609" spans="1:21" x14ac:dyDescent="0.2">
      <c r="A609">
        <v>212</v>
      </c>
      <c r="B609" t="s">
        <v>1697</v>
      </c>
      <c r="C609" t="s">
        <v>6932</v>
      </c>
      <c r="D609" t="s">
        <v>6933</v>
      </c>
      <c r="F609" t="s">
        <v>3386</v>
      </c>
      <c r="G609" t="s">
        <v>3542</v>
      </c>
      <c r="H609" t="s">
        <v>6934</v>
      </c>
      <c r="I609" t="s">
        <v>3401</v>
      </c>
      <c r="J609" t="s">
        <v>3429</v>
      </c>
      <c r="K609" t="s">
        <v>3391</v>
      </c>
      <c r="L609" t="s">
        <v>6935</v>
      </c>
      <c r="M609" t="s">
        <v>6936</v>
      </c>
      <c r="N609" t="s">
        <v>3394</v>
      </c>
      <c r="O609" t="s">
        <v>3453</v>
      </c>
      <c r="P609">
        <v>11</v>
      </c>
      <c r="Q609" t="s">
        <v>3396</v>
      </c>
      <c r="R609">
        <v>204</v>
      </c>
      <c r="S609" t="s">
        <v>6937</v>
      </c>
      <c r="T609" t="s">
        <v>6937</v>
      </c>
      <c r="U609" t="s">
        <v>3646</v>
      </c>
    </row>
    <row r="610" spans="1:21" x14ac:dyDescent="0.2">
      <c r="A610">
        <v>2120</v>
      </c>
      <c r="B610" t="s">
        <v>1697</v>
      </c>
      <c r="C610" t="s">
        <v>6938</v>
      </c>
      <c r="D610" t="s">
        <v>6939</v>
      </c>
      <c r="F610" t="s">
        <v>6940</v>
      </c>
      <c r="G610" t="s">
        <v>3542</v>
      </c>
      <c r="H610" t="s">
        <v>4503</v>
      </c>
      <c r="I610" t="s">
        <v>5187</v>
      </c>
      <c r="J610" t="s">
        <v>5999</v>
      </c>
      <c r="K610" t="s">
        <v>3422</v>
      </c>
      <c r="L610" t="s">
        <v>6941</v>
      </c>
      <c r="M610" t="s">
        <v>6942</v>
      </c>
      <c r="N610" t="s">
        <v>3394</v>
      </c>
      <c r="O610" t="s">
        <v>3605</v>
      </c>
      <c r="P610">
        <v>10</v>
      </c>
      <c r="Q610" t="s">
        <v>3396</v>
      </c>
      <c r="R610">
        <v>209</v>
      </c>
      <c r="S610" t="s">
        <v>6943</v>
      </c>
      <c r="T610" t="s">
        <v>6943</v>
      </c>
      <c r="U610" t="s">
        <v>3632</v>
      </c>
    </row>
    <row r="611" spans="1:21" x14ac:dyDescent="0.2">
      <c r="A611">
        <v>2121</v>
      </c>
      <c r="B611" t="s">
        <v>1697</v>
      </c>
      <c r="C611" t="s">
        <v>6944</v>
      </c>
      <c r="D611" t="s">
        <v>6945</v>
      </c>
      <c r="F611" t="s">
        <v>6175</v>
      </c>
      <c r="G611" t="s">
        <v>16766</v>
      </c>
      <c r="H611" t="s">
        <v>3421</v>
      </c>
      <c r="I611" t="s">
        <v>22206</v>
      </c>
      <c r="J611" t="s">
        <v>5823</v>
      </c>
      <c r="K611" t="s">
        <v>3921</v>
      </c>
      <c r="L611" t="s">
        <v>6946</v>
      </c>
      <c r="M611" t="s">
        <v>6947</v>
      </c>
      <c r="N611" t="s">
        <v>5419</v>
      </c>
    </row>
    <row r="612" spans="1:21" x14ac:dyDescent="0.2">
      <c r="A612">
        <v>2122</v>
      </c>
      <c r="B612" t="s">
        <v>1697</v>
      </c>
      <c r="C612" t="s">
        <v>6948</v>
      </c>
      <c r="D612" t="s">
        <v>6949</v>
      </c>
      <c r="F612" t="s">
        <v>6950</v>
      </c>
      <c r="G612" t="s">
        <v>3387</v>
      </c>
      <c r="H612" t="s">
        <v>3723</v>
      </c>
      <c r="I612" t="s">
        <v>6951</v>
      </c>
      <c r="J612" t="s">
        <v>6952</v>
      </c>
      <c r="K612" t="s">
        <v>3422</v>
      </c>
      <c r="L612" t="s">
        <v>6953</v>
      </c>
      <c r="M612" t="s">
        <v>6954</v>
      </c>
      <c r="O612" t="s">
        <v>3453</v>
      </c>
      <c r="P612">
        <v>97</v>
      </c>
      <c r="Q612" t="s">
        <v>4485</v>
      </c>
      <c r="R612">
        <v>173</v>
      </c>
      <c r="S612" t="s">
        <v>6955</v>
      </c>
      <c r="T612" t="s">
        <v>6955</v>
      </c>
      <c r="U612" t="s">
        <v>6956</v>
      </c>
    </row>
    <row r="613" spans="1:21" x14ac:dyDescent="0.2">
      <c r="A613">
        <v>2123</v>
      </c>
      <c r="B613" t="s">
        <v>1697</v>
      </c>
      <c r="C613" t="s">
        <v>6957</v>
      </c>
      <c r="D613" t="s">
        <v>5202</v>
      </c>
      <c r="E613" t="s">
        <v>20878</v>
      </c>
      <c r="F613" t="s">
        <v>6958</v>
      </c>
      <c r="G613" t="s">
        <v>5547</v>
      </c>
      <c r="H613" t="s">
        <v>4658</v>
      </c>
      <c r="I613" t="s">
        <v>4618</v>
      </c>
      <c r="J613" t="s">
        <v>3671</v>
      </c>
      <c r="K613" t="s">
        <v>3921</v>
      </c>
      <c r="L613" t="s">
        <v>6959</v>
      </c>
      <c r="M613" t="s">
        <v>6960</v>
      </c>
      <c r="O613" t="s">
        <v>3605</v>
      </c>
      <c r="P613">
        <v>74</v>
      </c>
      <c r="Q613" t="s">
        <v>4485</v>
      </c>
      <c r="R613">
        <v>172</v>
      </c>
      <c r="S613" t="s">
        <v>6962</v>
      </c>
      <c r="T613" t="s">
        <v>4264</v>
      </c>
      <c r="U613" t="s">
        <v>4264</v>
      </c>
    </row>
    <row r="614" spans="1:21" x14ac:dyDescent="0.2">
      <c r="A614">
        <v>2124</v>
      </c>
      <c r="B614" t="s">
        <v>3416</v>
      </c>
      <c r="C614" t="s">
        <v>6963</v>
      </c>
      <c r="D614" t="s">
        <v>6964</v>
      </c>
      <c r="F614" t="s">
        <v>6965</v>
      </c>
      <c r="G614" t="s">
        <v>3420</v>
      </c>
      <c r="H614" t="s">
        <v>3421</v>
      </c>
      <c r="I614" t="s">
        <v>22254</v>
      </c>
      <c r="J614" t="s">
        <v>5823</v>
      </c>
      <c r="K614" t="s">
        <v>6880</v>
      </c>
      <c r="L614" t="s">
        <v>6966</v>
      </c>
      <c r="M614" t="s">
        <v>6967</v>
      </c>
      <c r="N614" t="s">
        <v>6968</v>
      </c>
      <c r="S614" t="s">
        <v>6969</v>
      </c>
      <c r="T614" t="s">
        <v>6969</v>
      </c>
      <c r="U614" t="s">
        <v>6969</v>
      </c>
    </row>
    <row r="615" spans="1:21" x14ac:dyDescent="0.2">
      <c r="A615">
        <v>2125</v>
      </c>
      <c r="B615" t="s">
        <v>3416</v>
      </c>
      <c r="C615" t="s">
        <v>6970</v>
      </c>
      <c r="D615" t="s">
        <v>6971</v>
      </c>
      <c r="F615" t="s">
        <v>6972</v>
      </c>
      <c r="G615" t="s">
        <v>3420</v>
      </c>
      <c r="H615" t="s">
        <v>3421</v>
      </c>
      <c r="I615" t="s">
        <v>22254</v>
      </c>
      <c r="J615" t="s">
        <v>5823</v>
      </c>
      <c r="K615" t="s">
        <v>6880</v>
      </c>
      <c r="L615" t="s">
        <v>6973</v>
      </c>
      <c r="M615" t="s">
        <v>6974</v>
      </c>
      <c r="S615" t="s">
        <v>4111</v>
      </c>
      <c r="T615" t="s">
        <v>4111</v>
      </c>
      <c r="U615" t="s">
        <v>4111</v>
      </c>
    </row>
    <row r="616" spans="1:21" x14ac:dyDescent="0.2">
      <c r="A616">
        <v>2126</v>
      </c>
      <c r="B616" t="s">
        <v>1697</v>
      </c>
      <c r="C616" t="s">
        <v>6975</v>
      </c>
      <c r="D616" t="s">
        <v>6100</v>
      </c>
      <c r="E616" t="s">
        <v>20884</v>
      </c>
      <c r="F616" t="s">
        <v>6976</v>
      </c>
      <c r="G616" t="s">
        <v>16766</v>
      </c>
      <c r="H616" t="s">
        <v>6237</v>
      </c>
      <c r="I616" t="s">
        <v>22206</v>
      </c>
      <c r="J616" t="s">
        <v>5823</v>
      </c>
      <c r="K616" t="s">
        <v>5005</v>
      </c>
      <c r="L616" t="s">
        <v>6977</v>
      </c>
      <c r="M616" t="s">
        <v>6978</v>
      </c>
      <c r="N616" t="s">
        <v>6850</v>
      </c>
    </row>
    <row r="617" spans="1:21" x14ac:dyDescent="0.2">
      <c r="A617">
        <v>2127</v>
      </c>
      <c r="B617" t="s">
        <v>1697</v>
      </c>
      <c r="C617" t="s">
        <v>6979</v>
      </c>
      <c r="D617" t="s">
        <v>6980</v>
      </c>
      <c r="F617" t="s">
        <v>6981</v>
      </c>
      <c r="G617" t="s">
        <v>7763</v>
      </c>
      <c r="H617" t="s">
        <v>4551</v>
      </c>
      <c r="I617" t="s">
        <v>22206</v>
      </c>
      <c r="J617" t="s">
        <v>5823</v>
      </c>
      <c r="K617" t="s">
        <v>3422</v>
      </c>
      <c r="L617" t="s">
        <v>6982</v>
      </c>
      <c r="M617" t="s">
        <v>6983</v>
      </c>
      <c r="N617" t="s">
        <v>4910</v>
      </c>
    </row>
    <row r="618" spans="1:21" x14ac:dyDescent="0.2">
      <c r="A618">
        <v>2128</v>
      </c>
      <c r="B618" t="s">
        <v>1697</v>
      </c>
      <c r="C618" t="s">
        <v>6984</v>
      </c>
      <c r="D618" t="s">
        <v>6985</v>
      </c>
      <c r="F618" t="s">
        <v>6986</v>
      </c>
      <c r="G618" t="s">
        <v>4016</v>
      </c>
      <c r="H618" t="s">
        <v>6927</v>
      </c>
      <c r="I618" t="s">
        <v>4618</v>
      </c>
      <c r="J618" t="s">
        <v>3628</v>
      </c>
      <c r="K618" t="s">
        <v>3422</v>
      </c>
      <c r="L618" t="s">
        <v>6987</v>
      </c>
      <c r="M618" t="s">
        <v>6988</v>
      </c>
      <c r="N618" t="s">
        <v>3394</v>
      </c>
      <c r="O618" t="s">
        <v>3453</v>
      </c>
      <c r="P618">
        <v>11</v>
      </c>
      <c r="Q618" t="s">
        <v>3396</v>
      </c>
      <c r="R618">
        <v>210</v>
      </c>
      <c r="S618" t="s">
        <v>6989</v>
      </c>
      <c r="T618" t="s">
        <v>6989</v>
      </c>
      <c r="U618" t="s">
        <v>4799</v>
      </c>
    </row>
    <row r="619" spans="1:21" x14ac:dyDescent="0.2">
      <c r="A619">
        <v>2129</v>
      </c>
      <c r="B619" t="s">
        <v>1697</v>
      </c>
      <c r="C619" t="s">
        <v>6990</v>
      </c>
      <c r="D619" t="s">
        <v>6991</v>
      </c>
      <c r="F619" t="s">
        <v>6940</v>
      </c>
      <c r="G619" t="s">
        <v>4016</v>
      </c>
      <c r="H619" t="s">
        <v>6992</v>
      </c>
      <c r="I619" t="s">
        <v>4168</v>
      </c>
      <c r="J619" t="s">
        <v>3390</v>
      </c>
      <c r="K619" t="s">
        <v>3422</v>
      </c>
      <c r="L619" t="s">
        <v>6993</v>
      </c>
      <c r="M619" t="s">
        <v>6994</v>
      </c>
      <c r="N619" t="s">
        <v>3433</v>
      </c>
      <c r="O619" t="s">
        <v>3395</v>
      </c>
      <c r="P619">
        <v>90</v>
      </c>
      <c r="Q619" t="s">
        <v>3396</v>
      </c>
      <c r="R619">
        <v>213</v>
      </c>
      <c r="S619" t="s">
        <v>6995</v>
      </c>
      <c r="T619" t="s">
        <v>6995</v>
      </c>
      <c r="U619" t="s">
        <v>3471</v>
      </c>
    </row>
    <row r="620" spans="1:21" x14ac:dyDescent="0.2">
      <c r="A620">
        <v>213</v>
      </c>
      <c r="B620" t="s">
        <v>1697</v>
      </c>
      <c r="C620" t="s">
        <v>6996</v>
      </c>
      <c r="D620" t="s">
        <v>6997</v>
      </c>
      <c r="F620" t="s">
        <v>3386</v>
      </c>
      <c r="G620" t="s">
        <v>3435</v>
      </c>
      <c r="H620" t="s">
        <v>7657</v>
      </c>
      <c r="I620" t="s">
        <v>4168</v>
      </c>
      <c r="J620" t="s">
        <v>3544</v>
      </c>
      <c r="K620" t="s">
        <v>3391</v>
      </c>
      <c r="L620" t="s">
        <v>6998</v>
      </c>
      <c r="M620" t="s">
        <v>6999</v>
      </c>
      <c r="N620" t="s">
        <v>3433</v>
      </c>
      <c r="O620" t="s">
        <v>3395</v>
      </c>
      <c r="P620">
        <v>77</v>
      </c>
      <c r="Q620" t="s">
        <v>3396</v>
      </c>
      <c r="R620">
        <v>201</v>
      </c>
      <c r="S620" t="s">
        <v>4645</v>
      </c>
      <c r="T620" t="s">
        <v>4645</v>
      </c>
      <c r="U620" t="s">
        <v>6877</v>
      </c>
    </row>
    <row r="621" spans="1:21" x14ac:dyDescent="0.2">
      <c r="A621">
        <v>2130</v>
      </c>
      <c r="B621" t="s">
        <v>1697</v>
      </c>
      <c r="C621" t="s">
        <v>4604</v>
      </c>
      <c r="D621" t="s">
        <v>4605</v>
      </c>
      <c r="F621" t="s">
        <v>7000</v>
      </c>
      <c r="G621" t="s">
        <v>12446</v>
      </c>
      <c r="H621" t="s">
        <v>21405</v>
      </c>
      <c r="I621" t="s">
        <v>3696</v>
      </c>
      <c r="J621" t="s">
        <v>5837</v>
      </c>
      <c r="K621" t="s">
        <v>3422</v>
      </c>
      <c r="L621" t="s">
        <v>4606</v>
      </c>
      <c r="M621" t="s">
        <v>4607</v>
      </c>
      <c r="N621" t="s">
        <v>7001</v>
      </c>
      <c r="O621" t="s">
        <v>3598</v>
      </c>
      <c r="P621">
        <v>70</v>
      </c>
      <c r="Q621" t="s">
        <v>3396</v>
      </c>
      <c r="R621">
        <v>206</v>
      </c>
      <c r="S621" t="s">
        <v>7002</v>
      </c>
      <c r="T621" t="s">
        <v>7002</v>
      </c>
      <c r="U621" t="s">
        <v>3752</v>
      </c>
    </row>
    <row r="622" spans="1:21" x14ac:dyDescent="0.2">
      <c r="A622">
        <v>2131</v>
      </c>
      <c r="B622" t="s">
        <v>3416</v>
      </c>
      <c r="C622" t="s">
        <v>7003</v>
      </c>
      <c r="D622" t="s">
        <v>7004</v>
      </c>
      <c r="F622" t="s">
        <v>6965</v>
      </c>
      <c r="G622" t="s">
        <v>3420</v>
      </c>
      <c r="H622" t="s">
        <v>3421</v>
      </c>
      <c r="I622" t="s">
        <v>6965</v>
      </c>
      <c r="J622" t="s">
        <v>5823</v>
      </c>
      <c r="K622" t="s">
        <v>6880</v>
      </c>
      <c r="L622" t="s">
        <v>7005</v>
      </c>
      <c r="M622" t="s">
        <v>7006</v>
      </c>
      <c r="S622" t="s">
        <v>7007</v>
      </c>
      <c r="T622" t="s">
        <v>7007</v>
      </c>
      <c r="U622" t="s">
        <v>7007</v>
      </c>
    </row>
    <row r="623" spans="1:21" x14ac:dyDescent="0.2">
      <c r="A623">
        <v>2132</v>
      </c>
      <c r="B623" t="s">
        <v>1697</v>
      </c>
      <c r="C623" t="s">
        <v>7008</v>
      </c>
      <c r="D623" t="s">
        <v>7009</v>
      </c>
      <c r="F623" t="s">
        <v>7010</v>
      </c>
      <c r="G623" t="s">
        <v>3387</v>
      </c>
      <c r="H623" t="s">
        <v>7011</v>
      </c>
      <c r="I623" t="s">
        <v>3428</v>
      </c>
      <c r="J623" t="s">
        <v>3874</v>
      </c>
      <c r="K623" t="s">
        <v>3430</v>
      </c>
      <c r="L623" t="s">
        <v>7012</v>
      </c>
      <c r="M623" t="s">
        <v>7013</v>
      </c>
      <c r="O623" t="s">
        <v>22241</v>
      </c>
      <c r="P623">
        <v>92</v>
      </c>
      <c r="Q623" t="s">
        <v>4485</v>
      </c>
      <c r="R623">
        <v>170</v>
      </c>
      <c r="S623" t="s">
        <v>7014</v>
      </c>
      <c r="T623" t="s">
        <v>7014</v>
      </c>
      <c r="U623" t="s">
        <v>7015</v>
      </c>
    </row>
    <row r="624" spans="1:21" x14ac:dyDescent="0.2">
      <c r="A624">
        <v>2133</v>
      </c>
      <c r="B624" t="s">
        <v>1697</v>
      </c>
      <c r="C624" t="s">
        <v>7016</v>
      </c>
      <c r="D624" t="s">
        <v>7017</v>
      </c>
      <c r="F624" t="s">
        <v>6175</v>
      </c>
      <c r="G624" t="s">
        <v>14794</v>
      </c>
      <c r="H624" t="s">
        <v>7018</v>
      </c>
      <c r="I624" t="s">
        <v>22206</v>
      </c>
      <c r="J624" t="s">
        <v>5823</v>
      </c>
      <c r="K624" t="s">
        <v>5340</v>
      </c>
      <c r="L624" t="s">
        <v>7019</v>
      </c>
      <c r="M624" t="s">
        <v>7020</v>
      </c>
      <c r="O624" t="s">
        <v>3598</v>
      </c>
      <c r="P624">
        <v>95</v>
      </c>
      <c r="S624" t="s">
        <v>7021</v>
      </c>
      <c r="T624" t="s">
        <v>4616</v>
      </c>
      <c r="U624" t="s">
        <v>4616</v>
      </c>
    </row>
    <row r="625" spans="1:21" x14ac:dyDescent="0.2">
      <c r="A625">
        <v>2134</v>
      </c>
      <c r="B625" t="s">
        <v>1697</v>
      </c>
      <c r="C625" t="s">
        <v>7022</v>
      </c>
      <c r="D625" t="s">
        <v>7023</v>
      </c>
      <c r="F625" t="s">
        <v>6926</v>
      </c>
      <c r="G625" t="s">
        <v>6229</v>
      </c>
      <c r="H625" t="s">
        <v>7024</v>
      </c>
      <c r="I625" t="s">
        <v>7025</v>
      </c>
      <c r="J625" t="s">
        <v>5837</v>
      </c>
      <c r="K625" t="s">
        <v>3422</v>
      </c>
      <c r="L625" t="s">
        <v>7026</v>
      </c>
      <c r="M625" t="s">
        <v>7027</v>
      </c>
      <c r="O625" t="s">
        <v>3598</v>
      </c>
      <c r="P625">
        <v>70</v>
      </c>
      <c r="Q625" t="s">
        <v>4485</v>
      </c>
      <c r="R625">
        <v>203</v>
      </c>
      <c r="S625" t="s">
        <v>7028</v>
      </c>
      <c r="T625" t="s">
        <v>7028</v>
      </c>
      <c r="U625" t="s">
        <v>5525</v>
      </c>
    </row>
    <row r="626" spans="1:21" x14ac:dyDescent="0.2">
      <c r="A626">
        <v>2135</v>
      </c>
      <c r="B626" t="s">
        <v>1697</v>
      </c>
      <c r="C626" t="s">
        <v>6219</v>
      </c>
      <c r="D626" t="s">
        <v>7029</v>
      </c>
      <c r="F626" t="s">
        <v>6175</v>
      </c>
      <c r="G626" t="s">
        <v>3387</v>
      </c>
      <c r="H626" t="s">
        <v>7490</v>
      </c>
      <c r="I626" t="s">
        <v>4618</v>
      </c>
      <c r="J626" t="s">
        <v>7605</v>
      </c>
      <c r="K626" t="s">
        <v>3430</v>
      </c>
      <c r="L626" t="s">
        <v>7030</v>
      </c>
      <c r="M626" t="s">
        <v>7031</v>
      </c>
      <c r="O626" t="s">
        <v>3453</v>
      </c>
      <c r="P626">
        <v>97</v>
      </c>
      <c r="Q626" t="s">
        <v>4485</v>
      </c>
      <c r="R626">
        <v>173</v>
      </c>
      <c r="S626" t="s">
        <v>7033</v>
      </c>
      <c r="T626" t="s">
        <v>7033</v>
      </c>
      <c r="U626" t="s">
        <v>4264</v>
      </c>
    </row>
    <row r="627" spans="1:21" x14ac:dyDescent="0.2">
      <c r="A627">
        <v>2136</v>
      </c>
      <c r="B627" t="s">
        <v>3416</v>
      </c>
      <c r="C627" t="s">
        <v>7034</v>
      </c>
      <c r="D627" t="s">
        <v>6964</v>
      </c>
      <c r="F627" t="s">
        <v>7035</v>
      </c>
      <c r="G627" t="s">
        <v>3420</v>
      </c>
      <c r="H627" t="s">
        <v>3421</v>
      </c>
      <c r="I627" t="s">
        <v>22206</v>
      </c>
      <c r="J627" t="s">
        <v>5823</v>
      </c>
      <c r="K627" t="s">
        <v>6880</v>
      </c>
      <c r="L627" t="s">
        <v>7036</v>
      </c>
      <c r="M627" t="s">
        <v>7037</v>
      </c>
      <c r="S627" t="s">
        <v>4433</v>
      </c>
      <c r="T627" t="s">
        <v>4433</v>
      </c>
      <c r="U627" t="s">
        <v>4433</v>
      </c>
    </row>
    <row r="628" spans="1:21" x14ac:dyDescent="0.2">
      <c r="A628">
        <v>2137</v>
      </c>
      <c r="B628" t="s">
        <v>1697</v>
      </c>
      <c r="C628" t="s">
        <v>7038</v>
      </c>
      <c r="D628" t="s">
        <v>7039</v>
      </c>
      <c r="F628" t="s">
        <v>7040</v>
      </c>
      <c r="G628" t="s">
        <v>6229</v>
      </c>
      <c r="H628" t="s">
        <v>3568</v>
      </c>
      <c r="I628" t="s">
        <v>7041</v>
      </c>
      <c r="J628" t="s">
        <v>3578</v>
      </c>
      <c r="K628" t="s">
        <v>3422</v>
      </c>
      <c r="L628" t="s">
        <v>7042</v>
      </c>
      <c r="M628" t="s">
        <v>7043</v>
      </c>
      <c r="O628" t="s">
        <v>3395</v>
      </c>
      <c r="P628">
        <v>78</v>
      </c>
      <c r="Q628" t="s">
        <v>4485</v>
      </c>
      <c r="R628">
        <v>203</v>
      </c>
      <c r="S628" t="s">
        <v>7044</v>
      </c>
      <c r="T628" t="s">
        <v>7044</v>
      </c>
      <c r="U628" t="s">
        <v>7045</v>
      </c>
    </row>
    <row r="629" spans="1:21" x14ac:dyDescent="0.2">
      <c r="A629">
        <v>2138</v>
      </c>
      <c r="B629" t="s">
        <v>1697</v>
      </c>
      <c r="C629" t="s">
        <v>4743</v>
      </c>
      <c r="D629" t="s">
        <v>4997</v>
      </c>
      <c r="F629" t="s">
        <v>7046</v>
      </c>
      <c r="G629" t="s">
        <v>18349</v>
      </c>
      <c r="H629" t="s">
        <v>5269</v>
      </c>
      <c r="I629" t="s">
        <v>22206</v>
      </c>
      <c r="J629" t="s">
        <v>5823</v>
      </c>
      <c r="K629" t="s">
        <v>3422</v>
      </c>
      <c r="L629" t="s">
        <v>7047</v>
      </c>
      <c r="M629" t="s">
        <v>7048</v>
      </c>
      <c r="N629" t="s">
        <v>5419</v>
      </c>
    </row>
    <row r="630" spans="1:21" x14ac:dyDescent="0.2">
      <c r="A630">
        <v>2139</v>
      </c>
      <c r="B630" t="s">
        <v>1697</v>
      </c>
      <c r="C630" t="s">
        <v>7049</v>
      </c>
      <c r="D630" t="s">
        <v>7050</v>
      </c>
      <c r="F630" t="s">
        <v>4044</v>
      </c>
      <c r="G630" t="s">
        <v>3387</v>
      </c>
      <c r="H630" t="s">
        <v>6784</v>
      </c>
      <c r="I630" t="s">
        <v>7051</v>
      </c>
      <c r="J630" t="s">
        <v>5837</v>
      </c>
      <c r="K630" t="s">
        <v>3430</v>
      </c>
      <c r="L630" t="s">
        <v>7052</v>
      </c>
      <c r="M630" t="s">
        <v>7053</v>
      </c>
      <c r="N630" t="s">
        <v>7054</v>
      </c>
      <c r="O630" t="s">
        <v>3395</v>
      </c>
      <c r="P630">
        <v>77</v>
      </c>
      <c r="Q630" t="s">
        <v>3396</v>
      </c>
      <c r="R630">
        <v>201</v>
      </c>
      <c r="S630" t="s">
        <v>7055</v>
      </c>
      <c r="T630" t="s">
        <v>7055</v>
      </c>
      <c r="U630" t="s">
        <v>4536</v>
      </c>
    </row>
    <row r="631" spans="1:21" x14ac:dyDescent="0.2">
      <c r="A631">
        <v>214</v>
      </c>
      <c r="B631" t="s">
        <v>1697</v>
      </c>
      <c r="C631" t="s">
        <v>7056</v>
      </c>
      <c r="D631" t="s">
        <v>7057</v>
      </c>
      <c r="F631" t="s">
        <v>3783</v>
      </c>
      <c r="G631" t="s">
        <v>3747</v>
      </c>
      <c r="H631" t="s">
        <v>11433</v>
      </c>
      <c r="I631" t="s">
        <v>7058</v>
      </c>
      <c r="J631" t="s">
        <v>3437</v>
      </c>
      <c r="K631" t="s">
        <v>3391</v>
      </c>
      <c r="L631" t="s">
        <v>7059</v>
      </c>
      <c r="M631" t="s">
        <v>7060</v>
      </c>
      <c r="O631" t="s">
        <v>3718</v>
      </c>
      <c r="P631">
        <v>19</v>
      </c>
      <c r="Q631" t="s">
        <v>3396</v>
      </c>
      <c r="R631">
        <v>208</v>
      </c>
      <c r="S631" t="s">
        <v>7061</v>
      </c>
      <c r="T631" t="s">
        <v>7061</v>
      </c>
      <c r="U631" t="s">
        <v>4223</v>
      </c>
    </row>
    <row r="632" spans="1:21" x14ac:dyDescent="0.2">
      <c r="A632">
        <v>2140</v>
      </c>
      <c r="B632" t="s">
        <v>1697</v>
      </c>
      <c r="C632" t="s">
        <v>7062</v>
      </c>
      <c r="D632" t="s">
        <v>7063</v>
      </c>
      <c r="F632" t="s">
        <v>5004</v>
      </c>
      <c r="G632" t="s">
        <v>3387</v>
      </c>
      <c r="H632" t="s">
        <v>7657</v>
      </c>
      <c r="I632" t="s">
        <v>3389</v>
      </c>
      <c r="J632" t="s">
        <v>4562</v>
      </c>
      <c r="K632" t="s">
        <v>3422</v>
      </c>
      <c r="L632" t="s">
        <v>7064</v>
      </c>
      <c r="M632" t="s">
        <v>7065</v>
      </c>
      <c r="N632" t="s">
        <v>3394</v>
      </c>
      <c r="O632" t="s">
        <v>3605</v>
      </c>
      <c r="P632">
        <v>75</v>
      </c>
      <c r="Q632" t="s">
        <v>3396</v>
      </c>
      <c r="R632">
        <v>200</v>
      </c>
      <c r="S632" t="s">
        <v>7066</v>
      </c>
      <c r="T632" t="s">
        <v>7066</v>
      </c>
      <c r="U632" t="s">
        <v>4799</v>
      </c>
    </row>
    <row r="633" spans="1:21" x14ac:dyDescent="0.2">
      <c r="A633">
        <v>2141</v>
      </c>
      <c r="B633" t="s">
        <v>1697</v>
      </c>
      <c r="C633" t="s">
        <v>7067</v>
      </c>
      <c r="D633" t="s">
        <v>4997</v>
      </c>
      <c r="F633" t="s">
        <v>6175</v>
      </c>
      <c r="G633" t="s">
        <v>16766</v>
      </c>
      <c r="H633" t="s">
        <v>3421</v>
      </c>
      <c r="I633" t="s">
        <v>22206</v>
      </c>
      <c r="J633" t="s">
        <v>5823</v>
      </c>
      <c r="K633" t="s">
        <v>3921</v>
      </c>
      <c r="L633" t="s">
        <v>7068</v>
      </c>
      <c r="M633" t="s">
        <v>7069</v>
      </c>
      <c r="N633" t="s">
        <v>5419</v>
      </c>
    </row>
    <row r="634" spans="1:21" x14ac:dyDescent="0.2">
      <c r="A634">
        <v>2142</v>
      </c>
      <c r="B634" t="s">
        <v>1697</v>
      </c>
      <c r="C634" t="s">
        <v>7070</v>
      </c>
      <c r="D634" t="s">
        <v>7071</v>
      </c>
      <c r="F634" t="s">
        <v>7072</v>
      </c>
      <c r="G634" t="s">
        <v>3625</v>
      </c>
      <c r="H634" t="s">
        <v>4503</v>
      </c>
      <c r="I634" t="s">
        <v>7073</v>
      </c>
      <c r="J634" t="s">
        <v>3429</v>
      </c>
      <c r="K634" t="s">
        <v>3430</v>
      </c>
      <c r="L634" t="s">
        <v>7074</v>
      </c>
      <c r="M634" t="s">
        <v>7075</v>
      </c>
      <c r="N634" t="s">
        <v>3433</v>
      </c>
      <c r="O634" t="s">
        <v>3605</v>
      </c>
      <c r="P634">
        <v>7</v>
      </c>
      <c r="Q634" t="s">
        <v>3396</v>
      </c>
      <c r="R634">
        <v>207</v>
      </c>
      <c r="S634" t="s">
        <v>7076</v>
      </c>
      <c r="T634" t="s">
        <v>7076</v>
      </c>
      <c r="U634" t="s">
        <v>3600</v>
      </c>
    </row>
    <row r="635" spans="1:21" x14ac:dyDescent="0.2">
      <c r="A635">
        <v>2143</v>
      </c>
      <c r="B635" t="s">
        <v>1697</v>
      </c>
      <c r="C635" t="s">
        <v>7077</v>
      </c>
      <c r="D635" t="s">
        <v>7078</v>
      </c>
      <c r="F635" t="s">
        <v>6175</v>
      </c>
      <c r="G635" t="s">
        <v>5547</v>
      </c>
      <c r="H635" t="s">
        <v>7245</v>
      </c>
      <c r="I635" t="s">
        <v>4561</v>
      </c>
      <c r="J635" t="s">
        <v>7080</v>
      </c>
      <c r="K635" t="s">
        <v>3422</v>
      </c>
      <c r="L635" t="s">
        <v>7081</v>
      </c>
      <c r="M635" t="s">
        <v>7082</v>
      </c>
      <c r="O635" t="s">
        <v>7083</v>
      </c>
      <c r="P635">
        <v>89</v>
      </c>
      <c r="S635" t="s">
        <v>4547</v>
      </c>
      <c r="T635" t="s">
        <v>4547</v>
      </c>
      <c r="U635" t="s">
        <v>4547</v>
      </c>
    </row>
    <row r="636" spans="1:21" x14ac:dyDescent="0.2">
      <c r="A636">
        <v>2144</v>
      </c>
      <c r="B636" t="s">
        <v>1697</v>
      </c>
      <c r="C636" t="s">
        <v>7084</v>
      </c>
      <c r="D636" t="s">
        <v>7085</v>
      </c>
      <c r="F636" t="s">
        <v>6175</v>
      </c>
      <c r="G636" t="s">
        <v>8275</v>
      </c>
      <c r="H636" t="s">
        <v>4658</v>
      </c>
      <c r="I636" t="s">
        <v>22206</v>
      </c>
      <c r="J636" t="s">
        <v>5823</v>
      </c>
      <c r="K636" t="s">
        <v>3921</v>
      </c>
      <c r="L636" t="s">
        <v>7086</v>
      </c>
      <c r="M636" t="s">
        <v>7087</v>
      </c>
      <c r="N636" t="s">
        <v>6908</v>
      </c>
      <c r="O636" t="s">
        <v>22241</v>
      </c>
      <c r="P636">
        <v>14</v>
      </c>
      <c r="S636" t="s">
        <v>7088</v>
      </c>
      <c r="T636" t="s">
        <v>7088</v>
      </c>
      <c r="U636" t="s">
        <v>7088</v>
      </c>
    </row>
    <row r="637" spans="1:21" x14ac:dyDescent="0.2">
      <c r="A637">
        <v>2145</v>
      </c>
      <c r="B637" t="s">
        <v>1697</v>
      </c>
      <c r="C637" t="s">
        <v>5433</v>
      </c>
      <c r="D637" t="s">
        <v>7089</v>
      </c>
      <c r="F637" t="s">
        <v>7090</v>
      </c>
      <c r="G637" t="s">
        <v>7091</v>
      </c>
      <c r="H637" t="s">
        <v>6861</v>
      </c>
      <c r="I637" t="s">
        <v>22207</v>
      </c>
      <c r="J637" t="s">
        <v>7092</v>
      </c>
      <c r="K637" t="s">
        <v>5005</v>
      </c>
      <c r="L637" t="s">
        <v>7093</v>
      </c>
      <c r="M637" t="s">
        <v>7094</v>
      </c>
      <c r="O637" t="s">
        <v>3718</v>
      </c>
      <c r="P637">
        <v>94</v>
      </c>
      <c r="Q637" t="s">
        <v>3396</v>
      </c>
      <c r="R637">
        <v>205</v>
      </c>
      <c r="S637" t="s">
        <v>3484</v>
      </c>
      <c r="T637" t="s">
        <v>3484</v>
      </c>
      <c r="U637" t="s">
        <v>7095</v>
      </c>
    </row>
    <row r="638" spans="1:21" x14ac:dyDescent="0.2">
      <c r="A638">
        <v>2146</v>
      </c>
      <c r="B638" t="s">
        <v>1697</v>
      </c>
      <c r="C638" t="s">
        <v>7096</v>
      </c>
      <c r="D638" t="s">
        <v>7097</v>
      </c>
      <c r="F638" t="s">
        <v>7098</v>
      </c>
      <c r="G638" t="s">
        <v>3625</v>
      </c>
      <c r="H638" t="s">
        <v>9795</v>
      </c>
      <c r="I638" t="s">
        <v>5345</v>
      </c>
      <c r="J638" t="s">
        <v>5999</v>
      </c>
      <c r="K638" t="s">
        <v>3430</v>
      </c>
      <c r="L638" t="s">
        <v>7099</v>
      </c>
      <c r="M638" t="s">
        <v>7100</v>
      </c>
      <c r="N638" t="s">
        <v>7101</v>
      </c>
      <c r="O638" t="s">
        <v>3598</v>
      </c>
      <c r="P638">
        <v>93</v>
      </c>
      <c r="Q638" t="s">
        <v>3396</v>
      </c>
      <c r="R638">
        <v>210</v>
      </c>
      <c r="S638" t="s">
        <v>4813</v>
      </c>
      <c r="T638" t="s">
        <v>4813</v>
      </c>
      <c r="U638" t="s">
        <v>4655</v>
      </c>
    </row>
    <row r="639" spans="1:21" x14ac:dyDescent="0.2">
      <c r="A639">
        <v>2147</v>
      </c>
      <c r="B639" t="s">
        <v>3416</v>
      </c>
      <c r="C639" t="s">
        <v>7102</v>
      </c>
      <c r="D639" t="s">
        <v>7103</v>
      </c>
      <c r="F639" t="s">
        <v>5773</v>
      </c>
      <c r="G639" t="s">
        <v>3420</v>
      </c>
      <c r="H639" t="s">
        <v>3421</v>
      </c>
      <c r="I639" t="s">
        <v>3416</v>
      </c>
      <c r="J639" t="s">
        <v>5823</v>
      </c>
      <c r="K639" t="s">
        <v>4573</v>
      </c>
      <c r="L639" t="s">
        <v>7104</v>
      </c>
      <c r="M639" t="s">
        <v>7105</v>
      </c>
      <c r="N639" t="s">
        <v>3433</v>
      </c>
      <c r="S639" t="s">
        <v>6691</v>
      </c>
      <c r="T639" t="s">
        <v>6691</v>
      </c>
      <c r="U639" t="s">
        <v>6691</v>
      </c>
    </row>
    <row r="640" spans="1:21" x14ac:dyDescent="0.2">
      <c r="A640">
        <v>2148</v>
      </c>
      <c r="B640" t="s">
        <v>1697</v>
      </c>
      <c r="C640" t="s">
        <v>7106</v>
      </c>
      <c r="D640" t="s">
        <v>7107</v>
      </c>
      <c r="F640" t="s">
        <v>7108</v>
      </c>
      <c r="G640" t="s">
        <v>3387</v>
      </c>
      <c r="H640" t="s">
        <v>4073</v>
      </c>
      <c r="I640" t="s">
        <v>7109</v>
      </c>
      <c r="J640" t="s">
        <v>4505</v>
      </c>
      <c r="K640" t="s">
        <v>3921</v>
      </c>
      <c r="L640" t="s">
        <v>7110</v>
      </c>
      <c r="M640" t="s">
        <v>7111</v>
      </c>
      <c r="N640" t="s">
        <v>3433</v>
      </c>
      <c r="O640" t="s">
        <v>3453</v>
      </c>
      <c r="P640">
        <v>12</v>
      </c>
      <c r="Q640" t="s">
        <v>3396</v>
      </c>
      <c r="R640">
        <v>214</v>
      </c>
      <c r="S640" t="s">
        <v>7112</v>
      </c>
      <c r="T640" t="s">
        <v>7112</v>
      </c>
      <c r="U640" t="s">
        <v>7113</v>
      </c>
    </row>
    <row r="641" spans="1:21" x14ac:dyDescent="0.2">
      <c r="A641">
        <v>2149</v>
      </c>
      <c r="B641" t="s">
        <v>1697</v>
      </c>
      <c r="C641" t="s">
        <v>7114</v>
      </c>
      <c r="F641" t="s">
        <v>6175</v>
      </c>
      <c r="G641" t="s">
        <v>6905</v>
      </c>
      <c r="H641" t="s">
        <v>3945</v>
      </c>
      <c r="I641" t="s">
        <v>22206</v>
      </c>
      <c r="J641" t="s">
        <v>5823</v>
      </c>
      <c r="K641" t="s">
        <v>3430</v>
      </c>
      <c r="L641" t="s">
        <v>7115</v>
      </c>
      <c r="M641" t="s">
        <v>7116</v>
      </c>
      <c r="O641" t="s">
        <v>22241</v>
      </c>
      <c r="P641">
        <v>14</v>
      </c>
      <c r="S641" t="s">
        <v>7117</v>
      </c>
      <c r="T641" t="s">
        <v>5118</v>
      </c>
      <c r="U641" t="s">
        <v>5118</v>
      </c>
    </row>
    <row r="642" spans="1:21" x14ac:dyDescent="0.2">
      <c r="A642">
        <v>215</v>
      </c>
      <c r="B642" t="s">
        <v>1697</v>
      </c>
      <c r="C642" t="s">
        <v>7118</v>
      </c>
      <c r="D642" t="s">
        <v>7119</v>
      </c>
      <c r="F642" t="s">
        <v>6012</v>
      </c>
      <c r="G642" t="s">
        <v>3387</v>
      </c>
      <c r="H642" t="s">
        <v>3640</v>
      </c>
      <c r="I642" t="s">
        <v>3843</v>
      </c>
      <c r="J642" t="s">
        <v>3578</v>
      </c>
      <c r="K642" t="s">
        <v>3545</v>
      </c>
      <c r="L642" t="s">
        <v>7120</v>
      </c>
      <c r="M642" t="s">
        <v>7121</v>
      </c>
      <c r="N642" t="s">
        <v>3394</v>
      </c>
      <c r="O642" t="s">
        <v>3718</v>
      </c>
      <c r="P642">
        <v>19</v>
      </c>
      <c r="Q642" t="s">
        <v>3396</v>
      </c>
      <c r="R642">
        <v>212</v>
      </c>
      <c r="S642" t="s">
        <v>7122</v>
      </c>
      <c r="T642" t="s">
        <v>7122</v>
      </c>
      <c r="U642" t="s">
        <v>3398</v>
      </c>
    </row>
    <row r="643" spans="1:21" x14ac:dyDescent="0.2">
      <c r="A643">
        <v>2150</v>
      </c>
      <c r="B643" t="s">
        <v>1697</v>
      </c>
      <c r="C643" t="s">
        <v>7123</v>
      </c>
      <c r="D643" t="s">
        <v>7124</v>
      </c>
      <c r="F643" t="s">
        <v>6175</v>
      </c>
      <c r="G643" t="s">
        <v>16766</v>
      </c>
      <c r="H643" t="s">
        <v>3421</v>
      </c>
      <c r="I643" t="s">
        <v>22206</v>
      </c>
      <c r="J643" t="s">
        <v>5823</v>
      </c>
      <c r="K643" t="s">
        <v>3921</v>
      </c>
      <c r="L643" t="s">
        <v>7125</v>
      </c>
      <c r="M643" t="s">
        <v>7126</v>
      </c>
      <c r="N643" t="s">
        <v>5419</v>
      </c>
    </row>
    <row r="644" spans="1:21" x14ac:dyDescent="0.2">
      <c r="A644">
        <v>2151</v>
      </c>
      <c r="B644" t="s">
        <v>1697</v>
      </c>
      <c r="C644" t="s">
        <v>7127</v>
      </c>
      <c r="D644" t="s">
        <v>7128</v>
      </c>
      <c r="F644" t="s">
        <v>6175</v>
      </c>
      <c r="G644" t="s">
        <v>3387</v>
      </c>
      <c r="H644" t="s">
        <v>21406</v>
      </c>
      <c r="I644" t="s">
        <v>4618</v>
      </c>
      <c r="J644" t="s">
        <v>3671</v>
      </c>
      <c r="K644" t="s">
        <v>3921</v>
      </c>
      <c r="L644" t="s">
        <v>7130</v>
      </c>
      <c r="M644" t="s">
        <v>7131</v>
      </c>
      <c r="O644" t="s">
        <v>3598</v>
      </c>
      <c r="P644">
        <v>73</v>
      </c>
      <c r="Q644" t="s">
        <v>4485</v>
      </c>
      <c r="R644">
        <v>173</v>
      </c>
      <c r="S644" t="s">
        <v>4565</v>
      </c>
      <c r="T644" t="s">
        <v>4433</v>
      </c>
      <c r="U644" t="s">
        <v>4433</v>
      </c>
    </row>
    <row r="645" spans="1:21" x14ac:dyDescent="0.2">
      <c r="A645">
        <v>2152</v>
      </c>
      <c r="B645" t="s">
        <v>1697</v>
      </c>
      <c r="C645" t="s">
        <v>7132</v>
      </c>
      <c r="D645" t="s">
        <v>7133</v>
      </c>
      <c r="F645" t="s">
        <v>6175</v>
      </c>
      <c r="G645" t="s">
        <v>5547</v>
      </c>
      <c r="H645" t="s">
        <v>4658</v>
      </c>
      <c r="I645" t="s">
        <v>7134</v>
      </c>
      <c r="J645" t="s">
        <v>3671</v>
      </c>
      <c r="K645" t="s">
        <v>3921</v>
      </c>
      <c r="L645" t="s">
        <v>7135</v>
      </c>
      <c r="M645" t="s">
        <v>7136</v>
      </c>
      <c r="N645" t="s">
        <v>6908</v>
      </c>
      <c r="O645" t="s">
        <v>3598</v>
      </c>
      <c r="P645">
        <v>95</v>
      </c>
      <c r="Q645" t="s">
        <v>4485</v>
      </c>
      <c r="R645">
        <v>203</v>
      </c>
      <c r="S645" t="s">
        <v>5378</v>
      </c>
      <c r="T645" t="s">
        <v>7137</v>
      </c>
      <c r="U645" t="s">
        <v>7137</v>
      </c>
    </row>
    <row r="646" spans="1:21" x14ac:dyDescent="0.2">
      <c r="A646">
        <v>2153</v>
      </c>
      <c r="B646" t="s">
        <v>1697</v>
      </c>
      <c r="C646" t="s">
        <v>7138</v>
      </c>
      <c r="D646" t="s">
        <v>7139</v>
      </c>
      <c r="F646" t="s">
        <v>6940</v>
      </c>
      <c r="G646" t="s">
        <v>3535</v>
      </c>
      <c r="H646" t="s">
        <v>3793</v>
      </c>
      <c r="I646" t="s">
        <v>3428</v>
      </c>
      <c r="J646" t="s">
        <v>3544</v>
      </c>
      <c r="K646" t="s">
        <v>3422</v>
      </c>
      <c r="L646" t="s">
        <v>7140</v>
      </c>
      <c r="M646" t="s">
        <v>7141</v>
      </c>
      <c r="N646" t="s">
        <v>3433</v>
      </c>
      <c r="O646" t="s">
        <v>3598</v>
      </c>
      <c r="P646">
        <v>93</v>
      </c>
      <c r="Q646" t="s">
        <v>3396</v>
      </c>
      <c r="R646">
        <v>210</v>
      </c>
      <c r="S646" t="s">
        <v>7142</v>
      </c>
      <c r="T646" t="s">
        <v>7143</v>
      </c>
      <c r="U646" t="s">
        <v>3441</v>
      </c>
    </row>
    <row r="647" spans="1:21" x14ac:dyDescent="0.2">
      <c r="A647">
        <v>2154</v>
      </c>
      <c r="B647" t="s">
        <v>1697</v>
      </c>
      <c r="C647" t="s">
        <v>7144</v>
      </c>
      <c r="D647" t="s">
        <v>7145</v>
      </c>
      <c r="F647" t="s">
        <v>7146</v>
      </c>
      <c r="G647" t="s">
        <v>7644</v>
      </c>
      <c r="H647" t="s">
        <v>7147</v>
      </c>
      <c r="I647" t="s">
        <v>7148</v>
      </c>
      <c r="J647" t="s">
        <v>3827</v>
      </c>
      <c r="K647" t="s">
        <v>3422</v>
      </c>
      <c r="L647" t="s">
        <v>7149</v>
      </c>
      <c r="M647" t="s">
        <v>7150</v>
      </c>
      <c r="N647" t="s">
        <v>3433</v>
      </c>
      <c r="O647" t="s">
        <v>3718</v>
      </c>
      <c r="P647">
        <v>19</v>
      </c>
      <c r="Q647" t="s">
        <v>3396</v>
      </c>
      <c r="R647">
        <v>206</v>
      </c>
      <c r="S647" t="s">
        <v>5144</v>
      </c>
      <c r="T647" t="s">
        <v>5144</v>
      </c>
      <c r="U647" t="s">
        <v>3811</v>
      </c>
    </row>
    <row r="648" spans="1:21" x14ac:dyDescent="0.2">
      <c r="A648">
        <v>2155</v>
      </c>
      <c r="B648" t="s">
        <v>1697</v>
      </c>
      <c r="C648" t="s">
        <v>7151</v>
      </c>
      <c r="D648" t="s">
        <v>7152</v>
      </c>
      <c r="F648" t="s">
        <v>7153</v>
      </c>
      <c r="G648" t="s">
        <v>7638</v>
      </c>
      <c r="H648" t="s">
        <v>21407</v>
      </c>
      <c r="I648" t="s">
        <v>7154</v>
      </c>
      <c r="J648" t="s">
        <v>3642</v>
      </c>
      <c r="K648" t="s">
        <v>3422</v>
      </c>
      <c r="L648" t="s">
        <v>7155</v>
      </c>
      <c r="M648" t="s">
        <v>7156</v>
      </c>
      <c r="O648" t="s">
        <v>22242</v>
      </c>
      <c r="P648">
        <v>91</v>
      </c>
      <c r="Q648" t="s">
        <v>4485</v>
      </c>
      <c r="R648">
        <v>203</v>
      </c>
      <c r="S648" t="s">
        <v>7157</v>
      </c>
      <c r="T648" t="s">
        <v>7157</v>
      </c>
      <c r="U648" t="s">
        <v>3549</v>
      </c>
    </row>
    <row r="649" spans="1:21" x14ac:dyDescent="0.2">
      <c r="A649">
        <v>2156</v>
      </c>
      <c r="B649" t="s">
        <v>1697</v>
      </c>
      <c r="C649" t="s">
        <v>7158</v>
      </c>
      <c r="D649" t="s">
        <v>7029</v>
      </c>
      <c r="F649" t="s">
        <v>6175</v>
      </c>
      <c r="G649" t="s">
        <v>3387</v>
      </c>
      <c r="H649" t="s">
        <v>4174</v>
      </c>
      <c r="I649" t="s">
        <v>22206</v>
      </c>
      <c r="J649" t="s">
        <v>5823</v>
      </c>
      <c r="K649" t="s">
        <v>3921</v>
      </c>
      <c r="L649" t="s">
        <v>7159</v>
      </c>
      <c r="M649" t="s">
        <v>7160</v>
      </c>
      <c r="O649" t="s">
        <v>22247</v>
      </c>
      <c r="P649">
        <v>99</v>
      </c>
      <c r="S649" t="s">
        <v>7066</v>
      </c>
      <c r="T649" t="s">
        <v>7066</v>
      </c>
      <c r="U649" t="s">
        <v>7066</v>
      </c>
    </row>
    <row r="650" spans="1:21" x14ac:dyDescent="0.2">
      <c r="A650">
        <v>2157</v>
      </c>
      <c r="B650" t="s">
        <v>1697</v>
      </c>
      <c r="C650" t="s">
        <v>7161</v>
      </c>
      <c r="D650" t="s">
        <v>7162</v>
      </c>
      <c r="F650" t="s">
        <v>6926</v>
      </c>
      <c r="G650" t="s">
        <v>7163</v>
      </c>
      <c r="H650" t="s">
        <v>4174</v>
      </c>
      <c r="I650" t="s">
        <v>7164</v>
      </c>
      <c r="J650" t="s">
        <v>3671</v>
      </c>
      <c r="K650" t="s">
        <v>3921</v>
      </c>
      <c r="L650" t="s">
        <v>7165</v>
      </c>
      <c r="M650" t="s">
        <v>7166</v>
      </c>
      <c r="O650" t="s">
        <v>3605</v>
      </c>
      <c r="P650">
        <v>74</v>
      </c>
      <c r="Q650" t="s">
        <v>4485</v>
      </c>
      <c r="R650">
        <v>202</v>
      </c>
      <c r="S650" t="s">
        <v>7167</v>
      </c>
      <c r="T650" t="s">
        <v>6426</v>
      </c>
      <c r="U650" t="s">
        <v>6426</v>
      </c>
    </row>
    <row r="651" spans="1:21" x14ac:dyDescent="0.2">
      <c r="A651">
        <v>2158</v>
      </c>
      <c r="B651" t="s">
        <v>1697</v>
      </c>
      <c r="C651" t="s">
        <v>7168</v>
      </c>
      <c r="D651" t="s">
        <v>4678</v>
      </c>
      <c r="E651" t="s">
        <v>20884</v>
      </c>
      <c r="F651" t="s">
        <v>7169</v>
      </c>
      <c r="G651" t="s">
        <v>5547</v>
      </c>
      <c r="H651" t="s">
        <v>4658</v>
      </c>
      <c r="I651" t="s">
        <v>22206</v>
      </c>
      <c r="J651" t="s">
        <v>5823</v>
      </c>
      <c r="K651" t="s">
        <v>5005</v>
      </c>
      <c r="L651" t="s">
        <v>7170</v>
      </c>
      <c r="M651" t="s">
        <v>7171</v>
      </c>
      <c r="O651" t="s">
        <v>3598</v>
      </c>
      <c r="P651">
        <v>95</v>
      </c>
      <c r="S651" t="s">
        <v>7015</v>
      </c>
      <c r="T651" t="s">
        <v>7015</v>
      </c>
      <c r="U651" t="s">
        <v>7015</v>
      </c>
    </row>
    <row r="652" spans="1:21" x14ac:dyDescent="0.2">
      <c r="A652">
        <v>2159</v>
      </c>
      <c r="B652" t="s">
        <v>3416</v>
      </c>
      <c r="C652" t="s">
        <v>7172</v>
      </c>
      <c r="D652" t="s">
        <v>7173</v>
      </c>
      <c r="F652" t="s">
        <v>5773</v>
      </c>
      <c r="G652" t="s">
        <v>3420</v>
      </c>
      <c r="H652" t="s">
        <v>3421</v>
      </c>
      <c r="I652" t="s">
        <v>22254</v>
      </c>
      <c r="J652" t="s">
        <v>5823</v>
      </c>
      <c r="K652" t="s">
        <v>6880</v>
      </c>
      <c r="L652" t="s">
        <v>7174</v>
      </c>
      <c r="M652" t="s">
        <v>7175</v>
      </c>
      <c r="S652" t="s">
        <v>4111</v>
      </c>
      <c r="T652" t="s">
        <v>4111</v>
      </c>
      <c r="U652" t="s">
        <v>4111</v>
      </c>
    </row>
    <row r="653" spans="1:21" x14ac:dyDescent="0.2">
      <c r="A653">
        <v>216</v>
      </c>
      <c r="B653" t="s">
        <v>1697</v>
      </c>
      <c r="C653" t="s">
        <v>7176</v>
      </c>
      <c r="D653" t="s">
        <v>7177</v>
      </c>
      <c r="F653" t="s">
        <v>3552</v>
      </c>
      <c r="G653" t="s">
        <v>3387</v>
      </c>
      <c r="H653" t="s">
        <v>16143</v>
      </c>
      <c r="I653" t="s">
        <v>3561</v>
      </c>
      <c r="J653" t="s">
        <v>3619</v>
      </c>
      <c r="K653" t="s">
        <v>3391</v>
      </c>
      <c r="L653" t="s">
        <v>7178</v>
      </c>
      <c r="M653" t="s">
        <v>7179</v>
      </c>
      <c r="N653" t="s">
        <v>4513</v>
      </c>
      <c r="O653" t="s">
        <v>3598</v>
      </c>
      <c r="P653">
        <v>93</v>
      </c>
      <c r="Q653" t="s">
        <v>3396</v>
      </c>
      <c r="R653">
        <v>208</v>
      </c>
      <c r="S653" t="s">
        <v>4819</v>
      </c>
      <c r="T653" t="s">
        <v>4819</v>
      </c>
      <c r="U653" t="s">
        <v>6435</v>
      </c>
    </row>
    <row r="654" spans="1:21" x14ac:dyDescent="0.2">
      <c r="A654">
        <v>2160</v>
      </c>
      <c r="B654" t="s">
        <v>3416</v>
      </c>
      <c r="C654" t="s">
        <v>7180</v>
      </c>
      <c r="D654" t="s">
        <v>7181</v>
      </c>
      <c r="F654" t="s">
        <v>5773</v>
      </c>
      <c r="G654" t="s">
        <v>3420</v>
      </c>
      <c r="H654" t="s">
        <v>3421</v>
      </c>
      <c r="I654" t="s">
        <v>22254</v>
      </c>
      <c r="J654" t="s">
        <v>5823</v>
      </c>
      <c r="K654" t="s">
        <v>6880</v>
      </c>
      <c r="L654" t="s">
        <v>7182</v>
      </c>
      <c r="M654" t="s">
        <v>7183</v>
      </c>
      <c r="S654" t="s">
        <v>4433</v>
      </c>
      <c r="T654" t="s">
        <v>4433</v>
      </c>
      <c r="U654" t="s">
        <v>4433</v>
      </c>
    </row>
    <row r="655" spans="1:21" x14ac:dyDescent="0.2">
      <c r="A655">
        <v>2161</v>
      </c>
      <c r="B655" t="s">
        <v>1697</v>
      </c>
      <c r="C655" t="s">
        <v>7184</v>
      </c>
      <c r="D655" t="s">
        <v>7185</v>
      </c>
      <c r="F655" t="s">
        <v>7547</v>
      </c>
      <c r="G655" t="s">
        <v>3625</v>
      </c>
      <c r="H655" t="s">
        <v>6713</v>
      </c>
      <c r="I655" t="s">
        <v>22207</v>
      </c>
      <c r="J655" t="s">
        <v>20915</v>
      </c>
      <c r="K655" t="s">
        <v>3430</v>
      </c>
      <c r="L655" t="s">
        <v>7187</v>
      </c>
      <c r="M655" t="s">
        <v>7188</v>
      </c>
      <c r="O655" t="s">
        <v>3395</v>
      </c>
      <c r="P655">
        <v>77</v>
      </c>
      <c r="Q655" t="s">
        <v>3396</v>
      </c>
      <c r="R655">
        <v>201</v>
      </c>
      <c r="S655" t="s">
        <v>7189</v>
      </c>
      <c r="T655" t="s">
        <v>7189</v>
      </c>
      <c r="U655" t="s">
        <v>7190</v>
      </c>
    </row>
    <row r="656" spans="1:21" x14ac:dyDescent="0.2">
      <c r="A656">
        <v>2162</v>
      </c>
      <c r="B656" t="s">
        <v>3416</v>
      </c>
      <c r="C656" t="s">
        <v>7191</v>
      </c>
      <c r="D656" t="s">
        <v>6964</v>
      </c>
      <c r="F656" t="s">
        <v>7192</v>
      </c>
      <c r="G656" t="s">
        <v>3420</v>
      </c>
      <c r="H656" t="s">
        <v>3421</v>
      </c>
      <c r="I656" t="s">
        <v>22206</v>
      </c>
      <c r="J656" t="s">
        <v>5823</v>
      </c>
      <c r="K656" t="s">
        <v>6880</v>
      </c>
      <c r="L656" t="s">
        <v>7193</v>
      </c>
      <c r="M656" t="s">
        <v>7194</v>
      </c>
      <c r="S656" t="s">
        <v>6969</v>
      </c>
      <c r="T656" t="s">
        <v>6969</v>
      </c>
      <c r="U656" t="s">
        <v>6969</v>
      </c>
    </row>
    <row r="657" spans="1:21" x14ac:dyDescent="0.2">
      <c r="A657">
        <v>2163</v>
      </c>
      <c r="B657" t="s">
        <v>3416</v>
      </c>
      <c r="C657" t="s">
        <v>7195</v>
      </c>
      <c r="D657" t="s">
        <v>6964</v>
      </c>
      <c r="F657" t="s">
        <v>5773</v>
      </c>
      <c r="G657" t="s">
        <v>3420</v>
      </c>
      <c r="H657" t="s">
        <v>3421</v>
      </c>
      <c r="I657" t="s">
        <v>22206</v>
      </c>
      <c r="J657" t="s">
        <v>5823</v>
      </c>
      <c r="K657" t="s">
        <v>6880</v>
      </c>
      <c r="L657" t="s">
        <v>7196</v>
      </c>
      <c r="M657" t="s">
        <v>7197</v>
      </c>
      <c r="N657" t="s">
        <v>3433</v>
      </c>
      <c r="S657" t="s">
        <v>6969</v>
      </c>
      <c r="T657" t="s">
        <v>6969</v>
      </c>
      <c r="U657" t="s">
        <v>6969</v>
      </c>
    </row>
    <row r="658" spans="1:21" x14ac:dyDescent="0.2">
      <c r="A658">
        <v>2164</v>
      </c>
      <c r="B658" t="s">
        <v>1697</v>
      </c>
      <c r="C658" t="s">
        <v>7198</v>
      </c>
      <c r="D658" t="s">
        <v>7199</v>
      </c>
      <c r="F658" t="s">
        <v>7200</v>
      </c>
      <c r="G658" t="s">
        <v>7763</v>
      </c>
      <c r="H658" t="s">
        <v>4551</v>
      </c>
      <c r="I658" t="s">
        <v>22206</v>
      </c>
      <c r="J658" t="s">
        <v>5823</v>
      </c>
      <c r="K658" t="s">
        <v>3422</v>
      </c>
      <c r="L658" t="s">
        <v>7201</v>
      </c>
      <c r="M658" t="s">
        <v>4156</v>
      </c>
      <c r="N658" t="s">
        <v>5419</v>
      </c>
    </row>
    <row r="659" spans="1:21" x14ac:dyDescent="0.2">
      <c r="A659">
        <v>2165</v>
      </c>
      <c r="B659" t="s">
        <v>1697</v>
      </c>
      <c r="C659" t="s">
        <v>7202</v>
      </c>
      <c r="D659" t="s">
        <v>7203</v>
      </c>
      <c r="F659" t="s">
        <v>6926</v>
      </c>
      <c r="G659" t="s">
        <v>6229</v>
      </c>
      <c r="H659" t="s">
        <v>7204</v>
      </c>
      <c r="I659" t="s">
        <v>22206</v>
      </c>
      <c r="J659" t="s">
        <v>5823</v>
      </c>
      <c r="K659" t="s">
        <v>3422</v>
      </c>
      <c r="L659" t="s">
        <v>7205</v>
      </c>
      <c r="M659" t="s">
        <v>7206</v>
      </c>
      <c r="N659" t="s">
        <v>7207</v>
      </c>
      <c r="S659" t="s">
        <v>7208</v>
      </c>
      <c r="T659" t="s">
        <v>7208</v>
      </c>
      <c r="U659" t="s">
        <v>7208</v>
      </c>
    </row>
    <row r="660" spans="1:21" x14ac:dyDescent="0.2">
      <c r="A660">
        <v>2166</v>
      </c>
      <c r="B660" t="s">
        <v>1697</v>
      </c>
      <c r="C660" t="s">
        <v>7209</v>
      </c>
      <c r="D660" t="s">
        <v>4678</v>
      </c>
      <c r="E660" t="s">
        <v>20884</v>
      </c>
      <c r="F660" t="s">
        <v>7169</v>
      </c>
      <c r="G660" t="s">
        <v>5547</v>
      </c>
      <c r="H660" t="s">
        <v>4174</v>
      </c>
      <c r="I660" t="s">
        <v>22206</v>
      </c>
      <c r="J660" t="s">
        <v>5823</v>
      </c>
      <c r="K660" t="s">
        <v>3430</v>
      </c>
      <c r="L660" t="s">
        <v>7210</v>
      </c>
      <c r="M660" t="s">
        <v>7211</v>
      </c>
      <c r="O660" t="s">
        <v>5753</v>
      </c>
      <c r="P660">
        <v>18</v>
      </c>
      <c r="S660" t="s">
        <v>4402</v>
      </c>
      <c r="T660" t="s">
        <v>4402</v>
      </c>
      <c r="U660" t="s">
        <v>4402</v>
      </c>
    </row>
    <row r="661" spans="1:21" x14ac:dyDescent="0.2">
      <c r="A661">
        <v>2167</v>
      </c>
      <c r="B661" t="s">
        <v>3416</v>
      </c>
      <c r="C661" t="s">
        <v>7212</v>
      </c>
      <c r="D661" t="s">
        <v>6964</v>
      </c>
      <c r="F661" t="s">
        <v>7213</v>
      </c>
      <c r="G661" t="s">
        <v>3420</v>
      </c>
      <c r="H661" t="s">
        <v>3421</v>
      </c>
      <c r="I661" t="s">
        <v>22206</v>
      </c>
      <c r="J661" t="s">
        <v>5823</v>
      </c>
      <c r="K661" t="s">
        <v>6880</v>
      </c>
      <c r="L661" t="s">
        <v>7214</v>
      </c>
      <c r="M661" t="s">
        <v>7215</v>
      </c>
      <c r="S661" t="s">
        <v>4111</v>
      </c>
      <c r="T661" t="s">
        <v>4111</v>
      </c>
      <c r="U661" t="s">
        <v>4111</v>
      </c>
    </row>
    <row r="662" spans="1:21" x14ac:dyDescent="0.2">
      <c r="A662">
        <v>2168</v>
      </c>
      <c r="B662" t="s">
        <v>1697</v>
      </c>
      <c r="C662" t="s">
        <v>7216</v>
      </c>
      <c r="D662" t="s">
        <v>7217</v>
      </c>
      <c r="F662" t="s">
        <v>7218</v>
      </c>
      <c r="G662" t="s">
        <v>3387</v>
      </c>
      <c r="H662" t="s">
        <v>7219</v>
      </c>
      <c r="I662" t="s">
        <v>22207</v>
      </c>
      <c r="J662" t="s">
        <v>4505</v>
      </c>
      <c r="K662" t="s">
        <v>3430</v>
      </c>
      <c r="L662" t="s">
        <v>7220</v>
      </c>
      <c r="M662" t="s">
        <v>7221</v>
      </c>
      <c r="N662" t="s">
        <v>3394</v>
      </c>
      <c r="O662" t="s">
        <v>3453</v>
      </c>
      <c r="P662">
        <v>11</v>
      </c>
      <c r="Q662" t="s">
        <v>3396</v>
      </c>
      <c r="R662">
        <v>204</v>
      </c>
      <c r="S662" t="s">
        <v>4813</v>
      </c>
      <c r="T662" t="s">
        <v>4813</v>
      </c>
      <c r="U662" t="s">
        <v>7222</v>
      </c>
    </row>
    <row r="663" spans="1:21" x14ac:dyDescent="0.2">
      <c r="A663">
        <v>2169</v>
      </c>
      <c r="B663" t="s">
        <v>1697</v>
      </c>
      <c r="C663" t="s">
        <v>7223</v>
      </c>
      <c r="D663" t="s">
        <v>4678</v>
      </c>
      <c r="E663" t="s">
        <v>20884</v>
      </c>
      <c r="F663" t="s">
        <v>7224</v>
      </c>
      <c r="G663" t="s">
        <v>7225</v>
      </c>
      <c r="H663" t="s">
        <v>4174</v>
      </c>
      <c r="I663" t="s">
        <v>22206</v>
      </c>
      <c r="J663" t="s">
        <v>5823</v>
      </c>
      <c r="K663" t="s">
        <v>5005</v>
      </c>
      <c r="L663" t="s">
        <v>7226</v>
      </c>
      <c r="M663" t="s">
        <v>7227</v>
      </c>
      <c r="O663" t="s">
        <v>7228</v>
      </c>
      <c r="P663">
        <v>98</v>
      </c>
      <c r="S663" t="s">
        <v>4547</v>
      </c>
      <c r="T663" t="s">
        <v>4547</v>
      </c>
      <c r="U663" t="s">
        <v>4547</v>
      </c>
    </row>
    <row r="664" spans="1:21" x14ac:dyDescent="0.2">
      <c r="A664">
        <v>217</v>
      </c>
      <c r="B664" t="s">
        <v>1697</v>
      </c>
      <c r="C664" t="s">
        <v>7229</v>
      </c>
      <c r="D664" t="s">
        <v>7230</v>
      </c>
      <c r="F664" t="s">
        <v>3528</v>
      </c>
      <c r="G664" t="s">
        <v>3535</v>
      </c>
      <c r="H664" t="s">
        <v>3410</v>
      </c>
      <c r="I664" t="s">
        <v>4168</v>
      </c>
      <c r="J664" t="s">
        <v>3578</v>
      </c>
      <c r="K664" t="s">
        <v>3391</v>
      </c>
      <c r="L664" t="s">
        <v>7231</v>
      </c>
      <c r="M664" t="s">
        <v>7232</v>
      </c>
      <c r="N664" t="s">
        <v>3433</v>
      </c>
      <c r="O664" t="s">
        <v>3598</v>
      </c>
      <c r="P664">
        <v>93</v>
      </c>
      <c r="Q664" t="s">
        <v>3396</v>
      </c>
      <c r="R664">
        <v>206</v>
      </c>
      <c r="S664" t="s">
        <v>6937</v>
      </c>
      <c r="T664" t="s">
        <v>6937</v>
      </c>
      <c r="U664" t="s">
        <v>3918</v>
      </c>
    </row>
    <row r="665" spans="1:21" x14ac:dyDescent="0.2">
      <c r="A665">
        <v>2170</v>
      </c>
      <c r="B665" t="s">
        <v>1697</v>
      </c>
      <c r="C665" t="s">
        <v>7233</v>
      </c>
      <c r="D665" t="s">
        <v>7234</v>
      </c>
      <c r="F665" t="s">
        <v>6918</v>
      </c>
      <c r="G665" t="s">
        <v>3465</v>
      </c>
      <c r="H665" t="s">
        <v>21408</v>
      </c>
      <c r="I665" t="s">
        <v>22207</v>
      </c>
      <c r="J665" t="s">
        <v>3628</v>
      </c>
      <c r="K665" t="s">
        <v>3430</v>
      </c>
      <c r="L665" t="s">
        <v>7236</v>
      </c>
      <c r="M665" t="s">
        <v>7237</v>
      </c>
      <c r="N665" t="s">
        <v>3394</v>
      </c>
      <c r="O665" t="s">
        <v>3395</v>
      </c>
      <c r="P665">
        <v>90</v>
      </c>
      <c r="Q665" t="s">
        <v>3396</v>
      </c>
      <c r="R665">
        <v>209</v>
      </c>
      <c r="S665" t="s">
        <v>4223</v>
      </c>
      <c r="T665" t="s">
        <v>4223</v>
      </c>
      <c r="U665" t="s">
        <v>3616</v>
      </c>
    </row>
    <row r="666" spans="1:21" x14ac:dyDescent="0.2">
      <c r="A666">
        <v>2171</v>
      </c>
      <c r="B666" t="s">
        <v>1697</v>
      </c>
      <c r="C666" t="s">
        <v>4656</v>
      </c>
      <c r="D666" t="s">
        <v>7029</v>
      </c>
      <c r="F666" t="s">
        <v>7238</v>
      </c>
      <c r="G666" t="s">
        <v>7239</v>
      </c>
      <c r="H666" t="s">
        <v>11433</v>
      </c>
      <c r="I666" t="s">
        <v>7240</v>
      </c>
      <c r="J666" t="s">
        <v>3390</v>
      </c>
      <c r="K666" t="s">
        <v>3430</v>
      </c>
      <c r="L666" t="s">
        <v>4660</v>
      </c>
      <c r="M666" t="s">
        <v>4661</v>
      </c>
      <c r="N666" t="s">
        <v>7001</v>
      </c>
      <c r="O666" t="s">
        <v>3605</v>
      </c>
      <c r="P666">
        <v>7</v>
      </c>
      <c r="Q666" t="s">
        <v>3396</v>
      </c>
      <c r="R666">
        <v>211</v>
      </c>
      <c r="S666" t="s">
        <v>7241</v>
      </c>
      <c r="T666" t="s">
        <v>7241</v>
      </c>
      <c r="U666" t="s">
        <v>7242</v>
      </c>
    </row>
    <row r="667" spans="1:21" x14ac:dyDescent="0.2">
      <c r="A667">
        <v>2172</v>
      </c>
      <c r="B667" t="s">
        <v>1697</v>
      </c>
      <c r="C667" t="s">
        <v>7243</v>
      </c>
      <c r="D667" t="s">
        <v>7089</v>
      </c>
      <c r="F667" t="s">
        <v>7244</v>
      </c>
      <c r="G667" t="s">
        <v>3542</v>
      </c>
      <c r="H667" t="s">
        <v>3945</v>
      </c>
      <c r="I667" t="s">
        <v>22207</v>
      </c>
      <c r="J667" t="s">
        <v>4562</v>
      </c>
      <c r="K667" t="s">
        <v>3430</v>
      </c>
      <c r="L667" t="s">
        <v>7246</v>
      </c>
      <c r="M667" t="s">
        <v>7247</v>
      </c>
      <c r="O667" t="s">
        <v>3718</v>
      </c>
      <c r="P667">
        <v>94</v>
      </c>
      <c r="Q667" t="s">
        <v>3396</v>
      </c>
      <c r="R667">
        <v>208</v>
      </c>
      <c r="S667" t="s">
        <v>4470</v>
      </c>
      <c r="T667" t="s">
        <v>4470</v>
      </c>
      <c r="U667" t="s">
        <v>4835</v>
      </c>
    </row>
    <row r="668" spans="1:21" x14ac:dyDescent="0.2">
      <c r="A668">
        <v>2173</v>
      </c>
      <c r="B668" t="s">
        <v>1697</v>
      </c>
      <c r="C668" t="s">
        <v>7248</v>
      </c>
      <c r="D668" t="s">
        <v>5202</v>
      </c>
      <c r="E668" t="s">
        <v>20878</v>
      </c>
      <c r="F668" t="s">
        <v>6837</v>
      </c>
      <c r="G668" t="s">
        <v>3542</v>
      </c>
      <c r="H668" t="s">
        <v>4658</v>
      </c>
      <c r="I668" t="s">
        <v>22206</v>
      </c>
      <c r="J668" t="s">
        <v>5823</v>
      </c>
      <c r="K668" t="s">
        <v>3430</v>
      </c>
      <c r="L668" t="s">
        <v>7249</v>
      </c>
      <c r="M668" t="s">
        <v>7250</v>
      </c>
      <c r="O668" t="s">
        <v>3605</v>
      </c>
      <c r="P668">
        <v>74</v>
      </c>
      <c r="S668" t="s">
        <v>7251</v>
      </c>
      <c r="T668" t="s">
        <v>7251</v>
      </c>
      <c r="U668" t="s">
        <v>7251</v>
      </c>
    </row>
    <row r="669" spans="1:21" x14ac:dyDescent="0.2">
      <c r="A669">
        <v>2174</v>
      </c>
      <c r="B669" t="s">
        <v>1697</v>
      </c>
      <c r="C669" t="s">
        <v>7252</v>
      </c>
      <c r="D669" t="s">
        <v>7253</v>
      </c>
      <c r="F669" t="s">
        <v>6926</v>
      </c>
      <c r="G669" t="s">
        <v>7254</v>
      </c>
      <c r="H669" t="s">
        <v>5062</v>
      </c>
      <c r="I669" t="s">
        <v>4933</v>
      </c>
      <c r="J669" t="s">
        <v>7255</v>
      </c>
      <c r="K669" t="s">
        <v>3430</v>
      </c>
      <c r="L669" t="s">
        <v>7256</v>
      </c>
      <c r="M669" t="s">
        <v>7257</v>
      </c>
      <c r="O669" t="s">
        <v>3453</v>
      </c>
      <c r="P669">
        <v>97</v>
      </c>
      <c r="Q669" t="s">
        <v>4485</v>
      </c>
      <c r="R669">
        <v>173</v>
      </c>
      <c r="S669" t="s">
        <v>7258</v>
      </c>
      <c r="T669" t="s">
        <v>7258</v>
      </c>
      <c r="U669" t="s">
        <v>4655</v>
      </c>
    </row>
    <row r="670" spans="1:21" x14ac:dyDescent="0.2">
      <c r="A670">
        <v>2175</v>
      </c>
      <c r="B670" t="s">
        <v>1697</v>
      </c>
      <c r="C670" t="s">
        <v>7259</v>
      </c>
      <c r="F670" t="s">
        <v>7260</v>
      </c>
      <c r="G670" t="s">
        <v>3387</v>
      </c>
      <c r="H670" t="s">
        <v>7079</v>
      </c>
      <c r="I670" t="s">
        <v>4168</v>
      </c>
      <c r="J670" t="s">
        <v>3628</v>
      </c>
      <c r="K670" t="s">
        <v>3430</v>
      </c>
      <c r="L670" t="s">
        <v>7261</v>
      </c>
      <c r="M670" t="s">
        <v>7262</v>
      </c>
      <c r="O670" t="s">
        <v>22241</v>
      </c>
      <c r="P670">
        <v>14</v>
      </c>
      <c r="Q670" t="s">
        <v>4485</v>
      </c>
      <c r="R670">
        <v>170</v>
      </c>
      <c r="S670" t="s">
        <v>7263</v>
      </c>
      <c r="T670" t="s">
        <v>7263</v>
      </c>
      <c r="U670" t="s">
        <v>7263</v>
      </c>
    </row>
    <row r="671" spans="1:21" x14ac:dyDescent="0.2">
      <c r="A671">
        <v>2176</v>
      </c>
      <c r="B671" t="s">
        <v>1697</v>
      </c>
      <c r="C671" t="s">
        <v>7264</v>
      </c>
      <c r="D671" t="s">
        <v>4997</v>
      </c>
      <c r="F671" t="s">
        <v>6175</v>
      </c>
      <c r="G671" t="s">
        <v>7265</v>
      </c>
      <c r="H671" t="s">
        <v>4658</v>
      </c>
      <c r="I671" t="s">
        <v>22206</v>
      </c>
      <c r="J671" t="s">
        <v>5823</v>
      </c>
      <c r="K671" t="s">
        <v>5005</v>
      </c>
      <c r="L671" t="s">
        <v>7266</v>
      </c>
      <c r="M671" t="s">
        <v>7267</v>
      </c>
      <c r="O671" t="s">
        <v>3605</v>
      </c>
      <c r="P671">
        <v>74</v>
      </c>
      <c r="S671" t="s">
        <v>7268</v>
      </c>
      <c r="T671" t="s">
        <v>7268</v>
      </c>
      <c r="U671" t="s">
        <v>7268</v>
      </c>
    </row>
    <row r="672" spans="1:21" x14ac:dyDescent="0.2">
      <c r="A672">
        <v>2177</v>
      </c>
      <c r="B672" t="s">
        <v>3416</v>
      </c>
      <c r="C672" t="s">
        <v>7269</v>
      </c>
      <c r="D672" t="s">
        <v>7270</v>
      </c>
      <c r="F672" t="s">
        <v>7271</v>
      </c>
      <c r="G672" t="s">
        <v>3420</v>
      </c>
      <c r="H672" t="s">
        <v>3421</v>
      </c>
      <c r="I672" t="s">
        <v>22206</v>
      </c>
      <c r="J672" t="s">
        <v>5823</v>
      </c>
      <c r="K672" t="s">
        <v>6880</v>
      </c>
      <c r="L672" t="s">
        <v>7272</v>
      </c>
      <c r="M672" t="s">
        <v>7273</v>
      </c>
      <c r="S672" t="s">
        <v>4536</v>
      </c>
      <c r="T672" t="s">
        <v>4536</v>
      </c>
      <c r="U672" t="s">
        <v>4536</v>
      </c>
    </row>
    <row r="673" spans="1:21" x14ac:dyDescent="0.2">
      <c r="A673">
        <v>2178</v>
      </c>
      <c r="B673" t="s">
        <v>1697</v>
      </c>
      <c r="C673" t="s">
        <v>7274</v>
      </c>
      <c r="D673" t="s">
        <v>7275</v>
      </c>
      <c r="F673" t="s">
        <v>3389</v>
      </c>
      <c r="G673" t="s">
        <v>3387</v>
      </c>
      <c r="H673" t="s">
        <v>4073</v>
      </c>
      <c r="I673" t="s">
        <v>3946</v>
      </c>
      <c r="J673" t="s">
        <v>4074</v>
      </c>
      <c r="K673" t="s">
        <v>3430</v>
      </c>
      <c r="L673" t="s">
        <v>7276</v>
      </c>
      <c r="M673" t="s">
        <v>7277</v>
      </c>
      <c r="N673" t="s">
        <v>3394</v>
      </c>
      <c r="O673" t="s">
        <v>3605</v>
      </c>
      <c r="P673">
        <v>7</v>
      </c>
      <c r="Q673" t="s">
        <v>3396</v>
      </c>
      <c r="R673">
        <v>207</v>
      </c>
      <c r="S673" t="s">
        <v>7278</v>
      </c>
      <c r="T673" t="s">
        <v>7278</v>
      </c>
      <c r="U673" t="s">
        <v>4433</v>
      </c>
    </row>
    <row r="674" spans="1:21" x14ac:dyDescent="0.2">
      <c r="A674">
        <v>2179</v>
      </c>
      <c r="B674" t="s">
        <v>3416</v>
      </c>
      <c r="C674" t="s">
        <v>7279</v>
      </c>
      <c r="D674" t="s">
        <v>6971</v>
      </c>
      <c r="F674" t="s">
        <v>5773</v>
      </c>
      <c r="G674" t="s">
        <v>3420</v>
      </c>
      <c r="H674" t="s">
        <v>3421</v>
      </c>
      <c r="I674" t="s">
        <v>22206</v>
      </c>
      <c r="J674" t="s">
        <v>5823</v>
      </c>
      <c r="K674" t="s">
        <v>6880</v>
      </c>
      <c r="L674" t="s">
        <v>7280</v>
      </c>
      <c r="M674" t="s">
        <v>7281</v>
      </c>
      <c r="N674" t="s">
        <v>7282</v>
      </c>
      <c r="S674" t="s">
        <v>3710</v>
      </c>
      <c r="T674" t="s">
        <v>3710</v>
      </c>
      <c r="U674" t="s">
        <v>3710</v>
      </c>
    </row>
    <row r="675" spans="1:21" x14ac:dyDescent="0.2">
      <c r="A675">
        <v>218</v>
      </c>
      <c r="B675" t="s">
        <v>1697</v>
      </c>
      <c r="C675" t="s">
        <v>7283</v>
      </c>
      <c r="D675" t="s">
        <v>7284</v>
      </c>
      <c r="F675" t="s">
        <v>7285</v>
      </c>
      <c r="G675" t="s">
        <v>7286</v>
      </c>
      <c r="H675" t="s">
        <v>17689</v>
      </c>
      <c r="I675" t="s">
        <v>3401</v>
      </c>
      <c r="J675" t="s">
        <v>3578</v>
      </c>
      <c r="K675" t="s">
        <v>3422</v>
      </c>
      <c r="L675" t="s">
        <v>7288</v>
      </c>
      <c r="M675" t="s">
        <v>7289</v>
      </c>
      <c r="N675" t="s">
        <v>3433</v>
      </c>
      <c r="O675" t="s">
        <v>3605</v>
      </c>
      <c r="P675">
        <v>75</v>
      </c>
      <c r="Q675" t="s">
        <v>3396</v>
      </c>
      <c r="R675">
        <v>211</v>
      </c>
      <c r="S675" t="s">
        <v>7290</v>
      </c>
      <c r="T675" t="s">
        <v>7290</v>
      </c>
      <c r="U675" t="s">
        <v>3805</v>
      </c>
    </row>
    <row r="676" spans="1:21" x14ac:dyDescent="0.2">
      <c r="A676">
        <v>2180</v>
      </c>
      <c r="B676" t="s">
        <v>1697</v>
      </c>
      <c r="C676" t="s">
        <v>7291</v>
      </c>
      <c r="D676" t="s">
        <v>7292</v>
      </c>
      <c r="F676" t="s">
        <v>7293</v>
      </c>
      <c r="G676" t="s">
        <v>3387</v>
      </c>
      <c r="H676" t="s">
        <v>4448</v>
      </c>
      <c r="I676" t="s">
        <v>7294</v>
      </c>
      <c r="J676" t="s">
        <v>4562</v>
      </c>
      <c r="K676" t="s">
        <v>3430</v>
      </c>
      <c r="L676" t="s">
        <v>7295</v>
      </c>
      <c r="M676" t="s">
        <v>7296</v>
      </c>
      <c r="N676" t="s">
        <v>3394</v>
      </c>
      <c r="O676" t="s">
        <v>3605</v>
      </c>
      <c r="P676">
        <v>7</v>
      </c>
      <c r="Q676" t="s">
        <v>3396</v>
      </c>
      <c r="R676">
        <v>211</v>
      </c>
      <c r="S676" t="s">
        <v>4813</v>
      </c>
      <c r="T676" t="s">
        <v>4813</v>
      </c>
      <c r="U676" t="s">
        <v>4608</v>
      </c>
    </row>
    <row r="677" spans="1:21" x14ac:dyDescent="0.2">
      <c r="A677">
        <v>2181</v>
      </c>
      <c r="B677" t="s">
        <v>1697</v>
      </c>
      <c r="C677" t="s">
        <v>7297</v>
      </c>
      <c r="D677" t="s">
        <v>4678</v>
      </c>
      <c r="E677" t="s">
        <v>20884</v>
      </c>
      <c r="F677" t="s">
        <v>7169</v>
      </c>
      <c r="G677" t="s">
        <v>5547</v>
      </c>
      <c r="H677" t="s">
        <v>4174</v>
      </c>
      <c r="I677" t="s">
        <v>22206</v>
      </c>
      <c r="J677" t="s">
        <v>5823</v>
      </c>
      <c r="K677" t="s">
        <v>5005</v>
      </c>
      <c r="L677" t="s">
        <v>7298</v>
      </c>
      <c r="M677" t="s">
        <v>7299</v>
      </c>
      <c r="O677" t="s">
        <v>3395</v>
      </c>
      <c r="P677">
        <v>78</v>
      </c>
      <c r="S677" t="s">
        <v>3607</v>
      </c>
      <c r="T677" t="s">
        <v>3607</v>
      </c>
      <c r="U677" t="s">
        <v>3607</v>
      </c>
    </row>
    <row r="678" spans="1:21" x14ac:dyDescent="0.2">
      <c r="A678">
        <v>2182</v>
      </c>
      <c r="B678" t="s">
        <v>1697</v>
      </c>
      <c r="C678" t="s">
        <v>7300</v>
      </c>
      <c r="D678" t="s">
        <v>7301</v>
      </c>
      <c r="F678" t="s">
        <v>6175</v>
      </c>
      <c r="G678" t="s">
        <v>7763</v>
      </c>
      <c r="H678" t="s">
        <v>4551</v>
      </c>
      <c r="I678" t="s">
        <v>22206</v>
      </c>
      <c r="J678" t="s">
        <v>5823</v>
      </c>
      <c r="K678" t="s">
        <v>5340</v>
      </c>
      <c r="L678" t="s">
        <v>7302</v>
      </c>
      <c r="M678" t="s">
        <v>7303</v>
      </c>
      <c r="N678" t="s">
        <v>6850</v>
      </c>
    </row>
    <row r="679" spans="1:21" x14ac:dyDescent="0.2">
      <c r="A679">
        <v>2183</v>
      </c>
      <c r="B679" t="s">
        <v>1697</v>
      </c>
      <c r="C679" t="s">
        <v>7304</v>
      </c>
      <c r="D679" t="s">
        <v>4997</v>
      </c>
      <c r="F679" t="s">
        <v>6175</v>
      </c>
      <c r="G679" t="s">
        <v>4593</v>
      </c>
      <c r="H679" t="s">
        <v>7305</v>
      </c>
      <c r="I679" t="s">
        <v>22207</v>
      </c>
      <c r="J679" t="s">
        <v>3411</v>
      </c>
      <c r="K679" t="s">
        <v>3430</v>
      </c>
      <c r="L679" t="s">
        <v>7306</v>
      </c>
      <c r="M679" t="s">
        <v>7307</v>
      </c>
      <c r="O679" t="s">
        <v>3453</v>
      </c>
      <c r="P679">
        <v>97</v>
      </c>
      <c r="Q679" t="s">
        <v>3396</v>
      </c>
      <c r="R679">
        <v>204</v>
      </c>
      <c r="S679" t="s">
        <v>7308</v>
      </c>
      <c r="T679" t="s">
        <v>4616</v>
      </c>
      <c r="U679" t="s">
        <v>4616</v>
      </c>
    </row>
    <row r="680" spans="1:21" x14ac:dyDescent="0.2">
      <c r="A680">
        <v>2184</v>
      </c>
      <c r="B680" t="s">
        <v>1697</v>
      </c>
      <c r="C680" t="s">
        <v>7309</v>
      </c>
      <c r="D680" t="s">
        <v>4678</v>
      </c>
      <c r="E680" t="s">
        <v>20884</v>
      </c>
      <c r="F680" t="s">
        <v>7224</v>
      </c>
      <c r="G680" t="s">
        <v>18349</v>
      </c>
      <c r="H680" t="s">
        <v>5269</v>
      </c>
      <c r="I680" t="s">
        <v>22206</v>
      </c>
      <c r="J680" t="s">
        <v>5823</v>
      </c>
      <c r="K680" t="s">
        <v>3430</v>
      </c>
      <c r="L680" t="s">
        <v>7310</v>
      </c>
      <c r="M680" t="s">
        <v>7311</v>
      </c>
      <c r="N680" t="s">
        <v>6850</v>
      </c>
    </row>
    <row r="681" spans="1:21" x14ac:dyDescent="0.2">
      <c r="A681">
        <v>2185</v>
      </c>
      <c r="B681" t="s">
        <v>3416</v>
      </c>
      <c r="C681" t="s">
        <v>7312</v>
      </c>
      <c r="D681" t="s">
        <v>6971</v>
      </c>
      <c r="F681" t="s">
        <v>5773</v>
      </c>
      <c r="G681" t="s">
        <v>3420</v>
      </c>
      <c r="H681" t="s">
        <v>3421</v>
      </c>
      <c r="I681" t="s">
        <v>22206</v>
      </c>
      <c r="J681" t="s">
        <v>5823</v>
      </c>
      <c r="K681" t="s">
        <v>6880</v>
      </c>
      <c r="L681" t="s">
        <v>7313</v>
      </c>
      <c r="M681" t="s">
        <v>7314</v>
      </c>
      <c r="N681" t="s">
        <v>7315</v>
      </c>
      <c r="S681" t="s">
        <v>3710</v>
      </c>
      <c r="T681" t="s">
        <v>3710</v>
      </c>
      <c r="U681" t="s">
        <v>3710</v>
      </c>
    </row>
    <row r="682" spans="1:21" x14ac:dyDescent="0.2">
      <c r="A682">
        <v>2186</v>
      </c>
      <c r="B682" t="s">
        <v>1697</v>
      </c>
      <c r="C682" t="s">
        <v>4898</v>
      </c>
      <c r="D682" t="s">
        <v>4899</v>
      </c>
      <c r="F682" t="s">
        <v>6926</v>
      </c>
      <c r="G682" t="s">
        <v>6905</v>
      </c>
      <c r="H682" t="s">
        <v>7977</v>
      </c>
      <c r="I682" t="s">
        <v>7316</v>
      </c>
      <c r="J682" t="s">
        <v>5999</v>
      </c>
      <c r="K682" t="s">
        <v>3430</v>
      </c>
      <c r="L682" t="s">
        <v>7317</v>
      </c>
      <c r="M682" t="s">
        <v>7318</v>
      </c>
      <c r="O682" t="s">
        <v>3605</v>
      </c>
      <c r="P682">
        <v>7</v>
      </c>
      <c r="Q682" t="s">
        <v>3396</v>
      </c>
      <c r="R682">
        <v>211</v>
      </c>
      <c r="S682" t="s">
        <v>7319</v>
      </c>
      <c r="T682" t="s">
        <v>7319</v>
      </c>
      <c r="U682" t="s">
        <v>7319</v>
      </c>
    </row>
    <row r="683" spans="1:21" x14ac:dyDescent="0.2">
      <c r="A683">
        <v>2187</v>
      </c>
      <c r="B683" t="s">
        <v>1697</v>
      </c>
      <c r="C683" t="s">
        <v>7320</v>
      </c>
      <c r="D683" t="s">
        <v>4678</v>
      </c>
      <c r="E683" t="s">
        <v>20884</v>
      </c>
      <c r="F683" t="s">
        <v>7169</v>
      </c>
      <c r="G683" t="s">
        <v>13293</v>
      </c>
      <c r="H683" t="s">
        <v>4174</v>
      </c>
      <c r="I683" t="s">
        <v>22206</v>
      </c>
      <c r="J683" t="s">
        <v>5823</v>
      </c>
      <c r="K683" t="s">
        <v>5005</v>
      </c>
      <c r="L683" t="s">
        <v>7321</v>
      </c>
      <c r="M683" t="s">
        <v>7322</v>
      </c>
      <c r="O683" t="s">
        <v>6478</v>
      </c>
      <c r="P683">
        <v>96</v>
      </c>
      <c r="S683" t="s">
        <v>5741</v>
      </c>
      <c r="T683" t="s">
        <v>5741</v>
      </c>
      <c r="U683" t="s">
        <v>5741</v>
      </c>
    </row>
    <row r="684" spans="1:21" x14ac:dyDescent="0.2">
      <c r="A684">
        <v>2188</v>
      </c>
      <c r="B684" t="s">
        <v>1697</v>
      </c>
      <c r="C684" t="s">
        <v>7323</v>
      </c>
      <c r="D684" t="s">
        <v>7324</v>
      </c>
      <c r="F684" t="s">
        <v>7325</v>
      </c>
      <c r="G684" t="s">
        <v>21409</v>
      </c>
      <c r="H684" t="s">
        <v>21410</v>
      </c>
      <c r="I684" t="s">
        <v>7326</v>
      </c>
      <c r="J684" t="s">
        <v>4934</v>
      </c>
      <c r="K684" t="s">
        <v>3921</v>
      </c>
      <c r="L684" t="s">
        <v>7327</v>
      </c>
      <c r="M684" t="s">
        <v>7328</v>
      </c>
      <c r="O684" t="s">
        <v>22241</v>
      </c>
      <c r="P684">
        <v>14</v>
      </c>
      <c r="Q684" t="s">
        <v>4485</v>
      </c>
      <c r="R684">
        <v>170</v>
      </c>
      <c r="S684" t="s">
        <v>7329</v>
      </c>
      <c r="T684" t="s">
        <v>7329</v>
      </c>
      <c r="U684" t="s">
        <v>7330</v>
      </c>
    </row>
    <row r="685" spans="1:21" ht="114.75" x14ac:dyDescent="0.2">
      <c r="A685">
        <v>2189</v>
      </c>
      <c r="B685" t="s">
        <v>1697</v>
      </c>
      <c r="C685" t="s">
        <v>7331</v>
      </c>
      <c r="D685" t="s">
        <v>7332</v>
      </c>
      <c r="E685" t="s">
        <v>20884</v>
      </c>
      <c r="F685" t="s">
        <v>21411</v>
      </c>
      <c r="G685" t="s">
        <v>14794</v>
      </c>
      <c r="H685" t="s">
        <v>4658</v>
      </c>
      <c r="I685" t="s">
        <v>22206</v>
      </c>
      <c r="J685" t="s">
        <v>5823</v>
      </c>
      <c r="K685" t="s">
        <v>5005</v>
      </c>
      <c r="L685" t="s">
        <v>7333</v>
      </c>
      <c r="M685" t="s">
        <v>7334</v>
      </c>
      <c r="N685" s="54" t="s">
        <v>7335</v>
      </c>
      <c r="O685" t="s">
        <v>5000</v>
      </c>
      <c r="P685">
        <v>14</v>
      </c>
    </row>
    <row r="686" spans="1:21" x14ac:dyDescent="0.2">
      <c r="A686">
        <v>219</v>
      </c>
      <c r="B686" t="s">
        <v>1697</v>
      </c>
      <c r="C686" t="s">
        <v>7336</v>
      </c>
      <c r="D686" t="s">
        <v>7337</v>
      </c>
      <c r="F686" t="s">
        <v>3528</v>
      </c>
      <c r="G686" t="s">
        <v>3542</v>
      </c>
      <c r="H686" t="s">
        <v>7024</v>
      </c>
      <c r="I686" t="s">
        <v>3696</v>
      </c>
      <c r="J686" t="s">
        <v>3628</v>
      </c>
      <c r="K686" t="s">
        <v>3391</v>
      </c>
      <c r="L686" t="s">
        <v>7339</v>
      </c>
      <c r="M686" t="s">
        <v>7340</v>
      </c>
      <c r="N686" t="s">
        <v>3394</v>
      </c>
      <c r="O686" t="s">
        <v>3598</v>
      </c>
      <c r="P686">
        <v>93</v>
      </c>
      <c r="Q686" t="s">
        <v>3396</v>
      </c>
      <c r="R686">
        <v>206</v>
      </c>
      <c r="S686" t="s">
        <v>7341</v>
      </c>
      <c r="T686" t="s">
        <v>7341</v>
      </c>
      <c r="U686" t="s">
        <v>4536</v>
      </c>
    </row>
    <row r="687" spans="1:21" x14ac:dyDescent="0.2">
      <c r="A687">
        <v>2190</v>
      </c>
      <c r="B687" t="s">
        <v>3416</v>
      </c>
      <c r="C687" t="s">
        <v>7342</v>
      </c>
      <c r="D687" t="s">
        <v>6971</v>
      </c>
      <c r="F687" t="s">
        <v>5773</v>
      </c>
      <c r="G687" t="s">
        <v>3420</v>
      </c>
      <c r="H687" t="s">
        <v>3421</v>
      </c>
      <c r="I687" t="s">
        <v>22206</v>
      </c>
      <c r="J687" t="s">
        <v>5823</v>
      </c>
      <c r="K687" t="s">
        <v>6880</v>
      </c>
      <c r="L687" t="s">
        <v>7343</v>
      </c>
      <c r="M687" t="s">
        <v>7344</v>
      </c>
      <c r="N687" t="s">
        <v>7345</v>
      </c>
      <c r="S687" t="s">
        <v>3811</v>
      </c>
      <c r="T687" t="s">
        <v>3811</v>
      </c>
      <c r="U687" t="s">
        <v>3811</v>
      </c>
    </row>
    <row r="688" spans="1:21" x14ac:dyDescent="0.2">
      <c r="A688">
        <v>2191</v>
      </c>
      <c r="B688" t="s">
        <v>3416</v>
      </c>
      <c r="C688" t="s">
        <v>7346</v>
      </c>
      <c r="D688" t="s">
        <v>7347</v>
      </c>
      <c r="F688" t="s">
        <v>7348</v>
      </c>
      <c r="G688" t="s">
        <v>3420</v>
      </c>
      <c r="H688" t="s">
        <v>3421</v>
      </c>
      <c r="I688" t="s">
        <v>22206</v>
      </c>
      <c r="J688" t="s">
        <v>5823</v>
      </c>
      <c r="K688" t="s">
        <v>6880</v>
      </c>
      <c r="L688" t="s">
        <v>7349</v>
      </c>
      <c r="M688" t="s">
        <v>7350</v>
      </c>
      <c r="S688" t="s">
        <v>3811</v>
      </c>
      <c r="T688" t="s">
        <v>3811</v>
      </c>
      <c r="U688" t="s">
        <v>3811</v>
      </c>
    </row>
    <row r="689" spans="1:21" x14ac:dyDescent="0.2">
      <c r="A689">
        <v>2192</v>
      </c>
      <c r="B689" t="s">
        <v>1697</v>
      </c>
      <c r="C689" t="s">
        <v>7351</v>
      </c>
      <c r="D689" t="s">
        <v>4678</v>
      </c>
      <c r="E689" t="s">
        <v>20884</v>
      </c>
      <c r="F689" t="s">
        <v>7352</v>
      </c>
      <c r="G689" t="s">
        <v>7265</v>
      </c>
      <c r="H689" t="s">
        <v>4658</v>
      </c>
      <c r="I689" t="s">
        <v>22206</v>
      </c>
      <c r="J689" t="s">
        <v>5823</v>
      </c>
      <c r="K689" t="s">
        <v>5005</v>
      </c>
      <c r="L689" t="s">
        <v>7353</v>
      </c>
      <c r="M689" t="s">
        <v>7354</v>
      </c>
      <c r="O689" t="s">
        <v>3605</v>
      </c>
      <c r="P689">
        <v>74</v>
      </c>
      <c r="S689" t="s">
        <v>7355</v>
      </c>
      <c r="T689" t="s">
        <v>7355</v>
      </c>
      <c r="U689" t="s">
        <v>7355</v>
      </c>
    </row>
    <row r="690" spans="1:21" x14ac:dyDescent="0.2">
      <c r="A690">
        <v>2193</v>
      </c>
      <c r="B690" t="s">
        <v>3416</v>
      </c>
      <c r="C690" t="s">
        <v>7356</v>
      </c>
      <c r="D690" t="s">
        <v>6971</v>
      </c>
      <c r="F690" t="s">
        <v>5773</v>
      </c>
      <c r="G690" t="s">
        <v>3420</v>
      </c>
      <c r="H690" t="s">
        <v>3421</v>
      </c>
      <c r="I690" t="s">
        <v>22206</v>
      </c>
      <c r="J690" t="s">
        <v>5823</v>
      </c>
      <c r="K690" t="s">
        <v>6880</v>
      </c>
      <c r="L690" t="s">
        <v>7357</v>
      </c>
      <c r="M690" t="s">
        <v>7358</v>
      </c>
      <c r="N690" t="s">
        <v>7359</v>
      </c>
      <c r="S690" t="s">
        <v>3710</v>
      </c>
      <c r="T690" t="s">
        <v>3710</v>
      </c>
      <c r="U690" t="s">
        <v>3710</v>
      </c>
    </row>
    <row r="691" spans="1:21" x14ac:dyDescent="0.2">
      <c r="A691">
        <v>2194</v>
      </c>
      <c r="B691" t="s">
        <v>1697</v>
      </c>
      <c r="C691" t="s">
        <v>7360</v>
      </c>
      <c r="D691" t="s">
        <v>7089</v>
      </c>
      <c r="F691" t="s">
        <v>7244</v>
      </c>
      <c r="G691" t="s">
        <v>6905</v>
      </c>
      <c r="H691" t="s">
        <v>11433</v>
      </c>
      <c r="I691" t="s">
        <v>7361</v>
      </c>
      <c r="J691" t="s">
        <v>4505</v>
      </c>
      <c r="K691" t="s">
        <v>3430</v>
      </c>
      <c r="L691" t="s">
        <v>7362</v>
      </c>
      <c r="M691" t="s">
        <v>7363</v>
      </c>
      <c r="O691" t="s">
        <v>3718</v>
      </c>
      <c r="P691">
        <v>94</v>
      </c>
      <c r="Q691" t="s">
        <v>3396</v>
      </c>
      <c r="R691">
        <v>208</v>
      </c>
      <c r="S691" t="s">
        <v>7364</v>
      </c>
      <c r="T691" t="s">
        <v>7364</v>
      </c>
      <c r="U691" t="s">
        <v>5118</v>
      </c>
    </row>
    <row r="692" spans="1:21" x14ac:dyDescent="0.2">
      <c r="A692">
        <v>5484</v>
      </c>
      <c r="B692" t="s">
        <v>1697</v>
      </c>
      <c r="C692" t="s">
        <v>23110</v>
      </c>
      <c r="D692" t="s">
        <v>7365</v>
      </c>
      <c r="F692" t="s">
        <v>3419</v>
      </c>
      <c r="G692" t="s">
        <v>3420</v>
      </c>
      <c r="H692" t="s">
        <v>3421</v>
      </c>
      <c r="I692" t="s">
        <v>6037</v>
      </c>
      <c r="J692" t="s">
        <v>4455</v>
      </c>
      <c r="K692" t="s">
        <v>4150</v>
      </c>
      <c r="L692" t="s">
        <v>7366</v>
      </c>
      <c r="M692" t="s">
        <v>7367</v>
      </c>
      <c r="N692" t="s">
        <v>3394</v>
      </c>
    </row>
    <row r="693" spans="1:21" x14ac:dyDescent="0.2">
      <c r="A693">
        <v>2196</v>
      </c>
      <c r="B693" t="s">
        <v>1697</v>
      </c>
      <c r="C693" t="s">
        <v>7368</v>
      </c>
      <c r="D693" t="s">
        <v>7369</v>
      </c>
      <c r="F693" t="s">
        <v>7244</v>
      </c>
      <c r="G693" t="s">
        <v>3387</v>
      </c>
      <c r="H693" t="s">
        <v>3763</v>
      </c>
      <c r="I693" t="s">
        <v>4032</v>
      </c>
      <c r="J693" t="s">
        <v>3628</v>
      </c>
      <c r="K693" t="s">
        <v>3430</v>
      </c>
      <c r="L693" t="s">
        <v>7370</v>
      </c>
      <c r="M693" t="s">
        <v>7371</v>
      </c>
      <c r="N693" t="s">
        <v>3433</v>
      </c>
      <c r="O693" t="s">
        <v>22242</v>
      </c>
      <c r="P693">
        <v>18</v>
      </c>
      <c r="Q693" t="s">
        <v>4485</v>
      </c>
      <c r="R693">
        <v>171</v>
      </c>
      <c r="S693" t="s">
        <v>7372</v>
      </c>
      <c r="T693" t="s">
        <v>7372</v>
      </c>
      <c r="U693" t="s">
        <v>7372</v>
      </c>
    </row>
    <row r="694" spans="1:21" x14ac:dyDescent="0.2">
      <c r="A694">
        <v>2197</v>
      </c>
      <c r="B694" t="s">
        <v>1697</v>
      </c>
      <c r="C694" t="s">
        <v>7373</v>
      </c>
      <c r="D694" t="s">
        <v>4678</v>
      </c>
      <c r="E694" t="s">
        <v>20884</v>
      </c>
      <c r="F694" t="s">
        <v>7224</v>
      </c>
      <c r="G694" t="s">
        <v>21412</v>
      </c>
      <c r="H694" t="s">
        <v>4174</v>
      </c>
      <c r="I694" t="s">
        <v>22206</v>
      </c>
      <c r="J694" t="s">
        <v>5823</v>
      </c>
      <c r="K694" t="s">
        <v>5005</v>
      </c>
      <c r="L694" t="s">
        <v>7374</v>
      </c>
      <c r="M694" t="s">
        <v>7375</v>
      </c>
      <c r="O694" t="s">
        <v>3605</v>
      </c>
      <c r="P694">
        <v>74</v>
      </c>
      <c r="S694" t="s">
        <v>7376</v>
      </c>
      <c r="T694" t="s">
        <v>7376</v>
      </c>
      <c r="U694" t="s">
        <v>7376</v>
      </c>
    </row>
    <row r="695" spans="1:21" x14ac:dyDescent="0.2">
      <c r="A695">
        <v>2198</v>
      </c>
      <c r="B695" t="s">
        <v>1697</v>
      </c>
      <c r="C695" t="s">
        <v>7377</v>
      </c>
      <c r="D695" t="s">
        <v>7378</v>
      </c>
      <c r="F695" t="s">
        <v>7379</v>
      </c>
      <c r="G695" t="s">
        <v>3387</v>
      </c>
      <c r="H695" t="s">
        <v>9805</v>
      </c>
      <c r="I695" t="s">
        <v>7380</v>
      </c>
      <c r="J695" t="s">
        <v>3628</v>
      </c>
      <c r="K695" t="s">
        <v>3430</v>
      </c>
      <c r="L695" t="s">
        <v>7381</v>
      </c>
      <c r="M695" t="s">
        <v>7382</v>
      </c>
      <c r="N695" t="s">
        <v>3394</v>
      </c>
      <c r="Q695" t="s">
        <v>3396</v>
      </c>
      <c r="R695">
        <v>210</v>
      </c>
      <c r="S695" t="s">
        <v>7251</v>
      </c>
      <c r="T695" t="s">
        <v>7251</v>
      </c>
      <c r="U695" t="s">
        <v>6426</v>
      </c>
    </row>
    <row r="696" spans="1:21" x14ac:dyDescent="0.2">
      <c r="A696">
        <v>2199</v>
      </c>
      <c r="B696" t="s">
        <v>1697</v>
      </c>
      <c r="C696" t="s">
        <v>7383</v>
      </c>
      <c r="D696" t="s">
        <v>7384</v>
      </c>
      <c r="F696" t="s">
        <v>7385</v>
      </c>
      <c r="G696" t="s">
        <v>7763</v>
      </c>
      <c r="H696" t="s">
        <v>4551</v>
      </c>
      <c r="I696" t="s">
        <v>22206</v>
      </c>
      <c r="J696" t="s">
        <v>5823</v>
      </c>
      <c r="K696" t="s">
        <v>3430</v>
      </c>
      <c r="L696" t="s">
        <v>7386</v>
      </c>
      <c r="M696" t="s">
        <v>7387</v>
      </c>
      <c r="N696" t="s">
        <v>7388</v>
      </c>
    </row>
    <row r="697" spans="1:21" x14ac:dyDescent="0.2">
      <c r="A697">
        <v>220</v>
      </c>
      <c r="B697" t="s">
        <v>1697</v>
      </c>
      <c r="C697" t="s">
        <v>7389</v>
      </c>
      <c r="D697" t="s">
        <v>5090</v>
      </c>
      <c r="F697" t="s">
        <v>3585</v>
      </c>
      <c r="G697" t="s">
        <v>3387</v>
      </c>
      <c r="H697" t="s">
        <v>21413</v>
      </c>
      <c r="I697" t="s">
        <v>3428</v>
      </c>
      <c r="J697" t="s">
        <v>7390</v>
      </c>
      <c r="K697" t="s">
        <v>3422</v>
      </c>
      <c r="L697" t="s">
        <v>7391</v>
      </c>
      <c r="M697" t="s">
        <v>7392</v>
      </c>
      <c r="Q697" t="s">
        <v>3396</v>
      </c>
      <c r="R697">
        <v>206</v>
      </c>
      <c r="S697" t="s">
        <v>4758</v>
      </c>
      <c r="T697" t="s">
        <v>4758</v>
      </c>
      <c r="U697" t="s">
        <v>3860</v>
      </c>
    </row>
    <row r="698" spans="1:21" x14ac:dyDescent="0.2">
      <c r="A698">
        <v>2200</v>
      </c>
      <c r="B698" t="s">
        <v>1697</v>
      </c>
      <c r="C698" t="s">
        <v>7393</v>
      </c>
      <c r="D698" t="s">
        <v>7394</v>
      </c>
      <c r="I698" t="s">
        <v>22207</v>
      </c>
      <c r="J698" t="s">
        <v>6376</v>
      </c>
      <c r="K698" t="s">
        <v>4150</v>
      </c>
      <c r="L698" t="s">
        <v>7395</v>
      </c>
      <c r="M698" t="s">
        <v>7396</v>
      </c>
      <c r="N698" t="s">
        <v>3394</v>
      </c>
      <c r="Q698" t="s">
        <v>4485</v>
      </c>
      <c r="R698">
        <v>170</v>
      </c>
      <c r="S698" t="s">
        <v>4966</v>
      </c>
      <c r="T698" t="s">
        <v>4966</v>
      </c>
      <c r="U698" t="s">
        <v>4966</v>
      </c>
    </row>
    <row r="699" spans="1:21" x14ac:dyDescent="0.2">
      <c r="A699">
        <v>2201</v>
      </c>
      <c r="B699" t="s">
        <v>1697</v>
      </c>
      <c r="C699" t="s">
        <v>4743</v>
      </c>
      <c r="D699" t="s">
        <v>4744</v>
      </c>
      <c r="F699" t="s">
        <v>7397</v>
      </c>
      <c r="G699" t="s">
        <v>7398</v>
      </c>
      <c r="H699" t="s">
        <v>3945</v>
      </c>
      <c r="I699" t="s">
        <v>7400</v>
      </c>
      <c r="J699" t="s">
        <v>3512</v>
      </c>
      <c r="K699" t="s">
        <v>3430</v>
      </c>
      <c r="L699" t="s">
        <v>4745</v>
      </c>
      <c r="M699" t="s">
        <v>4746</v>
      </c>
      <c r="O699" t="s">
        <v>3605</v>
      </c>
      <c r="P699">
        <v>75</v>
      </c>
      <c r="Q699" t="s">
        <v>3396</v>
      </c>
      <c r="R699">
        <v>200</v>
      </c>
      <c r="S699" t="s">
        <v>7401</v>
      </c>
      <c r="T699" t="s">
        <v>7401</v>
      </c>
      <c r="U699" t="s">
        <v>7015</v>
      </c>
    </row>
    <row r="700" spans="1:21" x14ac:dyDescent="0.2">
      <c r="A700">
        <v>2202</v>
      </c>
      <c r="B700" t="s">
        <v>1697</v>
      </c>
      <c r="C700" t="s">
        <v>7402</v>
      </c>
      <c r="D700" t="s">
        <v>7403</v>
      </c>
      <c r="F700" t="s">
        <v>5112</v>
      </c>
      <c r="G700" t="s">
        <v>3387</v>
      </c>
      <c r="H700" t="s">
        <v>3640</v>
      </c>
      <c r="I700" t="s">
        <v>3428</v>
      </c>
      <c r="J700" t="s">
        <v>3402</v>
      </c>
      <c r="K700" t="s">
        <v>3545</v>
      </c>
      <c r="L700" t="s">
        <v>7404</v>
      </c>
      <c r="M700" t="s">
        <v>7405</v>
      </c>
      <c r="N700" t="s">
        <v>21414</v>
      </c>
      <c r="O700" t="s">
        <v>3605</v>
      </c>
      <c r="P700">
        <v>15</v>
      </c>
      <c r="Q700" t="s">
        <v>3396</v>
      </c>
      <c r="R700">
        <v>214</v>
      </c>
      <c r="S700" t="s">
        <v>4508</v>
      </c>
      <c r="T700" t="s">
        <v>4508</v>
      </c>
      <c r="U700" t="s">
        <v>3471</v>
      </c>
    </row>
    <row r="701" spans="1:21" x14ac:dyDescent="0.2">
      <c r="A701">
        <v>2203</v>
      </c>
      <c r="B701" t="s">
        <v>1697</v>
      </c>
      <c r="C701" t="s">
        <v>7406</v>
      </c>
      <c r="D701" t="s">
        <v>7407</v>
      </c>
      <c r="F701" t="s">
        <v>6012</v>
      </c>
      <c r="G701" t="s">
        <v>7763</v>
      </c>
      <c r="H701" t="s">
        <v>4551</v>
      </c>
      <c r="I701" t="s">
        <v>22206</v>
      </c>
      <c r="J701" t="s">
        <v>5823</v>
      </c>
      <c r="K701" t="s">
        <v>3545</v>
      </c>
      <c r="L701" t="s">
        <v>7408</v>
      </c>
      <c r="M701" t="s">
        <v>7409</v>
      </c>
      <c r="N701" t="s">
        <v>7410</v>
      </c>
    </row>
    <row r="702" spans="1:21" x14ac:dyDescent="0.2">
      <c r="A702">
        <v>2204</v>
      </c>
      <c r="B702" t="s">
        <v>1697</v>
      </c>
      <c r="C702" t="s">
        <v>7411</v>
      </c>
      <c r="D702" t="s">
        <v>7412</v>
      </c>
      <c r="F702" t="s">
        <v>3552</v>
      </c>
      <c r="G702" t="s">
        <v>7413</v>
      </c>
      <c r="H702" t="s">
        <v>12452</v>
      </c>
      <c r="I702" t="s">
        <v>22207</v>
      </c>
      <c r="J702" t="s">
        <v>3544</v>
      </c>
      <c r="K702" t="s">
        <v>3545</v>
      </c>
      <c r="L702" t="s">
        <v>7415</v>
      </c>
      <c r="M702" t="s">
        <v>7416</v>
      </c>
      <c r="N702" t="s">
        <v>3433</v>
      </c>
      <c r="O702" t="s">
        <v>3453</v>
      </c>
      <c r="P702">
        <v>12</v>
      </c>
      <c r="Q702" t="s">
        <v>3396</v>
      </c>
      <c r="R702">
        <v>210</v>
      </c>
      <c r="S702" t="s">
        <v>7417</v>
      </c>
      <c r="T702" t="s">
        <v>7417</v>
      </c>
      <c r="U702" t="s">
        <v>7418</v>
      </c>
    </row>
    <row r="703" spans="1:21" x14ac:dyDescent="0.2">
      <c r="A703">
        <v>2205</v>
      </c>
      <c r="B703" t="s">
        <v>1697</v>
      </c>
      <c r="C703" t="s">
        <v>7419</v>
      </c>
      <c r="D703" t="s">
        <v>7420</v>
      </c>
      <c r="F703" t="s">
        <v>7421</v>
      </c>
      <c r="G703" t="s">
        <v>7763</v>
      </c>
      <c r="H703" t="s">
        <v>4551</v>
      </c>
      <c r="I703" t="s">
        <v>22206</v>
      </c>
      <c r="J703" t="s">
        <v>5823</v>
      </c>
      <c r="K703" t="s">
        <v>3545</v>
      </c>
      <c r="L703" t="s">
        <v>7422</v>
      </c>
      <c r="M703" t="s">
        <v>7423</v>
      </c>
      <c r="N703" t="s">
        <v>7424</v>
      </c>
      <c r="S703" t="s">
        <v>7425</v>
      </c>
      <c r="T703" t="s">
        <v>7425</v>
      </c>
      <c r="U703" t="s">
        <v>7425</v>
      </c>
    </row>
    <row r="704" spans="1:21" x14ac:dyDescent="0.2">
      <c r="A704">
        <v>2206</v>
      </c>
      <c r="B704" t="s">
        <v>1697</v>
      </c>
      <c r="C704" t="s">
        <v>7426</v>
      </c>
      <c r="D704" t="s">
        <v>7427</v>
      </c>
      <c r="F704" t="s">
        <v>3585</v>
      </c>
      <c r="G704" t="s">
        <v>3535</v>
      </c>
      <c r="H704" t="s">
        <v>3640</v>
      </c>
      <c r="I704" t="s">
        <v>22207</v>
      </c>
      <c r="J704" t="s">
        <v>3578</v>
      </c>
      <c r="K704" t="s">
        <v>3545</v>
      </c>
      <c r="L704" t="s">
        <v>7428</v>
      </c>
      <c r="M704" t="s">
        <v>7429</v>
      </c>
      <c r="N704" t="s">
        <v>3433</v>
      </c>
      <c r="Q704" t="s">
        <v>3396</v>
      </c>
      <c r="R704">
        <v>210</v>
      </c>
      <c r="S704" t="s">
        <v>3565</v>
      </c>
      <c r="T704" t="s">
        <v>3565</v>
      </c>
      <c r="U704" t="s">
        <v>6877</v>
      </c>
    </row>
    <row r="705" spans="1:21" x14ac:dyDescent="0.2">
      <c r="A705">
        <v>2207</v>
      </c>
      <c r="B705" t="s">
        <v>1697</v>
      </c>
      <c r="C705" t="s">
        <v>7430</v>
      </c>
      <c r="D705" t="s">
        <v>7431</v>
      </c>
      <c r="F705" t="s">
        <v>3595</v>
      </c>
      <c r="G705" t="s">
        <v>3435</v>
      </c>
      <c r="H705" t="s">
        <v>22255</v>
      </c>
      <c r="I705" t="s">
        <v>22207</v>
      </c>
      <c r="J705" t="s">
        <v>3772</v>
      </c>
      <c r="K705" t="s">
        <v>3545</v>
      </c>
      <c r="L705" t="s">
        <v>7432</v>
      </c>
      <c r="M705" t="s">
        <v>7433</v>
      </c>
      <c r="N705" t="s">
        <v>3433</v>
      </c>
      <c r="O705" t="s">
        <v>3395</v>
      </c>
      <c r="P705">
        <v>77</v>
      </c>
      <c r="Q705" t="s">
        <v>3396</v>
      </c>
      <c r="R705">
        <v>201</v>
      </c>
      <c r="S705" t="s">
        <v>4301</v>
      </c>
      <c r="T705" t="s">
        <v>4301</v>
      </c>
      <c r="U705" t="s">
        <v>7418</v>
      </c>
    </row>
    <row r="706" spans="1:21" x14ac:dyDescent="0.2">
      <c r="A706">
        <v>2208</v>
      </c>
      <c r="B706" t="s">
        <v>1697</v>
      </c>
      <c r="C706" t="s">
        <v>7434</v>
      </c>
      <c r="D706" t="s">
        <v>7435</v>
      </c>
      <c r="F706" t="s">
        <v>3585</v>
      </c>
      <c r="G706" t="s">
        <v>4016</v>
      </c>
      <c r="H706" t="s">
        <v>3640</v>
      </c>
      <c r="I706" t="s">
        <v>22207</v>
      </c>
      <c r="J706" t="s">
        <v>5999</v>
      </c>
      <c r="K706" t="s">
        <v>3545</v>
      </c>
      <c r="L706" t="s">
        <v>7436</v>
      </c>
      <c r="M706" t="s">
        <v>7437</v>
      </c>
      <c r="N706" t="s">
        <v>3394</v>
      </c>
      <c r="O706" t="s">
        <v>3453</v>
      </c>
      <c r="P706">
        <v>11</v>
      </c>
      <c r="Q706" t="s">
        <v>3396</v>
      </c>
      <c r="R706">
        <v>210</v>
      </c>
      <c r="S706" t="s">
        <v>7438</v>
      </c>
      <c r="T706" t="s">
        <v>7438</v>
      </c>
      <c r="U706" t="s">
        <v>4948</v>
      </c>
    </row>
    <row r="707" spans="1:21" x14ac:dyDescent="0.2">
      <c r="A707">
        <v>2209</v>
      </c>
      <c r="B707" t="s">
        <v>1697</v>
      </c>
      <c r="C707" t="s">
        <v>7439</v>
      </c>
      <c r="D707" t="s">
        <v>7440</v>
      </c>
      <c r="F707" t="s">
        <v>7441</v>
      </c>
      <c r="G707" t="s">
        <v>3542</v>
      </c>
      <c r="H707" t="s">
        <v>8919</v>
      </c>
      <c r="I707" t="s">
        <v>7442</v>
      </c>
      <c r="J707" t="s">
        <v>7443</v>
      </c>
      <c r="K707" t="s">
        <v>3545</v>
      </c>
      <c r="L707" t="s">
        <v>7444</v>
      </c>
      <c r="M707" t="s">
        <v>7445</v>
      </c>
      <c r="N707" t="s">
        <v>4513</v>
      </c>
      <c r="O707" t="s">
        <v>3395</v>
      </c>
      <c r="P707">
        <v>13</v>
      </c>
      <c r="Q707" t="s">
        <v>3396</v>
      </c>
      <c r="R707">
        <v>201</v>
      </c>
      <c r="S707" t="s">
        <v>7446</v>
      </c>
      <c r="T707" t="s">
        <v>7446</v>
      </c>
      <c r="U707" t="s">
        <v>5414</v>
      </c>
    </row>
    <row r="708" spans="1:21" x14ac:dyDescent="0.2">
      <c r="A708">
        <v>221</v>
      </c>
      <c r="B708" t="s">
        <v>1697</v>
      </c>
      <c r="C708" t="s">
        <v>7447</v>
      </c>
      <c r="D708" t="s">
        <v>7448</v>
      </c>
      <c r="F708" t="s">
        <v>6751</v>
      </c>
      <c r="G708" t="s">
        <v>3387</v>
      </c>
      <c r="H708" t="s">
        <v>5606</v>
      </c>
      <c r="I708" t="s">
        <v>4821</v>
      </c>
      <c r="J708" t="s">
        <v>4562</v>
      </c>
      <c r="K708" t="s">
        <v>3422</v>
      </c>
      <c r="L708" t="s">
        <v>7449</v>
      </c>
      <c r="M708" t="s">
        <v>7450</v>
      </c>
      <c r="N708" t="s">
        <v>3433</v>
      </c>
      <c r="Q708" t="s">
        <v>3396</v>
      </c>
      <c r="R708">
        <v>210</v>
      </c>
      <c r="S708" t="s">
        <v>7451</v>
      </c>
      <c r="T708" t="s">
        <v>7451</v>
      </c>
      <c r="U708" t="s">
        <v>3471</v>
      </c>
    </row>
    <row r="709" spans="1:21" x14ac:dyDescent="0.2">
      <c r="A709">
        <v>2210</v>
      </c>
      <c r="B709" t="s">
        <v>1697</v>
      </c>
      <c r="C709" t="s">
        <v>7452</v>
      </c>
      <c r="D709" t="s">
        <v>7453</v>
      </c>
      <c r="F709" t="s">
        <v>3552</v>
      </c>
      <c r="G709" t="s">
        <v>7763</v>
      </c>
      <c r="H709" t="s">
        <v>4551</v>
      </c>
      <c r="I709" t="s">
        <v>22206</v>
      </c>
      <c r="J709" t="s">
        <v>5823</v>
      </c>
      <c r="K709" t="s">
        <v>3545</v>
      </c>
      <c r="L709" t="s">
        <v>7454</v>
      </c>
      <c r="M709" t="s">
        <v>7455</v>
      </c>
      <c r="N709" t="s">
        <v>7456</v>
      </c>
    </row>
    <row r="710" spans="1:21" x14ac:dyDescent="0.2">
      <c r="A710">
        <v>2211</v>
      </c>
      <c r="B710" t="s">
        <v>1697</v>
      </c>
      <c r="C710" t="s">
        <v>7457</v>
      </c>
      <c r="D710" t="s">
        <v>7458</v>
      </c>
      <c r="F710" t="s">
        <v>3585</v>
      </c>
      <c r="G710" t="s">
        <v>3535</v>
      </c>
      <c r="H710" t="s">
        <v>6768</v>
      </c>
      <c r="I710" t="s">
        <v>22207</v>
      </c>
      <c r="J710" t="s">
        <v>5346</v>
      </c>
      <c r="K710" t="s">
        <v>3545</v>
      </c>
      <c r="L710" t="s">
        <v>7460</v>
      </c>
      <c r="M710" t="s">
        <v>7461</v>
      </c>
      <c r="N710" t="s">
        <v>3394</v>
      </c>
      <c r="Q710" t="s">
        <v>3396</v>
      </c>
      <c r="R710">
        <v>210</v>
      </c>
      <c r="S710" t="s">
        <v>5469</v>
      </c>
      <c r="T710" t="s">
        <v>5469</v>
      </c>
      <c r="U710" t="s">
        <v>4264</v>
      </c>
    </row>
    <row r="711" spans="1:21" x14ac:dyDescent="0.2">
      <c r="A711">
        <v>2212</v>
      </c>
      <c r="B711" t="s">
        <v>1697</v>
      </c>
      <c r="C711" t="s">
        <v>7462</v>
      </c>
      <c r="D711" t="s">
        <v>7463</v>
      </c>
      <c r="F711" t="s">
        <v>3669</v>
      </c>
      <c r="G711" t="s">
        <v>21415</v>
      </c>
      <c r="H711" t="s">
        <v>21416</v>
      </c>
      <c r="I711" t="s">
        <v>3627</v>
      </c>
      <c r="J711" t="s">
        <v>7464</v>
      </c>
      <c r="K711" t="s">
        <v>3422</v>
      </c>
      <c r="L711" t="s">
        <v>7465</v>
      </c>
      <c r="M711" t="s">
        <v>7466</v>
      </c>
      <c r="N711" t="s">
        <v>3394</v>
      </c>
      <c r="O711" t="s">
        <v>3605</v>
      </c>
      <c r="P711">
        <v>75</v>
      </c>
      <c r="Q711" t="s">
        <v>3396</v>
      </c>
      <c r="R711">
        <v>207</v>
      </c>
      <c r="S711" t="s">
        <v>3759</v>
      </c>
      <c r="T711" t="s">
        <v>3759</v>
      </c>
      <c r="U711" t="s">
        <v>3398</v>
      </c>
    </row>
    <row r="712" spans="1:21" x14ac:dyDescent="0.2">
      <c r="A712">
        <v>2213</v>
      </c>
      <c r="B712" t="s">
        <v>1697</v>
      </c>
      <c r="C712" t="s">
        <v>7467</v>
      </c>
      <c r="D712" t="s">
        <v>7468</v>
      </c>
      <c r="F712" t="s">
        <v>3585</v>
      </c>
      <c r="G712" t="s">
        <v>7763</v>
      </c>
      <c r="H712" t="s">
        <v>4551</v>
      </c>
      <c r="I712" t="s">
        <v>22206</v>
      </c>
      <c r="J712" t="s">
        <v>5823</v>
      </c>
      <c r="K712" t="s">
        <v>3422</v>
      </c>
      <c r="L712" t="s">
        <v>7469</v>
      </c>
      <c r="M712" t="s">
        <v>7470</v>
      </c>
      <c r="N712" t="s">
        <v>3637</v>
      </c>
    </row>
    <row r="713" spans="1:21" x14ac:dyDescent="0.2">
      <c r="A713">
        <v>2214</v>
      </c>
      <c r="B713" t="s">
        <v>1697</v>
      </c>
      <c r="C713" t="s">
        <v>7471</v>
      </c>
      <c r="D713" t="s">
        <v>7472</v>
      </c>
      <c r="F713" t="s">
        <v>3585</v>
      </c>
      <c r="G713" t="s">
        <v>7763</v>
      </c>
      <c r="H713" t="s">
        <v>4551</v>
      </c>
      <c r="I713" t="s">
        <v>22206</v>
      </c>
      <c r="J713" t="s">
        <v>5823</v>
      </c>
      <c r="K713" t="s">
        <v>3545</v>
      </c>
      <c r="L713" t="s">
        <v>7473</v>
      </c>
      <c r="M713" t="s">
        <v>7474</v>
      </c>
      <c r="N713" t="s">
        <v>7475</v>
      </c>
    </row>
    <row r="714" spans="1:21" x14ac:dyDescent="0.2">
      <c r="A714">
        <v>2215</v>
      </c>
      <c r="B714" t="s">
        <v>1697</v>
      </c>
      <c r="C714" t="s">
        <v>7476</v>
      </c>
      <c r="D714" t="s">
        <v>7477</v>
      </c>
      <c r="F714" t="s">
        <v>3474</v>
      </c>
      <c r="G714" t="s">
        <v>7763</v>
      </c>
      <c r="H714" t="s">
        <v>4551</v>
      </c>
      <c r="I714" t="s">
        <v>22206</v>
      </c>
      <c r="J714" t="s">
        <v>5823</v>
      </c>
      <c r="K714" t="s">
        <v>3545</v>
      </c>
      <c r="L714" t="s">
        <v>7478</v>
      </c>
      <c r="M714" t="s">
        <v>7479</v>
      </c>
      <c r="N714" t="s">
        <v>7480</v>
      </c>
    </row>
    <row r="715" spans="1:21" x14ac:dyDescent="0.2">
      <c r="A715">
        <v>2216</v>
      </c>
      <c r="B715" t="s">
        <v>1697</v>
      </c>
      <c r="C715" t="s">
        <v>7481</v>
      </c>
      <c r="D715" t="s">
        <v>7482</v>
      </c>
      <c r="F715" t="s">
        <v>3595</v>
      </c>
      <c r="G715" t="s">
        <v>22256</v>
      </c>
      <c r="H715" t="s">
        <v>22257</v>
      </c>
      <c r="I715" t="s">
        <v>3843</v>
      </c>
      <c r="J715" t="s">
        <v>20944</v>
      </c>
      <c r="K715" t="s">
        <v>3545</v>
      </c>
      <c r="L715" t="s">
        <v>22258</v>
      </c>
      <c r="M715" t="s">
        <v>22259</v>
      </c>
      <c r="N715" t="s">
        <v>22260</v>
      </c>
      <c r="O715" t="s">
        <v>3598</v>
      </c>
      <c r="P715">
        <v>93</v>
      </c>
      <c r="Q715" t="s">
        <v>3396</v>
      </c>
      <c r="R715">
        <v>206</v>
      </c>
      <c r="S715" t="s">
        <v>3599</v>
      </c>
      <c r="T715" t="s">
        <v>3599</v>
      </c>
      <c r="U715" t="s">
        <v>3398</v>
      </c>
    </row>
    <row r="716" spans="1:21" x14ac:dyDescent="0.2">
      <c r="A716">
        <v>2217</v>
      </c>
      <c r="B716" t="s">
        <v>1697</v>
      </c>
      <c r="C716" t="s">
        <v>7484</v>
      </c>
      <c r="D716" t="s">
        <v>7485</v>
      </c>
      <c r="F716" t="s">
        <v>3585</v>
      </c>
      <c r="G716" t="s">
        <v>7763</v>
      </c>
      <c r="H716" t="s">
        <v>4551</v>
      </c>
      <c r="I716" t="s">
        <v>22206</v>
      </c>
      <c r="J716" t="s">
        <v>5823</v>
      </c>
      <c r="K716" t="s">
        <v>3545</v>
      </c>
      <c r="L716" t="s">
        <v>7486</v>
      </c>
      <c r="M716" t="s">
        <v>7487</v>
      </c>
      <c r="N716" t="s">
        <v>7488</v>
      </c>
    </row>
    <row r="717" spans="1:21" x14ac:dyDescent="0.2">
      <c r="A717">
        <v>2218</v>
      </c>
      <c r="B717" t="s">
        <v>1697</v>
      </c>
      <c r="C717" t="s">
        <v>22261</v>
      </c>
      <c r="D717" t="s">
        <v>7489</v>
      </c>
      <c r="F717" t="s">
        <v>3906</v>
      </c>
      <c r="G717" t="s">
        <v>11634</v>
      </c>
      <c r="H717" t="s">
        <v>22262</v>
      </c>
      <c r="I717" t="s">
        <v>4618</v>
      </c>
      <c r="J717" t="s">
        <v>3402</v>
      </c>
      <c r="K717" t="s">
        <v>3545</v>
      </c>
      <c r="L717" t="s">
        <v>7491</v>
      </c>
      <c r="M717" t="s">
        <v>7318</v>
      </c>
      <c r="N717" t="s">
        <v>3394</v>
      </c>
      <c r="O717" t="s">
        <v>3395</v>
      </c>
      <c r="P717">
        <v>13</v>
      </c>
      <c r="Q717" t="s">
        <v>3396</v>
      </c>
      <c r="R717">
        <v>213</v>
      </c>
      <c r="S717" t="s">
        <v>3622</v>
      </c>
      <c r="T717" t="s">
        <v>3622</v>
      </c>
      <c r="U717" t="s">
        <v>7492</v>
      </c>
    </row>
    <row r="718" spans="1:21" ht="165.75" x14ac:dyDescent="0.2">
      <c r="A718">
        <v>2219</v>
      </c>
      <c r="B718" t="s">
        <v>1697</v>
      </c>
      <c r="C718" t="s">
        <v>7493</v>
      </c>
      <c r="D718" t="s">
        <v>7494</v>
      </c>
      <c r="F718" t="s">
        <v>3595</v>
      </c>
      <c r="G718" t="s">
        <v>3435</v>
      </c>
      <c r="H718" t="s">
        <v>3763</v>
      </c>
      <c r="I718" t="s">
        <v>4618</v>
      </c>
      <c r="J718" t="s">
        <v>3697</v>
      </c>
      <c r="K718" t="s">
        <v>3545</v>
      </c>
      <c r="L718" t="s">
        <v>7495</v>
      </c>
      <c r="M718" t="s">
        <v>7496</v>
      </c>
      <c r="N718" s="54" t="s">
        <v>20916</v>
      </c>
      <c r="O718" t="s">
        <v>3453</v>
      </c>
      <c r="P718">
        <v>71</v>
      </c>
      <c r="Q718" t="s">
        <v>3396</v>
      </c>
      <c r="R718">
        <v>204</v>
      </c>
      <c r="S718" t="s">
        <v>3615</v>
      </c>
      <c r="T718" t="s">
        <v>3615</v>
      </c>
      <c r="U718" t="s">
        <v>3616</v>
      </c>
    </row>
    <row r="719" spans="1:21" x14ac:dyDescent="0.2">
      <c r="A719">
        <v>222</v>
      </c>
      <c r="B719" t="s">
        <v>1697</v>
      </c>
      <c r="C719" t="s">
        <v>7497</v>
      </c>
      <c r="D719" t="s">
        <v>7498</v>
      </c>
      <c r="F719" t="s">
        <v>3386</v>
      </c>
      <c r="G719" t="s">
        <v>3542</v>
      </c>
      <c r="H719" t="s">
        <v>3640</v>
      </c>
      <c r="I719" t="s">
        <v>4168</v>
      </c>
      <c r="J719" t="s">
        <v>3402</v>
      </c>
      <c r="K719" t="s">
        <v>4475</v>
      </c>
      <c r="L719" t="s">
        <v>7499</v>
      </c>
      <c r="M719" t="s">
        <v>7500</v>
      </c>
      <c r="O719" t="s">
        <v>3718</v>
      </c>
      <c r="P719">
        <v>16</v>
      </c>
      <c r="Q719" t="s">
        <v>3396</v>
      </c>
      <c r="R719">
        <v>208</v>
      </c>
      <c r="S719" t="s">
        <v>3415</v>
      </c>
      <c r="T719" t="s">
        <v>3415</v>
      </c>
      <c r="U719" t="s">
        <v>3471</v>
      </c>
    </row>
    <row r="720" spans="1:21" x14ac:dyDescent="0.2">
      <c r="A720">
        <v>2220</v>
      </c>
      <c r="B720" t="s">
        <v>1697</v>
      </c>
      <c r="C720" t="s">
        <v>7501</v>
      </c>
      <c r="D720" t="s">
        <v>7502</v>
      </c>
      <c r="F720" t="s">
        <v>6012</v>
      </c>
      <c r="G720" t="s">
        <v>3535</v>
      </c>
      <c r="H720" t="s">
        <v>8830</v>
      </c>
      <c r="I720" t="s">
        <v>3843</v>
      </c>
      <c r="J720" t="s">
        <v>3578</v>
      </c>
      <c r="K720" t="s">
        <v>3545</v>
      </c>
      <c r="L720" t="s">
        <v>7503</v>
      </c>
      <c r="M720" t="s">
        <v>7504</v>
      </c>
      <c r="N720" t="s">
        <v>3394</v>
      </c>
      <c r="Q720" t="s">
        <v>3396</v>
      </c>
      <c r="R720">
        <v>206</v>
      </c>
      <c r="S720" t="s">
        <v>5685</v>
      </c>
      <c r="T720" t="s">
        <v>5685</v>
      </c>
      <c r="U720" t="s">
        <v>3398</v>
      </c>
    </row>
    <row r="721" spans="1:21" x14ac:dyDescent="0.2">
      <c r="A721">
        <v>2221</v>
      </c>
      <c r="B721" t="s">
        <v>1697</v>
      </c>
      <c r="C721" t="s">
        <v>7505</v>
      </c>
      <c r="D721" t="s">
        <v>7506</v>
      </c>
      <c r="F721" t="s">
        <v>3552</v>
      </c>
      <c r="G721" t="s">
        <v>3387</v>
      </c>
      <c r="H721" t="s">
        <v>16381</v>
      </c>
      <c r="I721" t="s">
        <v>3843</v>
      </c>
      <c r="J721" t="s">
        <v>3578</v>
      </c>
      <c r="K721" t="s">
        <v>3545</v>
      </c>
      <c r="L721" t="s">
        <v>7509</v>
      </c>
      <c r="M721" t="s">
        <v>7510</v>
      </c>
      <c r="O721" t="s">
        <v>3598</v>
      </c>
      <c r="P721">
        <v>79</v>
      </c>
      <c r="Q721" t="s">
        <v>3396</v>
      </c>
      <c r="R721">
        <v>206</v>
      </c>
      <c r="S721" t="s">
        <v>7511</v>
      </c>
      <c r="T721" t="s">
        <v>7511</v>
      </c>
      <c r="U721" t="s">
        <v>3398</v>
      </c>
    </row>
    <row r="722" spans="1:21" x14ac:dyDescent="0.2">
      <c r="A722">
        <v>2222</v>
      </c>
      <c r="B722" t="s">
        <v>1697</v>
      </c>
      <c r="C722" t="s">
        <v>7512</v>
      </c>
      <c r="D722" t="s">
        <v>7513</v>
      </c>
      <c r="F722" t="s">
        <v>3880</v>
      </c>
      <c r="G722" t="s">
        <v>3387</v>
      </c>
      <c r="H722" t="s">
        <v>3755</v>
      </c>
      <c r="I722" t="s">
        <v>22207</v>
      </c>
      <c r="J722" t="s">
        <v>7514</v>
      </c>
      <c r="K722" t="s">
        <v>3545</v>
      </c>
      <c r="L722" t="s">
        <v>7515</v>
      </c>
      <c r="M722" t="s">
        <v>7516</v>
      </c>
      <c r="N722" t="s">
        <v>7517</v>
      </c>
      <c r="S722" t="s">
        <v>7518</v>
      </c>
      <c r="T722" t="s">
        <v>7518</v>
      </c>
      <c r="U722" t="s">
        <v>7518</v>
      </c>
    </row>
    <row r="723" spans="1:21" x14ac:dyDescent="0.2">
      <c r="A723">
        <v>2223</v>
      </c>
      <c r="B723" t="s">
        <v>1697</v>
      </c>
      <c r="C723" t="s">
        <v>7519</v>
      </c>
      <c r="D723" t="s">
        <v>7520</v>
      </c>
      <c r="F723" t="s">
        <v>4611</v>
      </c>
      <c r="G723" t="s">
        <v>7521</v>
      </c>
      <c r="H723" t="s">
        <v>7522</v>
      </c>
      <c r="I723" t="s">
        <v>22207</v>
      </c>
      <c r="J723" t="s">
        <v>3578</v>
      </c>
      <c r="K723" t="s">
        <v>3545</v>
      </c>
      <c r="L723" t="s">
        <v>7523</v>
      </c>
      <c r="M723" t="s">
        <v>7524</v>
      </c>
      <c r="N723" t="s">
        <v>3433</v>
      </c>
      <c r="O723" t="s">
        <v>3605</v>
      </c>
      <c r="P723">
        <v>15</v>
      </c>
      <c r="Q723" t="s">
        <v>3396</v>
      </c>
      <c r="R723">
        <v>207</v>
      </c>
      <c r="S723" t="s">
        <v>7525</v>
      </c>
      <c r="T723" t="s">
        <v>7525</v>
      </c>
      <c r="U723" t="s">
        <v>7526</v>
      </c>
    </row>
    <row r="724" spans="1:21" x14ac:dyDescent="0.2">
      <c r="A724">
        <v>2224</v>
      </c>
      <c r="B724" t="s">
        <v>1697</v>
      </c>
      <c r="C724" t="s">
        <v>7527</v>
      </c>
      <c r="D724" t="s">
        <v>7528</v>
      </c>
      <c r="F724" t="s">
        <v>3552</v>
      </c>
      <c r="G724" t="s">
        <v>3535</v>
      </c>
      <c r="H724" t="s">
        <v>6768</v>
      </c>
      <c r="I724" t="s">
        <v>22207</v>
      </c>
      <c r="J724" t="s">
        <v>3411</v>
      </c>
      <c r="K724" t="s">
        <v>3545</v>
      </c>
      <c r="L724" t="s">
        <v>7529</v>
      </c>
      <c r="M724" t="s">
        <v>7530</v>
      </c>
      <c r="N724" t="s">
        <v>3433</v>
      </c>
      <c r="O724" t="s">
        <v>3605</v>
      </c>
      <c r="P724">
        <v>12</v>
      </c>
      <c r="Q724" t="s">
        <v>3396</v>
      </c>
      <c r="R724">
        <v>214</v>
      </c>
      <c r="S724" t="s">
        <v>3565</v>
      </c>
      <c r="T724" t="s">
        <v>3565</v>
      </c>
      <c r="U724" t="s">
        <v>7308</v>
      </c>
    </row>
    <row r="725" spans="1:21" x14ac:dyDescent="0.2">
      <c r="A725">
        <v>2225</v>
      </c>
      <c r="B725" t="s">
        <v>1697</v>
      </c>
      <c r="C725" t="s">
        <v>7531</v>
      </c>
      <c r="D725" t="s">
        <v>7532</v>
      </c>
      <c r="F725" t="s">
        <v>3585</v>
      </c>
      <c r="G725" t="s">
        <v>3387</v>
      </c>
      <c r="H725" t="s">
        <v>3543</v>
      </c>
      <c r="I725" t="s">
        <v>3595</v>
      </c>
      <c r="J725" t="s">
        <v>3619</v>
      </c>
      <c r="K725" t="s">
        <v>3545</v>
      </c>
      <c r="L725" t="s">
        <v>7533</v>
      </c>
      <c r="M725" t="s">
        <v>7534</v>
      </c>
      <c r="N725" t="s">
        <v>7535</v>
      </c>
      <c r="O725" t="s">
        <v>3605</v>
      </c>
      <c r="P725">
        <v>7</v>
      </c>
      <c r="Q725" t="s">
        <v>3396</v>
      </c>
      <c r="R725">
        <v>211</v>
      </c>
      <c r="S725" t="s">
        <v>7536</v>
      </c>
      <c r="T725" t="s">
        <v>7536</v>
      </c>
      <c r="U725" t="s">
        <v>3823</v>
      </c>
    </row>
    <row r="726" spans="1:21" x14ac:dyDescent="0.2">
      <c r="A726">
        <v>2226</v>
      </c>
      <c r="B726" t="s">
        <v>1697</v>
      </c>
      <c r="C726" t="s">
        <v>7537</v>
      </c>
      <c r="D726" t="s">
        <v>7538</v>
      </c>
      <c r="F726" t="s">
        <v>3585</v>
      </c>
      <c r="G726" t="s">
        <v>3465</v>
      </c>
      <c r="H726" t="s">
        <v>7490</v>
      </c>
      <c r="I726" t="s">
        <v>3595</v>
      </c>
      <c r="J726" t="s">
        <v>3619</v>
      </c>
      <c r="K726" t="s">
        <v>3422</v>
      </c>
      <c r="L726" t="s">
        <v>7539</v>
      </c>
      <c r="M726" t="s">
        <v>7540</v>
      </c>
      <c r="N726" t="s">
        <v>4513</v>
      </c>
      <c r="O726" t="s">
        <v>3718</v>
      </c>
      <c r="P726">
        <v>16</v>
      </c>
      <c r="Q726" t="s">
        <v>3396</v>
      </c>
      <c r="R726">
        <v>208</v>
      </c>
      <c r="S726" t="s">
        <v>5402</v>
      </c>
      <c r="T726" t="s">
        <v>5402</v>
      </c>
      <c r="U726" t="s">
        <v>7541</v>
      </c>
    </row>
    <row r="727" spans="1:21" x14ac:dyDescent="0.2">
      <c r="A727">
        <v>2227</v>
      </c>
      <c r="B727" t="s">
        <v>1697</v>
      </c>
      <c r="C727" t="s">
        <v>4731</v>
      </c>
      <c r="D727" t="s">
        <v>7542</v>
      </c>
      <c r="F727" t="s">
        <v>3474</v>
      </c>
      <c r="G727" t="s">
        <v>3387</v>
      </c>
      <c r="H727" t="s">
        <v>3763</v>
      </c>
      <c r="I727" t="s">
        <v>7400</v>
      </c>
      <c r="J727" t="s">
        <v>4562</v>
      </c>
      <c r="K727" t="s">
        <v>3545</v>
      </c>
      <c r="L727" t="s">
        <v>7543</v>
      </c>
      <c r="M727" t="s">
        <v>7544</v>
      </c>
      <c r="N727" t="s">
        <v>3394</v>
      </c>
      <c r="O727" t="s">
        <v>3718</v>
      </c>
      <c r="P727">
        <v>19</v>
      </c>
      <c r="Q727" t="s">
        <v>3396</v>
      </c>
      <c r="R727">
        <v>212</v>
      </c>
      <c r="S727" t="s">
        <v>6394</v>
      </c>
      <c r="T727" t="s">
        <v>6394</v>
      </c>
      <c r="U727" t="s">
        <v>3616</v>
      </c>
    </row>
    <row r="728" spans="1:21" x14ac:dyDescent="0.2">
      <c r="A728">
        <v>2228</v>
      </c>
      <c r="B728" t="s">
        <v>1697</v>
      </c>
      <c r="C728" t="s">
        <v>7545</v>
      </c>
      <c r="D728" t="s">
        <v>7546</v>
      </c>
      <c r="F728" t="s">
        <v>6012</v>
      </c>
      <c r="G728" t="s">
        <v>3625</v>
      </c>
      <c r="H728" t="s">
        <v>3800</v>
      </c>
      <c r="I728" t="s">
        <v>7547</v>
      </c>
      <c r="J728" t="s">
        <v>3619</v>
      </c>
      <c r="K728" t="s">
        <v>3545</v>
      </c>
      <c r="L728" t="s">
        <v>7548</v>
      </c>
      <c r="M728" t="s">
        <v>7549</v>
      </c>
      <c r="N728" t="s">
        <v>4513</v>
      </c>
      <c r="O728" t="s">
        <v>3395</v>
      </c>
      <c r="P728">
        <v>77</v>
      </c>
      <c r="Q728" t="s">
        <v>3396</v>
      </c>
      <c r="R728">
        <v>212</v>
      </c>
      <c r="S728" t="s">
        <v>3700</v>
      </c>
      <c r="T728" t="s">
        <v>3700</v>
      </c>
      <c r="U728" t="s">
        <v>7329</v>
      </c>
    </row>
    <row r="729" spans="1:21" x14ac:dyDescent="0.2">
      <c r="A729">
        <v>2229</v>
      </c>
      <c r="B729" t="s">
        <v>1697</v>
      </c>
      <c r="C729" t="s">
        <v>7550</v>
      </c>
      <c r="D729" t="s">
        <v>7551</v>
      </c>
      <c r="F729" t="s">
        <v>6012</v>
      </c>
      <c r="G729" t="s">
        <v>3387</v>
      </c>
      <c r="H729" t="s">
        <v>7657</v>
      </c>
      <c r="I729" t="s">
        <v>22207</v>
      </c>
      <c r="J729" t="s">
        <v>5999</v>
      </c>
      <c r="K729" t="s">
        <v>3545</v>
      </c>
      <c r="L729" t="s">
        <v>7552</v>
      </c>
      <c r="M729" t="s">
        <v>7553</v>
      </c>
      <c r="N729" t="s">
        <v>3394</v>
      </c>
      <c r="O729" t="s">
        <v>3395</v>
      </c>
      <c r="P729">
        <v>13</v>
      </c>
      <c r="Q729" t="s">
        <v>3396</v>
      </c>
      <c r="R729">
        <v>212</v>
      </c>
      <c r="S729" t="s">
        <v>5469</v>
      </c>
      <c r="T729" t="s">
        <v>5469</v>
      </c>
      <c r="U729" t="s">
        <v>4799</v>
      </c>
    </row>
    <row r="730" spans="1:21" x14ac:dyDescent="0.2">
      <c r="A730">
        <v>223</v>
      </c>
      <c r="B730" t="s">
        <v>1697</v>
      </c>
      <c r="C730" t="s">
        <v>7554</v>
      </c>
      <c r="D730" t="s">
        <v>7555</v>
      </c>
      <c r="F730" t="s">
        <v>3552</v>
      </c>
      <c r="G730" t="s">
        <v>3625</v>
      </c>
      <c r="H730" t="s">
        <v>5767</v>
      </c>
      <c r="I730" t="s">
        <v>3428</v>
      </c>
      <c r="J730" t="s">
        <v>3578</v>
      </c>
      <c r="K730" t="s">
        <v>3391</v>
      </c>
      <c r="L730" t="s">
        <v>3672</v>
      </c>
      <c r="M730" t="s">
        <v>7556</v>
      </c>
      <c r="N730" t="s">
        <v>3433</v>
      </c>
      <c r="O730" t="s">
        <v>3598</v>
      </c>
      <c r="P730">
        <v>79</v>
      </c>
      <c r="Q730" t="s">
        <v>3396</v>
      </c>
      <c r="R730">
        <v>206</v>
      </c>
      <c r="S730" t="s">
        <v>3448</v>
      </c>
      <c r="T730" t="s">
        <v>3448</v>
      </c>
      <c r="U730" t="s">
        <v>7557</v>
      </c>
    </row>
    <row r="731" spans="1:21" x14ac:dyDescent="0.2">
      <c r="A731">
        <v>2230</v>
      </c>
      <c r="B731" t="s">
        <v>1697</v>
      </c>
      <c r="C731" t="s">
        <v>7558</v>
      </c>
      <c r="D731" t="s">
        <v>7559</v>
      </c>
      <c r="F731" t="s">
        <v>6012</v>
      </c>
      <c r="G731" t="s">
        <v>7763</v>
      </c>
      <c r="H731" t="s">
        <v>5269</v>
      </c>
      <c r="I731" t="s">
        <v>22206</v>
      </c>
      <c r="J731" t="s">
        <v>5823</v>
      </c>
      <c r="K731" t="s">
        <v>3545</v>
      </c>
      <c r="L731" t="s">
        <v>7560</v>
      </c>
      <c r="M731" t="s">
        <v>7561</v>
      </c>
      <c r="N731" t="s">
        <v>3637</v>
      </c>
    </row>
    <row r="732" spans="1:21" x14ac:dyDescent="0.2">
      <c r="A732">
        <v>2231</v>
      </c>
      <c r="B732" t="s">
        <v>1697</v>
      </c>
      <c r="C732" t="s">
        <v>7562</v>
      </c>
      <c r="D732" t="s">
        <v>7563</v>
      </c>
      <c r="F732" t="s">
        <v>3474</v>
      </c>
      <c r="G732" t="s">
        <v>3542</v>
      </c>
      <c r="H732" t="s">
        <v>3529</v>
      </c>
      <c r="I732" t="s">
        <v>22207</v>
      </c>
      <c r="J732" t="s">
        <v>3619</v>
      </c>
      <c r="K732" t="s">
        <v>3545</v>
      </c>
      <c r="L732" t="s">
        <v>7564</v>
      </c>
      <c r="M732" t="s">
        <v>7565</v>
      </c>
      <c r="N732" t="s">
        <v>4513</v>
      </c>
      <c r="O732" t="s">
        <v>3453</v>
      </c>
      <c r="P732">
        <v>11</v>
      </c>
      <c r="Q732" t="s">
        <v>3396</v>
      </c>
      <c r="R732">
        <v>210</v>
      </c>
      <c r="S732" t="s">
        <v>3581</v>
      </c>
      <c r="T732" t="s">
        <v>3581</v>
      </c>
      <c r="U732" t="s">
        <v>6435</v>
      </c>
    </row>
    <row r="733" spans="1:21" x14ac:dyDescent="0.2">
      <c r="A733">
        <v>2232</v>
      </c>
      <c r="B733" t="s">
        <v>1697</v>
      </c>
      <c r="C733" t="s">
        <v>7566</v>
      </c>
      <c r="D733" t="s">
        <v>7567</v>
      </c>
      <c r="F733" t="s">
        <v>3386</v>
      </c>
      <c r="G733" t="s">
        <v>3387</v>
      </c>
      <c r="H733" t="s">
        <v>4722</v>
      </c>
      <c r="I733" t="s">
        <v>3389</v>
      </c>
      <c r="J733" t="s">
        <v>3578</v>
      </c>
      <c r="K733" t="s">
        <v>3545</v>
      </c>
      <c r="L733" t="s">
        <v>7568</v>
      </c>
      <c r="M733" t="s">
        <v>7569</v>
      </c>
      <c r="N733" t="s">
        <v>3433</v>
      </c>
      <c r="O733" t="s">
        <v>3453</v>
      </c>
      <c r="P733">
        <v>11</v>
      </c>
      <c r="Q733" t="s">
        <v>3396</v>
      </c>
      <c r="R733">
        <v>210</v>
      </c>
      <c r="S733" t="s">
        <v>7570</v>
      </c>
      <c r="T733" t="s">
        <v>7570</v>
      </c>
      <c r="U733" t="s">
        <v>7571</v>
      </c>
    </row>
    <row r="734" spans="1:21" x14ac:dyDescent="0.2">
      <c r="A734">
        <v>2233</v>
      </c>
      <c r="B734" t="s">
        <v>1697</v>
      </c>
      <c r="C734" t="s">
        <v>7572</v>
      </c>
      <c r="D734" t="s">
        <v>6871</v>
      </c>
      <c r="F734" t="s">
        <v>3595</v>
      </c>
      <c r="G734" t="s">
        <v>3825</v>
      </c>
      <c r="H734" t="s">
        <v>22263</v>
      </c>
      <c r="I734" t="s">
        <v>3595</v>
      </c>
      <c r="J734" t="s">
        <v>3402</v>
      </c>
      <c r="K734" t="s">
        <v>3545</v>
      </c>
      <c r="L734" t="s">
        <v>7573</v>
      </c>
      <c r="M734" t="s">
        <v>7574</v>
      </c>
      <c r="N734" t="s">
        <v>22264</v>
      </c>
      <c r="O734" t="s">
        <v>3605</v>
      </c>
      <c r="P734">
        <v>15</v>
      </c>
      <c r="Q734" t="s">
        <v>3396</v>
      </c>
      <c r="R734">
        <v>214</v>
      </c>
      <c r="S734" t="s">
        <v>3565</v>
      </c>
      <c r="T734" t="s">
        <v>3565</v>
      </c>
      <c r="U734" t="s">
        <v>7418</v>
      </c>
    </row>
    <row r="735" spans="1:21" x14ac:dyDescent="0.2">
      <c r="A735">
        <v>2234</v>
      </c>
      <c r="B735" t="s">
        <v>1697</v>
      </c>
      <c r="C735" t="s">
        <v>7575</v>
      </c>
      <c r="D735" t="s">
        <v>7576</v>
      </c>
      <c r="F735" t="s">
        <v>3595</v>
      </c>
      <c r="G735" t="s">
        <v>12935</v>
      </c>
      <c r="H735" t="s">
        <v>21373</v>
      </c>
      <c r="I735" t="s">
        <v>3595</v>
      </c>
      <c r="J735" t="s">
        <v>3697</v>
      </c>
      <c r="K735" t="s">
        <v>3545</v>
      </c>
      <c r="L735" t="s">
        <v>7577</v>
      </c>
      <c r="M735" t="s">
        <v>7578</v>
      </c>
      <c r="N735" t="s">
        <v>22265</v>
      </c>
      <c r="O735" t="s">
        <v>3598</v>
      </c>
      <c r="P735">
        <v>93</v>
      </c>
      <c r="Q735" t="s">
        <v>3396</v>
      </c>
      <c r="R735">
        <v>210</v>
      </c>
      <c r="S735" t="s">
        <v>7536</v>
      </c>
      <c r="T735" t="s">
        <v>7536</v>
      </c>
      <c r="U735" t="s">
        <v>7418</v>
      </c>
    </row>
    <row r="736" spans="1:21" x14ac:dyDescent="0.2">
      <c r="A736">
        <v>2235</v>
      </c>
      <c r="B736" t="s">
        <v>1697</v>
      </c>
      <c r="C736" t="s">
        <v>7579</v>
      </c>
      <c r="D736" t="s">
        <v>7580</v>
      </c>
      <c r="F736" t="s">
        <v>4008</v>
      </c>
      <c r="G736" t="s">
        <v>3465</v>
      </c>
      <c r="H736" t="s">
        <v>17689</v>
      </c>
      <c r="I736" t="s">
        <v>4618</v>
      </c>
      <c r="J736" t="s">
        <v>3578</v>
      </c>
      <c r="K736" t="s">
        <v>3430</v>
      </c>
      <c r="L736" t="s">
        <v>7582</v>
      </c>
      <c r="M736" t="s">
        <v>7583</v>
      </c>
      <c r="O736" t="s">
        <v>3605</v>
      </c>
      <c r="P736">
        <v>75</v>
      </c>
      <c r="Q736" t="s">
        <v>3396</v>
      </c>
      <c r="R736">
        <v>211</v>
      </c>
      <c r="S736" t="s">
        <v>7584</v>
      </c>
      <c r="T736" t="s">
        <v>7584</v>
      </c>
      <c r="U736" t="s">
        <v>3653</v>
      </c>
    </row>
    <row r="737" spans="1:21" x14ac:dyDescent="0.2">
      <c r="A737">
        <v>2236</v>
      </c>
      <c r="B737" t="s">
        <v>1697</v>
      </c>
      <c r="C737" t="s">
        <v>7585</v>
      </c>
      <c r="D737" t="s">
        <v>7586</v>
      </c>
      <c r="F737" t="s">
        <v>3992</v>
      </c>
      <c r="G737" t="s">
        <v>7787</v>
      </c>
      <c r="H737" t="s">
        <v>7788</v>
      </c>
      <c r="I737" t="s">
        <v>7547</v>
      </c>
      <c r="J737" t="s">
        <v>4562</v>
      </c>
      <c r="K737" t="s">
        <v>3430</v>
      </c>
      <c r="L737" t="s">
        <v>7587</v>
      </c>
      <c r="M737" t="s">
        <v>7588</v>
      </c>
      <c r="N737" t="s">
        <v>3394</v>
      </c>
      <c r="O737" t="s">
        <v>3453</v>
      </c>
      <c r="P737">
        <v>72</v>
      </c>
      <c r="Q737" t="s">
        <v>3396</v>
      </c>
      <c r="R737">
        <v>209</v>
      </c>
      <c r="S737" t="s">
        <v>7589</v>
      </c>
      <c r="T737" t="s">
        <v>7589</v>
      </c>
      <c r="U737" t="s">
        <v>4799</v>
      </c>
    </row>
    <row r="738" spans="1:21" x14ac:dyDescent="0.2">
      <c r="A738">
        <v>2237</v>
      </c>
      <c r="B738" t="s">
        <v>1697</v>
      </c>
      <c r="C738" t="s">
        <v>7590</v>
      </c>
      <c r="D738" t="s">
        <v>7591</v>
      </c>
      <c r="F738" t="s">
        <v>3669</v>
      </c>
      <c r="G738" t="s">
        <v>3535</v>
      </c>
      <c r="H738" t="s">
        <v>3763</v>
      </c>
      <c r="I738" t="s">
        <v>3627</v>
      </c>
      <c r="J738" t="s">
        <v>5346</v>
      </c>
      <c r="K738" t="s">
        <v>3430</v>
      </c>
      <c r="L738" t="s">
        <v>7592</v>
      </c>
      <c r="M738" t="s">
        <v>7593</v>
      </c>
      <c r="N738" t="s">
        <v>3394</v>
      </c>
      <c r="O738" t="s">
        <v>3598</v>
      </c>
      <c r="P738">
        <v>93</v>
      </c>
      <c r="Q738" t="s">
        <v>3396</v>
      </c>
      <c r="R738">
        <v>206</v>
      </c>
      <c r="S738" t="s">
        <v>4165</v>
      </c>
      <c r="T738" t="s">
        <v>4165</v>
      </c>
      <c r="U738" t="s">
        <v>3616</v>
      </c>
    </row>
    <row r="739" spans="1:21" x14ac:dyDescent="0.2">
      <c r="A739">
        <v>2238</v>
      </c>
      <c r="B739" t="s">
        <v>1697</v>
      </c>
      <c r="C739" t="s">
        <v>7594</v>
      </c>
      <c r="D739" t="s">
        <v>7595</v>
      </c>
      <c r="F739" t="s">
        <v>3669</v>
      </c>
      <c r="G739" t="s">
        <v>3387</v>
      </c>
      <c r="H739" t="s">
        <v>3690</v>
      </c>
      <c r="I739" t="s">
        <v>3627</v>
      </c>
      <c r="J739" t="s">
        <v>4562</v>
      </c>
      <c r="K739" t="s">
        <v>3430</v>
      </c>
      <c r="L739" t="s">
        <v>7596</v>
      </c>
      <c r="M739" t="s">
        <v>7597</v>
      </c>
      <c r="N739" t="s">
        <v>3394</v>
      </c>
      <c r="O739" t="s">
        <v>3605</v>
      </c>
      <c r="P739">
        <v>15</v>
      </c>
      <c r="Q739" t="s">
        <v>3396</v>
      </c>
      <c r="R739">
        <v>207</v>
      </c>
      <c r="S739" t="s">
        <v>7598</v>
      </c>
      <c r="T739" t="s">
        <v>7598</v>
      </c>
      <c r="U739" t="s">
        <v>4799</v>
      </c>
    </row>
    <row r="740" spans="1:21" x14ac:dyDescent="0.2">
      <c r="A740">
        <v>2239</v>
      </c>
      <c r="B740" t="s">
        <v>1697</v>
      </c>
      <c r="C740" t="s">
        <v>7599</v>
      </c>
      <c r="D740" t="s">
        <v>7600</v>
      </c>
      <c r="F740" t="s">
        <v>3713</v>
      </c>
      <c r="G740" t="s">
        <v>3435</v>
      </c>
      <c r="H740" t="s">
        <v>6894</v>
      </c>
      <c r="I740" t="s">
        <v>22207</v>
      </c>
      <c r="J740" t="s">
        <v>5346</v>
      </c>
      <c r="K740" t="s">
        <v>3430</v>
      </c>
      <c r="L740" t="s">
        <v>7601</v>
      </c>
      <c r="M740" t="s">
        <v>7602</v>
      </c>
      <c r="N740" t="s">
        <v>3394</v>
      </c>
      <c r="O740" t="s">
        <v>3453</v>
      </c>
      <c r="P740">
        <v>11</v>
      </c>
      <c r="Q740" t="s">
        <v>3396</v>
      </c>
      <c r="R740">
        <v>210</v>
      </c>
      <c r="S740" t="s">
        <v>5622</v>
      </c>
      <c r="T740" t="s">
        <v>5622</v>
      </c>
      <c r="U740" t="s">
        <v>4536</v>
      </c>
    </row>
    <row r="741" spans="1:21" x14ac:dyDescent="0.2">
      <c r="A741">
        <v>224</v>
      </c>
      <c r="B741" t="s">
        <v>1697</v>
      </c>
      <c r="C741" t="s">
        <v>7603</v>
      </c>
      <c r="D741" t="s">
        <v>7604</v>
      </c>
      <c r="F741" t="s">
        <v>3389</v>
      </c>
      <c r="G741" t="s">
        <v>3625</v>
      </c>
      <c r="H741" t="s">
        <v>6815</v>
      </c>
      <c r="I741" t="s">
        <v>7400</v>
      </c>
      <c r="J741" t="s">
        <v>7605</v>
      </c>
      <c r="K741" t="s">
        <v>3391</v>
      </c>
      <c r="L741" t="s">
        <v>7606</v>
      </c>
      <c r="M741" t="s">
        <v>7607</v>
      </c>
      <c r="N741" t="s">
        <v>3433</v>
      </c>
      <c r="O741" t="s">
        <v>3395</v>
      </c>
      <c r="P741">
        <v>13</v>
      </c>
      <c r="Q741" t="s">
        <v>3396</v>
      </c>
      <c r="R741">
        <v>212</v>
      </c>
      <c r="S741" t="s">
        <v>3406</v>
      </c>
      <c r="T741" t="s">
        <v>3406</v>
      </c>
      <c r="U741" t="s">
        <v>6110</v>
      </c>
    </row>
    <row r="742" spans="1:21" x14ac:dyDescent="0.2">
      <c r="A742">
        <v>2240</v>
      </c>
      <c r="B742" t="s">
        <v>1697</v>
      </c>
      <c r="C742" t="s">
        <v>7608</v>
      </c>
      <c r="D742" t="s">
        <v>7609</v>
      </c>
      <c r="F742" t="s">
        <v>3552</v>
      </c>
      <c r="G742" t="s">
        <v>7779</v>
      </c>
      <c r="H742" t="s">
        <v>8020</v>
      </c>
      <c r="I742" t="s">
        <v>22207</v>
      </c>
      <c r="J742" t="s">
        <v>3411</v>
      </c>
      <c r="K742" t="s">
        <v>3545</v>
      </c>
      <c r="L742" t="s">
        <v>3907</v>
      </c>
      <c r="M742" t="s">
        <v>7612</v>
      </c>
      <c r="N742" t="s">
        <v>3433</v>
      </c>
      <c r="O742" t="s">
        <v>3395</v>
      </c>
      <c r="P742">
        <v>77</v>
      </c>
      <c r="Q742" t="s">
        <v>3396</v>
      </c>
      <c r="R742">
        <v>200</v>
      </c>
      <c r="S742" t="s">
        <v>5228</v>
      </c>
      <c r="T742" t="s">
        <v>5228</v>
      </c>
      <c r="U742" t="s">
        <v>6835</v>
      </c>
    </row>
    <row r="743" spans="1:21" x14ac:dyDescent="0.2">
      <c r="A743">
        <v>2241</v>
      </c>
      <c r="B743" t="s">
        <v>1697</v>
      </c>
      <c r="C743" t="s">
        <v>7613</v>
      </c>
      <c r="D743" t="s">
        <v>5213</v>
      </c>
      <c r="F743" t="s">
        <v>3585</v>
      </c>
      <c r="G743" t="s">
        <v>3535</v>
      </c>
      <c r="H743" t="s">
        <v>7459</v>
      </c>
      <c r="I743" t="s">
        <v>22206</v>
      </c>
      <c r="J743" t="s">
        <v>5823</v>
      </c>
      <c r="K743" t="s">
        <v>3545</v>
      </c>
      <c r="L743" t="s">
        <v>7614</v>
      </c>
      <c r="M743" t="s">
        <v>7615</v>
      </c>
      <c r="N743" t="s">
        <v>3017</v>
      </c>
      <c r="S743" t="s">
        <v>7616</v>
      </c>
      <c r="T743" t="s">
        <v>7616</v>
      </c>
      <c r="U743" t="s">
        <v>7616</v>
      </c>
    </row>
    <row r="744" spans="1:21" x14ac:dyDescent="0.2">
      <c r="A744">
        <v>2242</v>
      </c>
      <c r="B744" t="s">
        <v>1697</v>
      </c>
      <c r="C744" t="s">
        <v>7617</v>
      </c>
      <c r="D744" t="s">
        <v>7618</v>
      </c>
      <c r="F744" t="s">
        <v>3474</v>
      </c>
      <c r="G744" t="s">
        <v>7763</v>
      </c>
      <c r="H744" t="s">
        <v>4551</v>
      </c>
      <c r="I744" t="s">
        <v>22206</v>
      </c>
      <c r="J744" t="s">
        <v>5823</v>
      </c>
      <c r="K744" t="s">
        <v>3545</v>
      </c>
      <c r="L744" t="s">
        <v>7619</v>
      </c>
      <c r="M744" t="s">
        <v>7620</v>
      </c>
      <c r="N744" t="s">
        <v>7475</v>
      </c>
      <c r="S744" t="s">
        <v>7621</v>
      </c>
      <c r="T744" t="s">
        <v>7621</v>
      </c>
      <c r="U744" t="s">
        <v>7621</v>
      </c>
    </row>
    <row r="745" spans="1:21" x14ac:dyDescent="0.2">
      <c r="A745">
        <v>2243</v>
      </c>
      <c r="B745" t="s">
        <v>1697</v>
      </c>
      <c r="C745" t="s">
        <v>7622</v>
      </c>
      <c r="D745" t="s">
        <v>7623</v>
      </c>
      <c r="F745" t="s">
        <v>3783</v>
      </c>
      <c r="G745" t="s">
        <v>7763</v>
      </c>
      <c r="H745" t="s">
        <v>4551</v>
      </c>
      <c r="I745" t="s">
        <v>22206</v>
      </c>
      <c r="J745" t="s">
        <v>5823</v>
      </c>
      <c r="K745" t="s">
        <v>3391</v>
      </c>
      <c r="L745" t="s">
        <v>7624</v>
      </c>
      <c r="M745" t="s">
        <v>7625</v>
      </c>
      <c r="N745" t="s">
        <v>3637</v>
      </c>
      <c r="S745" t="s">
        <v>7626</v>
      </c>
      <c r="T745" t="s">
        <v>7626</v>
      </c>
      <c r="U745" t="s">
        <v>7626</v>
      </c>
    </row>
    <row r="746" spans="1:21" x14ac:dyDescent="0.2">
      <c r="A746">
        <v>2244</v>
      </c>
      <c r="B746" t="s">
        <v>1697</v>
      </c>
      <c r="C746" t="s">
        <v>3995</v>
      </c>
      <c r="D746" t="s">
        <v>3996</v>
      </c>
      <c r="F746" t="s">
        <v>4008</v>
      </c>
      <c r="G746" t="s">
        <v>3387</v>
      </c>
      <c r="H746" t="s">
        <v>3640</v>
      </c>
      <c r="I746" t="s">
        <v>7627</v>
      </c>
      <c r="J746" t="s">
        <v>4822</v>
      </c>
      <c r="K746" t="s">
        <v>3430</v>
      </c>
      <c r="L746" t="s">
        <v>3997</v>
      </c>
      <c r="M746" t="s">
        <v>4956</v>
      </c>
      <c r="N746" t="s">
        <v>7628</v>
      </c>
      <c r="S746" t="s">
        <v>7629</v>
      </c>
      <c r="T746" t="s">
        <v>7629</v>
      </c>
      <c r="U746" t="s">
        <v>7629</v>
      </c>
    </row>
    <row r="747" spans="1:21" x14ac:dyDescent="0.2">
      <c r="A747">
        <v>2245</v>
      </c>
      <c r="B747" t="s">
        <v>1697</v>
      </c>
      <c r="C747" t="s">
        <v>7630</v>
      </c>
      <c r="D747" t="s">
        <v>7631</v>
      </c>
      <c r="F747" t="s">
        <v>7632</v>
      </c>
      <c r="G747" t="s">
        <v>3747</v>
      </c>
      <c r="H747" t="s">
        <v>8668</v>
      </c>
      <c r="I747" t="s">
        <v>4618</v>
      </c>
      <c r="J747" t="s">
        <v>4505</v>
      </c>
      <c r="K747" t="s">
        <v>3430</v>
      </c>
      <c r="L747" t="s">
        <v>7634</v>
      </c>
      <c r="M747" t="s">
        <v>7635</v>
      </c>
      <c r="N747" t="s">
        <v>3394</v>
      </c>
      <c r="O747" t="s">
        <v>3598</v>
      </c>
      <c r="P747">
        <v>93</v>
      </c>
      <c r="Q747" t="s">
        <v>3396</v>
      </c>
      <c r="R747">
        <v>206</v>
      </c>
      <c r="S747" t="s">
        <v>4798</v>
      </c>
      <c r="T747" t="s">
        <v>4798</v>
      </c>
      <c r="U747" t="s">
        <v>3616</v>
      </c>
    </row>
    <row r="748" spans="1:21" x14ac:dyDescent="0.2">
      <c r="A748">
        <v>2246</v>
      </c>
      <c r="B748" t="s">
        <v>1697</v>
      </c>
      <c r="C748" t="s">
        <v>7636</v>
      </c>
      <c r="D748" t="s">
        <v>7637</v>
      </c>
      <c r="F748" t="s">
        <v>7325</v>
      </c>
      <c r="G748" t="s">
        <v>7638</v>
      </c>
      <c r="H748" t="s">
        <v>6894</v>
      </c>
      <c r="I748" t="s">
        <v>22207</v>
      </c>
      <c r="J748" t="s">
        <v>3512</v>
      </c>
      <c r="K748" t="s">
        <v>3422</v>
      </c>
      <c r="L748" t="s">
        <v>7639</v>
      </c>
      <c r="M748" t="s">
        <v>7640</v>
      </c>
      <c r="N748" t="s">
        <v>3433</v>
      </c>
      <c r="O748" t="s">
        <v>3605</v>
      </c>
      <c r="P748">
        <v>7</v>
      </c>
      <c r="Q748" t="s">
        <v>3396</v>
      </c>
      <c r="R748">
        <v>207</v>
      </c>
      <c r="S748" t="s">
        <v>4165</v>
      </c>
      <c r="T748" t="s">
        <v>4165</v>
      </c>
      <c r="U748" t="s">
        <v>7418</v>
      </c>
    </row>
    <row r="749" spans="1:21" x14ac:dyDescent="0.2">
      <c r="A749">
        <v>2247</v>
      </c>
      <c r="B749" t="s">
        <v>1697</v>
      </c>
      <c r="C749" t="s">
        <v>7641</v>
      </c>
      <c r="D749" t="s">
        <v>7642</v>
      </c>
      <c r="F749" t="s">
        <v>7643</v>
      </c>
      <c r="G749" t="s">
        <v>7644</v>
      </c>
      <c r="H749" t="s">
        <v>21417</v>
      </c>
      <c r="I749" t="s">
        <v>22207</v>
      </c>
      <c r="J749" t="s">
        <v>3437</v>
      </c>
      <c r="K749" t="s">
        <v>3422</v>
      </c>
      <c r="L749" t="s">
        <v>7645</v>
      </c>
      <c r="M749" t="s">
        <v>7646</v>
      </c>
      <c r="N749" t="s">
        <v>3433</v>
      </c>
      <c r="O749" t="s">
        <v>3598</v>
      </c>
      <c r="P749">
        <v>93</v>
      </c>
      <c r="Q749" t="s">
        <v>3396</v>
      </c>
      <c r="R749">
        <v>206</v>
      </c>
      <c r="S749" t="s">
        <v>4077</v>
      </c>
      <c r="T749" t="s">
        <v>4077</v>
      </c>
      <c r="U749" t="s">
        <v>7647</v>
      </c>
    </row>
    <row r="750" spans="1:21" x14ac:dyDescent="0.2">
      <c r="A750">
        <v>2248</v>
      </c>
      <c r="B750" t="s">
        <v>1697</v>
      </c>
      <c r="C750" t="s">
        <v>7648</v>
      </c>
      <c r="D750" t="s">
        <v>7649</v>
      </c>
      <c r="F750" t="s">
        <v>7650</v>
      </c>
      <c r="G750" t="s">
        <v>21402</v>
      </c>
      <c r="H750" t="s">
        <v>5997</v>
      </c>
      <c r="I750" t="s">
        <v>3389</v>
      </c>
      <c r="J750" t="s">
        <v>4624</v>
      </c>
      <c r="K750" t="s">
        <v>3422</v>
      </c>
      <c r="L750" t="s">
        <v>7652</v>
      </c>
      <c r="M750" t="s">
        <v>7653</v>
      </c>
      <c r="N750" t="s">
        <v>4513</v>
      </c>
      <c r="O750" t="s">
        <v>3453</v>
      </c>
      <c r="P750">
        <v>11</v>
      </c>
      <c r="Q750" t="s">
        <v>3396</v>
      </c>
      <c r="R750">
        <v>204</v>
      </c>
      <c r="S750" t="s">
        <v>7654</v>
      </c>
      <c r="T750" t="s">
        <v>7654</v>
      </c>
      <c r="U750" t="s">
        <v>5609</v>
      </c>
    </row>
    <row r="751" spans="1:21" x14ac:dyDescent="0.2">
      <c r="A751">
        <v>2249</v>
      </c>
      <c r="B751" t="s">
        <v>1697</v>
      </c>
      <c r="C751" t="s">
        <v>7655</v>
      </c>
      <c r="D751" t="s">
        <v>7656</v>
      </c>
      <c r="F751" t="s">
        <v>6926</v>
      </c>
      <c r="G751" t="s">
        <v>4016</v>
      </c>
      <c r="H751" t="s">
        <v>21418</v>
      </c>
      <c r="I751" t="s">
        <v>22207</v>
      </c>
      <c r="J751" t="s">
        <v>5837</v>
      </c>
      <c r="K751" t="s">
        <v>3422</v>
      </c>
      <c r="L751" t="s">
        <v>7658</v>
      </c>
      <c r="M751" t="s">
        <v>7659</v>
      </c>
      <c r="N751" t="s">
        <v>3394</v>
      </c>
      <c r="O751" t="s">
        <v>3598</v>
      </c>
      <c r="P751">
        <v>93</v>
      </c>
      <c r="Q751" t="s">
        <v>3396</v>
      </c>
      <c r="R751">
        <v>208</v>
      </c>
      <c r="S751" t="s">
        <v>5295</v>
      </c>
      <c r="T751" t="s">
        <v>5295</v>
      </c>
      <c r="U751" t="s">
        <v>4799</v>
      </c>
    </row>
    <row r="752" spans="1:21" x14ac:dyDescent="0.2">
      <c r="A752">
        <v>225</v>
      </c>
      <c r="B752" t="s">
        <v>1697</v>
      </c>
      <c r="C752" t="s">
        <v>7660</v>
      </c>
      <c r="D752" t="s">
        <v>7661</v>
      </c>
      <c r="F752" t="s">
        <v>7662</v>
      </c>
      <c r="G752" t="s">
        <v>3625</v>
      </c>
      <c r="H752" t="s">
        <v>7663</v>
      </c>
      <c r="I752" t="s">
        <v>3696</v>
      </c>
      <c r="J752" t="s">
        <v>7664</v>
      </c>
      <c r="K752" t="s">
        <v>7665</v>
      </c>
      <c r="L752" t="s">
        <v>7666</v>
      </c>
      <c r="M752" t="s">
        <v>7667</v>
      </c>
      <c r="N752" t="s">
        <v>3394</v>
      </c>
      <c r="O752" t="s">
        <v>3605</v>
      </c>
      <c r="P752">
        <v>7</v>
      </c>
      <c r="Q752" t="s">
        <v>3396</v>
      </c>
      <c r="R752">
        <v>207</v>
      </c>
      <c r="S752" t="s">
        <v>7668</v>
      </c>
      <c r="T752" t="s">
        <v>7668</v>
      </c>
      <c r="U752" t="s">
        <v>4111</v>
      </c>
    </row>
    <row r="753" spans="1:21" x14ac:dyDescent="0.2">
      <c r="A753">
        <v>2250</v>
      </c>
      <c r="B753" t="s">
        <v>1697</v>
      </c>
      <c r="C753" t="s">
        <v>3185</v>
      </c>
      <c r="D753" t="s">
        <v>7669</v>
      </c>
      <c r="F753" t="s">
        <v>6981</v>
      </c>
      <c r="G753" t="s">
        <v>7763</v>
      </c>
      <c r="H753" t="s">
        <v>4551</v>
      </c>
      <c r="I753" t="s">
        <v>22206</v>
      </c>
      <c r="J753" t="s">
        <v>5823</v>
      </c>
      <c r="K753" t="s">
        <v>3422</v>
      </c>
      <c r="L753" t="s">
        <v>7670</v>
      </c>
      <c r="M753" t="s">
        <v>7671</v>
      </c>
      <c r="N753" t="s">
        <v>5419</v>
      </c>
    </row>
    <row r="754" spans="1:21" x14ac:dyDescent="0.2">
      <c r="A754">
        <v>2251</v>
      </c>
      <c r="B754" t="s">
        <v>1697</v>
      </c>
      <c r="C754" t="s">
        <v>7672</v>
      </c>
      <c r="D754" t="s">
        <v>7673</v>
      </c>
      <c r="F754" t="s">
        <v>7674</v>
      </c>
      <c r="G754" t="s">
        <v>3542</v>
      </c>
      <c r="H754" t="s">
        <v>6713</v>
      </c>
      <c r="I754" t="s">
        <v>7676</v>
      </c>
      <c r="J754" t="s">
        <v>3628</v>
      </c>
      <c r="K754" t="s">
        <v>3430</v>
      </c>
      <c r="L754" t="s">
        <v>7677</v>
      </c>
      <c r="M754" t="s">
        <v>7678</v>
      </c>
      <c r="N754" t="s">
        <v>3394</v>
      </c>
      <c r="O754" t="s">
        <v>3395</v>
      </c>
      <c r="P754">
        <v>77</v>
      </c>
      <c r="Q754" t="s">
        <v>3396</v>
      </c>
      <c r="R754">
        <v>200</v>
      </c>
      <c r="S754" t="s">
        <v>7679</v>
      </c>
      <c r="T754" t="s">
        <v>7679</v>
      </c>
      <c r="U754" t="s">
        <v>5036</v>
      </c>
    </row>
    <row r="755" spans="1:21" x14ac:dyDescent="0.2">
      <c r="A755">
        <v>2252</v>
      </c>
      <c r="B755" t="s">
        <v>1697</v>
      </c>
      <c r="C755" t="s">
        <v>7680</v>
      </c>
      <c r="D755" t="s">
        <v>7681</v>
      </c>
      <c r="F755" t="s">
        <v>4235</v>
      </c>
      <c r="G755" t="s">
        <v>22266</v>
      </c>
      <c r="H755" t="s">
        <v>22267</v>
      </c>
      <c r="I755" t="s">
        <v>3389</v>
      </c>
      <c r="J755" t="s">
        <v>3402</v>
      </c>
      <c r="K755" t="s">
        <v>4284</v>
      </c>
      <c r="L755" t="s">
        <v>7682</v>
      </c>
      <c r="M755" t="s">
        <v>7683</v>
      </c>
      <c r="N755" t="s">
        <v>3394</v>
      </c>
      <c r="O755" t="s">
        <v>3395</v>
      </c>
      <c r="P755">
        <v>90</v>
      </c>
      <c r="Q755" t="s">
        <v>3396</v>
      </c>
      <c r="R755">
        <v>213</v>
      </c>
      <c r="S755" t="s">
        <v>7684</v>
      </c>
      <c r="T755" t="s">
        <v>7684</v>
      </c>
      <c r="U755" t="s">
        <v>3616</v>
      </c>
    </row>
    <row r="756" spans="1:21" x14ac:dyDescent="0.2">
      <c r="A756">
        <v>2253</v>
      </c>
      <c r="B756" t="s">
        <v>1697</v>
      </c>
      <c r="C756" t="s">
        <v>7685</v>
      </c>
      <c r="D756" t="s">
        <v>7673</v>
      </c>
      <c r="F756" t="s">
        <v>7010</v>
      </c>
      <c r="G756" t="s">
        <v>3465</v>
      </c>
      <c r="H756" t="s">
        <v>6992</v>
      </c>
      <c r="I756" t="s">
        <v>7547</v>
      </c>
      <c r="J756" t="s">
        <v>3894</v>
      </c>
      <c r="K756" t="s">
        <v>3422</v>
      </c>
      <c r="L756" t="s">
        <v>7686</v>
      </c>
      <c r="M756" t="s">
        <v>7687</v>
      </c>
      <c r="N756" t="s">
        <v>4513</v>
      </c>
      <c r="O756" t="s">
        <v>3395</v>
      </c>
      <c r="P756">
        <v>77</v>
      </c>
      <c r="Q756" t="s">
        <v>3396</v>
      </c>
      <c r="R756">
        <v>213</v>
      </c>
      <c r="S756" t="s">
        <v>6890</v>
      </c>
      <c r="T756" t="s">
        <v>6890</v>
      </c>
      <c r="U756" t="s">
        <v>7329</v>
      </c>
    </row>
    <row r="757" spans="1:21" x14ac:dyDescent="0.2">
      <c r="A757">
        <v>2254</v>
      </c>
      <c r="B757" t="s">
        <v>1697</v>
      </c>
      <c r="C757" t="s">
        <v>7688</v>
      </c>
      <c r="D757" t="s">
        <v>7689</v>
      </c>
      <c r="F757" t="s">
        <v>6175</v>
      </c>
      <c r="G757" t="s">
        <v>3387</v>
      </c>
      <c r="H757" t="s">
        <v>21419</v>
      </c>
      <c r="I757" t="s">
        <v>4278</v>
      </c>
      <c r="J757" t="s">
        <v>5346</v>
      </c>
      <c r="K757" t="s">
        <v>5005</v>
      </c>
      <c r="L757" t="s">
        <v>7690</v>
      </c>
      <c r="M757" t="s">
        <v>7691</v>
      </c>
      <c r="N757" t="s">
        <v>3394</v>
      </c>
      <c r="O757" t="s">
        <v>3605</v>
      </c>
      <c r="P757">
        <v>75</v>
      </c>
      <c r="Q757" t="s">
        <v>3396</v>
      </c>
      <c r="R757">
        <v>200</v>
      </c>
      <c r="S757" t="s">
        <v>7692</v>
      </c>
      <c r="T757" t="s">
        <v>7692</v>
      </c>
      <c r="U757" t="s">
        <v>7693</v>
      </c>
    </row>
    <row r="758" spans="1:21" x14ac:dyDescent="0.2">
      <c r="A758">
        <v>2255</v>
      </c>
      <c r="B758" t="s">
        <v>1697</v>
      </c>
      <c r="C758" t="s">
        <v>7694</v>
      </c>
      <c r="D758" t="s">
        <v>7695</v>
      </c>
      <c r="I758" t="s">
        <v>7696</v>
      </c>
      <c r="J758" t="s">
        <v>5837</v>
      </c>
      <c r="K758" t="s">
        <v>4150</v>
      </c>
      <c r="L758" t="s">
        <v>7697</v>
      </c>
      <c r="M758" t="s">
        <v>7698</v>
      </c>
      <c r="Q758" t="s">
        <v>3396</v>
      </c>
      <c r="R758">
        <v>207</v>
      </c>
      <c r="S758" t="s">
        <v>6248</v>
      </c>
      <c r="T758" t="s">
        <v>6248</v>
      </c>
      <c r="U758" t="s">
        <v>6248</v>
      </c>
    </row>
    <row r="759" spans="1:21" x14ac:dyDescent="0.2">
      <c r="A759">
        <v>2256</v>
      </c>
      <c r="B759" t="s">
        <v>1697</v>
      </c>
      <c r="C759" t="s">
        <v>7699</v>
      </c>
      <c r="D759" t="s">
        <v>7700</v>
      </c>
      <c r="F759" t="s">
        <v>6158</v>
      </c>
      <c r="G759" t="s">
        <v>4481</v>
      </c>
      <c r="H759" t="s">
        <v>21420</v>
      </c>
      <c r="I759" t="s">
        <v>5013</v>
      </c>
      <c r="J759" t="s">
        <v>4636</v>
      </c>
      <c r="K759" t="s">
        <v>3430</v>
      </c>
      <c r="L759" t="s">
        <v>7701</v>
      </c>
      <c r="M759" t="s">
        <v>7702</v>
      </c>
      <c r="Q759" t="s">
        <v>3396</v>
      </c>
      <c r="R759">
        <v>206</v>
      </c>
      <c r="S759" t="s">
        <v>7703</v>
      </c>
      <c r="T759" t="s">
        <v>7703</v>
      </c>
      <c r="U759" t="s">
        <v>7703</v>
      </c>
    </row>
    <row r="760" spans="1:21" x14ac:dyDescent="0.2">
      <c r="A760">
        <v>2257</v>
      </c>
      <c r="B760" t="s">
        <v>1697</v>
      </c>
      <c r="C760" t="s">
        <v>3158</v>
      </c>
      <c r="D760" t="s">
        <v>7704</v>
      </c>
      <c r="F760" t="s">
        <v>7244</v>
      </c>
      <c r="G760" t="s">
        <v>3387</v>
      </c>
      <c r="H760" t="s">
        <v>9805</v>
      </c>
      <c r="I760" t="s">
        <v>22251</v>
      </c>
      <c r="J760" t="s">
        <v>4562</v>
      </c>
      <c r="K760" t="s">
        <v>3422</v>
      </c>
      <c r="L760" t="s">
        <v>7705</v>
      </c>
      <c r="M760" t="s">
        <v>7706</v>
      </c>
      <c r="N760" t="s">
        <v>3394</v>
      </c>
      <c r="O760" t="s">
        <v>7707</v>
      </c>
      <c r="P760">
        <v>44</v>
      </c>
    </row>
    <row r="761" spans="1:21" x14ac:dyDescent="0.2">
      <c r="A761">
        <v>2258</v>
      </c>
      <c r="B761" t="s">
        <v>1697</v>
      </c>
      <c r="C761" t="s">
        <v>7708</v>
      </c>
      <c r="D761" t="s">
        <v>7089</v>
      </c>
      <c r="F761" t="s">
        <v>6175</v>
      </c>
      <c r="G761" t="s">
        <v>3542</v>
      </c>
      <c r="H761" t="s">
        <v>4174</v>
      </c>
      <c r="I761" t="s">
        <v>22206</v>
      </c>
      <c r="J761" t="s">
        <v>5823</v>
      </c>
      <c r="K761" t="s">
        <v>5005</v>
      </c>
      <c r="L761" t="s">
        <v>7709</v>
      </c>
      <c r="M761" t="s">
        <v>7710</v>
      </c>
      <c r="O761" t="s">
        <v>7711</v>
      </c>
      <c r="P761">
        <v>140</v>
      </c>
    </row>
    <row r="762" spans="1:21" x14ac:dyDescent="0.2">
      <c r="A762">
        <v>226</v>
      </c>
      <c r="B762" t="s">
        <v>1697</v>
      </c>
      <c r="C762" t="s">
        <v>7712</v>
      </c>
      <c r="D762" t="s">
        <v>7713</v>
      </c>
      <c r="F762" t="s">
        <v>3474</v>
      </c>
      <c r="G762" t="s">
        <v>3625</v>
      </c>
      <c r="H762" t="s">
        <v>3873</v>
      </c>
      <c r="I762" t="s">
        <v>7714</v>
      </c>
      <c r="J762" t="s">
        <v>3390</v>
      </c>
      <c r="K762" t="s">
        <v>3391</v>
      </c>
      <c r="L762" t="s">
        <v>7715</v>
      </c>
      <c r="M762" t="s">
        <v>7716</v>
      </c>
      <c r="N762" t="s">
        <v>3433</v>
      </c>
      <c r="O762" t="s">
        <v>3605</v>
      </c>
      <c r="P762">
        <v>15</v>
      </c>
      <c r="Q762" t="s">
        <v>3396</v>
      </c>
      <c r="R762">
        <v>207</v>
      </c>
      <c r="S762" t="s">
        <v>7717</v>
      </c>
      <c r="T762" t="s">
        <v>7717</v>
      </c>
      <c r="U762" t="s">
        <v>3398</v>
      </c>
    </row>
    <row r="763" spans="1:21" x14ac:dyDescent="0.2">
      <c r="A763">
        <v>2260</v>
      </c>
      <c r="B763" t="s">
        <v>1697</v>
      </c>
      <c r="C763" t="s">
        <v>7718</v>
      </c>
      <c r="D763" t="s">
        <v>7719</v>
      </c>
      <c r="F763" t="s">
        <v>7720</v>
      </c>
      <c r="G763" t="s">
        <v>7763</v>
      </c>
      <c r="H763" t="s">
        <v>4551</v>
      </c>
      <c r="I763" t="s">
        <v>22206</v>
      </c>
      <c r="J763" t="s">
        <v>5823</v>
      </c>
      <c r="K763" t="s">
        <v>3430</v>
      </c>
      <c r="L763" t="s">
        <v>7721</v>
      </c>
      <c r="M763" t="s">
        <v>7722</v>
      </c>
      <c r="N763" t="s">
        <v>7723</v>
      </c>
    </row>
    <row r="764" spans="1:21" x14ac:dyDescent="0.2">
      <c r="A764">
        <v>2261</v>
      </c>
      <c r="B764" t="s">
        <v>1697</v>
      </c>
      <c r="C764" t="s">
        <v>4478</v>
      </c>
      <c r="D764" t="s">
        <v>7724</v>
      </c>
      <c r="F764" t="s">
        <v>3986</v>
      </c>
      <c r="G764" t="s">
        <v>5547</v>
      </c>
      <c r="H764" t="s">
        <v>4174</v>
      </c>
      <c r="I764" t="s">
        <v>22206</v>
      </c>
      <c r="J764" t="s">
        <v>5823</v>
      </c>
      <c r="K764" t="s">
        <v>5340</v>
      </c>
      <c r="L764" t="s">
        <v>7725</v>
      </c>
      <c r="M764" t="s">
        <v>4824</v>
      </c>
      <c r="N764" t="s">
        <v>3490</v>
      </c>
      <c r="S764" t="s">
        <v>7726</v>
      </c>
      <c r="T764" t="s">
        <v>7726</v>
      </c>
      <c r="U764" t="s">
        <v>7726</v>
      </c>
    </row>
    <row r="765" spans="1:21" x14ac:dyDescent="0.2">
      <c r="A765">
        <v>2262</v>
      </c>
      <c r="B765" t="s">
        <v>1697</v>
      </c>
      <c r="C765" t="s">
        <v>7727</v>
      </c>
      <c r="D765" t="s">
        <v>7728</v>
      </c>
      <c r="I765" t="s">
        <v>5013</v>
      </c>
      <c r="J765" t="s">
        <v>4562</v>
      </c>
      <c r="K765" t="s">
        <v>4150</v>
      </c>
      <c r="L765" t="s">
        <v>7729</v>
      </c>
      <c r="M765" t="s">
        <v>7730</v>
      </c>
      <c r="Q765" t="s">
        <v>3396</v>
      </c>
      <c r="R765">
        <v>201</v>
      </c>
      <c r="S765" t="s">
        <v>6162</v>
      </c>
      <c r="T765" t="s">
        <v>6162</v>
      </c>
      <c r="U765" t="s">
        <v>6162</v>
      </c>
    </row>
    <row r="766" spans="1:21" x14ac:dyDescent="0.2">
      <c r="A766">
        <v>2263</v>
      </c>
      <c r="B766" t="s">
        <v>1697</v>
      </c>
      <c r="C766" t="s">
        <v>7731</v>
      </c>
      <c r="E766" t="s">
        <v>20880</v>
      </c>
      <c r="I766" t="s">
        <v>5013</v>
      </c>
      <c r="J766" t="s">
        <v>5837</v>
      </c>
      <c r="K766" t="s">
        <v>4150</v>
      </c>
      <c r="L766" t="s">
        <v>7732</v>
      </c>
      <c r="M766" t="s">
        <v>7733</v>
      </c>
      <c r="N766" t="s">
        <v>3394</v>
      </c>
      <c r="Q766" t="s">
        <v>3396</v>
      </c>
      <c r="R766">
        <v>214</v>
      </c>
      <c r="S766" t="s">
        <v>7734</v>
      </c>
      <c r="T766" t="s">
        <v>7735</v>
      </c>
      <c r="U766" t="s">
        <v>7735</v>
      </c>
    </row>
    <row r="767" spans="1:21" x14ac:dyDescent="0.2">
      <c r="A767">
        <v>2264</v>
      </c>
      <c r="B767" t="s">
        <v>1697</v>
      </c>
      <c r="C767" t="s">
        <v>7736</v>
      </c>
      <c r="D767" t="s">
        <v>4678</v>
      </c>
      <c r="E767" t="s">
        <v>20884</v>
      </c>
      <c r="F767" t="s">
        <v>7169</v>
      </c>
      <c r="G767" t="s">
        <v>20917</v>
      </c>
      <c r="H767" t="s">
        <v>6824</v>
      </c>
      <c r="I767" t="s">
        <v>7737</v>
      </c>
      <c r="J767" t="s">
        <v>3628</v>
      </c>
      <c r="K767" t="s">
        <v>3430</v>
      </c>
      <c r="L767" t="s">
        <v>7738</v>
      </c>
      <c r="M767" t="s">
        <v>7739</v>
      </c>
      <c r="O767" t="s">
        <v>4530</v>
      </c>
      <c r="P767">
        <v>82</v>
      </c>
      <c r="Q767" t="s">
        <v>4362</v>
      </c>
      <c r="R767">
        <v>241</v>
      </c>
      <c r="S767" t="s">
        <v>7740</v>
      </c>
      <c r="T767" t="s">
        <v>7741</v>
      </c>
      <c r="U767" t="s">
        <v>7740</v>
      </c>
    </row>
    <row r="768" spans="1:21" x14ac:dyDescent="0.2">
      <c r="A768">
        <v>2265</v>
      </c>
      <c r="B768" t="s">
        <v>1697</v>
      </c>
      <c r="C768" t="s">
        <v>7742</v>
      </c>
      <c r="D768" t="s">
        <v>4678</v>
      </c>
      <c r="E768" t="s">
        <v>20884</v>
      </c>
      <c r="F768" t="s">
        <v>3419</v>
      </c>
      <c r="G768" t="s">
        <v>3420</v>
      </c>
      <c r="H768" t="s">
        <v>3421</v>
      </c>
      <c r="I768" t="s">
        <v>7743</v>
      </c>
      <c r="J768" t="s">
        <v>4455</v>
      </c>
      <c r="K768" t="s">
        <v>4150</v>
      </c>
      <c r="L768" t="s">
        <v>7744</v>
      </c>
      <c r="M768" t="s">
        <v>7745</v>
      </c>
      <c r="N768" t="s">
        <v>3394</v>
      </c>
    </row>
    <row r="769" spans="1:21" x14ac:dyDescent="0.2">
      <c r="A769">
        <v>2266</v>
      </c>
      <c r="B769" t="s">
        <v>1697</v>
      </c>
      <c r="C769" t="s">
        <v>7746</v>
      </c>
      <c r="D769" t="s">
        <v>7747</v>
      </c>
      <c r="F769" t="s">
        <v>6086</v>
      </c>
      <c r="G769" t="s">
        <v>4016</v>
      </c>
      <c r="H769" t="s">
        <v>6927</v>
      </c>
      <c r="I769" t="s">
        <v>22207</v>
      </c>
      <c r="J769" t="s">
        <v>3628</v>
      </c>
      <c r="K769" t="s">
        <v>3422</v>
      </c>
      <c r="L769" t="s">
        <v>5064</v>
      </c>
      <c r="M769" t="s">
        <v>7749</v>
      </c>
      <c r="N769" t="s">
        <v>3394</v>
      </c>
      <c r="O769" t="s">
        <v>3395</v>
      </c>
      <c r="P769">
        <v>13</v>
      </c>
      <c r="Q769" t="s">
        <v>3396</v>
      </c>
      <c r="R769">
        <v>201</v>
      </c>
      <c r="S769" t="s">
        <v>6915</v>
      </c>
      <c r="T769" t="s">
        <v>6915</v>
      </c>
      <c r="U769" t="s">
        <v>3924</v>
      </c>
    </row>
    <row r="770" spans="1:21" x14ac:dyDescent="0.2">
      <c r="A770">
        <v>2267</v>
      </c>
      <c r="B770" t="s">
        <v>1697</v>
      </c>
      <c r="C770" t="s">
        <v>7750</v>
      </c>
      <c r="F770" t="s">
        <v>5013</v>
      </c>
      <c r="G770" t="s">
        <v>3747</v>
      </c>
      <c r="H770" t="s">
        <v>9795</v>
      </c>
      <c r="I770" t="s">
        <v>5013</v>
      </c>
      <c r="J770" t="s">
        <v>7751</v>
      </c>
      <c r="K770" t="s">
        <v>4150</v>
      </c>
      <c r="L770" t="s">
        <v>7752</v>
      </c>
      <c r="M770" t="s">
        <v>7753</v>
      </c>
      <c r="O770" t="s">
        <v>3605</v>
      </c>
      <c r="P770">
        <v>7</v>
      </c>
      <c r="Q770" t="s">
        <v>3396</v>
      </c>
      <c r="R770">
        <v>211</v>
      </c>
      <c r="S770" t="s">
        <v>7754</v>
      </c>
      <c r="T770" t="s">
        <v>7754</v>
      </c>
      <c r="U770" t="s">
        <v>7754</v>
      </c>
    </row>
    <row r="771" spans="1:21" x14ac:dyDescent="0.2">
      <c r="A771">
        <v>2268</v>
      </c>
      <c r="B771" t="s">
        <v>1697</v>
      </c>
      <c r="C771" t="s">
        <v>7755</v>
      </c>
      <c r="D771" t="s">
        <v>7756</v>
      </c>
      <c r="F771" t="s">
        <v>7757</v>
      </c>
      <c r="G771" t="s">
        <v>4016</v>
      </c>
      <c r="H771" t="s">
        <v>3410</v>
      </c>
      <c r="I771" t="s">
        <v>7758</v>
      </c>
      <c r="J771" t="s">
        <v>5999</v>
      </c>
      <c r="K771" t="s">
        <v>5005</v>
      </c>
      <c r="L771" t="s">
        <v>7759</v>
      </c>
      <c r="M771" t="s">
        <v>7760</v>
      </c>
      <c r="N771" t="s">
        <v>3433</v>
      </c>
      <c r="O771" t="s">
        <v>3605</v>
      </c>
      <c r="P771">
        <v>7</v>
      </c>
      <c r="Q771" t="s">
        <v>3396</v>
      </c>
      <c r="R771">
        <v>211</v>
      </c>
      <c r="S771" t="s">
        <v>5020</v>
      </c>
      <c r="T771" t="s">
        <v>5020</v>
      </c>
      <c r="U771" t="s">
        <v>5020</v>
      </c>
    </row>
    <row r="772" spans="1:21" ht="89.25" x14ac:dyDescent="0.2">
      <c r="A772">
        <v>2269</v>
      </c>
      <c r="B772" t="s">
        <v>1697</v>
      </c>
      <c r="C772" t="s">
        <v>7761</v>
      </c>
      <c r="D772" t="s">
        <v>7762</v>
      </c>
      <c r="F772" t="s">
        <v>5013</v>
      </c>
      <c r="G772" t="s">
        <v>3387</v>
      </c>
      <c r="H772" t="s">
        <v>3640</v>
      </c>
      <c r="I772" t="s">
        <v>5013</v>
      </c>
      <c r="J772" t="s">
        <v>3402</v>
      </c>
      <c r="K772" t="s">
        <v>4150</v>
      </c>
      <c r="L772" t="s">
        <v>7764</v>
      </c>
      <c r="M772" t="s">
        <v>7765</v>
      </c>
      <c r="N772" s="54" t="s">
        <v>20918</v>
      </c>
      <c r="O772" t="s">
        <v>3605</v>
      </c>
      <c r="P772">
        <v>76</v>
      </c>
      <c r="Q772" t="s">
        <v>3396</v>
      </c>
      <c r="R772">
        <v>211</v>
      </c>
      <c r="S772" t="s">
        <v>4555</v>
      </c>
      <c r="T772" t="s">
        <v>4555</v>
      </c>
      <c r="U772" t="s">
        <v>4555</v>
      </c>
    </row>
    <row r="773" spans="1:21" x14ac:dyDescent="0.2">
      <c r="A773">
        <v>227</v>
      </c>
      <c r="B773" t="s">
        <v>1697</v>
      </c>
      <c r="C773" t="s">
        <v>7766</v>
      </c>
      <c r="D773" t="s">
        <v>7767</v>
      </c>
      <c r="F773" t="s">
        <v>7441</v>
      </c>
      <c r="G773" t="s">
        <v>3542</v>
      </c>
      <c r="H773" t="s">
        <v>3494</v>
      </c>
      <c r="I773" t="s">
        <v>3428</v>
      </c>
      <c r="J773" t="s">
        <v>3402</v>
      </c>
      <c r="K773" t="s">
        <v>3391</v>
      </c>
      <c r="L773" t="s">
        <v>7768</v>
      </c>
      <c r="M773" t="s">
        <v>7769</v>
      </c>
      <c r="N773" t="s">
        <v>3433</v>
      </c>
      <c r="O773" t="s">
        <v>3605</v>
      </c>
      <c r="P773">
        <v>7</v>
      </c>
      <c r="Q773" t="s">
        <v>3396</v>
      </c>
      <c r="R773">
        <v>207</v>
      </c>
      <c r="S773" t="s">
        <v>7061</v>
      </c>
      <c r="T773" t="s">
        <v>7061</v>
      </c>
      <c r="U773" t="s">
        <v>3646</v>
      </c>
    </row>
    <row r="774" spans="1:21" x14ac:dyDescent="0.2">
      <c r="A774">
        <v>2270</v>
      </c>
      <c r="B774" t="s">
        <v>1697</v>
      </c>
      <c r="C774" t="s">
        <v>7770</v>
      </c>
      <c r="D774" t="s">
        <v>7771</v>
      </c>
      <c r="F774" t="s">
        <v>3552</v>
      </c>
      <c r="G774" t="s">
        <v>7772</v>
      </c>
      <c r="H774" t="s">
        <v>7773</v>
      </c>
      <c r="I774" t="s">
        <v>3561</v>
      </c>
      <c r="J774" t="s">
        <v>3544</v>
      </c>
      <c r="K774" t="s">
        <v>3545</v>
      </c>
      <c r="L774" t="s">
        <v>7774</v>
      </c>
      <c r="M774" t="s">
        <v>7775</v>
      </c>
      <c r="N774" t="s">
        <v>3433</v>
      </c>
      <c r="O774" t="s">
        <v>3605</v>
      </c>
      <c r="P774">
        <v>76</v>
      </c>
      <c r="Q774" t="s">
        <v>3396</v>
      </c>
      <c r="R774">
        <v>211</v>
      </c>
      <c r="S774" t="s">
        <v>5810</v>
      </c>
      <c r="T774" t="s">
        <v>5810</v>
      </c>
      <c r="U774" t="s">
        <v>7776</v>
      </c>
    </row>
    <row r="775" spans="1:21" x14ac:dyDescent="0.2">
      <c r="A775">
        <v>2271</v>
      </c>
      <c r="B775" t="s">
        <v>1697</v>
      </c>
      <c r="C775" t="s">
        <v>7777</v>
      </c>
      <c r="D775" t="s">
        <v>7778</v>
      </c>
      <c r="F775" t="s">
        <v>3585</v>
      </c>
      <c r="G775" t="s">
        <v>7779</v>
      </c>
      <c r="H775" t="s">
        <v>7780</v>
      </c>
      <c r="I775" t="s">
        <v>4821</v>
      </c>
      <c r="J775" t="s">
        <v>7781</v>
      </c>
      <c r="K775" t="s">
        <v>3545</v>
      </c>
      <c r="L775" t="s">
        <v>7782</v>
      </c>
      <c r="M775" t="s">
        <v>7783</v>
      </c>
      <c r="N775" t="s">
        <v>3433</v>
      </c>
      <c r="O775" t="s">
        <v>3605</v>
      </c>
      <c r="P775">
        <v>76</v>
      </c>
      <c r="Q775" t="s">
        <v>3396</v>
      </c>
      <c r="R775">
        <v>204</v>
      </c>
      <c r="S775" t="s">
        <v>7784</v>
      </c>
      <c r="T775" t="s">
        <v>7784</v>
      </c>
      <c r="U775" t="s">
        <v>3733</v>
      </c>
    </row>
    <row r="776" spans="1:21" x14ac:dyDescent="0.2">
      <c r="A776">
        <v>2272</v>
      </c>
      <c r="B776" t="s">
        <v>1697</v>
      </c>
      <c r="C776" t="s">
        <v>3185</v>
      </c>
      <c r="D776" t="s">
        <v>7785</v>
      </c>
      <c r="F776" t="s">
        <v>7786</v>
      </c>
      <c r="G776" t="s">
        <v>4016</v>
      </c>
      <c r="H776" t="s">
        <v>7490</v>
      </c>
      <c r="I776" t="s">
        <v>7696</v>
      </c>
      <c r="J776" t="s">
        <v>5999</v>
      </c>
      <c r="K776" t="s">
        <v>4150</v>
      </c>
      <c r="L776" t="s">
        <v>7789</v>
      </c>
      <c r="M776" t="s">
        <v>7790</v>
      </c>
      <c r="O776" t="s">
        <v>3453</v>
      </c>
      <c r="P776">
        <v>12</v>
      </c>
      <c r="Q776" t="s">
        <v>3396</v>
      </c>
      <c r="R776">
        <v>214</v>
      </c>
      <c r="S776" t="s">
        <v>7791</v>
      </c>
      <c r="T776" t="s">
        <v>7791</v>
      </c>
      <c r="U776" t="s">
        <v>7791</v>
      </c>
    </row>
    <row r="777" spans="1:21" x14ac:dyDescent="0.2">
      <c r="A777">
        <v>2273</v>
      </c>
      <c r="B777" t="s">
        <v>1697</v>
      </c>
      <c r="C777" t="s">
        <v>7792</v>
      </c>
      <c r="D777" t="s">
        <v>7793</v>
      </c>
      <c r="F777" t="s">
        <v>6175</v>
      </c>
      <c r="G777" t="s">
        <v>7763</v>
      </c>
      <c r="H777" t="s">
        <v>5269</v>
      </c>
      <c r="I777" t="s">
        <v>22206</v>
      </c>
      <c r="J777" t="s">
        <v>5823</v>
      </c>
      <c r="K777" t="s">
        <v>3422</v>
      </c>
      <c r="L777" t="s">
        <v>7794</v>
      </c>
      <c r="M777" t="s">
        <v>7795</v>
      </c>
      <c r="O777" t="s">
        <v>3917</v>
      </c>
      <c r="P777">
        <v>24</v>
      </c>
    </row>
    <row r="778" spans="1:21" x14ac:dyDescent="0.2">
      <c r="A778">
        <v>2274</v>
      </c>
      <c r="B778" t="s">
        <v>1697</v>
      </c>
      <c r="C778" t="s">
        <v>7796</v>
      </c>
      <c r="D778" t="s">
        <v>7797</v>
      </c>
      <c r="E778" t="s">
        <v>20884</v>
      </c>
      <c r="I778" t="s">
        <v>7798</v>
      </c>
      <c r="J778" t="s">
        <v>3628</v>
      </c>
      <c r="K778" t="s">
        <v>4150</v>
      </c>
      <c r="L778" t="s">
        <v>7799</v>
      </c>
      <c r="M778" t="s">
        <v>7800</v>
      </c>
      <c r="N778" t="s">
        <v>3394</v>
      </c>
      <c r="Q778" t="s">
        <v>4401</v>
      </c>
      <c r="R778">
        <v>220</v>
      </c>
      <c r="S778" t="s">
        <v>6452</v>
      </c>
      <c r="T778" t="s">
        <v>6452</v>
      </c>
      <c r="U778" t="s">
        <v>6452</v>
      </c>
    </row>
    <row r="779" spans="1:21" x14ac:dyDescent="0.2">
      <c r="A779">
        <v>4249</v>
      </c>
      <c r="B779" t="s">
        <v>1697</v>
      </c>
      <c r="C779" t="s">
        <v>7801</v>
      </c>
      <c r="D779" t="s">
        <v>7802</v>
      </c>
      <c r="I779" t="s">
        <v>3595</v>
      </c>
      <c r="J779" t="s">
        <v>4562</v>
      </c>
      <c r="K779" t="s">
        <v>4150</v>
      </c>
      <c r="L779" t="s">
        <v>7803</v>
      </c>
      <c r="M779" t="s">
        <v>7804</v>
      </c>
    </row>
    <row r="780" spans="1:21" x14ac:dyDescent="0.2">
      <c r="A780">
        <v>2276</v>
      </c>
      <c r="B780" t="s">
        <v>1697</v>
      </c>
      <c r="C780" t="s">
        <v>7805</v>
      </c>
      <c r="D780" t="s">
        <v>7806</v>
      </c>
      <c r="F780" t="s">
        <v>6926</v>
      </c>
      <c r="G780" t="s">
        <v>7807</v>
      </c>
      <c r="H780" t="s">
        <v>3610</v>
      </c>
      <c r="I780" t="s">
        <v>7809</v>
      </c>
      <c r="J780" t="s">
        <v>3679</v>
      </c>
      <c r="K780" t="s">
        <v>3430</v>
      </c>
      <c r="L780" t="s">
        <v>7810</v>
      </c>
      <c r="M780" t="s">
        <v>7811</v>
      </c>
      <c r="O780" t="s">
        <v>3758</v>
      </c>
      <c r="P780">
        <v>84</v>
      </c>
      <c r="Q780" t="s">
        <v>4362</v>
      </c>
      <c r="R780">
        <v>242</v>
      </c>
      <c r="S780" t="s">
        <v>7812</v>
      </c>
      <c r="T780" t="s">
        <v>7812</v>
      </c>
      <c r="U780" t="s">
        <v>7812</v>
      </c>
    </row>
    <row r="781" spans="1:21" x14ac:dyDescent="0.2">
      <c r="A781">
        <v>2277</v>
      </c>
      <c r="B781" t="s">
        <v>1697</v>
      </c>
      <c r="C781" t="s">
        <v>7813</v>
      </c>
      <c r="D781" t="s">
        <v>7814</v>
      </c>
      <c r="F781" t="s">
        <v>3495</v>
      </c>
      <c r="G781" t="s">
        <v>3420</v>
      </c>
      <c r="H781" t="s">
        <v>3421</v>
      </c>
      <c r="I781" t="s">
        <v>6272</v>
      </c>
      <c r="J781" t="s">
        <v>5999</v>
      </c>
      <c r="K781" t="s">
        <v>4150</v>
      </c>
      <c r="L781" t="s">
        <v>7815</v>
      </c>
      <c r="M781" t="s">
        <v>7816</v>
      </c>
      <c r="Q781" t="s">
        <v>3396</v>
      </c>
      <c r="R781">
        <v>209</v>
      </c>
      <c r="S781" t="s">
        <v>6162</v>
      </c>
      <c r="T781" t="s">
        <v>6162</v>
      </c>
      <c r="U781" t="s">
        <v>6162</v>
      </c>
    </row>
    <row r="782" spans="1:21" x14ac:dyDescent="0.2">
      <c r="A782">
        <v>2278</v>
      </c>
      <c r="B782" t="s">
        <v>1697</v>
      </c>
      <c r="C782" t="s">
        <v>7817</v>
      </c>
      <c r="D782" t="s">
        <v>7818</v>
      </c>
      <c r="F782" t="s">
        <v>5013</v>
      </c>
      <c r="G782" t="s">
        <v>3387</v>
      </c>
      <c r="H782" t="s">
        <v>9786</v>
      </c>
      <c r="I782" t="s">
        <v>5013</v>
      </c>
      <c r="J782" t="s">
        <v>6498</v>
      </c>
      <c r="K782" t="s">
        <v>7819</v>
      </c>
      <c r="L782" t="s">
        <v>7820</v>
      </c>
      <c r="M782" t="s">
        <v>7821</v>
      </c>
      <c r="O782" t="s">
        <v>3395</v>
      </c>
      <c r="P782">
        <v>78</v>
      </c>
      <c r="Q782" t="s">
        <v>4485</v>
      </c>
      <c r="R782">
        <v>203</v>
      </c>
      <c r="S782" t="s">
        <v>4555</v>
      </c>
      <c r="T782" t="s">
        <v>4555</v>
      </c>
      <c r="U782" t="s">
        <v>4555</v>
      </c>
    </row>
    <row r="783" spans="1:21" x14ac:dyDescent="0.2">
      <c r="A783">
        <v>2279</v>
      </c>
      <c r="B783" t="s">
        <v>1697</v>
      </c>
      <c r="C783" t="s">
        <v>7822</v>
      </c>
      <c r="D783" t="s">
        <v>7823</v>
      </c>
      <c r="I783" t="s">
        <v>7809</v>
      </c>
      <c r="J783" t="s">
        <v>4052</v>
      </c>
      <c r="K783" t="s">
        <v>4150</v>
      </c>
      <c r="L783" t="s">
        <v>7824</v>
      </c>
      <c r="M783" t="s">
        <v>7825</v>
      </c>
      <c r="N783" t="s">
        <v>3394</v>
      </c>
      <c r="Q783" t="s">
        <v>4401</v>
      </c>
      <c r="R783">
        <v>221</v>
      </c>
      <c r="S783" t="s">
        <v>7826</v>
      </c>
      <c r="T783" t="s">
        <v>7826</v>
      </c>
      <c r="U783" t="s">
        <v>7826</v>
      </c>
    </row>
    <row r="784" spans="1:21" x14ac:dyDescent="0.2">
      <c r="A784">
        <v>228</v>
      </c>
      <c r="B784" t="s">
        <v>1697</v>
      </c>
      <c r="C784" t="s">
        <v>7827</v>
      </c>
      <c r="D784" t="s">
        <v>7828</v>
      </c>
      <c r="F784" t="s">
        <v>3474</v>
      </c>
      <c r="G784" t="s">
        <v>4016</v>
      </c>
      <c r="H784" t="s">
        <v>6894</v>
      </c>
      <c r="I784" t="s">
        <v>22207</v>
      </c>
      <c r="J784" t="s">
        <v>3437</v>
      </c>
      <c r="K784" t="s">
        <v>3391</v>
      </c>
      <c r="L784" t="s">
        <v>7829</v>
      </c>
      <c r="M784" t="s">
        <v>7830</v>
      </c>
      <c r="N784" t="s">
        <v>4513</v>
      </c>
      <c r="O784" t="s">
        <v>3605</v>
      </c>
      <c r="P784">
        <v>76</v>
      </c>
      <c r="Q784" t="s">
        <v>3396</v>
      </c>
      <c r="R784">
        <v>211</v>
      </c>
      <c r="S784" t="s">
        <v>7831</v>
      </c>
      <c r="T784" t="s">
        <v>7831</v>
      </c>
      <c r="U784" t="s">
        <v>3687</v>
      </c>
    </row>
    <row r="785" spans="1:21" x14ac:dyDescent="0.2">
      <c r="A785">
        <v>2280</v>
      </c>
      <c r="B785" t="s">
        <v>1697</v>
      </c>
      <c r="C785" t="s">
        <v>7832</v>
      </c>
      <c r="D785" t="s">
        <v>7833</v>
      </c>
      <c r="F785" t="s">
        <v>7834</v>
      </c>
      <c r="G785" t="s">
        <v>7835</v>
      </c>
      <c r="H785" t="s">
        <v>21421</v>
      </c>
      <c r="I785" t="s">
        <v>7836</v>
      </c>
      <c r="J785" t="s">
        <v>3512</v>
      </c>
      <c r="K785" t="s">
        <v>3545</v>
      </c>
      <c r="L785" t="s">
        <v>7837</v>
      </c>
      <c r="M785" t="s">
        <v>4216</v>
      </c>
      <c r="N785" t="s">
        <v>4513</v>
      </c>
      <c r="O785" t="s">
        <v>3605</v>
      </c>
      <c r="P785">
        <v>75</v>
      </c>
      <c r="Q785" t="s">
        <v>3396</v>
      </c>
      <c r="R785">
        <v>211</v>
      </c>
      <c r="S785" t="s">
        <v>7838</v>
      </c>
      <c r="T785" t="s">
        <v>7838</v>
      </c>
      <c r="U785" t="s">
        <v>7839</v>
      </c>
    </row>
    <row r="786" spans="1:21" x14ac:dyDescent="0.2">
      <c r="A786">
        <v>2281</v>
      </c>
      <c r="B786" t="s">
        <v>1697</v>
      </c>
      <c r="C786" t="s">
        <v>7840</v>
      </c>
      <c r="D786" t="s">
        <v>7841</v>
      </c>
      <c r="F786" t="s">
        <v>14233</v>
      </c>
      <c r="G786" t="s">
        <v>3535</v>
      </c>
      <c r="H786" t="s">
        <v>7490</v>
      </c>
      <c r="I786" t="s">
        <v>4618</v>
      </c>
      <c r="J786" t="s">
        <v>20915</v>
      </c>
      <c r="K786" t="s">
        <v>3422</v>
      </c>
      <c r="L786" t="s">
        <v>7842</v>
      </c>
      <c r="M786" t="s">
        <v>7843</v>
      </c>
      <c r="N786" t="s">
        <v>20919</v>
      </c>
      <c r="O786" t="s">
        <v>3605</v>
      </c>
      <c r="P786">
        <v>76</v>
      </c>
      <c r="Q786" t="s">
        <v>3396</v>
      </c>
      <c r="R786">
        <v>211</v>
      </c>
      <c r="S786" t="s">
        <v>7844</v>
      </c>
      <c r="T786" t="s">
        <v>7844</v>
      </c>
      <c r="U786" t="s">
        <v>5426</v>
      </c>
    </row>
    <row r="787" spans="1:21" x14ac:dyDescent="0.2">
      <c r="A787">
        <v>2282</v>
      </c>
      <c r="B787" t="s">
        <v>1697</v>
      </c>
      <c r="C787" t="s">
        <v>7845</v>
      </c>
      <c r="D787" t="s">
        <v>7846</v>
      </c>
      <c r="F787" t="s">
        <v>7847</v>
      </c>
      <c r="G787" t="s">
        <v>7848</v>
      </c>
      <c r="H787" t="s">
        <v>6894</v>
      </c>
      <c r="I787" t="s">
        <v>7849</v>
      </c>
      <c r="J787" t="s">
        <v>3402</v>
      </c>
      <c r="K787" t="s">
        <v>3422</v>
      </c>
      <c r="L787" t="s">
        <v>7850</v>
      </c>
      <c r="M787" t="s">
        <v>7851</v>
      </c>
      <c r="N787" t="s">
        <v>4513</v>
      </c>
      <c r="O787" t="s">
        <v>3605</v>
      </c>
      <c r="P787">
        <v>76</v>
      </c>
      <c r="Q787" t="s">
        <v>3396</v>
      </c>
      <c r="R787">
        <v>211</v>
      </c>
      <c r="S787" t="s">
        <v>7044</v>
      </c>
      <c r="T787" t="s">
        <v>7044</v>
      </c>
      <c r="U787" t="s">
        <v>3687</v>
      </c>
    </row>
    <row r="788" spans="1:21" x14ac:dyDescent="0.2">
      <c r="A788">
        <v>2283</v>
      </c>
      <c r="B788" t="s">
        <v>1697</v>
      </c>
      <c r="C788" t="s">
        <v>7852</v>
      </c>
      <c r="D788" t="s">
        <v>7853</v>
      </c>
      <c r="F788" t="s">
        <v>6086</v>
      </c>
      <c r="G788" t="s">
        <v>3535</v>
      </c>
      <c r="H788" t="s">
        <v>6784</v>
      </c>
      <c r="I788" t="s">
        <v>6238</v>
      </c>
      <c r="J788" t="s">
        <v>3578</v>
      </c>
      <c r="K788" t="s">
        <v>3430</v>
      </c>
      <c r="L788" t="s">
        <v>7854</v>
      </c>
      <c r="M788" t="s">
        <v>7855</v>
      </c>
      <c r="N788" t="s">
        <v>3433</v>
      </c>
      <c r="O788" t="s">
        <v>3718</v>
      </c>
      <c r="P788">
        <v>16</v>
      </c>
      <c r="Q788" t="s">
        <v>3396</v>
      </c>
      <c r="R788">
        <v>208</v>
      </c>
      <c r="S788" t="s">
        <v>4547</v>
      </c>
      <c r="T788" t="s">
        <v>4547</v>
      </c>
      <c r="U788" t="s">
        <v>7856</v>
      </c>
    </row>
    <row r="789" spans="1:21" x14ac:dyDescent="0.2">
      <c r="A789">
        <v>2284</v>
      </c>
      <c r="B789" t="s">
        <v>1697</v>
      </c>
      <c r="C789" t="s">
        <v>7857</v>
      </c>
      <c r="D789" t="s">
        <v>7089</v>
      </c>
      <c r="I789" t="s">
        <v>7858</v>
      </c>
      <c r="J789" t="s">
        <v>4455</v>
      </c>
      <c r="K789" t="s">
        <v>4150</v>
      </c>
      <c r="L789" t="s">
        <v>7859</v>
      </c>
      <c r="M789" t="s">
        <v>7860</v>
      </c>
      <c r="N789" t="s">
        <v>3394</v>
      </c>
    </row>
    <row r="790" spans="1:21" x14ac:dyDescent="0.2">
      <c r="A790">
        <v>2285</v>
      </c>
      <c r="B790" t="s">
        <v>1697</v>
      </c>
      <c r="C790" t="s">
        <v>7861</v>
      </c>
      <c r="D790" t="s">
        <v>7862</v>
      </c>
      <c r="F790" t="s">
        <v>3833</v>
      </c>
      <c r="G790" t="s">
        <v>3542</v>
      </c>
      <c r="H790" t="s">
        <v>21422</v>
      </c>
      <c r="I790" t="s">
        <v>3595</v>
      </c>
      <c r="J790" t="s">
        <v>7864</v>
      </c>
      <c r="K790" t="s">
        <v>3430</v>
      </c>
      <c r="L790" t="s">
        <v>7865</v>
      </c>
      <c r="M790" t="s">
        <v>7866</v>
      </c>
      <c r="O790" t="s">
        <v>20885</v>
      </c>
      <c r="P790">
        <v>35</v>
      </c>
      <c r="Q790" t="s">
        <v>6350</v>
      </c>
      <c r="R790">
        <v>231</v>
      </c>
      <c r="S790" t="s">
        <v>4349</v>
      </c>
      <c r="T790" t="s">
        <v>4349</v>
      </c>
      <c r="U790" t="s">
        <v>4349</v>
      </c>
    </row>
    <row r="791" spans="1:21" x14ac:dyDescent="0.2">
      <c r="A791">
        <v>2286</v>
      </c>
      <c r="B791" t="s">
        <v>1697</v>
      </c>
      <c r="C791" t="s">
        <v>5841</v>
      </c>
      <c r="D791" t="s">
        <v>6100</v>
      </c>
      <c r="E791" t="s">
        <v>20884</v>
      </c>
      <c r="F791" t="s">
        <v>6976</v>
      </c>
      <c r="G791" t="s">
        <v>7867</v>
      </c>
      <c r="H791" t="s">
        <v>21423</v>
      </c>
      <c r="I791" t="s">
        <v>22206</v>
      </c>
      <c r="J791" t="s">
        <v>5823</v>
      </c>
      <c r="K791" t="s">
        <v>3430</v>
      </c>
      <c r="L791" t="s">
        <v>7868</v>
      </c>
      <c r="M791" t="s">
        <v>7869</v>
      </c>
      <c r="O791" t="s">
        <v>7707</v>
      </c>
      <c r="P791">
        <v>44</v>
      </c>
      <c r="S791" t="s">
        <v>7870</v>
      </c>
      <c r="T791" t="s">
        <v>7870</v>
      </c>
      <c r="U791" t="s">
        <v>7870</v>
      </c>
    </row>
    <row r="792" spans="1:21" x14ac:dyDescent="0.2">
      <c r="A792">
        <v>2287</v>
      </c>
      <c r="B792" t="s">
        <v>1697</v>
      </c>
      <c r="C792" t="s">
        <v>7871</v>
      </c>
      <c r="D792" t="s">
        <v>7872</v>
      </c>
      <c r="F792" t="s">
        <v>4008</v>
      </c>
      <c r="G792" t="s">
        <v>3535</v>
      </c>
      <c r="H792" t="s">
        <v>3793</v>
      </c>
      <c r="I792" t="s">
        <v>4618</v>
      </c>
      <c r="J792" t="s">
        <v>3544</v>
      </c>
      <c r="K792" t="s">
        <v>3430</v>
      </c>
      <c r="L792" t="s">
        <v>7873</v>
      </c>
      <c r="M792" t="s">
        <v>7874</v>
      </c>
      <c r="Q792" t="s">
        <v>3396</v>
      </c>
      <c r="R792">
        <v>210</v>
      </c>
      <c r="S792" t="s">
        <v>5295</v>
      </c>
      <c r="T792" t="s">
        <v>5295</v>
      </c>
      <c r="U792" t="s">
        <v>7875</v>
      </c>
    </row>
    <row r="793" spans="1:21" x14ac:dyDescent="0.2">
      <c r="A793">
        <v>2288</v>
      </c>
      <c r="B793" t="s">
        <v>1697</v>
      </c>
      <c r="C793" t="s">
        <v>6063</v>
      </c>
      <c r="D793" t="s">
        <v>7089</v>
      </c>
      <c r="F793" t="s">
        <v>7876</v>
      </c>
      <c r="G793" t="s">
        <v>7877</v>
      </c>
      <c r="H793" t="s">
        <v>7663</v>
      </c>
      <c r="I793" t="s">
        <v>7878</v>
      </c>
      <c r="J793" t="s">
        <v>3725</v>
      </c>
      <c r="K793" t="s">
        <v>3430</v>
      </c>
      <c r="L793" t="s">
        <v>7879</v>
      </c>
      <c r="M793" t="s">
        <v>7880</v>
      </c>
      <c r="O793" t="s">
        <v>5645</v>
      </c>
      <c r="P793">
        <v>122</v>
      </c>
      <c r="Q793" t="s">
        <v>4401</v>
      </c>
      <c r="R793">
        <v>222</v>
      </c>
    </row>
    <row r="794" spans="1:21" ht="255" x14ac:dyDescent="0.2">
      <c r="A794">
        <v>4248</v>
      </c>
      <c r="B794" t="s">
        <v>1697</v>
      </c>
      <c r="C794" t="s">
        <v>7881</v>
      </c>
      <c r="D794" t="s">
        <v>7882</v>
      </c>
      <c r="I794" t="s">
        <v>3595</v>
      </c>
      <c r="J794" t="s">
        <v>4455</v>
      </c>
      <c r="K794" t="s">
        <v>7819</v>
      </c>
      <c r="L794" t="s">
        <v>7883</v>
      </c>
      <c r="M794" t="s">
        <v>7884</v>
      </c>
      <c r="N794" s="54" t="s">
        <v>7885</v>
      </c>
    </row>
    <row r="795" spans="1:21" x14ac:dyDescent="0.2">
      <c r="A795">
        <v>229</v>
      </c>
      <c r="B795" t="s">
        <v>1697</v>
      </c>
      <c r="C795" t="s">
        <v>7886</v>
      </c>
      <c r="D795" t="s">
        <v>7887</v>
      </c>
      <c r="F795" t="s">
        <v>6012</v>
      </c>
      <c r="G795" t="s">
        <v>3387</v>
      </c>
      <c r="H795" t="s">
        <v>7888</v>
      </c>
      <c r="I795" t="s">
        <v>3428</v>
      </c>
      <c r="J795" t="s">
        <v>3390</v>
      </c>
      <c r="K795" t="s">
        <v>3391</v>
      </c>
      <c r="L795" t="s">
        <v>7889</v>
      </c>
      <c r="M795" t="s">
        <v>6433</v>
      </c>
      <c r="N795" t="s">
        <v>3433</v>
      </c>
      <c r="O795" t="s">
        <v>3605</v>
      </c>
      <c r="P795">
        <v>76</v>
      </c>
      <c r="Q795" t="s">
        <v>3396</v>
      </c>
      <c r="R795">
        <v>207</v>
      </c>
      <c r="S795" t="s">
        <v>6765</v>
      </c>
      <c r="T795" t="s">
        <v>6765</v>
      </c>
      <c r="U795" t="s">
        <v>6835</v>
      </c>
    </row>
    <row r="796" spans="1:21" x14ac:dyDescent="0.2">
      <c r="A796">
        <v>2290</v>
      </c>
      <c r="B796" t="s">
        <v>1697</v>
      </c>
      <c r="C796" t="s">
        <v>7890</v>
      </c>
      <c r="D796" t="s">
        <v>7891</v>
      </c>
      <c r="E796" t="s">
        <v>20884</v>
      </c>
      <c r="I796" t="s">
        <v>5013</v>
      </c>
      <c r="J796" t="s">
        <v>6629</v>
      </c>
      <c r="K796" t="s">
        <v>4150</v>
      </c>
      <c r="L796" t="s">
        <v>7892</v>
      </c>
      <c r="M796" t="s">
        <v>5148</v>
      </c>
      <c r="N796" t="s">
        <v>3394</v>
      </c>
      <c r="Q796" t="s">
        <v>5925</v>
      </c>
      <c r="R796">
        <v>160</v>
      </c>
      <c r="S796" t="s">
        <v>6632</v>
      </c>
      <c r="T796" t="s">
        <v>6632</v>
      </c>
      <c r="U796" t="s">
        <v>6632</v>
      </c>
    </row>
    <row r="797" spans="1:21" x14ac:dyDescent="0.2">
      <c r="A797">
        <v>2291</v>
      </c>
      <c r="B797" t="s">
        <v>1697</v>
      </c>
      <c r="C797" t="s">
        <v>20920</v>
      </c>
      <c r="D797" t="s">
        <v>7089</v>
      </c>
      <c r="F797" t="s">
        <v>7893</v>
      </c>
      <c r="G797" t="s">
        <v>3542</v>
      </c>
      <c r="H797" t="s">
        <v>18558</v>
      </c>
      <c r="I797" t="s">
        <v>7894</v>
      </c>
      <c r="J797" t="s">
        <v>4383</v>
      </c>
      <c r="K797" t="s">
        <v>3430</v>
      </c>
      <c r="L797" t="s">
        <v>7895</v>
      </c>
      <c r="M797" t="s">
        <v>7896</v>
      </c>
      <c r="N797" t="s">
        <v>3394</v>
      </c>
      <c r="O797" t="s">
        <v>7897</v>
      </c>
      <c r="P797">
        <v>26</v>
      </c>
    </row>
    <row r="798" spans="1:21" x14ac:dyDescent="0.2">
      <c r="A798">
        <v>2292</v>
      </c>
      <c r="B798" t="s">
        <v>1697</v>
      </c>
      <c r="C798" t="s">
        <v>7898</v>
      </c>
      <c r="D798" t="s">
        <v>7899</v>
      </c>
      <c r="I798" t="s">
        <v>22251</v>
      </c>
      <c r="J798" t="s">
        <v>4562</v>
      </c>
      <c r="K798" t="s">
        <v>4150</v>
      </c>
      <c r="L798" t="s">
        <v>7900</v>
      </c>
      <c r="M798" t="s">
        <v>7901</v>
      </c>
      <c r="N798" t="s">
        <v>3394</v>
      </c>
      <c r="Q798" t="s">
        <v>4362</v>
      </c>
      <c r="R798">
        <v>240</v>
      </c>
      <c r="S798" t="s">
        <v>4966</v>
      </c>
      <c r="T798" t="s">
        <v>4966</v>
      </c>
      <c r="U798" t="s">
        <v>4966</v>
      </c>
    </row>
    <row r="799" spans="1:21" x14ac:dyDescent="0.2">
      <c r="A799">
        <v>2293</v>
      </c>
      <c r="B799" t="s">
        <v>1697</v>
      </c>
      <c r="C799" t="s">
        <v>7902</v>
      </c>
      <c r="D799" t="s">
        <v>7903</v>
      </c>
      <c r="F799" t="s">
        <v>3552</v>
      </c>
      <c r="G799" t="s">
        <v>3825</v>
      </c>
      <c r="H799" t="s">
        <v>21424</v>
      </c>
      <c r="I799" t="s">
        <v>3843</v>
      </c>
      <c r="J799" t="s">
        <v>3390</v>
      </c>
      <c r="K799" t="s">
        <v>3391</v>
      </c>
      <c r="L799" t="s">
        <v>7904</v>
      </c>
      <c r="M799" t="s">
        <v>7905</v>
      </c>
      <c r="N799" t="s">
        <v>3394</v>
      </c>
      <c r="O799" t="s">
        <v>3598</v>
      </c>
      <c r="P799">
        <v>93</v>
      </c>
      <c r="Q799" t="s">
        <v>3396</v>
      </c>
      <c r="R799">
        <v>206</v>
      </c>
      <c r="S799" t="s">
        <v>7511</v>
      </c>
      <c r="T799" t="s">
        <v>7511</v>
      </c>
      <c r="U799" t="s">
        <v>3398</v>
      </c>
    </row>
    <row r="800" spans="1:21" x14ac:dyDescent="0.2">
      <c r="A800">
        <v>2299</v>
      </c>
      <c r="B800" t="s">
        <v>1697</v>
      </c>
      <c r="C800" t="s">
        <v>7906</v>
      </c>
      <c r="D800" t="s">
        <v>7907</v>
      </c>
      <c r="F800" t="s">
        <v>7908</v>
      </c>
      <c r="G800" t="s">
        <v>3387</v>
      </c>
      <c r="H800" t="s">
        <v>3444</v>
      </c>
      <c r="I800" t="s">
        <v>7909</v>
      </c>
      <c r="J800" t="s">
        <v>4099</v>
      </c>
      <c r="K800" t="s">
        <v>4150</v>
      </c>
      <c r="L800" t="s">
        <v>7910</v>
      </c>
      <c r="M800" t="s">
        <v>7911</v>
      </c>
      <c r="O800" t="s">
        <v>3598</v>
      </c>
      <c r="P800">
        <v>70</v>
      </c>
      <c r="Q800" t="s">
        <v>3396</v>
      </c>
      <c r="R800">
        <v>206</v>
      </c>
      <c r="S800" t="s">
        <v>7912</v>
      </c>
      <c r="T800" t="s">
        <v>7912</v>
      </c>
      <c r="U800" t="s">
        <v>7912</v>
      </c>
    </row>
    <row r="801" spans="1:21" x14ac:dyDescent="0.2">
      <c r="A801">
        <v>230</v>
      </c>
      <c r="B801" t="s">
        <v>1697</v>
      </c>
      <c r="C801" t="s">
        <v>7913</v>
      </c>
      <c r="D801" t="s">
        <v>7914</v>
      </c>
      <c r="F801" t="s">
        <v>3474</v>
      </c>
      <c r="G801" t="s">
        <v>3535</v>
      </c>
      <c r="H801" t="s">
        <v>3511</v>
      </c>
      <c r="I801" t="s">
        <v>3627</v>
      </c>
      <c r="J801" t="s">
        <v>3512</v>
      </c>
      <c r="K801" t="s">
        <v>3391</v>
      </c>
      <c r="L801" t="s">
        <v>7915</v>
      </c>
      <c r="M801" t="s">
        <v>7916</v>
      </c>
      <c r="N801" t="s">
        <v>3433</v>
      </c>
      <c r="O801" t="s">
        <v>3605</v>
      </c>
      <c r="P801">
        <v>15</v>
      </c>
      <c r="Q801" t="s">
        <v>3396</v>
      </c>
      <c r="R801">
        <v>207</v>
      </c>
      <c r="S801" t="s">
        <v>7917</v>
      </c>
      <c r="T801" t="s">
        <v>7917</v>
      </c>
      <c r="U801" t="s">
        <v>3398</v>
      </c>
    </row>
    <row r="802" spans="1:21" x14ac:dyDescent="0.2">
      <c r="A802">
        <v>2300</v>
      </c>
      <c r="B802" t="s">
        <v>1697</v>
      </c>
      <c r="C802" t="s">
        <v>7918</v>
      </c>
      <c r="D802" t="s">
        <v>5202</v>
      </c>
      <c r="F802" t="s">
        <v>7919</v>
      </c>
      <c r="G802" t="s">
        <v>5547</v>
      </c>
      <c r="H802" t="s">
        <v>6927</v>
      </c>
      <c r="I802" t="s">
        <v>4168</v>
      </c>
      <c r="J802" t="s">
        <v>6376</v>
      </c>
      <c r="K802" t="s">
        <v>3545</v>
      </c>
      <c r="L802" t="s">
        <v>7920</v>
      </c>
      <c r="M802" t="s">
        <v>7921</v>
      </c>
      <c r="O802" t="s">
        <v>3718</v>
      </c>
      <c r="P802">
        <v>94</v>
      </c>
      <c r="Q802" t="s">
        <v>3396</v>
      </c>
      <c r="R802">
        <v>205</v>
      </c>
      <c r="S802" t="s">
        <v>7584</v>
      </c>
      <c r="T802" t="s">
        <v>7584</v>
      </c>
      <c r="U802" t="s">
        <v>3752</v>
      </c>
    </row>
    <row r="803" spans="1:21" x14ac:dyDescent="0.2">
      <c r="A803">
        <v>2301</v>
      </c>
      <c r="B803" t="s">
        <v>1697</v>
      </c>
      <c r="C803" t="s">
        <v>7923</v>
      </c>
      <c r="D803" t="s">
        <v>7924</v>
      </c>
      <c r="F803" t="s">
        <v>4008</v>
      </c>
      <c r="G803" t="s">
        <v>3747</v>
      </c>
      <c r="H803" t="s">
        <v>7780</v>
      </c>
      <c r="I803" t="s">
        <v>7925</v>
      </c>
      <c r="J803" t="s">
        <v>3512</v>
      </c>
      <c r="K803" t="s">
        <v>3422</v>
      </c>
      <c r="L803" t="s">
        <v>7926</v>
      </c>
      <c r="M803" t="s">
        <v>7927</v>
      </c>
      <c r="O803" t="s">
        <v>3453</v>
      </c>
      <c r="P803">
        <v>71</v>
      </c>
      <c r="Q803" t="s">
        <v>3396</v>
      </c>
      <c r="R803">
        <v>204</v>
      </c>
      <c r="S803" t="s">
        <v>7928</v>
      </c>
      <c r="T803" t="s">
        <v>7928</v>
      </c>
      <c r="U803" t="s">
        <v>6956</v>
      </c>
    </row>
    <row r="804" spans="1:21" x14ac:dyDescent="0.2">
      <c r="A804">
        <v>2302</v>
      </c>
      <c r="B804" t="s">
        <v>1697</v>
      </c>
      <c r="C804" t="s">
        <v>7929</v>
      </c>
      <c r="D804" t="s">
        <v>7930</v>
      </c>
      <c r="F804" t="s">
        <v>3669</v>
      </c>
      <c r="G804" t="s">
        <v>7507</v>
      </c>
      <c r="H804" t="s">
        <v>5045</v>
      </c>
      <c r="I804" t="s">
        <v>3428</v>
      </c>
      <c r="J804" t="s">
        <v>3390</v>
      </c>
      <c r="K804" t="s">
        <v>3430</v>
      </c>
      <c r="L804" t="s">
        <v>7931</v>
      </c>
      <c r="M804" t="s">
        <v>7932</v>
      </c>
      <c r="O804" t="s">
        <v>3453</v>
      </c>
      <c r="P804">
        <v>97</v>
      </c>
      <c r="Q804" t="s">
        <v>4485</v>
      </c>
      <c r="R804">
        <v>173</v>
      </c>
      <c r="S804" t="s">
        <v>7933</v>
      </c>
      <c r="T804" t="s">
        <v>7933</v>
      </c>
      <c r="U804" t="s">
        <v>7934</v>
      </c>
    </row>
    <row r="805" spans="1:21" x14ac:dyDescent="0.2">
      <c r="A805">
        <v>2303</v>
      </c>
      <c r="B805" t="s">
        <v>1697</v>
      </c>
      <c r="C805" t="s">
        <v>6829</v>
      </c>
      <c r="D805" t="s">
        <v>7935</v>
      </c>
      <c r="F805" t="s">
        <v>4008</v>
      </c>
      <c r="G805" t="s">
        <v>7763</v>
      </c>
      <c r="H805" t="s">
        <v>4551</v>
      </c>
      <c r="I805" t="s">
        <v>22206</v>
      </c>
      <c r="J805" t="s">
        <v>5823</v>
      </c>
      <c r="K805" t="s">
        <v>3391</v>
      </c>
      <c r="L805" t="s">
        <v>7936</v>
      </c>
      <c r="M805" t="s">
        <v>7937</v>
      </c>
      <c r="N805" t="s">
        <v>3637</v>
      </c>
    </row>
    <row r="806" spans="1:21" x14ac:dyDescent="0.2">
      <c r="A806">
        <v>2304</v>
      </c>
      <c r="B806" t="s">
        <v>1697</v>
      </c>
      <c r="C806" t="s">
        <v>7938</v>
      </c>
      <c r="D806" t="s">
        <v>5202</v>
      </c>
      <c r="E806" t="s">
        <v>20879</v>
      </c>
      <c r="F806" t="s">
        <v>7919</v>
      </c>
      <c r="G806" t="s">
        <v>5547</v>
      </c>
      <c r="H806" t="s">
        <v>4174</v>
      </c>
      <c r="I806" t="s">
        <v>22206</v>
      </c>
      <c r="J806" t="s">
        <v>5823</v>
      </c>
      <c r="K806" t="s">
        <v>5028</v>
      </c>
      <c r="L806" t="s">
        <v>7939</v>
      </c>
      <c r="M806" t="s">
        <v>7940</v>
      </c>
      <c r="O806" t="s">
        <v>5753</v>
      </c>
      <c r="P806">
        <v>18</v>
      </c>
      <c r="S806" t="s">
        <v>7941</v>
      </c>
      <c r="T806" t="s">
        <v>7941</v>
      </c>
      <c r="U806" t="s">
        <v>7941</v>
      </c>
    </row>
    <row r="807" spans="1:21" x14ac:dyDescent="0.2">
      <c r="A807">
        <v>2305</v>
      </c>
      <c r="B807" t="s">
        <v>1697</v>
      </c>
      <c r="C807" t="s">
        <v>7942</v>
      </c>
      <c r="D807" t="s">
        <v>5202</v>
      </c>
      <c r="E807" t="s">
        <v>20879</v>
      </c>
      <c r="F807" t="s">
        <v>7919</v>
      </c>
      <c r="G807" t="s">
        <v>3885</v>
      </c>
      <c r="H807" t="s">
        <v>4174</v>
      </c>
      <c r="I807" t="s">
        <v>4168</v>
      </c>
      <c r="J807" t="s">
        <v>3725</v>
      </c>
      <c r="K807" t="s">
        <v>3545</v>
      </c>
      <c r="L807" t="s">
        <v>7943</v>
      </c>
      <c r="M807" t="s">
        <v>7944</v>
      </c>
      <c r="O807" t="s">
        <v>3718</v>
      </c>
      <c r="P807">
        <v>94</v>
      </c>
      <c r="Q807" t="s">
        <v>4485</v>
      </c>
      <c r="R807">
        <v>203</v>
      </c>
      <c r="S807" t="s">
        <v>7945</v>
      </c>
      <c r="T807" t="s">
        <v>3752</v>
      </c>
      <c r="U807" t="s">
        <v>3752</v>
      </c>
    </row>
    <row r="808" spans="1:21" x14ac:dyDescent="0.2">
      <c r="A808">
        <v>2306</v>
      </c>
      <c r="B808" t="s">
        <v>1697</v>
      </c>
      <c r="C808" t="s">
        <v>7946</v>
      </c>
      <c r="D808" t="s">
        <v>4088</v>
      </c>
      <c r="F808" t="s">
        <v>3669</v>
      </c>
      <c r="G808" t="s">
        <v>7763</v>
      </c>
      <c r="H808" t="s">
        <v>4551</v>
      </c>
      <c r="I808" t="s">
        <v>22206</v>
      </c>
      <c r="J808" t="s">
        <v>5823</v>
      </c>
      <c r="K808" t="s">
        <v>3430</v>
      </c>
      <c r="L808" t="s">
        <v>7947</v>
      </c>
      <c r="M808" t="s">
        <v>7948</v>
      </c>
      <c r="N808" t="s">
        <v>3637</v>
      </c>
    </row>
    <row r="809" spans="1:21" x14ac:dyDescent="0.2">
      <c r="A809">
        <v>2307</v>
      </c>
      <c r="B809" t="s">
        <v>1697</v>
      </c>
      <c r="C809" t="s">
        <v>7949</v>
      </c>
      <c r="D809" t="s">
        <v>7950</v>
      </c>
      <c r="F809" t="s">
        <v>3669</v>
      </c>
      <c r="G809" t="s">
        <v>7763</v>
      </c>
      <c r="H809" t="s">
        <v>4551</v>
      </c>
      <c r="I809" t="s">
        <v>22206</v>
      </c>
      <c r="J809" t="s">
        <v>5823</v>
      </c>
      <c r="K809" t="s">
        <v>3430</v>
      </c>
      <c r="L809" t="s">
        <v>7951</v>
      </c>
      <c r="M809" t="s">
        <v>7952</v>
      </c>
      <c r="N809" t="s">
        <v>3637</v>
      </c>
    </row>
    <row r="810" spans="1:21" x14ac:dyDescent="0.2">
      <c r="A810">
        <v>2308</v>
      </c>
      <c r="B810" t="s">
        <v>1697</v>
      </c>
      <c r="C810" t="s">
        <v>7953</v>
      </c>
      <c r="D810" t="s">
        <v>4678</v>
      </c>
      <c r="E810" t="s">
        <v>20884</v>
      </c>
      <c r="F810" t="s">
        <v>7954</v>
      </c>
      <c r="G810" t="s">
        <v>3387</v>
      </c>
      <c r="H810" t="s">
        <v>4174</v>
      </c>
      <c r="I810" t="s">
        <v>22206</v>
      </c>
      <c r="J810" t="s">
        <v>5823</v>
      </c>
      <c r="K810" t="s">
        <v>5028</v>
      </c>
      <c r="L810" t="s">
        <v>7955</v>
      </c>
      <c r="M810" t="s">
        <v>7956</v>
      </c>
      <c r="O810" t="s">
        <v>3718</v>
      </c>
      <c r="P810">
        <v>94</v>
      </c>
      <c r="S810" t="s">
        <v>5001</v>
      </c>
      <c r="T810" t="s">
        <v>5001</v>
      </c>
      <c r="U810" t="s">
        <v>5001</v>
      </c>
    </row>
    <row r="811" spans="1:21" x14ac:dyDescent="0.2">
      <c r="A811">
        <v>2309</v>
      </c>
      <c r="B811" t="s">
        <v>1697</v>
      </c>
      <c r="C811" t="s">
        <v>7957</v>
      </c>
      <c r="D811" t="s">
        <v>7958</v>
      </c>
      <c r="F811" t="s">
        <v>3669</v>
      </c>
      <c r="G811" t="s">
        <v>5547</v>
      </c>
      <c r="H811" t="s">
        <v>5062</v>
      </c>
      <c r="I811" t="s">
        <v>4933</v>
      </c>
      <c r="J811" t="s">
        <v>6825</v>
      </c>
      <c r="K811" t="s">
        <v>3430</v>
      </c>
      <c r="L811" t="s">
        <v>7959</v>
      </c>
      <c r="M811" t="s">
        <v>7960</v>
      </c>
      <c r="O811" t="s">
        <v>22242</v>
      </c>
      <c r="P811">
        <v>91</v>
      </c>
      <c r="Q811" t="s">
        <v>4485</v>
      </c>
      <c r="R811">
        <v>203</v>
      </c>
      <c r="S811" t="s">
        <v>7961</v>
      </c>
      <c r="T811" t="s">
        <v>7961</v>
      </c>
      <c r="U811" t="s">
        <v>3752</v>
      </c>
    </row>
    <row r="812" spans="1:21" x14ac:dyDescent="0.2">
      <c r="A812">
        <v>231</v>
      </c>
      <c r="B812" t="s">
        <v>1697</v>
      </c>
      <c r="C812" t="s">
        <v>7962</v>
      </c>
      <c r="D812" t="s">
        <v>7963</v>
      </c>
      <c r="F812" t="s">
        <v>3474</v>
      </c>
      <c r="G812" t="s">
        <v>3387</v>
      </c>
      <c r="H812" t="s">
        <v>6784</v>
      </c>
      <c r="I812" t="s">
        <v>22207</v>
      </c>
      <c r="J812" t="s">
        <v>4065</v>
      </c>
      <c r="K812" t="s">
        <v>3391</v>
      </c>
      <c r="L812" t="s">
        <v>7964</v>
      </c>
      <c r="M812" t="s">
        <v>7965</v>
      </c>
      <c r="N812" t="s">
        <v>4513</v>
      </c>
      <c r="O812" t="s">
        <v>3453</v>
      </c>
      <c r="P812">
        <v>12</v>
      </c>
      <c r="Q812" t="s">
        <v>3396</v>
      </c>
      <c r="R812">
        <v>210</v>
      </c>
      <c r="S812" t="s">
        <v>7966</v>
      </c>
      <c r="T812" t="s">
        <v>7966</v>
      </c>
      <c r="U812" t="s">
        <v>3557</v>
      </c>
    </row>
    <row r="813" spans="1:21" x14ac:dyDescent="0.2">
      <c r="A813">
        <v>2310</v>
      </c>
      <c r="B813" t="s">
        <v>1697</v>
      </c>
      <c r="C813" t="s">
        <v>7967</v>
      </c>
      <c r="D813" t="s">
        <v>7968</v>
      </c>
      <c r="F813" t="s">
        <v>4030</v>
      </c>
      <c r="G813" t="s">
        <v>7763</v>
      </c>
      <c r="H813" t="s">
        <v>4551</v>
      </c>
      <c r="I813" t="s">
        <v>22206</v>
      </c>
      <c r="J813" t="s">
        <v>5823</v>
      </c>
      <c r="K813" t="s">
        <v>3545</v>
      </c>
      <c r="L813" t="s">
        <v>7969</v>
      </c>
      <c r="M813" t="s">
        <v>7970</v>
      </c>
      <c r="N813" t="s">
        <v>3637</v>
      </c>
    </row>
    <row r="814" spans="1:21" x14ac:dyDescent="0.2">
      <c r="A814">
        <v>2311</v>
      </c>
      <c r="B814" t="s">
        <v>1697</v>
      </c>
      <c r="C814" t="s">
        <v>7971</v>
      </c>
      <c r="D814" t="s">
        <v>4678</v>
      </c>
      <c r="E814" t="s">
        <v>20884</v>
      </c>
      <c r="F814" t="s">
        <v>7954</v>
      </c>
      <c r="G814" t="s">
        <v>3387</v>
      </c>
      <c r="H814" t="s">
        <v>4174</v>
      </c>
      <c r="I814" t="s">
        <v>22206</v>
      </c>
      <c r="J814" t="s">
        <v>5823</v>
      </c>
      <c r="K814" t="s">
        <v>3430</v>
      </c>
      <c r="L814" t="s">
        <v>7972</v>
      </c>
      <c r="M814" t="s">
        <v>7973</v>
      </c>
      <c r="O814" t="s">
        <v>22247</v>
      </c>
      <c r="P814">
        <v>96</v>
      </c>
      <c r="S814" t="s">
        <v>7974</v>
      </c>
      <c r="T814" t="s">
        <v>7974</v>
      </c>
      <c r="U814" t="s">
        <v>7974</v>
      </c>
    </row>
    <row r="815" spans="1:21" x14ac:dyDescent="0.2">
      <c r="A815">
        <v>2312</v>
      </c>
      <c r="B815" t="s">
        <v>1697</v>
      </c>
      <c r="C815" t="s">
        <v>7975</v>
      </c>
      <c r="D815" t="s">
        <v>7976</v>
      </c>
      <c r="F815" t="s">
        <v>3585</v>
      </c>
      <c r="G815" t="s">
        <v>5547</v>
      </c>
      <c r="H815" t="s">
        <v>7977</v>
      </c>
      <c r="I815" t="s">
        <v>22206</v>
      </c>
      <c r="J815" t="s">
        <v>5823</v>
      </c>
      <c r="K815" t="s">
        <v>3430</v>
      </c>
      <c r="L815" t="s">
        <v>7978</v>
      </c>
      <c r="M815" t="s">
        <v>7979</v>
      </c>
      <c r="O815" t="s">
        <v>3598</v>
      </c>
      <c r="P815">
        <v>73</v>
      </c>
      <c r="S815" t="s">
        <v>5943</v>
      </c>
      <c r="T815" t="s">
        <v>5943</v>
      </c>
      <c r="U815" t="s">
        <v>5943</v>
      </c>
    </row>
    <row r="816" spans="1:21" x14ac:dyDescent="0.2">
      <c r="A816">
        <v>2313</v>
      </c>
      <c r="B816" t="s">
        <v>1697</v>
      </c>
      <c r="C816" t="s">
        <v>7980</v>
      </c>
      <c r="D816" t="s">
        <v>7981</v>
      </c>
      <c r="F816" t="s">
        <v>3669</v>
      </c>
      <c r="G816" t="s">
        <v>3387</v>
      </c>
      <c r="H816" t="s">
        <v>7982</v>
      </c>
      <c r="I816" t="s">
        <v>7983</v>
      </c>
      <c r="J816" t="s">
        <v>3578</v>
      </c>
      <c r="K816" t="s">
        <v>3430</v>
      </c>
      <c r="L816" t="s">
        <v>7984</v>
      </c>
      <c r="M816" t="s">
        <v>7985</v>
      </c>
      <c r="N816" t="s">
        <v>3500</v>
      </c>
      <c r="O816" t="s">
        <v>3453</v>
      </c>
      <c r="P816">
        <v>71</v>
      </c>
      <c r="Q816" t="s">
        <v>3396</v>
      </c>
      <c r="R816">
        <v>204</v>
      </c>
      <c r="S816" t="s">
        <v>7986</v>
      </c>
      <c r="T816" t="s">
        <v>7986</v>
      </c>
      <c r="U816" t="s">
        <v>7242</v>
      </c>
    </row>
    <row r="817" spans="1:21" x14ac:dyDescent="0.2">
      <c r="A817">
        <v>2314</v>
      </c>
      <c r="B817" t="s">
        <v>1697</v>
      </c>
      <c r="C817" t="s">
        <v>7987</v>
      </c>
      <c r="D817" t="s">
        <v>4678</v>
      </c>
      <c r="E817" t="s">
        <v>20884</v>
      </c>
      <c r="F817" t="s">
        <v>7954</v>
      </c>
      <c r="G817" t="s">
        <v>6905</v>
      </c>
      <c r="H817" t="s">
        <v>4174</v>
      </c>
      <c r="I817" t="s">
        <v>22206</v>
      </c>
      <c r="J817" t="s">
        <v>5823</v>
      </c>
      <c r="K817" t="s">
        <v>3430</v>
      </c>
      <c r="L817" t="s">
        <v>7988</v>
      </c>
      <c r="M817" t="s">
        <v>7989</v>
      </c>
      <c r="O817" t="s">
        <v>5753</v>
      </c>
      <c r="P817">
        <v>18</v>
      </c>
      <c r="S817" t="s">
        <v>5001</v>
      </c>
      <c r="T817" t="s">
        <v>5001</v>
      </c>
      <c r="U817" t="s">
        <v>5001</v>
      </c>
    </row>
    <row r="818" spans="1:21" x14ac:dyDescent="0.2">
      <c r="A818">
        <v>2315</v>
      </c>
      <c r="B818" t="s">
        <v>1697</v>
      </c>
      <c r="C818" t="s">
        <v>5481</v>
      </c>
      <c r="D818" t="s">
        <v>4678</v>
      </c>
      <c r="E818" t="s">
        <v>20884</v>
      </c>
      <c r="F818" t="s">
        <v>7954</v>
      </c>
      <c r="G818" t="s">
        <v>7507</v>
      </c>
      <c r="H818" t="s">
        <v>21425</v>
      </c>
      <c r="I818" t="s">
        <v>4168</v>
      </c>
      <c r="J818" t="s">
        <v>4934</v>
      </c>
      <c r="K818" t="s">
        <v>3430</v>
      </c>
      <c r="L818" t="s">
        <v>7990</v>
      </c>
      <c r="M818" t="s">
        <v>7991</v>
      </c>
      <c r="O818" t="s">
        <v>22242</v>
      </c>
      <c r="P818">
        <v>18</v>
      </c>
      <c r="Q818" t="s">
        <v>4485</v>
      </c>
      <c r="R818">
        <v>171</v>
      </c>
      <c r="S818" t="s">
        <v>7992</v>
      </c>
      <c r="T818" t="s">
        <v>7992</v>
      </c>
      <c r="U818" t="s">
        <v>3950</v>
      </c>
    </row>
    <row r="819" spans="1:21" x14ac:dyDescent="0.2">
      <c r="A819">
        <v>2316</v>
      </c>
      <c r="B819" t="s">
        <v>1697</v>
      </c>
      <c r="C819" t="s">
        <v>7993</v>
      </c>
      <c r="D819" t="s">
        <v>7994</v>
      </c>
      <c r="F819" t="s">
        <v>7995</v>
      </c>
      <c r="G819" t="s">
        <v>6087</v>
      </c>
      <c r="H819" t="s">
        <v>7399</v>
      </c>
      <c r="I819" t="s">
        <v>4933</v>
      </c>
      <c r="J819" t="s">
        <v>6825</v>
      </c>
      <c r="K819" t="s">
        <v>3422</v>
      </c>
      <c r="L819" t="s">
        <v>7996</v>
      </c>
      <c r="M819" t="s">
        <v>7997</v>
      </c>
      <c r="N819" t="s">
        <v>3394</v>
      </c>
      <c r="O819" t="s">
        <v>22242</v>
      </c>
      <c r="P819">
        <v>91</v>
      </c>
      <c r="Q819" t="s">
        <v>4485</v>
      </c>
      <c r="R819">
        <v>203</v>
      </c>
      <c r="S819" t="s">
        <v>7998</v>
      </c>
      <c r="T819" t="s">
        <v>7998</v>
      </c>
      <c r="U819" t="s">
        <v>4977</v>
      </c>
    </row>
    <row r="820" spans="1:21" x14ac:dyDescent="0.2">
      <c r="A820">
        <v>2317</v>
      </c>
      <c r="B820" t="s">
        <v>1697</v>
      </c>
      <c r="C820" t="s">
        <v>7999</v>
      </c>
      <c r="D820" t="s">
        <v>8000</v>
      </c>
      <c r="F820" t="s">
        <v>3669</v>
      </c>
      <c r="G820" t="s">
        <v>3387</v>
      </c>
      <c r="H820" t="s">
        <v>7657</v>
      </c>
      <c r="I820" t="s">
        <v>3428</v>
      </c>
      <c r="J820" t="s">
        <v>3429</v>
      </c>
      <c r="K820" t="s">
        <v>3430</v>
      </c>
      <c r="L820" t="s">
        <v>8001</v>
      </c>
      <c r="M820" t="s">
        <v>8002</v>
      </c>
      <c r="O820" t="s">
        <v>3718</v>
      </c>
      <c r="P820">
        <v>94</v>
      </c>
      <c r="Q820" t="s">
        <v>3396</v>
      </c>
      <c r="R820">
        <v>208</v>
      </c>
      <c r="S820" t="s">
        <v>8003</v>
      </c>
      <c r="T820" t="s">
        <v>8003</v>
      </c>
      <c r="U820" t="s">
        <v>8004</v>
      </c>
    </row>
    <row r="821" spans="1:21" x14ac:dyDescent="0.2">
      <c r="A821">
        <v>2318</v>
      </c>
      <c r="B821" t="s">
        <v>1697</v>
      </c>
      <c r="C821" t="s">
        <v>21426</v>
      </c>
      <c r="D821" t="s">
        <v>4678</v>
      </c>
      <c r="E821" t="s">
        <v>20884</v>
      </c>
      <c r="F821" t="s">
        <v>7954</v>
      </c>
      <c r="G821" t="s">
        <v>4593</v>
      </c>
      <c r="H821" t="s">
        <v>21427</v>
      </c>
      <c r="I821" t="s">
        <v>22206</v>
      </c>
      <c r="J821" t="s">
        <v>5823</v>
      </c>
      <c r="K821" t="s">
        <v>3430</v>
      </c>
      <c r="L821" t="s">
        <v>8005</v>
      </c>
      <c r="M821" t="s">
        <v>8006</v>
      </c>
      <c r="O821" t="s">
        <v>3598</v>
      </c>
      <c r="P821">
        <v>73</v>
      </c>
      <c r="S821" t="s">
        <v>5001</v>
      </c>
      <c r="T821" t="s">
        <v>5001</v>
      </c>
      <c r="U821" t="s">
        <v>5001</v>
      </c>
    </row>
    <row r="822" spans="1:21" x14ac:dyDescent="0.2">
      <c r="A822">
        <v>2319</v>
      </c>
      <c r="B822" t="s">
        <v>1697</v>
      </c>
      <c r="C822" t="s">
        <v>8007</v>
      </c>
      <c r="D822" t="s">
        <v>4088</v>
      </c>
      <c r="F822" t="s">
        <v>3986</v>
      </c>
      <c r="G822" t="s">
        <v>5547</v>
      </c>
      <c r="H822" t="s">
        <v>4174</v>
      </c>
      <c r="I822" t="s">
        <v>4933</v>
      </c>
      <c r="J822" t="s">
        <v>3671</v>
      </c>
      <c r="K822" t="s">
        <v>5340</v>
      </c>
      <c r="L822" t="s">
        <v>8008</v>
      </c>
      <c r="M822" t="s">
        <v>8009</v>
      </c>
      <c r="O822" t="s">
        <v>3598</v>
      </c>
      <c r="P822">
        <v>95</v>
      </c>
      <c r="Q822" t="s">
        <v>4485</v>
      </c>
      <c r="R822">
        <v>203</v>
      </c>
      <c r="S822" t="s">
        <v>8010</v>
      </c>
      <c r="T822" t="s">
        <v>6426</v>
      </c>
      <c r="U822" t="s">
        <v>6426</v>
      </c>
    </row>
    <row r="823" spans="1:21" x14ac:dyDescent="0.2">
      <c r="A823">
        <v>232</v>
      </c>
      <c r="B823" t="s">
        <v>1697</v>
      </c>
      <c r="C823" t="s">
        <v>8011</v>
      </c>
      <c r="D823" t="s">
        <v>8012</v>
      </c>
      <c r="F823" t="s">
        <v>3528</v>
      </c>
      <c r="G823" t="s">
        <v>3625</v>
      </c>
      <c r="H823" t="s">
        <v>8013</v>
      </c>
      <c r="I823" t="s">
        <v>3401</v>
      </c>
      <c r="J823" t="s">
        <v>3390</v>
      </c>
      <c r="K823" t="s">
        <v>3391</v>
      </c>
      <c r="L823" t="s">
        <v>8014</v>
      </c>
      <c r="M823" t="s">
        <v>8015</v>
      </c>
      <c r="N823" t="s">
        <v>3433</v>
      </c>
      <c r="O823" t="s">
        <v>3453</v>
      </c>
      <c r="P823">
        <v>11</v>
      </c>
      <c r="Q823" t="s">
        <v>3396</v>
      </c>
      <c r="R823">
        <v>210</v>
      </c>
      <c r="S823" t="s">
        <v>8016</v>
      </c>
      <c r="T823" t="s">
        <v>8016</v>
      </c>
      <c r="U823" t="s">
        <v>8017</v>
      </c>
    </row>
    <row r="824" spans="1:21" x14ac:dyDescent="0.2">
      <c r="A824">
        <v>2320</v>
      </c>
      <c r="B824" t="s">
        <v>1697</v>
      </c>
      <c r="C824" t="s">
        <v>8018</v>
      </c>
      <c r="D824" t="s">
        <v>8019</v>
      </c>
      <c r="F824" t="s">
        <v>6086</v>
      </c>
      <c r="G824" t="s">
        <v>6087</v>
      </c>
      <c r="H824" t="s">
        <v>21428</v>
      </c>
      <c r="I824" t="s">
        <v>8021</v>
      </c>
      <c r="J824" t="s">
        <v>3628</v>
      </c>
      <c r="K824" t="s">
        <v>3422</v>
      </c>
      <c r="L824" t="s">
        <v>8022</v>
      </c>
      <c r="M824" t="s">
        <v>8023</v>
      </c>
      <c r="N824" t="s">
        <v>3394</v>
      </c>
      <c r="O824" t="s">
        <v>3395</v>
      </c>
      <c r="P824">
        <v>77</v>
      </c>
      <c r="Q824" t="s">
        <v>3396</v>
      </c>
      <c r="R824">
        <v>212</v>
      </c>
      <c r="S824" t="s">
        <v>8024</v>
      </c>
      <c r="T824" t="s">
        <v>8024</v>
      </c>
      <c r="U824" t="s">
        <v>3752</v>
      </c>
    </row>
    <row r="825" spans="1:21" x14ac:dyDescent="0.2">
      <c r="A825">
        <v>2321</v>
      </c>
      <c r="B825" t="s">
        <v>1697</v>
      </c>
      <c r="C825" t="s">
        <v>8025</v>
      </c>
      <c r="D825" t="s">
        <v>5202</v>
      </c>
      <c r="F825" t="s">
        <v>7919</v>
      </c>
      <c r="G825" t="s">
        <v>16766</v>
      </c>
      <c r="H825" t="s">
        <v>3421</v>
      </c>
      <c r="I825" t="s">
        <v>22206</v>
      </c>
      <c r="J825" t="s">
        <v>5823</v>
      </c>
      <c r="K825" t="s">
        <v>3422</v>
      </c>
      <c r="L825" t="s">
        <v>8026</v>
      </c>
      <c r="M825" t="s">
        <v>8027</v>
      </c>
      <c r="N825" t="s">
        <v>8028</v>
      </c>
    </row>
    <row r="826" spans="1:21" x14ac:dyDescent="0.2">
      <c r="A826">
        <v>2322</v>
      </c>
      <c r="B826" t="s">
        <v>1697</v>
      </c>
      <c r="C826" t="s">
        <v>8029</v>
      </c>
      <c r="D826" t="s">
        <v>8030</v>
      </c>
      <c r="F826" t="s">
        <v>8031</v>
      </c>
      <c r="G826" t="s">
        <v>7763</v>
      </c>
      <c r="H826" t="s">
        <v>4551</v>
      </c>
      <c r="I826" t="s">
        <v>22206</v>
      </c>
      <c r="J826" t="s">
        <v>5823</v>
      </c>
      <c r="K826" t="s">
        <v>3545</v>
      </c>
      <c r="L826" t="s">
        <v>8032</v>
      </c>
      <c r="M826" t="s">
        <v>8033</v>
      </c>
      <c r="N826" t="s">
        <v>3017</v>
      </c>
      <c r="S826" t="s">
        <v>8034</v>
      </c>
      <c r="T826" t="s">
        <v>8034</v>
      </c>
      <c r="U826" t="s">
        <v>8034</v>
      </c>
    </row>
    <row r="827" spans="1:21" x14ac:dyDescent="0.2">
      <c r="A827">
        <v>2323</v>
      </c>
      <c r="B827" t="s">
        <v>1697</v>
      </c>
      <c r="C827" t="s">
        <v>8035</v>
      </c>
      <c r="D827" t="s">
        <v>4678</v>
      </c>
      <c r="E827" t="s">
        <v>20884</v>
      </c>
      <c r="F827" t="s">
        <v>7954</v>
      </c>
      <c r="G827" t="s">
        <v>6905</v>
      </c>
      <c r="H827" t="s">
        <v>4174</v>
      </c>
      <c r="I827" t="s">
        <v>22206</v>
      </c>
      <c r="J827" t="s">
        <v>5823</v>
      </c>
      <c r="K827" t="s">
        <v>5028</v>
      </c>
      <c r="L827" t="s">
        <v>8036</v>
      </c>
      <c r="M827" t="s">
        <v>8037</v>
      </c>
      <c r="O827" t="s">
        <v>3598</v>
      </c>
      <c r="P827">
        <v>95</v>
      </c>
      <c r="S827" t="s">
        <v>5001</v>
      </c>
      <c r="T827" t="s">
        <v>5001</v>
      </c>
      <c r="U827" t="s">
        <v>5001</v>
      </c>
    </row>
    <row r="828" spans="1:21" x14ac:dyDescent="0.2">
      <c r="A828">
        <v>2324</v>
      </c>
      <c r="B828" t="s">
        <v>1697</v>
      </c>
      <c r="C828" t="s">
        <v>8038</v>
      </c>
      <c r="D828" t="s">
        <v>8039</v>
      </c>
      <c r="F828" t="s">
        <v>8040</v>
      </c>
      <c r="G828" t="s">
        <v>6229</v>
      </c>
      <c r="H828" t="s">
        <v>5062</v>
      </c>
      <c r="I828" t="s">
        <v>8041</v>
      </c>
      <c r="J828" t="s">
        <v>6376</v>
      </c>
      <c r="K828" t="s">
        <v>3430</v>
      </c>
      <c r="L828" t="s">
        <v>8042</v>
      </c>
      <c r="M828" t="s">
        <v>8043</v>
      </c>
      <c r="O828" t="s">
        <v>3453</v>
      </c>
      <c r="P828">
        <v>97</v>
      </c>
      <c r="Q828" t="s">
        <v>4485</v>
      </c>
      <c r="R828">
        <v>173</v>
      </c>
      <c r="S828" t="s">
        <v>8044</v>
      </c>
      <c r="T828" t="s">
        <v>8045</v>
      </c>
      <c r="U828" t="s">
        <v>5525</v>
      </c>
    </row>
    <row r="829" spans="1:21" x14ac:dyDescent="0.2">
      <c r="A829">
        <v>2325</v>
      </c>
      <c r="B829" t="s">
        <v>1697</v>
      </c>
      <c r="C829" t="s">
        <v>8046</v>
      </c>
      <c r="D829" t="s">
        <v>8047</v>
      </c>
      <c r="F829" t="s">
        <v>3762</v>
      </c>
      <c r="G829" t="s">
        <v>5547</v>
      </c>
      <c r="H829" t="s">
        <v>8048</v>
      </c>
      <c r="I829" t="s">
        <v>22206</v>
      </c>
      <c r="J829" t="s">
        <v>22225</v>
      </c>
      <c r="K829" t="s">
        <v>3497</v>
      </c>
      <c r="L829" t="s">
        <v>8049</v>
      </c>
      <c r="M829" t="s">
        <v>8050</v>
      </c>
      <c r="N829" t="s">
        <v>3017</v>
      </c>
      <c r="S829" t="s">
        <v>8051</v>
      </c>
      <c r="T829" t="s">
        <v>8051</v>
      </c>
      <c r="U829" t="s">
        <v>8051</v>
      </c>
    </row>
    <row r="830" spans="1:21" x14ac:dyDescent="0.2">
      <c r="A830">
        <v>2326</v>
      </c>
      <c r="B830" t="s">
        <v>1697</v>
      </c>
      <c r="C830" t="s">
        <v>8052</v>
      </c>
      <c r="D830" t="s">
        <v>5202</v>
      </c>
      <c r="E830" t="s">
        <v>20878</v>
      </c>
      <c r="F830" t="s">
        <v>6837</v>
      </c>
      <c r="G830" t="s">
        <v>7254</v>
      </c>
      <c r="H830" t="s">
        <v>3945</v>
      </c>
      <c r="I830" t="s">
        <v>4168</v>
      </c>
      <c r="J830" t="s">
        <v>4052</v>
      </c>
      <c r="K830" t="s">
        <v>3422</v>
      </c>
      <c r="L830" t="s">
        <v>8053</v>
      </c>
      <c r="M830" t="s">
        <v>8054</v>
      </c>
      <c r="N830" t="s">
        <v>6840</v>
      </c>
      <c r="O830" t="s">
        <v>3605</v>
      </c>
      <c r="P830">
        <v>74</v>
      </c>
      <c r="Q830" t="s">
        <v>4485</v>
      </c>
      <c r="R830">
        <v>172</v>
      </c>
      <c r="S830" t="s">
        <v>8055</v>
      </c>
      <c r="T830" t="s">
        <v>8055</v>
      </c>
      <c r="U830" t="s">
        <v>4264</v>
      </c>
    </row>
    <row r="831" spans="1:21" x14ac:dyDescent="0.2">
      <c r="A831">
        <v>2327</v>
      </c>
      <c r="B831" t="s">
        <v>1697</v>
      </c>
      <c r="C831" t="s">
        <v>8056</v>
      </c>
      <c r="D831" t="s">
        <v>4678</v>
      </c>
      <c r="E831" t="s">
        <v>20884</v>
      </c>
      <c r="F831" t="s">
        <v>7954</v>
      </c>
      <c r="G831" t="s">
        <v>3387</v>
      </c>
      <c r="H831" t="s">
        <v>4174</v>
      </c>
      <c r="I831" t="s">
        <v>22206</v>
      </c>
      <c r="J831" t="s">
        <v>5823</v>
      </c>
      <c r="K831" t="s">
        <v>3430</v>
      </c>
      <c r="L831" t="s">
        <v>8057</v>
      </c>
      <c r="M831" t="s">
        <v>8058</v>
      </c>
      <c r="O831" t="s">
        <v>5205</v>
      </c>
      <c r="P831">
        <v>73</v>
      </c>
      <c r="S831" t="s">
        <v>5001</v>
      </c>
      <c r="T831" t="s">
        <v>5001</v>
      </c>
      <c r="U831" t="s">
        <v>5001</v>
      </c>
    </row>
    <row r="832" spans="1:21" x14ac:dyDescent="0.2">
      <c r="A832">
        <v>2328</v>
      </c>
      <c r="B832" t="s">
        <v>1697</v>
      </c>
      <c r="C832" t="s">
        <v>8059</v>
      </c>
      <c r="D832" t="s">
        <v>4678</v>
      </c>
      <c r="E832" t="s">
        <v>20884</v>
      </c>
      <c r="F832" t="s">
        <v>7954</v>
      </c>
      <c r="G832" t="s">
        <v>5888</v>
      </c>
      <c r="H832" t="s">
        <v>4174</v>
      </c>
      <c r="I832" t="s">
        <v>4168</v>
      </c>
      <c r="J832" t="s">
        <v>3725</v>
      </c>
      <c r="K832" t="s">
        <v>3430</v>
      </c>
      <c r="L832" t="s">
        <v>8060</v>
      </c>
      <c r="M832" t="s">
        <v>4914</v>
      </c>
      <c r="N832" t="s">
        <v>6840</v>
      </c>
      <c r="O832" t="s">
        <v>3453</v>
      </c>
      <c r="P832">
        <v>97</v>
      </c>
      <c r="Q832" t="s">
        <v>4485</v>
      </c>
      <c r="R832">
        <v>172</v>
      </c>
      <c r="S832" t="s">
        <v>6337</v>
      </c>
      <c r="T832" t="s">
        <v>4948</v>
      </c>
      <c r="U832" t="s">
        <v>4948</v>
      </c>
    </row>
    <row r="833" spans="1:21" x14ac:dyDescent="0.2">
      <c r="A833">
        <v>2329</v>
      </c>
      <c r="B833" t="s">
        <v>1697</v>
      </c>
      <c r="C833" t="s">
        <v>8061</v>
      </c>
      <c r="D833" t="s">
        <v>8062</v>
      </c>
      <c r="F833" t="s">
        <v>8063</v>
      </c>
      <c r="G833" t="s">
        <v>3387</v>
      </c>
      <c r="H833" t="s">
        <v>17125</v>
      </c>
      <c r="I833" t="s">
        <v>4618</v>
      </c>
      <c r="J833" t="s">
        <v>8064</v>
      </c>
      <c r="K833" t="s">
        <v>3430</v>
      </c>
      <c r="L833" t="s">
        <v>8065</v>
      </c>
      <c r="M833" t="s">
        <v>8066</v>
      </c>
      <c r="O833" t="s">
        <v>3453</v>
      </c>
      <c r="P833">
        <v>97</v>
      </c>
      <c r="Q833" t="s">
        <v>4485</v>
      </c>
      <c r="R833">
        <v>172</v>
      </c>
      <c r="S833" t="s">
        <v>6890</v>
      </c>
      <c r="T833" t="s">
        <v>5118</v>
      </c>
      <c r="U833" t="s">
        <v>4948</v>
      </c>
    </row>
    <row r="834" spans="1:21" x14ac:dyDescent="0.2">
      <c r="A834">
        <v>233</v>
      </c>
      <c r="B834" t="s">
        <v>1697</v>
      </c>
      <c r="C834" t="s">
        <v>8067</v>
      </c>
      <c r="D834" t="s">
        <v>8068</v>
      </c>
      <c r="F834" t="s">
        <v>3474</v>
      </c>
      <c r="G834" t="s">
        <v>3387</v>
      </c>
      <c r="H834" t="s">
        <v>3568</v>
      </c>
      <c r="I834" t="s">
        <v>22207</v>
      </c>
      <c r="J834" t="s">
        <v>3619</v>
      </c>
      <c r="K834" t="s">
        <v>3391</v>
      </c>
      <c r="L834" t="s">
        <v>8069</v>
      </c>
      <c r="M834" t="s">
        <v>8070</v>
      </c>
      <c r="N834" t="s">
        <v>3500</v>
      </c>
      <c r="O834" t="s">
        <v>3453</v>
      </c>
      <c r="P834">
        <v>11</v>
      </c>
      <c r="Q834" t="s">
        <v>3396</v>
      </c>
      <c r="R834">
        <v>210</v>
      </c>
      <c r="S834" t="s">
        <v>8016</v>
      </c>
      <c r="T834" t="s">
        <v>8016</v>
      </c>
      <c r="U834" t="s">
        <v>3398</v>
      </c>
    </row>
    <row r="835" spans="1:21" x14ac:dyDescent="0.2">
      <c r="A835">
        <v>2330</v>
      </c>
      <c r="B835" t="s">
        <v>1697</v>
      </c>
      <c r="C835" t="s">
        <v>8071</v>
      </c>
      <c r="D835" t="s">
        <v>8072</v>
      </c>
      <c r="F835" t="s">
        <v>4030</v>
      </c>
      <c r="G835" t="s">
        <v>3387</v>
      </c>
      <c r="H835" t="s">
        <v>3945</v>
      </c>
      <c r="I835" t="s">
        <v>4618</v>
      </c>
      <c r="J835" t="s">
        <v>3725</v>
      </c>
      <c r="K835" t="s">
        <v>3430</v>
      </c>
      <c r="L835" t="s">
        <v>8073</v>
      </c>
      <c r="M835" t="s">
        <v>8074</v>
      </c>
      <c r="O835" t="s">
        <v>3598</v>
      </c>
      <c r="P835">
        <v>70</v>
      </c>
      <c r="Q835" t="s">
        <v>4485</v>
      </c>
      <c r="R835">
        <v>173</v>
      </c>
      <c r="S835" t="s">
        <v>7066</v>
      </c>
      <c r="T835" t="s">
        <v>7066</v>
      </c>
      <c r="U835" t="s">
        <v>3752</v>
      </c>
    </row>
    <row r="836" spans="1:21" x14ac:dyDescent="0.2">
      <c r="A836">
        <v>2331</v>
      </c>
      <c r="B836" t="s">
        <v>1697</v>
      </c>
      <c r="C836" t="s">
        <v>7304</v>
      </c>
      <c r="D836" t="s">
        <v>8075</v>
      </c>
      <c r="F836" t="s">
        <v>8076</v>
      </c>
      <c r="G836" t="s">
        <v>18349</v>
      </c>
      <c r="H836" t="s">
        <v>5269</v>
      </c>
      <c r="I836" t="s">
        <v>22206</v>
      </c>
      <c r="J836" t="s">
        <v>5823</v>
      </c>
      <c r="K836" t="s">
        <v>3430</v>
      </c>
      <c r="L836" t="s">
        <v>8077</v>
      </c>
      <c r="M836" t="s">
        <v>8078</v>
      </c>
      <c r="N836" t="s">
        <v>8079</v>
      </c>
    </row>
    <row r="837" spans="1:21" x14ac:dyDescent="0.2">
      <c r="A837">
        <v>2332</v>
      </c>
      <c r="B837" t="s">
        <v>1697</v>
      </c>
      <c r="C837" t="s">
        <v>8080</v>
      </c>
      <c r="D837" t="s">
        <v>4678</v>
      </c>
      <c r="E837" t="s">
        <v>20884</v>
      </c>
      <c r="F837" t="s">
        <v>7954</v>
      </c>
      <c r="G837" t="s">
        <v>6229</v>
      </c>
      <c r="H837" t="s">
        <v>8081</v>
      </c>
      <c r="I837" t="s">
        <v>22206</v>
      </c>
      <c r="J837" t="s">
        <v>5823</v>
      </c>
      <c r="K837" t="s">
        <v>3430</v>
      </c>
      <c r="L837" t="s">
        <v>8082</v>
      </c>
      <c r="M837" t="s">
        <v>8083</v>
      </c>
      <c r="O837" t="s">
        <v>3598</v>
      </c>
      <c r="P837">
        <v>73</v>
      </c>
      <c r="S837" t="s">
        <v>7157</v>
      </c>
      <c r="T837" t="s">
        <v>8084</v>
      </c>
      <c r="U837" t="s">
        <v>8084</v>
      </c>
    </row>
    <row r="838" spans="1:21" x14ac:dyDescent="0.2">
      <c r="A838">
        <v>2333</v>
      </c>
      <c r="B838" t="s">
        <v>1697</v>
      </c>
      <c r="C838" t="s">
        <v>8085</v>
      </c>
      <c r="D838" t="s">
        <v>5202</v>
      </c>
      <c r="F838" t="s">
        <v>8086</v>
      </c>
      <c r="G838" t="s">
        <v>8087</v>
      </c>
      <c r="H838" t="s">
        <v>5173</v>
      </c>
      <c r="I838" t="s">
        <v>8088</v>
      </c>
      <c r="J838" t="s">
        <v>8089</v>
      </c>
      <c r="K838" t="s">
        <v>3430</v>
      </c>
      <c r="L838" t="s">
        <v>8090</v>
      </c>
      <c r="M838" t="s">
        <v>8091</v>
      </c>
      <c r="N838" t="s">
        <v>6840</v>
      </c>
      <c r="O838" t="s">
        <v>3718</v>
      </c>
      <c r="P838">
        <v>94</v>
      </c>
      <c r="Q838" t="s">
        <v>3396</v>
      </c>
      <c r="R838">
        <v>208</v>
      </c>
      <c r="S838" t="s">
        <v>8092</v>
      </c>
      <c r="T838" t="s">
        <v>7875</v>
      </c>
      <c r="U838" t="s">
        <v>7875</v>
      </c>
    </row>
    <row r="839" spans="1:21" x14ac:dyDescent="0.2">
      <c r="A839">
        <v>2334</v>
      </c>
      <c r="B839" t="s">
        <v>1697</v>
      </c>
      <c r="C839" t="s">
        <v>7304</v>
      </c>
      <c r="D839" t="s">
        <v>5202</v>
      </c>
      <c r="F839" t="s">
        <v>7919</v>
      </c>
      <c r="G839" t="s">
        <v>3387</v>
      </c>
      <c r="H839" t="s">
        <v>8093</v>
      </c>
      <c r="I839" t="s">
        <v>4168</v>
      </c>
      <c r="J839" t="s">
        <v>6431</v>
      </c>
      <c r="K839" t="s">
        <v>3430</v>
      </c>
      <c r="L839" t="s">
        <v>8094</v>
      </c>
      <c r="M839" t="s">
        <v>8095</v>
      </c>
      <c r="O839" t="s">
        <v>3598</v>
      </c>
      <c r="P839">
        <v>70</v>
      </c>
      <c r="Q839" t="s">
        <v>4485</v>
      </c>
      <c r="R839">
        <v>203</v>
      </c>
      <c r="S839" t="s">
        <v>8096</v>
      </c>
      <c r="T839" t="s">
        <v>8096</v>
      </c>
      <c r="U839" t="s">
        <v>3950</v>
      </c>
    </row>
    <row r="840" spans="1:21" x14ac:dyDescent="0.2">
      <c r="A840">
        <v>2335</v>
      </c>
      <c r="B840" t="s">
        <v>1697</v>
      </c>
      <c r="C840" t="s">
        <v>8097</v>
      </c>
      <c r="D840" t="s">
        <v>8098</v>
      </c>
      <c r="F840" t="s">
        <v>8099</v>
      </c>
      <c r="G840" t="s">
        <v>8100</v>
      </c>
      <c r="H840" t="s">
        <v>8238</v>
      </c>
      <c r="I840" t="s">
        <v>8102</v>
      </c>
      <c r="J840" t="s">
        <v>3679</v>
      </c>
      <c r="K840" t="s">
        <v>3430</v>
      </c>
      <c r="L840" t="s">
        <v>8103</v>
      </c>
      <c r="M840" t="s">
        <v>8104</v>
      </c>
      <c r="O840" t="s">
        <v>3598</v>
      </c>
      <c r="P840">
        <v>95</v>
      </c>
      <c r="Q840" t="s">
        <v>4485</v>
      </c>
      <c r="R840">
        <v>203</v>
      </c>
      <c r="S840" t="s">
        <v>8003</v>
      </c>
      <c r="T840" t="s">
        <v>8003</v>
      </c>
      <c r="U840" t="s">
        <v>5073</v>
      </c>
    </row>
    <row r="841" spans="1:21" x14ac:dyDescent="0.2">
      <c r="A841">
        <v>2336</v>
      </c>
      <c r="B841" t="s">
        <v>1697</v>
      </c>
      <c r="C841" t="s">
        <v>8105</v>
      </c>
      <c r="D841" t="s">
        <v>8106</v>
      </c>
      <c r="F841" t="s">
        <v>6926</v>
      </c>
      <c r="G841" t="s">
        <v>7638</v>
      </c>
      <c r="H841" t="s">
        <v>8133</v>
      </c>
      <c r="I841" t="s">
        <v>4142</v>
      </c>
      <c r="J841" t="s">
        <v>3628</v>
      </c>
      <c r="K841" t="s">
        <v>3422</v>
      </c>
      <c r="L841" t="s">
        <v>8107</v>
      </c>
      <c r="M841" t="s">
        <v>8108</v>
      </c>
      <c r="O841" t="s">
        <v>3718</v>
      </c>
      <c r="P841">
        <v>94</v>
      </c>
      <c r="Q841" t="s">
        <v>3396</v>
      </c>
      <c r="R841">
        <v>208</v>
      </c>
      <c r="S841" t="s">
        <v>8109</v>
      </c>
      <c r="T841" t="s">
        <v>8109</v>
      </c>
      <c r="U841" t="s">
        <v>4264</v>
      </c>
    </row>
    <row r="842" spans="1:21" x14ac:dyDescent="0.2">
      <c r="A842">
        <v>2337</v>
      </c>
      <c r="B842" t="s">
        <v>1697</v>
      </c>
      <c r="C842" t="s">
        <v>8110</v>
      </c>
      <c r="D842" t="s">
        <v>4678</v>
      </c>
      <c r="E842" t="s">
        <v>20884</v>
      </c>
      <c r="F842" t="s">
        <v>7169</v>
      </c>
      <c r="G842" t="s">
        <v>6905</v>
      </c>
      <c r="H842" t="s">
        <v>8111</v>
      </c>
      <c r="I842" t="s">
        <v>22206</v>
      </c>
      <c r="J842" t="s">
        <v>5823</v>
      </c>
      <c r="K842" t="s">
        <v>3422</v>
      </c>
      <c r="L842" t="s">
        <v>8112</v>
      </c>
      <c r="M842" t="s">
        <v>8113</v>
      </c>
      <c r="O842" t="s">
        <v>22247</v>
      </c>
      <c r="P842">
        <v>96</v>
      </c>
      <c r="S842" t="s">
        <v>8114</v>
      </c>
      <c r="T842" t="s">
        <v>8084</v>
      </c>
      <c r="U842" t="s">
        <v>8084</v>
      </c>
    </row>
    <row r="843" spans="1:21" x14ac:dyDescent="0.2">
      <c r="A843">
        <v>2338</v>
      </c>
      <c r="B843" t="s">
        <v>1697</v>
      </c>
      <c r="C843" t="s">
        <v>8115</v>
      </c>
      <c r="D843" t="s">
        <v>8116</v>
      </c>
      <c r="F843" t="s">
        <v>6926</v>
      </c>
      <c r="G843" t="s">
        <v>3387</v>
      </c>
      <c r="H843" t="s">
        <v>5767</v>
      </c>
      <c r="I843" t="s">
        <v>3595</v>
      </c>
      <c r="J843" t="s">
        <v>3390</v>
      </c>
      <c r="K843" t="s">
        <v>3422</v>
      </c>
      <c r="L843" t="s">
        <v>8117</v>
      </c>
      <c r="M843" t="s">
        <v>8118</v>
      </c>
      <c r="O843" t="s">
        <v>3598</v>
      </c>
      <c r="P843">
        <v>70</v>
      </c>
      <c r="Q843" t="s">
        <v>3396</v>
      </c>
      <c r="R843">
        <v>206</v>
      </c>
      <c r="S843" t="s">
        <v>4165</v>
      </c>
      <c r="T843" t="s">
        <v>4165</v>
      </c>
      <c r="U843" t="s">
        <v>7015</v>
      </c>
    </row>
    <row r="844" spans="1:21" x14ac:dyDescent="0.2">
      <c r="A844">
        <v>2339</v>
      </c>
      <c r="B844" t="s">
        <v>1697</v>
      </c>
      <c r="C844" t="s">
        <v>8119</v>
      </c>
      <c r="D844" t="s">
        <v>8120</v>
      </c>
      <c r="F844" t="s">
        <v>6086</v>
      </c>
      <c r="G844" t="s">
        <v>4584</v>
      </c>
      <c r="H844" t="s">
        <v>3723</v>
      </c>
      <c r="I844" t="s">
        <v>22207</v>
      </c>
      <c r="J844" t="s">
        <v>5837</v>
      </c>
      <c r="K844" t="s">
        <v>3422</v>
      </c>
      <c r="L844" t="s">
        <v>8121</v>
      </c>
      <c r="M844" t="s">
        <v>8122</v>
      </c>
      <c r="N844" t="s">
        <v>3394</v>
      </c>
      <c r="O844" t="s">
        <v>3605</v>
      </c>
      <c r="P844">
        <v>7</v>
      </c>
      <c r="Q844" t="s">
        <v>3396</v>
      </c>
      <c r="R844">
        <v>207</v>
      </c>
      <c r="S844" t="s">
        <v>5001</v>
      </c>
      <c r="T844" t="s">
        <v>5001</v>
      </c>
      <c r="U844" t="s">
        <v>5311</v>
      </c>
    </row>
    <row r="845" spans="1:21" x14ac:dyDescent="0.2">
      <c r="A845">
        <v>234</v>
      </c>
      <c r="B845" t="s">
        <v>1697</v>
      </c>
      <c r="C845" t="s">
        <v>8123</v>
      </c>
      <c r="D845" t="s">
        <v>8124</v>
      </c>
      <c r="F845" t="s">
        <v>3474</v>
      </c>
      <c r="G845" t="s">
        <v>3420</v>
      </c>
      <c r="H845" t="s">
        <v>3421</v>
      </c>
      <c r="I845" t="s">
        <v>22206</v>
      </c>
      <c r="J845" t="s">
        <v>3850</v>
      </c>
      <c r="K845" t="s">
        <v>3391</v>
      </c>
      <c r="L845" t="s">
        <v>8125</v>
      </c>
      <c r="M845" t="s">
        <v>8126</v>
      </c>
      <c r="S845" t="s">
        <v>8127</v>
      </c>
      <c r="T845" t="s">
        <v>8127</v>
      </c>
      <c r="U845" t="s">
        <v>8127</v>
      </c>
    </row>
    <row r="846" spans="1:21" x14ac:dyDescent="0.2">
      <c r="A846">
        <v>2340</v>
      </c>
      <c r="B846" t="s">
        <v>1697</v>
      </c>
      <c r="C846" t="s">
        <v>8128</v>
      </c>
      <c r="D846" t="s">
        <v>8129</v>
      </c>
      <c r="F846" t="s">
        <v>6926</v>
      </c>
      <c r="G846" t="s">
        <v>6905</v>
      </c>
      <c r="H846" t="s">
        <v>7018</v>
      </c>
      <c r="I846" t="s">
        <v>8130</v>
      </c>
      <c r="J846" t="s">
        <v>4505</v>
      </c>
      <c r="K846" t="s">
        <v>3422</v>
      </c>
      <c r="L846" t="s">
        <v>7969</v>
      </c>
      <c r="M846" t="s">
        <v>8131</v>
      </c>
      <c r="O846" t="s">
        <v>3395</v>
      </c>
      <c r="P846">
        <v>77</v>
      </c>
      <c r="Q846" t="s">
        <v>3396</v>
      </c>
      <c r="R846">
        <v>200</v>
      </c>
      <c r="S846" t="s">
        <v>7189</v>
      </c>
      <c r="T846" t="s">
        <v>7189</v>
      </c>
      <c r="U846" t="s">
        <v>4264</v>
      </c>
    </row>
    <row r="847" spans="1:21" x14ac:dyDescent="0.2">
      <c r="A847">
        <v>2341</v>
      </c>
      <c r="B847" t="s">
        <v>1697</v>
      </c>
      <c r="C847" t="s">
        <v>4743</v>
      </c>
      <c r="D847" t="s">
        <v>8132</v>
      </c>
      <c r="F847" t="s">
        <v>6926</v>
      </c>
      <c r="G847" t="s">
        <v>6229</v>
      </c>
      <c r="H847" t="s">
        <v>8133</v>
      </c>
      <c r="I847" t="s">
        <v>22207</v>
      </c>
      <c r="J847" t="s">
        <v>3411</v>
      </c>
      <c r="K847" t="s">
        <v>3422</v>
      </c>
      <c r="L847" t="s">
        <v>8134</v>
      </c>
      <c r="M847" t="s">
        <v>8135</v>
      </c>
      <c r="O847" t="s">
        <v>3605</v>
      </c>
      <c r="P847">
        <v>75</v>
      </c>
      <c r="Q847" t="s">
        <v>3396</v>
      </c>
      <c r="R847">
        <v>200</v>
      </c>
      <c r="S847" t="s">
        <v>6015</v>
      </c>
      <c r="T847" t="s">
        <v>6015</v>
      </c>
      <c r="U847" t="s">
        <v>7242</v>
      </c>
    </row>
    <row r="848" spans="1:21" x14ac:dyDescent="0.2">
      <c r="A848">
        <v>2342</v>
      </c>
      <c r="B848" t="s">
        <v>1697</v>
      </c>
      <c r="C848" t="s">
        <v>8136</v>
      </c>
      <c r="D848" t="s">
        <v>5202</v>
      </c>
      <c r="E848" t="s">
        <v>20878</v>
      </c>
      <c r="F848" t="s">
        <v>6837</v>
      </c>
      <c r="G848" t="s">
        <v>7763</v>
      </c>
      <c r="H848" t="s">
        <v>3421</v>
      </c>
      <c r="I848" t="s">
        <v>22206</v>
      </c>
      <c r="J848" t="s">
        <v>5823</v>
      </c>
      <c r="K848" t="s">
        <v>3921</v>
      </c>
      <c r="L848" t="s">
        <v>8137</v>
      </c>
      <c r="M848" t="s">
        <v>8138</v>
      </c>
      <c r="N848" t="s">
        <v>5419</v>
      </c>
    </row>
    <row r="849" spans="1:21" x14ac:dyDescent="0.2">
      <c r="A849">
        <v>2343</v>
      </c>
      <c r="B849" t="s">
        <v>1697</v>
      </c>
      <c r="C849" t="s">
        <v>8139</v>
      </c>
      <c r="D849" t="s">
        <v>5202</v>
      </c>
      <c r="E849" t="s">
        <v>20878</v>
      </c>
      <c r="F849" t="s">
        <v>6837</v>
      </c>
      <c r="G849" t="s">
        <v>21429</v>
      </c>
      <c r="H849" t="s">
        <v>4658</v>
      </c>
      <c r="I849" t="s">
        <v>22206</v>
      </c>
      <c r="J849" t="s">
        <v>5823</v>
      </c>
      <c r="K849" t="s">
        <v>3921</v>
      </c>
      <c r="L849" t="s">
        <v>8140</v>
      </c>
      <c r="M849" t="s">
        <v>8141</v>
      </c>
      <c r="N849" t="s">
        <v>6840</v>
      </c>
      <c r="O849" t="s">
        <v>3598</v>
      </c>
      <c r="P849">
        <v>95</v>
      </c>
      <c r="S849" t="s">
        <v>8142</v>
      </c>
      <c r="T849" t="s">
        <v>8142</v>
      </c>
      <c r="U849" t="s">
        <v>8142</v>
      </c>
    </row>
    <row r="850" spans="1:21" x14ac:dyDescent="0.2">
      <c r="A850">
        <v>2344</v>
      </c>
      <c r="B850" t="s">
        <v>1697</v>
      </c>
      <c r="C850" t="s">
        <v>8143</v>
      </c>
      <c r="D850" t="s">
        <v>5202</v>
      </c>
      <c r="E850" t="s">
        <v>20878</v>
      </c>
      <c r="F850" t="s">
        <v>6837</v>
      </c>
      <c r="G850" t="s">
        <v>16766</v>
      </c>
      <c r="H850" t="s">
        <v>6237</v>
      </c>
      <c r="I850" t="s">
        <v>22206</v>
      </c>
      <c r="J850" t="s">
        <v>5823</v>
      </c>
      <c r="K850" t="s">
        <v>3921</v>
      </c>
      <c r="L850" t="s">
        <v>8144</v>
      </c>
      <c r="M850" t="s">
        <v>8145</v>
      </c>
      <c r="N850" t="s">
        <v>6850</v>
      </c>
    </row>
    <row r="851" spans="1:21" x14ac:dyDescent="0.2">
      <c r="A851">
        <v>2345</v>
      </c>
      <c r="B851" t="s">
        <v>1697</v>
      </c>
      <c r="C851" t="s">
        <v>8146</v>
      </c>
      <c r="D851" t="s">
        <v>5202</v>
      </c>
      <c r="E851" t="s">
        <v>20878</v>
      </c>
      <c r="F851" t="s">
        <v>6837</v>
      </c>
      <c r="G851" t="s">
        <v>8290</v>
      </c>
      <c r="H851" t="s">
        <v>4174</v>
      </c>
      <c r="I851" t="s">
        <v>22206</v>
      </c>
      <c r="J851" t="s">
        <v>5823</v>
      </c>
      <c r="K851" t="s">
        <v>3921</v>
      </c>
      <c r="L851" t="s">
        <v>8147</v>
      </c>
      <c r="M851" t="s">
        <v>8148</v>
      </c>
      <c r="N851" t="s">
        <v>6840</v>
      </c>
      <c r="O851" t="s">
        <v>3598</v>
      </c>
      <c r="P851">
        <v>95</v>
      </c>
      <c r="S851" t="s">
        <v>6841</v>
      </c>
      <c r="T851" t="s">
        <v>6841</v>
      </c>
      <c r="U851" t="s">
        <v>6841</v>
      </c>
    </row>
    <row r="852" spans="1:21" x14ac:dyDescent="0.2">
      <c r="A852">
        <v>2346</v>
      </c>
      <c r="B852" t="s">
        <v>1697</v>
      </c>
      <c r="C852" t="s">
        <v>8149</v>
      </c>
      <c r="D852" t="s">
        <v>5202</v>
      </c>
      <c r="E852" t="s">
        <v>20878</v>
      </c>
      <c r="F852" t="s">
        <v>6837</v>
      </c>
      <c r="G852" t="s">
        <v>5547</v>
      </c>
      <c r="H852" t="s">
        <v>4174</v>
      </c>
      <c r="I852" t="s">
        <v>22206</v>
      </c>
      <c r="J852" t="s">
        <v>5823</v>
      </c>
      <c r="K852" t="s">
        <v>3921</v>
      </c>
      <c r="L852" t="s">
        <v>8150</v>
      </c>
      <c r="M852" t="s">
        <v>8151</v>
      </c>
      <c r="N852" t="s">
        <v>6840</v>
      </c>
      <c r="O852" t="s">
        <v>3598</v>
      </c>
      <c r="P852">
        <v>95</v>
      </c>
      <c r="S852" t="s">
        <v>8152</v>
      </c>
      <c r="T852" t="s">
        <v>8152</v>
      </c>
      <c r="U852" t="s">
        <v>8152</v>
      </c>
    </row>
    <row r="853" spans="1:21" x14ac:dyDescent="0.2">
      <c r="A853">
        <v>2347</v>
      </c>
      <c r="B853" t="s">
        <v>1697</v>
      </c>
      <c r="C853" t="s">
        <v>8153</v>
      </c>
      <c r="D853" t="s">
        <v>5202</v>
      </c>
      <c r="E853" t="s">
        <v>20878</v>
      </c>
      <c r="F853" t="s">
        <v>6837</v>
      </c>
      <c r="G853" t="s">
        <v>16766</v>
      </c>
      <c r="H853" t="s">
        <v>6237</v>
      </c>
      <c r="I853" t="s">
        <v>22206</v>
      </c>
      <c r="J853" t="s">
        <v>5823</v>
      </c>
      <c r="K853" t="s">
        <v>3921</v>
      </c>
      <c r="L853" t="s">
        <v>8154</v>
      </c>
      <c r="M853" t="s">
        <v>8155</v>
      </c>
      <c r="N853" t="s">
        <v>6850</v>
      </c>
    </row>
    <row r="854" spans="1:21" x14ac:dyDescent="0.2">
      <c r="A854">
        <v>2348</v>
      </c>
      <c r="B854" t="s">
        <v>1697</v>
      </c>
      <c r="C854" t="s">
        <v>8156</v>
      </c>
      <c r="D854" t="s">
        <v>5202</v>
      </c>
      <c r="E854" t="s">
        <v>20878</v>
      </c>
      <c r="F854" t="s">
        <v>6837</v>
      </c>
      <c r="G854" t="s">
        <v>3535</v>
      </c>
      <c r="H854" t="s">
        <v>4174</v>
      </c>
      <c r="I854" t="s">
        <v>22206</v>
      </c>
      <c r="J854" t="s">
        <v>5823</v>
      </c>
      <c r="K854" t="s">
        <v>3921</v>
      </c>
      <c r="L854" t="s">
        <v>8157</v>
      </c>
      <c r="M854" t="s">
        <v>8158</v>
      </c>
      <c r="O854" t="s">
        <v>3598</v>
      </c>
      <c r="P854">
        <v>95</v>
      </c>
      <c r="S854" t="s">
        <v>5290</v>
      </c>
      <c r="T854" t="s">
        <v>5290</v>
      </c>
      <c r="U854" t="s">
        <v>5290</v>
      </c>
    </row>
    <row r="855" spans="1:21" x14ac:dyDescent="0.2">
      <c r="A855">
        <v>2349</v>
      </c>
      <c r="B855" t="s">
        <v>1697</v>
      </c>
      <c r="C855" t="s">
        <v>8159</v>
      </c>
      <c r="D855" t="s">
        <v>5202</v>
      </c>
      <c r="E855" t="s">
        <v>20878</v>
      </c>
      <c r="F855" t="s">
        <v>6837</v>
      </c>
      <c r="G855" t="s">
        <v>7638</v>
      </c>
      <c r="H855" t="s">
        <v>4174</v>
      </c>
      <c r="I855" t="s">
        <v>22206</v>
      </c>
      <c r="J855" t="s">
        <v>5823</v>
      </c>
      <c r="K855" t="s">
        <v>3921</v>
      </c>
      <c r="L855" t="s">
        <v>8160</v>
      </c>
      <c r="M855" t="s">
        <v>8161</v>
      </c>
      <c r="N855" t="s">
        <v>6840</v>
      </c>
      <c r="O855" t="s">
        <v>3598</v>
      </c>
      <c r="P855">
        <v>95</v>
      </c>
      <c r="S855" t="s">
        <v>8162</v>
      </c>
      <c r="T855" t="s">
        <v>8162</v>
      </c>
      <c r="U855" t="s">
        <v>8162</v>
      </c>
    </row>
    <row r="856" spans="1:21" x14ac:dyDescent="0.2">
      <c r="A856">
        <v>235</v>
      </c>
      <c r="B856" t="s">
        <v>1697</v>
      </c>
      <c r="C856" t="s">
        <v>8163</v>
      </c>
      <c r="D856" t="s">
        <v>8164</v>
      </c>
      <c r="F856" t="s">
        <v>3474</v>
      </c>
      <c r="G856" t="s">
        <v>3387</v>
      </c>
      <c r="H856" t="s">
        <v>4722</v>
      </c>
      <c r="I856" t="s">
        <v>22207</v>
      </c>
      <c r="J856" t="s">
        <v>3619</v>
      </c>
      <c r="K856" t="s">
        <v>3497</v>
      </c>
      <c r="L856" t="s">
        <v>8165</v>
      </c>
      <c r="M856" t="s">
        <v>8166</v>
      </c>
      <c r="N856" t="s">
        <v>4513</v>
      </c>
      <c r="O856" t="s">
        <v>3453</v>
      </c>
      <c r="P856">
        <v>11</v>
      </c>
      <c r="Q856" t="s">
        <v>3396</v>
      </c>
      <c r="R856">
        <v>204</v>
      </c>
      <c r="S856" t="s">
        <v>4687</v>
      </c>
      <c r="T856" t="s">
        <v>4687</v>
      </c>
      <c r="U856" t="s">
        <v>3823</v>
      </c>
    </row>
    <row r="857" spans="1:21" x14ac:dyDescent="0.2">
      <c r="A857">
        <v>2350</v>
      </c>
      <c r="B857" t="s">
        <v>1697</v>
      </c>
      <c r="C857" t="s">
        <v>8167</v>
      </c>
      <c r="D857" t="s">
        <v>5202</v>
      </c>
      <c r="E857" t="s">
        <v>20878</v>
      </c>
      <c r="F857" t="s">
        <v>6837</v>
      </c>
      <c r="G857" t="s">
        <v>7638</v>
      </c>
      <c r="H857" t="s">
        <v>4174</v>
      </c>
      <c r="I857" t="s">
        <v>22206</v>
      </c>
      <c r="J857" t="s">
        <v>5823</v>
      </c>
      <c r="K857" t="s">
        <v>3921</v>
      </c>
      <c r="L857" t="s">
        <v>8168</v>
      </c>
      <c r="M857" t="s">
        <v>8169</v>
      </c>
      <c r="N857" t="s">
        <v>6840</v>
      </c>
      <c r="O857" t="s">
        <v>3598</v>
      </c>
      <c r="P857">
        <v>95</v>
      </c>
      <c r="S857" t="s">
        <v>5053</v>
      </c>
      <c r="T857" t="s">
        <v>5053</v>
      </c>
      <c r="U857" t="s">
        <v>5053</v>
      </c>
    </row>
    <row r="858" spans="1:21" x14ac:dyDescent="0.2">
      <c r="A858">
        <v>2351</v>
      </c>
      <c r="B858" t="s">
        <v>1697</v>
      </c>
      <c r="C858" t="s">
        <v>8170</v>
      </c>
      <c r="D858" t="s">
        <v>8171</v>
      </c>
      <c r="F858" t="s">
        <v>7995</v>
      </c>
      <c r="G858" t="s">
        <v>6229</v>
      </c>
      <c r="H858" t="s">
        <v>8395</v>
      </c>
      <c r="I858" t="s">
        <v>4933</v>
      </c>
      <c r="J858" t="s">
        <v>3671</v>
      </c>
      <c r="K858" t="s">
        <v>3422</v>
      </c>
      <c r="L858" t="s">
        <v>8173</v>
      </c>
      <c r="M858" t="s">
        <v>8174</v>
      </c>
      <c r="O858" t="s">
        <v>3395</v>
      </c>
      <c r="P858">
        <v>78</v>
      </c>
      <c r="Q858" t="s">
        <v>4485</v>
      </c>
      <c r="R858">
        <v>203</v>
      </c>
      <c r="S858" t="s">
        <v>8175</v>
      </c>
      <c r="T858" t="s">
        <v>8175</v>
      </c>
      <c r="U858" t="s">
        <v>3752</v>
      </c>
    </row>
    <row r="859" spans="1:21" x14ac:dyDescent="0.2">
      <c r="A859">
        <v>2352</v>
      </c>
      <c r="B859" t="s">
        <v>1697</v>
      </c>
      <c r="C859" t="s">
        <v>8176</v>
      </c>
      <c r="D859" t="s">
        <v>5202</v>
      </c>
      <c r="F859" t="s">
        <v>8177</v>
      </c>
      <c r="G859" t="s">
        <v>5547</v>
      </c>
      <c r="H859" t="s">
        <v>4174</v>
      </c>
      <c r="I859" t="s">
        <v>22206</v>
      </c>
      <c r="J859" t="s">
        <v>5823</v>
      </c>
      <c r="K859" t="s">
        <v>3921</v>
      </c>
      <c r="L859" t="s">
        <v>8178</v>
      </c>
      <c r="M859" t="s">
        <v>8179</v>
      </c>
      <c r="N859" t="s">
        <v>6840</v>
      </c>
      <c r="O859" t="s">
        <v>3598</v>
      </c>
      <c r="P859">
        <v>95</v>
      </c>
      <c r="S859" t="s">
        <v>5295</v>
      </c>
      <c r="T859" t="s">
        <v>5295</v>
      </c>
      <c r="U859" t="s">
        <v>5295</v>
      </c>
    </row>
    <row r="860" spans="1:21" x14ac:dyDescent="0.2">
      <c r="A860">
        <v>2353</v>
      </c>
      <c r="B860" t="s">
        <v>1697</v>
      </c>
      <c r="C860" t="s">
        <v>8180</v>
      </c>
      <c r="D860" t="s">
        <v>5202</v>
      </c>
      <c r="E860" t="s">
        <v>20879</v>
      </c>
      <c r="F860" t="s">
        <v>7919</v>
      </c>
      <c r="G860" t="s">
        <v>3387</v>
      </c>
      <c r="H860" t="s">
        <v>15790</v>
      </c>
      <c r="I860" t="s">
        <v>8181</v>
      </c>
      <c r="J860" t="s">
        <v>3963</v>
      </c>
      <c r="K860" t="s">
        <v>6121</v>
      </c>
      <c r="L860" t="s">
        <v>8182</v>
      </c>
      <c r="M860" t="s">
        <v>8183</v>
      </c>
      <c r="O860" t="s">
        <v>22247</v>
      </c>
      <c r="P860">
        <v>96</v>
      </c>
      <c r="Q860" t="s">
        <v>4485</v>
      </c>
      <c r="R860">
        <v>172</v>
      </c>
      <c r="S860" t="s">
        <v>8184</v>
      </c>
      <c r="T860" t="s">
        <v>8185</v>
      </c>
      <c r="U860" t="s">
        <v>8186</v>
      </c>
    </row>
    <row r="861" spans="1:21" x14ac:dyDescent="0.2">
      <c r="A861">
        <v>2354</v>
      </c>
      <c r="B861" t="s">
        <v>1697</v>
      </c>
      <c r="C861" t="s">
        <v>8187</v>
      </c>
      <c r="D861" t="s">
        <v>5202</v>
      </c>
      <c r="E861" t="s">
        <v>20878</v>
      </c>
      <c r="F861" t="s">
        <v>6837</v>
      </c>
      <c r="G861" t="s">
        <v>16766</v>
      </c>
      <c r="H861" t="s">
        <v>5269</v>
      </c>
      <c r="I861" t="s">
        <v>22206</v>
      </c>
      <c r="J861" t="s">
        <v>5823</v>
      </c>
      <c r="K861" t="s">
        <v>3422</v>
      </c>
      <c r="L861" t="s">
        <v>8188</v>
      </c>
      <c r="M861" t="s">
        <v>8189</v>
      </c>
      <c r="N861" t="s">
        <v>6850</v>
      </c>
    </row>
    <row r="862" spans="1:21" x14ac:dyDescent="0.2">
      <c r="A862">
        <v>2355</v>
      </c>
      <c r="B862" t="s">
        <v>1697</v>
      </c>
      <c r="C862" t="s">
        <v>8190</v>
      </c>
      <c r="D862" t="s">
        <v>5202</v>
      </c>
      <c r="E862" t="s">
        <v>20878</v>
      </c>
      <c r="F862" t="s">
        <v>8177</v>
      </c>
      <c r="G862" t="s">
        <v>3387</v>
      </c>
      <c r="H862" t="s">
        <v>21430</v>
      </c>
      <c r="I862" t="s">
        <v>22206</v>
      </c>
      <c r="J862" t="s">
        <v>5823</v>
      </c>
      <c r="K862" t="s">
        <v>3422</v>
      </c>
      <c r="L862" t="s">
        <v>8191</v>
      </c>
      <c r="M862" t="s">
        <v>8192</v>
      </c>
      <c r="N862" t="s">
        <v>6840</v>
      </c>
      <c r="O862" t="s">
        <v>22241</v>
      </c>
      <c r="P862">
        <v>14</v>
      </c>
      <c r="S862" t="s">
        <v>8193</v>
      </c>
      <c r="T862" t="s">
        <v>8193</v>
      </c>
      <c r="U862" t="s">
        <v>8193</v>
      </c>
    </row>
    <row r="863" spans="1:21" x14ac:dyDescent="0.2">
      <c r="A863">
        <v>2356</v>
      </c>
      <c r="B863" t="s">
        <v>1697</v>
      </c>
      <c r="C863" t="s">
        <v>8194</v>
      </c>
      <c r="D863" t="s">
        <v>5202</v>
      </c>
      <c r="E863" t="s">
        <v>20884</v>
      </c>
      <c r="F863" t="s">
        <v>6837</v>
      </c>
      <c r="G863" t="s">
        <v>7763</v>
      </c>
      <c r="H863" t="s">
        <v>3421</v>
      </c>
      <c r="I863" t="s">
        <v>22206</v>
      </c>
      <c r="J863" t="s">
        <v>5823</v>
      </c>
      <c r="K863" t="s">
        <v>3921</v>
      </c>
      <c r="L863" t="s">
        <v>8195</v>
      </c>
      <c r="M863" t="s">
        <v>8196</v>
      </c>
      <c r="N863" t="s">
        <v>5419</v>
      </c>
    </row>
    <row r="864" spans="1:21" x14ac:dyDescent="0.2">
      <c r="A864">
        <v>2357</v>
      </c>
      <c r="B864" t="s">
        <v>1697</v>
      </c>
      <c r="C864" t="s">
        <v>8197</v>
      </c>
      <c r="D864" t="s">
        <v>8198</v>
      </c>
      <c r="F864" t="s">
        <v>3669</v>
      </c>
      <c r="G864" t="s">
        <v>3542</v>
      </c>
      <c r="H864" t="s">
        <v>9795</v>
      </c>
      <c r="I864" t="s">
        <v>4933</v>
      </c>
      <c r="J864" t="s">
        <v>6825</v>
      </c>
      <c r="K864" t="s">
        <v>3430</v>
      </c>
      <c r="L864" t="s">
        <v>8199</v>
      </c>
      <c r="M864" t="s">
        <v>8200</v>
      </c>
      <c r="O864" t="s">
        <v>22247</v>
      </c>
      <c r="P864">
        <v>96</v>
      </c>
      <c r="Q864" t="s">
        <v>4485</v>
      </c>
      <c r="R864">
        <v>172</v>
      </c>
      <c r="S864" t="s">
        <v>8201</v>
      </c>
      <c r="T864" t="s">
        <v>8201</v>
      </c>
      <c r="U864" t="s">
        <v>8202</v>
      </c>
    </row>
    <row r="865" spans="1:21" x14ac:dyDescent="0.2">
      <c r="A865">
        <v>2358</v>
      </c>
      <c r="B865" t="s">
        <v>1697</v>
      </c>
      <c r="C865" t="s">
        <v>8203</v>
      </c>
      <c r="D865" t="s">
        <v>5202</v>
      </c>
      <c r="E865" t="s">
        <v>20879</v>
      </c>
      <c r="F865" t="s">
        <v>6837</v>
      </c>
      <c r="G865" t="s">
        <v>3387</v>
      </c>
      <c r="H865" t="s">
        <v>4174</v>
      </c>
      <c r="I865" t="s">
        <v>22206</v>
      </c>
      <c r="J865" t="s">
        <v>5823</v>
      </c>
      <c r="K865" t="s">
        <v>3921</v>
      </c>
      <c r="L865" t="s">
        <v>8204</v>
      </c>
      <c r="M865" t="s">
        <v>8205</v>
      </c>
      <c r="O865" t="s">
        <v>3598</v>
      </c>
      <c r="P865">
        <v>73</v>
      </c>
      <c r="S865" t="s">
        <v>8206</v>
      </c>
      <c r="T865" t="s">
        <v>8206</v>
      </c>
      <c r="U865" t="s">
        <v>8206</v>
      </c>
    </row>
    <row r="866" spans="1:21" x14ac:dyDescent="0.2">
      <c r="A866">
        <v>2359</v>
      </c>
      <c r="B866" t="s">
        <v>1697</v>
      </c>
      <c r="C866" t="s">
        <v>8207</v>
      </c>
      <c r="D866" t="s">
        <v>5202</v>
      </c>
      <c r="E866" t="s">
        <v>20878</v>
      </c>
      <c r="F866" t="s">
        <v>6837</v>
      </c>
      <c r="G866" t="s">
        <v>6229</v>
      </c>
      <c r="H866" t="s">
        <v>4174</v>
      </c>
      <c r="I866" t="s">
        <v>22206</v>
      </c>
      <c r="J866" t="s">
        <v>5823</v>
      </c>
      <c r="K866" t="s">
        <v>3921</v>
      </c>
      <c r="L866" t="s">
        <v>8208</v>
      </c>
      <c r="M866" t="s">
        <v>8209</v>
      </c>
      <c r="O866" t="s">
        <v>3395</v>
      </c>
      <c r="P866">
        <v>78</v>
      </c>
      <c r="S866" t="s">
        <v>6995</v>
      </c>
      <c r="T866" t="s">
        <v>6995</v>
      </c>
      <c r="U866" t="s">
        <v>6995</v>
      </c>
    </row>
    <row r="867" spans="1:21" x14ac:dyDescent="0.2">
      <c r="A867">
        <v>236</v>
      </c>
      <c r="B867" t="s">
        <v>1697</v>
      </c>
      <c r="C867" t="s">
        <v>8210</v>
      </c>
      <c r="D867" t="s">
        <v>8211</v>
      </c>
      <c r="F867" t="s">
        <v>3474</v>
      </c>
      <c r="G867" t="s">
        <v>3387</v>
      </c>
      <c r="H867" t="s">
        <v>8212</v>
      </c>
      <c r="I867" t="s">
        <v>8213</v>
      </c>
      <c r="J867" t="s">
        <v>3402</v>
      </c>
      <c r="K867" t="s">
        <v>3430</v>
      </c>
      <c r="L867" t="s">
        <v>8214</v>
      </c>
      <c r="M867" t="s">
        <v>8215</v>
      </c>
      <c r="O867" t="s">
        <v>3605</v>
      </c>
      <c r="P867">
        <v>15</v>
      </c>
      <c r="Q867" t="s">
        <v>3396</v>
      </c>
      <c r="R867">
        <v>207</v>
      </c>
      <c r="S867" t="s">
        <v>4785</v>
      </c>
      <c r="T867" t="s">
        <v>4785</v>
      </c>
      <c r="U867" t="s">
        <v>5390</v>
      </c>
    </row>
    <row r="868" spans="1:21" x14ac:dyDescent="0.2">
      <c r="A868">
        <v>2360</v>
      </c>
      <c r="B868" t="s">
        <v>1697</v>
      </c>
      <c r="C868" t="s">
        <v>8216</v>
      </c>
      <c r="D868" t="s">
        <v>5202</v>
      </c>
      <c r="E868" t="s">
        <v>20879</v>
      </c>
      <c r="F868" t="s">
        <v>6837</v>
      </c>
      <c r="G868" t="s">
        <v>6229</v>
      </c>
      <c r="H868" t="s">
        <v>4174</v>
      </c>
      <c r="I868" t="s">
        <v>22206</v>
      </c>
      <c r="J868" t="s">
        <v>5823</v>
      </c>
      <c r="K868" t="s">
        <v>3921</v>
      </c>
      <c r="L868" t="s">
        <v>8217</v>
      </c>
      <c r="M868" t="s">
        <v>8218</v>
      </c>
      <c r="O868" t="s">
        <v>22241</v>
      </c>
      <c r="P868">
        <v>92</v>
      </c>
      <c r="S868" t="s">
        <v>6931</v>
      </c>
      <c r="T868" t="s">
        <v>6931</v>
      </c>
      <c r="U868" t="s">
        <v>6931</v>
      </c>
    </row>
    <row r="869" spans="1:21" x14ac:dyDescent="0.2">
      <c r="A869">
        <v>2361</v>
      </c>
      <c r="B869" t="s">
        <v>1697</v>
      </c>
      <c r="C869" t="s">
        <v>8219</v>
      </c>
      <c r="D869" t="s">
        <v>8220</v>
      </c>
      <c r="F869" t="s">
        <v>8221</v>
      </c>
      <c r="G869" t="s">
        <v>8222</v>
      </c>
      <c r="H869" t="s">
        <v>14473</v>
      </c>
      <c r="I869" t="s">
        <v>8223</v>
      </c>
      <c r="J869" t="s">
        <v>3429</v>
      </c>
      <c r="K869" t="s">
        <v>3430</v>
      </c>
      <c r="L869" t="s">
        <v>8224</v>
      </c>
      <c r="M869" t="s">
        <v>8225</v>
      </c>
      <c r="N869" t="s">
        <v>4513</v>
      </c>
      <c r="O869" t="s">
        <v>3718</v>
      </c>
      <c r="P869">
        <v>16</v>
      </c>
      <c r="Q869" t="s">
        <v>3396</v>
      </c>
      <c r="R869">
        <v>208</v>
      </c>
      <c r="S869" t="s">
        <v>7044</v>
      </c>
      <c r="T869" t="s">
        <v>7044</v>
      </c>
      <c r="U869" t="s">
        <v>3687</v>
      </c>
    </row>
    <row r="870" spans="1:21" x14ac:dyDescent="0.2">
      <c r="A870">
        <v>2362</v>
      </c>
      <c r="B870" t="s">
        <v>1697</v>
      </c>
      <c r="C870" t="s">
        <v>8226</v>
      </c>
      <c r="D870" t="s">
        <v>7301</v>
      </c>
      <c r="F870" t="s">
        <v>6175</v>
      </c>
      <c r="G870" t="s">
        <v>3885</v>
      </c>
      <c r="H870" t="s">
        <v>9836</v>
      </c>
      <c r="I870" t="s">
        <v>22206</v>
      </c>
      <c r="J870" t="s">
        <v>5823</v>
      </c>
      <c r="K870" t="s">
        <v>3422</v>
      </c>
      <c r="L870" t="s">
        <v>8228</v>
      </c>
      <c r="M870" t="s">
        <v>8229</v>
      </c>
      <c r="O870" t="s">
        <v>7228</v>
      </c>
      <c r="P870">
        <v>98</v>
      </c>
      <c r="S870" t="s">
        <v>8230</v>
      </c>
      <c r="T870" t="s">
        <v>8230</v>
      </c>
      <c r="U870" t="s">
        <v>8230</v>
      </c>
    </row>
    <row r="871" spans="1:21" x14ac:dyDescent="0.2">
      <c r="A871">
        <v>2363</v>
      </c>
      <c r="B871" t="s">
        <v>1697</v>
      </c>
      <c r="C871" t="s">
        <v>8231</v>
      </c>
      <c r="D871" t="s">
        <v>4678</v>
      </c>
      <c r="E871" t="s">
        <v>20884</v>
      </c>
      <c r="F871" t="s">
        <v>7169</v>
      </c>
      <c r="G871" t="s">
        <v>8232</v>
      </c>
      <c r="H871" t="s">
        <v>4374</v>
      </c>
      <c r="I871" t="s">
        <v>4168</v>
      </c>
      <c r="J871" t="s">
        <v>7864</v>
      </c>
      <c r="K871" t="s">
        <v>3422</v>
      </c>
      <c r="L871" t="s">
        <v>8233</v>
      </c>
      <c r="M871" t="s">
        <v>8234</v>
      </c>
      <c r="O871" t="s">
        <v>7228</v>
      </c>
      <c r="P871">
        <v>98</v>
      </c>
      <c r="Q871" t="s">
        <v>4485</v>
      </c>
      <c r="R871">
        <v>173</v>
      </c>
      <c r="S871" t="s">
        <v>6890</v>
      </c>
      <c r="T871" t="s">
        <v>6890</v>
      </c>
      <c r="U871" t="s">
        <v>4264</v>
      </c>
    </row>
    <row r="872" spans="1:21" x14ac:dyDescent="0.2">
      <c r="A872">
        <v>2364</v>
      </c>
      <c r="B872" t="s">
        <v>1697</v>
      </c>
      <c r="C872" t="s">
        <v>8235</v>
      </c>
      <c r="D872" t="s">
        <v>8236</v>
      </c>
      <c r="F872" t="s">
        <v>8237</v>
      </c>
      <c r="G872" t="s">
        <v>3465</v>
      </c>
      <c r="H872" t="s">
        <v>8238</v>
      </c>
      <c r="I872" t="s">
        <v>22207</v>
      </c>
      <c r="J872" t="s">
        <v>3725</v>
      </c>
      <c r="K872" t="s">
        <v>3422</v>
      </c>
      <c r="L872" t="s">
        <v>8239</v>
      </c>
      <c r="M872" t="s">
        <v>8240</v>
      </c>
      <c r="O872" t="s">
        <v>3395</v>
      </c>
      <c r="P872">
        <v>78</v>
      </c>
      <c r="Q872" t="s">
        <v>4485</v>
      </c>
      <c r="R872">
        <v>203</v>
      </c>
      <c r="S872" t="s">
        <v>8241</v>
      </c>
      <c r="T872" t="s">
        <v>8241</v>
      </c>
      <c r="U872" t="s">
        <v>6426</v>
      </c>
    </row>
    <row r="873" spans="1:21" x14ac:dyDescent="0.2">
      <c r="A873">
        <v>2365</v>
      </c>
      <c r="B873" t="s">
        <v>1697</v>
      </c>
      <c r="C873" t="s">
        <v>8242</v>
      </c>
      <c r="D873" t="s">
        <v>5202</v>
      </c>
      <c r="F873" t="s">
        <v>7919</v>
      </c>
      <c r="G873" t="s">
        <v>3387</v>
      </c>
      <c r="H873" t="s">
        <v>4174</v>
      </c>
      <c r="I873" t="s">
        <v>22206</v>
      </c>
      <c r="J873" t="s">
        <v>5823</v>
      </c>
      <c r="K873" t="s">
        <v>3430</v>
      </c>
      <c r="L873" t="s">
        <v>8243</v>
      </c>
      <c r="M873" t="s">
        <v>8244</v>
      </c>
      <c r="N873" t="s">
        <v>6840</v>
      </c>
      <c r="O873" t="s">
        <v>5753</v>
      </c>
      <c r="P873">
        <v>18</v>
      </c>
      <c r="S873" t="s">
        <v>5290</v>
      </c>
      <c r="T873" t="s">
        <v>5290</v>
      </c>
      <c r="U873" t="s">
        <v>5290</v>
      </c>
    </row>
    <row r="874" spans="1:21" x14ac:dyDescent="0.2">
      <c r="A874">
        <v>2366</v>
      </c>
      <c r="B874" t="s">
        <v>1697</v>
      </c>
      <c r="C874" t="s">
        <v>8245</v>
      </c>
      <c r="D874" t="s">
        <v>8246</v>
      </c>
      <c r="F874" t="s">
        <v>5900</v>
      </c>
      <c r="G874" t="s">
        <v>3387</v>
      </c>
      <c r="H874" t="s">
        <v>8247</v>
      </c>
      <c r="I874" t="s">
        <v>8248</v>
      </c>
      <c r="J874" t="s">
        <v>8249</v>
      </c>
      <c r="K874" t="s">
        <v>3430</v>
      </c>
      <c r="L874" t="s">
        <v>8250</v>
      </c>
      <c r="M874" t="s">
        <v>8251</v>
      </c>
      <c r="N874" t="s">
        <v>6840</v>
      </c>
      <c r="O874" t="s">
        <v>3453</v>
      </c>
      <c r="P874">
        <v>97</v>
      </c>
      <c r="Q874" t="s">
        <v>4485</v>
      </c>
      <c r="R874">
        <v>173</v>
      </c>
      <c r="S874" t="s">
        <v>8252</v>
      </c>
      <c r="T874" t="s">
        <v>8252</v>
      </c>
      <c r="U874" t="s">
        <v>8253</v>
      </c>
    </row>
    <row r="875" spans="1:21" x14ac:dyDescent="0.2">
      <c r="A875">
        <v>2367</v>
      </c>
      <c r="B875" t="s">
        <v>1697</v>
      </c>
      <c r="C875" t="s">
        <v>8254</v>
      </c>
      <c r="D875" t="s">
        <v>8255</v>
      </c>
      <c r="F875" t="s">
        <v>3669</v>
      </c>
      <c r="G875" t="s">
        <v>7091</v>
      </c>
      <c r="H875" t="s">
        <v>3529</v>
      </c>
      <c r="I875" t="s">
        <v>3428</v>
      </c>
      <c r="J875" t="s">
        <v>3437</v>
      </c>
      <c r="K875" t="s">
        <v>3422</v>
      </c>
      <c r="L875" t="s">
        <v>8256</v>
      </c>
      <c r="M875" t="s">
        <v>8257</v>
      </c>
      <c r="O875" t="s">
        <v>3453</v>
      </c>
      <c r="P875">
        <v>97</v>
      </c>
      <c r="Q875" t="s">
        <v>4485</v>
      </c>
      <c r="R875">
        <v>173</v>
      </c>
      <c r="S875" t="s">
        <v>8258</v>
      </c>
      <c r="T875" t="s">
        <v>8258</v>
      </c>
      <c r="U875" t="s">
        <v>3549</v>
      </c>
    </row>
    <row r="876" spans="1:21" x14ac:dyDescent="0.2">
      <c r="A876">
        <v>2368</v>
      </c>
      <c r="B876" t="s">
        <v>1697</v>
      </c>
      <c r="C876" t="s">
        <v>8259</v>
      </c>
      <c r="D876" t="s">
        <v>8260</v>
      </c>
      <c r="F876" t="s">
        <v>3927</v>
      </c>
      <c r="G876" t="s">
        <v>3387</v>
      </c>
      <c r="H876" t="s">
        <v>6894</v>
      </c>
      <c r="I876" t="s">
        <v>3906</v>
      </c>
      <c r="J876" t="s">
        <v>7864</v>
      </c>
      <c r="K876" t="s">
        <v>3430</v>
      </c>
      <c r="L876" t="s">
        <v>8261</v>
      </c>
      <c r="M876" t="s">
        <v>8262</v>
      </c>
      <c r="O876" t="s">
        <v>3453</v>
      </c>
      <c r="P876">
        <v>97</v>
      </c>
      <c r="Q876" t="s">
        <v>4485</v>
      </c>
      <c r="R876">
        <v>173</v>
      </c>
      <c r="S876" t="s">
        <v>8263</v>
      </c>
      <c r="T876" t="s">
        <v>8263</v>
      </c>
      <c r="U876" t="s">
        <v>5073</v>
      </c>
    </row>
    <row r="877" spans="1:21" x14ac:dyDescent="0.2">
      <c r="A877">
        <v>2369</v>
      </c>
      <c r="B877" t="s">
        <v>1697</v>
      </c>
      <c r="C877" t="s">
        <v>8264</v>
      </c>
      <c r="D877" t="s">
        <v>8265</v>
      </c>
      <c r="F877" t="s">
        <v>3585</v>
      </c>
      <c r="G877" t="s">
        <v>6101</v>
      </c>
      <c r="H877" t="s">
        <v>21431</v>
      </c>
      <c r="I877" t="s">
        <v>3595</v>
      </c>
      <c r="J877" t="s">
        <v>5346</v>
      </c>
      <c r="K877" t="s">
        <v>3422</v>
      </c>
      <c r="L877" t="s">
        <v>8266</v>
      </c>
      <c r="M877" t="s">
        <v>8267</v>
      </c>
      <c r="Q877" t="s">
        <v>4485</v>
      </c>
      <c r="R877">
        <v>173</v>
      </c>
      <c r="S877" t="s">
        <v>8268</v>
      </c>
      <c r="T877" t="s">
        <v>8268</v>
      </c>
      <c r="U877" t="s">
        <v>5525</v>
      </c>
    </row>
    <row r="878" spans="1:21" x14ac:dyDescent="0.2">
      <c r="A878">
        <v>237</v>
      </c>
      <c r="B878" t="s">
        <v>1697</v>
      </c>
      <c r="C878" t="s">
        <v>8269</v>
      </c>
      <c r="D878" t="s">
        <v>8270</v>
      </c>
      <c r="F878" t="s">
        <v>3585</v>
      </c>
      <c r="G878" t="s">
        <v>3387</v>
      </c>
      <c r="H878" t="s">
        <v>4722</v>
      </c>
      <c r="I878" t="s">
        <v>3428</v>
      </c>
      <c r="J878" t="s">
        <v>3578</v>
      </c>
      <c r="K878" t="s">
        <v>3391</v>
      </c>
      <c r="L878" t="s">
        <v>8271</v>
      </c>
      <c r="M878" t="s">
        <v>8272</v>
      </c>
      <c r="N878" t="s">
        <v>3433</v>
      </c>
      <c r="O878" t="s">
        <v>3453</v>
      </c>
      <c r="P878">
        <v>71</v>
      </c>
      <c r="Q878" t="s">
        <v>3396</v>
      </c>
      <c r="R878">
        <v>204</v>
      </c>
      <c r="S878" t="s">
        <v>6807</v>
      </c>
      <c r="T878" t="s">
        <v>6807</v>
      </c>
      <c r="U878" t="s">
        <v>3860</v>
      </c>
    </row>
    <row r="879" spans="1:21" x14ac:dyDescent="0.2">
      <c r="A879">
        <v>2370</v>
      </c>
      <c r="B879" t="s">
        <v>1697</v>
      </c>
      <c r="C879" t="s">
        <v>8273</v>
      </c>
      <c r="D879" t="s">
        <v>8274</v>
      </c>
      <c r="F879" t="s">
        <v>3669</v>
      </c>
      <c r="G879" t="s">
        <v>8275</v>
      </c>
      <c r="H879" t="s">
        <v>3945</v>
      </c>
      <c r="I879" t="s">
        <v>3696</v>
      </c>
      <c r="J879" t="s">
        <v>3671</v>
      </c>
      <c r="K879" t="s">
        <v>3430</v>
      </c>
      <c r="L879" t="s">
        <v>8276</v>
      </c>
      <c r="M879" t="s">
        <v>8277</v>
      </c>
      <c r="O879" t="s">
        <v>6961</v>
      </c>
      <c r="P879">
        <v>74</v>
      </c>
      <c r="Q879" t="s">
        <v>4485</v>
      </c>
      <c r="R879">
        <v>203</v>
      </c>
      <c r="S879" t="s">
        <v>7401</v>
      </c>
      <c r="T879" t="s">
        <v>7401</v>
      </c>
      <c r="U879" t="s">
        <v>4111</v>
      </c>
    </row>
    <row r="880" spans="1:21" x14ac:dyDescent="0.2">
      <c r="A880">
        <v>2371</v>
      </c>
      <c r="B880" t="s">
        <v>1697</v>
      </c>
      <c r="C880" t="s">
        <v>8278</v>
      </c>
      <c r="D880" t="s">
        <v>8279</v>
      </c>
      <c r="F880" t="s">
        <v>3986</v>
      </c>
      <c r="G880" t="s">
        <v>8280</v>
      </c>
      <c r="H880" t="s">
        <v>8297</v>
      </c>
      <c r="I880" t="s">
        <v>4933</v>
      </c>
      <c r="J880" t="s">
        <v>6431</v>
      </c>
      <c r="K880" t="s">
        <v>3422</v>
      </c>
      <c r="L880" t="s">
        <v>8281</v>
      </c>
      <c r="M880" t="s">
        <v>8282</v>
      </c>
      <c r="O880" t="s">
        <v>3395</v>
      </c>
      <c r="P880">
        <v>78</v>
      </c>
      <c r="Q880" t="s">
        <v>4485</v>
      </c>
      <c r="R880">
        <v>202</v>
      </c>
      <c r="S880" t="s">
        <v>8283</v>
      </c>
      <c r="T880" t="s">
        <v>8283</v>
      </c>
      <c r="U880" t="s">
        <v>4655</v>
      </c>
    </row>
    <row r="881" spans="1:21" x14ac:dyDescent="0.2">
      <c r="A881">
        <v>2372</v>
      </c>
      <c r="B881" t="s">
        <v>1697</v>
      </c>
      <c r="C881" t="s">
        <v>8284</v>
      </c>
      <c r="D881" t="s">
        <v>5208</v>
      </c>
      <c r="F881" t="s">
        <v>8285</v>
      </c>
      <c r="G881" t="s">
        <v>6905</v>
      </c>
      <c r="H881" t="s">
        <v>3945</v>
      </c>
      <c r="I881" t="s">
        <v>4933</v>
      </c>
      <c r="J881" t="s">
        <v>3671</v>
      </c>
      <c r="K881" t="s">
        <v>3422</v>
      </c>
      <c r="L881" t="s">
        <v>8286</v>
      </c>
      <c r="M881" t="s">
        <v>8287</v>
      </c>
      <c r="N881" t="s">
        <v>3394</v>
      </c>
      <c r="O881" t="s">
        <v>3605</v>
      </c>
      <c r="P881">
        <v>74</v>
      </c>
      <c r="Q881" t="s">
        <v>4485</v>
      </c>
      <c r="R881">
        <v>172</v>
      </c>
      <c r="S881" t="s">
        <v>8288</v>
      </c>
      <c r="T881" t="s">
        <v>8288</v>
      </c>
      <c r="U881" t="s">
        <v>3752</v>
      </c>
    </row>
    <row r="882" spans="1:21" x14ac:dyDescent="0.2">
      <c r="A882">
        <v>2373</v>
      </c>
      <c r="B882" t="s">
        <v>1697</v>
      </c>
      <c r="C882" t="s">
        <v>8289</v>
      </c>
      <c r="D882" t="s">
        <v>4678</v>
      </c>
      <c r="E882" t="s">
        <v>20884</v>
      </c>
      <c r="F882" t="s">
        <v>7954</v>
      </c>
      <c r="G882" t="s">
        <v>8290</v>
      </c>
      <c r="H882" t="s">
        <v>4174</v>
      </c>
      <c r="I882" t="s">
        <v>22206</v>
      </c>
      <c r="J882" t="s">
        <v>5823</v>
      </c>
      <c r="K882" t="s">
        <v>3921</v>
      </c>
      <c r="L882" t="s">
        <v>6785</v>
      </c>
      <c r="M882" t="s">
        <v>8291</v>
      </c>
      <c r="O882" t="s">
        <v>3395</v>
      </c>
      <c r="P882">
        <v>78</v>
      </c>
      <c r="S882" t="s">
        <v>8283</v>
      </c>
      <c r="T882" t="s">
        <v>8283</v>
      </c>
      <c r="U882" t="s">
        <v>8283</v>
      </c>
    </row>
    <row r="883" spans="1:21" x14ac:dyDescent="0.2">
      <c r="A883">
        <v>2374</v>
      </c>
      <c r="B883" t="s">
        <v>1697</v>
      </c>
      <c r="C883" t="s">
        <v>8292</v>
      </c>
      <c r="D883" t="s">
        <v>5202</v>
      </c>
      <c r="E883" t="s">
        <v>20879</v>
      </c>
      <c r="F883" t="s">
        <v>7919</v>
      </c>
      <c r="G883" t="s">
        <v>5888</v>
      </c>
      <c r="H883" t="s">
        <v>4174</v>
      </c>
      <c r="I883" t="s">
        <v>22206</v>
      </c>
      <c r="J883" t="s">
        <v>5823</v>
      </c>
      <c r="K883" t="s">
        <v>5340</v>
      </c>
      <c r="L883" t="s">
        <v>8293</v>
      </c>
      <c r="M883" t="s">
        <v>8294</v>
      </c>
      <c r="O883" t="s">
        <v>3395</v>
      </c>
      <c r="P883">
        <v>78</v>
      </c>
      <c r="S883" t="s">
        <v>6098</v>
      </c>
      <c r="T883" t="s">
        <v>6098</v>
      </c>
      <c r="U883" t="s">
        <v>6098</v>
      </c>
    </row>
    <row r="884" spans="1:21" x14ac:dyDescent="0.2">
      <c r="A884">
        <v>2375</v>
      </c>
      <c r="B884" t="s">
        <v>1697</v>
      </c>
      <c r="C884" t="s">
        <v>8295</v>
      </c>
      <c r="D884" t="s">
        <v>8296</v>
      </c>
      <c r="F884" t="s">
        <v>3669</v>
      </c>
      <c r="G884" t="s">
        <v>21432</v>
      </c>
      <c r="H884" t="s">
        <v>21433</v>
      </c>
      <c r="I884" t="s">
        <v>4933</v>
      </c>
      <c r="J884" t="s">
        <v>3749</v>
      </c>
      <c r="K884" t="s">
        <v>3422</v>
      </c>
      <c r="L884" t="s">
        <v>8298</v>
      </c>
      <c r="M884" t="s">
        <v>8299</v>
      </c>
      <c r="O884" t="s">
        <v>3395</v>
      </c>
      <c r="P884">
        <v>78</v>
      </c>
      <c r="Q884" t="s">
        <v>4485</v>
      </c>
      <c r="R884">
        <v>203</v>
      </c>
      <c r="S884" t="s">
        <v>8283</v>
      </c>
      <c r="T884" t="s">
        <v>8283</v>
      </c>
      <c r="U884" t="s">
        <v>8300</v>
      </c>
    </row>
    <row r="885" spans="1:21" x14ac:dyDescent="0.2">
      <c r="A885">
        <v>2376</v>
      </c>
      <c r="B885" t="s">
        <v>1697</v>
      </c>
      <c r="C885" t="s">
        <v>8301</v>
      </c>
      <c r="D885" t="s">
        <v>5202</v>
      </c>
      <c r="E885" t="s">
        <v>20879</v>
      </c>
      <c r="F885" t="s">
        <v>7919</v>
      </c>
      <c r="G885" t="s">
        <v>6905</v>
      </c>
      <c r="H885" t="s">
        <v>11847</v>
      </c>
      <c r="I885" t="s">
        <v>22206</v>
      </c>
      <c r="J885" t="s">
        <v>5823</v>
      </c>
      <c r="K885" t="s">
        <v>5340</v>
      </c>
      <c r="L885" t="s">
        <v>8303</v>
      </c>
      <c r="M885" t="s">
        <v>8304</v>
      </c>
      <c r="O885" t="s">
        <v>3395</v>
      </c>
      <c r="P885">
        <v>78</v>
      </c>
      <c r="S885" t="s">
        <v>8305</v>
      </c>
      <c r="T885" t="s">
        <v>8305</v>
      </c>
      <c r="U885" t="s">
        <v>8305</v>
      </c>
    </row>
    <row r="886" spans="1:21" x14ac:dyDescent="0.2">
      <c r="A886">
        <v>2377</v>
      </c>
      <c r="B886" t="s">
        <v>1697</v>
      </c>
      <c r="C886" t="s">
        <v>8306</v>
      </c>
      <c r="D886" t="s">
        <v>5202</v>
      </c>
      <c r="E886" t="s">
        <v>20879</v>
      </c>
      <c r="F886" t="s">
        <v>7919</v>
      </c>
      <c r="G886" t="s">
        <v>3387</v>
      </c>
      <c r="H886" t="s">
        <v>4174</v>
      </c>
      <c r="I886" t="s">
        <v>22206</v>
      </c>
      <c r="J886" t="s">
        <v>5823</v>
      </c>
      <c r="K886" t="s">
        <v>5340</v>
      </c>
      <c r="L886" t="s">
        <v>8307</v>
      </c>
      <c r="M886" t="s">
        <v>8308</v>
      </c>
      <c r="O886" t="s">
        <v>3395</v>
      </c>
      <c r="P886">
        <v>78</v>
      </c>
      <c r="S886" t="s">
        <v>8206</v>
      </c>
      <c r="T886" t="s">
        <v>8206</v>
      </c>
      <c r="U886" t="s">
        <v>8206</v>
      </c>
    </row>
    <row r="887" spans="1:21" x14ac:dyDescent="0.2">
      <c r="A887">
        <v>2378</v>
      </c>
      <c r="B887" t="s">
        <v>1697</v>
      </c>
      <c r="C887" t="s">
        <v>8309</v>
      </c>
      <c r="D887" t="s">
        <v>8310</v>
      </c>
      <c r="F887" t="s">
        <v>3669</v>
      </c>
      <c r="G887" t="s">
        <v>3387</v>
      </c>
      <c r="H887" t="s">
        <v>8172</v>
      </c>
      <c r="I887" t="s">
        <v>3696</v>
      </c>
      <c r="J887" t="s">
        <v>3671</v>
      </c>
      <c r="K887" t="s">
        <v>3430</v>
      </c>
      <c r="L887" t="s">
        <v>8311</v>
      </c>
      <c r="M887" t="s">
        <v>4507</v>
      </c>
      <c r="O887" t="s">
        <v>3605</v>
      </c>
      <c r="P887">
        <v>74</v>
      </c>
      <c r="Q887" t="s">
        <v>4485</v>
      </c>
      <c r="R887">
        <v>172</v>
      </c>
      <c r="S887" t="s">
        <v>5310</v>
      </c>
      <c r="T887" t="s">
        <v>5310</v>
      </c>
      <c r="U887" t="s">
        <v>3616</v>
      </c>
    </row>
    <row r="888" spans="1:21" x14ac:dyDescent="0.2">
      <c r="A888">
        <v>2379</v>
      </c>
      <c r="B888" t="s">
        <v>1697</v>
      </c>
      <c r="C888" t="s">
        <v>8312</v>
      </c>
      <c r="D888" t="s">
        <v>5202</v>
      </c>
      <c r="E888" t="s">
        <v>20879</v>
      </c>
      <c r="F888" t="s">
        <v>6837</v>
      </c>
      <c r="G888" t="s">
        <v>5547</v>
      </c>
      <c r="H888" t="s">
        <v>4174</v>
      </c>
      <c r="I888" t="s">
        <v>22206</v>
      </c>
      <c r="J888" t="s">
        <v>5823</v>
      </c>
      <c r="K888" t="s">
        <v>3921</v>
      </c>
      <c r="L888" t="s">
        <v>8313</v>
      </c>
      <c r="M888" t="s">
        <v>8314</v>
      </c>
      <c r="N888" t="s">
        <v>6908</v>
      </c>
      <c r="O888" t="s">
        <v>3605</v>
      </c>
      <c r="P888">
        <v>74</v>
      </c>
      <c r="S888" t="s">
        <v>4639</v>
      </c>
      <c r="T888" t="s">
        <v>4639</v>
      </c>
      <c r="U888" t="s">
        <v>4639</v>
      </c>
    </row>
    <row r="889" spans="1:21" x14ac:dyDescent="0.2">
      <c r="A889">
        <v>238</v>
      </c>
      <c r="B889" t="s">
        <v>1697</v>
      </c>
      <c r="C889" t="s">
        <v>8315</v>
      </c>
      <c r="D889" t="s">
        <v>8316</v>
      </c>
      <c r="F889" t="s">
        <v>3552</v>
      </c>
      <c r="G889" t="s">
        <v>3535</v>
      </c>
      <c r="H889" t="s">
        <v>8317</v>
      </c>
      <c r="I889" t="s">
        <v>3561</v>
      </c>
      <c r="J889" t="s">
        <v>3467</v>
      </c>
      <c r="K889" t="s">
        <v>3391</v>
      </c>
      <c r="L889" t="s">
        <v>8318</v>
      </c>
      <c r="M889" t="s">
        <v>8319</v>
      </c>
      <c r="N889" t="s">
        <v>3433</v>
      </c>
      <c r="O889" t="s">
        <v>3453</v>
      </c>
      <c r="P889">
        <v>11</v>
      </c>
      <c r="Q889" t="s">
        <v>3396</v>
      </c>
      <c r="R889">
        <v>210</v>
      </c>
      <c r="S889" t="s">
        <v>8320</v>
      </c>
      <c r="T889" t="s">
        <v>8320</v>
      </c>
      <c r="U889" t="s">
        <v>7557</v>
      </c>
    </row>
    <row r="890" spans="1:21" x14ac:dyDescent="0.2">
      <c r="A890">
        <v>2380</v>
      </c>
      <c r="B890" t="s">
        <v>1697</v>
      </c>
      <c r="C890" t="s">
        <v>7320</v>
      </c>
      <c r="D890" t="s">
        <v>5202</v>
      </c>
      <c r="E890" t="s">
        <v>20884</v>
      </c>
      <c r="F890" t="s">
        <v>6837</v>
      </c>
      <c r="G890" t="s">
        <v>16766</v>
      </c>
      <c r="H890" t="s">
        <v>3421</v>
      </c>
      <c r="I890" t="s">
        <v>22206</v>
      </c>
      <c r="J890" t="s">
        <v>5823</v>
      </c>
      <c r="K890" t="s">
        <v>3921</v>
      </c>
      <c r="L890" t="s">
        <v>8321</v>
      </c>
      <c r="M890" t="s">
        <v>8322</v>
      </c>
      <c r="N890" t="s">
        <v>5419</v>
      </c>
    </row>
    <row r="891" spans="1:21" x14ac:dyDescent="0.2">
      <c r="A891">
        <v>2381</v>
      </c>
      <c r="B891" t="s">
        <v>1697</v>
      </c>
      <c r="C891" t="s">
        <v>8323</v>
      </c>
      <c r="D891" t="s">
        <v>4678</v>
      </c>
      <c r="E891" t="s">
        <v>20884</v>
      </c>
      <c r="F891" t="s">
        <v>7954</v>
      </c>
      <c r="G891" t="s">
        <v>8324</v>
      </c>
      <c r="H891" t="s">
        <v>6176</v>
      </c>
      <c r="I891" t="s">
        <v>4168</v>
      </c>
      <c r="J891" t="s">
        <v>4052</v>
      </c>
      <c r="K891" t="s">
        <v>3430</v>
      </c>
      <c r="L891" t="s">
        <v>8325</v>
      </c>
      <c r="M891" t="s">
        <v>8326</v>
      </c>
      <c r="O891" t="s">
        <v>3395</v>
      </c>
      <c r="P891">
        <v>78</v>
      </c>
      <c r="Q891" t="s">
        <v>4485</v>
      </c>
      <c r="R891">
        <v>203</v>
      </c>
      <c r="S891" t="s">
        <v>8327</v>
      </c>
      <c r="T891" t="s">
        <v>8327</v>
      </c>
      <c r="U891" t="s">
        <v>4655</v>
      </c>
    </row>
    <row r="892" spans="1:21" x14ac:dyDescent="0.2">
      <c r="A892">
        <v>2382</v>
      </c>
      <c r="B892" t="s">
        <v>1697</v>
      </c>
      <c r="C892" t="s">
        <v>7158</v>
      </c>
      <c r="D892" t="s">
        <v>8328</v>
      </c>
      <c r="F892" t="s">
        <v>8329</v>
      </c>
      <c r="G892" t="s">
        <v>16766</v>
      </c>
      <c r="H892" t="s">
        <v>3421</v>
      </c>
      <c r="I892" t="s">
        <v>22206</v>
      </c>
      <c r="J892" t="s">
        <v>5823</v>
      </c>
      <c r="K892" t="s">
        <v>3430</v>
      </c>
      <c r="L892" t="s">
        <v>8330</v>
      </c>
      <c r="M892" t="s">
        <v>8331</v>
      </c>
      <c r="N892" t="s">
        <v>3637</v>
      </c>
    </row>
    <row r="893" spans="1:21" x14ac:dyDescent="0.2">
      <c r="A893">
        <v>2383</v>
      </c>
      <c r="B893" t="s">
        <v>1697</v>
      </c>
      <c r="C893" t="s">
        <v>8332</v>
      </c>
      <c r="D893" t="s">
        <v>8333</v>
      </c>
      <c r="F893" t="s">
        <v>20921</v>
      </c>
      <c r="G893" t="s">
        <v>5547</v>
      </c>
      <c r="H893" t="s">
        <v>21434</v>
      </c>
      <c r="I893" t="s">
        <v>4045</v>
      </c>
      <c r="J893" t="s">
        <v>3402</v>
      </c>
      <c r="K893" t="s">
        <v>3430</v>
      </c>
      <c r="L893" t="s">
        <v>8335</v>
      </c>
      <c r="M893" t="s">
        <v>8336</v>
      </c>
      <c r="O893" t="s">
        <v>3395</v>
      </c>
      <c r="P893">
        <v>78</v>
      </c>
      <c r="Q893" t="s">
        <v>4485</v>
      </c>
      <c r="R893">
        <v>203</v>
      </c>
      <c r="S893" t="s">
        <v>8337</v>
      </c>
      <c r="T893" t="s">
        <v>8337</v>
      </c>
      <c r="U893" t="s">
        <v>3455</v>
      </c>
    </row>
    <row r="894" spans="1:21" x14ac:dyDescent="0.2">
      <c r="A894">
        <v>2384</v>
      </c>
      <c r="B894" t="s">
        <v>1697</v>
      </c>
      <c r="C894" t="s">
        <v>8338</v>
      </c>
      <c r="D894" t="s">
        <v>8339</v>
      </c>
      <c r="F894" t="s">
        <v>7995</v>
      </c>
      <c r="G894" t="s">
        <v>6854</v>
      </c>
      <c r="H894" t="s">
        <v>8340</v>
      </c>
      <c r="I894" t="s">
        <v>8341</v>
      </c>
      <c r="J894" t="s">
        <v>3611</v>
      </c>
      <c r="K894" t="s">
        <v>3422</v>
      </c>
      <c r="L894" t="s">
        <v>8342</v>
      </c>
      <c r="M894" t="s">
        <v>8343</v>
      </c>
      <c r="O894" t="s">
        <v>3718</v>
      </c>
      <c r="P894">
        <v>94</v>
      </c>
      <c r="Q894" t="s">
        <v>4485</v>
      </c>
      <c r="R894">
        <v>203</v>
      </c>
      <c r="S894" t="s">
        <v>7157</v>
      </c>
      <c r="T894" t="s">
        <v>7157</v>
      </c>
      <c r="U894" t="s">
        <v>3752</v>
      </c>
    </row>
    <row r="895" spans="1:21" x14ac:dyDescent="0.2">
      <c r="A895">
        <v>2385</v>
      </c>
      <c r="B895" t="s">
        <v>1697</v>
      </c>
      <c r="C895" t="s">
        <v>8344</v>
      </c>
      <c r="D895" t="s">
        <v>8345</v>
      </c>
      <c r="F895" t="s">
        <v>3585</v>
      </c>
      <c r="G895" t="s">
        <v>3747</v>
      </c>
      <c r="H895" t="s">
        <v>21435</v>
      </c>
      <c r="I895" t="s">
        <v>8346</v>
      </c>
      <c r="J895" t="s">
        <v>6376</v>
      </c>
      <c r="K895" t="s">
        <v>3430</v>
      </c>
      <c r="L895" t="s">
        <v>8347</v>
      </c>
      <c r="M895" t="s">
        <v>8348</v>
      </c>
      <c r="N895" t="s">
        <v>3394</v>
      </c>
      <c r="Q895" t="s">
        <v>4362</v>
      </c>
      <c r="R895">
        <v>240</v>
      </c>
      <c r="S895" t="s">
        <v>5622</v>
      </c>
      <c r="T895" t="s">
        <v>5622</v>
      </c>
      <c r="U895" t="s">
        <v>8349</v>
      </c>
    </row>
    <row r="896" spans="1:21" x14ac:dyDescent="0.2">
      <c r="A896">
        <v>2386</v>
      </c>
      <c r="B896" t="s">
        <v>1697</v>
      </c>
      <c r="C896" t="s">
        <v>23111</v>
      </c>
      <c r="D896" t="s">
        <v>8350</v>
      </c>
      <c r="F896" t="s">
        <v>8351</v>
      </c>
      <c r="G896" t="s">
        <v>3387</v>
      </c>
      <c r="H896" t="s">
        <v>19948</v>
      </c>
      <c r="I896" t="s">
        <v>3428</v>
      </c>
      <c r="J896" t="s">
        <v>3671</v>
      </c>
      <c r="K896" t="s">
        <v>3422</v>
      </c>
      <c r="L896" t="s">
        <v>8353</v>
      </c>
      <c r="M896" t="s">
        <v>8354</v>
      </c>
      <c r="N896" t="s">
        <v>8355</v>
      </c>
      <c r="O896" t="s">
        <v>5052</v>
      </c>
      <c r="P896">
        <v>99</v>
      </c>
      <c r="Q896" t="s">
        <v>4485</v>
      </c>
      <c r="R896">
        <v>202</v>
      </c>
      <c r="S896" t="s">
        <v>5143</v>
      </c>
      <c r="T896" t="s">
        <v>5143</v>
      </c>
      <c r="U896" t="s">
        <v>4948</v>
      </c>
    </row>
    <row r="897" spans="1:21" x14ac:dyDescent="0.2">
      <c r="A897">
        <v>2387</v>
      </c>
      <c r="B897" t="s">
        <v>1697</v>
      </c>
      <c r="C897" t="s">
        <v>8356</v>
      </c>
      <c r="D897" t="s">
        <v>5202</v>
      </c>
      <c r="E897" t="s">
        <v>20878</v>
      </c>
      <c r="F897" t="s">
        <v>6837</v>
      </c>
      <c r="G897" t="s">
        <v>3535</v>
      </c>
      <c r="H897" t="s">
        <v>4174</v>
      </c>
      <c r="I897" t="s">
        <v>22206</v>
      </c>
      <c r="J897" t="s">
        <v>5823</v>
      </c>
      <c r="K897" t="s">
        <v>3921</v>
      </c>
      <c r="L897" t="s">
        <v>8357</v>
      </c>
      <c r="M897" t="s">
        <v>8358</v>
      </c>
      <c r="O897" t="s">
        <v>3453</v>
      </c>
      <c r="P897">
        <v>97</v>
      </c>
      <c r="S897" t="s">
        <v>8359</v>
      </c>
      <c r="T897" t="s">
        <v>8359</v>
      </c>
      <c r="U897" t="s">
        <v>8359</v>
      </c>
    </row>
    <row r="898" spans="1:21" x14ac:dyDescent="0.2">
      <c r="A898">
        <v>2388</v>
      </c>
      <c r="B898" t="s">
        <v>1697</v>
      </c>
      <c r="C898" t="s">
        <v>8360</v>
      </c>
      <c r="D898" t="s">
        <v>5202</v>
      </c>
      <c r="E898" t="s">
        <v>20879</v>
      </c>
      <c r="F898" t="s">
        <v>7919</v>
      </c>
      <c r="G898" t="s">
        <v>6905</v>
      </c>
      <c r="H898" t="s">
        <v>8133</v>
      </c>
      <c r="I898" t="s">
        <v>22206</v>
      </c>
      <c r="J898" t="s">
        <v>5823</v>
      </c>
      <c r="K898" t="s">
        <v>3430</v>
      </c>
      <c r="L898" t="s">
        <v>8361</v>
      </c>
      <c r="M898" t="s">
        <v>8362</v>
      </c>
      <c r="O898" t="s">
        <v>6961</v>
      </c>
      <c r="P898">
        <v>74</v>
      </c>
      <c r="S898" t="s">
        <v>7974</v>
      </c>
      <c r="T898" t="s">
        <v>7974</v>
      </c>
      <c r="U898" t="s">
        <v>7974</v>
      </c>
    </row>
    <row r="899" spans="1:21" x14ac:dyDescent="0.2">
      <c r="A899">
        <v>2389</v>
      </c>
      <c r="B899" t="s">
        <v>1697</v>
      </c>
      <c r="C899" t="s">
        <v>8363</v>
      </c>
      <c r="D899" t="s">
        <v>5202</v>
      </c>
      <c r="E899" t="s">
        <v>20879</v>
      </c>
      <c r="F899" t="s">
        <v>7919</v>
      </c>
      <c r="G899" t="s">
        <v>8364</v>
      </c>
      <c r="H899" t="s">
        <v>4174</v>
      </c>
      <c r="I899" t="s">
        <v>22206</v>
      </c>
      <c r="J899" t="s">
        <v>5823</v>
      </c>
      <c r="K899" t="s">
        <v>6121</v>
      </c>
      <c r="L899" t="s">
        <v>8365</v>
      </c>
      <c r="M899" t="s">
        <v>8366</v>
      </c>
      <c r="O899" t="s">
        <v>6961</v>
      </c>
      <c r="P899">
        <v>74</v>
      </c>
      <c r="S899" t="s">
        <v>5103</v>
      </c>
      <c r="T899" t="s">
        <v>5103</v>
      </c>
      <c r="U899" t="s">
        <v>5103</v>
      </c>
    </row>
    <row r="900" spans="1:21" x14ac:dyDescent="0.2">
      <c r="A900">
        <v>239</v>
      </c>
      <c r="B900" t="s">
        <v>1697</v>
      </c>
      <c r="C900" t="s">
        <v>8367</v>
      </c>
      <c r="D900" t="s">
        <v>8368</v>
      </c>
      <c r="F900" t="s">
        <v>3386</v>
      </c>
      <c r="G900" t="s">
        <v>3435</v>
      </c>
      <c r="H900" t="s">
        <v>3723</v>
      </c>
      <c r="I900" t="s">
        <v>3428</v>
      </c>
      <c r="J900" t="s">
        <v>3521</v>
      </c>
      <c r="K900" t="s">
        <v>3391</v>
      </c>
      <c r="L900" t="s">
        <v>8369</v>
      </c>
      <c r="M900" t="s">
        <v>8370</v>
      </c>
      <c r="N900" t="s">
        <v>8371</v>
      </c>
      <c r="S900" t="s">
        <v>4597</v>
      </c>
      <c r="T900" t="s">
        <v>4597</v>
      </c>
      <c r="U900" t="s">
        <v>4597</v>
      </c>
    </row>
    <row r="901" spans="1:21" x14ac:dyDescent="0.2">
      <c r="A901">
        <v>2390</v>
      </c>
      <c r="B901" t="s">
        <v>1697</v>
      </c>
      <c r="C901" t="s">
        <v>8372</v>
      </c>
      <c r="D901" t="s">
        <v>5202</v>
      </c>
      <c r="E901" t="s">
        <v>20879</v>
      </c>
      <c r="F901" t="s">
        <v>7919</v>
      </c>
      <c r="G901" t="s">
        <v>7163</v>
      </c>
      <c r="H901" t="s">
        <v>3945</v>
      </c>
      <c r="I901" t="s">
        <v>22206</v>
      </c>
      <c r="J901" t="s">
        <v>5823</v>
      </c>
      <c r="K901" t="s">
        <v>5340</v>
      </c>
      <c r="L901" t="s">
        <v>8373</v>
      </c>
      <c r="M901" t="s">
        <v>8374</v>
      </c>
      <c r="O901" t="s">
        <v>6961</v>
      </c>
      <c r="P901">
        <v>74</v>
      </c>
      <c r="S901" t="s">
        <v>7974</v>
      </c>
      <c r="T901" t="s">
        <v>5118</v>
      </c>
      <c r="U901" t="s">
        <v>5118</v>
      </c>
    </row>
    <row r="902" spans="1:21" x14ac:dyDescent="0.2">
      <c r="A902">
        <v>2391</v>
      </c>
      <c r="B902" t="s">
        <v>1697</v>
      </c>
      <c r="C902" t="s">
        <v>8375</v>
      </c>
      <c r="D902" t="s">
        <v>5202</v>
      </c>
      <c r="F902" t="s">
        <v>7919</v>
      </c>
      <c r="G902" t="s">
        <v>3387</v>
      </c>
      <c r="H902" t="s">
        <v>4174</v>
      </c>
      <c r="I902" t="s">
        <v>22206</v>
      </c>
      <c r="J902" t="s">
        <v>5823</v>
      </c>
      <c r="K902" t="s">
        <v>5340</v>
      </c>
      <c r="L902" t="s">
        <v>8376</v>
      </c>
      <c r="M902" t="s">
        <v>8377</v>
      </c>
      <c r="O902" t="s">
        <v>6961</v>
      </c>
      <c r="P902">
        <v>74</v>
      </c>
      <c r="S902" t="s">
        <v>7974</v>
      </c>
      <c r="T902" t="s">
        <v>7974</v>
      </c>
      <c r="U902" t="s">
        <v>7974</v>
      </c>
    </row>
    <row r="903" spans="1:21" x14ac:dyDescent="0.2">
      <c r="A903">
        <v>2392</v>
      </c>
      <c r="B903" t="s">
        <v>1697</v>
      </c>
      <c r="C903" t="s">
        <v>8378</v>
      </c>
      <c r="D903" t="s">
        <v>5202</v>
      </c>
      <c r="E903" t="s">
        <v>20879</v>
      </c>
      <c r="F903" t="s">
        <v>7919</v>
      </c>
      <c r="G903" t="s">
        <v>8379</v>
      </c>
      <c r="H903" t="s">
        <v>4174</v>
      </c>
      <c r="I903" t="s">
        <v>22206</v>
      </c>
      <c r="J903" t="s">
        <v>5823</v>
      </c>
      <c r="K903" t="s">
        <v>6121</v>
      </c>
      <c r="L903" t="s">
        <v>8380</v>
      </c>
      <c r="M903" t="s">
        <v>8381</v>
      </c>
      <c r="O903" t="s">
        <v>6961</v>
      </c>
      <c r="P903">
        <v>74</v>
      </c>
      <c r="S903" t="s">
        <v>5508</v>
      </c>
      <c r="T903" t="s">
        <v>5508</v>
      </c>
      <c r="U903" t="s">
        <v>5508</v>
      </c>
    </row>
    <row r="904" spans="1:21" x14ac:dyDescent="0.2">
      <c r="A904">
        <v>2393</v>
      </c>
      <c r="B904" t="s">
        <v>1697</v>
      </c>
      <c r="C904" t="s">
        <v>8382</v>
      </c>
      <c r="D904" t="s">
        <v>5202</v>
      </c>
      <c r="F904" t="s">
        <v>7919</v>
      </c>
      <c r="G904" t="s">
        <v>21039</v>
      </c>
      <c r="H904" t="s">
        <v>4658</v>
      </c>
      <c r="I904" t="s">
        <v>22206</v>
      </c>
      <c r="J904" t="s">
        <v>5823</v>
      </c>
      <c r="K904" t="s">
        <v>3921</v>
      </c>
      <c r="L904" t="s">
        <v>22268</v>
      </c>
      <c r="M904" t="s">
        <v>22269</v>
      </c>
      <c r="O904" t="s">
        <v>6961</v>
      </c>
      <c r="P904">
        <v>74</v>
      </c>
      <c r="S904" t="s">
        <v>8383</v>
      </c>
      <c r="T904" t="s">
        <v>8383</v>
      </c>
      <c r="U904" t="s">
        <v>8383</v>
      </c>
    </row>
    <row r="905" spans="1:21" x14ac:dyDescent="0.2">
      <c r="A905">
        <v>2394</v>
      </c>
      <c r="B905" t="s">
        <v>1697</v>
      </c>
      <c r="C905" t="s">
        <v>8384</v>
      </c>
      <c r="D905" t="s">
        <v>8385</v>
      </c>
      <c r="F905" t="s">
        <v>8386</v>
      </c>
      <c r="G905" t="s">
        <v>3387</v>
      </c>
      <c r="H905" t="s">
        <v>3723</v>
      </c>
      <c r="I905" t="s">
        <v>3389</v>
      </c>
      <c r="J905" t="s">
        <v>3578</v>
      </c>
      <c r="K905" t="s">
        <v>3430</v>
      </c>
      <c r="L905" t="s">
        <v>8387</v>
      </c>
      <c r="M905" t="s">
        <v>21436</v>
      </c>
      <c r="N905" t="s">
        <v>21437</v>
      </c>
      <c r="Q905" t="s">
        <v>4485</v>
      </c>
      <c r="R905">
        <v>202</v>
      </c>
      <c r="S905" t="s">
        <v>21438</v>
      </c>
      <c r="T905" t="s">
        <v>21438</v>
      </c>
      <c r="U905" t="s">
        <v>21438</v>
      </c>
    </row>
    <row r="906" spans="1:21" x14ac:dyDescent="0.2">
      <c r="A906">
        <v>2395</v>
      </c>
      <c r="B906" t="s">
        <v>1697</v>
      </c>
      <c r="C906" t="s">
        <v>8389</v>
      </c>
      <c r="D906" t="s">
        <v>3655</v>
      </c>
      <c r="F906" t="s">
        <v>3669</v>
      </c>
      <c r="G906" t="s">
        <v>3387</v>
      </c>
      <c r="H906" t="s">
        <v>6861</v>
      </c>
      <c r="I906" t="s">
        <v>22207</v>
      </c>
      <c r="J906" t="s">
        <v>3521</v>
      </c>
      <c r="K906" t="s">
        <v>3422</v>
      </c>
      <c r="L906" t="s">
        <v>8390</v>
      </c>
      <c r="M906" t="s">
        <v>8391</v>
      </c>
      <c r="O906" t="s">
        <v>5052</v>
      </c>
      <c r="P906">
        <v>99</v>
      </c>
      <c r="Q906" t="s">
        <v>4485</v>
      </c>
      <c r="R906">
        <v>202</v>
      </c>
      <c r="S906" t="s">
        <v>8392</v>
      </c>
      <c r="T906" t="s">
        <v>8392</v>
      </c>
      <c r="U906" t="s">
        <v>8393</v>
      </c>
    </row>
    <row r="907" spans="1:21" x14ac:dyDescent="0.2">
      <c r="A907">
        <v>2396</v>
      </c>
      <c r="B907" t="s">
        <v>1697</v>
      </c>
      <c r="C907" t="s">
        <v>8394</v>
      </c>
      <c r="D907" t="s">
        <v>5202</v>
      </c>
      <c r="E907" t="s">
        <v>20879</v>
      </c>
      <c r="F907" t="s">
        <v>7919</v>
      </c>
      <c r="G907" t="s">
        <v>6905</v>
      </c>
      <c r="H907" t="s">
        <v>21439</v>
      </c>
      <c r="I907" t="s">
        <v>22206</v>
      </c>
      <c r="J907" t="s">
        <v>5823</v>
      </c>
      <c r="K907" t="s">
        <v>3430</v>
      </c>
      <c r="L907" t="s">
        <v>8396</v>
      </c>
      <c r="M907" t="s">
        <v>8397</v>
      </c>
      <c r="O907" t="s">
        <v>5052</v>
      </c>
      <c r="P907">
        <v>99</v>
      </c>
      <c r="S907" t="s">
        <v>8398</v>
      </c>
      <c r="T907" t="s">
        <v>6351</v>
      </c>
      <c r="U907" t="s">
        <v>6351</v>
      </c>
    </row>
    <row r="908" spans="1:21" x14ac:dyDescent="0.2">
      <c r="A908">
        <v>2397</v>
      </c>
      <c r="B908" t="s">
        <v>1697</v>
      </c>
      <c r="C908" t="s">
        <v>8399</v>
      </c>
      <c r="D908" t="s">
        <v>5202</v>
      </c>
      <c r="E908" t="s">
        <v>20879</v>
      </c>
      <c r="F908" t="s">
        <v>7919</v>
      </c>
      <c r="G908" t="s">
        <v>6229</v>
      </c>
      <c r="H908" t="s">
        <v>4658</v>
      </c>
      <c r="I908" t="s">
        <v>22206</v>
      </c>
      <c r="J908" t="s">
        <v>5823</v>
      </c>
      <c r="K908" t="s">
        <v>3430</v>
      </c>
      <c r="L908" t="s">
        <v>8400</v>
      </c>
      <c r="M908" t="s">
        <v>8401</v>
      </c>
      <c r="O908" t="s">
        <v>5052</v>
      </c>
      <c r="P908">
        <v>99</v>
      </c>
      <c r="S908" t="s">
        <v>8402</v>
      </c>
      <c r="T908" t="s">
        <v>8402</v>
      </c>
      <c r="U908" t="s">
        <v>8402</v>
      </c>
    </row>
    <row r="909" spans="1:21" x14ac:dyDescent="0.2">
      <c r="A909">
        <v>2398</v>
      </c>
      <c r="B909" t="s">
        <v>1697</v>
      </c>
      <c r="C909" t="s">
        <v>8403</v>
      </c>
      <c r="D909" t="s">
        <v>8404</v>
      </c>
      <c r="F909" t="s">
        <v>3669</v>
      </c>
      <c r="G909" t="s">
        <v>5547</v>
      </c>
      <c r="H909" t="s">
        <v>7018</v>
      </c>
      <c r="I909" t="s">
        <v>22206</v>
      </c>
      <c r="J909" t="s">
        <v>5823</v>
      </c>
      <c r="K909" t="s">
        <v>3430</v>
      </c>
      <c r="L909" t="s">
        <v>8405</v>
      </c>
      <c r="M909" t="s">
        <v>8406</v>
      </c>
      <c r="O909" t="s">
        <v>3598</v>
      </c>
      <c r="P909">
        <v>73</v>
      </c>
      <c r="S909" t="s">
        <v>6652</v>
      </c>
      <c r="T909" t="s">
        <v>6652</v>
      </c>
      <c r="U909" t="s">
        <v>6652</v>
      </c>
    </row>
    <row r="910" spans="1:21" x14ac:dyDescent="0.2">
      <c r="A910">
        <v>2399</v>
      </c>
      <c r="B910" t="s">
        <v>1697</v>
      </c>
      <c r="C910" t="s">
        <v>8407</v>
      </c>
      <c r="D910" t="s">
        <v>8408</v>
      </c>
      <c r="F910" t="s">
        <v>3669</v>
      </c>
      <c r="G910" t="s">
        <v>5547</v>
      </c>
      <c r="H910" t="s">
        <v>4174</v>
      </c>
      <c r="I910" t="s">
        <v>22206</v>
      </c>
      <c r="J910" t="s">
        <v>5823</v>
      </c>
      <c r="K910" t="s">
        <v>5028</v>
      </c>
      <c r="L910" t="s">
        <v>8409</v>
      </c>
      <c r="M910" t="s">
        <v>8410</v>
      </c>
      <c r="O910" t="s">
        <v>22241</v>
      </c>
      <c r="P910">
        <v>14</v>
      </c>
      <c r="S910" t="s">
        <v>8411</v>
      </c>
      <c r="T910" t="s">
        <v>8411</v>
      </c>
      <c r="U910" t="s">
        <v>8411</v>
      </c>
    </row>
    <row r="911" spans="1:21" x14ac:dyDescent="0.2">
      <c r="A911">
        <v>240</v>
      </c>
      <c r="B911" t="s">
        <v>1697</v>
      </c>
      <c r="C911" t="s">
        <v>8412</v>
      </c>
      <c r="D911" t="s">
        <v>8413</v>
      </c>
      <c r="F911" t="s">
        <v>3450</v>
      </c>
      <c r="G911" t="s">
        <v>3387</v>
      </c>
      <c r="H911" t="s">
        <v>8414</v>
      </c>
      <c r="I911" t="s">
        <v>3428</v>
      </c>
      <c r="J911" t="s">
        <v>3578</v>
      </c>
      <c r="K911" t="s">
        <v>3497</v>
      </c>
      <c r="L911" t="s">
        <v>8415</v>
      </c>
      <c r="M911" t="s">
        <v>8416</v>
      </c>
      <c r="N911" t="s">
        <v>3394</v>
      </c>
      <c r="O911" t="s">
        <v>3453</v>
      </c>
      <c r="P911">
        <v>71</v>
      </c>
      <c r="Q911" t="s">
        <v>3396</v>
      </c>
      <c r="R911">
        <v>204</v>
      </c>
      <c r="S911" t="s">
        <v>8417</v>
      </c>
      <c r="T911" t="s">
        <v>8417</v>
      </c>
      <c r="U911" t="s">
        <v>5476</v>
      </c>
    </row>
    <row r="912" spans="1:21" x14ac:dyDescent="0.2">
      <c r="A912">
        <v>2401</v>
      </c>
      <c r="B912" t="s">
        <v>1697</v>
      </c>
      <c r="C912" t="s">
        <v>8418</v>
      </c>
      <c r="D912" t="s">
        <v>4678</v>
      </c>
      <c r="E912" t="s">
        <v>20884</v>
      </c>
      <c r="F912" t="s">
        <v>7954</v>
      </c>
      <c r="G912" t="s">
        <v>3465</v>
      </c>
      <c r="H912" t="s">
        <v>4174</v>
      </c>
      <c r="I912" t="s">
        <v>22206</v>
      </c>
      <c r="J912" t="s">
        <v>5823</v>
      </c>
      <c r="K912" t="s">
        <v>5340</v>
      </c>
      <c r="L912" t="s">
        <v>8419</v>
      </c>
      <c r="M912" t="s">
        <v>8420</v>
      </c>
      <c r="O912" t="s">
        <v>3598</v>
      </c>
      <c r="P912">
        <v>95</v>
      </c>
      <c r="S912" t="s">
        <v>8421</v>
      </c>
      <c r="T912" t="s">
        <v>8421</v>
      </c>
      <c r="U912" t="s">
        <v>8421</v>
      </c>
    </row>
    <row r="913" spans="1:21" x14ac:dyDescent="0.2">
      <c r="A913">
        <v>2402</v>
      </c>
      <c r="B913" t="s">
        <v>1697</v>
      </c>
      <c r="C913" t="s">
        <v>8422</v>
      </c>
      <c r="D913" t="s">
        <v>4997</v>
      </c>
      <c r="F913" t="s">
        <v>4030</v>
      </c>
      <c r="G913" t="s">
        <v>3387</v>
      </c>
      <c r="H913" t="s">
        <v>7657</v>
      </c>
      <c r="I913" t="s">
        <v>5063</v>
      </c>
      <c r="J913" t="s">
        <v>4562</v>
      </c>
      <c r="K913" t="s">
        <v>3430</v>
      </c>
      <c r="L913" t="s">
        <v>8423</v>
      </c>
      <c r="M913" t="s">
        <v>8424</v>
      </c>
      <c r="O913" t="s">
        <v>3598</v>
      </c>
      <c r="P913">
        <v>95</v>
      </c>
      <c r="Q913" t="s">
        <v>4485</v>
      </c>
      <c r="R913">
        <v>203</v>
      </c>
      <c r="S913" t="s">
        <v>8421</v>
      </c>
      <c r="T913" t="s">
        <v>8421</v>
      </c>
      <c r="U913" t="s">
        <v>7137</v>
      </c>
    </row>
    <row r="914" spans="1:21" x14ac:dyDescent="0.2">
      <c r="A914">
        <v>2403</v>
      </c>
      <c r="B914" t="s">
        <v>1697</v>
      </c>
      <c r="C914" t="s">
        <v>8425</v>
      </c>
      <c r="D914" t="s">
        <v>4678</v>
      </c>
      <c r="E914" t="s">
        <v>20884</v>
      </c>
      <c r="F914" t="s">
        <v>7954</v>
      </c>
      <c r="G914" t="s">
        <v>8324</v>
      </c>
      <c r="H914" t="s">
        <v>6176</v>
      </c>
      <c r="I914" t="s">
        <v>8426</v>
      </c>
      <c r="J914" t="s">
        <v>3628</v>
      </c>
      <c r="K914" t="s">
        <v>3921</v>
      </c>
      <c r="L914" t="s">
        <v>8427</v>
      </c>
      <c r="M914" t="s">
        <v>8428</v>
      </c>
      <c r="O914" t="s">
        <v>3598</v>
      </c>
      <c r="P914">
        <v>95</v>
      </c>
      <c r="Q914" t="s">
        <v>4485</v>
      </c>
      <c r="R914">
        <v>203</v>
      </c>
      <c r="S914" t="s">
        <v>8429</v>
      </c>
      <c r="T914" t="s">
        <v>8429</v>
      </c>
      <c r="U914" t="s">
        <v>8430</v>
      </c>
    </row>
    <row r="915" spans="1:21" x14ac:dyDescent="0.2">
      <c r="A915">
        <v>2405</v>
      </c>
      <c r="B915" t="s">
        <v>1697</v>
      </c>
      <c r="C915" t="s">
        <v>8431</v>
      </c>
      <c r="D915" t="s">
        <v>4678</v>
      </c>
      <c r="E915" t="s">
        <v>20884</v>
      </c>
      <c r="F915" t="s">
        <v>7954</v>
      </c>
      <c r="G915" t="s">
        <v>3885</v>
      </c>
      <c r="H915" t="s">
        <v>4174</v>
      </c>
      <c r="I915" t="s">
        <v>22206</v>
      </c>
      <c r="J915" t="s">
        <v>5823</v>
      </c>
      <c r="K915" t="s">
        <v>3921</v>
      </c>
      <c r="L915" t="s">
        <v>8432</v>
      </c>
      <c r="M915" t="s">
        <v>8433</v>
      </c>
      <c r="O915" t="s">
        <v>3598</v>
      </c>
      <c r="P915">
        <v>73</v>
      </c>
      <c r="S915" t="s">
        <v>8434</v>
      </c>
      <c r="T915" t="s">
        <v>8434</v>
      </c>
      <c r="U915" t="s">
        <v>8434</v>
      </c>
    </row>
    <row r="916" spans="1:21" x14ac:dyDescent="0.2">
      <c r="A916">
        <v>2406</v>
      </c>
      <c r="B916" t="s">
        <v>1697</v>
      </c>
      <c r="C916" t="s">
        <v>8435</v>
      </c>
      <c r="D916" t="s">
        <v>4678</v>
      </c>
      <c r="E916" t="s">
        <v>20884</v>
      </c>
      <c r="F916" t="s">
        <v>8436</v>
      </c>
      <c r="G916" t="s">
        <v>3387</v>
      </c>
      <c r="H916" t="s">
        <v>4174</v>
      </c>
      <c r="I916" t="s">
        <v>22206</v>
      </c>
      <c r="J916" t="s">
        <v>5823</v>
      </c>
      <c r="K916" t="s">
        <v>3921</v>
      </c>
      <c r="L916" t="s">
        <v>8437</v>
      </c>
      <c r="M916" t="s">
        <v>8438</v>
      </c>
      <c r="O916" t="s">
        <v>4281</v>
      </c>
      <c r="P916">
        <v>68</v>
      </c>
      <c r="S916" t="s">
        <v>8439</v>
      </c>
      <c r="T916" t="s">
        <v>8439</v>
      </c>
      <c r="U916" t="s">
        <v>8439</v>
      </c>
    </row>
    <row r="917" spans="1:21" x14ac:dyDescent="0.2">
      <c r="A917">
        <v>2407</v>
      </c>
      <c r="B917" t="s">
        <v>1697</v>
      </c>
      <c r="C917" t="s">
        <v>8440</v>
      </c>
      <c r="D917" t="s">
        <v>6964</v>
      </c>
      <c r="F917" t="s">
        <v>8441</v>
      </c>
      <c r="G917" t="s">
        <v>6905</v>
      </c>
      <c r="H917" t="s">
        <v>8442</v>
      </c>
      <c r="I917" t="s">
        <v>8443</v>
      </c>
      <c r="J917" t="s">
        <v>4562</v>
      </c>
      <c r="K917" t="s">
        <v>3545</v>
      </c>
      <c r="L917" t="s">
        <v>8444</v>
      </c>
      <c r="M917" t="s">
        <v>8445</v>
      </c>
      <c r="O917" t="s">
        <v>4281</v>
      </c>
      <c r="P917">
        <v>68</v>
      </c>
      <c r="Q917" t="s">
        <v>4554</v>
      </c>
      <c r="R917">
        <v>161</v>
      </c>
      <c r="S917" t="s">
        <v>5754</v>
      </c>
      <c r="T917" t="s">
        <v>5754</v>
      </c>
      <c r="U917" t="s">
        <v>3682</v>
      </c>
    </row>
    <row r="918" spans="1:21" x14ac:dyDescent="0.2">
      <c r="A918">
        <v>2408</v>
      </c>
      <c r="B918" t="s">
        <v>1697</v>
      </c>
      <c r="C918" t="s">
        <v>8446</v>
      </c>
      <c r="D918" t="s">
        <v>8447</v>
      </c>
      <c r="F918" t="s">
        <v>8441</v>
      </c>
      <c r="G918" t="s">
        <v>5547</v>
      </c>
      <c r="H918" t="s">
        <v>6861</v>
      </c>
      <c r="I918" t="s">
        <v>8443</v>
      </c>
      <c r="J918" t="s">
        <v>6376</v>
      </c>
      <c r="K918" t="s">
        <v>3545</v>
      </c>
      <c r="L918" t="s">
        <v>8448</v>
      </c>
      <c r="M918" t="s">
        <v>8449</v>
      </c>
      <c r="O918" t="s">
        <v>4281</v>
      </c>
      <c r="P918">
        <v>68</v>
      </c>
      <c r="Q918" t="s">
        <v>4554</v>
      </c>
      <c r="R918">
        <v>161</v>
      </c>
      <c r="S918" t="s">
        <v>8450</v>
      </c>
      <c r="T918" t="s">
        <v>8450</v>
      </c>
      <c r="U918" t="s">
        <v>4655</v>
      </c>
    </row>
    <row r="919" spans="1:21" x14ac:dyDescent="0.2">
      <c r="A919">
        <v>2409</v>
      </c>
      <c r="B919" t="s">
        <v>1697</v>
      </c>
      <c r="C919" t="s">
        <v>8451</v>
      </c>
      <c r="D919" t="s">
        <v>4678</v>
      </c>
      <c r="E919" t="s">
        <v>20884</v>
      </c>
      <c r="F919" t="s">
        <v>8436</v>
      </c>
      <c r="G919" t="s">
        <v>3387</v>
      </c>
      <c r="H919" t="s">
        <v>4174</v>
      </c>
      <c r="I919" t="s">
        <v>5820</v>
      </c>
      <c r="J919" t="s">
        <v>5477</v>
      </c>
      <c r="K919" t="s">
        <v>6121</v>
      </c>
      <c r="L919" t="s">
        <v>8452</v>
      </c>
      <c r="M919" t="s">
        <v>8453</v>
      </c>
      <c r="N919" t="s">
        <v>8454</v>
      </c>
      <c r="O919" t="s">
        <v>4281</v>
      </c>
      <c r="P919">
        <v>68</v>
      </c>
      <c r="S919" t="s">
        <v>3700</v>
      </c>
      <c r="T919" t="s">
        <v>3700</v>
      </c>
      <c r="U919" t="s">
        <v>3700</v>
      </c>
    </row>
    <row r="920" spans="1:21" x14ac:dyDescent="0.2">
      <c r="A920">
        <v>241</v>
      </c>
      <c r="B920" t="s">
        <v>1697</v>
      </c>
      <c r="C920" t="s">
        <v>8455</v>
      </c>
      <c r="D920" t="s">
        <v>8456</v>
      </c>
      <c r="F920" t="s">
        <v>3474</v>
      </c>
      <c r="G920" t="s">
        <v>3387</v>
      </c>
      <c r="H920" t="s">
        <v>3560</v>
      </c>
      <c r="I920" t="s">
        <v>22207</v>
      </c>
      <c r="J920" t="s">
        <v>3544</v>
      </c>
      <c r="K920" t="s">
        <v>3497</v>
      </c>
      <c r="L920" t="s">
        <v>8457</v>
      </c>
      <c r="M920" t="s">
        <v>8458</v>
      </c>
      <c r="N920" t="s">
        <v>4513</v>
      </c>
      <c r="O920" t="s">
        <v>3453</v>
      </c>
      <c r="P920">
        <v>71</v>
      </c>
      <c r="Q920" t="s">
        <v>3396</v>
      </c>
      <c r="R920">
        <v>204</v>
      </c>
      <c r="S920" t="s">
        <v>8459</v>
      </c>
      <c r="T920" t="s">
        <v>8459</v>
      </c>
      <c r="U920" t="s">
        <v>7839</v>
      </c>
    </row>
    <row r="921" spans="1:21" x14ac:dyDescent="0.2">
      <c r="A921">
        <v>2410</v>
      </c>
      <c r="B921" t="s">
        <v>1697</v>
      </c>
      <c r="C921" t="s">
        <v>8460</v>
      </c>
      <c r="D921" t="s">
        <v>4678</v>
      </c>
      <c r="E921" t="s">
        <v>20884</v>
      </c>
      <c r="F921" t="s">
        <v>8436</v>
      </c>
      <c r="G921" t="s">
        <v>3542</v>
      </c>
      <c r="H921" t="s">
        <v>4174</v>
      </c>
      <c r="I921" t="s">
        <v>22206</v>
      </c>
      <c r="J921" t="s">
        <v>5823</v>
      </c>
      <c r="K921" t="s">
        <v>6121</v>
      </c>
      <c r="L921" t="s">
        <v>8461</v>
      </c>
      <c r="M921" t="s">
        <v>8462</v>
      </c>
      <c r="O921" t="s">
        <v>8463</v>
      </c>
      <c r="P921">
        <v>66</v>
      </c>
      <c r="S921" t="s">
        <v>8464</v>
      </c>
      <c r="T921" t="s">
        <v>8464</v>
      </c>
      <c r="U921" t="s">
        <v>8464</v>
      </c>
    </row>
    <row r="922" spans="1:21" x14ac:dyDescent="0.2">
      <c r="A922">
        <v>2411</v>
      </c>
      <c r="B922" t="s">
        <v>1697</v>
      </c>
      <c r="C922" t="s">
        <v>8465</v>
      </c>
      <c r="D922" t="s">
        <v>4678</v>
      </c>
      <c r="E922" t="s">
        <v>20884</v>
      </c>
      <c r="F922" t="s">
        <v>7954</v>
      </c>
      <c r="G922" t="s">
        <v>12006</v>
      </c>
      <c r="H922" t="s">
        <v>20945</v>
      </c>
      <c r="I922" t="s">
        <v>22206</v>
      </c>
      <c r="J922" t="s">
        <v>5823</v>
      </c>
      <c r="K922" t="s">
        <v>3422</v>
      </c>
      <c r="L922" t="s">
        <v>8467</v>
      </c>
      <c r="M922" t="s">
        <v>8468</v>
      </c>
      <c r="O922" t="s">
        <v>22241</v>
      </c>
      <c r="P922">
        <v>89</v>
      </c>
      <c r="S922" t="s">
        <v>8469</v>
      </c>
      <c r="T922" t="s">
        <v>8469</v>
      </c>
      <c r="U922" t="s">
        <v>8469</v>
      </c>
    </row>
    <row r="923" spans="1:21" x14ac:dyDescent="0.2">
      <c r="A923">
        <v>2412</v>
      </c>
      <c r="B923" t="s">
        <v>1697</v>
      </c>
      <c r="C923" t="s">
        <v>8470</v>
      </c>
      <c r="D923" t="s">
        <v>4678</v>
      </c>
      <c r="E923" t="s">
        <v>20884</v>
      </c>
      <c r="F923" t="s">
        <v>7954</v>
      </c>
      <c r="G923" t="s">
        <v>8471</v>
      </c>
      <c r="H923" t="s">
        <v>11433</v>
      </c>
      <c r="I923" t="s">
        <v>22206</v>
      </c>
      <c r="J923" t="s">
        <v>5823</v>
      </c>
      <c r="K923" t="s">
        <v>3391</v>
      </c>
      <c r="L923" t="s">
        <v>8472</v>
      </c>
      <c r="M923" t="s">
        <v>8473</v>
      </c>
      <c r="O923" t="s">
        <v>7083</v>
      </c>
      <c r="P923">
        <v>89</v>
      </c>
      <c r="S923" t="s">
        <v>8469</v>
      </c>
      <c r="T923" t="s">
        <v>8469</v>
      </c>
      <c r="U923" t="s">
        <v>8469</v>
      </c>
    </row>
    <row r="924" spans="1:21" x14ac:dyDescent="0.2">
      <c r="A924">
        <v>2413</v>
      </c>
      <c r="B924" t="s">
        <v>1697</v>
      </c>
      <c r="C924" t="s">
        <v>8474</v>
      </c>
      <c r="D924" t="s">
        <v>4678</v>
      </c>
      <c r="E924" t="s">
        <v>20884</v>
      </c>
      <c r="F924" t="s">
        <v>7954</v>
      </c>
      <c r="G924" t="s">
        <v>21440</v>
      </c>
      <c r="H924" t="s">
        <v>4174</v>
      </c>
      <c r="I924" t="s">
        <v>22206</v>
      </c>
      <c r="J924" t="s">
        <v>5823</v>
      </c>
      <c r="K924" t="s">
        <v>6121</v>
      </c>
      <c r="L924" t="s">
        <v>8475</v>
      </c>
      <c r="M924" t="s">
        <v>21441</v>
      </c>
      <c r="O924" t="s">
        <v>22241</v>
      </c>
      <c r="P924">
        <v>92</v>
      </c>
      <c r="S924" t="s">
        <v>8476</v>
      </c>
      <c r="T924" t="s">
        <v>8476</v>
      </c>
      <c r="U924" t="s">
        <v>8476</v>
      </c>
    </row>
    <row r="925" spans="1:21" x14ac:dyDescent="0.2">
      <c r="A925">
        <v>2414</v>
      </c>
      <c r="B925" t="s">
        <v>1697</v>
      </c>
      <c r="C925" t="s">
        <v>8477</v>
      </c>
      <c r="D925" t="s">
        <v>4678</v>
      </c>
      <c r="E925" t="s">
        <v>20884</v>
      </c>
      <c r="F925" t="s">
        <v>7954</v>
      </c>
      <c r="G925" t="s">
        <v>7265</v>
      </c>
      <c r="H925" t="s">
        <v>4174</v>
      </c>
      <c r="I925" t="s">
        <v>22206</v>
      </c>
      <c r="J925" t="s">
        <v>5823</v>
      </c>
      <c r="K925" t="s">
        <v>6121</v>
      </c>
      <c r="L925" t="s">
        <v>8478</v>
      </c>
      <c r="M925" t="s">
        <v>8479</v>
      </c>
      <c r="O925" t="s">
        <v>22241</v>
      </c>
      <c r="P925">
        <v>92</v>
      </c>
      <c r="S925" t="s">
        <v>6636</v>
      </c>
      <c r="T925" t="s">
        <v>6636</v>
      </c>
      <c r="U925" t="s">
        <v>6636</v>
      </c>
    </row>
    <row r="926" spans="1:21" x14ac:dyDescent="0.2">
      <c r="A926">
        <v>2415</v>
      </c>
      <c r="B926" t="s">
        <v>1697</v>
      </c>
      <c r="C926" t="s">
        <v>8480</v>
      </c>
      <c r="D926" t="s">
        <v>5202</v>
      </c>
      <c r="E926" t="s">
        <v>20878</v>
      </c>
      <c r="F926" t="s">
        <v>7919</v>
      </c>
      <c r="G926" t="s">
        <v>8481</v>
      </c>
      <c r="H926" t="s">
        <v>4174</v>
      </c>
      <c r="I926" t="s">
        <v>22206</v>
      </c>
      <c r="J926" t="s">
        <v>5823</v>
      </c>
      <c r="K926" t="s">
        <v>6121</v>
      </c>
      <c r="L926" t="s">
        <v>8482</v>
      </c>
      <c r="M926" t="s">
        <v>8483</v>
      </c>
      <c r="O926" t="s">
        <v>7083</v>
      </c>
      <c r="P926">
        <v>89</v>
      </c>
      <c r="S926" t="s">
        <v>8484</v>
      </c>
      <c r="T926" t="s">
        <v>8484</v>
      </c>
      <c r="U926" t="s">
        <v>8484</v>
      </c>
    </row>
    <row r="927" spans="1:21" x14ac:dyDescent="0.2">
      <c r="A927">
        <v>2416</v>
      </c>
      <c r="B927" t="s">
        <v>1697</v>
      </c>
      <c r="C927" t="s">
        <v>8485</v>
      </c>
      <c r="D927" t="s">
        <v>5202</v>
      </c>
      <c r="E927" t="s">
        <v>20879</v>
      </c>
      <c r="F927" t="s">
        <v>7919</v>
      </c>
      <c r="G927" t="s">
        <v>21442</v>
      </c>
      <c r="H927" t="s">
        <v>21443</v>
      </c>
      <c r="I927" t="s">
        <v>8181</v>
      </c>
      <c r="J927" t="s">
        <v>8486</v>
      </c>
      <c r="K927" t="s">
        <v>3422</v>
      </c>
      <c r="L927" t="s">
        <v>8487</v>
      </c>
      <c r="M927" t="s">
        <v>8488</v>
      </c>
      <c r="O927" t="s">
        <v>7083</v>
      </c>
      <c r="P927">
        <v>89</v>
      </c>
      <c r="S927" t="s">
        <v>3719</v>
      </c>
      <c r="T927" t="s">
        <v>8084</v>
      </c>
      <c r="U927" t="s">
        <v>8084</v>
      </c>
    </row>
    <row r="928" spans="1:21" x14ac:dyDescent="0.2">
      <c r="A928">
        <v>2417</v>
      </c>
      <c r="B928" t="s">
        <v>1697</v>
      </c>
      <c r="C928" t="s">
        <v>8489</v>
      </c>
      <c r="D928" t="s">
        <v>8490</v>
      </c>
      <c r="F928" t="s">
        <v>3911</v>
      </c>
      <c r="G928" t="s">
        <v>5888</v>
      </c>
      <c r="H928" t="s">
        <v>6768</v>
      </c>
      <c r="I928" t="s">
        <v>3428</v>
      </c>
      <c r="J928" t="s">
        <v>3512</v>
      </c>
      <c r="K928" t="s">
        <v>3545</v>
      </c>
      <c r="L928" t="s">
        <v>8491</v>
      </c>
      <c r="M928" t="s">
        <v>8492</v>
      </c>
      <c r="O928" t="s">
        <v>22241</v>
      </c>
      <c r="P928">
        <v>92</v>
      </c>
      <c r="Q928" t="s">
        <v>4485</v>
      </c>
      <c r="R928">
        <v>170</v>
      </c>
      <c r="S928" t="s">
        <v>8493</v>
      </c>
      <c r="T928" t="s">
        <v>8493</v>
      </c>
      <c r="U928" t="s">
        <v>8494</v>
      </c>
    </row>
    <row r="929" spans="1:21" x14ac:dyDescent="0.2">
      <c r="A929">
        <v>2418</v>
      </c>
      <c r="B929" t="s">
        <v>1697</v>
      </c>
      <c r="C929" t="s">
        <v>8495</v>
      </c>
      <c r="D929" t="s">
        <v>8496</v>
      </c>
      <c r="F929" t="s">
        <v>3585</v>
      </c>
      <c r="G929" t="s">
        <v>3542</v>
      </c>
      <c r="H929" t="s">
        <v>3969</v>
      </c>
      <c r="I929" t="s">
        <v>3627</v>
      </c>
      <c r="J929" t="s">
        <v>3437</v>
      </c>
      <c r="K929" t="s">
        <v>3545</v>
      </c>
      <c r="L929" t="s">
        <v>8497</v>
      </c>
      <c r="M929" t="s">
        <v>8498</v>
      </c>
      <c r="O929" t="s">
        <v>22241</v>
      </c>
      <c r="P929">
        <v>14</v>
      </c>
      <c r="Q929" t="s">
        <v>4485</v>
      </c>
      <c r="R929">
        <v>170</v>
      </c>
      <c r="S929" t="s">
        <v>8499</v>
      </c>
      <c r="T929" t="s">
        <v>8499</v>
      </c>
      <c r="U929" t="s">
        <v>7015</v>
      </c>
    </row>
    <row r="930" spans="1:21" x14ac:dyDescent="0.2">
      <c r="A930">
        <v>2419</v>
      </c>
      <c r="B930" t="s">
        <v>1697</v>
      </c>
      <c r="C930" t="s">
        <v>8500</v>
      </c>
      <c r="D930" t="s">
        <v>4678</v>
      </c>
      <c r="E930" t="s">
        <v>20884</v>
      </c>
      <c r="F930" t="s">
        <v>7954</v>
      </c>
      <c r="G930" t="s">
        <v>3885</v>
      </c>
      <c r="H930" t="s">
        <v>4174</v>
      </c>
      <c r="I930" t="s">
        <v>22206</v>
      </c>
      <c r="J930" t="s">
        <v>5823</v>
      </c>
      <c r="K930" t="s">
        <v>6121</v>
      </c>
      <c r="L930" t="s">
        <v>8501</v>
      </c>
      <c r="M930" t="s">
        <v>8502</v>
      </c>
      <c r="O930" t="s">
        <v>22241</v>
      </c>
      <c r="P930">
        <v>14</v>
      </c>
      <c r="S930" t="s">
        <v>5810</v>
      </c>
      <c r="T930" t="s">
        <v>5810</v>
      </c>
      <c r="U930" t="s">
        <v>5810</v>
      </c>
    </row>
    <row r="931" spans="1:21" x14ac:dyDescent="0.2">
      <c r="A931">
        <v>242</v>
      </c>
      <c r="B931" t="s">
        <v>1697</v>
      </c>
      <c r="C931" t="s">
        <v>8503</v>
      </c>
      <c r="D931" t="s">
        <v>8504</v>
      </c>
      <c r="F931" t="s">
        <v>3552</v>
      </c>
      <c r="G931" t="s">
        <v>3387</v>
      </c>
      <c r="H931" t="s">
        <v>3388</v>
      </c>
      <c r="I931" t="s">
        <v>3561</v>
      </c>
      <c r="J931" t="s">
        <v>3578</v>
      </c>
      <c r="K931" t="s">
        <v>3391</v>
      </c>
      <c r="L931" t="s">
        <v>8505</v>
      </c>
      <c r="M931" t="s">
        <v>8506</v>
      </c>
      <c r="N931" t="s">
        <v>3433</v>
      </c>
      <c r="O931" t="s">
        <v>3453</v>
      </c>
      <c r="P931">
        <v>71</v>
      </c>
      <c r="Q931" t="s">
        <v>3396</v>
      </c>
      <c r="R931">
        <v>214</v>
      </c>
      <c r="S931" t="s">
        <v>8507</v>
      </c>
      <c r="T931" t="s">
        <v>8507</v>
      </c>
      <c r="U931" t="s">
        <v>3877</v>
      </c>
    </row>
    <row r="932" spans="1:21" x14ac:dyDescent="0.2">
      <c r="A932">
        <v>2420</v>
      </c>
      <c r="B932" t="s">
        <v>1697</v>
      </c>
      <c r="C932" t="s">
        <v>8508</v>
      </c>
      <c r="D932" t="s">
        <v>8509</v>
      </c>
      <c r="F932" t="s">
        <v>3519</v>
      </c>
      <c r="G932" t="s">
        <v>3387</v>
      </c>
      <c r="H932" t="s">
        <v>7657</v>
      </c>
      <c r="I932" t="s">
        <v>5883</v>
      </c>
      <c r="J932" t="s">
        <v>4024</v>
      </c>
      <c r="K932" t="s">
        <v>3545</v>
      </c>
      <c r="L932" t="s">
        <v>8510</v>
      </c>
      <c r="M932" t="s">
        <v>8511</v>
      </c>
      <c r="N932" t="s">
        <v>8512</v>
      </c>
      <c r="O932" t="s">
        <v>6930</v>
      </c>
      <c r="P932">
        <v>92</v>
      </c>
      <c r="Q932" t="s">
        <v>4485</v>
      </c>
      <c r="R932">
        <v>170</v>
      </c>
      <c r="S932" t="s">
        <v>6434</v>
      </c>
      <c r="T932" t="s">
        <v>6434</v>
      </c>
      <c r="U932" t="s">
        <v>7045</v>
      </c>
    </row>
    <row r="933" spans="1:21" x14ac:dyDescent="0.2">
      <c r="A933">
        <v>2421</v>
      </c>
      <c r="B933" t="s">
        <v>1697</v>
      </c>
      <c r="C933" t="s">
        <v>8513</v>
      </c>
      <c r="D933" t="s">
        <v>8514</v>
      </c>
      <c r="F933" t="s">
        <v>3585</v>
      </c>
      <c r="G933" t="s">
        <v>7091</v>
      </c>
      <c r="H933" t="s">
        <v>14565</v>
      </c>
      <c r="I933" t="s">
        <v>3428</v>
      </c>
      <c r="J933" t="s">
        <v>8516</v>
      </c>
      <c r="K933" t="s">
        <v>3545</v>
      </c>
      <c r="L933" t="s">
        <v>8517</v>
      </c>
      <c r="M933" t="s">
        <v>8518</v>
      </c>
      <c r="O933" t="s">
        <v>22241</v>
      </c>
      <c r="P933">
        <v>92</v>
      </c>
      <c r="Q933" t="s">
        <v>4485</v>
      </c>
      <c r="R933">
        <v>170</v>
      </c>
      <c r="S933" t="s">
        <v>8519</v>
      </c>
      <c r="T933" t="s">
        <v>8519</v>
      </c>
      <c r="U933" t="s">
        <v>7015</v>
      </c>
    </row>
    <row r="934" spans="1:21" x14ac:dyDescent="0.2">
      <c r="A934">
        <v>2422</v>
      </c>
      <c r="B934" t="s">
        <v>1697</v>
      </c>
      <c r="C934" t="s">
        <v>8520</v>
      </c>
      <c r="D934" t="s">
        <v>8521</v>
      </c>
      <c r="F934" t="s">
        <v>3585</v>
      </c>
      <c r="G934" t="s">
        <v>7763</v>
      </c>
      <c r="H934" t="s">
        <v>4551</v>
      </c>
      <c r="I934" t="s">
        <v>22206</v>
      </c>
      <c r="J934" t="s">
        <v>5823</v>
      </c>
      <c r="K934" t="s">
        <v>3545</v>
      </c>
      <c r="L934" t="s">
        <v>8522</v>
      </c>
      <c r="M934" t="s">
        <v>8523</v>
      </c>
      <c r="N934" t="s">
        <v>3637</v>
      </c>
    </row>
    <row r="935" spans="1:21" x14ac:dyDescent="0.2">
      <c r="A935">
        <v>2423</v>
      </c>
      <c r="B935" t="s">
        <v>1697</v>
      </c>
      <c r="C935" t="s">
        <v>8524</v>
      </c>
      <c r="D935" t="s">
        <v>8525</v>
      </c>
      <c r="F935" t="s">
        <v>3552</v>
      </c>
      <c r="G935" t="s">
        <v>3387</v>
      </c>
      <c r="H935" t="s">
        <v>12327</v>
      </c>
      <c r="I935" t="s">
        <v>3561</v>
      </c>
      <c r="J935" t="s">
        <v>4052</v>
      </c>
      <c r="K935" t="s">
        <v>3545</v>
      </c>
      <c r="L935" t="s">
        <v>8526</v>
      </c>
      <c r="M935" t="s">
        <v>8527</v>
      </c>
      <c r="O935" t="s">
        <v>22241</v>
      </c>
      <c r="P935">
        <v>92</v>
      </c>
      <c r="Q935" t="s">
        <v>4485</v>
      </c>
      <c r="R935">
        <v>170</v>
      </c>
      <c r="S935" t="s">
        <v>8528</v>
      </c>
      <c r="T935" t="s">
        <v>8528</v>
      </c>
      <c r="U935" t="s">
        <v>8529</v>
      </c>
    </row>
    <row r="936" spans="1:21" x14ac:dyDescent="0.2">
      <c r="A936">
        <v>2424</v>
      </c>
      <c r="B936" t="s">
        <v>1697</v>
      </c>
      <c r="C936" t="s">
        <v>8530</v>
      </c>
      <c r="D936" t="s">
        <v>8531</v>
      </c>
      <c r="F936" t="s">
        <v>3585</v>
      </c>
      <c r="G936" t="s">
        <v>3387</v>
      </c>
      <c r="H936" t="s">
        <v>4503</v>
      </c>
      <c r="I936" t="s">
        <v>3595</v>
      </c>
      <c r="J936" t="s">
        <v>6376</v>
      </c>
      <c r="K936" t="s">
        <v>3545</v>
      </c>
      <c r="L936" t="s">
        <v>8532</v>
      </c>
      <c r="M936" t="s">
        <v>8533</v>
      </c>
      <c r="O936" t="s">
        <v>22241</v>
      </c>
      <c r="P936">
        <v>14</v>
      </c>
      <c r="Q936" t="s">
        <v>4485</v>
      </c>
      <c r="R936">
        <v>170</v>
      </c>
      <c r="S936" t="s">
        <v>8493</v>
      </c>
      <c r="T936" t="s">
        <v>8493</v>
      </c>
      <c r="U936" t="s">
        <v>8493</v>
      </c>
    </row>
    <row r="937" spans="1:21" x14ac:dyDescent="0.2">
      <c r="A937">
        <v>2425</v>
      </c>
      <c r="B937" t="s">
        <v>1697</v>
      </c>
      <c r="C937" t="s">
        <v>8534</v>
      </c>
      <c r="D937" t="s">
        <v>8535</v>
      </c>
      <c r="F937" t="s">
        <v>3585</v>
      </c>
      <c r="G937" t="s">
        <v>3542</v>
      </c>
      <c r="H937" t="s">
        <v>4073</v>
      </c>
      <c r="I937" t="s">
        <v>3627</v>
      </c>
      <c r="J937" t="s">
        <v>3467</v>
      </c>
      <c r="K937" t="s">
        <v>3545</v>
      </c>
      <c r="L937" t="s">
        <v>8536</v>
      </c>
      <c r="M937" t="s">
        <v>8537</v>
      </c>
      <c r="N937" t="s">
        <v>8512</v>
      </c>
      <c r="O937" t="s">
        <v>22241</v>
      </c>
      <c r="P937">
        <v>14</v>
      </c>
      <c r="Q937" t="s">
        <v>4485</v>
      </c>
      <c r="R937">
        <v>170</v>
      </c>
      <c r="S937" t="s">
        <v>8538</v>
      </c>
      <c r="T937" t="s">
        <v>8538</v>
      </c>
      <c r="U937" t="s">
        <v>7015</v>
      </c>
    </row>
    <row r="938" spans="1:21" x14ac:dyDescent="0.2">
      <c r="A938">
        <v>2426</v>
      </c>
      <c r="B938" t="s">
        <v>1697</v>
      </c>
      <c r="C938" t="s">
        <v>8539</v>
      </c>
      <c r="D938" t="s">
        <v>4678</v>
      </c>
      <c r="E938" t="s">
        <v>20884</v>
      </c>
      <c r="F938" t="s">
        <v>7954</v>
      </c>
      <c r="G938" t="s">
        <v>21444</v>
      </c>
      <c r="H938" t="s">
        <v>21445</v>
      </c>
      <c r="I938" t="s">
        <v>22206</v>
      </c>
      <c r="J938" t="s">
        <v>5823</v>
      </c>
      <c r="K938" t="s">
        <v>5028</v>
      </c>
      <c r="L938" t="s">
        <v>8541</v>
      </c>
      <c r="M938" t="s">
        <v>8542</v>
      </c>
      <c r="O938" t="s">
        <v>7228</v>
      </c>
      <c r="P938">
        <v>98</v>
      </c>
      <c r="S938" t="s">
        <v>8543</v>
      </c>
      <c r="T938" t="s">
        <v>8543</v>
      </c>
      <c r="U938" t="s">
        <v>8543</v>
      </c>
    </row>
    <row r="939" spans="1:21" x14ac:dyDescent="0.2">
      <c r="A939">
        <v>2427</v>
      </c>
      <c r="B939" t="s">
        <v>1697</v>
      </c>
      <c r="C939" t="s">
        <v>8544</v>
      </c>
      <c r="D939" t="s">
        <v>8545</v>
      </c>
      <c r="F939" t="s">
        <v>3552</v>
      </c>
      <c r="G939" t="s">
        <v>4593</v>
      </c>
      <c r="H939" t="s">
        <v>21446</v>
      </c>
      <c r="I939" t="s">
        <v>3627</v>
      </c>
      <c r="J939" t="s">
        <v>3437</v>
      </c>
      <c r="K939" t="s">
        <v>3545</v>
      </c>
      <c r="L939" t="s">
        <v>8546</v>
      </c>
      <c r="M939" t="s">
        <v>8547</v>
      </c>
      <c r="O939" t="s">
        <v>22241</v>
      </c>
      <c r="P939">
        <v>14</v>
      </c>
      <c r="Q939" t="s">
        <v>4485</v>
      </c>
      <c r="R939">
        <v>170</v>
      </c>
      <c r="S939" t="s">
        <v>8548</v>
      </c>
      <c r="T939" t="s">
        <v>8548</v>
      </c>
      <c r="U939" t="s">
        <v>6956</v>
      </c>
    </row>
    <row r="940" spans="1:21" x14ac:dyDescent="0.2">
      <c r="A940">
        <v>2428</v>
      </c>
      <c r="B940" t="s">
        <v>1697</v>
      </c>
      <c r="C940" t="s">
        <v>8549</v>
      </c>
      <c r="D940" t="s">
        <v>8550</v>
      </c>
      <c r="F940" t="s">
        <v>3585</v>
      </c>
      <c r="G940" t="s">
        <v>6905</v>
      </c>
      <c r="H940" t="s">
        <v>20945</v>
      </c>
      <c r="I940" t="s">
        <v>3627</v>
      </c>
      <c r="J940" t="s">
        <v>6825</v>
      </c>
      <c r="K940" t="s">
        <v>3545</v>
      </c>
      <c r="L940" t="s">
        <v>8551</v>
      </c>
      <c r="M940" t="s">
        <v>8552</v>
      </c>
      <c r="N940" t="s">
        <v>3394</v>
      </c>
      <c r="O940" t="s">
        <v>22241</v>
      </c>
      <c r="P940">
        <v>89</v>
      </c>
      <c r="Q940" t="s">
        <v>4485</v>
      </c>
      <c r="R940">
        <v>170</v>
      </c>
      <c r="S940" t="s">
        <v>5685</v>
      </c>
      <c r="T940" t="s">
        <v>5685</v>
      </c>
      <c r="U940" t="s">
        <v>6691</v>
      </c>
    </row>
    <row r="941" spans="1:21" x14ac:dyDescent="0.2">
      <c r="A941">
        <v>2429</v>
      </c>
      <c r="B941" t="s">
        <v>1697</v>
      </c>
      <c r="C941" t="s">
        <v>8553</v>
      </c>
      <c r="D941" t="s">
        <v>8554</v>
      </c>
      <c r="F941" t="s">
        <v>3552</v>
      </c>
      <c r="G941" t="s">
        <v>3535</v>
      </c>
      <c r="H941" t="s">
        <v>3763</v>
      </c>
      <c r="I941" t="s">
        <v>4933</v>
      </c>
      <c r="J941" t="s">
        <v>6825</v>
      </c>
      <c r="K941" t="s">
        <v>3545</v>
      </c>
      <c r="L941" t="s">
        <v>8555</v>
      </c>
      <c r="M941" t="s">
        <v>8556</v>
      </c>
      <c r="N941" t="s">
        <v>3394</v>
      </c>
      <c r="O941" t="s">
        <v>22241</v>
      </c>
      <c r="P941">
        <v>14</v>
      </c>
      <c r="Q941" t="s">
        <v>4485</v>
      </c>
      <c r="R941">
        <v>170</v>
      </c>
      <c r="S941" t="s">
        <v>8499</v>
      </c>
      <c r="T941" t="s">
        <v>8499</v>
      </c>
      <c r="U941" t="s">
        <v>4799</v>
      </c>
    </row>
    <row r="942" spans="1:21" x14ac:dyDescent="0.2">
      <c r="A942">
        <v>243</v>
      </c>
      <c r="B942" t="s">
        <v>1697</v>
      </c>
      <c r="C942" t="s">
        <v>8557</v>
      </c>
      <c r="D942" t="s">
        <v>8558</v>
      </c>
      <c r="F942" t="s">
        <v>3419</v>
      </c>
      <c r="G942" t="s">
        <v>7763</v>
      </c>
      <c r="H942" t="s">
        <v>20924</v>
      </c>
      <c r="I942" t="s">
        <v>22206</v>
      </c>
      <c r="J942" t="s">
        <v>22211</v>
      </c>
      <c r="K942" t="s">
        <v>3391</v>
      </c>
      <c r="L942" t="s">
        <v>8559</v>
      </c>
      <c r="M942" t="s">
        <v>8560</v>
      </c>
      <c r="S942" t="s">
        <v>8561</v>
      </c>
      <c r="T942" t="s">
        <v>8561</v>
      </c>
      <c r="U942" t="s">
        <v>8561</v>
      </c>
    </row>
    <row r="943" spans="1:21" x14ac:dyDescent="0.2">
      <c r="A943">
        <v>2430</v>
      </c>
      <c r="B943" t="s">
        <v>1697</v>
      </c>
      <c r="C943" t="s">
        <v>8562</v>
      </c>
      <c r="D943" t="s">
        <v>8563</v>
      </c>
      <c r="F943" t="s">
        <v>8564</v>
      </c>
      <c r="G943" t="s">
        <v>6905</v>
      </c>
      <c r="H943" t="s">
        <v>21447</v>
      </c>
      <c r="I943" t="s">
        <v>22206</v>
      </c>
      <c r="J943" t="s">
        <v>5823</v>
      </c>
      <c r="K943" t="s">
        <v>3422</v>
      </c>
      <c r="L943" t="s">
        <v>8565</v>
      </c>
      <c r="M943" t="s">
        <v>8566</v>
      </c>
      <c r="O943" t="s">
        <v>3598</v>
      </c>
      <c r="P943">
        <v>95</v>
      </c>
      <c r="S943" t="s">
        <v>8567</v>
      </c>
      <c r="T943" t="s">
        <v>8567</v>
      </c>
      <c r="U943" t="s">
        <v>8567</v>
      </c>
    </row>
    <row r="944" spans="1:21" x14ac:dyDescent="0.2">
      <c r="A944">
        <v>2431</v>
      </c>
      <c r="B944" t="s">
        <v>1697</v>
      </c>
      <c r="C944" t="s">
        <v>8568</v>
      </c>
      <c r="D944" t="s">
        <v>8569</v>
      </c>
      <c r="F944" t="s">
        <v>3669</v>
      </c>
      <c r="G944" t="s">
        <v>3465</v>
      </c>
      <c r="H944" t="s">
        <v>4923</v>
      </c>
      <c r="I944" t="s">
        <v>3627</v>
      </c>
      <c r="J944" t="s">
        <v>3512</v>
      </c>
      <c r="K944" t="s">
        <v>3422</v>
      </c>
      <c r="L944" t="s">
        <v>8570</v>
      </c>
      <c r="M944" t="s">
        <v>8571</v>
      </c>
      <c r="O944" t="s">
        <v>22241</v>
      </c>
      <c r="P944">
        <v>14</v>
      </c>
      <c r="Q944" t="s">
        <v>4485</v>
      </c>
      <c r="R944">
        <v>170</v>
      </c>
      <c r="S944" t="s">
        <v>4217</v>
      </c>
      <c r="T944" t="s">
        <v>4217</v>
      </c>
      <c r="U944" t="s">
        <v>6956</v>
      </c>
    </row>
    <row r="945" spans="1:21" x14ac:dyDescent="0.2">
      <c r="A945">
        <v>2432</v>
      </c>
      <c r="B945" t="s">
        <v>1697</v>
      </c>
      <c r="C945" t="s">
        <v>8572</v>
      </c>
      <c r="D945" t="s">
        <v>8573</v>
      </c>
      <c r="F945" t="s">
        <v>3585</v>
      </c>
      <c r="G945" t="s">
        <v>7521</v>
      </c>
      <c r="H945" t="s">
        <v>21448</v>
      </c>
      <c r="I945" t="s">
        <v>3627</v>
      </c>
      <c r="J945" t="s">
        <v>8575</v>
      </c>
      <c r="K945" t="s">
        <v>3422</v>
      </c>
      <c r="L945" t="s">
        <v>7201</v>
      </c>
      <c r="M945" t="s">
        <v>8576</v>
      </c>
      <c r="O945" t="s">
        <v>22241</v>
      </c>
      <c r="P945">
        <v>14</v>
      </c>
      <c r="Q945" t="s">
        <v>4485</v>
      </c>
      <c r="R945">
        <v>170</v>
      </c>
      <c r="S945" t="s">
        <v>4217</v>
      </c>
      <c r="T945" t="s">
        <v>4217</v>
      </c>
      <c r="U945" t="s">
        <v>7015</v>
      </c>
    </row>
    <row r="946" spans="1:21" x14ac:dyDescent="0.2">
      <c r="A946">
        <v>2433</v>
      </c>
      <c r="B946" t="s">
        <v>1697</v>
      </c>
      <c r="C946" t="s">
        <v>8577</v>
      </c>
      <c r="D946" t="s">
        <v>8578</v>
      </c>
      <c r="F946" t="s">
        <v>3669</v>
      </c>
      <c r="G946" t="s">
        <v>8579</v>
      </c>
      <c r="H946" t="s">
        <v>8580</v>
      </c>
      <c r="I946" t="s">
        <v>3595</v>
      </c>
      <c r="J946" t="s">
        <v>3671</v>
      </c>
      <c r="K946" t="s">
        <v>3422</v>
      </c>
      <c r="L946" t="s">
        <v>8581</v>
      </c>
      <c r="M946" t="s">
        <v>8582</v>
      </c>
      <c r="N946" t="s">
        <v>3394</v>
      </c>
      <c r="O946" t="s">
        <v>22241</v>
      </c>
      <c r="P946">
        <v>14</v>
      </c>
      <c r="Q946" t="s">
        <v>4485</v>
      </c>
      <c r="R946">
        <v>170</v>
      </c>
      <c r="S946" t="s">
        <v>4217</v>
      </c>
      <c r="T946" t="s">
        <v>4217</v>
      </c>
      <c r="U946" t="s">
        <v>8583</v>
      </c>
    </row>
    <row r="947" spans="1:21" x14ac:dyDescent="0.2">
      <c r="A947">
        <v>2434</v>
      </c>
      <c r="B947" t="s">
        <v>1697</v>
      </c>
      <c r="C947" t="s">
        <v>8584</v>
      </c>
      <c r="D947" t="s">
        <v>8585</v>
      </c>
      <c r="F947" t="s">
        <v>3986</v>
      </c>
      <c r="G947" t="s">
        <v>21449</v>
      </c>
      <c r="H947" t="s">
        <v>21450</v>
      </c>
      <c r="I947" t="s">
        <v>4382</v>
      </c>
      <c r="J947" t="s">
        <v>3827</v>
      </c>
      <c r="K947" t="s">
        <v>3422</v>
      </c>
      <c r="L947" t="s">
        <v>8586</v>
      </c>
      <c r="M947" t="s">
        <v>8587</v>
      </c>
      <c r="N947" t="s">
        <v>3394</v>
      </c>
      <c r="O947" t="s">
        <v>22241</v>
      </c>
      <c r="P947">
        <v>14</v>
      </c>
      <c r="Q947" t="s">
        <v>4485</v>
      </c>
      <c r="R947">
        <v>170</v>
      </c>
      <c r="S947" t="s">
        <v>4217</v>
      </c>
      <c r="T947" t="s">
        <v>4217</v>
      </c>
      <c r="U947" t="s">
        <v>8583</v>
      </c>
    </row>
    <row r="948" spans="1:21" x14ac:dyDescent="0.2">
      <c r="A948">
        <v>2435</v>
      </c>
      <c r="B948" t="s">
        <v>1697</v>
      </c>
      <c r="C948" t="s">
        <v>8588</v>
      </c>
      <c r="D948" t="s">
        <v>4678</v>
      </c>
      <c r="E948" t="s">
        <v>20884</v>
      </c>
      <c r="F948" t="s">
        <v>7954</v>
      </c>
      <c r="G948" t="s">
        <v>8290</v>
      </c>
      <c r="H948" t="s">
        <v>4174</v>
      </c>
      <c r="I948" t="s">
        <v>22206</v>
      </c>
      <c r="J948" t="s">
        <v>5823</v>
      </c>
      <c r="K948" t="s">
        <v>5340</v>
      </c>
      <c r="L948" t="s">
        <v>8589</v>
      </c>
      <c r="M948" t="s">
        <v>8590</v>
      </c>
      <c r="O948" t="s">
        <v>22241</v>
      </c>
      <c r="P948">
        <v>14</v>
      </c>
      <c r="S948" t="s">
        <v>8591</v>
      </c>
      <c r="T948" t="s">
        <v>8591</v>
      </c>
      <c r="U948" t="s">
        <v>8591</v>
      </c>
    </row>
    <row r="949" spans="1:21" x14ac:dyDescent="0.2">
      <c r="A949">
        <v>2436</v>
      </c>
      <c r="B949" t="s">
        <v>1697</v>
      </c>
      <c r="C949" t="s">
        <v>8592</v>
      </c>
      <c r="D949" t="s">
        <v>8593</v>
      </c>
      <c r="F949" t="s">
        <v>8594</v>
      </c>
      <c r="G949" t="s">
        <v>3535</v>
      </c>
      <c r="H949" t="s">
        <v>7147</v>
      </c>
      <c r="I949" t="s">
        <v>3428</v>
      </c>
      <c r="J949" t="s">
        <v>3963</v>
      </c>
      <c r="K949" t="s">
        <v>3430</v>
      </c>
      <c r="L949" t="s">
        <v>8595</v>
      </c>
      <c r="M949" t="s">
        <v>8596</v>
      </c>
      <c r="N949" t="s">
        <v>3394</v>
      </c>
      <c r="O949" t="s">
        <v>8463</v>
      </c>
      <c r="P949">
        <v>66</v>
      </c>
      <c r="Q949" t="s">
        <v>4554</v>
      </c>
      <c r="R949">
        <v>161</v>
      </c>
      <c r="S949" t="s">
        <v>8597</v>
      </c>
      <c r="T949" t="s">
        <v>8597</v>
      </c>
      <c r="U949" t="s">
        <v>8598</v>
      </c>
    </row>
    <row r="950" spans="1:21" x14ac:dyDescent="0.2">
      <c r="A950">
        <v>2437</v>
      </c>
      <c r="B950" t="s">
        <v>1697</v>
      </c>
      <c r="C950" t="s">
        <v>8599</v>
      </c>
      <c r="D950" t="s">
        <v>4678</v>
      </c>
      <c r="E950" t="s">
        <v>20884</v>
      </c>
      <c r="F950" t="s">
        <v>7954</v>
      </c>
      <c r="G950" t="s">
        <v>10357</v>
      </c>
      <c r="H950" t="s">
        <v>8600</v>
      </c>
      <c r="I950" t="s">
        <v>22206</v>
      </c>
      <c r="J950" t="s">
        <v>5823</v>
      </c>
      <c r="K950" t="s">
        <v>6121</v>
      </c>
      <c r="L950" t="s">
        <v>8601</v>
      </c>
      <c r="M950" t="s">
        <v>8602</v>
      </c>
      <c r="O950" t="s">
        <v>8603</v>
      </c>
      <c r="P950">
        <v>51</v>
      </c>
      <c r="S950" t="s">
        <v>8604</v>
      </c>
      <c r="T950" t="s">
        <v>8604</v>
      </c>
      <c r="U950" t="s">
        <v>8604</v>
      </c>
    </row>
    <row r="951" spans="1:21" x14ac:dyDescent="0.2">
      <c r="A951">
        <v>2438</v>
      </c>
      <c r="B951" t="s">
        <v>1697</v>
      </c>
      <c r="C951" t="s">
        <v>8605</v>
      </c>
      <c r="D951" t="s">
        <v>8606</v>
      </c>
      <c r="F951" t="s">
        <v>3669</v>
      </c>
      <c r="G951" t="s">
        <v>3535</v>
      </c>
      <c r="H951" t="s">
        <v>4174</v>
      </c>
      <c r="I951" t="s">
        <v>8607</v>
      </c>
      <c r="J951" t="s">
        <v>3963</v>
      </c>
      <c r="K951" t="s">
        <v>3921</v>
      </c>
      <c r="L951" t="s">
        <v>8608</v>
      </c>
      <c r="M951" t="s">
        <v>8609</v>
      </c>
      <c r="O951" t="s">
        <v>6570</v>
      </c>
      <c r="P951">
        <v>52</v>
      </c>
      <c r="Q951" t="s">
        <v>5178</v>
      </c>
      <c r="R951">
        <v>151</v>
      </c>
      <c r="S951" t="s">
        <v>8610</v>
      </c>
      <c r="T951" t="s">
        <v>8611</v>
      </c>
      <c r="U951" t="s">
        <v>8611</v>
      </c>
    </row>
    <row r="952" spans="1:21" x14ac:dyDescent="0.2">
      <c r="A952">
        <v>2439</v>
      </c>
      <c r="B952" t="s">
        <v>1697</v>
      </c>
      <c r="C952" t="s">
        <v>8612</v>
      </c>
      <c r="D952" t="s">
        <v>8613</v>
      </c>
      <c r="F952" t="s">
        <v>8063</v>
      </c>
      <c r="G952" t="s">
        <v>5547</v>
      </c>
      <c r="H952" t="s">
        <v>4174</v>
      </c>
      <c r="I952" t="s">
        <v>22206</v>
      </c>
      <c r="J952" t="s">
        <v>5823</v>
      </c>
      <c r="K952" t="s">
        <v>5340</v>
      </c>
      <c r="L952" t="s">
        <v>8614</v>
      </c>
      <c r="M952" t="s">
        <v>8615</v>
      </c>
      <c r="O952" t="s">
        <v>22241</v>
      </c>
      <c r="P952">
        <v>14</v>
      </c>
      <c r="S952" t="s">
        <v>8616</v>
      </c>
      <c r="T952" t="s">
        <v>8616</v>
      </c>
      <c r="U952" t="s">
        <v>8616</v>
      </c>
    </row>
    <row r="953" spans="1:21" x14ac:dyDescent="0.2">
      <c r="A953">
        <v>244</v>
      </c>
      <c r="B953" t="s">
        <v>1697</v>
      </c>
      <c r="C953" t="s">
        <v>8617</v>
      </c>
      <c r="D953" t="s">
        <v>8618</v>
      </c>
      <c r="F953" t="s">
        <v>3528</v>
      </c>
      <c r="G953" t="s">
        <v>4016</v>
      </c>
      <c r="H953" t="s">
        <v>6861</v>
      </c>
      <c r="I953" t="s">
        <v>3428</v>
      </c>
      <c r="J953" t="s">
        <v>3578</v>
      </c>
      <c r="K953" t="s">
        <v>3430</v>
      </c>
      <c r="L953" t="s">
        <v>8619</v>
      </c>
      <c r="M953" t="s">
        <v>8620</v>
      </c>
      <c r="N953" t="s">
        <v>3433</v>
      </c>
      <c r="O953" t="s">
        <v>3395</v>
      </c>
      <c r="P953">
        <v>13</v>
      </c>
      <c r="Q953" t="s">
        <v>3396</v>
      </c>
      <c r="R953">
        <v>212</v>
      </c>
      <c r="S953" t="s">
        <v>4871</v>
      </c>
      <c r="T953" t="s">
        <v>4871</v>
      </c>
      <c r="U953" t="s">
        <v>3471</v>
      </c>
    </row>
    <row r="954" spans="1:21" x14ac:dyDescent="0.2">
      <c r="A954">
        <v>2440</v>
      </c>
      <c r="B954" t="s">
        <v>1697</v>
      </c>
      <c r="C954" t="s">
        <v>8621</v>
      </c>
      <c r="D954" t="s">
        <v>5202</v>
      </c>
      <c r="F954" t="s">
        <v>7919</v>
      </c>
      <c r="G954" t="s">
        <v>3535</v>
      </c>
      <c r="H954" t="s">
        <v>4174</v>
      </c>
      <c r="I954" t="s">
        <v>22206</v>
      </c>
      <c r="J954" t="s">
        <v>5823</v>
      </c>
      <c r="K954" t="s">
        <v>3430</v>
      </c>
      <c r="L954" t="s">
        <v>8622</v>
      </c>
      <c r="M954" t="s">
        <v>8623</v>
      </c>
      <c r="O954" t="s">
        <v>5370</v>
      </c>
      <c r="P954">
        <v>52</v>
      </c>
      <c r="S954" t="s">
        <v>6002</v>
      </c>
      <c r="T954" t="s">
        <v>6002</v>
      </c>
      <c r="U954" t="s">
        <v>6002</v>
      </c>
    </row>
    <row r="955" spans="1:21" x14ac:dyDescent="0.2">
      <c r="A955">
        <v>2441</v>
      </c>
      <c r="B955" t="s">
        <v>1697</v>
      </c>
      <c r="C955" t="s">
        <v>8624</v>
      </c>
      <c r="D955" t="s">
        <v>8625</v>
      </c>
      <c r="F955" t="s">
        <v>3669</v>
      </c>
      <c r="G955" t="s">
        <v>3387</v>
      </c>
      <c r="H955" t="s">
        <v>4174</v>
      </c>
      <c r="I955" t="s">
        <v>22206</v>
      </c>
      <c r="J955" t="s">
        <v>5823</v>
      </c>
      <c r="K955" t="s">
        <v>3430</v>
      </c>
      <c r="L955" t="s">
        <v>8626</v>
      </c>
      <c r="M955" t="s">
        <v>8627</v>
      </c>
      <c r="O955" t="s">
        <v>22241</v>
      </c>
      <c r="P955">
        <v>89</v>
      </c>
      <c r="S955" t="s">
        <v>5603</v>
      </c>
      <c r="T955" t="s">
        <v>5603</v>
      </c>
      <c r="U955" t="s">
        <v>5603</v>
      </c>
    </row>
    <row r="956" spans="1:21" x14ac:dyDescent="0.2">
      <c r="A956">
        <v>2442</v>
      </c>
      <c r="B956" t="s">
        <v>1697</v>
      </c>
      <c r="C956" t="s">
        <v>8628</v>
      </c>
      <c r="D956" t="s">
        <v>8629</v>
      </c>
      <c r="F956" t="s">
        <v>3669</v>
      </c>
      <c r="G956" t="s">
        <v>21451</v>
      </c>
      <c r="H956" t="s">
        <v>8317</v>
      </c>
      <c r="I956" t="s">
        <v>5139</v>
      </c>
      <c r="J956" t="s">
        <v>8631</v>
      </c>
      <c r="K956" t="s">
        <v>3430</v>
      </c>
      <c r="L956" t="s">
        <v>8632</v>
      </c>
      <c r="M956" t="s">
        <v>8633</v>
      </c>
      <c r="O956" t="s">
        <v>3598</v>
      </c>
      <c r="P956">
        <v>95</v>
      </c>
      <c r="Q956" t="s">
        <v>4485</v>
      </c>
      <c r="R956">
        <v>203</v>
      </c>
      <c r="S956" t="s">
        <v>8230</v>
      </c>
      <c r="T956" t="s">
        <v>8230</v>
      </c>
      <c r="U956" t="s">
        <v>6956</v>
      </c>
    </row>
    <row r="957" spans="1:21" x14ac:dyDescent="0.2">
      <c r="A957">
        <v>2443</v>
      </c>
      <c r="B957" t="s">
        <v>1697</v>
      </c>
      <c r="C957" t="s">
        <v>8634</v>
      </c>
      <c r="D957" t="s">
        <v>8635</v>
      </c>
      <c r="F957" t="s">
        <v>8285</v>
      </c>
      <c r="G957" t="s">
        <v>6905</v>
      </c>
      <c r="H957" t="s">
        <v>8636</v>
      </c>
      <c r="I957" t="s">
        <v>4933</v>
      </c>
      <c r="J957" t="s">
        <v>3587</v>
      </c>
      <c r="K957" t="s">
        <v>3430</v>
      </c>
      <c r="L957" t="s">
        <v>8637</v>
      </c>
      <c r="M957" t="s">
        <v>8638</v>
      </c>
      <c r="O957" t="s">
        <v>7083</v>
      </c>
      <c r="P957">
        <v>89</v>
      </c>
      <c r="Q957" t="s">
        <v>4485</v>
      </c>
      <c r="R957">
        <v>173</v>
      </c>
      <c r="S957" t="s">
        <v>8639</v>
      </c>
      <c r="T957" t="s">
        <v>8639</v>
      </c>
      <c r="U957" t="s">
        <v>4264</v>
      </c>
    </row>
    <row r="958" spans="1:21" x14ac:dyDescent="0.2">
      <c r="A958">
        <v>2444</v>
      </c>
      <c r="B958" t="s">
        <v>3416</v>
      </c>
      <c r="C958" t="s">
        <v>1503</v>
      </c>
      <c r="D958" t="s">
        <v>6971</v>
      </c>
      <c r="F958" t="s">
        <v>8640</v>
      </c>
      <c r="G958" t="s">
        <v>3420</v>
      </c>
      <c r="H958" t="s">
        <v>3421</v>
      </c>
      <c r="I958" t="s">
        <v>22206</v>
      </c>
      <c r="J958" t="s">
        <v>5823</v>
      </c>
      <c r="K958" t="s">
        <v>3430</v>
      </c>
      <c r="L958" t="s">
        <v>8641</v>
      </c>
      <c r="M958" t="s">
        <v>8642</v>
      </c>
      <c r="S958" t="s">
        <v>8643</v>
      </c>
      <c r="T958" t="s">
        <v>8643</v>
      </c>
      <c r="U958" t="s">
        <v>8643</v>
      </c>
    </row>
    <row r="959" spans="1:21" x14ac:dyDescent="0.2">
      <c r="A959">
        <v>2445</v>
      </c>
      <c r="B959" t="s">
        <v>3416</v>
      </c>
      <c r="C959" t="s">
        <v>1502</v>
      </c>
      <c r="D959" t="s">
        <v>6971</v>
      </c>
      <c r="F959" t="s">
        <v>3419</v>
      </c>
      <c r="G959" t="s">
        <v>3420</v>
      </c>
      <c r="H959" t="s">
        <v>3421</v>
      </c>
      <c r="I959" t="s">
        <v>22206</v>
      </c>
      <c r="J959" t="s">
        <v>5823</v>
      </c>
      <c r="K959" t="s">
        <v>3391</v>
      </c>
      <c r="L959" t="s">
        <v>8644</v>
      </c>
      <c r="M959" t="s">
        <v>8645</v>
      </c>
      <c r="S959" t="s">
        <v>8643</v>
      </c>
      <c r="T959" t="s">
        <v>8643</v>
      </c>
      <c r="U959" t="s">
        <v>8643</v>
      </c>
    </row>
    <row r="960" spans="1:21" x14ac:dyDescent="0.2">
      <c r="A960">
        <v>2446</v>
      </c>
      <c r="B960" t="s">
        <v>1697</v>
      </c>
      <c r="C960" t="s">
        <v>8646</v>
      </c>
      <c r="D960" t="s">
        <v>8647</v>
      </c>
      <c r="F960" t="s">
        <v>3713</v>
      </c>
      <c r="G960" t="s">
        <v>8648</v>
      </c>
      <c r="H960" t="s">
        <v>5767</v>
      </c>
      <c r="I960" t="s">
        <v>8649</v>
      </c>
      <c r="J960" t="s">
        <v>6431</v>
      </c>
      <c r="K960" t="s">
        <v>3430</v>
      </c>
      <c r="L960" t="s">
        <v>8650</v>
      </c>
      <c r="M960" t="s">
        <v>8651</v>
      </c>
      <c r="O960" t="s">
        <v>5052</v>
      </c>
      <c r="P960">
        <v>99</v>
      </c>
      <c r="Q960" t="s">
        <v>4485</v>
      </c>
      <c r="R960">
        <v>202</v>
      </c>
      <c r="S960" t="s">
        <v>8652</v>
      </c>
      <c r="T960" t="s">
        <v>8652</v>
      </c>
      <c r="U960" t="s">
        <v>8653</v>
      </c>
    </row>
    <row r="961" spans="1:21" x14ac:dyDescent="0.2">
      <c r="A961">
        <v>2448</v>
      </c>
      <c r="B961" t="s">
        <v>1697</v>
      </c>
      <c r="C961" t="s">
        <v>8654</v>
      </c>
      <c r="D961" t="s">
        <v>6100</v>
      </c>
      <c r="E961" t="s">
        <v>20884</v>
      </c>
      <c r="F961" t="s">
        <v>6976</v>
      </c>
      <c r="G961" t="s">
        <v>8364</v>
      </c>
      <c r="H961" t="s">
        <v>7399</v>
      </c>
      <c r="I961" t="s">
        <v>22251</v>
      </c>
      <c r="J961" t="s">
        <v>3628</v>
      </c>
      <c r="K961" t="s">
        <v>3430</v>
      </c>
      <c r="L961" t="s">
        <v>8655</v>
      </c>
      <c r="M961" t="s">
        <v>8656</v>
      </c>
      <c r="O961" t="s">
        <v>4530</v>
      </c>
      <c r="P961">
        <v>82</v>
      </c>
      <c r="Q961" t="s">
        <v>4362</v>
      </c>
      <c r="R961">
        <v>241</v>
      </c>
      <c r="S961" t="s">
        <v>8657</v>
      </c>
      <c r="T961" t="s">
        <v>8657</v>
      </c>
      <c r="U961" t="s">
        <v>7741</v>
      </c>
    </row>
    <row r="962" spans="1:21" x14ac:dyDescent="0.2">
      <c r="A962">
        <v>2449</v>
      </c>
      <c r="B962" t="s">
        <v>1697</v>
      </c>
      <c r="C962" t="s">
        <v>8658</v>
      </c>
      <c r="D962" t="s">
        <v>8659</v>
      </c>
      <c r="E962" t="s">
        <v>20879</v>
      </c>
      <c r="F962" t="s">
        <v>8660</v>
      </c>
      <c r="G962" t="s">
        <v>5547</v>
      </c>
      <c r="H962" t="s">
        <v>4174</v>
      </c>
      <c r="I962" t="s">
        <v>8661</v>
      </c>
      <c r="J962" t="s">
        <v>3963</v>
      </c>
      <c r="K962" t="s">
        <v>3921</v>
      </c>
      <c r="L962" t="s">
        <v>8662</v>
      </c>
      <c r="M962" t="s">
        <v>8663</v>
      </c>
      <c r="N962" t="s">
        <v>8664</v>
      </c>
      <c r="O962" t="s">
        <v>4281</v>
      </c>
      <c r="P962">
        <v>68</v>
      </c>
      <c r="S962" t="s">
        <v>8665</v>
      </c>
      <c r="T962" t="s">
        <v>8665</v>
      </c>
      <c r="U962" t="s">
        <v>8665</v>
      </c>
    </row>
    <row r="963" spans="1:21" x14ac:dyDescent="0.2">
      <c r="A963">
        <v>245</v>
      </c>
      <c r="B963" t="s">
        <v>1697</v>
      </c>
      <c r="C963" t="s">
        <v>8666</v>
      </c>
      <c r="D963" t="s">
        <v>8667</v>
      </c>
      <c r="F963" t="s">
        <v>3528</v>
      </c>
      <c r="G963" t="s">
        <v>3465</v>
      </c>
      <c r="H963" t="s">
        <v>8821</v>
      </c>
      <c r="I963" t="s">
        <v>3696</v>
      </c>
      <c r="J963" t="s">
        <v>3628</v>
      </c>
      <c r="K963" t="s">
        <v>3391</v>
      </c>
      <c r="L963" t="s">
        <v>8669</v>
      </c>
      <c r="M963" t="s">
        <v>8670</v>
      </c>
      <c r="N963" t="s">
        <v>3394</v>
      </c>
      <c r="O963" t="s">
        <v>3605</v>
      </c>
      <c r="P963">
        <v>12</v>
      </c>
      <c r="Q963" t="s">
        <v>3396</v>
      </c>
      <c r="R963">
        <v>214</v>
      </c>
      <c r="S963" t="s">
        <v>8671</v>
      </c>
      <c r="T963" t="s">
        <v>8671</v>
      </c>
      <c r="U963" t="s">
        <v>3811</v>
      </c>
    </row>
    <row r="964" spans="1:21" x14ac:dyDescent="0.2">
      <c r="A964">
        <v>2450</v>
      </c>
      <c r="B964" t="s">
        <v>1697</v>
      </c>
      <c r="C964" t="s">
        <v>5337</v>
      </c>
      <c r="D964" t="s">
        <v>5338</v>
      </c>
      <c r="F964" t="s">
        <v>8672</v>
      </c>
      <c r="G964" t="s">
        <v>8673</v>
      </c>
      <c r="H964" t="s">
        <v>4174</v>
      </c>
      <c r="I964" t="s">
        <v>22206</v>
      </c>
      <c r="J964" t="s">
        <v>5823</v>
      </c>
      <c r="K964" t="s">
        <v>5340</v>
      </c>
      <c r="L964" t="s">
        <v>5341</v>
      </c>
      <c r="M964" t="s">
        <v>8674</v>
      </c>
      <c r="O964" t="s">
        <v>4281</v>
      </c>
      <c r="P964">
        <v>68</v>
      </c>
      <c r="S964" t="s">
        <v>8675</v>
      </c>
      <c r="T964" t="s">
        <v>8675</v>
      </c>
      <c r="U964" t="s">
        <v>8675</v>
      </c>
    </row>
    <row r="965" spans="1:21" x14ac:dyDescent="0.2">
      <c r="A965">
        <v>2451</v>
      </c>
      <c r="B965" t="s">
        <v>1697</v>
      </c>
      <c r="C965" t="s">
        <v>8676</v>
      </c>
      <c r="D965" t="s">
        <v>8677</v>
      </c>
      <c r="F965" t="s">
        <v>8678</v>
      </c>
      <c r="G965" t="s">
        <v>9190</v>
      </c>
      <c r="H965" t="s">
        <v>3912</v>
      </c>
      <c r="I965" t="s">
        <v>5139</v>
      </c>
      <c r="J965" t="s">
        <v>3437</v>
      </c>
      <c r="K965" t="s">
        <v>3545</v>
      </c>
      <c r="L965" t="s">
        <v>8679</v>
      </c>
      <c r="M965" t="s">
        <v>8680</v>
      </c>
      <c r="N965" t="s">
        <v>3394</v>
      </c>
      <c r="O965" t="s">
        <v>8463</v>
      </c>
      <c r="P965">
        <v>66</v>
      </c>
      <c r="Q965" t="s">
        <v>4554</v>
      </c>
      <c r="R965">
        <v>161</v>
      </c>
      <c r="S965" t="s">
        <v>8681</v>
      </c>
      <c r="T965" t="s">
        <v>8681</v>
      </c>
      <c r="U965" t="s">
        <v>4095</v>
      </c>
    </row>
    <row r="966" spans="1:21" x14ac:dyDescent="0.2">
      <c r="A966">
        <v>2452</v>
      </c>
      <c r="B966" t="s">
        <v>1697</v>
      </c>
      <c r="C966" t="s">
        <v>8682</v>
      </c>
      <c r="D966" t="s">
        <v>8683</v>
      </c>
      <c r="F966" t="s">
        <v>8684</v>
      </c>
      <c r="G966" t="s">
        <v>3553</v>
      </c>
      <c r="H966" t="s">
        <v>7414</v>
      </c>
      <c r="I966" t="s">
        <v>8685</v>
      </c>
      <c r="J966" t="s">
        <v>8686</v>
      </c>
      <c r="K966" t="s">
        <v>3545</v>
      </c>
      <c r="L966" t="s">
        <v>8687</v>
      </c>
      <c r="M966" t="s">
        <v>8688</v>
      </c>
      <c r="N966" t="s">
        <v>3394</v>
      </c>
      <c r="O966" t="s">
        <v>8463</v>
      </c>
      <c r="P966">
        <v>66</v>
      </c>
      <c r="Q966" t="s">
        <v>4554</v>
      </c>
      <c r="R966">
        <v>161</v>
      </c>
      <c r="S966" t="s">
        <v>8689</v>
      </c>
      <c r="T966" t="s">
        <v>8689</v>
      </c>
      <c r="U966" t="s">
        <v>8690</v>
      </c>
    </row>
    <row r="967" spans="1:21" x14ac:dyDescent="0.2">
      <c r="A967">
        <v>2453</v>
      </c>
      <c r="B967" t="s">
        <v>1697</v>
      </c>
      <c r="C967" t="s">
        <v>8691</v>
      </c>
      <c r="D967" t="s">
        <v>8692</v>
      </c>
      <c r="F967" t="s">
        <v>3474</v>
      </c>
      <c r="G967" t="s">
        <v>7763</v>
      </c>
      <c r="H967" t="s">
        <v>4551</v>
      </c>
      <c r="I967" t="s">
        <v>22206</v>
      </c>
      <c r="J967" t="s">
        <v>5823</v>
      </c>
      <c r="K967" t="s">
        <v>3545</v>
      </c>
      <c r="L967" t="s">
        <v>8693</v>
      </c>
      <c r="M967" t="s">
        <v>8694</v>
      </c>
      <c r="N967" t="s">
        <v>3637</v>
      </c>
    </row>
    <row r="968" spans="1:21" x14ac:dyDescent="0.2">
      <c r="A968">
        <v>2454</v>
      </c>
      <c r="B968" t="s">
        <v>1697</v>
      </c>
      <c r="C968" t="s">
        <v>5403</v>
      </c>
      <c r="D968" t="s">
        <v>4678</v>
      </c>
      <c r="F968" t="s">
        <v>7224</v>
      </c>
      <c r="G968" t="s">
        <v>6905</v>
      </c>
      <c r="H968" t="s">
        <v>4658</v>
      </c>
      <c r="I968" t="s">
        <v>5405</v>
      </c>
      <c r="J968" t="s">
        <v>3679</v>
      </c>
      <c r="K968" t="s">
        <v>5005</v>
      </c>
      <c r="L968" t="s">
        <v>5406</v>
      </c>
      <c r="M968" t="s">
        <v>5407</v>
      </c>
      <c r="O968" t="s">
        <v>5326</v>
      </c>
      <c r="P968">
        <v>56</v>
      </c>
      <c r="Q968" t="s">
        <v>5178</v>
      </c>
      <c r="R968">
        <v>150</v>
      </c>
      <c r="S968" t="s">
        <v>7319</v>
      </c>
      <c r="T968" t="s">
        <v>7319</v>
      </c>
      <c r="U968" t="s">
        <v>7319</v>
      </c>
    </row>
    <row r="969" spans="1:21" x14ac:dyDescent="0.2">
      <c r="A969">
        <v>2455</v>
      </c>
      <c r="B969" t="s">
        <v>1697</v>
      </c>
      <c r="C969" t="s">
        <v>8695</v>
      </c>
      <c r="D969" t="s">
        <v>8696</v>
      </c>
      <c r="F969" t="s">
        <v>8441</v>
      </c>
      <c r="G969" t="s">
        <v>3747</v>
      </c>
      <c r="H969" t="s">
        <v>8697</v>
      </c>
      <c r="I969" t="s">
        <v>4045</v>
      </c>
      <c r="J969" t="s">
        <v>3521</v>
      </c>
      <c r="K969" t="s">
        <v>3545</v>
      </c>
      <c r="L969" t="s">
        <v>8698</v>
      </c>
      <c r="M969" t="s">
        <v>8699</v>
      </c>
      <c r="O969" t="s">
        <v>8463</v>
      </c>
      <c r="P969">
        <v>66</v>
      </c>
      <c r="Q969" t="s">
        <v>4554</v>
      </c>
      <c r="R969">
        <v>161</v>
      </c>
      <c r="S969" t="s">
        <v>8681</v>
      </c>
      <c r="T969" t="s">
        <v>8681</v>
      </c>
      <c r="U969" t="s">
        <v>8700</v>
      </c>
    </row>
    <row r="970" spans="1:21" x14ac:dyDescent="0.2">
      <c r="A970">
        <v>2456</v>
      </c>
      <c r="B970" t="s">
        <v>1697</v>
      </c>
      <c r="C970" t="s">
        <v>8701</v>
      </c>
      <c r="D970" t="s">
        <v>8702</v>
      </c>
      <c r="F970" t="s">
        <v>8441</v>
      </c>
      <c r="G970" t="s">
        <v>5547</v>
      </c>
      <c r="H970" t="s">
        <v>5062</v>
      </c>
      <c r="I970" t="s">
        <v>3428</v>
      </c>
      <c r="J970" t="s">
        <v>4033</v>
      </c>
      <c r="K970" t="s">
        <v>3545</v>
      </c>
      <c r="L970" t="s">
        <v>8703</v>
      </c>
      <c r="M970" t="s">
        <v>8704</v>
      </c>
      <c r="N970" t="s">
        <v>3394</v>
      </c>
      <c r="O970" t="s">
        <v>8463</v>
      </c>
      <c r="P970">
        <v>66</v>
      </c>
      <c r="Q970" t="s">
        <v>4554</v>
      </c>
      <c r="R970">
        <v>161</v>
      </c>
      <c r="S970" t="s">
        <v>8705</v>
      </c>
      <c r="T970" t="s">
        <v>8705</v>
      </c>
      <c r="U970" t="s">
        <v>8653</v>
      </c>
    </row>
    <row r="971" spans="1:21" x14ac:dyDescent="0.2">
      <c r="A971">
        <v>2457</v>
      </c>
      <c r="B971" t="s">
        <v>1697</v>
      </c>
      <c r="C971" t="s">
        <v>8706</v>
      </c>
      <c r="D971" t="s">
        <v>8707</v>
      </c>
      <c r="F971" t="s">
        <v>8441</v>
      </c>
      <c r="G971" t="s">
        <v>3387</v>
      </c>
      <c r="H971" t="s">
        <v>3800</v>
      </c>
      <c r="I971" t="s">
        <v>3428</v>
      </c>
      <c r="J971" t="s">
        <v>3411</v>
      </c>
      <c r="K971" t="s">
        <v>3545</v>
      </c>
      <c r="L971" t="s">
        <v>8708</v>
      </c>
      <c r="M971" t="s">
        <v>8709</v>
      </c>
      <c r="N971" t="s">
        <v>3394</v>
      </c>
      <c r="O971" t="s">
        <v>8463</v>
      </c>
      <c r="P971">
        <v>66</v>
      </c>
      <c r="Q971" t="s">
        <v>4554</v>
      </c>
      <c r="R971">
        <v>161</v>
      </c>
      <c r="S971" t="s">
        <v>8681</v>
      </c>
      <c r="T971" t="s">
        <v>8681</v>
      </c>
      <c r="U971" t="s">
        <v>4095</v>
      </c>
    </row>
    <row r="972" spans="1:21" x14ac:dyDescent="0.2">
      <c r="A972">
        <v>2458</v>
      </c>
      <c r="B972" t="s">
        <v>1697</v>
      </c>
      <c r="C972" t="s">
        <v>8710</v>
      </c>
      <c r="D972" t="s">
        <v>8711</v>
      </c>
      <c r="F972" t="s">
        <v>8441</v>
      </c>
      <c r="G972" t="s">
        <v>3387</v>
      </c>
      <c r="H972" t="s">
        <v>3594</v>
      </c>
      <c r="I972" t="s">
        <v>3627</v>
      </c>
      <c r="J972" t="s">
        <v>3512</v>
      </c>
      <c r="K972" t="s">
        <v>3422</v>
      </c>
      <c r="L972" t="s">
        <v>8712</v>
      </c>
      <c r="M972" t="s">
        <v>8713</v>
      </c>
      <c r="N972" t="s">
        <v>3394</v>
      </c>
      <c r="O972" t="s">
        <v>8463</v>
      </c>
      <c r="P972">
        <v>66</v>
      </c>
      <c r="Q972" t="s">
        <v>4554</v>
      </c>
      <c r="R972">
        <v>161</v>
      </c>
      <c r="S972" t="s">
        <v>8714</v>
      </c>
      <c r="T972" t="s">
        <v>8714</v>
      </c>
      <c r="U972" t="s">
        <v>8690</v>
      </c>
    </row>
    <row r="973" spans="1:21" x14ac:dyDescent="0.2">
      <c r="A973">
        <v>2459</v>
      </c>
      <c r="B973" t="s">
        <v>1697</v>
      </c>
      <c r="C973" t="s">
        <v>8715</v>
      </c>
      <c r="D973" t="s">
        <v>8716</v>
      </c>
      <c r="F973" t="s">
        <v>6687</v>
      </c>
      <c r="G973" t="s">
        <v>3387</v>
      </c>
      <c r="H973" t="s">
        <v>4503</v>
      </c>
      <c r="I973" t="s">
        <v>3627</v>
      </c>
      <c r="J973" t="s">
        <v>3521</v>
      </c>
      <c r="K973" t="s">
        <v>3422</v>
      </c>
      <c r="L973" t="s">
        <v>8717</v>
      </c>
      <c r="M973" t="s">
        <v>8718</v>
      </c>
      <c r="O973" t="s">
        <v>8463</v>
      </c>
      <c r="P973">
        <v>66</v>
      </c>
      <c r="Q973" t="s">
        <v>4554</v>
      </c>
      <c r="R973">
        <v>161</v>
      </c>
      <c r="S973" t="s">
        <v>8719</v>
      </c>
      <c r="T973" t="s">
        <v>8719</v>
      </c>
      <c r="U973" t="s">
        <v>3710</v>
      </c>
    </row>
    <row r="974" spans="1:21" x14ac:dyDescent="0.2">
      <c r="A974">
        <v>246</v>
      </c>
      <c r="B974" t="s">
        <v>1697</v>
      </c>
      <c r="C974" t="s">
        <v>8720</v>
      </c>
      <c r="D974" t="s">
        <v>8721</v>
      </c>
      <c r="F974" t="s">
        <v>3386</v>
      </c>
      <c r="G974" t="s">
        <v>3387</v>
      </c>
      <c r="H974" t="s">
        <v>6861</v>
      </c>
      <c r="I974" t="s">
        <v>4168</v>
      </c>
      <c r="J974" t="s">
        <v>3467</v>
      </c>
      <c r="K974" t="s">
        <v>3391</v>
      </c>
      <c r="L974" t="s">
        <v>8722</v>
      </c>
      <c r="M974" t="s">
        <v>8723</v>
      </c>
      <c r="N974" t="s">
        <v>3433</v>
      </c>
      <c r="O974" t="s">
        <v>3395</v>
      </c>
      <c r="P974">
        <v>77</v>
      </c>
      <c r="Q974" t="s">
        <v>3396</v>
      </c>
      <c r="R974">
        <v>212</v>
      </c>
      <c r="S974" t="s">
        <v>8724</v>
      </c>
      <c r="T974" t="s">
        <v>8724</v>
      </c>
      <c r="U974" t="s">
        <v>4688</v>
      </c>
    </row>
    <row r="975" spans="1:21" x14ac:dyDescent="0.2">
      <c r="A975">
        <v>2460</v>
      </c>
      <c r="B975" t="s">
        <v>1697</v>
      </c>
      <c r="C975" t="s">
        <v>8725</v>
      </c>
      <c r="D975" t="s">
        <v>8726</v>
      </c>
      <c r="F975" t="s">
        <v>8727</v>
      </c>
      <c r="G975" t="s">
        <v>3387</v>
      </c>
      <c r="H975" t="s">
        <v>3800</v>
      </c>
      <c r="I975" t="s">
        <v>3428</v>
      </c>
      <c r="J975" t="s">
        <v>4024</v>
      </c>
      <c r="K975" t="s">
        <v>3422</v>
      </c>
      <c r="L975" t="s">
        <v>8728</v>
      </c>
      <c r="M975" t="s">
        <v>8729</v>
      </c>
      <c r="N975" t="s">
        <v>3394</v>
      </c>
      <c r="O975" t="s">
        <v>8463</v>
      </c>
      <c r="P975">
        <v>66</v>
      </c>
      <c r="Q975" t="s">
        <v>4554</v>
      </c>
      <c r="R975">
        <v>161</v>
      </c>
      <c r="S975" t="s">
        <v>3989</v>
      </c>
      <c r="T975" t="s">
        <v>3989</v>
      </c>
      <c r="U975" t="s">
        <v>8730</v>
      </c>
    </row>
    <row r="976" spans="1:21" x14ac:dyDescent="0.2">
      <c r="A976">
        <v>2461</v>
      </c>
      <c r="B976" t="s">
        <v>1697</v>
      </c>
      <c r="C976" t="s">
        <v>8731</v>
      </c>
      <c r="D976" t="s">
        <v>8732</v>
      </c>
      <c r="F976" t="s">
        <v>3669</v>
      </c>
      <c r="G976" t="s">
        <v>3387</v>
      </c>
      <c r="H976" t="s">
        <v>4174</v>
      </c>
      <c r="I976" t="s">
        <v>5631</v>
      </c>
      <c r="J976" t="s">
        <v>4033</v>
      </c>
      <c r="K976" t="s">
        <v>3921</v>
      </c>
      <c r="L976" t="s">
        <v>8733</v>
      </c>
      <c r="M976" t="s">
        <v>8734</v>
      </c>
      <c r="O976" t="s">
        <v>5326</v>
      </c>
      <c r="P976">
        <v>56</v>
      </c>
      <c r="Q976" t="s">
        <v>5178</v>
      </c>
      <c r="R976">
        <v>150</v>
      </c>
      <c r="S976" t="s">
        <v>8735</v>
      </c>
      <c r="T976" t="s">
        <v>8494</v>
      </c>
      <c r="U976" t="s">
        <v>8494</v>
      </c>
    </row>
    <row r="977" spans="1:21" x14ac:dyDescent="0.2">
      <c r="A977">
        <v>2462</v>
      </c>
      <c r="B977" t="s">
        <v>1697</v>
      </c>
      <c r="C977" t="s">
        <v>8736</v>
      </c>
      <c r="D977" t="s">
        <v>8737</v>
      </c>
      <c r="F977" t="s">
        <v>8738</v>
      </c>
      <c r="G977" t="s">
        <v>3387</v>
      </c>
      <c r="H977" t="s">
        <v>3640</v>
      </c>
      <c r="I977" t="s">
        <v>8739</v>
      </c>
      <c r="J977" t="s">
        <v>4058</v>
      </c>
      <c r="K977" t="s">
        <v>3430</v>
      </c>
      <c r="L977" t="s">
        <v>8740</v>
      </c>
      <c r="M977" t="s">
        <v>8741</v>
      </c>
      <c r="N977" t="s">
        <v>3394</v>
      </c>
      <c r="O977" t="s">
        <v>8463</v>
      </c>
      <c r="P977">
        <v>66</v>
      </c>
      <c r="Q977" t="s">
        <v>4554</v>
      </c>
      <c r="R977">
        <v>161</v>
      </c>
      <c r="S977" t="s">
        <v>8742</v>
      </c>
      <c r="T977" t="s">
        <v>8742</v>
      </c>
      <c r="U977" t="s">
        <v>3590</v>
      </c>
    </row>
    <row r="978" spans="1:21" x14ac:dyDescent="0.2">
      <c r="A978">
        <v>2463</v>
      </c>
      <c r="B978" t="s">
        <v>1697</v>
      </c>
      <c r="C978" t="s">
        <v>5333</v>
      </c>
      <c r="D978" t="s">
        <v>4678</v>
      </c>
      <c r="E978" t="s">
        <v>20884</v>
      </c>
      <c r="F978" t="s">
        <v>8436</v>
      </c>
      <c r="G978" t="s">
        <v>6905</v>
      </c>
      <c r="H978" t="s">
        <v>4174</v>
      </c>
      <c r="I978" t="s">
        <v>22206</v>
      </c>
      <c r="J978" t="s">
        <v>5823</v>
      </c>
      <c r="K978" t="s">
        <v>3921</v>
      </c>
      <c r="L978" t="s">
        <v>8743</v>
      </c>
      <c r="M978" t="s">
        <v>8744</v>
      </c>
      <c r="O978" t="s">
        <v>4281</v>
      </c>
      <c r="P978">
        <v>68</v>
      </c>
      <c r="S978" t="s">
        <v>3775</v>
      </c>
      <c r="T978" t="s">
        <v>3775</v>
      </c>
      <c r="U978" t="s">
        <v>3775</v>
      </c>
    </row>
    <row r="979" spans="1:21" x14ac:dyDescent="0.2">
      <c r="A979">
        <v>2464</v>
      </c>
      <c r="B979" t="s">
        <v>1697</v>
      </c>
      <c r="C979" t="s">
        <v>5355</v>
      </c>
      <c r="D979" t="s">
        <v>5356</v>
      </c>
      <c r="F979" t="s">
        <v>8745</v>
      </c>
      <c r="G979" t="s">
        <v>3387</v>
      </c>
      <c r="H979" t="s">
        <v>4174</v>
      </c>
      <c r="I979" t="s">
        <v>5631</v>
      </c>
      <c r="J979" t="s">
        <v>3725</v>
      </c>
      <c r="K979" t="s">
        <v>3422</v>
      </c>
      <c r="L979" t="s">
        <v>5358</v>
      </c>
      <c r="M979" t="s">
        <v>8746</v>
      </c>
      <c r="N979" t="s">
        <v>3394</v>
      </c>
      <c r="O979" t="s">
        <v>6570</v>
      </c>
      <c r="P979">
        <v>52</v>
      </c>
      <c r="Q979" t="s">
        <v>5178</v>
      </c>
      <c r="R979">
        <v>151</v>
      </c>
      <c r="S979" t="s">
        <v>3645</v>
      </c>
      <c r="T979" t="s">
        <v>4948</v>
      </c>
      <c r="U979" t="s">
        <v>4948</v>
      </c>
    </row>
    <row r="980" spans="1:21" x14ac:dyDescent="0.2">
      <c r="A980">
        <v>2465</v>
      </c>
      <c r="B980" t="s">
        <v>1697</v>
      </c>
      <c r="C980" t="s">
        <v>8747</v>
      </c>
      <c r="D980" t="s">
        <v>8748</v>
      </c>
      <c r="F980" t="s">
        <v>3585</v>
      </c>
      <c r="G980" t="s">
        <v>4016</v>
      </c>
      <c r="H980" t="s">
        <v>8919</v>
      </c>
      <c r="I980" t="s">
        <v>5631</v>
      </c>
      <c r="J980" t="s">
        <v>4562</v>
      </c>
      <c r="K980" t="s">
        <v>3545</v>
      </c>
      <c r="L980" t="s">
        <v>8749</v>
      </c>
      <c r="M980" t="s">
        <v>8750</v>
      </c>
      <c r="O980" t="s">
        <v>6570</v>
      </c>
      <c r="P980">
        <v>52</v>
      </c>
      <c r="Q980" t="s">
        <v>5178</v>
      </c>
      <c r="R980">
        <v>151</v>
      </c>
      <c r="S980" t="s">
        <v>5810</v>
      </c>
      <c r="T980" t="s">
        <v>5810</v>
      </c>
      <c r="U980" t="s">
        <v>8751</v>
      </c>
    </row>
    <row r="981" spans="1:21" x14ac:dyDescent="0.2">
      <c r="A981">
        <v>2466</v>
      </c>
      <c r="B981" t="s">
        <v>1697</v>
      </c>
      <c r="C981" t="s">
        <v>8752</v>
      </c>
      <c r="D981" t="s">
        <v>5202</v>
      </c>
      <c r="E981" t="s">
        <v>20879</v>
      </c>
      <c r="F981" t="s">
        <v>7919</v>
      </c>
      <c r="G981" t="s">
        <v>8275</v>
      </c>
      <c r="H981" t="s">
        <v>21452</v>
      </c>
      <c r="I981" t="s">
        <v>8754</v>
      </c>
      <c r="J981" t="s">
        <v>8516</v>
      </c>
      <c r="K981" t="s">
        <v>3422</v>
      </c>
      <c r="L981" t="s">
        <v>8755</v>
      </c>
      <c r="M981" t="s">
        <v>8756</v>
      </c>
      <c r="O981" t="s">
        <v>6570</v>
      </c>
      <c r="P981">
        <v>52</v>
      </c>
      <c r="Q981" t="s">
        <v>5178</v>
      </c>
      <c r="R981">
        <v>151</v>
      </c>
      <c r="S981" t="s">
        <v>8757</v>
      </c>
      <c r="T981" t="s">
        <v>8757</v>
      </c>
      <c r="U981" t="s">
        <v>7278</v>
      </c>
    </row>
    <row r="982" spans="1:21" x14ac:dyDescent="0.2">
      <c r="A982">
        <v>2467</v>
      </c>
      <c r="B982" t="s">
        <v>1697</v>
      </c>
      <c r="C982" t="s">
        <v>8758</v>
      </c>
      <c r="D982" t="s">
        <v>4678</v>
      </c>
      <c r="E982" t="s">
        <v>20884</v>
      </c>
      <c r="F982" t="s">
        <v>7954</v>
      </c>
      <c r="G982" t="s">
        <v>6905</v>
      </c>
      <c r="H982" t="s">
        <v>4174</v>
      </c>
      <c r="I982" t="s">
        <v>22206</v>
      </c>
      <c r="J982" t="s">
        <v>5823</v>
      </c>
      <c r="K982" t="s">
        <v>3422</v>
      </c>
      <c r="L982" t="s">
        <v>8759</v>
      </c>
      <c r="M982" t="s">
        <v>8760</v>
      </c>
      <c r="O982" t="s">
        <v>5370</v>
      </c>
      <c r="P982">
        <v>52</v>
      </c>
      <c r="S982" t="s">
        <v>8761</v>
      </c>
      <c r="T982" t="s">
        <v>8761</v>
      </c>
      <c r="U982" t="s">
        <v>8761</v>
      </c>
    </row>
    <row r="983" spans="1:21" x14ac:dyDescent="0.2">
      <c r="A983">
        <v>2468</v>
      </c>
      <c r="B983" t="s">
        <v>1697</v>
      </c>
      <c r="C983" t="s">
        <v>8762</v>
      </c>
      <c r="D983" t="s">
        <v>5202</v>
      </c>
      <c r="E983" t="s">
        <v>20879</v>
      </c>
      <c r="F983" t="s">
        <v>7919</v>
      </c>
      <c r="G983" t="s">
        <v>5888</v>
      </c>
      <c r="H983" t="s">
        <v>4174</v>
      </c>
      <c r="I983" t="s">
        <v>8764</v>
      </c>
      <c r="J983" t="s">
        <v>6825</v>
      </c>
      <c r="K983" t="s">
        <v>6121</v>
      </c>
      <c r="L983" t="s">
        <v>8765</v>
      </c>
      <c r="M983" t="s">
        <v>8766</v>
      </c>
      <c r="O983" t="s">
        <v>6570</v>
      </c>
      <c r="P983">
        <v>52</v>
      </c>
      <c r="Q983" t="s">
        <v>5178</v>
      </c>
      <c r="R983">
        <v>151</v>
      </c>
      <c r="S983" t="s">
        <v>8767</v>
      </c>
      <c r="T983" t="s">
        <v>4111</v>
      </c>
      <c r="U983" t="s">
        <v>4111</v>
      </c>
    </row>
    <row r="984" spans="1:21" x14ac:dyDescent="0.2">
      <c r="A984">
        <v>2469</v>
      </c>
      <c r="B984" t="s">
        <v>1697</v>
      </c>
      <c r="C984" t="s">
        <v>8768</v>
      </c>
      <c r="D984" t="s">
        <v>5202</v>
      </c>
      <c r="E984" t="s">
        <v>20879</v>
      </c>
      <c r="F984" t="s">
        <v>7919</v>
      </c>
      <c r="G984" t="s">
        <v>8648</v>
      </c>
      <c r="H984" t="s">
        <v>4174</v>
      </c>
      <c r="I984" t="s">
        <v>22206</v>
      </c>
      <c r="J984" t="s">
        <v>5823</v>
      </c>
      <c r="K984" t="s">
        <v>5028</v>
      </c>
      <c r="L984" t="s">
        <v>8769</v>
      </c>
      <c r="M984" t="s">
        <v>8770</v>
      </c>
      <c r="O984" t="s">
        <v>22241</v>
      </c>
      <c r="P984">
        <v>92</v>
      </c>
      <c r="S984" t="s">
        <v>8771</v>
      </c>
      <c r="T984" t="s">
        <v>8771</v>
      </c>
      <c r="U984" t="s">
        <v>8771</v>
      </c>
    </row>
    <row r="985" spans="1:21" x14ac:dyDescent="0.2">
      <c r="A985">
        <v>247</v>
      </c>
      <c r="B985" t="s">
        <v>1697</v>
      </c>
      <c r="C985" t="s">
        <v>8772</v>
      </c>
      <c r="D985" t="s">
        <v>8773</v>
      </c>
      <c r="F985" t="s">
        <v>3386</v>
      </c>
      <c r="G985" t="s">
        <v>3535</v>
      </c>
      <c r="H985" t="s">
        <v>4017</v>
      </c>
      <c r="I985" t="s">
        <v>3401</v>
      </c>
      <c r="J985" t="s">
        <v>3512</v>
      </c>
      <c r="K985" t="s">
        <v>3391</v>
      </c>
      <c r="L985" t="s">
        <v>8775</v>
      </c>
      <c r="M985" t="s">
        <v>8776</v>
      </c>
      <c r="N985" t="s">
        <v>3433</v>
      </c>
      <c r="O985" t="s">
        <v>3395</v>
      </c>
      <c r="P985">
        <v>77</v>
      </c>
      <c r="Q985" t="s">
        <v>3396</v>
      </c>
      <c r="R985">
        <v>201</v>
      </c>
      <c r="S985" t="s">
        <v>4758</v>
      </c>
      <c r="T985" t="s">
        <v>4758</v>
      </c>
      <c r="U985" t="s">
        <v>4048</v>
      </c>
    </row>
    <row r="986" spans="1:21" x14ac:dyDescent="0.2">
      <c r="A986">
        <v>2470</v>
      </c>
      <c r="B986" t="s">
        <v>1697</v>
      </c>
      <c r="C986" t="s">
        <v>8777</v>
      </c>
      <c r="D986" t="s">
        <v>8778</v>
      </c>
      <c r="F986" t="s">
        <v>3585</v>
      </c>
      <c r="G986" t="s">
        <v>3465</v>
      </c>
      <c r="H986" t="s">
        <v>8830</v>
      </c>
      <c r="I986" t="s">
        <v>7809</v>
      </c>
      <c r="J986" t="s">
        <v>3894</v>
      </c>
      <c r="K986" t="s">
        <v>3545</v>
      </c>
      <c r="L986" t="s">
        <v>8779</v>
      </c>
      <c r="M986" t="s">
        <v>8780</v>
      </c>
      <c r="N986" t="s">
        <v>4513</v>
      </c>
      <c r="O986" t="s">
        <v>5177</v>
      </c>
      <c r="P986">
        <v>50</v>
      </c>
      <c r="Q986" t="s">
        <v>5178</v>
      </c>
      <c r="R986">
        <v>150</v>
      </c>
      <c r="S986" t="s">
        <v>8781</v>
      </c>
      <c r="T986" t="s">
        <v>8781</v>
      </c>
      <c r="U986" t="s">
        <v>8782</v>
      </c>
    </row>
    <row r="987" spans="1:21" x14ac:dyDescent="0.2">
      <c r="A987">
        <v>2471</v>
      </c>
      <c r="B987" t="s">
        <v>1697</v>
      </c>
      <c r="C987" t="s">
        <v>8783</v>
      </c>
      <c r="D987" t="s">
        <v>8784</v>
      </c>
      <c r="F987" t="s">
        <v>3585</v>
      </c>
      <c r="G987" t="s">
        <v>4016</v>
      </c>
      <c r="H987" t="s">
        <v>8981</v>
      </c>
      <c r="I987" t="s">
        <v>7809</v>
      </c>
      <c r="J987" t="s">
        <v>3894</v>
      </c>
      <c r="K987" t="s">
        <v>3497</v>
      </c>
      <c r="L987" t="s">
        <v>8785</v>
      </c>
      <c r="M987" t="s">
        <v>8786</v>
      </c>
      <c r="N987" t="s">
        <v>4513</v>
      </c>
      <c r="O987" t="s">
        <v>8787</v>
      </c>
      <c r="P987">
        <v>50</v>
      </c>
      <c r="Q987" t="s">
        <v>5178</v>
      </c>
      <c r="R987">
        <v>150</v>
      </c>
      <c r="S987" t="s">
        <v>5806</v>
      </c>
      <c r="T987" t="s">
        <v>5806</v>
      </c>
      <c r="U987" t="s">
        <v>4069</v>
      </c>
    </row>
    <row r="988" spans="1:21" ht="127.5" x14ac:dyDescent="0.2">
      <c r="A988">
        <v>2472</v>
      </c>
      <c r="B988" t="s">
        <v>1697</v>
      </c>
      <c r="C988" t="s">
        <v>8788</v>
      </c>
      <c r="D988" t="s">
        <v>8789</v>
      </c>
      <c r="F988" t="s">
        <v>6012</v>
      </c>
      <c r="G988" t="s">
        <v>3465</v>
      </c>
      <c r="H988" t="s">
        <v>9795</v>
      </c>
      <c r="I988" t="s">
        <v>8790</v>
      </c>
      <c r="J988" t="s">
        <v>20925</v>
      </c>
      <c r="K988" t="s">
        <v>3545</v>
      </c>
      <c r="L988" t="s">
        <v>8791</v>
      </c>
      <c r="M988" t="s">
        <v>8792</v>
      </c>
      <c r="N988" s="54" t="s">
        <v>20926</v>
      </c>
      <c r="O988" t="s">
        <v>5396</v>
      </c>
      <c r="P988">
        <v>53</v>
      </c>
      <c r="Q988" t="s">
        <v>5178</v>
      </c>
      <c r="R988">
        <v>150</v>
      </c>
      <c r="S988" t="s">
        <v>8793</v>
      </c>
      <c r="T988" t="s">
        <v>8793</v>
      </c>
      <c r="U988" t="s">
        <v>8794</v>
      </c>
    </row>
    <row r="989" spans="1:21" x14ac:dyDescent="0.2">
      <c r="A989">
        <v>2473</v>
      </c>
      <c r="B989" t="s">
        <v>1697</v>
      </c>
      <c r="C989" t="s">
        <v>8795</v>
      </c>
      <c r="D989" t="s">
        <v>8796</v>
      </c>
      <c r="F989" t="s">
        <v>3474</v>
      </c>
      <c r="G989" t="s">
        <v>4016</v>
      </c>
      <c r="H989" t="s">
        <v>9786</v>
      </c>
      <c r="I989" t="s">
        <v>4359</v>
      </c>
      <c r="J989" t="s">
        <v>3628</v>
      </c>
      <c r="K989" t="s">
        <v>3545</v>
      </c>
      <c r="L989" t="s">
        <v>8797</v>
      </c>
      <c r="M989" t="s">
        <v>8798</v>
      </c>
      <c r="N989" t="s">
        <v>3394</v>
      </c>
      <c r="O989" t="s">
        <v>5396</v>
      </c>
      <c r="P989">
        <v>53</v>
      </c>
      <c r="Q989" t="s">
        <v>5178</v>
      </c>
      <c r="R989">
        <v>150</v>
      </c>
      <c r="S989" t="s">
        <v>5806</v>
      </c>
      <c r="T989" t="s">
        <v>5806</v>
      </c>
      <c r="U989" t="s">
        <v>8799</v>
      </c>
    </row>
    <row r="990" spans="1:21" x14ac:dyDescent="0.2">
      <c r="A990">
        <v>2474</v>
      </c>
      <c r="B990" t="s">
        <v>1697</v>
      </c>
      <c r="C990" t="s">
        <v>8800</v>
      </c>
      <c r="D990" t="s">
        <v>8801</v>
      </c>
      <c r="F990" t="s">
        <v>3474</v>
      </c>
      <c r="G990" t="s">
        <v>4016</v>
      </c>
      <c r="H990" t="s">
        <v>8981</v>
      </c>
      <c r="I990" t="s">
        <v>22251</v>
      </c>
      <c r="J990" t="s">
        <v>3894</v>
      </c>
      <c r="K990" t="s">
        <v>3422</v>
      </c>
      <c r="L990" t="s">
        <v>8802</v>
      </c>
      <c r="M990" t="s">
        <v>8803</v>
      </c>
      <c r="N990" t="s">
        <v>4513</v>
      </c>
      <c r="O990" t="s">
        <v>8787</v>
      </c>
      <c r="P990">
        <v>50</v>
      </c>
      <c r="Q990" t="s">
        <v>5178</v>
      </c>
      <c r="R990">
        <v>150</v>
      </c>
      <c r="S990" t="s">
        <v>3796</v>
      </c>
      <c r="T990" t="s">
        <v>3796</v>
      </c>
      <c r="U990" t="s">
        <v>8782</v>
      </c>
    </row>
    <row r="991" spans="1:21" x14ac:dyDescent="0.2">
      <c r="A991">
        <v>2475</v>
      </c>
      <c r="B991" t="s">
        <v>1697</v>
      </c>
      <c r="C991" t="s">
        <v>8804</v>
      </c>
      <c r="D991" t="s">
        <v>8805</v>
      </c>
      <c r="F991" t="s">
        <v>3585</v>
      </c>
      <c r="G991" t="s">
        <v>3435</v>
      </c>
      <c r="H991" t="s">
        <v>3670</v>
      </c>
      <c r="I991" t="s">
        <v>7809</v>
      </c>
      <c r="J991" t="s">
        <v>8806</v>
      </c>
      <c r="K991" t="s">
        <v>3545</v>
      </c>
      <c r="L991" t="s">
        <v>8807</v>
      </c>
      <c r="M991" t="s">
        <v>8808</v>
      </c>
      <c r="N991" t="s">
        <v>20927</v>
      </c>
      <c r="O991" t="s">
        <v>5396</v>
      </c>
      <c r="P991">
        <v>53</v>
      </c>
      <c r="Q991" t="s">
        <v>5178</v>
      </c>
      <c r="R991">
        <v>150</v>
      </c>
      <c r="S991" t="s">
        <v>7438</v>
      </c>
      <c r="T991" t="s">
        <v>7438</v>
      </c>
      <c r="U991" t="s">
        <v>4069</v>
      </c>
    </row>
    <row r="992" spans="1:21" x14ac:dyDescent="0.2">
      <c r="A992">
        <v>2476</v>
      </c>
      <c r="B992" t="s">
        <v>1697</v>
      </c>
      <c r="C992" t="s">
        <v>8809</v>
      </c>
      <c r="D992" t="s">
        <v>8810</v>
      </c>
      <c r="F992" t="s">
        <v>3585</v>
      </c>
      <c r="G992" t="s">
        <v>3625</v>
      </c>
      <c r="H992" t="s">
        <v>9836</v>
      </c>
      <c r="I992" t="s">
        <v>8790</v>
      </c>
      <c r="J992" t="s">
        <v>3411</v>
      </c>
      <c r="K992" t="s">
        <v>3545</v>
      </c>
      <c r="L992" t="s">
        <v>8811</v>
      </c>
      <c r="M992" t="s">
        <v>8812</v>
      </c>
      <c r="N992" t="s">
        <v>3433</v>
      </c>
      <c r="O992" t="s">
        <v>5396</v>
      </c>
      <c r="P992">
        <v>53</v>
      </c>
      <c r="Q992" t="s">
        <v>5178</v>
      </c>
      <c r="R992">
        <v>150</v>
      </c>
      <c r="S992" t="s">
        <v>4213</v>
      </c>
      <c r="T992" t="s">
        <v>4213</v>
      </c>
      <c r="U992" t="s">
        <v>8794</v>
      </c>
    </row>
    <row r="993" spans="1:21" x14ac:dyDescent="0.2">
      <c r="A993">
        <v>2477</v>
      </c>
      <c r="B993" t="s">
        <v>1697</v>
      </c>
      <c r="C993" t="s">
        <v>8813</v>
      </c>
      <c r="D993" t="s">
        <v>8814</v>
      </c>
      <c r="F993" t="s">
        <v>3762</v>
      </c>
      <c r="G993" t="s">
        <v>7779</v>
      </c>
      <c r="H993" t="s">
        <v>21453</v>
      </c>
      <c r="I993" t="s">
        <v>8815</v>
      </c>
      <c r="J993" t="s">
        <v>3894</v>
      </c>
      <c r="K993" t="s">
        <v>3545</v>
      </c>
      <c r="L993" t="s">
        <v>8816</v>
      </c>
      <c r="M993" t="s">
        <v>8817</v>
      </c>
      <c r="N993" t="s">
        <v>3433</v>
      </c>
      <c r="Q993" t="s">
        <v>5178</v>
      </c>
      <c r="R993">
        <v>150</v>
      </c>
      <c r="S993" t="s">
        <v>8818</v>
      </c>
      <c r="T993" t="s">
        <v>8818</v>
      </c>
      <c r="U993" t="s">
        <v>8794</v>
      </c>
    </row>
    <row r="994" spans="1:21" x14ac:dyDescent="0.2">
      <c r="A994">
        <v>2478</v>
      </c>
      <c r="B994" t="s">
        <v>1697</v>
      </c>
      <c r="C994" t="s">
        <v>8819</v>
      </c>
      <c r="D994" t="s">
        <v>8820</v>
      </c>
      <c r="F994" t="s">
        <v>3585</v>
      </c>
      <c r="G994" t="s">
        <v>4016</v>
      </c>
      <c r="H994" t="s">
        <v>21408</v>
      </c>
      <c r="I994" t="s">
        <v>7809</v>
      </c>
      <c r="J994" t="s">
        <v>3411</v>
      </c>
      <c r="K994" t="s">
        <v>3545</v>
      </c>
      <c r="L994" t="s">
        <v>8822</v>
      </c>
      <c r="M994" t="s">
        <v>8823</v>
      </c>
      <c r="N994" t="s">
        <v>3433</v>
      </c>
      <c r="O994" t="s">
        <v>5396</v>
      </c>
      <c r="P994">
        <v>53</v>
      </c>
      <c r="Q994" t="s">
        <v>5178</v>
      </c>
      <c r="R994">
        <v>150</v>
      </c>
      <c r="S994" t="s">
        <v>3565</v>
      </c>
      <c r="T994" t="s">
        <v>3565</v>
      </c>
      <c r="U994" t="s">
        <v>8794</v>
      </c>
    </row>
    <row r="995" spans="1:21" x14ac:dyDescent="0.2">
      <c r="A995">
        <v>2479</v>
      </c>
      <c r="B995" t="s">
        <v>1697</v>
      </c>
      <c r="C995" t="s">
        <v>8824</v>
      </c>
      <c r="D995" t="s">
        <v>8825</v>
      </c>
      <c r="F995" t="s">
        <v>3585</v>
      </c>
      <c r="G995" t="s">
        <v>3535</v>
      </c>
      <c r="H995" t="s">
        <v>5062</v>
      </c>
      <c r="I995" t="s">
        <v>7809</v>
      </c>
      <c r="J995" t="s">
        <v>3894</v>
      </c>
      <c r="K995" t="s">
        <v>3545</v>
      </c>
      <c r="L995" t="s">
        <v>8826</v>
      </c>
      <c r="M995" t="s">
        <v>8827</v>
      </c>
      <c r="N995" t="s">
        <v>4513</v>
      </c>
      <c r="O995" t="s">
        <v>5177</v>
      </c>
      <c r="P995">
        <v>50</v>
      </c>
      <c r="Q995" t="s">
        <v>5178</v>
      </c>
      <c r="R995">
        <v>150</v>
      </c>
      <c r="S995" t="s">
        <v>5806</v>
      </c>
      <c r="T995" t="s">
        <v>5806</v>
      </c>
      <c r="U995" t="s">
        <v>8782</v>
      </c>
    </row>
    <row r="996" spans="1:21" x14ac:dyDescent="0.2">
      <c r="A996">
        <v>248</v>
      </c>
      <c r="B996" t="s">
        <v>1697</v>
      </c>
      <c r="C996" t="s">
        <v>8828</v>
      </c>
      <c r="D996" t="s">
        <v>8829</v>
      </c>
      <c r="F996" t="s">
        <v>3386</v>
      </c>
      <c r="G996" t="s">
        <v>3542</v>
      </c>
      <c r="H996" t="s">
        <v>8830</v>
      </c>
      <c r="I996" t="s">
        <v>3401</v>
      </c>
      <c r="J996" t="s">
        <v>3437</v>
      </c>
      <c r="K996" t="s">
        <v>3391</v>
      </c>
      <c r="L996" t="s">
        <v>8831</v>
      </c>
      <c r="M996" t="s">
        <v>8832</v>
      </c>
      <c r="O996" t="s">
        <v>3395</v>
      </c>
      <c r="P996">
        <v>77</v>
      </c>
      <c r="Q996" t="s">
        <v>3396</v>
      </c>
      <c r="R996">
        <v>201</v>
      </c>
      <c r="S996" t="s">
        <v>8833</v>
      </c>
      <c r="T996" t="s">
        <v>8833</v>
      </c>
      <c r="U996" t="s">
        <v>3805</v>
      </c>
    </row>
    <row r="997" spans="1:21" x14ac:dyDescent="0.2">
      <c r="A997">
        <v>2480</v>
      </c>
      <c r="B997" t="s">
        <v>1697</v>
      </c>
      <c r="C997" t="s">
        <v>8834</v>
      </c>
      <c r="D997" t="s">
        <v>8835</v>
      </c>
      <c r="F997" t="s">
        <v>3474</v>
      </c>
      <c r="G997" t="s">
        <v>3465</v>
      </c>
      <c r="H997" t="s">
        <v>21454</v>
      </c>
      <c r="I997" t="s">
        <v>5631</v>
      </c>
      <c r="J997" t="s">
        <v>3628</v>
      </c>
      <c r="K997" t="s">
        <v>3545</v>
      </c>
      <c r="L997" t="s">
        <v>8836</v>
      </c>
      <c r="M997" t="s">
        <v>8837</v>
      </c>
      <c r="N997" t="s">
        <v>3394</v>
      </c>
      <c r="O997" t="s">
        <v>5396</v>
      </c>
      <c r="P997">
        <v>53</v>
      </c>
      <c r="Q997" t="s">
        <v>5178</v>
      </c>
      <c r="R997">
        <v>150</v>
      </c>
      <c r="S997" t="s">
        <v>3565</v>
      </c>
      <c r="T997" t="s">
        <v>3565</v>
      </c>
      <c r="U997" t="s">
        <v>8202</v>
      </c>
    </row>
    <row r="998" spans="1:21" x14ac:dyDescent="0.2">
      <c r="A998">
        <v>2481</v>
      </c>
      <c r="B998" t="s">
        <v>1697</v>
      </c>
      <c r="C998" t="s">
        <v>8838</v>
      </c>
      <c r="D998" t="s">
        <v>8839</v>
      </c>
      <c r="F998" t="s">
        <v>3585</v>
      </c>
      <c r="G998" t="s">
        <v>6905</v>
      </c>
      <c r="H998" t="s">
        <v>4174</v>
      </c>
      <c r="I998" t="s">
        <v>5631</v>
      </c>
      <c r="J998" t="s">
        <v>6431</v>
      </c>
      <c r="K998" t="s">
        <v>3545</v>
      </c>
      <c r="L998" t="s">
        <v>8840</v>
      </c>
      <c r="M998" t="s">
        <v>8841</v>
      </c>
      <c r="O998" t="s">
        <v>5370</v>
      </c>
      <c r="P998">
        <v>52</v>
      </c>
      <c r="Q998" t="s">
        <v>5178</v>
      </c>
      <c r="R998">
        <v>150</v>
      </c>
      <c r="S998" t="s">
        <v>5806</v>
      </c>
      <c r="T998" t="s">
        <v>6168</v>
      </c>
      <c r="U998" t="s">
        <v>6168</v>
      </c>
    </row>
    <row r="999" spans="1:21" x14ac:dyDescent="0.2">
      <c r="A999">
        <v>2482</v>
      </c>
      <c r="B999" t="s">
        <v>1697</v>
      </c>
      <c r="C999" t="s">
        <v>8842</v>
      </c>
      <c r="D999" t="s">
        <v>8843</v>
      </c>
      <c r="F999" t="s">
        <v>3474</v>
      </c>
      <c r="G999" t="s">
        <v>3465</v>
      </c>
      <c r="H999" t="s">
        <v>8981</v>
      </c>
      <c r="I999" t="s">
        <v>8844</v>
      </c>
      <c r="J999" t="s">
        <v>3437</v>
      </c>
      <c r="K999" t="s">
        <v>3545</v>
      </c>
      <c r="L999" t="s">
        <v>8845</v>
      </c>
      <c r="M999" t="s">
        <v>8846</v>
      </c>
      <c r="N999" t="s">
        <v>3433</v>
      </c>
      <c r="O999" t="s">
        <v>5396</v>
      </c>
      <c r="P999">
        <v>53</v>
      </c>
      <c r="Q999" t="s">
        <v>5178</v>
      </c>
      <c r="R999">
        <v>150</v>
      </c>
      <c r="S999" t="s">
        <v>3565</v>
      </c>
      <c r="T999" t="s">
        <v>3565</v>
      </c>
      <c r="U999" t="s">
        <v>8794</v>
      </c>
    </row>
    <row r="1000" spans="1:21" x14ac:dyDescent="0.2">
      <c r="A1000">
        <v>2483</v>
      </c>
      <c r="B1000" t="s">
        <v>1697</v>
      </c>
      <c r="C1000" t="s">
        <v>8847</v>
      </c>
      <c r="D1000" t="s">
        <v>8848</v>
      </c>
      <c r="F1000" t="s">
        <v>3552</v>
      </c>
      <c r="G1000" t="s">
        <v>3625</v>
      </c>
      <c r="H1000" t="s">
        <v>8830</v>
      </c>
      <c r="I1000" t="s">
        <v>5451</v>
      </c>
      <c r="J1000" t="s">
        <v>3894</v>
      </c>
      <c r="K1000" t="s">
        <v>3545</v>
      </c>
      <c r="L1000" t="s">
        <v>8849</v>
      </c>
      <c r="M1000" t="s">
        <v>8850</v>
      </c>
      <c r="N1000" t="s">
        <v>4513</v>
      </c>
      <c r="O1000" t="s">
        <v>5177</v>
      </c>
      <c r="P1000">
        <v>50</v>
      </c>
      <c r="Q1000" t="s">
        <v>5178</v>
      </c>
      <c r="R1000">
        <v>150</v>
      </c>
      <c r="S1000" t="s">
        <v>5806</v>
      </c>
      <c r="T1000" t="s">
        <v>5806</v>
      </c>
      <c r="U1000" t="s">
        <v>7329</v>
      </c>
    </row>
    <row r="1001" spans="1:21" x14ac:dyDescent="0.2">
      <c r="A1001">
        <v>2484</v>
      </c>
      <c r="B1001" t="s">
        <v>1697</v>
      </c>
      <c r="C1001" t="s">
        <v>8851</v>
      </c>
      <c r="D1001" t="s">
        <v>8852</v>
      </c>
      <c r="F1001" t="s">
        <v>3585</v>
      </c>
      <c r="G1001" t="s">
        <v>21455</v>
      </c>
      <c r="H1001" t="s">
        <v>21456</v>
      </c>
      <c r="I1001" t="s">
        <v>5631</v>
      </c>
      <c r="J1001" t="s">
        <v>4052</v>
      </c>
      <c r="K1001" t="s">
        <v>3545</v>
      </c>
      <c r="L1001" t="s">
        <v>8853</v>
      </c>
      <c r="M1001" t="s">
        <v>8854</v>
      </c>
      <c r="N1001" t="s">
        <v>8855</v>
      </c>
      <c r="O1001" t="s">
        <v>5370</v>
      </c>
      <c r="P1001">
        <v>52</v>
      </c>
      <c r="Q1001" t="s">
        <v>5178</v>
      </c>
      <c r="R1001">
        <v>150</v>
      </c>
      <c r="S1001" t="s">
        <v>8856</v>
      </c>
      <c r="T1001" t="s">
        <v>8856</v>
      </c>
      <c r="U1001" t="s">
        <v>8857</v>
      </c>
    </row>
    <row r="1002" spans="1:21" x14ac:dyDescent="0.2">
      <c r="A1002">
        <v>2485</v>
      </c>
      <c r="B1002" t="s">
        <v>1697</v>
      </c>
      <c r="C1002" t="s">
        <v>8858</v>
      </c>
      <c r="D1002" t="s">
        <v>8859</v>
      </c>
      <c r="F1002" t="s">
        <v>3713</v>
      </c>
      <c r="G1002" t="s">
        <v>4016</v>
      </c>
      <c r="H1002" t="s">
        <v>7147</v>
      </c>
      <c r="I1002" t="s">
        <v>8790</v>
      </c>
      <c r="J1002" t="s">
        <v>3411</v>
      </c>
      <c r="K1002" t="s">
        <v>3545</v>
      </c>
      <c r="L1002" t="s">
        <v>8860</v>
      </c>
      <c r="M1002" t="s">
        <v>8861</v>
      </c>
      <c r="N1002" t="s">
        <v>3433</v>
      </c>
      <c r="O1002" t="s">
        <v>5396</v>
      </c>
      <c r="P1002">
        <v>53</v>
      </c>
      <c r="Q1002" t="s">
        <v>5178</v>
      </c>
      <c r="R1002">
        <v>150</v>
      </c>
      <c r="S1002" t="s">
        <v>3565</v>
      </c>
      <c r="T1002" t="s">
        <v>3565</v>
      </c>
      <c r="U1002" t="s">
        <v>8794</v>
      </c>
    </row>
    <row r="1003" spans="1:21" x14ac:dyDescent="0.2">
      <c r="A1003">
        <v>2486</v>
      </c>
      <c r="B1003" t="s">
        <v>1697</v>
      </c>
      <c r="C1003" t="s">
        <v>8862</v>
      </c>
      <c r="D1003" t="s">
        <v>8863</v>
      </c>
      <c r="F1003" t="s">
        <v>6012</v>
      </c>
      <c r="G1003" t="s">
        <v>3435</v>
      </c>
      <c r="H1003" t="s">
        <v>8697</v>
      </c>
      <c r="I1003" t="s">
        <v>8790</v>
      </c>
      <c r="J1003" t="s">
        <v>3411</v>
      </c>
      <c r="K1003" t="s">
        <v>3422</v>
      </c>
      <c r="L1003" t="s">
        <v>8864</v>
      </c>
      <c r="M1003" t="s">
        <v>8865</v>
      </c>
      <c r="N1003" t="s">
        <v>3433</v>
      </c>
      <c r="O1003" t="s">
        <v>5396</v>
      </c>
      <c r="P1003">
        <v>53</v>
      </c>
      <c r="Q1003" t="s">
        <v>5178</v>
      </c>
      <c r="R1003">
        <v>150</v>
      </c>
      <c r="S1003" t="s">
        <v>5103</v>
      </c>
      <c r="T1003" t="s">
        <v>5103</v>
      </c>
      <c r="U1003" t="s">
        <v>8794</v>
      </c>
    </row>
    <row r="1004" spans="1:21" x14ac:dyDescent="0.2">
      <c r="A1004">
        <v>2487</v>
      </c>
      <c r="B1004" t="s">
        <v>1697</v>
      </c>
      <c r="C1004" t="s">
        <v>8866</v>
      </c>
      <c r="D1004" t="s">
        <v>8867</v>
      </c>
      <c r="F1004" t="s">
        <v>3669</v>
      </c>
      <c r="G1004" t="s">
        <v>3535</v>
      </c>
      <c r="H1004" t="s">
        <v>7018</v>
      </c>
      <c r="I1004" t="s">
        <v>8790</v>
      </c>
      <c r="J1004" t="s">
        <v>7664</v>
      </c>
      <c r="K1004" t="s">
        <v>3422</v>
      </c>
      <c r="L1004" t="s">
        <v>8868</v>
      </c>
      <c r="M1004" t="s">
        <v>8869</v>
      </c>
      <c r="N1004" t="s">
        <v>20928</v>
      </c>
      <c r="O1004" t="s">
        <v>8787</v>
      </c>
      <c r="P1004">
        <v>50</v>
      </c>
      <c r="Q1004" t="s">
        <v>5178</v>
      </c>
      <c r="R1004">
        <v>150</v>
      </c>
      <c r="S1004" t="s">
        <v>5103</v>
      </c>
      <c r="T1004" t="s">
        <v>5103</v>
      </c>
      <c r="U1004" t="s">
        <v>8794</v>
      </c>
    </row>
    <row r="1005" spans="1:21" x14ac:dyDescent="0.2">
      <c r="A1005">
        <v>2488</v>
      </c>
      <c r="B1005" t="s">
        <v>1697</v>
      </c>
      <c r="C1005" t="s">
        <v>8871</v>
      </c>
      <c r="D1005" t="s">
        <v>8872</v>
      </c>
      <c r="F1005" t="s">
        <v>5996</v>
      </c>
      <c r="G1005" t="s">
        <v>3435</v>
      </c>
      <c r="H1005" t="s">
        <v>18303</v>
      </c>
      <c r="I1005" t="s">
        <v>5393</v>
      </c>
      <c r="J1005" t="s">
        <v>6376</v>
      </c>
      <c r="K1005" t="s">
        <v>3422</v>
      </c>
      <c r="L1005" t="s">
        <v>8873</v>
      </c>
      <c r="M1005" t="s">
        <v>8874</v>
      </c>
      <c r="N1005" t="s">
        <v>3394</v>
      </c>
      <c r="O1005" t="s">
        <v>5396</v>
      </c>
      <c r="P1005">
        <v>53</v>
      </c>
      <c r="Q1005" t="s">
        <v>5178</v>
      </c>
      <c r="R1005">
        <v>150</v>
      </c>
      <c r="S1005" t="s">
        <v>5103</v>
      </c>
      <c r="T1005" t="s">
        <v>5103</v>
      </c>
      <c r="U1005" t="s">
        <v>8799</v>
      </c>
    </row>
    <row r="1006" spans="1:21" x14ac:dyDescent="0.2">
      <c r="A1006">
        <v>2489</v>
      </c>
      <c r="B1006" t="s">
        <v>1697</v>
      </c>
      <c r="C1006" t="s">
        <v>8875</v>
      </c>
      <c r="D1006" t="s">
        <v>8876</v>
      </c>
      <c r="F1006" t="s">
        <v>3669</v>
      </c>
      <c r="G1006" t="s">
        <v>3625</v>
      </c>
      <c r="H1006" t="s">
        <v>7977</v>
      </c>
      <c r="I1006" t="s">
        <v>8790</v>
      </c>
      <c r="J1006" t="s">
        <v>3437</v>
      </c>
      <c r="K1006" t="s">
        <v>3422</v>
      </c>
      <c r="L1006" t="s">
        <v>8878</v>
      </c>
      <c r="M1006" t="s">
        <v>8879</v>
      </c>
      <c r="N1006" t="s">
        <v>3433</v>
      </c>
      <c r="O1006" t="s">
        <v>5177</v>
      </c>
      <c r="P1006">
        <v>50</v>
      </c>
      <c r="Q1006" t="s">
        <v>5178</v>
      </c>
      <c r="R1006">
        <v>150</v>
      </c>
      <c r="S1006" t="s">
        <v>3796</v>
      </c>
      <c r="T1006" t="s">
        <v>3796</v>
      </c>
      <c r="U1006" t="s">
        <v>8794</v>
      </c>
    </row>
    <row r="1007" spans="1:21" x14ac:dyDescent="0.2">
      <c r="A1007">
        <v>249</v>
      </c>
      <c r="B1007" t="s">
        <v>1697</v>
      </c>
      <c r="C1007" t="s">
        <v>8880</v>
      </c>
      <c r="D1007" t="s">
        <v>8881</v>
      </c>
      <c r="F1007" t="s">
        <v>3474</v>
      </c>
      <c r="G1007" t="s">
        <v>3535</v>
      </c>
      <c r="H1007" t="s">
        <v>6861</v>
      </c>
      <c r="I1007" t="s">
        <v>22207</v>
      </c>
      <c r="J1007" t="s">
        <v>3467</v>
      </c>
      <c r="K1007" t="s">
        <v>3391</v>
      </c>
      <c r="L1007" t="s">
        <v>8883</v>
      </c>
      <c r="M1007" t="s">
        <v>4212</v>
      </c>
      <c r="N1007" t="s">
        <v>4513</v>
      </c>
      <c r="O1007" t="s">
        <v>3395</v>
      </c>
      <c r="P1007">
        <v>77</v>
      </c>
      <c r="Q1007" t="s">
        <v>3396</v>
      </c>
      <c r="R1007">
        <v>200</v>
      </c>
      <c r="S1007" t="s">
        <v>4854</v>
      </c>
      <c r="T1007" t="s">
        <v>4854</v>
      </c>
      <c r="U1007" t="s">
        <v>3870</v>
      </c>
    </row>
    <row r="1008" spans="1:21" x14ac:dyDescent="0.2">
      <c r="A1008">
        <v>2490</v>
      </c>
      <c r="B1008" t="s">
        <v>1697</v>
      </c>
      <c r="C1008" t="s">
        <v>8884</v>
      </c>
      <c r="D1008" t="s">
        <v>8885</v>
      </c>
      <c r="F1008" t="s">
        <v>8886</v>
      </c>
      <c r="G1008" t="s">
        <v>4016</v>
      </c>
      <c r="H1008" t="s">
        <v>8821</v>
      </c>
      <c r="I1008" t="s">
        <v>8887</v>
      </c>
      <c r="J1008" t="s">
        <v>3827</v>
      </c>
      <c r="K1008" t="s">
        <v>3422</v>
      </c>
      <c r="L1008" t="s">
        <v>8888</v>
      </c>
      <c r="M1008" t="s">
        <v>8889</v>
      </c>
      <c r="N1008" t="s">
        <v>3394</v>
      </c>
      <c r="O1008" t="s">
        <v>8787</v>
      </c>
      <c r="P1008">
        <v>50</v>
      </c>
      <c r="Q1008" t="s">
        <v>5178</v>
      </c>
      <c r="R1008">
        <v>150</v>
      </c>
      <c r="S1008" t="s">
        <v>3719</v>
      </c>
      <c r="T1008" t="s">
        <v>3719</v>
      </c>
      <c r="U1008" t="s">
        <v>8799</v>
      </c>
    </row>
    <row r="1009" spans="1:21" x14ac:dyDescent="0.2">
      <c r="A1009">
        <v>2491</v>
      </c>
      <c r="B1009" t="s">
        <v>1697</v>
      </c>
      <c r="C1009" t="s">
        <v>8890</v>
      </c>
      <c r="D1009" t="s">
        <v>8891</v>
      </c>
      <c r="F1009" t="s">
        <v>3880</v>
      </c>
      <c r="G1009" t="s">
        <v>4016</v>
      </c>
      <c r="H1009" t="s">
        <v>7675</v>
      </c>
      <c r="I1009" t="s">
        <v>22251</v>
      </c>
      <c r="J1009" t="s">
        <v>8892</v>
      </c>
      <c r="K1009" t="s">
        <v>3422</v>
      </c>
      <c r="L1009" t="s">
        <v>8893</v>
      </c>
      <c r="M1009" t="s">
        <v>8894</v>
      </c>
      <c r="N1009" t="s">
        <v>4513</v>
      </c>
      <c r="O1009" t="s">
        <v>5396</v>
      </c>
      <c r="P1009">
        <v>53</v>
      </c>
      <c r="Q1009" t="s">
        <v>5178</v>
      </c>
      <c r="R1009">
        <v>150</v>
      </c>
      <c r="S1009" t="s">
        <v>8895</v>
      </c>
      <c r="T1009" t="s">
        <v>8895</v>
      </c>
      <c r="U1009" t="s">
        <v>4069</v>
      </c>
    </row>
    <row r="1010" spans="1:21" x14ac:dyDescent="0.2">
      <c r="A1010">
        <v>2492</v>
      </c>
      <c r="B1010" t="s">
        <v>1697</v>
      </c>
      <c r="C1010" t="s">
        <v>8896</v>
      </c>
      <c r="D1010" t="s">
        <v>8897</v>
      </c>
      <c r="F1010" t="s">
        <v>3552</v>
      </c>
      <c r="G1010" t="s">
        <v>4016</v>
      </c>
      <c r="H1010" t="s">
        <v>8919</v>
      </c>
      <c r="I1010" t="s">
        <v>5451</v>
      </c>
      <c r="J1010" t="s">
        <v>3894</v>
      </c>
      <c r="K1010" t="s">
        <v>3422</v>
      </c>
      <c r="L1010" t="s">
        <v>8898</v>
      </c>
      <c r="M1010" t="s">
        <v>8899</v>
      </c>
      <c r="N1010" t="s">
        <v>4513</v>
      </c>
      <c r="O1010" t="s">
        <v>5177</v>
      </c>
      <c r="P1010">
        <v>50</v>
      </c>
      <c r="Q1010" t="s">
        <v>5178</v>
      </c>
      <c r="R1010">
        <v>150</v>
      </c>
      <c r="S1010" t="s">
        <v>3719</v>
      </c>
      <c r="T1010" t="s">
        <v>3719</v>
      </c>
      <c r="U1010" t="s">
        <v>3740</v>
      </c>
    </row>
    <row r="1011" spans="1:21" x14ac:dyDescent="0.2">
      <c r="A1011">
        <v>2493</v>
      </c>
      <c r="B1011" t="s">
        <v>1697</v>
      </c>
      <c r="C1011" t="s">
        <v>8900</v>
      </c>
      <c r="D1011" t="s">
        <v>8901</v>
      </c>
      <c r="F1011" t="s">
        <v>3474</v>
      </c>
      <c r="G1011" t="s">
        <v>3435</v>
      </c>
      <c r="H1011" t="s">
        <v>8919</v>
      </c>
      <c r="I1011" t="s">
        <v>8844</v>
      </c>
      <c r="J1011" t="s">
        <v>3578</v>
      </c>
      <c r="K1011" t="s">
        <v>3422</v>
      </c>
      <c r="L1011" t="s">
        <v>8902</v>
      </c>
      <c r="M1011" t="s">
        <v>8903</v>
      </c>
      <c r="O1011" t="s">
        <v>5396</v>
      </c>
      <c r="P1011">
        <v>53</v>
      </c>
      <c r="Q1011" t="s">
        <v>5178</v>
      </c>
      <c r="R1011">
        <v>150</v>
      </c>
      <c r="S1011" t="s">
        <v>8895</v>
      </c>
      <c r="T1011" t="s">
        <v>8895</v>
      </c>
      <c r="U1011" t="s">
        <v>8794</v>
      </c>
    </row>
    <row r="1012" spans="1:21" x14ac:dyDescent="0.2">
      <c r="A1012">
        <v>2494</v>
      </c>
      <c r="B1012" t="s">
        <v>1697</v>
      </c>
      <c r="C1012" t="s">
        <v>8904</v>
      </c>
      <c r="D1012" t="s">
        <v>8905</v>
      </c>
      <c r="F1012" t="s">
        <v>3669</v>
      </c>
      <c r="G1012" t="s">
        <v>3625</v>
      </c>
      <c r="H1012" t="s">
        <v>8101</v>
      </c>
      <c r="I1012" t="s">
        <v>8906</v>
      </c>
      <c r="J1012" t="s">
        <v>3628</v>
      </c>
      <c r="K1012" t="s">
        <v>3497</v>
      </c>
      <c r="L1012" t="s">
        <v>8907</v>
      </c>
      <c r="M1012" t="s">
        <v>8908</v>
      </c>
      <c r="N1012" t="s">
        <v>3394</v>
      </c>
      <c r="O1012" t="s">
        <v>5396</v>
      </c>
      <c r="P1012">
        <v>53</v>
      </c>
      <c r="Q1012" t="s">
        <v>5178</v>
      </c>
      <c r="R1012">
        <v>150</v>
      </c>
      <c r="S1012" t="s">
        <v>8909</v>
      </c>
      <c r="T1012" t="s">
        <v>8909</v>
      </c>
      <c r="U1012" t="s">
        <v>4095</v>
      </c>
    </row>
    <row r="1013" spans="1:21" x14ac:dyDescent="0.2">
      <c r="A1013">
        <v>2495</v>
      </c>
      <c r="B1013" t="s">
        <v>1697</v>
      </c>
      <c r="C1013" t="s">
        <v>8910</v>
      </c>
      <c r="D1013" t="s">
        <v>8911</v>
      </c>
      <c r="F1013" t="s">
        <v>8912</v>
      </c>
      <c r="G1013" t="s">
        <v>4016</v>
      </c>
      <c r="H1013" t="s">
        <v>10107</v>
      </c>
      <c r="I1013" t="s">
        <v>8914</v>
      </c>
      <c r="J1013" t="s">
        <v>3437</v>
      </c>
      <c r="K1013" t="s">
        <v>3422</v>
      </c>
      <c r="L1013" t="s">
        <v>8915</v>
      </c>
      <c r="M1013" t="s">
        <v>8916</v>
      </c>
      <c r="N1013" t="s">
        <v>3433</v>
      </c>
      <c r="O1013" t="s">
        <v>5396</v>
      </c>
      <c r="P1013">
        <v>53</v>
      </c>
      <c r="Q1013" t="s">
        <v>5178</v>
      </c>
      <c r="R1013">
        <v>150</v>
      </c>
      <c r="S1013" t="s">
        <v>8917</v>
      </c>
      <c r="T1013" t="s">
        <v>8917</v>
      </c>
      <c r="U1013" t="s">
        <v>8794</v>
      </c>
    </row>
    <row r="1014" spans="1:21" x14ac:dyDescent="0.2">
      <c r="A1014">
        <v>2496</v>
      </c>
      <c r="B1014" t="s">
        <v>1697</v>
      </c>
      <c r="C1014" t="s">
        <v>8918</v>
      </c>
      <c r="D1014" t="s">
        <v>10721</v>
      </c>
      <c r="F1014" t="s">
        <v>3585</v>
      </c>
      <c r="G1014" t="s">
        <v>22270</v>
      </c>
      <c r="H1014" t="s">
        <v>7147</v>
      </c>
      <c r="I1014" t="s">
        <v>7809</v>
      </c>
      <c r="J1014" t="s">
        <v>7664</v>
      </c>
      <c r="K1014" t="s">
        <v>3545</v>
      </c>
      <c r="L1014" t="s">
        <v>22271</v>
      </c>
      <c r="M1014" t="s">
        <v>8920</v>
      </c>
      <c r="O1014" t="s">
        <v>5396</v>
      </c>
      <c r="P1014">
        <v>53</v>
      </c>
      <c r="Q1014" t="s">
        <v>5178</v>
      </c>
      <c r="R1014">
        <v>150</v>
      </c>
      <c r="S1014" t="s">
        <v>8921</v>
      </c>
      <c r="T1014" t="s">
        <v>8921</v>
      </c>
      <c r="U1014" t="s">
        <v>8782</v>
      </c>
    </row>
    <row r="1015" spans="1:21" x14ac:dyDescent="0.2">
      <c r="A1015">
        <v>2497</v>
      </c>
      <c r="B1015" t="s">
        <v>1697</v>
      </c>
      <c r="C1015" t="s">
        <v>8922</v>
      </c>
      <c r="D1015" t="s">
        <v>8923</v>
      </c>
      <c r="F1015" t="s">
        <v>3585</v>
      </c>
      <c r="G1015" t="s">
        <v>3625</v>
      </c>
      <c r="H1015" t="s">
        <v>5062</v>
      </c>
      <c r="I1015" t="s">
        <v>7809</v>
      </c>
      <c r="J1015" t="s">
        <v>3628</v>
      </c>
      <c r="K1015" t="s">
        <v>3422</v>
      </c>
      <c r="L1015" t="s">
        <v>8924</v>
      </c>
      <c r="M1015" t="s">
        <v>8925</v>
      </c>
      <c r="N1015" t="s">
        <v>3394</v>
      </c>
      <c r="O1015" t="s">
        <v>5396</v>
      </c>
      <c r="P1015">
        <v>53</v>
      </c>
      <c r="Q1015" t="s">
        <v>5178</v>
      </c>
      <c r="R1015">
        <v>150</v>
      </c>
      <c r="S1015" t="s">
        <v>3719</v>
      </c>
      <c r="T1015" t="s">
        <v>3719</v>
      </c>
      <c r="U1015" t="s">
        <v>4095</v>
      </c>
    </row>
    <row r="1016" spans="1:21" x14ac:dyDescent="0.2">
      <c r="A1016">
        <v>2499</v>
      </c>
      <c r="B1016" t="s">
        <v>1697</v>
      </c>
      <c r="C1016" t="s">
        <v>8926</v>
      </c>
      <c r="D1016" t="s">
        <v>5202</v>
      </c>
      <c r="E1016" t="s">
        <v>20879</v>
      </c>
      <c r="F1016" t="s">
        <v>8927</v>
      </c>
      <c r="G1016" t="s">
        <v>21457</v>
      </c>
      <c r="H1016" t="s">
        <v>17125</v>
      </c>
      <c r="I1016" t="s">
        <v>22206</v>
      </c>
      <c r="J1016" t="s">
        <v>5823</v>
      </c>
      <c r="K1016" t="s">
        <v>3430</v>
      </c>
      <c r="L1016" t="s">
        <v>8928</v>
      </c>
      <c r="M1016" t="s">
        <v>8929</v>
      </c>
      <c r="O1016" t="s">
        <v>4281</v>
      </c>
      <c r="P1016">
        <v>68</v>
      </c>
      <c r="S1016" t="s">
        <v>8930</v>
      </c>
      <c r="T1016" t="s">
        <v>8931</v>
      </c>
      <c r="U1016" t="s">
        <v>8931</v>
      </c>
    </row>
    <row r="1017" spans="1:21" x14ac:dyDescent="0.2">
      <c r="A1017">
        <v>250</v>
      </c>
      <c r="B1017" t="s">
        <v>1697</v>
      </c>
      <c r="C1017" t="s">
        <v>8932</v>
      </c>
      <c r="D1017" t="s">
        <v>8933</v>
      </c>
      <c r="F1017" t="s">
        <v>3585</v>
      </c>
      <c r="G1017" t="s">
        <v>3747</v>
      </c>
      <c r="H1017" t="s">
        <v>3723</v>
      </c>
      <c r="I1017" t="s">
        <v>22206</v>
      </c>
      <c r="J1017" t="s">
        <v>3894</v>
      </c>
      <c r="K1017" t="s">
        <v>3545</v>
      </c>
      <c r="L1017" t="s">
        <v>8934</v>
      </c>
      <c r="M1017" t="s">
        <v>8935</v>
      </c>
      <c r="N1017" t="s">
        <v>3017</v>
      </c>
      <c r="S1017" t="s">
        <v>8936</v>
      </c>
      <c r="T1017" t="s">
        <v>8936</v>
      </c>
      <c r="U1017" t="s">
        <v>8936</v>
      </c>
    </row>
    <row r="1018" spans="1:21" x14ac:dyDescent="0.2">
      <c r="A1018">
        <v>2500</v>
      </c>
      <c r="B1018" t="s">
        <v>1697</v>
      </c>
      <c r="C1018" t="s">
        <v>8937</v>
      </c>
      <c r="D1018" t="s">
        <v>4678</v>
      </c>
      <c r="E1018" t="s">
        <v>20884</v>
      </c>
      <c r="F1018" t="s">
        <v>7954</v>
      </c>
      <c r="G1018" t="s">
        <v>7091</v>
      </c>
      <c r="H1018" t="s">
        <v>4174</v>
      </c>
      <c r="I1018" t="s">
        <v>22206</v>
      </c>
      <c r="J1018" t="s">
        <v>5823</v>
      </c>
      <c r="K1018" t="s">
        <v>5340</v>
      </c>
      <c r="L1018" t="s">
        <v>8938</v>
      </c>
      <c r="M1018" t="s">
        <v>8939</v>
      </c>
      <c r="N1018" t="s">
        <v>8940</v>
      </c>
      <c r="O1018" t="s">
        <v>3758</v>
      </c>
      <c r="P1018">
        <v>84</v>
      </c>
      <c r="S1018" t="s">
        <v>8941</v>
      </c>
      <c r="T1018" t="s">
        <v>8941</v>
      </c>
      <c r="U1018" t="s">
        <v>8941</v>
      </c>
    </row>
    <row r="1019" spans="1:21" x14ac:dyDescent="0.2">
      <c r="A1019">
        <v>2501</v>
      </c>
      <c r="B1019" t="s">
        <v>1697</v>
      </c>
      <c r="C1019" t="s">
        <v>5433</v>
      </c>
      <c r="D1019" t="s">
        <v>5434</v>
      </c>
      <c r="F1019" t="s">
        <v>3585</v>
      </c>
      <c r="G1019" t="s">
        <v>8942</v>
      </c>
      <c r="H1019" t="s">
        <v>6815</v>
      </c>
      <c r="I1019" t="s">
        <v>3595</v>
      </c>
      <c r="J1019" t="s">
        <v>5823</v>
      </c>
      <c r="K1019" t="s">
        <v>3422</v>
      </c>
      <c r="L1019" t="s">
        <v>5435</v>
      </c>
      <c r="M1019" t="s">
        <v>5436</v>
      </c>
      <c r="N1019" t="s">
        <v>8943</v>
      </c>
      <c r="S1019" t="s">
        <v>8944</v>
      </c>
      <c r="T1019" t="s">
        <v>8944</v>
      </c>
      <c r="U1019" t="s">
        <v>8944</v>
      </c>
    </row>
    <row r="1020" spans="1:21" x14ac:dyDescent="0.2">
      <c r="A1020">
        <v>2502</v>
      </c>
      <c r="B1020" t="s">
        <v>1697</v>
      </c>
      <c r="C1020" t="s">
        <v>8945</v>
      </c>
      <c r="D1020" t="s">
        <v>8946</v>
      </c>
      <c r="F1020" t="s">
        <v>3585</v>
      </c>
      <c r="G1020" t="s">
        <v>3387</v>
      </c>
      <c r="H1020" t="s">
        <v>8981</v>
      </c>
      <c r="I1020" t="s">
        <v>3595</v>
      </c>
      <c r="J1020" t="s">
        <v>3628</v>
      </c>
      <c r="K1020" t="s">
        <v>3422</v>
      </c>
      <c r="L1020" t="s">
        <v>8947</v>
      </c>
      <c r="M1020" t="s">
        <v>8948</v>
      </c>
      <c r="N1020" t="s">
        <v>3394</v>
      </c>
      <c r="O1020" t="s">
        <v>22242</v>
      </c>
      <c r="P1020">
        <v>18</v>
      </c>
      <c r="Q1020" t="s">
        <v>4485</v>
      </c>
      <c r="R1020">
        <v>171</v>
      </c>
      <c r="S1020" t="s">
        <v>8949</v>
      </c>
      <c r="T1020" t="s">
        <v>8949</v>
      </c>
      <c r="U1020" t="s">
        <v>4119</v>
      </c>
    </row>
    <row r="1021" spans="1:21" x14ac:dyDescent="0.2">
      <c r="A1021">
        <v>2503</v>
      </c>
      <c r="B1021" t="s">
        <v>1697</v>
      </c>
      <c r="C1021" t="s">
        <v>8950</v>
      </c>
      <c r="D1021" t="s">
        <v>8951</v>
      </c>
      <c r="F1021" t="s">
        <v>4008</v>
      </c>
      <c r="G1021" t="s">
        <v>21458</v>
      </c>
      <c r="H1021" t="s">
        <v>21459</v>
      </c>
      <c r="I1021" t="s">
        <v>8952</v>
      </c>
      <c r="J1021" t="s">
        <v>3390</v>
      </c>
      <c r="K1021" t="s">
        <v>3545</v>
      </c>
      <c r="L1021" t="s">
        <v>8953</v>
      </c>
      <c r="M1021" t="s">
        <v>8954</v>
      </c>
      <c r="O1021" t="s">
        <v>22242</v>
      </c>
      <c r="P1021">
        <v>18</v>
      </c>
      <c r="Q1021" t="s">
        <v>4485</v>
      </c>
      <c r="R1021">
        <v>171</v>
      </c>
      <c r="S1021" t="s">
        <v>8949</v>
      </c>
      <c r="T1021" t="s">
        <v>8949</v>
      </c>
      <c r="U1021" t="s">
        <v>7190</v>
      </c>
    </row>
    <row r="1022" spans="1:21" x14ac:dyDescent="0.2">
      <c r="A1022">
        <v>2504</v>
      </c>
      <c r="B1022" t="s">
        <v>1697</v>
      </c>
      <c r="C1022" t="s">
        <v>8955</v>
      </c>
      <c r="D1022" t="s">
        <v>8956</v>
      </c>
      <c r="F1022" t="s">
        <v>3585</v>
      </c>
      <c r="G1022" t="s">
        <v>3535</v>
      </c>
      <c r="H1022" t="s">
        <v>16143</v>
      </c>
      <c r="I1022" t="s">
        <v>5856</v>
      </c>
      <c r="J1022" t="s">
        <v>3411</v>
      </c>
      <c r="K1022" t="s">
        <v>3422</v>
      </c>
      <c r="L1022" t="s">
        <v>8957</v>
      </c>
      <c r="M1022" t="s">
        <v>8958</v>
      </c>
      <c r="N1022" t="s">
        <v>3394</v>
      </c>
      <c r="O1022" t="s">
        <v>8959</v>
      </c>
      <c r="P1022">
        <v>49</v>
      </c>
      <c r="Q1022" t="s">
        <v>4362</v>
      </c>
      <c r="R1022">
        <v>241</v>
      </c>
      <c r="S1022" t="s">
        <v>3942</v>
      </c>
      <c r="T1022" t="s">
        <v>3942</v>
      </c>
      <c r="U1022" t="s">
        <v>8960</v>
      </c>
    </row>
    <row r="1023" spans="1:21" x14ac:dyDescent="0.2">
      <c r="A1023">
        <v>2505</v>
      </c>
      <c r="B1023" t="s">
        <v>1697</v>
      </c>
      <c r="C1023" t="s">
        <v>8961</v>
      </c>
      <c r="D1023" t="s">
        <v>5202</v>
      </c>
      <c r="E1023" t="s">
        <v>20879</v>
      </c>
      <c r="F1023" t="s">
        <v>8962</v>
      </c>
      <c r="G1023" t="s">
        <v>6905</v>
      </c>
      <c r="H1023" t="s">
        <v>21439</v>
      </c>
      <c r="I1023" t="s">
        <v>4168</v>
      </c>
      <c r="J1023" t="s">
        <v>3671</v>
      </c>
      <c r="K1023" t="s">
        <v>3422</v>
      </c>
      <c r="L1023" t="s">
        <v>8963</v>
      </c>
      <c r="M1023" t="s">
        <v>8964</v>
      </c>
      <c r="O1023" t="s">
        <v>22242</v>
      </c>
      <c r="P1023">
        <v>91</v>
      </c>
      <c r="Q1023" t="s">
        <v>4485</v>
      </c>
      <c r="R1023">
        <v>203</v>
      </c>
      <c r="S1023" t="s">
        <v>8965</v>
      </c>
      <c r="T1023" t="s">
        <v>8965</v>
      </c>
      <c r="U1023" t="s">
        <v>4608</v>
      </c>
    </row>
    <row r="1024" spans="1:21" x14ac:dyDescent="0.2">
      <c r="A1024">
        <v>2506</v>
      </c>
      <c r="B1024" t="s">
        <v>1697</v>
      </c>
      <c r="C1024" t="s">
        <v>8966</v>
      </c>
      <c r="D1024" t="s">
        <v>8967</v>
      </c>
      <c r="F1024" t="s">
        <v>3849</v>
      </c>
      <c r="G1024" t="s">
        <v>3535</v>
      </c>
      <c r="H1024" t="s">
        <v>21460</v>
      </c>
      <c r="I1024" t="s">
        <v>4618</v>
      </c>
      <c r="J1024" t="s">
        <v>4562</v>
      </c>
      <c r="K1024" t="s">
        <v>3422</v>
      </c>
      <c r="L1024" t="s">
        <v>8968</v>
      </c>
      <c r="M1024" t="s">
        <v>8969</v>
      </c>
      <c r="O1024" t="s">
        <v>7922</v>
      </c>
      <c r="P1024">
        <v>91</v>
      </c>
      <c r="Q1024" t="s">
        <v>4485</v>
      </c>
      <c r="R1024">
        <v>203</v>
      </c>
      <c r="S1024" t="s">
        <v>8965</v>
      </c>
      <c r="T1024" t="s">
        <v>8965</v>
      </c>
      <c r="U1024" t="s">
        <v>4608</v>
      </c>
    </row>
    <row r="1025" spans="1:21" x14ac:dyDescent="0.2">
      <c r="A1025">
        <v>2507</v>
      </c>
      <c r="B1025" t="s">
        <v>1697</v>
      </c>
      <c r="C1025" t="s">
        <v>8970</v>
      </c>
      <c r="D1025" t="s">
        <v>8971</v>
      </c>
      <c r="F1025" t="s">
        <v>3585</v>
      </c>
      <c r="G1025" t="s">
        <v>3625</v>
      </c>
      <c r="H1025" t="s">
        <v>9795</v>
      </c>
      <c r="I1025" t="s">
        <v>4933</v>
      </c>
      <c r="J1025" t="s">
        <v>3725</v>
      </c>
      <c r="K1025" t="s">
        <v>3422</v>
      </c>
      <c r="L1025" t="s">
        <v>8972</v>
      </c>
      <c r="M1025" t="s">
        <v>8973</v>
      </c>
      <c r="N1025" t="s">
        <v>3394</v>
      </c>
      <c r="O1025" t="s">
        <v>22242</v>
      </c>
      <c r="P1025">
        <v>91</v>
      </c>
      <c r="Q1025" t="s">
        <v>4485</v>
      </c>
      <c r="R1025">
        <v>203</v>
      </c>
      <c r="S1025" t="s">
        <v>8974</v>
      </c>
      <c r="T1025" t="s">
        <v>8974</v>
      </c>
      <c r="U1025" t="s">
        <v>3752</v>
      </c>
    </row>
    <row r="1026" spans="1:21" x14ac:dyDescent="0.2">
      <c r="A1026">
        <v>2508</v>
      </c>
      <c r="B1026" t="s">
        <v>1697</v>
      </c>
      <c r="C1026" t="s">
        <v>8975</v>
      </c>
      <c r="D1026" t="s">
        <v>8976</v>
      </c>
      <c r="F1026" t="s">
        <v>8977</v>
      </c>
      <c r="G1026" t="s">
        <v>7763</v>
      </c>
      <c r="H1026" t="s">
        <v>4551</v>
      </c>
      <c r="I1026" t="s">
        <v>22206</v>
      </c>
      <c r="J1026" t="s">
        <v>5823</v>
      </c>
      <c r="K1026" t="s">
        <v>3391</v>
      </c>
      <c r="L1026" t="s">
        <v>8978</v>
      </c>
      <c r="M1026" t="s">
        <v>8979</v>
      </c>
      <c r="N1026" t="s">
        <v>3017</v>
      </c>
    </row>
    <row r="1027" spans="1:21" x14ac:dyDescent="0.2">
      <c r="A1027">
        <v>2509</v>
      </c>
      <c r="B1027" t="s">
        <v>1697</v>
      </c>
      <c r="C1027" t="s">
        <v>8980</v>
      </c>
      <c r="D1027" t="s">
        <v>3655</v>
      </c>
      <c r="F1027" t="s">
        <v>3585</v>
      </c>
      <c r="G1027" t="s">
        <v>3535</v>
      </c>
      <c r="H1027" t="s">
        <v>6713</v>
      </c>
      <c r="I1027" t="s">
        <v>4933</v>
      </c>
      <c r="J1027" t="s">
        <v>3725</v>
      </c>
      <c r="K1027" t="s">
        <v>3545</v>
      </c>
      <c r="L1027" t="s">
        <v>8982</v>
      </c>
      <c r="M1027" t="s">
        <v>8983</v>
      </c>
      <c r="O1027" t="s">
        <v>22242</v>
      </c>
      <c r="P1027">
        <v>91</v>
      </c>
      <c r="Q1027" t="s">
        <v>4485</v>
      </c>
      <c r="R1027">
        <v>203</v>
      </c>
      <c r="S1027" t="s">
        <v>8984</v>
      </c>
      <c r="T1027" t="s">
        <v>8984</v>
      </c>
      <c r="U1027" t="s">
        <v>3752</v>
      </c>
    </row>
    <row r="1028" spans="1:21" x14ac:dyDescent="0.2">
      <c r="A1028">
        <v>251</v>
      </c>
      <c r="B1028" t="s">
        <v>1697</v>
      </c>
      <c r="C1028" t="s">
        <v>8985</v>
      </c>
      <c r="D1028" t="s">
        <v>8986</v>
      </c>
      <c r="F1028" t="s">
        <v>3386</v>
      </c>
      <c r="G1028" t="s">
        <v>3542</v>
      </c>
      <c r="H1028" t="s">
        <v>11456</v>
      </c>
      <c r="I1028" t="s">
        <v>4691</v>
      </c>
      <c r="J1028" t="s">
        <v>3578</v>
      </c>
      <c r="K1028" t="s">
        <v>3391</v>
      </c>
      <c r="L1028" t="s">
        <v>8987</v>
      </c>
      <c r="M1028" t="s">
        <v>8988</v>
      </c>
      <c r="O1028" t="s">
        <v>3605</v>
      </c>
      <c r="P1028">
        <v>75</v>
      </c>
      <c r="Q1028" t="s">
        <v>3396</v>
      </c>
      <c r="R1028">
        <v>200</v>
      </c>
      <c r="S1028" t="s">
        <v>6765</v>
      </c>
      <c r="T1028" t="s">
        <v>6765</v>
      </c>
      <c r="U1028" t="s">
        <v>3398</v>
      </c>
    </row>
    <row r="1029" spans="1:21" x14ac:dyDescent="0.2">
      <c r="A1029">
        <v>2510</v>
      </c>
      <c r="B1029" t="s">
        <v>1697</v>
      </c>
      <c r="C1029" t="s">
        <v>8989</v>
      </c>
      <c r="D1029" t="s">
        <v>8990</v>
      </c>
      <c r="F1029" t="s">
        <v>3552</v>
      </c>
      <c r="G1029" t="s">
        <v>3825</v>
      </c>
      <c r="H1029" t="s">
        <v>21461</v>
      </c>
      <c r="I1029" t="s">
        <v>3627</v>
      </c>
      <c r="J1029" t="s">
        <v>3578</v>
      </c>
      <c r="K1029" t="s">
        <v>3391</v>
      </c>
      <c r="L1029" t="s">
        <v>8991</v>
      </c>
      <c r="M1029" t="s">
        <v>8992</v>
      </c>
      <c r="N1029" t="s">
        <v>3433</v>
      </c>
      <c r="O1029" t="s">
        <v>22242</v>
      </c>
      <c r="P1029">
        <v>18</v>
      </c>
      <c r="Q1029" t="s">
        <v>4485</v>
      </c>
      <c r="R1029">
        <v>171</v>
      </c>
      <c r="S1029" t="s">
        <v>8993</v>
      </c>
      <c r="T1029" t="s">
        <v>8993</v>
      </c>
      <c r="U1029" t="s">
        <v>5426</v>
      </c>
    </row>
    <row r="1030" spans="1:21" x14ac:dyDescent="0.2">
      <c r="A1030">
        <v>2511</v>
      </c>
      <c r="B1030" t="s">
        <v>1697</v>
      </c>
      <c r="C1030" t="s">
        <v>8994</v>
      </c>
      <c r="D1030" t="s">
        <v>8995</v>
      </c>
      <c r="F1030" t="s">
        <v>3585</v>
      </c>
      <c r="G1030" t="s">
        <v>7763</v>
      </c>
      <c r="H1030" t="s">
        <v>4551</v>
      </c>
      <c r="I1030" t="s">
        <v>22206</v>
      </c>
      <c r="J1030" t="s">
        <v>5823</v>
      </c>
      <c r="K1030" t="s">
        <v>3545</v>
      </c>
      <c r="L1030" t="s">
        <v>8996</v>
      </c>
      <c r="M1030" t="s">
        <v>8997</v>
      </c>
      <c r="N1030" t="s">
        <v>3017</v>
      </c>
      <c r="S1030" t="s">
        <v>8998</v>
      </c>
      <c r="T1030" t="s">
        <v>8998</v>
      </c>
      <c r="U1030" t="s">
        <v>8998</v>
      </c>
    </row>
    <row r="1031" spans="1:21" x14ac:dyDescent="0.2">
      <c r="A1031">
        <v>2512</v>
      </c>
      <c r="B1031" t="s">
        <v>1697</v>
      </c>
      <c r="C1031" t="s">
        <v>8999</v>
      </c>
      <c r="D1031" t="s">
        <v>9000</v>
      </c>
      <c r="F1031" t="s">
        <v>3762</v>
      </c>
      <c r="G1031" t="s">
        <v>10824</v>
      </c>
      <c r="H1031" t="s">
        <v>4658</v>
      </c>
      <c r="I1031" t="s">
        <v>22206</v>
      </c>
      <c r="J1031" t="s">
        <v>5823</v>
      </c>
      <c r="K1031" t="s">
        <v>6121</v>
      </c>
      <c r="L1031" t="s">
        <v>21462</v>
      </c>
      <c r="M1031" t="s">
        <v>9001</v>
      </c>
      <c r="N1031" t="s">
        <v>21463</v>
      </c>
      <c r="O1031" t="s">
        <v>5753</v>
      </c>
      <c r="P1031">
        <v>18</v>
      </c>
      <c r="S1031" t="s">
        <v>8464</v>
      </c>
      <c r="T1031" t="s">
        <v>8464</v>
      </c>
      <c r="U1031" t="s">
        <v>8464</v>
      </c>
    </row>
    <row r="1032" spans="1:21" x14ac:dyDescent="0.2">
      <c r="A1032">
        <v>2513</v>
      </c>
      <c r="B1032" t="s">
        <v>1697</v>
      </c>
      <c r="C1032" t="s">
        <v>5470</v>
      </c>
      <c r="D1032" t="s">
        <v>4678</v>
      </c>
      <c r="E1032" t="s">
        <v>20884</v>
      </c>
      <c r="F1032" t="s">
        <v>9002</v>
      </c>
      <c r="G1032" t="s">
        <v>8087</v>
      </c>
      <c r="H1032" t="s">
        <v>11433</v>
      </c>
      <c r="I1032" t="s">
        <v>7737</v>
      </c>
      <c r="J1032" t="s">
        <v>5837</v>
      </c>
      <c r="K1032" t="s">
        <v>3921</v>
      </c>
      <c r="L1032" t="s">
        <v>9003</v>
      </c>
      <c r="M1032" t="s">
        <v>5473</v>
      </c>
      <c r="O1032" t="s">
        <v>5475</v>
      </c>
      <c r="P1032">
        <v>40</v>
      </c>
      <c r="Q1032" t="s">
        <v>4362</v>
      </c>
      <c r="R1032">
        <v>241</v>
      </c>
      <c r="S1032" t="s">
        <v>9004</v>
      </c>
      <c r="T1032" t="s">
        <v>9005</v>
      </c>
      <c r="U1032" t="s">
        <v>9005</v>
      </c>
    </row>
    <row r="1033" spans="1:21" x14ac:dyDescent="0.2">
      <c r="A1033">
        <v>2514</v>
      </c>
      <c r="B1033" t="s">
        <v>1697</v>
      </c>
      <c r="C1033" t="s">
        <v>9006</v>
      </c>
      <c r="D1033" t="s">
        <v>9007</v>
      </c>
      <c r="F1033" t="s">
        <v>9008</v>
      </c>
      <c r="G1033" t="s">
        <v>4098</v>
      </c>
      <c r="H1033" t="s">
        <v>21417</v>
      </c>
      <c r="I1033" t="s">
        <v>5487</v>
      </c>
      <c r="J1033" t="s">
        <v>3628</v>
      </c>
      <c r="K1033" t="s">
        <v>3545</v>
      </c>
      <c r="L1033" t="s">
        <v>9010</v>
      </c>
      <c r="M1033" t="s">
        <v>9011</v>
      </c>
      <c r="O1033" t="s">
        <v>5475</v>
      </c>
      <c r="P1033">
        <v>40</v>
      </c>
      <c r="Q1033" t="s">
        <v>4362</v>
      </c>
      <c r="R1033">
        <v>241</v>
      </c>
      <c r="S1033" t="s">
        <v>9012</v>
      </c>
      <c r="T1033" t="s">
        <v>9013</v>
      </c>
      <c r="U1033" t="s">
        <v>9013</v>
      </c>
    </row>
    <row r="1034" spans="1:21" x14ac:dyDescent="0.2">
      <c r="A1034">
        <v>2515</v>
      </c>
      <c r="B1034" t="s">
        <v>1697</v>
      </c>
      <c r="C1034" t="s">
        <v>9014</v>
      </c>
      <c r="D1034" t="s">
        <v>9015</v>
      </c>
      <c r="F1034" t="s">
        <v>3992</v>
      </c>
      <c r="G1034" t="s">
        <v>3435</v>
      </c>
      <c r="H1034" t="s">
        <v>3690</v>
      </c>
      <c r="I1034" t="s">
        <v>9016</v>
      </c>
      <c r="J1034" t="s">
        <v>8516</v>
      </c>
      <c r="K1034" t="s">
        <v>3545</v>
      </c>
      <c r="L1034" t="s">
        <v>9017</v>
      </c>
      <c r="M1034" t="s">
        <v>9018</v>
      </c>
      <c r="N1034" t="s">
        <v>3433</v>
      </c>
      <c r="O1034" t="s">
        <v>8959</v>
      </c>
      <c r="P1034">
        <v>49</v>
      </c>
      <c r="Q1034" t="s">
        <v>4362</v>
      </c>
      <c r="R1034">
        <v>241</v>
      </c>
      <c r="S1034" t="s">
        <v>9019</v>
      </c>
      <c r="T1034" t="s">
        <v>9019</v>
      </c>
      <c r="U1034" t="s">
        <v>6016</v>
      </c>
    </row>
    <row r="1035" spans="1:21" x14ac:dyDescent="0.2">
      <c r="A1035">
        <v>2516</v>
      </c>
      <c r="B1035" t="s">
        <v>1697</v>
      </c>
      <c r="C1035" t="s">
        <v>9020</v>
      </c>
      <c r="D1035" t="s">
        <v>9021</v>
      </c>
      <c r="F1035" t="s">
        <v>3669</v>
      </c>
      <c r="G1035" t="s">
        <v>3542</v>
      </c>
      <c r="H1035" t="s">
        <v>6784</v>
      </c>
      <c r="I1035" t="s">
        <v>9022</v>
      </c>
      <c r="J1035" t="s">
        <v>9023</v>
      </c>
      <c r="K1035" t="s">
        <v>3545</v>
      </c>
      <c r="L1035" t="s">
        <v>9024</v>
      </c>
      <c r="M1035" t="s">
        <v>9025</v>
      </c>
      <c r="N1035" t="s">
        <v>3394</v>
      </c>
      <c r="O1035" t="s">
        <v>9026</v>
      </c>
      <c r="P1035">
        <v>40</v>
      </c>
      <c r="Q1035" t="s">
        <v>4362</v>
      </c>
      <c r="R1035">
        <v>241</v>
      </c>
      <c r="S1035" t="s">
        <v>9019</v>
      </c>
      <c r="T1035" t="s">
        <v>9019</v>
      </c>
      <c r="U1035" t="s">
        <v>4111</v>
      </c>
    </row>
    <row r="1036" spans="1:21" x14ac:dyDescent="0.2">
      <c r="A1036">
        <v>2517</v>
      </c>
      <c r="B1036" t="s">
        <v>1697</v>
      </c>
      <c r="C1036" t="s">
        <v>9027</v>
      </c>
      <c r="D1036" t="s">
        <v>9028</v>
      </c>
      <c r="F1036" t="s">
        <v>3528</v>
      </c>
      <c r="G1036" t="s">
        <v>5888</v>
      </c>
      <c r="H1036" t="s">
        <v>7657</v>
      </c>
      <c r="I1036" t="s">
        <v>5613</v>
      </c>
      <c r="J1036" t="s">
        <v>3411</v>
      </c>
      <c r="K1036" t="s">
        <v>3545</v>
      </c>
      <c r="L1036" t="s">
        <v>9029</v>
      </c>
      <c r="M1036" t="s">
        <v>9030</v>
      </c>
      <c r="O1036" t="s">
        <v>9026</v>
      </c>
      <c r="P1036">
        <v>40</v>
      </c>
      <c r="Q1036" t="s">
        <v>4362</v>
      </c>
      <c r="R1036">
        <v>241</v>
      </c>
      <c r="S1036" t="s">
        <v>9019</v>
      </c>
      <c r="T1036" t="s">
        <v>9019</v>
      </c>
      <c r="U1036" t="s">
        <v>6016</v>
      </c>
    </row>
    <row r="1037" spans="1:21" x14ac:dyDescent="0.2">
      <c r="A1037">
        <v>2518</v>
      </c>
      <c r="B1037" t="s">
        <v>1697</v>
      </c>
      <c r="C1037" t="s">
        <v>9031</v>
      </c>
      <c r="D1037" t="s">
        <v>9032</v>
      </c>
      <c r="F1037" t="s">
        <v>3585</v>
      </c>
      <c r="G1037" t="s">
        <v>3435</v>
      </c>
      <c r="H1037" t="s">
        <v>21464</v>
      </c>
      <c r="I1037" t="s">
        <v>5856</v>
      </c>
      <c r="J1037" t="s">
        <v>8516</v>
      </c>
      <c r="K1037" t="s">
        <v>3545</v>
      </c>
      <c r="L1037" t="s">
        <v>9033</v>
      </c>
      <c r="M1037" t="s">
        <v>9034</v>
      </c>
      <c r="N1037" t="s">
        <v>3394</v>
      </c>
      <c r="O1037" t="s">
        <v>8959</v>
      </c>
      <c r="P1037">
        <v>49</v>
      </c>
      <c r="Q1037" t="s">
        <v>4362</v>
      </c>
      <c r="R1037">
        <v>241</v>
      </c>
      <c r="S1037" t="s">
        <v>4937</v>
      </c>
      <c r="T1037" t="s">
        <v>4937</v>
      </c>
      <c r="U1037" t="s">
        <v>8960</v>
      </c>
    </row>
    <row r="1038" spans="1:21" x14ac:dyDescent="0.2">
      <c r="A1038">
        <v>2519</v>
      </c>
      <c r="B1038" t="s">
        <v>1697</v>
      </c>
      <c r="C1038" t="s">
        <v>9035</v>
      </c>
      <c r="D1038" t="s">
        <v>5202</v>
      </c>
      <c r="E1038" t="s">
        <v>20878</v>
      </c>
      <c r="F1038" t="s">
        <v>7919</v>
      </c>
      <c r="G1038" t="s">
        <v>8290</v>
      </c>
      <c r="H1038" t="s">
        <v>4174</v>
      </c>
      <c r="I1038" t="s">
        <v>22206</v>
      </c>
      <c r="J1038" t="s">
        <v>5823</v>
      </c>
      <c r="K1038" t="s">
        <v>6121</v>
      </c>
      <c r="L1038" t="s">
        <v>9036</v>
      </c>
      <c r="M1038" t="s">
        <v>9037</v>
      </c>
      <c r="O1038" t="s">
        <v>5475</v>
      </c>
      <c r="P1038">
        <v>40</v>
      </c>
      <c r="S1038" t="s">
        <v>9038</v>
      </c>
      <c r="T1038" t="s">
        <v>9038</v>
      </c>
      <c r="U1038" t="s">
        <v>9038</v>
      </c>
    </row>
    <row r="1039" spans="1:21" x14ac:dyDescent="0.2">
      <c r="A1039">
        <v>252</v>
      </c>
      <c r="B1039" t="s">
        <v>1697</v>
      </c>
      <c r="C1039" t="s">
        <v>9039</v>
      </c>
      <c r="D1039" t="s">
        <v>9040</v>
      </c>
      <c r="F1039" t="s">
        <v>3386</v>
      </c>
      <c r="G1039" t="s">
        <v>3435</v>
      </c>
      <c r="H1039" t="s">
        <v>3793</v>
      </c>
      <c r="I1039" t="s">
        <v>3627</v>
      </c>
      <c r="J1039" t="s">
        <v>3512</v>
      </c>
      <c r="K1039" t="s">
        <v>3391</v>
      </c>
      <c r="L1039" t="s">
        <v>9041</v>
      </c>
      <c r="M1039" t="s">
        <v>6001</v>
      </c>
      <c r="N1039" t="s">
        <v>3433</v>
      </c>
      <c r="O1039" t="s">
        <v>3605</v>
      </c>
      <c r="P1039">
        <v>75</v>
      </c>
      <c r="Q1039" t="s">
        <v>3396</v>
      </c>
      <c r="R1039">
        <v>207</v>
      </c>
      <c r="S1039" t="s">
        <v>9042</v>
      </c>
      <c r="T1039" t="s">
        <v>9042</v>
      </c>
      <c r="U1039" t="s">
        <v>8004</v>
      </c>
    </row>
    <row r="1040" spans="1:21" x14ac:dyDescent="0.2">
      <c r="A1040">
        <v>2520</v>
      </c>
      <c r="B1040" t="s">
        <v>1697</v>
      </c>
      <c r="C1040" t="s">
        <v>9043</v>
      </c>
      <c r="D1040" t="s">
        <v>5202</v>
      </c>
      <c r="E1040" t="s">
        <v>20878</v>
      </c>
      <c r="F1040" t="s">
        <v>7919</v>
      </c>
      <c r="G1040" t="s">
        <v>3387</v>
      </c>
      <c r="H1040" t="s">
        <v>4174</v>
      </c>
      <c r="I1040" t="s">
        <v>22206</v>
      </c>
      <c r="J1040" t="s">
        <v>5823</v>
      </c>
      <c r="K1040" t="s">
        <v>3921</v>
      </c>
      <c r="L1040" t="s">
        <v>9044</v>
      </c>
      <c r="M1040" t="s">
        <v>9045</v>
      </c>
      <c r="O1040" t="s">
        <v>7711</v>
      </c>
      <c r="P1040">
        <v>140</v>
      </c>
      <c r="S1040" t="s">
        <v>9046</v>
      </c>
      <c r="T1040" t="s">
        <v>9046</v>
      </c>
      <c r="U1040" t="s">
        <v>9046</v>
      </c>
    </row>
    <row r="1041" spans="1:21" x14ac:dyDescent="0.2">
      <c r="A1041">
        <v>2522</v>
      </c>
      <c r="B1041" t="s">
        <v>1697</v>
      </c>
      <c r="C1041" t="s">
        <v>9047</v>
      </c>
      <c r="D1041" t="s">
        <v>5202</v>
      </c>
      <c r="F1041" t="s">
        <v>7919</v>
      </c>
      <c r="G1041" t="s">
        <v>16766</v>
      </c>
      <c r="H1041" t="s">
        <v>3421</v>
      </c>
      <c r="I1041" t="s">
        <v>22206</v>
      </c>
      <c r="J1041" t="s">
        <v>5823</v>
      </c>
      <c r="K1041" t="s">
        <v>3422</v>
      </c>
      <c r="L1041" t="s">
        <v>9048</v>
      </c>
      <c r="M1041" t="s">
        <v>9049</v>
      </c>
      <c r="N1041" t="s">
        <v>3637</v>
      </c>
    </row>
    <row r="1042" spans="1:21" x14ac:dyDescent="0.2">
      <c r="A1042">
        <v>2523</v>
      </c>
      <c r="B1042" t="s">
        <v>1697</v>
      </c>
      <c r="C1042" t="s">
        <v>9050</v>
      </c>
      <c r="D1042" t="s">
        <v>9051</v>
      </c>
      <c r="F1042" t="s">
        <v>3585</v>
      </c>
      <c r="G1042" t="s">
        <v>3387</v>
      </c>
      <c r="H1042" t="s">
        <v>9052</v>
      </c>
      <c r="I1042" t="s">
        <v>22251</v>
      </c>
      <c r="J1042" t="s">
        <v>3411</v>
      </c>
      <c r="K1042" t="s">
        <v>3545</v>
      </c>
      <c r="L1042" t="s">
        <v>9053</v>
      </c>
      <c r="M1042" t="s">
        <v>9054</v>
      </c>
      <c r="O1042" t="s">
        <v>5621</v>
      </c>
      <c r="P1042">
        <v>87</v>
      </c>
      <c r="Q1042" t="s">
        <v>4362</v>
      </c>
      <c r="R1042">
        <v>240</v>
      </c>
      <c r="S1042" t="s">
        <v>9055</v>
      </c>
      <c r="T1042" t="s">
        <v>9055</v>
      </c>
      <c r="U1042" t="s">
        <v>9056</v>
      </c>
    </row>
    <row r="1043" spans="1:21" x14ac:dyDescent="0.2">
      <c r="A1043">
        <v>2524</v>
      </c>
      <c r="B1043" t="s">
        <v>1697</v>
      </c>
      <c r="C1043" t="s">
        <v>9057</v>
      </c>
      <c r="D1043" t="s">
        <v>9058</v>
      </c>
      <c r="F1043" t="s">
        <v>5788</v>
      </c>
      <c r="G1043" t="s">
        <v>21465</v>
      </c>
      <c r="H1043" t="s">
        <v>5767</v>
      </c>
      <c r="I1043" t="s">
        <v>9059</v>
      </c>
      <c r="J1043" t="s">
        <v>3802</v>
      </c>
      <c r="K1043" t="s">
        <v>3545</v>
      </c>
      <c r="L1043" t="s">
        <v>9060</v>
      </c>
      <c r="M1043" t="s">
        <v>9061</v>
      </c>
      <c r="O1043" t="s">
        <v>9026</v>
      </c>
      <c r="P1043">
        <v>40</v>
      </c>
      <c r="Q1043" t="s">
        <v>4362</v>
      </c>
      <c r="R1043">
        <v>241</v>
      </c>
      <c r="S1043" t="s">
        <v>9062</v>
      </c>
      <c r="T1043" t="s">
        <v>9062</v>
      </c>
      <c r="U1043" t="s">
        <v>6016</v>
      </c>
    </row>
    <row r="1044" spans="1:21" x14ac:dyDescent="0.2">
      <c r="A1044">
        <v>2525</v>
      </c>
      <c r="B1044" t="s">
        <v>1697</v>
      </c>
      <c r="C1044" t="s">
        <v>9063</v>
      </c>
      <c r="D1044" t="s">
        <v>9064</v>
      </c>
      <c r="F1044" t="s">
        <v>5788</v>
      </c>
      <c r="G1044" t="s">
        <v>3435</v>
      </c>
      <c r="H1044" t="s">
        <v>4722</v>
      </c>
      <c r="I1044" t="s">
        <v>5631</v>
      </c>
      <c r="J1044" t="s">
        <v>8516</v>
      </c>
      <c r="K1044" t="s">
        <v>3545</v>
      </c>
      <c r="L1044" t="s">
        <v>9065</v>
      </c>
      <c r="M1044" t="s">
        <v>9066</v>
      </c>
      <c r="N1044" t="s">
        <v>3394</v>
      </c>
      <c r="O1044" t="s">
        <v>8959</v>
      </c>
      <c r="P1044">
        <v>49</v>
      </c>
      <c r="Q1044" t="s">
        <v>4362</v>
      </c>
      <c r="R1044">
        <v>241</v>
      </c>
      <c r="S1044" t="s">
        <v>9067</v>
      </c>
      <c r="T1044" t="s">
        <v>9067</v>
      </c>
      <c r="U1044" t="s">
        <v>8960</v>
      </c>
    </row>
    <row r="1045" spans="1:21" x14ac:dyDescent="0.2">
      <c r="A1045">
        <v>2526</v>
      </c>
      <c r="B1045" t="s">
        <v>1697</v>
      </c>
      <c r="C1045" t="s">
        <v>9068</v>
      </c>
      <c r="D1045" t="s">
        <v>9069</v>
      </c>
      <c r="F1045" t="s">
        <v>3585</v>
      </c>
      <c r="G1045" t="s">
        <v>6905</v>
      </c>
      <c r="H1045" t="s">
        <v>21466</v>
      </c>
      <c r="I1045" t="s">
        <v>9071</v>
      </c>
      <c r="J1045" t="s">
        <v>3874</v>
      </c>
      <c r="K1045" t="s">
        <v>3422</v>
      </c>
      <c r="L1045" t="s">
        <v>9072</v>
      </c>
      <c r="M1045" t="s">
        <v>9073</v>
      </c>
      <c r="N1045" t="s">
        <v>3433</v>
      </c>
      <c r="O1045" t="s">
        <v>8959</v>
      </c>
      <c r="P1045">
        <v>49</v>
      </c>
      <c r="Q1045" t="s">
        <v>4362</v>
      </c>
      <c r="R1045">
        <v>241</v>
      </c>
      <c r="S1045" t="s">
        <v>9067</v>
      </c>
      <c r="T1045" t="s">
        <v>9067</v>
      </c>
      <c r="U1045" t="s">
        <v>6016</v>
      </c>
    </row>
    <row r="1046" spans="1:21" x14ac:dyDescent="0.2">
      <c r="A1046">
        <v>2527</v>
      </c>
      <c r="B1046" t="s">
        <v>1697</v>
      </c>
      <c r="C1046" t="s">
        <v>9074</v>
      </c>
      <c r="D1046" t="s">
        <v>9075</v>
      </c>
      <c r="F1046" t="s">
        <v>3585</v>
      </c>
      <c r="G1046" t="s">
        <v>6905</v>
      </c>
      <c r="H1046" t="s">
        <v>4031</v>
      </c>
      <c r="I1046" t="s">
        <v>7809</v>
      </c>
      <c r="J1046" t="s">
        <v>3587</v>
      </c>
      <c r="K1046" t="s">
        <v>3545</v>
      </c>
      <c r="L1046" t="s">
        <v>9076</v>
      </c>
      <c r="M1046" t="s">
        <v>9077</v>
      </c>
      <c r="O1046" t="s">
        <v>8959</v>
      </c>
      <c r="P1046">
        <v>49</v>
      </c>
      <c r="Q1046" t="s">
        <v>4362</v>
      </c>
      <c r="R1046">
        <v>241</v>
      </c>
      <c r="S1046" t="s">
        <v>9078</v>
      </c>
      <c r="T1046" t="s">
        <v>9078</v>
      </c>
      <c r="U1046" t="s">
        <v>8857</v>
      </c>
    </row>
    <row r="1047" spans="1:21" x14ac:dyDescent="0.2">
      <c r="A1047">
        <v>2528</v>
      </c>
      <c r="B1047" t="s">
        <v>1697</v>
      </c>
      <c r="C1047" t="s">
        <v>9079</v>
      </c>
      <c r="D1047" t="s">
        <v>9080</v>
      </c>
      <c r="F1047" t="s">
        <v>6012</v>
      </c>
      <c r="G1047" t="s">
        <v>3387</v>
      </c>
      <c r="H1047" t="s">
        <v>3640</v>
      </c>
      <c r="I1047" t="s">
        <v>9022</v>
      </c>
      <c r="J1047" t="s">
        <v>9081</v>
      </c>
      <c r="K1047" t="s">
        <v>3545</v>
      </c>
      <c r="L1047" t="s">
        <v>9082</v>
      </c>
      <c r="M1047" t="s">
        <v>9083</v>
      </c>
      <c r="O1047" t="s">
        <v>9026</v>
      </c>
      <c r="P1047">
        <v>40</v>
      </c>
      <c r="Q1047" t="s">
        <v>4362</v>
      </c>
      <c r="R1047">
        <v>241</v>
      </c>
      <c r="S1047" t="s">
        <v>9084</v>
      </c>
      <c r="T1047" t="s">
        <v>9084</v>
      </c>
      <c r="U1047" t="s">
        <v>7776</v>
      </c>
    </row>
    <row r="1048" spans="1:21" x14ac:dyDescent="0.2">
      <c r="A1048">
        <v>2529</v>
      </c>
      <c r="B1048" t="s">
        <v>1697</v>
      </c>
      <c r="C1048" t="s">
        <v>9085</v>
      </c>
      <c r="D1048" t="s">
        <v>9086</v>
      </c>
      <c r="F1048" t="s">
        <v>3585</v>
      </c>
      <c r="G1048" t="s">
        <v>9087</v>
      </c>
      <c r="H1048" t="s">
        <v>21467</v>
      </c>
      <c r="I1048" t="s">
        <v>7809</v>
      </c>
      <c r="J1048" t="s">
        <v>4024</v>
      </c>
      <c r="K1048" t="s">
        <v>3545</v>
      </c>
      <c r="L1048" t="s">
        <v>9088</v>
      </c>
      <c r="M1048" t="s">
        <v>9089</v>
      </c>
      <c r="O1048" t="s">
        <v>9026</v>
      </c>
      <c r="P1048">
        <v>40</v>
      </c>
      <c r="Q1048" t="s">
        <v>4362</v>
      </c>
      <c r="R1048">
        <v>241</v>
      </c>
      <c r="S1048" t="s">
        <v>8793</v>
      </c>
      <c r="T1048" t="s">
        <v>8793</v>
      </c>
      <c r="U1048" t="s">
        <v>6016</v>
      </c>
    </row>
    <row r="1049" spans="1:21" x14ac:dyDescent="0.2">
      <c r="A1049">
        <v>253</v>
      </c>
      <c r="B1049" t="s">
        <v>1697</v>
      </c>
      <c r="C1049" t="s">
        <v>9090</v>
      </c>
      <c r="D1049" t="s">
        <v>9091</v>
      </c>
      <c r="F1049" t="s">
        <v>3474</v>
      </c>
      <c r="G1049" t="s">
        <v>3535</v>
      </c>
      <c r="H1049" t="s">
        <v>3640</v>
      </c>
      <c r="I1049" t="s">
        <v>22207</v>
      </c>
      <c r="J1049" t="s">
        <v>7514</v>
      </c>
      <c r="K1049" t="s">
        <v>3391</v>
      </c>
      <c r="L1049" t="s">
        <v>9092</v>
      </c>
      <c r="M1049" t="s">
        <v>9093</v>
      </c>
      <c r="N1049" t="s">
        <v>3490</v>
      </c>
      <c r="S1049" t="s">
        <v>9094</v>
      </c>
      <c r="T1049" t="s">
        <v>9094</v>
      </c>
      <c r="U1049" t="s">
        <v>9095</v>
      </c>
    </row>
    <row r="1050" spans="1:21" x14ac:dyDescent="0.2">
      <c r="A1050">
        <v>2530</v>
      </c>
      <c r="B1050" t="s">
        <v>1697</v>
      </c>
      <c r="C1050" t="s">
        <v>9096</v>
      </c>
      <c r="D1050" t="s">
        <v>5202</v>
      </c>
      <c r="E1050" t="s">
        <v>20879</v>
      </c>
      <c r="F1050" t="s">
        <v>7919</v>
      </c>
      <c r="G1050" t="s">
        <v>5888</v>
      </c>
      <c r="H1050" t="s">
        <v>4174</v>
      </c>
      <c r="I1050" t="s">
        <v>22206</v>
      </c>
      <c r="J1050" t="s">
        <v>5823</v>
      </c>
      <c r="K1050" t="s">
        <v>6121</v>
      </c>
      <c r="L1050" t="s">
        <v>9097</v>
      </c>
      <c r="M1050" t="s">
        <v>9098</v>
      </c>
      <c r="O1050" t="s">
        <v>3395</v>
      </c>
      <c r="P1050">
        <v>78</v>
      </c>
      <c r="S1050" t="s">
        <v>9099</v>
      </c>
      <c r="T1050" t="s">
        <v>9099</v>
      </c>
      <c r="U1050" t="s">
        <v>9099</v>
      </c>
    </row>
    <row r="1051" spans="1:21" x14ac:dyDescent="0.2">
      <c r="A1051">
        <v>2531</v>
      </c>
      <c r="B1051" t="s">
        <v>1697</v>
      </c>
      <c r="C1051" t="s">
        <v>9100</v>
      </c>
      <c r="D1051" t="s">
        <v>5202</v>
      </c>
      <c r="E1051" t="s">
        <v>20880</v>
      </c>
      <c r="F1051" t="s">
        <v>7919</v>
      </c>
      <c r="G1051" t="s">
        <v>6101</v>
      </c>
      <c r="H1051" t="s">
        <v>4174</v>
      </c>
      <c r="I1051" t="s">
        <v>22206</v>
      </c>
      <c r="J1051" t="s">
        <v>5823</v>
      </c>
      <c r="K1051" t="s">
        <v>3422</v>
      </c>
      <c r="L1051" t="s">
        <v>9101</v>
      </c>
      <c r="M1051" t="s">
        <v>9102</v>
      </c>
      <c r="O1051" t="s">
        <v>5507</v>
      </c>
      <c r="P1051">
        <v>80</v>
      </c>
      <c r="S1051" t="s">
        <v>9103</v>
      </c>
      <c r="T1051" t="s">
        <v>9103</v>
      </c>
      <c r="U1051" t="s">
        <v>9103</v>
      </c>
    </row>
    <row r="1052" spans="1:21" x14ac:dyDescent="0.2">
      <c r="A1052">
        <v>2533</v>
      </c>
      <c r="B1052" t="s">
        <v>1697</v>
      </c>
      <c r="C1052" t="s">
        <v>9104</v>
      </c>
      <c r="D1052" t="s">
        <v>5202</v>
      </c>
      <c r="E1052" t="s">
        <v>20878</v>
      </c>
      <c r="F1052" t="s">
        <v>7919</v>
      </c>
      <c r="G1052" t="s">
        <v>8087</v>
      </c>
      <c r="H1052" t="s">
        <v>9105</v>
      </c>
      <c r="I1052" t="s">
        <v>22251</v>
      </c>
      <c r="J1052" t="s">
        <v>6431</v>
      </c>
      <c r="K1052" t="s">
        <v>3422</v>
      </c>
      <c r="L1052" t="s">
        <v>9106</v>
      </c>
      <c r="M1052" t="s">
        <v>9107</v>
      </c>
      <c r="O1052" t="s">
        <v>5507</v>
      </c>
      <c r="P1052">
        <v>80</v>
      </c>
      <c r="Q1052" t="s">
        <v>4362</v>
      </c>
      <c r="R1052">
        <v>242</v>
      </c>
      <c r="S1052" t="s">
        <v>9046</v>
      </c>
      <c r="T1052" t="s">
        <v>9046</v>
      </c>
      <c r="U1052" t="s">
        <v>7740</v>
      </c>
    </row>
    <row r="1053" spans="1:21" x14ac:dyDescent="0.2">
      <c r="A1053">
        <v>2534</v>
      </c>
      <c r="B1053" t="s">
        <v>1697</v>
      </c>
      <c r="C1053" t="s">
        <v>9108</v>
      </c>
      <c r="D1053" t="s">
        <v>5202</v>
      </c>
      <c r="F1053" t="s">
        <v>7919</v>
      </c>
      <c r="G1053" t="s">
        <v>3387</v>
      </c>
      <c r="H1053" t="s">
        <v>4174</v>
      </c>
      <c r="I1053" t="s">
        <v>22206</v>
      </c>
      <c r="J1053" t="s">
        <v>5823</v>
      </c>
      <c r="K1053" t="s">
        <v>3422</v>
      </c>
      <c r="L1053" t="s">
        <v>9109</v>
      </c>
      <c r="M1053" t="s">
        <v>9110</v>
      </c>
      <c r="O1053" t="s">
        <v>7711</v>
      </c>
      <c r="P1053">
        <v>140</v>
      </c>
      <c r="S1053" t="s">
        <v>9111</v>
      </c>
      <c r="T1053" t="s">
        <v>9111</v>
      </c>
      <c r="U1053" t="s">
        <v>9111</v>
      </c>
    </row>
    <row r="1054" spans="1:21" x14ac:dyDescent="0.2">
      <c r="A1054">
        <v>2536</v>
      </c>
      <c r="B1054" t="s">
        <v>1697</v>
      </c>
      <c r="C1054" t="s">
        <v>9112</v>
      </c>
      <c r="D1054" t="s">
        <v>5202</v>
      </c>
      <c r="F1054" t="s">
        <v>7919</v>
      </c>
      <c r="G1054" t="s">
        <v>5888</v>
      </c>
      <c r="H1054" t="s">
        <v>20929</v>
      </c>
      <c r="I1054" t="s">
        <v>22206</v>
      </c>
      <c r="J1054" t="s">
        <v>5823</v>
      </c>
      <c r="K1054" t="s">
        <v>3422</v>
      </c>
      <c r="L1054" t="s">
        <v>9113</v>
      </c>
      <c r="M1054" t="s">
        <v>9114</v>
      </c>
      <c r="O1054" t="s">
        <v>7711</v>
      </c>
      <c r="P1054">
        <v>140</v>
      </c>
      <c r="S1054" t="s">
        <v>9115</v>
      </c>
      <c r="T1054" t="s">
        <v>5646</v>
      </c>
      <c r="U1054" t="s">
        <v>5646</v>
      </c>
    </row>
    <row r="1055" spans="1:21" x14ac:dyDescent="0.2">
      <c r="A1055">
        <v>2537</v>
      </c>
      <c r="B1055" t="s">
        <v>1697</v>
      </c>
      <c r="C1055" t="s">
        <v>9116</v>
      </c>
      <c r="D1055" t="s">
        <v>5202</v>
      </c>
      <c r="E1055" t="s">
        <v>20879</v>
      </c>
      <c r="F1055" t="s">
        <v>7919</v>
      </c>
      <c r="G1055" t="s">
        <v>3885</v>
      </c>
      <c r="H1055" t="s">
        <v>4174</v>
      </c>
      <c r="I1055" t="s">
        <v>22206</v>
      </c>
      <c r="J1055" t="s">
        <v>5823</v>
      </c>
      <c r="K1055" t="s">
        <v>3422</v>
      </c>
      <c r="L1055" t="s">
        <v>9117</v>
      </c>
      <c r="M1055" t="s">
        <v>9118</v>
      </c>
      <c r="O1055" t="s">
        <v>9119</v>
      </c>
      <c r="P1055">
        <v>41</v>
      </c>
      <c r="S1055" t="s">
        <v>9115</v>
      </c>
      <c r="T1055" t="s">
        <v>9115</v>
      </c>
      <c r="U1055" t="s">
        <v>9115</v>
      </c>
    </row>
    <row r="1056" spans="1:21" x14ac:dyDescent="0.2">
      <c r="A1056">
        <v>2538</v>
      </c>
      <c r="B1056" t="s">
        <v>1697</v>
      </c>
      <c r="C1056" t="s">
        <v>9120</v>
      </c>
      <c r="D1056" t="s">
        <v>5202</v>
      </c>
      <c r="E1056" t="s">
        <v>20878</v>
      </c>
      <c r="F1056" t="s">
        <v>7919</v>
      </c>
      <c r="G1056" t="s">
        <v>9121</v>
      </c>
      <c r="H1056" t="s">
        <v>22272</v>
      </c>
      <c r="I1056" t="s">
        <v>7878</v>
      </c>
      <c r="J1056" t="s">
        <v>6431</v>
      </c>
      <c r="K1056" t="s">
        <v>3422</v>
      </c>
      <c r="L1056" t="s">
        <v>9122</v>
      </c>
      <c r="M1056" t="s">
        <v>9123</v>
      </c>
      <c r="O1056" t="s">
        <v>9119</v>
      </c>
      <c r="P1056">
        <v>41</v>
      </c>
      <c r="Q1056" t="s">
        <v>4362</v>
      </c>
      <c r="R1056">
        <v>241</v>
      </c>
      <c r="S1056" t="s">
        <v>9115</v>
      </c>
      <c r="T1056" t="s">
        <v>4470</v>
      </c>
      <c r="U1056" t="s">
        <v>4470</v>
      </c>
    </row>
    <row r="1057" spans="1:21" x14ac:dyDescent="0.2">
      <c r="A1057">
        <v>2539</v>
      </c>
      <c r="B1057" t="s">
        <v>1697</v>
      </c>
      <c r="C1057" t="s">
        <v>9124</v>
      </c>
      <c r="D1057" t="s">
        <v>5202</v>
      </c>
      <c r="E1057" t="s">
        <v>20878</v>
      </c>
      <c r="F1057" t="s">
        <v>7919</v>
      </c>
      <c r="G1057" t="s">
        <v>3885</v>
      </c>
      <c r="H1057" t="s">
        <v>4174</v>
      </c>
      <c r="I1057" t="s">
        <v>22206</v>
      </c>
      <c r="J1057" t="s">
        <v>5823</v>
      </c>
      <c r="K1057" t="s">
        <v>3422</v>
      </c>
      <c r="L1057" t="s">
        <v>9125</v>
      </c>
      <c r="M1057" t="s">
        <v>9126</v>
      </c>
      <c r="O1057" t="s">
        <v>9127</v>
      </c>
      <c r="P1057">
        <v>141</v>
      </c>
      <c r="S1057" t="s">
        <v>5322</v>
      </c>
      <c r="T1057" t="s">
        <v>5322</v>
      </c>
      <c r="U1057" t="s">
        <v>5322</v>
      </c>
    </row>
    <row r="1058" spans="1:21" x14ac:dyDescent="0.2">
      <c r="A1058">
        <v>254</v>
      </c>
      <c r="B1058" t="s">
        <v>1697</v>
      </c>
      <c r="C1058" t="s">
        <v>9128</v>
      </c>
      <c r="D1058" t="s">
        <v>9129</v>
      </c>
      <c r="F1058" t="s">
        <v>9130</v>
      </c>
      <c r="G1058" t="s">
        <v>3625</v>
      </c>
      <c r="H1058" t="s">
        <v>3975</v>
      </c>
      <c r="I1058" t="s">
        <v>3428</v>
      </c>
      <c r="J1058" t="s">
        <v>3402</v>
      </c>
      <c r="K1058" t="s">
        <v>3391</v>
      </c>
      <c r="L1058" t="s">
        <v>9131</v>
      </c>
      <c r="M1058" t="s">
        <v>9132</v>
      </c>
      <c r="N1058" t="s">
        <v>3433</v>
      </c>
      <c r="O1058" t="s">
        <v>3395</v>
      </c>
      <c r="P1058">
        <v>77</v>
      </c>
      <c r="Q1058" t="s">
        <v>3396</v>
      </c>
      <c r="R1058">
        <v>212</v>
      </c>
      <c r="S1058" t="s">
        <v>9133</v>
      </c>
      <c r="T1058" t="s">
        <v>9133</v>
      </c>
      <c r="U1058" t="s">
        <v>3918</v>
      </c>
    </row>
    <row r="1059" spans="1:21" x14ac:dyDescent="0.2">
      <c r="A1059">
        <v>2540</v>
      </c>
      <c r="B1059" t="s">
        <v>1697</v>
      </c>
      <c r="C1059" t="s">
        <v>9134</v>
      </c>
      <c r="D1059" t="s">
        <v>5202</v>
      </c>
      <c r="E1059" t="s">
        <v>20879</v>
      </c>
      <c r="F1059" t="s">
        <v>7919</v>
      </c>
      <c r="G1059" t="s">
        <v>7225</v>
      </c>
      <c r="H1059" t="s">
        <v>4174</v>
      </c>
      <c r="I1059" t="s">
        <v>22206</v>
      </c>
      <c r="J1059" t="s">
        <v>5823</v>
      </c>
      <c r="K1059" t="s">
        <v>3545</v>
      </c>
      <c r="L1059" t="s">
        <v>9135</v>
      </c>
      <c r="M1059" t="s">
        <v>9136</v>
      </c>
      <c r="O1059" t="s">
        <v>4530</v>
      </c>
      <c r="P1059">
        <v>82</v>
      </c>
      <c r="S1059" t="s">
        <v>9137</v>
      </c>
      <c r="T1059" t="s">
        <v>9137</v>
      </c>
      <c r="U1059" t="s">
        <v>9137</v>
      </c>
    </row>
    <row r="1060" spans="1:21" x14ac:dyDescent="0.2">
      <c r="A1060">
        <v>2541</v>
      </c>
      <c r="B1060" t="s">
        <v>1697</v>
      </c>
      <c r="C1060" t="s">
        <v>9138</v>
      </c>
      <c r="D1060" t="s">
        <v>5202</v>
      </c>
      <c r="E1060" t="s">
        <v>20878</v>
      </c>
      <c r="F1060" t="s">
        <v>7919</v>
      </c>
      <c r="G1060" t="s">
        <v>6415</v>
      </c>
      <c r="H1060" t="s">
        <v>4174</v>
      </c>
      <c r="I1060" t="s">
        <v>22206</v>
      </c>
      <c r="J1060" t="s">
        <v>5823</v>
      </c>
      <c r="K1060" t="s">
        <v>6121</v>
      </c>
      <c r="L1060" t="s">
        <v>9139</v>
      </c>
      <c r="M1060" t="s">
        <v>9140</v>
      </c>
      <c r="O1060" t="s">
        <v>9127</v>
      </c>
      <c r="P1060">
        <v>141</v>
      </c>
      <c r="S1060" t="s">
        <v>9141</v>
      </c>
      <c r="T1060" t="s">
        <v>9141</v>
      </c>
      <c r="U1060" t="s">
        <v>9141</v>
      </c>
    </row>
    <row r="1061" spans="1:21" x14ac:dyDescent="0.2">
      <c r="A1061">
        <v>2542</v>
      </c>
      <c r="B1061" t="s">
        <v>1697</v>
      </c>
      <c r="C1061" t="s">
        <v>9142</v>
      </c>
      <c r="D1061" t="s">
        <v>5202</v>
      </c>
      <c r="E1061" t="s">
        <v>20879</v>
      </c>
      <c r="F1061" t="s">
        <v>7919</v>
      </c>
      <c r="G1061" t="s">
        <v>5547</v>
      </c>
      <c r="H1061" t="s">
        <v>4174</v>
      </c>
      <c r="I1061" t="s">
        <v>22206</v>
      </c>
      <c r="J1061" t="s">
        <v>5823</v>
      </c>
      <c r="K1061" t="s">
        <v>3545</v>
      </c>
      <c r="L1061" t="s">
        <v>9143</v>
      </c>
      <c r="M1061" t="s">
        <v>9144</v>
      </c>
      <c r="O1061" t="s">
        <v>9119</v>
      </c>
      <c r="P1061">
        <v>41</v>
      </c>
      <c r="S1061" t="s">
        <v>9141</v>
      </c>
      <c r="T1061" t="s">
        <v>9141</v>
      </c>
      <c r="U1061" t="s">
        <v>9141</v>
      </c>
    </row>
    <row r="1062" spans="1:21" x14ac:dyDescent="0.2">
      <c r="A1062">
        <v>2543</v>
      </c>
      <c r="B1062" t="s">
        <v>1697</v>
      </c>
      <c r="C1062" t="s">
        <v>9145</v>
      </c>
      <c r="D1062" t="s">
        <v>5202</v>
      </c>
      <c r="E1062" t="s">
        <v>20879</v>
      </c>
      <c r="F1062" t="s">
        <v>7919</v>
      </c>
      <c r="G1062" t="s">
        <v>7091</v>
      </c>
      <c r="H1062" t="s">
        <v>4174</v>
      </c>
      <c r="I1062" t="s">
        <v>22206</v>
      </c>
      <c r="J1062" t="s">
        <v>5823</v>
      </c>
      <c r="K1062" t="s">
        <v>3497</v>
      </c>
      <c r="L1062" t="s">
        <v>9146</v>
      </c>
      <c r="M1062" t="s">
        <v>9147</v>
      </c>
      <c r="O1062" t="s">
        <v>7711</v>
      </c>
      <c r="P1062">
        <v>140</v>
      </c>
      <c r="S1062" t="s">
        <v>9148</v>
      </c>
      <c r="T1062" t="s">
        <v>9148</v>
      </c>
      <c r="U1062" t="s">
        <v>9148</v>
      </c>
    </row>
    <row r="1063" spans="1:21" x14ac:dyDescent="0.2">
      <c r="A1063">
        <v>2544</v>
      </c>
      <c r="B1063" t="s">
        <v>1697</v>
      </c>
      <c r="C1063" t="s">
        <v>9149</v>
      </c>
      <c r="D1063" t="s">
        <v>5208</v>
      </c>
      <c r="F1063" t="s">
        <v>3585</v>
      </c>
      <c r="G1063" t="s">
        <v>9150</v>
      </c>
      <c r="H1063" t="s">
        <v>21468</v>
      </c>
      <c r="I1063" t="s">
        <v>22251</v>
      </c>
      <c r="J1063" t="s">
        <v>6431</v>
      </c>
      <c r="K1063" t="s">
        <v>3422</v>
      </c>
      <c r="L1063" t="s">
        <v>9152</v>
      </c>
      <c r="M1063" t="s">
        <v>9153</v>
      </c>
      <c r="N1063" t="s">
        <v>9154</v>
      </c>
      <c r="Q1063" t="s">
        <v>4362</v>
      </c>
      <c r="R1063">
        <v>241</v>
      </c>
      <c r="S1063" t="s">
        <v>9155</v>
      </c>
      <c r="T1063" t="s">
        <v>9155</v>
      </c>
      <c r="U1063" t="s">
        <v>9156</v>
      </c>
    </row>
    <row r="1064" spans="1:21" x14ac:dyDescent="0.2">
      <c r="A1064">
        <v>2545</v>
      </c>
      <c r="B1064" t="s">
        <v>1697</v>
      </c>
      <c r="C1064" t="s">
        <v>9157</v>
      </c>
      <c r="D1064" t="s">
        <v>5208</v>
      </c>
      <c r="F1064" t="s">
        <v>3585</v>
      </c>
      <c r="G1064" t="s">
        <v>9158</v>
      </c>
      <c r="H1064" t="s">
        <v>8774</v>
      </c>
      <c r="I1064" t="s">
        <v>5487</v>
      </c>
      <c r="J1064" t="s">
        <v>6825</v>
      </c>
      <c r="K1064" t="s">
        <v>3545</v>
      </c>
      <c r="L1064" t="s">
        <v>9159</v>
      </c>
      <c r="M1064" t="s">
        <v>9160</v>
      </c>
      <c r="N1064" t="s">
        <v>8512</v>
      </c>
      <c r="O1064" t="s">
        <v>4530</v>
      </c>
      <c r="P1064">
        <v>82</v>
      </c>
      <c r="Q1064" t="s">
        <v>4362</v>
      </c>
      <c r="R1064">
        <v>241</v>
      </c>
      <c r="S1064" t="s">
        <v>9161</v>
      </c>
      <c r="T1064" t="s">
        <v>9161</v>
      </c>
      <c r="U1064" t="s">
        <v>9162</v>
      </c>
    </row>
    <row r="1065" spans="1:21" x14ac:dyDescent="0.2">
      <c r="A1065">
        <v>2546</v>
      </c>
      <c r="B1065" t="s">
        <v>1697</v>
      </c>
      <c r="C1065" t="s">
        <v>9163</v>
      </c>
      <c r="D1065" t="s">
        <v>4678</v>
      </c>
      <c r="E1065" t="s">
        <v>20884</v>
      </c>
      <c r="F1065" t="s">
        <v>7954</v>
      </c>
      <c r="G1065" t="s">
        <v>10357</v>
      </c>
      <c r="H1065" t="s">
        <v>4174</v>
      </c>
      <c r="I1065" t="s">
        <v>9165</v>
      </c>
      <c r="J1065" t="s">
        <v>3521</v>
      </c>
      <c r="K1065" t="s">
        <v>6121</v>
      </c>
      <c r="L1065" t="s">
        <v>9166</v>
      </c>
      <c r="M1065" t="s">
        <v>9167</v>
      </c>
      <c r="O1065" t="s">
        <v>4530</v>
      </c>
      <c r="P1065">
        <v>82</v>
      </c>
      <c r="Q1065" t="s">
        <v>4362</v>
      </c>
      <c r="R1065">
        <v>241</v>
      </c>
      <c r="S1065" t="s">
        <v>9168</v>
      </c>
      <c r="T1065" t="s">
        <v>9169</v>
      </c>
      <c r="U1065" t="s">
        <v>9169</v>
      </c>
    </row>
    <row r="1066" spans="1:21" x14ac:dyDescent="0.2">
      <c r="A1066">
        <v>2547</v>
      </c>
      <c r="B1066" t="s">
        <v>1697</v>
      </c>
      <c r="C1066" t="s">
        <v>9170</v>
      </c>
      <c r="D1066" t="s">
        <v>4678</v>
      </c>
      <c r="E1066" t="s">
        <v>20884</v>
      </c>
      <c r="F1066" t="s">
        <v>7954</v>
      </c>
      <c r="G1066" t="s">
        <v>20930</v>
      </c>
      <c r="H1066" t="s">
        <v>9171</v>
      </c>
      <c r="I1066" t="s">
        <v>7737</v>
      </c>
      <c r="J1066" t="s">
        <v>3963</v>
      </c>
      <c r="K1066" t="s">
        <v>6121</v>
      </c>
      <c r="L1066" t="s">
        <v>9172</v>
      </c>
      <c r="M1066" t="s">
        <v>9173</v>
      </c>
      <c r="O1066" t="s">
        <v>3614</v>
      </c>
      <c r="P1066">
        <v>83</v>
      </c>
      <c r="Q1066" t="s">
        <v>4362</v>
      </c>
      <c r="R1066">
        <v>241</v>
      </c>
      <c r="S1066" t="s">
        <v>9174</v>
      </c>
      <c r="T1066" t="s">
        <v>9175</v>
      </c>
      <c r="U1066" t="s">
        <v>9175</v>
      </c>
    </row>
    <row r="1067" spans="1:21" x14ac:dyDescent="0.2">
      <c r="A1067">
        <v>2548</v>
      </c>
      <c r="B1067" t="s">
        <v>1697</v>
      </c>
      <c r="C1067" t="s">
        <v>9176</v>
      </c>
      <c r="D1067" t="s">
        <v>4678</v>
      </c>
      <c r="E1067" t="s">
        <v>20884</v>
      </c>
      <c r="F1067" t="s">
        <v>7954</v>
      </c>
      <c r="G1067" t="s">
        <v>7265</v>
      </c>
      <c r="H1067" t="s">
        <v>4174</v>
      </c>
      <c r="I1067" t="s">
        <v>22206</v>
      </c>
      <c r="J1067" t="s">
        <v>5823</v>
      </c>
      <c r="K1067" t="s">
        <v>6121</v>
      </c>
      <c r="L1067" t="s">
        <v>9177</v>
      </c>
      <c r="M1067" t="s">
        <v>9178</v>
      </c>
      <c r="O1067" t="s">
        <v>5507</v>
      </c>
      <c r="P1067">
        <v>80</v>
      </c>
      <c r="S1067" t="s">
        <v>5810</v>
      </c>
      <c r="T1067" t="s">
        <v>5810</v>
      </c>
      <c r="U1067" t="s">
        <v>5810</v>
      </c>
    </row>
    <row r="1068" spans="1:21" x14ac:dyDescent="0.2">
      <c r="A1068">
        <v>2549</v>
      </c>
      <c r="B1068" t="s">
        <v>1697</v>
      </c>
      <c r="C1068" t="s">
        <v>9179</v>
      </c>
      <c r="D1068" t="s">
        <v>5202</v>
      </c>
      <c r="E1068" t="s">
        <v>20879</v>
      </c>
      <c r="F1068" t="s">
        <v>7919</v>
      </c>
      <c r="G1068" t="s">
        <v>9180</v>
      </c>
      <c r="H1068" t="s">
        <v>4174</v>
      </c>
      <c r="I1068" t="s">
        <v>22206</v>
      </c>
      <c r="J1068" t="s">
        <v>5823</v>
      </c>
      <c r="K1068" t="s">
        <v>6121</v>
      </c>
      <c r="L1068" t="s">
        <v>9181</v>
      </c>
      <c r="M1068" t="s">
        <v>9182</v>
      </c>
      <c r="O1068" t="s">
        <v>7711</v>
      </c>
      <c r="P1068">
        <v>140</v>
      </c>
      <c r="S1068" t="s">
        <v>9148</v>
      </c>
      <c r="T1068" t="s">
        <v>9148</v>
      </c>
      <c r="U1068" t="s">
        <v>9148</v>
      </c>
    </row>
    <row r="1069" spans="1:21" x14ac:dyDescent="0.2">
      <c r="A1069">
        <v>255</v>
      </c>
      <c r="B1069" t="s">
        <v>1697</v>
      </c>
      <c r="C1069" t="s">
        <v>9183</v>
      </c>
      <c r="D1069" t="s">
        <v>9184</v>
      </c>
      <c r="F1069" t="s">
        <v>3528</v>
      </c>
      <c r="G1069" t="s">
        <v>3542</v>
      </c>
      <c r="H1069" t="s">
        <v>3723</v>
      </c>
      <c r="I1069" t="s">
        <v>9185</v>
      </c>
      <c r="J1069" t="s">
        <v>4562</v>
      </c>
      <c r="K1069" t="s">
        <v>3391</v>
      </c>
      <c r="L1069" t="s">
        <v>9186</v>
      </c>
      <c r="M1069" t="s">
        <v>9187</v>
      </c>
      <c r="N1069" t="s">
        <v>3394</v>
      </c>
      <c r="O1069" t="s">
        <v>3395</v>
      </c>
      <c r="P1069">
        <v>77</v>
      </c>
      <c r="Q1069" t="s">
        <v>3396</v>
      </c>
      <c r="R1069">
        <v>212</v>
      </c>
      <c r="S1069" t="s">
        <v>9188</v>
      </c>
      <c r="T1069" t="s">
        <v>9188</v>
      </c>
      <c r="U1069" t="s">
        <v>3752</v>
      </c>
    </row>
    <row r="1070" spans="1:21" x14ac:dyDescent="0.2">
      <c r="A1070">
        <v>2550</v>
      </c>
      <c r="B1070" t="s">
        <v>1697</v>
      </c>
      <c r="C1070" t="s">
        <v>9189</v>
      </c>
      <c r="D1070" t="s">
        <v>3655</v>
      </c>
      <c r="F1070" t="s">
        <v>3669</v>
      </c>
      <c r="G1070" t="s">
        <v>9190</v>
      </c>
      <c r="H1070" t="s">
        <v>12354</v>
      </c>
      <c r="I1070" t="s">
        <v>7809</v>
      </c>
      <c r="J1070" t="s">
        <v>8892</v>
      </c>
      <c r="K1070" t="s">
        <v>3545</v>
      </c>
      <c r="L1070" t="s">
        <v>9191</v>
      </c>
      <c r="M1070" t="s">
        <v>9192</v>
      </c>
      <c r="N1070" t="s">
        <v>4513</v>
      </c>
      <c r="O1070" t="s">
        <v>9193</v>
      </c>
      <c r="P1070">
        <v>43</v>
      </c>
      <c r="Q1070" t="s">
        <v>4362</v>
      </c>
      <c r="R1070">
        <v>240</v>
      </c>
      <c r="S1070" t="s">
        <v>5810</v>
      </c>
      <c r="T1070" t="s">
        <v>5810</v>
      </c>
      <c r="U1070" t="s">
        <v>5457</v>
      </c>
    </row>
    <row r="1071" spans="1:21" x14ac:dyDescent="0.2">
      <c r="A1071">
        <v>2551</v>
      </c>
      <c r="B1071" t="s">
        <v>1697</v>
      </c>
      <c r="C1071" t="s">
        <v>9194</v>
      </c>
      <c r="D1071" t="s">
        <v>9195</v>
      </c>
      <c r="F1071" t="s">
        <v>3585</v>
      </c>
      <c r="G1071" t="s">
        <v>3885</v>
      </c>
      <c r="H1071" t="s">
        <v>9196</v>
      </c>
      <c r="I1071" t="s">
        <v>8790</v>
      </c>
      <c r="J1071" t="s">
        <v>20931</v>
      </c>
      <c r="K1071" t="s">
        <v>3545</v>
      </c>
      <c r="L1071" t="s">
        <v>9197</v>
      </c>
      <c r="M1071" t="s">
        <v>9198</v>
      </c>
      <c r="O1071" t="s">
        <v>5621</v>
      </c>
      <c r="P1071">
        <v>87</v>
      </c>
      <c r="Q1071" t="s">
        <v>4362</v>
      </c>
      <c r="R1071">
        <v>240</v>
      </c>
      <c r="S1071" t="s">
        <v>9199</v>
      </c>
      <c r="T1071" t="s">
        <v>9199</v>
      </c>
      <c r="U1071" t="s">
        <v>9056</v>
      </c>
    </row>
    <row r="1072" spans="1:21" x14ac:dyDescent="0.2">
      <c r="A1072">
        <v>2552</v>
      </c>
      <c r="B1072" t="s">
        <v>1697</v>
      </c>
      <c r="C1072" t="s">
        <v>9200</v>
      </c>
      <c r="D1072" t="s">
        <v>9201</v>
      </c>
      <c r="F1072" t="s">
        <v>3528</v>
      </c>
      <c r="G1072" t="s">
        <v>3387</v>
      </c>
      <c r="H1072" t="s">
        <v>3905</v>
      </c>
      <c r="I1072" t="s">
        <v>9202</v>
      </c>
      <c r="J1072" t="s">
        <v>3827</v>
      </c>
      <c r="K1072" t="s">
        <v>3497</v>
      </c>
      <c r="L1072" t="s">
        <v>9203</v>
      </c>
      <c r="M1072" t="s">
        <v>9204</v>
      </c>
      <c r="N1072" t="s">
        <v>3394</v>
      </c>
      <c r="O1072" t="s">
        <v>9193</v>
      </c>
      <c r="P1072">
        <v>43</v>
      </c>
      <c r="Q1072" t="s">
        <v>4362</v>
      </c>
      <c r="R1072">
        <v>240</v>
      </c>
      <c r="S1072" t="s">
        <v>9205</v>
      </c>
      <c r="T1072" t="s">
        <v>9205</v>
      </c>
      <c r="U1072" t="s">
        <v>5036</v>
      </c>
    </row>
    <row r="1073" spans="1:21" x14ac:dyDescent="0.2">
      <c r="A1073">
        <v>2553</v>
      </c>
      <c r="B1073" t="s">
        <v>1697</v>
      </c>
      <c r="C1073" t="s">
        <v>9206</v>
      </c>
      <c r="D1073" t="s">
        <v>9207</v>
      </c>
      <c r="F1073" t="s">
        <v>3585</v>
      </c>
      <c r="G1073" t="s">
        <v>3387</v>
      </c>
      <c r="H1073" t="s">
        <v>3543</v>
      </c>
      <c r="I1073" t="s">
        <v>7809</v>
      </c>
      <c r="J1073" t="s">
        <v>8892</v>
      </c>
      <c r="K1073" t="s">
        <v>3545</v>
      </c>
      <c r="L1073" t="s">
        <v>9208</v>
      </c>
      <c r="M1073" t="s">
        <v>9209</v>
      </c>
      <c r="N1073" t="s">
        <v>4513</v>
      </c>
      <c r="O1073" t="s">
        <v>5455</v>
      </c>
      <c r="P1073">
        <v>48</v>
      </c>
      <c r="Q1073" t="s">
        <v>4362</v>
      </c>
      <c r="R1073">
        <v>240</v>
      </c>
      <c r="S1073" t="s">
        <v>9210</v>
      </c>
      <c r="T1073" t="s">
        <v>9210</v>
      </c>
      <c r="U1073" t="s">
        <v>9211</v>
      </c>
    </row>
    <row r="1074" spans="1:21" x14ac:dyDescent="0.2">
      <c r="A1074">
        <v>2554</v>
      </c>
      <c r="B1074" t="s">
        <v>1697</v>
      </c>
      <c r="C1074" t="s">
        <v>9212</v>
      </c>
      <c r="D1074" t="s">
        <v>9213</v>
      </c>
      <c r="F1074" t="s">
        <v>9214</v>
      </c>
      <c r="G1074" t="s">
        <v>3747</v>
      </c>
      <c r="H1074" t="s">
        <v>3969</v>
      </c>
      <c r="I1074" t="s">
        <v>9215</v>
      </c>
      <c r="J1074" t="s">
        <v>3437</v>
      </c>
      <c r="K1074" t="s">
        <v>3545</v>
      </c>
      <c r="L1074" t="s">
        <v>9216</v>
      </c>
      <c r="M1074" t="s">
        <v>9217</v>
      </c>
      <c r="N1074" t="s">
        <v>3433</v>
      </c>
      <c r="O1074" t="s">
        <v>5463</v>
      </c>
      <c r="P1074">
        <v>47</v>
      </c>
      <c r="Q1074" t="s">
        <v>4362</v>
      </c>
      <c r="R1074">
        <v>240</v>
      </c>
      <c r="S1074" t="s">
        <v>9199</v>
      </c>
      <c r="T1074" t="s">
        <v>9199</v>
      </c>
      <c r="U1074" t="s">
        <v>9056</v>
      </c>
    </row>
    <row r="1075" spans="1:21" x14ac:dyDescent="0.2">
      <c r="A1075">
        <v>2555</v>
      </c>
      <c r="B1075" t="s">
        <v>3416</v>
      </c>
      <c r="C1075" t="s">
        <v>1255</v>
      </c>
      <c r="D1075" t="s">
        <v>9218</v>
      </c>
      <c r="F1075" t="s">
        <v>9219</v>
      </c>
      <c r="G1075" t="s">
        <v>3420</v>
      </c>
      <c r="H1075" t="s">
        <v>3421</v>
      </c>
      <c r="I1075" t="s">
        <v>22206</v>
      </c>
      <c r="J1075" t="s">
        <v>5823</v>
      </c>
      <c r="K1075" t="s">
        <v>5340</v>
      </c>
      <c r="L1075" t="s">
        <v>9220</v>
      </c>
      <c r="M1075" t="s">
        <v>9221</v>
      </c>
      <c r="S1075" t="s">
        <v>9222</v>
      </c>
      <c r="T1075" t="s">
        <v>9222</v>
      </c>
      <c r="U1075" t="s">
        <v>9222</v>
      </c>
    </row>
    <row r="1076" spans="1:21" x14ac:dyDescent="0.2">
      <c r="A1076">
        <v>2556</v>
      </c>
      <c r="B1076" t="s">
        <v>1697</v>
      </c>
      <c r="C1076" t="s">
        <v>9223</v>
      </c>
      <c r="D1076" t="s">
        <v>9224</v>
      </c>
      <c r="F1076" t="s">
        <v>3585</v>
      </c>
      <c r="G1076" t="s">
        <v>3825</v>
      </c>
      <c r="H1076" t="s">
        <v>21469</v>
      </c>
      <c r="I1076" t="s">
        <v>8790</v>
      </c>
      <c r="J1076" t="s">
        <v>3390</v>
      </c>
      <c r="K1076" t="s">
        <v>3545</v>
      </c>
      <c r="L1076" t="s">
        <v>9226</v>
      </c>
      <c r="M1076" t="s">
        <v>9227</v>
      </c>
      <c r="Q1076" t="s">
        <v>4362</v>
      </c>
      <c r="R1076">
        <v>240</v>
      </c>
      <c r="S1076" t="s">
        <v>9228</v>
      </c>
      <c r="T1076" t="s">
        <v>9228</v>
      </c>
      <c r="U1076" t="s">
        <v>9056</v>
      </c>
    </row>
    <row r="1077" spans="1:21" x14ac:dyDescent="0.2">
      <c r="A1077">
        <v>2557</v>
      </c>
      <c r="B1077" t="s">
        <v>1697</v>
      </c>
      <c r="C1077" t="s">
        <v>9229</v>
      </c>
      <c r="D1077" t="s">
        <v>9230</v>
      </c>
      <c r="F1077" t="s">
        <v>3585</v>
      </c>
      <c r="G1077" t="s">
        <v>3387</v>
      </c>
      <c r="H1077" t="s">
        <v>9231</v>
      </c>
      <c r="I1077" t="s">
        <v>9232</v>
      </c>
      <c r="J1077" t="s">
        <v>5837</v>
      </c>
      <c r="K1077" t="s">
        <v>3497</v>
      </c>
      <c r="L1077" t="s">
        <v>9233</v>
      </c>
      <c r="M1077" t="s">
        <v>9234</v>
      </c>
      <c r="N1077" t="s">
        <v>3394</v>
      </c>
      <c r="O1077" t="s">
        <v>9193</v>
      </c>
      <c r="P1077">
        <v>43</v>
      </c>
      <c r="Q1077" t="s">
        <v>4362</v>
      </c>
      <c r="R1077">
        <v>240</v>
      </c>
      <c r="S1077" t="s">
        <v>9205</v>
      </c>
      <c r="T1077" t="s">
        <v>9205</v>
      </c>
      <c r="U1077" t="s">
        <v>5311</v>
      </c>
    </row>
    <row r="1078" spans="1:21" x14ac:dyDescent="0.2">
      <c r="A1078">
        <v>2558</v>
      </c>
      <c r="B1078" t="s">
        <v>1697</v>
      </c>
      <c r="C1078" t="s">
        <v>9235</v>
      </c>
      <c r="D1078" t="s">
        <v>9236</v>
      </c>
      <c r="F1078" t="s">
        <v>9237</v>
      </c>
      <c r="G1078" t="s">
        <v>3747</v>
      </c>
      <c r="H1078" t="s">
        <v>21470</v>
      </c>
      <c r="I1078" t="s">
        <v>9239</v>
      </c>
      <c r="J1078" t="s">
        <v>3411</v>
      </c>
      <c r="K1078" t="s">
        <v>3545</v>
      </c>
      <c r="L1078" t="s">
        <v>9240</v>
      </c>
      <c r="M1078" t="s">
        <v>9241</v>
      </c>
      <c r="N1078" t="s">
        <v>3433</v>
      </c>
      <c r="O1078" t="s">
        <v>9242</v>
      </c>
      <c r="P1078">
        <v>45</v>
      </c>
      <c r="Q1078" t="s">
        <v>4362</v>
      </c>
      <c r="R1078">
        <v>240</v>
      </c>
      <c r="S1078" t="s">
        <v>9210</v>
      </c>
      <c r="T1078" t="s">
        <v>9210</v>
      </c>
      <c r="U1078" t="s">
        <v>9056</v>
      </c>
    </row>
    <row r="1079" spans="1:21" x14ac:dyDescent="0.2">
      <c r="A1079">
        <v>2559</v>
      </c>
      <c r="B1079" t="s">
        <v>1697</v>
      </c>
      <c r="C1079" t="s">
        <v>9243</v>
      </c>
      <c r="D1079" t="s">
        <v>9244</v>
      </c>
      <c r="F1079" t="s">
        <v>3585</v>
      </c>
      <c r="G1079" t="s">
        <v>3387</v>
      </c>
      <c r="H1079" t="s">
        <v>19467</v>
      </c>
      <c r="I1079" t="s">
        <v>7809</v>
      </c>
      <c r="J1079" t="s">
        <v>20932</v>
      </c>
      <c r="K1079" t="s">
        <v>3497</v>
      </c>
      <c r="L1079" t="s">
        <v>9246</v>
      </c>
      <c r="M1079" t="s">
        <v>9247</v>
      </c>
      <c r="N1079" t="s">
        <v>4513</v>
      </c>
      <c r="O1079" t="s">
        <v>5621</v>
      </c>
      <c r="P1079">
        <v>87</v>
      </c>
      <c r="Q1079" t="s">
        <v>4362</v>
      </c>
      <c r="R1079">
        <v>240</v>
      </c>
      <c r="S1079" t="s">
        <v>9205</v>
      </c>
      <c r="T1079" t="s">
        <v>9205</v>
      </c>
      <c r="U1079" t="s">
        <v>5457</v>
      </c>
    </row>
    <row r="1080" spans="1:21" x14ac:dyDescent="0.2">
      <c r="A1080">
        <v>256</v>
      </c>
      <c r="B1080" t="s">
        <v>1697</v>
      </c>
      <c r="C1080" t="s">
        <v>9248</v>
      </c>
      <c r="D1080" t="s">
        <v>9249</v>
      </c>
      <c r="F1080" t="s">
        <v>18276</v>
      </c>
      <c r="G1080" t="s">
        <v>3625</v>
      </c>
      <c r="H1080" t="s">
        <v>5534</v>
      </c>
      <c r="I1080" t="s">
        <v>18276</v>
      </c>
      <c r="J1080" t="s">
        <v>20905</v>
      </c>
      <c r="K1080" t="s">
        <v>3391</v>
      </c>
      <c r="L1080" t="s">
        <v>9250</v>
      </c>
      <c r="M1080" t="s">
        <v>9251</v>
      </c>
      <c r="O1080" t="s">
        <v>3395</v>
      </c>
      <c r="P1080">
        <v>10</v>
      </c>
      <c r="Q1080" t="s">
        <v>3396</v>
      </c>
      <c r="R1080">
        <v>200</v>
      </c>
      <c r="S1080" t="s">
        <v>4957</v>
      </c>
      <c r="T1080" t="s">
        <v>4957</v>
      </c>
      <c r="U1080" t="s">
        <v>3398</v>
      </c>
    </row>
    <row r="1081" spans="1:21" x14ac:dyDescent="0.2">
      <c r="A1081">
        <v>2560</v>
      </c>
      <c r="B1081" t="s">
        <v>1697</v>
      </c>
      <c r="C1081" t="s">
        <v>9252</v>
      </c>
      <c r="D1081" t="s">
        <v>9253</v>
      </c>
      <c r="F1081" t="s">
        <v>9254</v>
      </c>
      <c r="G1081" t="s">
        <v>3542</v>
      </c>
      <c r="H1081" t="s">
        <v>3475</v>
      </c>
      <c r="I1081" t="s">
        <v>9255</v>
      </c>
      <c r="J1081" t="s">
        <v>3578</v>
      </c>
      <c r="K1081" t="s">
        <v>3545</v>
      </c>
      <c r="L1081" t="s">
        <v>9256</v>
      </c>
      <c r="M1081" t="s">
        <v>9257</v>
      </c>
      <c r="N1081" t="s">
        <v>3433</v>
      </c>
      <c r="O1081" t="s">
        <v>9242</v>
      </c>
      <c r="P1081">
        <v>45</v>
      </c>
      <c r="Q1081" t="s">
        <v>4362</v>
      </c>
      <c r="R1081">
        <v>240</v>
      </c>
      <c r="S1081" t="s">
        <v>9199</v>
      </c>
      <c r="T1081" t="s">
        <v>9199</v>
      </c>
      <c r="U1081" t="s">
        <v>9056</v>
      </c>
    </row>
    <row r="1082" spans="1:21" ht="204" x14ac:dyDescent="0.2">
      <c r="A1082">
        <v>2561</v>
      </c>
      <c r="B1082" t="s">
        <v>1697</v>
      </c>
      <c r="C1082" t="s">
        <v>20933</v>
      </c>
      <c r="D1082" t="s">
        <v>3464</v>
      </c>
      <c r="F1082" t="s">
        <v>9258</v>
      </c>
      <c r="G1082" t="s">
        <v>3387</v>
      </c>
      <c r="H1082" t="s">
        <v>3511</v>
      </c>
      <c r="I1082" t="s">
        <v>9202</v>
      </c>
      <c r="J1082" t="s">
        <v>6376</v>
      </c>
      <c r="K1082" t="s">
        <v>3545</v>
      </c>
      <c r="L1082" t="s">
        <v>9259</v>
      </c>
      <c r="M1082" t="s">
        <v>9260</v>
      </c>
      <c r="N1082" s="54" t="s">
        <v>20934</v>
      </c>
      <c r="O1082" t="s">
        <v>9242</v>
      </c>
      <c r="P1082">
        <v>45</v>
      </c>
      <c r="Q1082" t="s">
        <v>4362</v>
      </c>
      <c r="R1082">
        <v>240</v>
      </c>
      <c r="S1082" t="s">
        <v>9199</v>
      </c>
      <c r="T1082" t="s">
        <v>9199</v>
      </c>
      <c r="U1082" t="s">
        <v>5311</v>
      </c>
    </row>
    <row r="1083" spans="1:21" x14ac:dyDescent="0.2">
      <c r="A1083">
        <v>2562</v>
      </c>
      <c r="B1083" t="s">
        <v>1697</v>
      </c>
      <c r="C1083" t="s">
        <v>9261</v>
      </c>
      <c r="D1083" t="s">
        <v>9262</v>
      </c>
      <c r="F1083" t="s">
        <v>3552</v>
      </c>
      <c r="G1083" t="s">
        <v>3747</v>
      </c>
      <c r="H1083" t="s">
        <v>14642</v>
      </c>
      <c r="I1083" t="s">
        <v>8790</v>
      </c>
      <c r="J1083" t="s">
        <v>7605</v>
      </c>
      <c r="K1083" t="s">
        <v>3545</v>
      </c>
      <c r="L1083" t="s">
        <v>9263</v>
      </c>
      <c r="M1083" t="s">
        <v>9264</v>
      </c>
      <c r="N1083" t="s">
        <v>3433</v>
      </c>
      <c r="Q1083" t="s">
        <v>4362</v>
      </c>
      <c r="R1083">
        <v>240</v>
      </c>
      <c r="S1083" t="s">
        <v>9210</v>
      </c>
      <c r="T1083" t="s">
        <v>9210</v>
      </c>
      <c r="U1083" t="s">
        <v>9056</v>
      </c>
    </row>
    <row r="1084" spans="1:21" x14ac:dyDescent="0.2">
      <c r="A1084">
        <v>2563</v>
      </c>
      <c r="B1084" t="s">
        <v>1697</v>
      </c>
      <c r="C1084" t="s">
        <v>9265</v>
      </c>
      <c r="D1084" t="s">
        <v>5208</v>
      </c>
      <c r="F1084" t="s">
        <v>3552</v>
      </c>
      <c r="G1084" t="s">
        <v>3825</v>
      </c>
      <c r="H1084" t="s">
        <v>7287</v>
      </c>
      <c r="I1084" t="s">
        <v>5451</v>
      </c>
      <c r="J1084" t="s">
        <v>3402</v>
      </c>
      <c r="K1084" t="s">
        <v>3545</v>
      </c>
      <c r="L1084" t="s">
        <v>9266</v>
      </c>
      <c r="M1084" t="s">
        <v>9267</v>
      </c>
      <c r="N1084" t="s">
        <v>4513</v>
      </c>
      <c r="Q1084" t="s">
        <v>4362</v>
      </c>
      <c r="R1084">
        <v>240</v>
      </c>
      <c r="S1084" t="s">
        <v>9199</v>
      </c>
      <c r="T1084" t="s">
        <v>9199</v>
      </c>
      <c r="U1084" t="s">
        <v>5457</v>
      </c>
    </row>
    <row r="1085" spans="1:21" x14ac:dyDescent="0.2">
      <c r="A1085">
        <v>2564</v>
      </c>
      <c r="B1085" t="s">
        <v>1697</v>
      </c>
      <c r="C1085" t="s">
        <v>9268</v>
      </c>
      <c r="D1085" t="s">
        <v>5090</v>
      </c>
      <c r="F1085" t="s">
        <v>3585</v>
      </c>
      <c r="G1085" t="s">
        <v>3387</v>
      </c>
      <c r="H1085" t="s">
        <v>3819</v>
      </c>
      <c r="I1085" t="s">
        <v>8790</v>
      </c>
      <c r="J1085" t="s">
        <v>3467</v>
      </c>
      <c r="K1085" t="s">
        <v>3391</v>
      </c>
      <c r="L1085" t="s">
        <v>9269</v>
      </c>
      <c r="M1085" t="s">
        <v>9270</v>
      </c>
      <c r="N1085" t="s">
        <v>3433</v>
      </c>
      <c r="O1085" t="s">
        <v>9242</v>
      </c>
      <c r="P1085">
        <v>45</v>
      </c>
      <c r="Q1085" t="s">
        <v>4362</v>
      </c>
      <c r="R1085">
        <v>240</v>
      </c>
      <c r="S1085" t="s">
        <v>9210</v>
      </c>
      <c r="T1085" t="s">
        <v>9210</v>
      </c>
      <c r="U1085" t="s">
        <v>9056</v>
      </c>
    </row>
    <row r="1086" spans="1:21" x14ac:dyDescent="0.2">
      <c r="A1086">
        <v>2565</v>
      </c>
      <c r="B1086" t="s">
        <v>1697</v>
      </c>
      <c r="C1086" t="s">
        <v>9271</v>
      </c>
      <c r="D1086" t="s">
        <v>9272</v>
      </c>
      <c r="F1086" t="s">
        <v>3474</v>
      </c>
      <c r="G1086" t="s">
        <v>3542</v>
      </c>
      <c r="H1086" t="s">
        <v>3819</v>
      </c>
      <c r="I1086" t="s">
        <v>22251</v>
      </c>
      <c r="J1086" t="s">
        <v>4624</v>
      </c>
      <c r="K1086" t="s">
        <v>3391</v>
      </c>
      <c r="L1086" t="s">
        <v>9273</v>
      </c>
      <c r="M1086" t="s">
        <v>9274</v>
      </c>
      <c r="N1086" t="s">
        <v>4513</v>
      </c>
      <c r="O1086" t="s">
        <v>9193</v>
      </c>
      <c r="P1086">
        <v>43</v>
      </c>
      <c r="Q1086" t="s">
        <v>4362</v>
      </c>
      <c r="R1086">
        <v>240</v>
      </c>
      <c r="S1086" t="s">
        <v>9055</v>
      </c>
      <c r="T1086" t="s">
        <v>9055</v>
      </c>
      <c r="U1086" t="s">
        <v>5457</v>
      </c>
    </row>
    <row r="1087" spans="1:21" x14ac:dyDescent="0.2">
      <c r="A1087">
        <v>2566</v>
      </c>
      <c r="B1087" t="s">
        <v>1697</v>
      </c>
      <c r="C1087" t="s">
        <v>9275</v>
      </c>
      <c r="D1087" t="s">
        <v>9276</v>
      </c>
      <c r="F1087" t="s">
        <v>3585</v>
      </c>
      <c r="G1087" t="s">
        <v>3387</v>
      </c>
      <c r="H1087" t="s">
        <v>21472</v>
      </c>
      <c r="I1087" t="s">
        <v>9232</v>
      </c>
      <c r="J1087" t="s">
        <v>20935</v>
      </c>
      <c r="K1087" t="s">
        <v>3545</v>
      </c>
      <c r="L1087" t="s">
        <v>9277</v>
      </c>
      <c r="M1087" t="s">
        <v>9278</v>
      </c>
      <c r="N1087" t="s">
        <v>3394</v>
      </c>
      <c r="O1087" t="s">
        <v>9193</v>
      </c>
      <c r="P1087">
        <v>43</v>
      </c>
      <c r="Q1087" t="s">
        <v>4362</v>
      </c>
      <c r="R1087">
        <v>240</v>
      </c>
      <c r="S1087" t="s">
        <v>9279</v>
      </c>
      <c r="T1087" t="s">
        <v>9279</v>
      </c>
      <c r="U1087" t="s">
        <v>3830</v>
      </c>
    </row>
    <row r="1088" spans="1:21" x14ac:dyDescent="0.2">
      <c r="A1088">
        <v>2567</v>
      </c>
      <c r="B1088" t="s">
        <v>1697</v>
      </c>
      <c r="C1088" t="s">
        <v>9280</v>
      </c>
      <c r="D1088" t="s">
        <v>9281</v>
      </c>
      <c r="F1088" t="s">
        <v>9282</v>
      </c>
      <c r="G1088" t="s">
        <v>3825</v>
      </c>
      <c r="H1088" t="s">
        <v>9945</v>
      </c>
      <c r="I1088" t="s">
        <v>9283</v>
      </c>
      <c r="J1088" t="s">
        <v>3827</v>
      </c>
      <c r="K1088" t="s">
        <v>3545</v>
      </c>
      <c r="L1088" t="s">
        <v>9284</v>
      </c>
      <c r="M1088" t="s">
        <v>9285</v>
      </c>
      <c r="N1088" t="s">
        <v>3394</v>
      </c>
      <c r="Q1088" t="s">
        <v>4362</v>
      </c>
      <c r="R1088">
        <v>240</v>
      </c>
      <c r="S1088" t="s">
        <v>9286</v>
      </c>
      <c r="T1088" t="s">
        <v>9286</v>
      </c>
      <c r="U1088" t="s">
        <v>9287</v>
      </c>
    </row>
    <row r="1089" spans="1:21" x14ac:dyDescent="0.2">
      <c r="A1089">
        <v>2568</v>
      </c>
      <c r="B1089" t="s">
        <v>1697</v>
      </c>
      <c r="C1089" t="s">
        <v>9288</v>
      </c>
      <c r="D1089" t="s">
        <v>5136</v>
      </c>
      <c r="F1089" t="s">
        <v>3552</v>
      </c>
      <c r="G1089" t="s">
        <v>3535</v>
      </c>
      <c r="H1089" t="s">
        <v>4448</v>
      </c>
      <c r="I1089" t="s">
        <v>5451</v>
      </c>
      <c r="J1089" t="s">
        <v>9289</v>
      </c>
      <c r="K1089" t="s">
        <v>3545</v>
      </c>
      <c r="L1089" t="s">
        <v>9290</v>
      </c>
      <c r="M1089" t="s">
        <v>9291</v>
      </c>
      <c r="O1089" t="s">
        <v>9026</v>
      </c>
      <c r="P1089">
        <v>40</v>
      </c>
      <c r="Q1089" t="s">
        <v>4362</v>
      </c>
      <c r="R1089">
        <v>241</v>
      </c>
      <c r="S1089" t="s">
        <v>8818</v>
      </c>
      <c r="T1089" t="s">
        <v>8818</v>
      </c>
      <c r="U1089" t="s">
        <v>6016</v>
      </c>
    </row>
    <row r="1090" spans="1:21" x14ac:dyDescent="0.2">
      <c r="A1090">
        <v>2569</v>
      </c>
      <c r="B1090" t="s">
        <v>1697</v>
      </c>
      <c r="C1090" t="s">
        <v>9292</v>
      </c>
      <c r="D1090" t="s">
        <v>9293</v>
      </c>
      <c r="F1090" t="s">
        <v>3585</v>
      </c>
      <c r="G1090" t="s">
        <v>3387</v>
      </c>
      <c r="H1090" t="s">
        <v>3975</v>
      </c>
      <c r="I1090" t="s">
        <v>6043</v>
      </c>
      <c r="J1090" t="s">
        <v>3587</v>
      </c>
      <c r="K1090" t="s">
        <v>3545</v>
      </c>
      <c r="L1090" t="s">
        <v>9294</v>
      </c>
      <c r="M1090" t="s">
        <v>9295</v>
      </c>
      <c r="N1090" t="s">
        <v>3394</v>
      </c>
      <c r="O1090" t="s">
        <v>9026</v>
      </c>
      <c r="P1090">
        <v>40</v>
      </c>
      <c r="Q1090" t="s">
        <v>4362</v>
      </c>
      <c r="R1090">
        <v>241</v>
      </c>
      <c r="S1090" t="s">
        <v>8818</v>
      </c>
      <c r="T1090" t="s">
        <v>8818</v>
      </c>
      <c r="U1090" t="s">
        <v>4111</v>
      </c>
    </row>
    <row r="1091" spans="1:21" x14ac:dyDescent="0.2">
      <c r="A1091">
        <v>257</v>
      </c>
      <c r="B1091" t="s">
        <v>1697</v>
      </c>
      <c r="C1091" t="s">
        <v>9296</v>
      </c>
      <c r="D1091" t="s">
        <v>9297</v>
      </c>
      <c r="F1091" t="s">
        <v>7442</v>
      </c>
      <c r="G1091" t="s">
        <v>3535</v>
      </c>
      <c r="H1091" t="s">
        <v>9298</v>
      </c>
      <c r="I1091" t="s">
        <v>9299</v>
      </c>
      <c r="J1091" t="s">
        <v>7664</v>
      </c>
      <c r="K1091" t="s">
        <v>3391</v>
      </c>
      <c r="L1091" t="s">
        <v>9300</v>
      </c>
      <c r="M1091" t="s">
        <v>9301</v>
      </c>
      <c r="N1091" t="s">
        <v>22273</v>
      </c>
      <c r="O1091" t="s">
        <v>3395</v>
      </c>
      <c r="P1091">
        <v>77</v>
      </c>
      <c r="Q1091" t="s">
        <v>3396</v>
      </c>
      <c r="R1091">
        <v>212</v>
      </c>
      <c r="S1091" t="s">
        <v>9302</v>
      </c>
      <c r="T1091" t="s">
        <v>9302</v>
      </c>
      <c r="U1091" t="s">
        <v>3805</v>
      </c>
    </row>
    <row r="1092" spans="1:21" x14ac:dyDescent="0.2">
      <c r="A1092">
        <v>2570</v>
      </c>
      <c r="B1092" t="s">
        <v>1697</v>
      </c>
      <c r="C1092" t="s">
        <v>9303</v>
      </c>
      <c r="D1092" t="s">
        <v>9304</v>
      </c>
      <c r="F1092" t="s">
        <v>3474</v>
      </c>
      <c r="G1092" t="s">
        <v>3825</v>
      </c>
      <c r="H1092" t="s">
        <v>9305</v>
      </c>
      <c r="I1092" t="s">
        <v>22251</v>
      </c>
      <c r="J1092" t="s">
        <v>3772</v>
      </c>
      <c r="K1092" t="s">
        <v>3545</v>
      </c>
      <c r="L1092" t="s">
        <v>9306</v>
      </c>
      <c r="M1092" t="s">
        <v>9307</v>
      </c>
      <c r="N1092" t="s">
        <v>4513</v>
      </c>
      <c r="Q1092" t="s">
        <v>4362</v>
      </c>
      <c r="R1092">
        <v>240</v>
      </c>
      <c r="S1092" t="s">
        <v>9308</v>
      </c>
      <c r="T1092" t="s">
        <v>9308</v>
      </c>
      <c r="U1092" t="s">
        <v>5457</v>
      </c>
    </row>
    <row r="1093" spans="1:21" x14ac:dyDescent="0.2">
      <c r="A1093">
        <v>2571</v>
      </c>
      <c r="B1093" t="s">
        <v>1697</v>
      </c>
      <c r="C1093" t="s">
        <v>9309</v>
      </c>
      <c r="D1093" t="s">
        <v>9310</v>
      </c>
      <c r="F1093" t="s">
        <v>9311</v>
      </c>
      <c r="G1093" t="s">
        <v>3435</v>
      </c>
      <c r="H1093" t="s">
        <v>21473</v>
      </c>
      <c r="I1093" t="s">
        <v>9202</v>
      </c>
      <c r="J1093" t="s">
        <v>5346</v>
      </c>
      <c r="K1093" t="s">
        <v>3545</v>
      </c>
      <c r="L1093" t="s">
        <v>9312</v>
      </c>
      <c r="M1093" t="s">
        <v>9313</v>
      </c>
      <c r="N1093" t="s">
        <v>3394</v>
      </c>
      <c r="O1093" t="s">
        <v>5463</v>
      </c>
      <c r="P1093">
        <v>47</v>
      </c>
      <c r="Q1093" t="s">
        <v>4362</v>
      </c>
      <c r="R1093">
        <v>240</v>
      </c>
      <c r="S1093" t="s">
        <v>3565</v>
      </c>
      <c r="T1093" t="s">
        <v>3565</v>
      </c>
      <c r="U1093" t="s">
        <v>5311</v>
      </c>
    </row>
    <row r="1094" spans="1:21" x14ac:dyDescent="0.2">
      <c r="A1094">
        <v>2572</v>
      </c>
      <c r="B1094" t="s">
        <v>1697</v>
      </c>
      <c r="C1094" t="s">
        <v>9314</v>
      </c>
      <c r="D1094" t="s">
        <v>9315</v>
      </c>
      <c r="F1094" t="s">
        <v>3669</v>
      </c>
      <c r="G1094" t="s">
        <v>18647</v>
      </c>
      <c r="H1094" t="s">
        <v>4503</v>
      </c>
      <c r="I1094" t="s">
        <v>8790</v>
      </c>
      <c r="J1094" t="s">
        <v>3437</v>
      </c>
      <c r="K1094" t="s">
        <v>3391</v>
      </c>
      <c r="L1094" t="s">
        <v>9316</v>
      </c>
      <c r="M1094" t="s">
        <v>9317</v>
      </c>
      <c r="N1094" t="s">
        <v>3433</v>
      </c>
      <c r="O1094" t="s">
        <v>5621</v>
      </c>
      <c r="P1094">
        <v>87</v>
      </c>
      <c r="Q1094" t="s">
        <v>4362</v>
      </c>
      <c r="R1094">
        <v>240</v>
      </c>
      <c r="S1094" t="s">
        <v>7511</v>
      </c>
      <c r="T1094" t="s">
        <v>7511</v>
      </c>
      <c r="U1094" t="s">
        <v>9056</v>
      </c>
    </row>
    <row r="1095" spans="1:21" x14ac:dyDescent="0.2">
      <c r="A1095">
        <v>2573</v>
      </c>
      <c r="B1095" t="s">
        <v>1697</v>
      </c>
      <c r="C1095" t="s">
        <v>9318</v>
      </c>
      <c r="D1095" t="s">
        <v>9319</v>
      </c>
      <c r="F1095" t="s">
        <v>3474</v>
      </c>
      <c r="G1095" t="s">
        <v>3542</v>
      </c>
      <c r="H1095" t="s">
        <v>9320</v>
      </c>
      <c r="I1095" t="s">
        <v>22251</v>
      </c>
      <c r="J1095" t="s">
        <v>3894</v>
      </c>
      <c r="K1095" t="s">
        <v>3545</v>
      </c>
      <c r="L1095" t="s">
        <v>9321</v>
      </c>
      <c r="M1095" t="s">
        <v>9322</v>
      </c>
      <c r="N1095" t="s">
        <v>4513</v>
      </c>
      <c r="O1095" t="s">
        <v>5455</v>
      </c>
      <c r="P1095">
        <v>48</v>
      </c>
      <c r="Q1095" t="s">
        <v>4362</v>
      </c>
      <c r="R1095">
        <v>240</v>
      </c>
      <c r="S1095" t="s">
        <v>9055</v>
      </c>
      <c r="T1095" t="s">
        <v>9055</v>
      </c>
      <c r="U1095" t="s">
        <v>5457</v>
      </c>
    </row>
    <row r="1096" spans="1:21" x14ac:dyDescent="0.2">
      <c r="A1096">
        <v>2574</v>
      </c>
      <c r="B1096" t="s">
        <v>1697</v>
      </c>
      <c r="C1096" t="s">
        <v>9323</v>
      </c>
      <c r="D1096" t="s">
        <v>9324</v>
      </c>
      <c r="F1096" t="s">
        <v>3474</v>
      </c>
      <c r="G1096" t="s">
        <v>3387</v>
      </c>
      <c r="H1096" t="s">
        <v>10342</v>
      </c>
      <c r="I1096" t="s">
        <v>22251</v>
      </c>
      <c r="J1096" t="s">
        <v>3619</v>
      </c>
      <c r="K1096" t="s">
        <v>3545</v>
      </c>
      <c r="L1096" t="s">
        <v>9325</v>
      </c>
      <c r="M1096" t="s">
        <v>9326</v>
      </c>
      <c r="N1096" t="s">
        <v>4513</v>
      </c>
      <c r="O1096" t="s">
        <v>9193</v>
      </c>
      <c r="P1096">
        <v>43</v>
      </c>
      <c r="Q1096" t="s">
        <v>4362</v>
      </c>
      <c r="R1096">
        <v>240</v>
      </c>
      <c r="S1096" t="s">
        <v>9055</v>
      </c>
      <c r="T1096" t="s">
        <v>9055</v>
      </c>
      <c r="U1096" t="s">
        <v>5457</v>
      </c>
    </row>
    <row r="1097" spans="1:21" x14ac:dyDescent="0.2">
      <c r="A1097">
        <v>2575</v>
      </c>
      <c r="B1097" t="s">
        <v>1697</v>
      </c>
      <c r="C1097" t="s">
        <v>9327</v>
      </c>
      <c r="D1097" t="s">
        <v>9328</v>
      </c>
      <c r="F1097" t="s">
        <v>3713</v>
      </c>
      <c r="G1097" t="s">
        <v>3625</v>
      </c>
      <c r="H1097" t="s">
        <v>5045</v>
      </c>
      <c r="I1097" t="s">
        <v>9232</v>
      </c>
      <c r="J1097" t="s">
        <v>4505</v>
      </c>
      <c r="K1097" t="s">
        <v>3545</v>
      </c>
      <c r="L1097" t="s">
        <v>9329</v>
      </c>
      <c r="M1097" t="s">
        <v>9330</v>
      </c>
      <c r="N1097" t="s">
        <v>3394</v>
      </c>
      <c r="O1097" t="s">
        <v>9193</v>
      </c>
      <c r="P1097">
        <v>43</v>
      </c>
      <c r="Q1097" t="s">
        <v>4362</v>
      </c>
      <c r="R1097">
        <v>240</v>
      </c>
      <c r="S1097" t="s">
        <v>3565</v>
      </c>
      <c r="T1097" t="s">
        <v>3565</v>
      </c>
      <c r="U1097" t="s">
        <v>3830</v>
      </c>
    </row>
    <row r="1098" spans="1:21" x14ac:dyDescent="0.2">
      <c r="A1098">
        <v>2576</v>
      </c>
      <c r="B1098" t="s">
        <v>1697</v>
      </c>
      <c r="C1098" t="s">
        <v>9331</v>
      </c>
      <c r="D1098" t="s">
        <v>9332</v>
      </c>
      <c r="F1098" t="s">
        <v>3552</v>
      </c>
      <c r="G1098" t="s">
        <v>3387</v>
      </c>
      <c r="H1098" t="s">
        <v>3640</v>
      </c>
      <c r="I1098" t="s">
        <v>9232</v>
      </c>
      <c r="J1098" t="s">
        <v>6376</v>
      </c>
      <c r="K1098" t="s">
        <v>3545</v>
      </c>
      <c r="L1098" t="s">
        <v>9333</v>
      </c>
      <c r="M1098" t="s">
        <v>9334</v>
      </c>
      <c r="N1098" t="s">
        <v>9335</v>
      </c>
      <c r="O1098" t="s">
        <v>5463</v>
      </c>
      <c r="P1098">
        <v>47</v>
      </c>
      <c r="Q1098" t="s">
        <v>4362</v>
      </c>
      <c r="R1098">
        <v>240</v>
      </c>
      <c r="S1098" t="s">
        <v>7492</v>
      </c>
      <c r="T1098" t="s">
        <v>7492</v>
      </c>
      <c r="U1098" t="s">
        <v>4095</v>
      </c>
    </row>
    <row r="1099" spans="1:21" x14ac:dyDescent="0.2">
      <c r="A1099">
        <v>2577</v>
      </c>
      <c r="B1099" t="s">
        <v>1697</v>
      </c>
      <c r="C1099" t="s">
        <v>9336</v>
      </c>
      <c r="D1099" t="s">
        <v>9337</v>
      </c>
      <c r="F1099" t="s">
        <v>3880</v>
      </c>
      <c r="G1099" t="s">
        <v>4016</v>
      </c>
      <c r="H1099" t="s">
        <v>3714</v>
      </c>
      <c r="I1099" t="s">
        <v>22251</v>
      </c>
      <c r="J1099" t="s">
        <v>8892</v>
      </c>
      <c r="K1099" t="s">
        <v>3545</v>
      </c>
      <c r="L1099" t="s">
        <v>9338</v>
      </c>
      <c r="M1099" t="s">
        <v>9339</v>
      </c>
      <c r="N1099" t="s">
        <v>4513</v>
      </c>
      <c r="O1099" t="s">
        <v>9242</v>
      </c>
      <c r="P1099">
        <v>45</v>
      </c>
      <c r="Q1099" t="s">
        <v>4362</v>
      </c>
      <c r="R1099">
        <v>240</v>
      </c>
      <c r="S1099" t="s">
        <v>3565</v>
      </c>
      <c r="T1099" t="s">
        <v>3565</v>
      </c>
      <c r="U1099" t="s">
        <v>5457</v>
      </c>
    </row>
    <row r="1100" spans="1:21" x14ac:dyDescent="0.2">
      <c r="A1100">
        <v>2578</v>
      </c>
      <c r="B1100" t="s">
        <v>1697</v>
      </c>
      <c r="C1100" t="s">
        <v>9340</v>
      </c>
      <c r="D1100" t="s">
        <v>9341</v>
      </c>
      <c r="F1100" t="s">
        <v>3474</v>
      </c>
      <c r="G1100" t="s">
        <v>3387</v>
      </c>
      <c r="H1100" t="s">
        <v>3388</v>
      </c>
      <c r="I1100" t="s">
        <v>22251</v>
      </c>
      <c r="J1100" t="s">
        <v>8892</v>
      </c>
      <c r="K1100" t="s">
        <v>3545</v>
      </c>
      <c r="L1100" t="s">
        <v>9342</v>
      </c>
      <c r="M1100" t="s">
        <v>9343</v>
      </c>
      <c r="N1100" t="s">
        <v>4513</v>
      </c>
      <c r="O1100" t="s">
        <v>5463</v>
      </c>
      <c r="P1100">
        <v>47</v>
      </c>
      <c r="Q1100" t="s">
        <v>4362</v>
      </c>
      <c r="R1100">
        <v>240</v>
      </c>
      <c r="S1100" t="s">
        <v>3565</v>
      </c>
      <c r="T1100" t="s">
        <v>3565</v>
      </c>
      <c r="U1100" t="s">
        <v>5457</v>
      </c>
    </row>
    <row r="1101" spans="1:21" x14ac:dyDescent="0.2">
      <c r="A1101">
        <v>2579</v>
      </c>
      <c r="B1101" t="s">
        <v>1697</v>
      </c>
      <c r="C1101" t="s">
        <v>9344</v>
      </c>
      <c r="D1101" t="s">
        <v>9345</v>
      </c>
      <c r="F1101" t="s">
        <v>3669</v>
      </c>
      <c r="G1101" t="s">
        <v>3387</v>
      </c>
      <c r="H1101" t="s">
        <v>3410</v>
      </c>
      <c r="I1101" t="s">
        <v>22206</v>
      </c>
      <c r="J1101" t="s">
        <v>5823</v>
      </c>
      <c r="K1101" t="s">
        <v>3545</v>
      </c>
      <c r="L1101" t="s">
        <v>9346</v>
      </c>
      <c r="M1101" t="s">
        <v>9347</v>
      </c>
      <c r="N1101" t="s">
        <v>3490</v>
      </c>
      <c r="S1101" t="s">
        <v>9348</v>
      </c>
      <c r="T1101" t="s">
        <v>9349</v>
      </c>
      <c r="U1101" t="s">
        <v>9349</v>
      </c>
    </row>
    <row r="1102" spans="1:21" x14ac:dyDescent="0.2">
      <c r="A1102">
        <v>258</v>
      </c>
      <c r="B1102" t="s">
        <v>1697</v>
      </c>
      <c r="C1102" t="s">
        <v>5604</v>
      </c>
      <c r="D1102" t="s">
        <v>9350</v>
      </c>
      <c r="F1102" t="s">
        <v>3386</v>
      </c>
      <c r="G1102" t="s">
        <v>21403</v>
      </c>
      <c r="H1102" t="s">
        <v>22274</v>
      </c>
      <c r="I1102" t="s">
        <v>3696</v>
      </c>
      <c r="J1102" t="s">
        <v>3402</v>
      </c>
      <c r="K1102" t="s">
        <v>3497</v>
      </c>
      <c r="L1102" t="s">
        <v>9351</v>
      </c>
      <c r="M1102" t="s">
        <v>9352</v>
      </c>
      <c r="N1102" t="s">
        <v>3394</v>
      </c>
      <c r="O1102" t="s">
        <v>3395</v>
      </c>
      <c r="P1102">
        <v>13</v>
      </c>
      <c r="Q1102" t="s">
        <v>3396</v>
      </c>
      <c r="R1102">
        <v>213</v>
      </c>
      <c r="S1102" t="s">
        <v>9353</v>
      </c>
      <c r="T1102" t="s">
        <v>9353</v>
      </c>
      <c r="U1102" t="s">
        <v>4119</v>
      </c>
    </row>
    <row r="1103" spans="1:21" x14ac:dyDescent="0.2">
      <c r="A1103">
        <v>2580</v>
      </c>
      <c r="B1103" t="s">
        <v>1697</v>
      </c>
      <c r="C1103" t="s">
        <v>9354</v>
      </c>
      <c r="D1103" t="s">
        <v>9355</v>
      </c>
      <c r="F1103" t="s">
        <v>3585</v>
      </c>
      <c r="G1103" t="s">
        <v>3387</v>
      </c>
      <c r="H1103" t="s">
        <v>8877</v>
      </c>
      <c r="I1103" t="s">
        <v>5487</v>
      </c>
      <c r="J1103" t="s">
        <v>3628</v>
      </c>
      <c r="K1103" t="s">
        <v>3422</v>
      </c>
      <c r="L1103" t="s">
        <v>9356</v>
      </c>
      <c r="M1103" t="s">
        <v>9357</v>
      </c>
      <c r="O1103" t="s">
        <v>9193</v>
      </c>
      <c r="P1103">
        <v>43</v>
      </c>
      <c r="Q1103" t="s">
        <v>4362</v>
      </c>
      <c r="R1103">
        <v>240</v>
      </c>
      <c r="S1103" t="s">
        <v>3759</v>
      </c>
      <c r="T1103" t="s">
        <v>3759</v>
      </c>
      <c r="U1103" t="s">
        <v>5036</v>
      </c>
    </row>
    <row r="1104" spans="1:21" x14ac:dyDescent="0.2">
      <c r="A1104">
        <v>2581</v>
      </c>
      <c r="B1104" t="s">
        <v>1697</v>
      </c>
      <c r="C1104" t="s">
        <v>9358</v>
      </c>
      <c r="D1104" t="s">
        <v>9359</v>
      </c>
      <c r="F1104" t="s">
        <v>3585</v>
      </c>
      <c r="G1104" t="s">
        <v>9360</v>
      </c>
      <c r="H1104" t="s">
        <v>21474</v>
      </c>
      <c r="I1104" t="s">
        <v>8790</v>
      </c>
      <c r="J1104" t="s">
        <v>6431</v>
      </c>
      <c r="K1104" t="s">
        <v>3545</v>
      </c>
      <c r="L1104" t="s">
        <v>9362</v>
      </c>
      <c r="M1104" t="s">
        <v>9363</v>
      </c>
      <c r="O1104" t="s">
        <v>5725</v>
      </c>
      <c r="P1104">
        <v>88</v>
      </c>
      <c r="Q1104" t="s">
        <v>4362</v>
      </c>
      <c r="R1104">
        <v>242</v>
      </c>
      <c r="S1104" t="s">
        <v>8548</v>
      </c>
      <c r="T1104" t="s">
        <v>8548</v>
      </c>
      <c r="U1104" t="s">
        <v>7492</v>
      </c>
    </row>
    <row r="1105" spans="1:21" x14ac:dyDescent="0.2">
      <c r="A1105">
        <v>2582</v>
      </c>
      <c r="B1105" t="s">
        <v>1697</v>
      </c>
      <c r="C1105" t="s">
        <v>9364</v>
      </c>
      <c r="D1105" t="s">
        <v>9365</v>
      </c>
      <c r="F1105" t="s">
        <v>3585</v>
      </c>
      <c r="G1105" t="s">
        <v>7877</v>
      </c>
      <c r="H1105" t="s">
        <v>4064</v>
      </c>
      <c r="I1105" t="s">
        <v>5487</v>
      </c>
      <c r="J1105" t="s">
        <v>3827</v>
      </c>
      <c r="K1105" t="s">
        <v>3545</v>
      </c>
      <c r="L1105" t="s">
        <v>9366</v>
      </c>
      <c r="M1105" t="s">
        <v>9367</v>
      </c>
      <c r="N1105" t="s">
        <v>9368</v>
      </c>
      <c r="O1105" t="s">
        <v>9193</v>
      </c>
      <c r="P1105">
        <v>43</v>
      </c>
      <c r="Q1105" t="s">
        <v>4362</v>
      </c>
      <c r="R1105">
        <v>240</v>
      </c>
      <c r="S1105" t="s">
        <v>3565</v>
      </c>
      <c r="T1105" t="s">
        <v>3565</v>
      </c>
      <c r="U1105" t="s">
        <v>3682</v>
      </c>
    </row>
    <row r="1106" spans="1:21" x14ac:dyDescent="0.2">
      <c r="A1106">
        <v>2583</v>
      </c>
      <c r="B1106" t="s">
        <v>1697</v>
      </c>
      <c r="C1106" t="s">
        <v>9369</v>
      </c>
      <c r="D1106" t="s">
        <v>5090</v>
      </c>
      <c r="F1106" t="s">
        <v>3669</v>
      </c>
      <c r="G1106" t="s">
        <v>6905</v>
      </c>
      <c r="H1106" t="s">
        <v>5062</v>
      </c>
      <c r="I1106" t="s">
        <v>5631</v>
      </c>
      <c r="J1106" t="s">
        <v>3725</v>
      </c>
      <c r="K1106" t="s">
        <v>3545</v>
      </c>
      <c r="L1106" t="s">
        <v>9370</v>
      </c>
      <c r="M1106" t="s">
        <v>9371</v>
      </c>
      <c r="N1106" t="s">
        <v>8512</v>
      </c>
      <c r="O1106" t="s">
        <v>3614</v>
      </c>
      <c r="P1106">
        <v>83</v>
      </c>
      <c r="Q1106" t="s">
        <v>4362</v>
      </c>
      <c r="R1106">
        <v>241</v>
      </c>
      <c r="S1106" t="s">
        <v>9372</v>
      </c>
      <c r="T1106" t="s">
        <v>9372</v>
      </c>
      <c r="U1106" t="s">
        <v>5036</v>
      </c>
    </row>
    <row r="1107" spans="1:21" x14ac:dyDescent="0.2">
      <c r="A1107">
        <v>2584</v>
      </c>
      <c r="B1107" t="s">
        <v>1697</v>
      </c>
      <c r="C1107" t="s">
        <v>9373</v>
      </c>
      <c r="D1107" t="s">
        <v>9374</v>
      </c>
      <c r="F1107" t="s">
        <v>3783</v>
      </c>
      <c r="G1107" t="s">
        <v>9427</v>
      </c>
      <c r="H1107" t="s">
        <v>8882</v>
      </c>
      <c r="I1107" t="s">
        <v>5631</v>
      </c>
      <c r="J1107" t="s">
        <v>4934</v>
      </c>
      <c r="K1107" t="s">
        <v>3545</v>
      </c>
      <c r="L1107" t="s">
        <v>9376</v>
      </c>
      <c r="M1107" t="s">
        <v>9377</v>
      </c>
      <c r="O1107" t="s">
        <v>9378</v>
      </c>
      <c r="P1107">
        <v>46</v>
      </c>
      <c r="Q1107" t="s">
        <v>4362</v>
      </c>
      <c r="R1107">
        <v>241</v>
      </c>
      <c r="S1107" t="s">
        <v>5810</v>
      </c>
      <c r="T1107" t="s">
        <v>5810</v>
      </c>
      <c r="U1107" t="s">
        <v>9013</v>
      </c>
    </row>
    <row r="1108" spans="1:21" x14ac:dyDescent="0.2">
      <c r="A1108">
        <v>2585</v>
      </c>
      <c r="B1108" t="s">
        <v>1697</v>
      </c>
      <c r="C1108" t="s">
        <v>9379</v>
      </c>
      <c r="D1108" t="s">
        <v>5202</v>
      </c>
      <c r="E1108" t="s">
        <v>20879</v>
      </c>
      <c r="F1108" t="s">
        <v>7919</v>
      </c>
      <c r="G1108" t="s">
        <v>6101</v>
      </c>
      <c r="H1108" t="s">
        <v>4174</v>
      </c>
      <c r="I1108" t="s">
        <v>22206</v>
      </c>
      <c r="J1108" t="s">
        <v>5823</v>
      </c>
      <c r="K1108" t="s">
        <v>3545</v>
      </c>
      <c r="L1108" t="s">
        <v>9380</v>
      </c>
      <c r="M1108" t="s">
        <v>9381</v>
      </c>
      <c r="O1108" t="s">
        <v>9378</v>
      </c>
      <c r="P1108">
        <v>46</v>
      </c>
      <c r="S1108" t="s">
        <v>9141</v>
      </c>
      <c r="T1108" t="s">
        <v>9141</v>
      </c>
      <c r="U1108" t="s">
        <v>9141</v>
      </c>
    </row>
    <row r="1109" spans="1:21" x14ac:dyDescent="0.2">
      <c r="A1109">
        <v>2586</v>
      </c>
      <c r="B1109" t="s">
        <v>1697</v>
      </c>
      <c r="C1109" t="s">
        <v>9382</v>
      </c>
      <c r="D1109" t="s">
        <v>4678</v>
      </c>
      <c r="E1109" t="s">
        <v>20884</v>
      </c>
      <c r="F1109" t="s">
        <v>7954</v>
      </c>
      <c r="G1109" t="s">
        <v>9383</v>
      </c>
      <c r="H1109" t="s">
        <v>4374</v>
      </c>
      <c r="I1109" t="s">
        <v>7737</v>
      </c>
      <c r="J1109" t="s">
        <v>3587</v>
      </c>
      <c r="K1109" t="s">
        <v>6121</v>
      </c>
      <c r="L1109" t="s">
        <v>9384</v>
      </c>
      <c r="M1109" t="s">
        <v>9385</v>
      </c>
      <c r="O1109" t="s">
        <v>9378</v>
      </c>
      <c r="P1109">
        <v>46</v>
      </c>
      <c r="Q1109" t="s">
        <v>4362</v>
      </c>
      <c r="R1109">
        <v>241</v>
      </c>
      <c r="S1109" t="s">
        <v>9386</v>
      </c>
      <c r="T1109" t="s">
        <v>6319</v>
      </c>
      <c r="U1109" t="s">
        <v>6319</v>
      </c>
    </row>
    <row r="1110" spans="1:21" x14ac:dyDescent="0.2">
      <c r="A1110">
        <v>2587</v>
      </c>
      <c r="B1110" t="s">
        <v>1697</v>
      </c>
      <c r="C1110" t="s">
        <v>9387</v>
      </c>
      <c r="D1110" t="s">
        <v>5202</v>
      </c>
      <c r="E1110" t="s">
        <v>20879</v>
      </c>
      <c r="F1110" t="s">
        <v>7919</v>
      </c>
      <c r="G1110" t="s">
        <v>5888</v>
      </c>
      <c r="H1110" t="s">
        <v>4174</v>
      </c>
      <c r="I1110" t="s">
        <v>22206</v>
      </c>
      <c r="J1110" t="s">
        <v>5823</v>
      </c>
      <c r="K1110" t="s">
        <v>6121</v>
      </c>
      <c r="L1110" t="s">
        <v>9388</v>
      </c>
      <c r="M1110" t="s">
        <v>9389</v>
      </c>
      <c r="O1110" t="s">
        <v>9378</v>
      </c>
      <c r="P1110">
        <v>46</v>
      </c>
      <c r="S1110" t="s">
        <v>9141</v>
      </c>
      <c r="T1110" t="s">
        <v>9141</v>
      </c>
      <c r="U1110" t="s">
        <v>9141</v>
      </c>
    </row>
    <row r="1111" spans="1:21" x14ac:dyDescent="0.2">
      <c r="A1111">
        <v>2588</v>
      </c>
      <c r="B1111" t="s">
        <v>1697</v>
      </c>
      <c r="C1111" t="s">
        <v>9390</v>
      </c>
      <c r="D1111" t="s">
        <v>9391</v>
      </c>
      <c r="F1111" t="s">
        <v>3585</v>
      </c>
      <c r="G1111" t="s">
        <v>18349</v>
      </c>
      <c r="H1111" t="s">
        <v>20578</v>
      </c>
      <c r="I1111" t="s">
        <v>22206</v>
      </c>
      <c r="J1111" t="s">
        <v>5823</v>
      </c>
      <c r="K1111" t="s">
        <v>3545</v>
      </c>
      <c r="L1111" t="s">
        <v>9392</v>
      </c>
      <c r="M1111" t="s">
        <v>9393</v>
      </c>
      <c r="N1111" t="s">
        <v>3017</v>
      </c>
      <c r="S1111" t="s">
        <v>9394</v>
      </c>
      <c r="T1111" t="s">
        <v>9394</v>
      </c>
      <c r="U1111" t="s">
        <v>9394</v>
      </c>
    </row>
    <row r="1112" spans="1:21" x14ac:dyDescent="0.2">
      <c r="A1112">
        <v>2589</v>
      </c>
      <c r="B1112" t="s">
        <v>1697</v>
      </c>
      <c r="C1112" t="s">
        <v>9395</v>
      </c>
      <c r="D1112" t="s">
        <v>9396</v>
      </c>
      <c r="F1112" t="s">
        <v>3669</v>
      </c>
      <c r="G1112" t="s">
        <v>10583</v>
      </c>
      <c r="H1112" t="s">
        <v>6025</v>
      </c>
      <c r="I1112" t="s">
        <v>5487</v>
      </c>
      <c r="J1112" t="s">
        <v>3725</v>
      </c>
      <c r="K1112" t="s">
        <v>3545</v>
      </c>
      <c r="L1112" t="s">
        <v>9397</v>
      </c>
      <c r="M1112" t="s">
        <v>9398</v>
      </c>
      <c r="O1112" t="s">
        <v>9378</v>
      </c>
      <c r="P1112">
        <v>46</v>
      </c>
      <c r="Q1112" t="s">
        <v>4362</v>
      </c>
      <c r="R1112">
        <v>241</v>
      </c>
      <c r="S1112" t="s">
        <v>5810</v>
      </c>
      <c r="T1112" t="s">
        <v>5810</v>
      </c>
      <c r="U1112" t="s">
        <v>4655</v>
      </c>
    </row>
    <row r="1113" spans="1:21" x14ac:dyDescent="0.2">
      <c r="A1113">
        <v>259</v>
      </c>
      <c r="B1113" t="s">
        <v>1697</v>
      </c>
      <c r="C1113" t="s">
        <v>9399</v>
      </c>
      <c r="D1113" t="s">
        <v>9400</v>
      </c>
      <c r="F1113" t="s">
        <v>6687</v>
      </c>
      <c r="G1113" t="s">
        <v>11611</v>
      </c>
      <c r="H1113" t="s">
        <v>9491</v>
      </c>
      <c r="I1113" t="s">
        <v>3561</v>
      </c>
      <c r="J1113" t="s">
        <v>7605</v>
      </c>
      <c r="K1113" t="s">
        <v>3391</v>
      </c>
      <c r="L1113" t="s">
        <v>9401</v>
      </c>
      <c r="M1113" t="s">
        <v>9402</v>
      </c>
      <c r="O1113" t="s">
        <v>3395</v>
      </c>
      <c r="P1113">
        <v>77</v>
      </c>
      <c r="Q1113" t="s">
        <v>3396</v>
      </c>
      <c r="R1113">
        <v>213</v>
      </c>
      <c r="S1113" t="s">
        <v>9403</v>
      </c>
      <c r="T1113" t="s">
        <v>9403</v>
      </c>
      <c r="U1113" t="s">
        <v>4786</v>
      </c>
    </row>
    <row r="1114" spans="1:21" x14ac:dyDescent="0.2">
      <c r="A1114">
        <v>2590</v>
      </c>
      <c r="B1114" t="s">
        <v>1697</v>
      </c>
      <c r="C1114" t="s">
        <v>9404</v>
      </c>
      <c r="D1114" t="s">
        <v>4678</v>
      </c>
      <c r="E1114" t="s">
        <v>20884</v>
      </c>
      <c r="F1114" t="s">
        <v>7954</v>
      </c>
      <c r="G1114" t="s">
        <v>9405</v>
      </c>
      <c r="H1114" t="s">
        <v>8111</v>
      </c>
      <c r="I1114" t="s">
        <v>7737</v>
      </c>
      <c r="J1114" t="s">
        <v>6498</v>
      </c>
      <c r="K1114" t="s">
        <v>6121</v>
      </c>
      <c r="L1114" t="s">
        <v>9406</v>
      </c>
      <c r="M1114" t="s">
        <v>9407</v>
      </c>
      <c r="O1114" t="s">
        <v>20895</v>
      </c>
      <c r="P1114">
        <v>142</v>
      </c>
      <c r="Q1114" t="s">
        <v>4362</v>
      </c>
      <c r="R1114">
        <v>242</v>
      </c>
      <c r="S1114" t="s">
        <v>9174</v>
      </c>
      <c r="T1114" t="s">
        <v>6329</v>
      </c>
      <c r="U1114" t="s">
        <v>9408</v>
      </c>
    </row>
    <row r="1115" spans="1:21" x14ac:dyDescent="0.2">
      <c r="A1115">
        <v>2591</v>
      </c>
      <c r="B1115" t="s">
        <v>1697</v>
      </c>
      <c r="C1115" t="s">
        <v>9409</v>
      </c>
      <c r="D1115" t="s">
        <v>5202</v>
      </c>
      <c r="E1115" t="s">
        <v>20879</v>
      </c>
      <c r="F1115" t="s">
        <v>7919</v>
      </c>
      <c r="G1115" t="s">
        <v>5888</v>
      </c>
      <c r="H1115" t="s">
        <v>4174</v>
      </c>
      <c r="I1115" t="s">
        <v>22206</v>
      </c>
      <c r="J1115" t="s">
        <v>5823</v>
      </c>
      <c r="K1115" t="s">
        <v>6121</v>
      </c>
      <c r="L1115" t="s">
        <v>9410</v>
      </c>
      <c r="M1115" t="s">
        <v>9411</v>
      </c>
      <c r="O1115" t="s">
        <v>5701</v>
      </c>
      <c r="P1115">
        <v>42</v>
      </c>
      <c r="S1115" t="s">
        <v>9012</v>
      </c>
      <c r="T1115" t="s">
        <v>9012</v>
      </c>
      <c r="U1115" t="s">
        <v>9012</v>
      </c>
    </row>
    <row r="1116" spans="1:21" x14ac:dyDescent="0.2">
      <c r="A1116">
        <v>2592</v>
      </c>
      <c r="B1116" t="s">
        <v>1697</v>
      </c>
      <c r="C1116" t="s">
        <v>9412</v>
      </c>
      <c r="D1116" t="s">
        <v>5202</v>
      </c>
      <c r="E1116" t="s">
        <v>20879</v>
      </c>
      <c r="F1116" t="s">
        <v>7919</v>
      </c>
      <c r="G1116" t="s">
        <v>9413</v>
      </c>
      <c r="H1116" t="s">
        <v>9414</v>
      </c>
      <c r="I1116" t="s">
        <v>7878</v>
      </c>
      <c r="J1116" t="s">
        <v>3963</v>
      </c>
      <c r="K1116" t="s">
        <v>6121</v>
      </c>
      <c r="L1116" t="s">
        <v>9415</v>
      </c>
      <c r="M1116" t="s">
        <v>9416</v>
      </c>
      <c r="O1116" t="s">
        <v>5725</v>
      </c>
      <c r="P1116">
        <v>88</v>
      </c>
      <c r="Q1116" t="s">
        <v>4362</v>
      </c>
      <c r="R1116">
        <v>242</v>
      </c>
      <c r="S1116" t="s">
        <v>5206</v>
      </c>
      <c r="T1116" t="s">
        <v>5206</v>
      </c>
      <c r="U1116" t="s">
        <v>5206</v>
      </c>
    </row>
    <row r="1117" spans="1:21" x14ac:dyDescent="0.2">
      <c r="A1117">
        <v>2593</v>
      </c>
      <c r="B1117" t="s">
        <v>1697</v>
      </c>
      <c r="C1117" t="s">
        <v>9417</v>
      </c>
      <c r="D1117" t="s">
        <v>9418</v>
      </c>
      <c r="F1117" t="s">
        <v>3585</v>
      </c>
      <c r="G1117" t="s">
        <v>6905</v>
      </c>
      <c r="H1117" t="s">
        <v>9419</v>
      </c>
      <c r="I1117" t="s">
        <v>9420</v>
      </c>
      <c r="J1117" t="s">
        <v>6431</v>
      </c>
      <c r="K1117" t="s">
        <v>3545</v>
      </c>
      <c r="L1117" t="s">
        <v>9421</v>
      </c>
      <c r="M1117" t="s">
        <v>9422</v>
      </c>
      <c r="O1117" t="s">
        <v>3758</v>
      </c>
      <c r="P1117">
        <v>84</v>
      </c>
      <c r="Q1117" t="s">
        <v>4362</v>
      </c>
      <c r="R1117">
        <v>242</v>
      </c>
      <c r="S1117" t="s">
        <v>9423</v>
      </c>
      <c r="T1117" t="s">
        <v>9423</v>
      </c>
      <c r="U1117" t="s">
        <v>9424</v>
      </c>
    </row>
    <row r="1118" spans="1:21" x14ac:dyDescent="0.2">
      <c r="A1118">
        <v>2594</v>
      </c>
      <c r="B1118" t="s">
        <v>1697</v>
      </c>
      <c r="C1118" t="s">
        <v>9425</v>
      </c>
      <c r="D1118" t="s">
        <v>9426</v>
      </c>
      <c r="F1118" t="s">
        <v>3585</v>
      </c>
      <c r="G1118" t="s">
        <v>9427</v>
      </c>
      <c r="H1118" t="s">
        <v>3723</v>
      </c>
      <c r="I1118" t="s">
        <v>5487</v>
      </c>
      <c r="J1118" t="s">
        <v>3628</v>
      </c>
      <c r="K1118" t="s">
        <v>3545</v>
      </c>
      <c r="L1118" t="s">
        <v>9428</v>
      </c>
      <c r="M1118" t="s">
        <v>9429</v>
      </c>
      <c r="O1118" t="s">
        <v>20895</v>
      </c>
      <c r="P1118">
        <v>142</v>
      </c>
      <c r="Q1118" t="s">
        <v>4362</v>
      </c>
      <c r="R1118">
        <v>242</v>
      </c>
      <c r="S1118" t="s">
        <v>8984</v>
      </c>
      <c r="T1118" t="s">
        <v>8984</v>
      </c>
      <c r="U1118" t="s">
        <v>4948</v>
      </c>
    </row>
    <row r="1119" spans="1:21" x14ac:dyDescent="0.2">
      <c r="A1119">
        <v>2595</v>
      </c>
      <c r="B1119" t="s">
        <v>1697</v>
      </c>
      <c r="C1119" t="s">
        <v>9430</v>
      </c>
      <c r="D1119" t="s">
        <v>9431</v>
      </c>
      <c r="F1119" t="s">
        <v>3585</v>
      </c>
      <c r="G1119" t="s">
        <v>20936</v>
      </c>
      <c r="H1119" t="s">
        <v>20937</v>
      </c>
      <c r="I1119" t="s">
        <v>5631</v>
      </c>
      <c r="J1119" t="s">
        <v>3725</v>
      </c>
      <c r="K1119" t="s">
        <v>3545</v>
      </c>
      <c r="L1119" t="s">
        <v>9433</v>
      </c>
      <c r="M1119" t="s">
        <v>9434</v>
      </c>
      <c r="O1119" t="s">
        <v>9378</v>
      </c>
      <c r="P1119">
        <v>46</v>
      </c>
      <c r="Q1119" t="s">
        <v>4362</v>
      </c>
      <c r="R1119">
        <v>241</v>
      </c>
      <c r="S1119" t="s">
        <v>9148</v>
      </c>
      <c r="T1119" t="s">
        <v>9148</v>
      </c>
      <c r="U1119" t="s">
        <v>3549</v>
      </c>
    </row>
    <row r="1120" spans="1:21" x14ac:dyDescent="0.2">
      <c r="A1120">
        <v>2596</v>
      </c>
      <c r="B1120" t="s">
        <v>1697</v>
      </c>
      <c r="C1120" t="s">
        <v>9435</v>
      </c>
      <c r="D1120" t="s">
        <v>5658</v>
      </c>
      <c r="F1120" t="s">
        <v>9436</v>
      </c>
      <c r="G1120" t="s">
        <v>21475</v>
      </c>
      <c r="H1120" t="s">
        <v>4658</v>
      </c>
      <c r="I1120" t="s">
        <v>22206</v>
      </c>
      <c r="J1120" t="s">
        <v>5823</v>
      </c>
      <c r="K1120" t="s">
        <v>3545</v>
      </c>
      <c r="L1120" t="s">
        <v>9438</v>
      </c>
      <c r="M1120" t="s">
        <v>9439</v>
      </c>
      <c r="O1120" t="s">
        <v>5475</v>
      </c>
      <c r="P1120">
        <v>40</v>
      </c>
      <c r="S1120" t="s">
        <v>9386</v>
      </c>
      <c r="T1120" t="s">
        <v>9386</v>
      </c>
      <c r="U1120" t="s">
        <v>9386</v>
      </c>
    </row>
    <row r="1121" spans="1:21" x14ac:dyDescent="0.2">
      <c r="A1121">
        <v>2597</v>
      </c>
      <c r="B1121" t="s">
        <v>1697</v>
      </c>
      <c r="C1121" t="s">
        <v>9440</v>
      </c>
      <c r="D1121" t="s">
        <v>9431</v>
      </c>
      <c r="F1121" t="s">
        <v>3585</v>
      </c>
      <c r="G1121" t="s">
        <v>9375</v>
      </c>
      <c r="H1121" t="s">
        <v>4174</v>
      </c>
      <c r="I1121" t="s">
        <v>22206</v>
      </c>
      <c r="J1121" t="s">
        <v>5823</v>
      </c>
      <c r="K1121" t="s">
        <v>5028</v>
      </c>
      <c r="L1121" t="s">
        <v>9441</v>
      </c>
      <c r="M1121" t="s">
        <v>9442</v>
      </c>
      <c r="O1121" t="s">
        <v>5475</v>
      </c>
      <c r="P1121">
        <v>40</v>
      </c>
      <c r="S1121" t="s">
        <v>9038</v>
      </c>
      <c r="T1121" t="s">
        <v>9038</v>
      </c>
      <c r="U1121" t="s">
        <v>9038</v>
      </c>
    </row>
    <row r="1122" spans="1:21" x14ac:dyDescent="0.2">
      <c r="A1122">
        <v>2598</v>
      </c>
      <c r="B1122" t="s">
        <v>1697</v>
      </c>
      <c r="C1122" t="s">
        <v>9443</v>
      </c>
      <c r="D1122" t="s">
        <v>9444</v>
      </c>
      <c r="F1122" t="s">
        <v>9445</v>
      </c>
      <c r="G1122" t="s">
        <v>5547</v>
      </c>
      <c r="H1122" t="s">
        <v>20922</v>
      </c>
      <c r="I1122" t="s">
        <v>22251</v>
      </c>
      <c r="J1122" t="s">
        <v>3725</v>
      </c>
      <c r="K1122" t="s">
        <v>3545</v>
      </c>
      <c r="L1122" t="s">
        <v>9446</v>
      </c>
      <c r="M1122" t="s">
        <v>9447</v>
      </c>
      <c r="O1122" t="s">
        <v>3614</v>
      </c>
      <c r="P1122">
        <v>83</v>
      </c>
      <c r="Q1122" t="s">
        <v>4362</v>
      </c>
      <c r="R1122">
        <v>241</v>
      </c>
      <c r="S1122" t="s">
        <v>9174</v>
      </c>
      <c r="T1122" t="s">
        <v>9174</v>
      </c>
      <c r="U1122" t="s">
        <v>8730</v>
      </c>
    </row>
    <row r="1123" spans="1:21" x14ac:dyDescent="0.2">
      <c r="A1123">
        <v>2599</v>
      </c>
      <c r="B1123" t="s">
        <v>1697</v>
      </c>
      <c r="C1123" t="s">
        <v>6006</v>
      </c>
      <c r="D1123" t="s">
        <v>4678</v>
      </c>
      <c r="E1123" t="s">
        <v>20884</v>
      </c>
      <c r="F1123" t="s">
        <v>7954</v>
      </c>
      <c r="G1123" t="s">
        <v>3387</v>
      </c>
      <c r="H1123" t="s">
        <v>4174</v>
      </c>
      <c r="I1123" t="s">
        <v>22206</v>
      </c>
      <c r="J1123" t="s">
        <v>5823</v>
      </c>
      <c r="K1123" t="s">
        <v>6121</v>
      </c>
      <c r="L1123" t="s">
        <v>9448</v>
      </c>
      <c r="M1123" t="s">
        <v>9449</v>
      </c>
      <c r="O1123" t="s">
        <v>9119</v>
      </c>
      <c r="P1123">
        <v>41</v>
      </c>
      <c r="S1123" t="s">
        <v>9450</v>
      </c>
      <c r="T1123" t="s">
        <v>9450</v>
      </c>
      <c r="U1123" t="s">
        <v>9450</v>
      </c>
    </row>
    <row r="1124" spans="1:21" x14ac:dyDescent="0.2">
      <c r="A1124">
        <v>260</v>
      </c>
      <c r="B1124" t="s">
        <v>1697</v>
      </c>
      <c r="C1124" t="s">
        <v>9451</v>
      </c>
      <c r="D1124" t="s">
        <v>9452</v>
      </c>
      <c r="F1124" t="s">
        <v>9453</v>
      </c>
      <c r="G1124" t="s">
        <v>3387</v>
      </c>
      <c r="H1124" t="s">
        <v>9454</v>
      </c>
      <c r="I1124" t="s">
        <v>7400</v>
      </c>
      <c r="J1124" t="s">
        <v>3578</v>
      </c>
      <c r="K1124" t="s">
        <v>3391</v>
      </c>
      <c r="L1124" t="s">
        <v>9455</v>
      </c>
      <c r="M1124" t="s">
        <v>9456</v>
      </c>
      <c r="N1124" t="s">
        <v>3433</v>
      </c>
      <c r="O1124" t="s">
        <v>3395</v>
      </c>
      <c r="P1124">
        <v>77</v>
      </c>
      <c r="Q1124" t="s">
        <v>3396</v>
      </c>
      <c r="R1124">
        <v>201</v>
      </c>
      <c r="S1124" t="s">
        <v>3462</v>
      </c>
      <c r="T1124" t="s">
        <v>3462</v>
      </c>
      <c r="U1124" t="s">
        <v>7308</v>
      </c>
    </row>
    <row r="1125" spans="1:21" x14ac:dyDescent="0.2">
      <c r="A1125">
        <v>2600</v>
      </c>
      <c r="B1125" t="s">
        <v>1697</v>
      </c>
      <c r="C1125" t="s">
        <v>9457</v>
      </c>
      <c r="D1125" t="s">
        <v>9458</v>
      </c>
      <c r="F1125" t="s">
        <v>8660</v>
      </c>
      <c r="G1125" t="s">
        <v>3625</v>
      </c>
      <c r="H1125" t="s">
        <v>4174</v>
      </c>
      <c r="I1125" t="s">
        <v>22206</v>
      </c>
      <c r="J1125" t="s">
        <v>5823</v>
      </c>
      <c r="K1125" t="s">
        <v>5005</v>
      </c>
      <c r="L1125" t="s">
        <v>9459</v>
      </c>
      <c r="M1125" t="s">
        <v>9460</v>
      </c>
      <c r="N1125" t="s">
        <v>6908</v>
      </c>
      <c r="O1125" t="s">
        <v>5826</v>
      </c>
      <c r="P1125">
        <v>62</v>
      </c>
      <c r="S1125" t="s">
        <v>4947</v>
      </c>
      <c r="T1125" t="s">
        <v>4947</v>
      </c>
      <c r="U1125" t="s">
        <v>4947</v>
      </c>
    </row>
    <row r="1126" spans="1:21" x14ac:dyDescent="0.2">
      <c r="A1126">
        <v>2601</v>
      </c>
      <c r="B1126" t="s">
        <v>1697</v>
      </c>
      <c r="C1126" t="s">
        <v>9461</v>
      </c>
      <c r="D1126" t="s">
        <v>5202</v>
      </c>
      <c r="E1126" t="s">
        <v>20879</v>
      </c>
      <c r="F1126" t="s">
        <v>7919</v>
      </c>
      <c r="G1126" t="s">
        <v>3387</v>
      </c>
      <c r="H1126" t="s">
        <v>7977</v>
      </c>
      <c r="I1126" t="s">
        <v>8181</v>
      </c>
      <c r="J1126" t="s">
        <v>4455</v>
      </c>
      <c r="K1126" t="s">
        <v>3430</v>
      </c>
      <c r="L1126" t="s">
        <v>9462</v>
      </c>
      <c r="M1126" t="s">
        <v>9463</v>
      </c>
      <c r="O1126" t="s">
        <v>22242</v>
      </c>
      <c r="P1126">
        <v>18</v>
      </c>
      <c r="S1126" t="s">
        <v>5508</v>
      </c>
      <c r="T1126" t="s">
        <v>5508</v>
      </c>
      <c r="U1126" t="s">
        <v>5508</v>
      </c>
    </row>
    <row r="1127" spans="1:21" x14ac:dyDescent="0.2">
      <c r="A1127">
        <v>2602</v>
      </c>
      <c r="B1127" t="s">
        <v>1697</v>
      </c>
      <c r="C1127" t="s">
        <v>9464</v>
      </c>
      <c r="D1127" t="s">
        <v>5202</v>
      </c>
      <c r="E1127" t="s">
        <v>20879</v>
      </c>
      <c r="F1127" t="s">
        <v>7919</v>
      </c>
      <c r="G1127" t="s">
        <v>4593</v>
      </c>
      <c r="H1127" t="s">
        <v>6824</v>
      </c>
      <c r="I1127" t="s">
        <v>3389</v>
      </c>
      <c r="J1127" t="s">
        <v>6825</v>
      </c>
      <c r="K1127" t="s">
        <v>6121</v>
      </c>
      <c r="L1127" t="s">
        <v>9465</v>
      </c>
      <c r="M1127" t="s">
        <v>9466</v>
      </c>
      <c r="O1127" t="s">
        <v>22242</v>
      </c>
      <c r="P1127">
        <v>18</v>
      </c>
      <c r="Q1127" t="s">
        <v>4485</v>
      </c>
      <c r="R1127">
        <v>171</v>
      </c>
      <c r="S1127" t="s">
        <v>9467</v>
      </c>
      <c r="T1127" t="s">
        <v>9468</v>
      </c>
      <c r="U1127" t="s">
        <v>5525</v>
      </c>
    </row>
    <row r="1128" spans="1:21" x14ac:dyDescent="0.2">
      <c r="A1128">
        <v>2603</v>
      </c>
      <c r="B1128" t="s">
        <v>1697</v>
      </c>
      <c r="C1128" t="s">
        <v>9469</v>
      </c>
      <c r="D1128" t="s">
        <v>5202</v>
      </c>
      <c r="E1128" t="s">
        <v>20878</v>
      </c>
      <c r="F1128" t="s">
        <v>7919</v>
      </c>
      <c r="G1128" t="s">
        <v>3387</v>
      </c>
      <c r="H1128" t="s">
        <v>21476</v>
      </c>
      <c r="I1128" t="s">
        <v>22206</v>
      </c>
      <c r="J1128" t="s">
        <v>5823</v>
      </c>
      <c r="K1128" t="s">
        <v>3422</v>
      </c>
      <c r="L1128" t="s">
        <v>9470</v>
      </c>
      <c r="M1128" t="s">
        <v>9471</v>
      </c>
      <c r="O1128" t="s">
        <v>5753</v>
      </c>
      <c r="P1128">
        <v>18</v>
      </c>
      <c r="S1128" t="s">
        <v>9467</v>
      </c>
      <c r="T1128" t="s">
        <v>9472</v>
      </c>
      <c r="U1128" t="s">
        <v>9472</v>
      </c>
    </row>
    <row r="1129" spans="1:21" x14ac:dyDescent="0.2">
      <c r="A1129">
        <v>2604</v>
      </c>
      <c r="B1129" t="s">
        <v>1697</v>
      </c>
      <c r="C1129" t="s">
        <v>9473</v>
      </c>
      <c r="D1129" t="s">
        <v>5202</v>
      </c>
      <c r="E1129" t="s">
        <v>20879</v>
      </c>
      <c r="F1129" t="s">
        <v>7919</v>
      </c>
      <c r="G1129" t="s">
        <v>6905</v>
      </c>
      <c r="H1129" t="s">
        <v>4123</v>
      </c>
      <c r="I1129" t="s">
        <v>3389</v>
      </c>
      <c r="J1129" t="s">
        <v>3628</v>
      </c>
      <c r="K1129" t="s">
        <v>6121</v>
      </c>
      <c r="L1129" t="s">
        <v>9474</v>
      </c>
      <c r="M1129" t="s">
        <v>9475</v>
      </c>
      <c r="O1129" t="s">
        <v>5753</v>
      </c>
      <c r="P1129">
        <v>18</v>
      </c>
      <c r="Q1129" t="s">
        <v>4485</v>
      </c>
      <c r="R1129">
        <v>171</v>
      </c>
      <c r="S1129" t="s">
        <v>9467</v>
      </c>
      <c r="T1129" t="s">
        <v>9468</v>
      </c>
      <c r="U1129" t="s">
        <v>7330</v>
      </c>
    </row>
    <row r="1130" spans="1:21" x14ac:dyDescent="0.2">
      <c r="A1130">
        <v>2605</v>
      </c>
      <c r="B1130" t="s">
        <v>1697</v>
      </c>
      <c r="C1130" t="s">
        <v>9476</v>
      </c>
      <c r="D1130" t="s">
        <v>5202</v>
      </c>
      <c r="E1130" t="s">
        <v>20879</v>
      </c>
      <c r="F1130" t="s">
        <v>7919</v>
      </c>
      <c r="G1130" t="s">
        <v>3387</v>
      </c>
      <c r="H1130" t="s">
        <v>4174</v>
      </c>
      <c r="I1130" t="s">
        <v>22206</v>
      </c>
      <c r="J1130" t="s">
        <v>5823</v>
      </c>
      <c r="K1130" t="s">
        <v>3422</v>
      </c>
      <c r="L1130" t="s">
        <v>9477</v>
      </c>
      <c r="M1130" t="s">
        <v>9478</v>
      </c>
      <c r="O1130" t="s">
        <v>5753</v>
      </c>
      <c r="P1130">
        <v>18</v>
      </c>
      <c r="S1130" t="s">
        <v>9479</v>
      </c>
      <c r="T1130" t="s">
        <v>9479</v>
      </c>
      <c r="U1130" t="s">
        <v>9479</v>
      </c>
    </row>
    <row r="1131" spans="1:21" x14ac:dyDescent="0.2">
      <c r="A1131">
        <v>2606</v>
      </c>
      <c r="B1131" t="s">
        <v>1697</v>
      </c>
      <c r="C1131" t="s">
        <v>9480</v>
      </c>
      <c r="D1131" t="s">
        <v>5202</v>
      </c>
      <c r="E1131" t="s">
        <v>20879</v>
      </c>
      <c r="F1131" t="s">
        <v>7919</v>
      </c>
      <c r="G1131" t="s">
        <v>3885</v>
      </c>
      <c r="H1131" t="s">
        <v>4174</v>
      </c>
      <c r="I1131" t="s">
        <v>22206</v>
      </c>
      <c r="J1131" t="s">
        <v>5823</v>
      </c>
      <c r="K1131" t="s">
        <v>6121</v>
      </c>
      <c r="L1131" t="s">
        <v>9481</v>
      </c>
      <c r="M1131" t="s">
        <v>9482</v>
      </c>
      <c r="O1131" t="s">
        <v>9483</v>
      </c>
      <c r="P1131">
        <v>143</v>
      </c>
      <c r="S1131" t="s">
        <v>9484</v>
      </c>
      <c r="T1131" t="s">
        <v>9484</v>
      </c>
      <c r="U1131" t="s">
        <v>9484</v>
      </c>
    </row>
    <row r="1132" spans="1:21" x14ac:dyDescent="0.2">
      <c r="A1132">
        <v>2607</v>
      </c>
      <c r="B1132" t="s">
        <v>1697</v>
      </c>
      <c r="C1132" t="s">
        <v>9485</v>
      </c>
      <c r="D1132" t="s">
        <v>4678</v>
      </c>
      <c r="E1132" t="s">
        <v>20884</v>
      </c>
      <c r="F1132" t="s">
        <v>7954</v>
      </c>
      <c r="G1132" t="s">
        <v>7091</v>
      </c>
      <c r="H1132" t="s">
        <v>21477</v>
      </c>
      <c r="I1132" t="s">
        <v>22206</v>
      </c>
      <c r="J1132" t="s">
        <v>5823</v>
      </c>
      <c r="K1132" t="s">
        <v>3921</v>
      </c>
      <c r="L1132" t="s">
        <v>9486</v>
      </c>
      <c r="M1132" t="s">
        <v>9487</v>
      </c>
      <c r="O1132" t="s">
        <v>9483</v>
      </c>
      <c r="P1132">
        <v>143</v>
      </c>
      <c r="S1132" t="s">
        <v>9488</v>
      </c>
      <c r="T1132" t="s">
        <v>9488</v>
      </c>
      <c r="U1132" t="s">
        <v>9488</v>
      </c>
    </row>
    <row r="1133" spans="1:21" x14ac:dyDescent="0.2">
      <c r="A1133">
        <v>2608</v>
      </c>
      <c r="B1133" t="s">
        <v>1697</v>
      </c>
      <c r="C1133" t="s">
        <v>9489</v>
      </c>
      <c r="D1133" t="s">
        <v>9490</v>
      </c>
      <c r="F1133" t="s">
        <v>3669</v>
      </c>
      <c r="G1133" t="s">
        <v>9150</v>
      </c>
      <c r="H1133" t="s">
        <v>9491</v>
      </c>
      <c r="I1133" t="s">
        <v>5487</v>
      </c>
      <c r="J1133" t="s">
        <v>9492</v>
      </c>
      <c r="K1133" t="s">
        <v>3545</v>
      </c>
      <c r="L1133" t="s">
        <v>9493</v>
      </c>
      <c r="M1133" t="s">
        <v>9494</v>
      </c>
      <c r="O1133" t="s">
        <v>9483</v>
      </c>
      <c r="P1133">
        <v>143</v>
      </c>
      <c r="Q1133" t="s">
        <v>4362</v>
      </c>
      <c r="R1133">
        <v>242</v>
      </c>
      <c r="S1133" t="s">
        <v>5810</v>
      </c>
      <c r="T1133" t="s">
        <v>5810</v>
      </c>
      <c r="U1133" t="s">
        <v>5311</v>
      </c>
    </row>
    <row r="1134" spans="1:21" x14ac:dyDescent="0.2">
      <c r="A1134">
        <v>2609</v>
      </c>
      <c r="B1134" t="s">
        <v>1697</v>
      </c>
      <c r="C1134" t="s">
        <v>9495</v>
      </c>
      <c r="D1134" t="s">
        <v>5136</v>
      </c>
      <c r="F1134" t="s">
        <v>3585</v>
      </c>
      <c r="G1134" t="s">
        <v>9496</v>
      </c>
      <c r="H1134" t="s">
        <v>3594</v>
      </c>
      <c r="I1134" t="s">
        <v>5487</v>
      </c>
      <c r="J1134" t="s">
        <v>4052</v>
      </c>
      <c r="K1134" t="s">
        <v>3497</v>
      </c>
      <c r="L1134" t="s">
        <v>9497</v>
      </c>
      <c r="M1134" t="s">
        <v>9498</v>
      </c>
      <c r="O1134" t="s">
        <v>7707</v>
      </c>
      <c r="P1134">
        <v>44</v>
      </c>
      <c r="Q1134" t="s">
        <v>4362</v>
      </c>
      <c r="R1134">
        <v>242</v>
      </c>
      <c r="S1134" t="s">
        <v>9499</v>
      </c>
      <c r="T1134" t="s">
        <v>9499</v>
      </c>
      <c r="U1134" t="s">
        <v>4799</v>
      </c>
    </row>
    <row r="1135" spans="1:21" x14ac:dyDescent="0.2">
      <c r="A1135">
        <v>261</v>
      </c>
      <c r="B1135" t="s">
        <v>1697</v>
      </c>
      <c r="C1135" t="s">
        <v>9500</v>
      </c>
      <c r="D1135" t="s">
        <v>9501</v>
      </c>
      <c r="F1135" t="s">
        <v>3386</v>
      </c>
      <c r="G1135" t="s">
        <v>3387</v>
      </c>
      <c r="H1135" t="s">
        <v>8442</v>
      </c>
      <c r="I1135" t="s">
        <v>3428</v>
      </c>
      <c r="J1135" t="s">
        <v>3578</v>
      </c>
      <c r="K1135" t="s">
        <v>3430</v>
      </c>
      <c r="L1135" t="s">
        <v>9502</v>
      </c>
      <c r="M1135" t="s">
        <v>9503</v>
      </c>
      <c r="N1135" t="s">
        <v>3433</v>
      </c>
      <c r="O1135" t="s">
        <v>3395</v>
      </c>
      <c r="P1135">
        <v>77</v>
      </c>
      <c r="Q1135" t="s">
        <v>3396</v>
      </c>
      <c r="R1135">
        <v>201</v>
      </c>
      <c r="S1135" t="s">
        <v>9504</v>
      </c>
      <c r="T1135" t="s">
        <v>9504</v>
      </c>
      <c r="U1135" t="s">
        <v>9505</v>
      </c>
    </row>
    <row r="1136" spans="1:21" x14ac:dyDescent="0.2">
      <c r="A1136">
        <v>2610</v>
      </c>
      <c r="B1136" t="s">
        <v>1697</v>
      </c>
      <c r="C1136" t="s">
        <v>9506</v>
      </c>
      <c r="D1136" t="s">
        <v>3655</v>
      </c>
      <c r="F1136" t="s">
        <v>3585</v>
      </c>
      <c r="G1136" t="s">
        <v>4098</v>
      </c>
      <c r="H1136" t="s">
        <v>9507</v>
      </c>
      <c r="I1136" t="s">
        <v>22206</v>
      </c>
      <c r="J1136" t="s">
        <v>5823</v>
      </c>
      <c r="K1136" t="s">
        <v>5028</v>
      </c>
      <c r="L1136" t="s">
        <v>9508</v>
      </c>
      <c r="M1136" t="s">
        <v>9509</v>
      </c>
      <c r="S1136" t="s">
        <v>5161</v>
      </c>
      <c r="T1136" t="s">
        <v>5161</v>
      </c>
      <c r="U1136" t="s">
        <v>5161</v>
      </c>
    </row>
    <row r="1137" spans="1:21" x14ac:dyDescent="0.2">
      <c r="A1137">
        <v>2611</v>
      </c>
      <c r="B1137" t="s">
        <v>1697</v>
      </c>
      <c r="C1137" t="s">
        <v>9510</v>
      </c>
      <c r="D1137" t="s">
        <v>9511</v>
      </c>
      <c r="F1137" t="s">
        <v>3585</v>
      </c>
      <c r="G1137" t="s">
        <v>9512</v>
      </c>
      <c r="H1137" t="s">
        <v>21478</v>
      </c>
      <c r="I1137" t="s">
        <v>5487</v>
      </c>
      <c r="J1137" t="s">
        <v>3628</v>
      </c>
      <c r="K1137" t="s">
        <v>3545</v>
      </c>
      <c r="L1137" t="s">
        <v>9513</v>
      </c>
      <c r="M1137" t="s">
        <v>9514</v>
      </c>
      <c r="O1137" t="s">
        <v>5779</v>
      </c>
      <c r="P1137">
        <v>81</v>
      </c>
      <c r="Q1137" t="s">
        <v>4362</v>
      </c>
      <c r="R1137">
        <v>242</v>
      </c>
      <c r="S1137" t="s">
        <v>9499</v>
      </c>
      <c r="T1137" t="s">
        <v>9499</v>
      </c>
      <c r="U1137" t="s">
        <v>4706</v>
      </c>
    </row>
    <row r="1138" spans="1:21" x14ac:dyDescent="0.2">
      <c r="A1138">
        <v>2612</v>
      </c>
      <c r="B1138" t="s">
        <v>1697</v>
      </c>
      <c r="C1138" t="s">
        <v>9515</v>
      </c>
      <c r="D1138" t="s">
        <v>9516</v>
      </c>
      <c r="F1138" t="s">
        <v>9517</v>
      </c>
      <c r="G1138" t="s">
        <v>4016</v>
      </c>
      <c r="H1138" t="s">
        <v>21479</v>
      </c>
      <c r="I1138" t="s">
        <v>5122</v>
      </c>
      <c r="J1138" t="s">
        <v>3429</v>
      </c>
      <c r="K1138" t="s">
        <v>3422</v>
      </c>
      <c r="L1138" t="s">
        <v>9518</v>
      </c>
      <c r="M1138" t="s">
        <v>9519</v>
      </c>
      <c r="N1138" t="s">
        <v>3433</v>
      </c>
      <c r="O1138" t="s">
        <v>4421</v>
      </c>
      <c r="P1138">
        <v>65</v>
      </c>
      <c r="Q1138" t="s">
        <v>5925</v>
      </c>
      <c r="R1138">
        <v>160</v>
      </c>
      <c r="S1138" t="s">
        <v>8476</v>
      </c>
      <c r="T1138" t="s">
        <v>9520</v>
      </c>
      <c r="U1138" t="s">
        <v>3471</v>
      </c>
    </row>
    <row r="1139" spans="1:21" x14ac:dyDescent="0.2">
      <c r="A1139">
        <v>2613</v>
      </c>
      <c r="B1139" t="s">
        <v>1697</v>
      </c>
      <c r="C1139" t="s">
        <v>9521</v>
      </c>
      <c r="D1139" t="s">
        <v>9522</v>
      </c>
      <c r="F1139" t="s">
        <v>8441</v>
      </c>
      <c r="G1139" t="s">
        <v>3387</v>
      </c>
      <c r="H1139" t="s">
        <v>4174</v>
      </c>
      <c r="I1139" t="s">
        <v>22206</v>
      </c>
      <c r="J1139" t="s">
        <v>5823</v>
      </c>
      <c r="K1139" t="s">
        <v>3921</v>
      </c>
      <c r="L1139" t="s">
        <v>9523</v>
      </c>
      <c r="M1139" t="s">
        <v>9524</v>
      </c>
      <c r="O1139" t="s">
        <v>5826</v>
      </c>
      <c r="P1139">
        <v>62</v>
      </c>
      <c r="S1139" t="s">
        <v>5508</v>
      </c>
      <c r="T1139" t="s">
        <v>5508</v>
      </c>
      <c r="U1139" t="s">
        <v>5508</v>
      </c>
    </row>
    <row r="1140" spans="1:21" x14ac:dyDescent="0.2">
      <c r="A1140">
        <v>2614</v>
      </c>
      <c r="B1140" t="s">
        <v>1697</v>
      </c>
      <c r="C1140" t="s">
        <v>9525</v>
      </c>
      <c r="D1140" t="s">
        <v>9526</v>
      </c>
      <c r="F1140" t="s">
        <v>9527</v>
      </c>
      <c r="G1140" t="s">
        <v>3535</v>
      </c>
      <c r="H1140" t="s">
        <v>3975</v>
      </c>
      <c r="I1140" t="s">
        <v>3561</v>
      </c>
      <c r="J1140" t="s">
        <v>9528</v>
      </c>
      <c r="K1140" t="s">
        <v>3422</v>
      </c>
      <c r="L1140" t="s">
        <v>9529</v>
      </c>
      <c r="M1140" t="s">
        <v>9530</v>
      </c>
      <c r="N1140" t="s">
        <v>4513</v>
      </c>
      <c r="O1140" t="s">
        <v>4421</v>
      </c>
      <c r="P1140">
        <v>60</v>
      </c>
      <c r="Q1140" t="s">
        <v>5925</v>
      </c>
      <c r="R1140">
        <v>163</v>
      </c>
      <c r="S1140" t="s">
        <v>8476</v>
      </c>
      <c r="T1140" t="s">
        <v>8476</v>
      </c>
      <c r="U1140" t="s">
        <v>9531</v>
      </c>
    </row>
    <row r="1141" spans="1:21" x14ac:dyDescent="0.2">
      <c r="A1141">
        <v>2615</v>
      </c>
      <c r="B1141" t="s">
        <v>1697</v>
      </c>
      <c r="C1141" t="s">
        <v>9532</v>
      </c>
      <c r="D1141" t="s">
        <v>4678</v>
      </c>
      <c r="E1141" t="s">
        <v>20884</v>
      </c>
      <c r="F1141" t="s">
        <v>7954</v>
      </c>
      <c r="G1141" t="s">
        <v>9533</v>
      </c>
      <c r="H1141" t="s">
        <v>3723</v>
      </c>
      <c r="K1141" t="s">
        <v>3921</v>
      </c>
      <c r="L1141" t="s">
        <v>9534</v>
      </c>
      <c r="M1141" t="s">
        <v>9535</v>
      </c>
      <c r="O1141" t="s">
        <v>5779</v>
      </c>
      <c r="P1141">
        <v>81</v>
      </c>
      <c r="S1141" t="s">
        <v>9536</v>
      </c>
      <c r="T1141" t="s">
        <v>9536</v>
      </c>
      <c r="U1141" t="s">
        <v>9536</v>
      </c>
    </row>
    <row r="1142" spans="1:21" x14ac:dyDescent="0.2">
      <c r="A1142">
        <v>2616</v>
      </c>
      <c r="B1142" t="s">
        <v>1697</v>
      </c>
      <c r="C1142" t="s">
        <v>9537</v>
      </c>
      <c r="D1142" t="s">
        <v>9538</v>
      </c>
      <c r="F1142" t="s">
        <v>3552</v>
      </c>
      <c r="G1142" t="s">
        <v>7763</v>
      </c>
      <c r="H1142" t="s">
        <v>4551</v>
      </c>
      <c r="I1142" t="s">
        <v>22206</v>
      </c>
      <c r="J1142" t="s">
        <v>5823</v>
      </c>
      <c r="K1142" t="s">
        <v>3422</v>
      </c>
      <c r="L1142" t="s">
        <v>9539</v>
      </c>
      <c r="M1142" t="s">
        <v>9540</v>
      </c>
      <c r="N1142" t="s">
        <v>3637</v>
      </c>
    </row>
    <row r="1143" spans="1:21" x14ac:dyDescent="0.2">
      <c r="A1143">
        <v>2617</v>
      </c>
      <c r="B1143" t="s">
        <v>1697</v>
      </c>
      <c r="C1143" t="s">
        <v>9541</v>
      </c>
      <c r="D1143" t="s">
        <v>4678</v>
      </c>
      <c r="E1143" t="s">
        <v>20884</v>
      </c>
      <c r="F1143" t="s">
        <v>8436</v>
      </c>
      <c r="G1143" t="s">
        <v>5888</v>
      </c>
      <c r="H1143" t="s">
        <v>4174</v>
      </c>
      <c r="I1143" t="s">
        <v>22206</v>
      </c>
      <c r="J1143" t="s">
        <v>5823</v>
      </c>
      <c r="K1143" t="s">
        <v>3921</v>
      </c>
      <c r="L1143" t="s">
        <v>9542</v>
      </c>
      <c r="M1143" t="s">
        <v>9543</v>
      </c>
      <c r="O1143" t="s">
        <v>4281</v>
      </c>
      <c r="P1143">
        <v>68</v>
      </c>
      <c r="S1143" t="s">
        <v>8714</v>
      </c>
      <c r="T1143" t="s">
        <v>8714</v>
      </c>
      <c r="U1143" t="s">
        <v>8714</v>
      </c>
    </row>
    <row r="1144" spans="1:21" x14ac:dyDescent="0.2">
      <c r="A1144">
        <v>2618</v>
      </c>
      <c r="B1144" t="s">
        <v>1697</v>
      </c>
      <c r="C1144" t="s">
        <v>9544</v>
      </c>
      <c r="D1144" t="s">
        <v>4678</v>
      </c>
      <c r="E1144" t="s">
        <v>20884</v>
      </c>
      <c r="F1144" t="s">
        <v>8436</v>
      </c>
      <c r="G1144" t="s">
        <v>7163</v>
      </c>
      <c r="H1144" t="s">
        <v>4174</v>
      </c>
      <c r="I1144" t="s">
        <v>22206</v>
      </c>
      <c r="J1144" t="s">
        <v>5823</v>
      </c>
      <c r="K1144" t="s">
        <v>5028</v>
      </c>
      <c r="L1144" t="s">
        <v>9545</v>
      </c>
      <c r="M1144" t="s">
        <v>9546</v>
      </c>
      <c r="O1144" t="s">
        <v>4421</v>
      </c>
      <c r="P1144">
        <v>61</v>
      </c>
      <c r="S1144" t="s">
        <v>8543</v>
      </c>
      <c r="T1144" t="s">
        <v>8543</v>
      </c>
      <c r="U1144" t="s">
        <v>8543</v>
      </c>
    </row>
    <row r="1145" spans="1:21" x14ac:dyDescent="0.2">
      <c r="A1145">
        <v>262</v>
      </c>
      <c r="B1145" t="s">
        <v>1697</v>
      </c>
      <c r="C1145" t="s">
        <v>7184</v>
      </c>
      <c r="D1145" t="s">
        <v>9547</v>
      </c>
      <c r="F1145" t="s">
        <v>9445</v>
      </c>
      <c r="G1145" t="s">
        <v>7763</v>
      </c>
      <c r="H1145" t="s">
        <v>20578</v>
      </c>
      <c r="I1145" t="s">
        <v>22206</v>
      </c>
      <c r="J1145" t="s">
        <v>22275</v>
      </c>
      <c r="K1145" t="s">
        <v>9548</v>
      </c>
      <c r="L1145" t="s">
        <v>9549</v>
      </c>
      <c r="M1145" t="s">
        <v>9550</v>
      </c>
      <c r="N1145" t="s">
        <v>3490</v>
      </c>
      <c r="S1145" t="s">
        <v>9551</v>
      </c>
      <c r="T1145" t="s">
        <v>9551</v>
      </c>
      <c r="U1145" t="s">
        <v>9551</v>
      </c>
    </row>
    <row r="1146" spans="1:21" x14ac:dyDescent="0.2">
      <c r="A1146">
        <v>2620</v>
      </c>
      <c r="B1146" t="s">
        <v>1697</v>
      </c>
      <c r="C1146" t="s">
        <v>9552</v>
      </c>
      <c r="D1146" t="s">
        <v>4678</v>
      </c>
      <c r="E1146" t="s">
        <v>20884</v>
      </c>
      <c r="F1146" t="s">
        <v>8436</v>
      </c>
      <c r="G1146" t="s">
        <v>3465</v>
      </c>
      <c r="H1146" t="s">
        <v>4174</v>
      </c>
      <c r="I1146" t="s">
        <v>22206</v>
      </c>
      <c r="J1146" t="s">
        <v>5823</v>
      </c>
      <c r="K1146" t="s">
        <v>5340</v>
      </c>
      <c r="L1146" t="s">
        <v>9553</v>
      </c>
      <c r="M1146" t="s">
        <v>9554</v>
      </c>
      <c r="O1146" t="s">
        <v>4232</v>
      </c>
      <c r="P1146">
        <v>67</v>
      </c>
      <c r="S1146" t="s">
        <v>6509</v>
      </c>
      <c r="T1146" t="s">
        <v>6509</v>
      </c>
      <c r="U1146" t="s">
        <v>6509</v>
      </c>
    </row>
    <row r="1147" spans="1:21" x14ac:dyDescent="0.2">
      <c r="A1147">
        <v>2621</v>
      </c>
      <c r="B1147" t="s">
        <v>1697</v>
      </c>
      <c r="C1147" t="s">
        <v>9555</v>
      </c>
      <c r="D1147" t="s">
        <v>9458</v>
      </c>
      <c r="F1147" t="s">
        <v>8672</v>
      </c>
      <c r="G1147" t="s">
        <v>3387</v>
      </c>
      <c r="H1147" t="s">
        <v>4174</v>
      </c>
      <c r="I1147" t="s">
        <v>22206</v>
      </c>
      <c r="J1147" t="s">
        <v>5823</v>
      </c>
      <c r="K1147" t="s">
        <v>5340</v>
      </c>
      <c r="L1147" t="s">
        <v>9556</v>
      </c>
      <c r="M1147" t="s">
        <v>9557</v>
      </c>
      <c r="O1147" t="s">
        <v>4232</v>
      </c>
      <c r="P1147">
        <v>67</v>
      </c>
      <c r="S1147" t="s">
        <v>9558</v>
      </c>
      <c r="T1147" t="s">
        <v>9558</v>
      </c>
      <c r="U1147" t="s">
        <v>9558</v>
      </c>
    </row>
    <row r="1148" spans="1:21" x14ac:dyDescent="0.2">
      <c r="A1148">
        <v>2622</v>
      </c>
      <c r="B1148" t="s">
        <v>1697</v>
      </c>
      <c r="C1148" t="s">
        <v>9559</v>
      </c>
      <c r="D1148" t="s">
        <v>9560</v>
      </c>
      <c r="F1148" t="s">
        <v>8977</v>
      </c>
      <c r="G1148" t="s">
        <v>5888</v>
      </c>
      <c r="H1148" t="s">
        <v>7024</v>
      </c>
      <c r="I1148" t="s">
        <v>9561</v>
      </c>
      <c r="J1148" t="s">
        <v>6825</v>
      </c>
      <c r="K1148" t="s">
        <v>3422</v>
      </c>
      <c r="L1148" t="s">
        <v>9562</v>
      </c>
      <c r="M1148" t="s">
        <v>9563</v>
      </c>
      <c r="O1148" t="s">
        <v>3598</v>
      </c>
      <c r="P1148">
        <v>95</v>
      </c>
      <c r="Q1148" t="s">
        <v>4485</v>
      </c>
      <c r="R1148">
        <v>203</v>
      </c>
      <c r="S1148" t="s">
        <v>9564</v>
      </c>
      <c r="T1148" t="s">
        <v>9564</v>
      </c>
      <c r="U1148" t="s">
        <v>6426</v>
      </c>
    </row>
    <row r="1149" spans="1:21" x14ac:dyDescent="0.2">
      <c r="A1149">
        <v>2623</v>
      </c>
      <c r="B1149" t="s">
        <v>1697</v>
      </c>
      <c r="C1149" t="s">
        <v>9565</v>
      </c>
      <c r="D1149" t="s">
        <v>4678</v>
      </c>
      <c r="E1149" t="s">
        <v>20884</v>
      </c>
      <c r="F1149" t="s">
        <v>7954</v>
      </c>
      <c r="G1149" t="s">
        <v>6905</v>
      </c>
      <c r="H1149" t="s">
        <v>4174</v>
      </c>
      <c r="I1149" t="s">
        <v>22206</v>
      </c>
      <c r="J1149" t="s">
        <v>5823</v>
      </c>
      <c r="K1149" t="s">
        <v>5340</v>
      </c>
      <c r="L1149" t="s">
        <v>9566</v>
      </c>
      <c r="M1149" t="s">
        <v>9567</v>
      </c>
      <c r="O1149" t="s">
        <v>3598</v>
      </c>
      <c r="P1149">
        <v>95</v>
      </c>
      <c r="S1149" t="s">
        <v>9568</v>
      </c>
      <c r="T1149" t="s">
        <v>9568</v>
      </c>
      <c r="U1149" t="s">
        <v>9568</v>
      </c>
    </row>
    <row r="1150" spans="1:21" x14ac:dyDescent="0.2">
      <c r="A1150">
        <v>2624</v>
      </c>
      <c r="B1150" t="s">
        <v>1697</v>
      </c>
      <c r="C1150" t="s">
        <v>9569</v>
      </c>
      <c r="D1150" t="s">
        <v>5202</v>
      </c>
      <c r="E1150" t="s">
        <v>20879</v>
      </c>
      <c r="F1150" t="s">
        <v>7919</v>
      </c>
      <c r="G1150" t="s">
        <v>8942</v>
      </c>
      <c r="H1150" t="s">
        <v>4174</v>
      </c>
      <c r="I1150" t="s">
        <v>22206</v>
      </c>
      <c r="J1150" t="s">
        <v>5823</v>
      </c>
      <c r="K1150" t="s">
        <v>3422</v>
      </c>
      <c r="L1150" t="s">
        <v>9570</v>
      </c>
      <c r="M1150" t="s">
        <v>9571</v>
      </c>
      <c r="O1150" t="s">
        <v>3598</v>
      </c>
      <c r="P1150">
        <v>95</v>
      </c>
      <c r="S1150" t="s">
        <v>9568</v>
      </c>
      <c r="T1150" t="s">
        <v>9568</v>
      </c>
      <c r="U1150" t="s">
        <v>9568</v>
      </c>
    </row>
    <row r="1151" spans="1:21" x14ac:dyDescent="0.2">
      <c r="A1151">
        <v>2625</v>
      </c>
      <c r="B1151" t="s">
        <v>1697</v>
      </c>
      <c r="C1151" t="s">
        <v>9572</v>
      </c>
      <c r="D1151" t="s">
        <v>4678</v>
      </c>
      <c r="E1151" t="s">
        <v>20884</v>
      </c>
      <c r="F1151" t="s">
        <v>7954</v>
      </c>
      <c r="G1151" t="s">
        <v>21480</v>
      </c>
      <c r="H1151" t="s">
        <v>20957</v>
      </c>
      <c r="I1151" t="s">
        <v>22206</v>
      </c>
      <c r="J1151" t="s">
        <v>5823</v>
      </c>
      <c r="K1151" t="s">
        <v>3391</v>
      </c>
      <c r="L1151" t="s">
        <v>9573</v>
      </c>
      <c r="M1151" t="s">
        <v>21481</v>
      </c>
      <c r="N1151" t="s">
        <v>21482</v>
      </c>
      <c r="O1151" t="s">
        <v>5753</v>
      </c>
      <c r="P1151">
        <v>18</v>
      </c>
      <c r="S1151" t="s">
        <v>9574</v>
      </c>
      <c r="T1151" t="s">
        <v>9574</v>
      </c>
      <c r="U1151" t="s">
        <v>9574</v>
      </c>
    </row>
    <row r="1152" spans="1:21" x14ac:dyDescent="0.2">
      <c r="A1152">
        <v>2626</v>
      </c>
      <c r="B1152" t="s">
        <v>1697</v>
      </c>
      <c r="C1152" t="s">
        <v>9575</v>
      </c>
      <c r="D1152" t="s">
        <v>9576</v>
      </c>
      <c r="F1152" t="s">
        <v>8441</v>
      </c>
      <c r="G1152" t="s">
        <v>7254</v>
      </c>
      <c r="H1152" t="s">
        <v>9577</v>
      </c>
      <c r="I1152" t="s">
        <v>3428</v>
      </c>
      <c r="J1152" t="s">
        <v>4052</v>
      </c>
      <c r="K1152" t="s">
        <v>3497</v>
      </c>
      <c r="L1152" t="s">
        <v>9578</v>
      </c>
      <c r="M1152" t="s">
        <v>9579</v>
      </c>
      <c r="O1152" t="s">
        <v>5826</v>
      </c>
      <c r="P1152">
        <v>62</v>
      </c>
      <c r="Q1152" t="s">
        <v>4554</v>
      </c>
      <c r="R1152">
        <v>162</v>
      </c>
      <c r="S1152" t="s">
        <v>3631</v>
      </c>
      <c r="T1152" t="s">
        <v>3631</v>
      </c>
      <c r="U1152" t="s">
        <v>9580</v>
      </c>
    </row>
    <row r="1153" spans="1:21" x14ac:dyDescent="0.2">
      <c r="A1153">
        <v>2627</v>
      </c>
      <c r="B1153" t="s">
        <v>1697</v>
      </c>
      <c r="C1153" t="s">
        <v>9581</v>
      </c>
      <c r="D1153" t="s">
        <v>4678</v>
      </c>
      <c r="E1153" t="s">
        <v>20884</v>
      </c>
      <c r="F1153" t="s">
        <v>8436</v>
      </c>
      <c r="G1153" t="s">
        <v>3625</v>
      </c>
      <c r="H1153" t="s">
        <v>4174</v>
      </c>
      <c r="I1153" t="s">
        <v>22206</v>
      </c>
      <c r="J1153" t="s">
        <v>5823</v>
      </c>
      <c r="K1153" t="s">
        <v>5340</v>
      </c>
      <c r="L1153" t="s">
        <v>9582</v>
      </c>
      <c r="M1153" t="s">
        <v>9583</v>
      </c>
      <c r="O1153" t="s">
        <v>4232</v>
      </c>
      <c r="P1153">
        <v>67</v>
      </c>
      <c r="S1153" t="s">
        <v>7933</v>
      </c>
      <c r="T1153" t="s">
        <v>7933</v>
      </c>
      <c r="U1153" t="s">
        <v>7933</v>
      </c>
    </row>
    <row r="1154" spans="1:21" x14ac:dyDescent="0.2">
      <c r="A1154">
        <v>2628</v>
      </c>
      <c r="B1154" t="s">
        <v>1697</v>
      </c>
      <c r="C1154" t="s">
        <v>9584</v>
      </c>
      <c r="D1154" t="s">
        <v>4678</v>
      </c>
      <c r="E1154" t="s">
        <v>20884</v>
      </c>
      <c r="F1154" t="s">
        <v>8436</v>
      </c>
      <c r="G1154" t="s">
        <v>4016</v>
      </c>
      <c r="H1154" t="s">
        <v>4174</v>
      </c>
      <c r="I1154" t="s">
        <v>22206</v>
      </c>
      <c r="J1154" t="s">
        <v>5823</v>
      </c>
      <c r="K1154" t="s">
        <v>5340</v>
      </c>
      <c r="L1154" t="s">
        <v>9585</v>
      </c>
      <c r="M1154" t="s">
        <v>9586</v>
      </c>
      <c r="O1154" t="s">
        <v>4232</v>
      </c>
      <c r="P1154">
        <v>67</v>
      </c>
      <c r="S1154" t="s">
        <v>9587</v>
      </c>
      <c r="T1154" t="s">
        <v>9587</v>
      </c>
      <c r="U1154" t="s">
        <v>9587</v>
      </c>
    </row>
    <row r="1155" spans="1:21" x14ac:dyDescent="0.2">
      <c r="A1155">
        <v>2629</v>
      </c>
      <c r="B1155" t="s">
        <v>1697</v>
      </c>
      <c r="C1155" t="s">
        <v>9588</v>
      </c>
      <c r="D1155" t="s">
        <v>9589</v>
      </c>
      <c r="F1155" t="s">
        <v>8660</v>
      </c>
      <c r="G1155" t="s">
        <v>3387</v>
      </c>
      <c r="H1155" t="s">
        <v>4174</v>
      </c>
      <c r="I1155" t="s">
        <v>22206</v>
      </c>
      <c r="J1155" t="s">
        <v>5823</v>
      </c>
      <c r="K1155" t="s">
        <v>5340</v>
      </c>
      <c r="L1155" t="s">
        <v>9590</v>
      </c>
      <c r="M1155" t="s">
        <v>9591</v>
      </c>
      <c r="O1155" t="s">
        <v>4232</v>
      </c>
      <c r="P1155">
        <v>67</v>
      </c>
      <c r="S1155" t="s">
        <v>7933</v>
      </c>
      <c r="T1155" t="s">
        <v>7933</v>
      </c>
      <c r="U1155" t="s">
        <v>7933</v>
      </c>
    </row>
    <row r="1156" spans="1:21" x14ac:dyDescent="0.2">
      <c r="A1156">
        <v>263</v>
      </c>
      <c r="B1156" t="s">
        <v>1697</v>
      </c>
      <c r="C1156" t="s">
        <v>9592</v>
      </c>
      <c r="D1156" t="s">
        <v>9593</v>
      </c>
      <c r="F1156" t="s">
        <v>3474</v>
      </c>
      <c r="G1156" t="s">
        <v>7763</v>
      </c>
      <c r="H1156" t="s">
        <v>20924</v>
      </c>
      <c r="I1156" t="s">
        <v>22206</v>
      </c>
      <c r="J1156" t="s">
        <v>22211</v>
      </c>
      <c r="K1156" t="s">
        <v>9548</v>
      </c>
      <c r="L1156" t="s">
        <v>9594</v>
      </c>
      <c r="M1156" t="s">
        <v>9595</v>
      </c>
      <c r="N1156" t="s">
        <v>3017</v>
      </c>
      <c r="S1156" t="s">
        <v>9596</v>
      </c>
      <c r="T1156" t="s">
        <v>9596</v>
      </c>
      <c r="U1156" t="s">
        <v>9596</v>
      </c>
    </row>
    <row r="1157" spans="1:21" x14ac:dyDescent="0.2">
      <c r="A1157">
        <v>2630</v>
      </c>
      <c r="B1157" t="s">
        <v>1697</v>
      </c>
      <c r="C1157" t="s">
        <v>9597</v>
      </c>
      <c r="D1157" t="s">
        <v>4088</v>
      </c>
      <c r="F1157" t="s">
        <v>8441</v>
      </c>
      <c r="G1157" t="s">
        <v>3747</v>
      </c>
      <c r="H1157" t="s">
        <v>21408</v>
      </c>
      <c r="I1157" t="s">
        <v>22207</v>
      </c>
      <c r="J1157" t="s">
        <v>3671</v>
      </c>
      <c r="K1157" t="s">
        <v>4475</v>
      </c>
      <c r="L1157" t="s">
        <v>9598</v>
      </c>
      <c r="M1157" t="s">
        <v>9599</v>
      </c>
      <c r="O1157" t="s">
        <v>4421</v>
      </c>
      <c r="P1157">
        <v>61</v>
      </c>
      <c r="Q1157" t="s">
        <v>4554</v>
      </c>
      <c r="R1157">
        <v>162</v>
      </c>
      <c r="S1157" t="s">
        <v>9600</v>
      </c>
      <c r="T1157" t="s">
        <v>9600</v>
      </c>
      <c r="U1157" t="s">
        <v>9601</v>
      </c>
    </row>
    <row r="1158" spans="1:21" x14ac:dyDescent="0.2">
      <c r="A1158">
        <v>2631</v>
      </c>
      <c r="B1158" t="s">
        <v>1697</v>
      </c>
      <c r="C1158" t="s">
        <v>9602</v>
      </c>
      <c r="D1158" t="s">
        <v>5136</v>
      </c>
      <c r="F1158" t="s">
        <v>3552</v>
      </c>
      <c r="G1158" t="s">
        <v>3625</v>
      </c>
      <c r="H1158" t="s">
        <v>21483</v>
      </c>
      <c r="I1158" t="s">
        <v>5451</v>
      </c>
      <c r="J1158" t="s">
        <v>3874</v>
      </c>
      <c r="K1158" t="s">
        <v>3545</v>
      </c>
      <c r="L1158" t="s">
        <v>9603</v>
      </c>
      <c r="M1158" t="s">
        <v>9604</v>
      </c>
      <c r="Q1158" t="s">
        <v>4362</v>
      </c>
      <c r="R1158">
        <v>242</v>
      </c>
      <c r="S1158" t="s">
        <v>9168</v>
      </c>
      <c r="T1158" t="s">
        <v>9168</v>
      </c>
      <c r="U1158" t="s">
        <v>8794</v>
      </c>
    </row>
    <row r="1159" spans="1:21" x14ac:dyDescent="0.2">
      <c r="A1159">
        <v>2632</v>
      </c>
      <c r="B1159" t="s">
        <v>1697</v>
      </c>
      <c r="C1159" t="s">
        <v>9605</v>
      </c>
      <c r="D1159" t="s">
        <v>9606</v>
      </c>
      <c r="F1159" t="s">
        <v>6012</v>
      </c>
      <c r="G1159" t="s">
        <v>3387</v>
      </c>
      <c r="H1159" t="s">
        <v>3793</v>
      </c>
      <c r="I1159" t="s">
        <v>22206</v>
      </c>
      <c r="J1159" t="s">
        <v>5823</v>
      </c>
      <c r="K1159" t="s">
        <v>3545</v>
      </c>
      <c r="L1159" t="s">
        <v>9607</v>
      </c>
      <c r="M1159" t="s">
        <v>9608</v>
      </c>
      <c r="N1159" t="s">
        <v>9609</v>
      </c>
      <c r="S1159" t="s">
        <v>9610</v>
      </c>
      <c r="T1159" t="s">
        <v>9611</v>
      </c>
      <c r="U1159" t="s">
        <v>9611</v>
      </c>
    </row>
    <row r="1160" spans="1:21" x14ac:dyDescent="0.2">
      <c r="A1160">
        <v>2633</v>
      </c>
      <c r="B1160" t="s">
        <v>1697</v>
      </c>
      <c r="C1160" t="s">
        <v>9612</v>
      </c>
      <c r="D1160" t="s">
        <v>9613</v>
      </c>
      <c r="F1160" t="s">
        <v>6012</v>
      </c>
      <c r="G1160" t="s">
        <v>18349</v>
      </c>
      <c r="H1160" t="s">
        <v>20578</v>
      </c>
      <c r="I1160" t="s">
        <v>22206</v>
      </c>
      <c r="J1160" t="s">
        <v>5823</v>
      </c>
      <c r="K1160" t="s">
        <v>3422</v>
      </c>
      <c r="L1160" t="s">
        <v>9614</v>
      </c>
      <c r="M1160" t="s">
        <v>9615</v>
      </c>
      <c r="N1160" t="s">
        <v>3637</v>
      </c>
    </row>
    <row r="1161" spans="1:21" x14ac:dyDescent="0.2">
      <c r="A1161">
        <v>2634</v>
      </c>
      <c r="B1161" t="s">
        <v>1697</v>
      </c>
      <c r="C1161" t="s">
        <v>9616</v>
      </c>
      <c r="D1161" t="s">
        <v>9617</v>
      </c>
      <c r="F1161" t="s">
        <v>6012</v>
      </c>
      <c r="G1161" t="s">
        <v>3387</v>
      </c>
      <c r="H1161" t="s">
        <v>3690</v>
      </c>
      <c r="I1161" t="s">
        <v>5856</v>
      </c>
      <c r="J1161" t="s">
        <v>3679</v>
      </c>
      <c r="K1161" t="s">
        <v>3545</v>
      </c>
      <c r="L1161" t="s">
        <v>9618</v>
      </c>
      <c r="M1161" t="s">
        <v>9619</v>
      </c>
      <c r="N1161" t="s">
        <v>9620</v>
      </c>
      <c r="S1161" t="s">
        <v>9621</v>
      </c>
      <c r="T1161" t="s">
        <v>9621</v>
      </c>
      <c r="U1161" t="s">
        <v>9621</v>
      </c>
    </row>
    <row r="1162" spans="1:21" x14ac:dyDescent="0.2">
      <c r="A1162">
        <v>2635</v>
      </c>
      <c r="B1162" t="s">
        <v>1697</v>
      </c>
      <c r="C1162" t="s">
        <v>9622</v>
      </c>
      <c r="D1162" t="s">
        <v>3655</v>
      </c>
      <c r="F1162" t="s">
        <v>3992</v>
      </c>
      <c r="G1162" t="s">
        <v>3387</v>
      </c>
      <c r="H1162" t="s">
        <v>3714</v>
      </c>
      <c r="I1162" t="s">
        <v>5856</v>
      </c>
      <c r="J1162" t="s">
        <v>9528</v>
      </c>
      <c r="K1162" t="s">
        <v>3422</v>
      </c>
      <c r="L1162" t="s">
        <v>9623</v>
      </c>
      <c r="M1162" t="s">
        <v>9624</v>
      </c>
      <c r="N1162" t="s">
        <v>3394</v>
      </c>
      <c r="O1162" t="s">
        <v>9625</v>
      </c>
      <c r="P1162">
        <v>44</v>
      </c>
      <c r="Q1162" t="s">
        <v>4362</v>
      </c>
      <c r="R1162">
        <v>242</v>
      </c>
      <c r="S1162" t="s">
        <v>5425</v>
      </c>
      <c r="T1162" t="s">
        <v>5425</v>
      </c>
      <c r="U1162" t="s">
        <v>5311</v>
      </c>
    </row>
    <row r="1163" spans="1:21" x14ac:dyDescent="0.2">
      <c r="A1163">
        <v>2636</v>
      </c>
      <c r="B1163" t="s">
        <v>1697</v>
      </c>
      <c r="C1163" t="s">
        <v>9626</v>
      </c>
      <c r="D1163" t="s">
        <v>9627</v>
      </c>
      <c r="F1163" t="s">
        <v>3585</v>
      </c>
      <c r="G1163" t="s">
        <v>8942</v>
      </c>
      <c r="H1163" t="s">
        <v>3723</v>
      </c>
      <c r="I1163" t="s">
        <v>5856</v>
      </c>
      <c r="J1163" t="s">
        <v>3611</v>
      </c>
      <c r="K1163" t="s">
        <v>3422</v>
      </c>
      <c r="L1163" t="s">
        <v>9628</v>
      </c>
      <c r="M1163" t="s">
        <v>9629</v>
      </c>
      <c r="N1163" t="s">
        <v>3394</v>
      </c>
      <c r="O1163" t="s">
        <v>9625</v>
      </c>
      <c r="P1163">
        <v>44</v>
      </c>
      <c r="Q1163" t="s">
        <v>4362</v>
      </c>
      <c r="R1163">
        <v>242</v>
      </c>
      <c r="S1163" t="s">
        <v>9630</v>
      </c>
      <c r="T1163" t="s">
        <v>9630</v>
      </c>
      <c r="U1163" t="s">
        <v>5311</v>
      </c>
    </row>
    <row r="1164" spans="1:21" x14ac:dyDescent="0.2">
      <c r="A1164">
        <v>2637</v>
      </c>
      <c r="B1164" t="s">
        <v>1697</v>
      </c>
      <c r="C1164" t="s">
        <v>9631</v>
      </c>
      <c r="D1164" t="s">
        <v>9632</v>
      </c>
      <c r="F1164" t="s">
        <v>3669</v>
      </c>
      <c r="G1164" t="s">
        <v>7763</v>
      </c>
      <c r="H1164" t="s">
        <v>4551</v>
      </c>
      <c r="I1164" t="s">
        <v>22206</v>
      </c>
      <c r="J1164" t="s">
        <v>5823</v>
      </c>
      <c r="K1164" t="s">
        <v>3422</v>
      </c>
      <c r="L1164" t="s">
        <v>9633</v>
      </c>
      <c r="M1164" t="s">
        <v>9634</v>
      </c>
      <c r="N1164" t="s">
        <v>3637</v>
      </c>
    </row>
    <row r="1165" spans="1:21" x14ac:dyDescent="0.2">
      <c r="A1165">
        <v>2638</v>
      </c>
      <c r="B1165" t="s">
        <v>1697</v>
      </c>
      <c r="C1165" t="s">
        <v>9635</v>
      </c>
      <c r="D1165" t="s">
        <v>9636</v>
      </c>
      <c r="F1165" t="s">
        <v>3585</v>
      </c>
      <c r="G1165" t="s">
        <v>21484</v>
      </c>
      <c r="H1165" t="s">
        <v>20938</v>
      </c>
      <c r="I1165" t="s">
        <v>22206</v>
      </c>
      <c r="J1165" t="s">
        <v>5823</v>
      </c>
      <c r="K1165" t="s">
        <v>3422</v>
      </c>
      <c r="L1165" t="s">
        <v>9637</v>
      </c>
      <c r="M1165" t="s">
        <v>9638</v>
      </c>
      <c r="N1165" t="s">
        <v>3637</v>
      </c>
    </row>
    <row r="1166" spans="1:21" x14ac:dyDescent="0.2">
      <c r="A1166">
        <v>2639</v>
      </c>
      <c r="B1166" t="s">
        <v>1697</v>
      </c>
      <c r="C1166" t="s">
        <v>9639</v>
      </c>
      <c r="D1166" t="s">
        <v>9640</v>
      </c>
      <c r="F1166" t="s">
        <v>9641</v>
      </c>
      <c r="G1166" t="s">
        <v>3625</v>
      </c>
      <c r="H1166" t="s">
        <v>12327</v>
      </c>
      <c r="I1166" t="s">
        <v>9642</v>
      </c>
      <c r="J1166" t="s">
        <v>3521</v>
      </c>
      <c r="K1166" t="s">
        <v>3422</v>
      </c>
      <c r="L1166" t="s">
        <v>9643</v>
      </c>
      <c r="M1166" t="s">
        <v>9644</v>
      </c>
      <c r="O1166" t="s">
        <v>9625</v>
      </c>
      <c r="P1166">
        <v>44</v>
      </c>
      <c r="Q1166" t="s">
        <v>4362</v>
      </c>
      <c r="R1166">
        <v>242</v>
      </c>
      <c r="S1166" t="s">
        <v>9645</v>
      </c>
      <c r="T1166" t="s">
        <v>9645</v>
      </c>
      <c r="U1166" t="s">
        <v>5233</v>
      </c>
    </row>
    <row r="1167" spans="1:21" x14ac:dyDescent="0.2">
      <c r="A1167">
        <v>264</v>
      </c>
      <c r="B1167" t="s">
        <v>1697</v>
      </c>
      <c r="C1167" t="s">
        <v>9646</v>
      </c>
      <c r="D1167" t="s">
        <v>9647</v>
      </c>
      <c r="F1167" t="s">
        <v>4489</v>
      </c>
      <c r="G1167" t="s">
        <v>21403</v>
      </c>
      <c r="H1167" t="s">
        <v>15039</v>
      </c>
      <c r="I1167" t="s">
        <v>4168</v>
      </c>
      <c r="J1167" t="s">
        <v>20905</v>
      </c>
      <c r="K1167" t="s">
        <v>4284</v>
      </c>
      <c r="L1167" t="s">
        <v>9648</v>
      </c>
      <c r="M1167" t="s">
        <v>9649</v>
      </c>
      <c r="N1167" t="s">
        <v>3433</v>
      </c>
      <c r="O1167" t="s">
        <v>3395</v>
      </c>
      <c r="P1167">
        <v>90</v>
      </c>
      <c r="Q1167" t="s">
        <v>3396</v>
      </c>
      <c r="R1167">
        <v>213</v>
      </c>
      <c r="S1167" t="s">
        <v>9650</v>
      </c>
      <c r="T1167" t="s">
        <v>9650</v>
      </c>
      <c r="U1167" t="s">
        <v>3877</v>
      </c>
    </row>
    <row r="1168" spans="1:21" x14ac:dyDescent="0.2">
      <c r="A1168">
        <v>2640</v>
      </c>
      <c r="B1168" t="s">
        <v>1697</v>
      </c>
      <c r="C1168" t="s">
        <v>9651</v>
      </c>
      <c r="D1168" t="s">
        <v>4678</v>
      </c>
      <c r="E1168" t="s">
        <v>20884</v>
      </c>
      <c r="F1168" t="s">
        <v>8436</v>
      </c>
      <c r="G1168" t="s">
        <v>5888</v>
      </c>
      <c r="H1168" t="s">
        <v>4174</v>
      </c>
      <c r="I1168" t="s">
        <v>22206</v>
      </c>
      <c r="J1168" t="s">
        <v>5823</v>
      </c>
      <c r="K1168" t="s">
        <v>6121</v>
      </c>
      <c r="L1168" t="s">
        <v>9652</v>
      </c>
      <c r="M1168" t="s">
        <v>9653</v>
      </c>
      <c r="O1168" t="s">
        <v>4421</v>
      </c>
      <c r="P1168">
        <v>61</v>
      </c>
      <c r="S1168" t="s">
        <v>8528</v>
      </c>
      <c r="T1168" t="s">
        <v>8528</v>
      </c>
      <c r="U1168" t="s">
        <v>8528</v>
      </c>
    </row>
    <row r="1169" spans="1:21" x14ac:dyDescent="0.2">
      <c r="A1169">
        <v>2641</v>
      </c>
      <c r="B1169" t="s">
        <v>1697</v>
      </c>
      <c r="C1169" t="s">
        <v>9654</v>
      </c>
      <c r="D1169" t="s">
        <v>4678</v>
      </c>
      <c r="E1169" t="s">
        <v>20884</v>
      </c>
      <c r="F1169" t="s">
        <v>8436</v>
      </c>
      <c r="G1169" t="s">
        <v>5888</v>
      </c>
      <c r="H1169" t="s">
        <v>4174</v>
      </c>
      <c r="I1169" t="s">
        <v>22206</v>
      </c>
      <c r="J1169" t="s">
        <v>5823</v>
      </c>
      <c r="K1169" t="s">
        <v>3391</v>
      </c>
      <c r="L1169" t="s">
        <v>9655</v>
      </c>
      <c r="M1169" t="s">
        <v>9656</v>
      </c>
      <c r="O1169" t="s">
        <v>4421</v>
      </c>
      <c r="P1169">
        <v>61</v>
      </c>
      <c r="S1169" t="s">
        <v>9657</v>
      </c>
      <c r="T1169" t="s">
        <v>9657</v>
      </c>
      <c r="U1169" t="s">
        <v>9657</v>
      </c>
    </row>
    <row r="1170" spans="1:21" x14ac:dyDescent="0.2">
      <c r="A1170">
        <v>2642</v>
      </c>
      <c r="B1170" t="s">
        <v>1697</v>
      </c>
      <c r="C1170" t="s">
        <v>9658</v>
      </c>
      <c r="D1170" t="s">
        <v>5202</v>
      </c>
      <c r="E1170" t="s">
        <v>20878</v>
      </c>
      <c r="F1170" t="s">
        <v>8927</v>
      </c>
      <c r="G1170" t="s">
        <v>3387</v>
      </c>
      <c r="H1170" t="s">
        <v>10791</v>
      </c>
      <c r="I1170" t="s">
        <v>8426</v>
      </c>
      <c r="J1170" t="s">
        <v>3894</v>
      </c>
      <c r="K1170" t="s">
        <v>6121</v>
      </c>
      <c r="L1170" t="s">
        <v>9659</v>
      </c>
      <c r="M1170" t="s">
        <v>9660</v>
      </c>
      <c r="O1170" t="s">
        <v>4421</v>
      </c>
      <c r="P1170">
        <v>61</v>
      </c>
      <c r="Q1170" t="s">
        <v>4554</v>
      </c>
      <c r="R1170">
        <v>162</v>
      </c>
      <c r="S1170" t="s">
        <v>8464</v>
      </c>
      <c r="T1170" t="s">
        <v>8464</v>
      </c>
      <c r="U1170" t="s">
        <v>4521</v>
      </c>
    </row>
    <row r="1171" spans="1:21" x14ac:dyDescent="0.2">
      <c r="A1171">
        <v>2643</v>
      </c>
      <c r="B1171" t="s">
        <v>1697</v>
      </c>
      <c r="C1171" t="s">
        <v>9661</v>
      </c>
      <c r="D1171" t="s">
        <v>5202</v>
      </c>
      <c r="E1171" t="s">
        <v>20879</v>
      </c>
      <c r="F1171" t="s">
        <v>8927</v>
      </c>
      <c r="G1171" t="s">
        <v>3387</v>
      </c>
      <c r="H1171" t="s">
        <v>4174</v>
      </c>
      <c r="I1171" t="s">
        <v>22206</v>
      </c>
      <c r="J1171" t="s">
        <v>5823</v>
      </c>
      <c r="K1171" t="s">
        <v>6121</v>
      </c>
      <c r="L1171" t="s">
        <v>9662</v>
      </c>
      <c r="M1171" t="s">
        <v>9663</v>
      </c>
      <c r="O1171" t="s">
        <v>5826</v>
      </c>
      <c r="P1171">
        <v>62</v>
      </c>
      <c r="S1171" t="s">
        <v>3700</v>
      </c>
      <c r="T1171" t="s">
        <v>3700</v>
      </c>
      <c r="U1171" t="s">
        <v>3700</v>
      </c>
    </row>
    <row r="1172" spans="1:21" x14ac:dyDescent="0.2">
      <c r="A1172">
        <v>2644</v>
      </c>
      <c r="B1172" t="s">
        <v>1697</v>
      </c>
      <c r="C1172" t="s">
        <v>9664</v>
      </c>
      <c r="D1172" t="s">
        <v>5202</v>
      </c>
      <c r="E1172" t="s">
        <v>20879</v>
      </c>
      <c r="F1172" t="s">
        <v>8927</v>
      </c>
      <c r="G1172" t="s">
        <v>3387</v>
      </c>
      <c r="H1172" t="s">
        <v>4174</v>
      </c>
      <c r="I1172" t="s">
        <v>22206</v>
      </c>
      <c r="J1172" t="s">
        <v>5823</v>
      </c>
      <c r="K1172" t="s">
        <v>6121</v>
      </c>
      <c r="L1172" t="s">
        <v>9665</v>
      </c>
      <c r="M1172" t="s">
        <v>9666</v>
      </c>
      <c r="O1172" t="s">
        <v>5826</v>
      </c>
      <c r="P1172">
        <v>62</v>
      </c>
      <c r="S1172" t="s">
        <v>9667</v>
      </c>
      <c r="T1172" t="s">
        <v>9667</v>
      </c>
      <c r="U1172" t="s">
        <v>9667</v>
      </c>
    </row>
    <row r="1173" spans="1:21" x14ac:dyDescent="0.2">
      <c r="A1173">
        <v>2645</v>
      </c>
      <c r="B1173" t="s">
        <v>1697</v>
      </c>
      <c r="C1173" t="s">
        <v>9668</v>
      </c>
      <c r="D1173" t="s">
        <v>5202</v>
      </c>
      <c r="E1173" t="s">
        <v>20879</v>
      </c>
      <c r="F1173" t="s">
        <v>8927</v>
      </c>
      <c r="G1173" t="s">
        <v>3387</v>
      </c>
      <c r="H1173" t="s">
        <v>4174</v>
      </c>
      <c r="I1173" t="s">
        <v>22206</v>
      </c>
      <c r="J1173" t="s">
        <v>5823</v>
      </c>
      <c r="K1173" t="s">
        <v>6121</v>
      </c>
      <c r="L1173" t="s">
        <v>9669</v>
      </c>
      <c r="M1173" t="s">
        <v>9670</v>
      </c>
      <c r="O1173" t="s">
        <v>5826</v>
      </c>
      <c r="P1173">
        <v>62</v>
      </c>
      <c r="S1173" t="s">
        <v>8464</v>
      </c>
      <c r="T1173" t="s">
        <v>8464</v>
      </c>
      <c r="U1173" t="s">
        <v>8464</v>
      </c>
    </row>
    <row r="1174" spans="1:21" x14ac:dyDescent="0.2">
      <c r="A1174">
        <v>2646</v>
      </c>
      <c r="B1174" t="s">
        <v>1697</v>
      </c>
      <c r="C1174" t="s">
        <v>9671</v>
      </c>
      <c r="D1174" t="s">
        <v>5202</v>
      </c>
      <c r="E1174" t="s">
        <v>20879</v>
      </c>
      <c r="F1174" t="s">
        <v>8927</v>
      </c>
      <c r="G1174" t="s">
        <v>6415</v>
      </c>
      <c r="H1174" t="s">
        <v>4174</v>
      </c>
      <c r="I1174" t="s">
        <v>5820</v>
      </c>
      <c r="J1174" t="s">
        <v>5477</v>
      </c>
      <c r="K1174" t="s">
        <v>6121</v>
      </c>
      <c r="L1174" t="s">
        <v>9672</v>
      </c>
      <c r="M1174" t="s">
        <v>9673</v>
      </c>
      <c r="O1174" t="s">
        <v>4421</v>
      </c>
      <c r="P1174">
        <v>61</v>
      </c>
      <c r="S1174" t="s">
        <v>9674</v>
      </c>
      <c r="T1174" t="s">
        <v>9674</v>
      </c>
      <c r="U1174" t="s">
        <v>9674</v>
      </c>
    </row>
    <row r="1175" spans="1:21" x14ac:dyDescent="0.2">
      <c r="A1175">
        <v>2647</v>
      </c>
      <c r="B1175" t="s">
        <v>1697</v>
      </c>
      <c r="C1175" t="s">
        <v>9675</v>
      </c>
      <c r="D1175" t="s">
        <v>5202</v>
      </c>
      <c r="E1175" t="s">
        <v>20879</v>
      </c>
      <c r="F1175" t="s">
        <v>8927</v>
      </c>
      <c r="G1175" t="s">
        <v>3387</v>
      </c>
      <c r="H1175" t="s">
        <v>4174</v>
      </c>
      <c r="I1175" t="s">
        <v>22206</v>
      </c>
      <c r="J1175" t="s">
        <v>5823</v>
      </c>
      <c r="K1175" t="s">
        <v>6121</v>
      </c>
      <c r="L1175" t="s">
        <v>9676</v>
      </c>
      <c r="M1175" t="s">
        <v>9677</v>
      </c>
      <c r="O1175" t="s">
        <v>4421</v>
      </c>
      <c r="P1175">
        <v>61</v>
      </c>
      <c r="S1175" t="s">
        <v>3631</v>
      </c>
      <c r="T1175" t="s">
        <v>3631</v>
      </c>
      <c r="U1175" t="s">
        <v>3631</v>
      </c>
    </row>
    <row r="1176" spans="1:21" x14ac:dyDescent="0.2">
      <c r="A1176">
        <v>2648</v>
      </c>
      <c r="B1176" t="s">
        <v>1697</v>
      </c>
      <c r="C1176" t="s">
        <v>9678</v>
      </c>
      <c r="D1176" t="s">
        <v>4678</v>
      </c>
      <c r="E1176" t="s">
        <v>20884</v>
      </c>
      <c r="F1176" t="s">
        <v>8436</v>
      </c>
      <c r="G1176" t="s">
        <v>3387</v>
      </c>
      <c r="H1176" t="s">
        <v>4174</v>
      </c>
      <c r="I1176" t="s">
        <v>22206</v>
      </c>
      <c r="J1176" t="s">
        <v>5823</v>
      </c>
      <c r="K1176" t="s">
        <v>6121</v>
      </c>
      <c r="L1176" t="s">
        <v>9679</v>
      </c>
      <c r="M1176" t="s">
        <v>9680</v>
      </c>
      <c r="O1176" t="s">
        <v>5826</v>
      </c>
      <c r="P1176">
        <v>62</v>
      </c>
      <c r="S1176" t="s">
        <v>9667</v>
      </c>
      <c r="T1176" t="s">
        <v>9667</v>
      </c>
      <c r="U1176" t="s">
        <v>9667</v>
      </c>
    </row>
    <row r="1177" spans="1:21" x14ac:dyDescent="0.2">
      <c r="A1177">
        <v>2649</v>
      </c>
      <c r="B1177" t="s">
        <v>1697</v>
      </c>
      <c r="C1177" t="s">
        <v>9681</v>
      </c>
      <c r="D1177" t="s">
        <v>5202</v>
      </c>
      <c r="E1177" t="s">
        <v>20879</v>
      </c>
      <c r="F1177" t="s">
        <v>8927</v>
      </c>
      <c r="G1177" t="s">
        <v>3387</v>
      </c>
      <c r="H1177" t="s">
        <v>4174</v>
      </c>
      <c r="I1177" t="s">
        <v>8181</v>
      </c>
      <c r="J1177" t="s">
        <v>3671</v>
      </c>
      <c r="K1177" t="s">
        <v>6121</v>
      </c>
      <c r="L1177" t="s">
        <v>9682</v>
      </c>
      <c r="M1177" t="s">
        <v>9683</v>
      </c>
      <c r="O1177" t="s">
        <v>4232</v>
      </c>
      <c r="P1177">
        <v>67</v>
      </c>
      <c r="Q1177" t="s">
        <v>4554</v>
      </c>
      <c r="R1177">
        <v>162</v>
      </c>
      <c r="S1177" t="s">
        <v>8493</v>
      </c>
      <c r="T1177" t="s">
        <v>4521</v>
      </c>
      <c r="U1177" t="s">
        <v>4521</v>
      </c>
    </row>
    <row r="1178" spans="1:21" x14ac:dyDescent="0.2">
      <c r="A1178">
        <v>265</v>
      </c>
      <c r="B1178" t="s">
        <v>1697</v>
      </c>
      <c r="C1178" t="s">
        <v>9684</v>
      </c>
      <c r="D1178" t="s">
        <v>9685</v>
      </c>
      <c r="F1178" t="s">
        <v>3386</v>
      </c>
      <c r="G1178" t="s">
        <v>3747</v>
      </c>
      <c r="H1178" t="s">
        <v>5062</v>
      </c>
      <c r="I1178" t="s">
        <v>4168</v>
      </c>
      <c r="J1178" t="s">
        <v>3437</v>
      </c>
      <c r="K1178" t="s">
        <v>3497</v>
      </c>
      <c r="L1178" t="s">
        <v>9686</v>
      </c>
      <c r="M1178" t="s">
        <v>9687</v>
      </c>
      <c r="N1178" t="s">
        <v>3433</v>
      </c>
      <c r="O1178" t="s">
        <v>3395</v>
      </c>
      <c r="P1178">
        <v>77</v>
      </c>
      <c r="Q1178" t="s">
        <v>3396</v>
      </c>
      <c r="R1178">
        <v>209</v>
      </c>
      <c r="S1178" t="s">
        <v>9688</v>
      </c>
      <c r="T1178" t="s">
        <v>9688</v>
      </c>
      <c r="U1178" t="s">
        <v>6110</v>
      </c>
    </row>
    <row r="1179" spans="1:21" x14ac:dyDescent="0.2">
      <c r="A1179">
        <v>2650</v>
      </c>
      <c r="B1179" t="s">
        <v>1697</v>
      </c>
      <c r="C1179" t="s">
        <v>9689</v>
      </c>
      <c r="D1179" t="s">
        <v>5055</v>
      </c>
      <c r="F1179" t="s">
        <v>8441</v>
      </c>
      <c r="G1179" t="s">
        <v>3747</v>
      </c>
      <c r="H1179" t="s">
        <v>21485</v>
      </c>
      <c r="I1179" t="s">
        <v>3595</v>
      </c>
      <c r="J1179" t="s">
        <v>3402</v>
      </c>
      <c r="K1179" t="s">
        <v>3545</v>
      </c>
      <c r="L1179" t="s">
        <v>9690</v>
      </c>
      <c r="M1179" t="s">
        <v>9691</v>
      </c>
      <c r="N1179" t="s">
        <v>9692</v>
      </c>
      <c r="O1179" t="s">
        <v>4421</v>
      </c>
      <c r="P1179">
        <v>60</v>
      </c>
      <c r="Q1179" t="s">
        <v>5925</v>
      </c>
      <c r="R1179">
        <v>163</v>
      </c>
      <c r="S1179" t="s">
        <v>7784</v>
      </c>
      <c r="T1179" t="s">
        <v>7784</v>
      </c>
      <c r="U1179" t="s">
        <v>3891</v>
      </c>
    </row>
    <row r="1180" spans="1:21" x14ac:dyDescent="0.2">
      <c r="A1180">
        <v>2651</v>
      </c>
      <c r="B1180" t="s">
        <v>1697</v>
      </c>
      <c r="C1180" t="s">
        <v>9693</v>
      </c>
      <c r="D1180" t="s">
        <v>9694</v>
      </c>
      <c r="F1180" t="s">
        <v>9695</v>
      </c>
      <c r="G1180" t="s">
        <v>4016</v>
      </c>
      <c r="H1180" t="s">
        <v>6861</v>
      </c>
      <c r="I1180" t="s">
        <v>22207</v>
      </c>
      <c r="J1180" t="s">
        <v>3827</v>
      </c>
      <c r="K1180" t="s">
        <v>3545</v>
      </c>
      <c r="L1180" t="s">
        <v>9696</v>
      </c>
      <c r="M1180" t="s">
        <v>5957</v>
      </c>
      <c r="N1180" t="s">
        <v>3394</v>
      </c>
      <c r="O1180" t="s">
        <v>4421</v>
      </c>
      <c r="P1180">
        <v>65</v>
      </c>
      <c r="Q1180" t="s">
        <v>5925</v>
      </c>
      <c r="R1180">
        <v>160</v>
      </c>
      <c r="S1180" t="s">
        <v>9697</v>
      </c>
      <c r="T1180" t="s">
        <v>9697</v>
      </c>
      <c r="U1180" t="s">
        <v>5332</v>
      </c>
    </row>
    <row r="1181" spans="1:21" x14ac:dyDescent="0.2">
      <c r="A1181">
        <v>2652</v>
      </c>
      <c r="B1181" t="s">
        <v>1697</v>
      </c>
      <c r="C1181" t="s">
        <v>9698</v>
      </c>
      <c r="D1181" t="s">
        <v>9699</v>
      </c>
      <c r="F1181" t="s">
        <v>9700</v>
      </c>
      <c r="G1181" t="s">
        <v>4016</v>
      </c>
      <c r="H1181" t="s">
        <v>8919</v>
      </c>
      <c r="I1181" t="s">
        <v>22207</v>
      </c>
      <c r="J1181" t="s">
        <v>3578</v>
      </c>
      <c r="K1181" t="s">
        <v>3545</v>
      </c>
      <c r="L1181" t="s">
        <v>9701</v>
      </c>
      <c r="M1181" t="s">
        <v>9702</v>
      </c>
      <c r="N1181" t="s">
        <v>4513</v>
      </c>
      <c r="O1181" t="s">
        <v>4421</v>
      </c>
      <c r="P1181">
        <v>65</v>
      </c>
      <c r="Q1181" t="s">
        <v>5925</v>
      </c>
      <c r="R1181">
        <v>160</v>
      </c>
      <c r="S1181" t="s">
        <v>9372</v>
      </c>
      <c r="T1181" t="s">
        <v>9372</v>
      </c>
      <c r="U1181" t="s">
        <v>9703</v>
      </c>
    </row>
    <row r="1182" spans="1:21" x14ac:dyDescent="0.2">
      <c r="A1182">
        <v>2655</v>
      </c>
      <c r="B1182" t="s">
        <v>1697</v>
      </c>
      <c r="C1182" t="s">
        <v>9704</v>
      </c>
      <c r="D1182" t="s">
        <v>9705</v>
      </c>
      <c r="F1182" t="s">
        <v>8738</v>
      </c>
      <c r="G1182" t="s">
        <v>3465</v>
      </c>
      <c r="H1182" t="s">
        <v>5106</v>
      </c>
      <c r="I1182" t="s">
        <v>3627</v>
      </c>
      <c r="J1182" t="s">
        <v>3512</v>
      </c>
      <c r="K1182" t="s">
        <v>3545</v>
      </c>
      <c r="L1182" t="s">
        <v>9706</v>
      </c>
      <c r="M1182" t="s">
        <v>4985</v>
      </c>
      <c r="N1182" t="s">
        <v>3433</v>
      </c>
      <c r="O1182" t="s">
        <v>4421</v>
      </c>
      <c r="P1182">
        <v>60</v>
      </c>
      <c r="Q1182" t="s">
        <v>5925</v>
      </c>
      <c r="R1182">
        <v>163</v>
      </c>
      <c r="S1182" t="s">
        <v>8781</v>
      </c>
      <c r="T1182" t="s">
        <v>8781</v>
      </c>
      <c r="U1182" t="s">
        <v>9505</v>
      </c>
    </row>
    <row r="1183" spans="1:21" x14ac:dyDescent="0.2">
      <c r="A1183">
        <v>2656</v>
      </c>
      <c r="B1183" t="s">
        <v>1697</v>
      </c>
      <c r="C1183" t="s">
        <v>9707</v>
      </c>
      <c r="D1183" t="s">
        <v>9708</v>
      </c>
      <c r="F1183" t="s">
        <v>8441</v>
      </c>
      <c r="G1183" t="s">
        <v>3387</v>
      </c>
      <c r="H1183" t="s">
        <v>8774</v>
      </c>
      <c r="I1183" t="s">
        <v>3595</v>
      </c>
      <c r="J1183" t="s">
        <v>3578</v>
      </c>
      <c r="K1183" t="s">
        <v>3545</v>
      </c>
      <c r="L1183" t="s">
        <v>9710</v>
      </c>
      <c r="M1183" t="s">
        <v>9711</v>
      </c>
      <c r="N1183" t="s">
        <v>4513</v>
      </c>
      <c r="O1183" t="s">
        <v>5826</v>
      </c>
      <c r="P1183">
        <v>63</v>
      </c>
      <c r="Q1183" t="s">
        <v>5925</v>
      </c>
      <c r="R1183">
        <v>160</v>
      </c>
      <c r="S1183" t="s">
        <v>9712</v>
      </c>
      <c r="T1183" t="s">
        <v>9712</v>
      </c>
      <c r="U1183" t="s">
        <v>9531</v>
      </c>
    </row>
    <row r="1184" spans="1:21" x14ac:dyDescent="0.2">
      <c r="A1184">
        <v>2657</v>
      </c>
      <c r="B1184" t="s">
        <v>1697</v>
      </c>
      <c r="C1184" t="s">
        <v>9713</v>
      </c>
      <c r="D1184" t="s">
        <v>6100</v>
      </c>
      <c r="E1184" t="s">
        <v>20884</v>
      </c>
      <c r="F1184" t="s">
        <v>9714</v>
      </c>
      <c r="G1184" t="s">
        <v>4593</v>
      </c>
      <c r="H1184" t="s">
        <v>4174</v>
      </c>
      <c r="I1184" t="s">
        <v>22206</v>
      </c>
      <c r="J1184" t="s">
        <v>5823</v>
      </c>
      <c r="K1184" t="s">
        <v>5340</v>
      </c>
      <c r="L1184" t="s">
        <v>9715</v>
      </c>
      <c r="M1184" t="s">
        <v>9716</v>
      </c>
      <c r="O1184" t="s">
        <v>4421</v>
      </c>
      <c r="P1184">
        <v>61</v>
      </c>
      <c r="S1184" t="s">
        <v>9717</v>
      </c>
      <c r="T1184" t="s">
        <v>9717</v>
      </c>
      <c r="U1184" t="s">
        <v>9717</v>
      </c>
    </row>
    <row r="1185" spans="1:21" x14ac:dyDescent="0.2">
      <c r="A1185">
        <v>2658</v>
      </c>
      <c r="B1185" t="s">
        <v>1697</v>
      </c>
      <c r="C1185" t="s">
        <v>9718</v>
      </c>
      <c r="D1185" t="s">
        <v>9719</v>
      </c>
      <c r="F1185" t="s">
        <v>8441</v>
      </c>
      <c r="G1185" t="s">
        <v>3542</v>
      </c>
      <c r="H1185" t="s">
        <v>3723</v>
      </c>
      <c r="I1185" t="s">
        <v>3627</v>
      </c>
      <c r="J1185" t="s">
        <v>3544</v>
      </c>
      <c r="K1185" t="s">
        <v>3545</v>
      </c>
      <c r="L1185" t="s">
        <v>9721</v>
      </c>
      <c r="M1185" t="s">
        <v>9722</v>
      </c>
      <c r="N1185" t="s">
        <v>3433</v>
      </c>
      <c r="O1185" t="s">
        <v>5826</v>
      </c>
      <c r="P1185">
        <v>63</v>
      </c>
      <c r="Q1185" t="s">
        <v>5925</v>
      </c>
      <c r="R1185">
        <v>160</v>
      </c>
      <c r="S1185" t="s">
        <v>8499</v>
      </c>
      <c r="T1185" t="s">
        <v>8499</v>
      </c>
      <c r="U1185" t="s">
        <v>9505</v>
      </c>
    </row>
    <row r="1186" spans="1:21" x14ac:dyDescent="0.2">
      <c r="A1186">
        <v>2659</v>
      </c>
      <c r="B1186" t="s">
        <v>1697</v>
      </c>
      <c r="C1186" t="s">
        <v>9723</v>
      </c>
      <c r="D1186" t="s">
        <v>9724</v>
      </c>
      <c r="F1186" t="s">
        <v>9725</v>
      </c>
      <c r="G1186" t="s">
        <v>9726</v>
      </c>
      <c r="H1186" t="s">
        <v>21486</v>
      </c>
      <c r="I1186" t="s">
        <v>7547</v>
      </c>
      <c r="J1186" t="s">
        <v>7443</v>
      </c>
      <c r="K1186" t="s">
        <v>3545</v>
      </c>
      <c r="L1186" t="s">
        <v>9727</v>
      </c>
      <c r="M1186" t="s">
        <v>9728</v>
      </c>
      <c r="N1186" t="s">
        <v>4513</v>
      </c>
      <c r="O1186" t="s">
        <v>4421</v>
      </c>
      <c r="P1186">
        <v>60</v>
      </c>
      <c r="Q1186" t="s">
        <v>5925</v>
      </c>
      <c r="R1186">
        <v>163</v>
      </c>
      <c r="S1186" t="s">
        <v>9729</v>
      </c>
      <c r="T1186" t="s">
        <v>9729</v>
      </c>
      <c r="U1186" t="s">
        <v>7329</v>
      </c>
    </row>
    <row r="1187" spans="1:21" x14ac:dyDescent="0.2">
      <c r="A1187">
        <v>266</v>
      </c>
      <c r="B1187" t="s">
        <v>1697</v>
      </c>
      <c r="C1187" t="s">
        <v>9730</v>
      </c>
      <c r="D1187" t="s">
        <v>9731</v>
      </c>
      <c r="F1187" t="s">
        <v>3585</v>
      </c>
      <c r="G1187" t="s">
        <v>3625</v>
      </c>
      <c r="H1187" t="s">
        <v>9414</v>
      </c>
      <c r="I1187" t="s">
        <v>3724</v>
      </c>
      <c r="J1187" t="s">
        <v>3827</v>
      </c>
      <c r="K1187" t="s">
        <v>3497</v>
      </c>
      <c r="L1187" t="s">
        <v>9732</v>
      </c>
      <c r="M1187" t="s">
        <v>9733</v>
      </c>
      <c r="N1187" t="s">
        <v>3394</v>
      </c>
      <c r="O1187" t="s">
        <v>3395</v>
      </c>
      <c r="P1187">
        <v>77</v>
      </c>
      <c r="Q1187" t="s">
        <v>3396</v>
      </c>
      <c r="R1187">
        <v>201</v>
      </c>
      <c r="S1187" t="s">
        <v>9734</v>
      </c>
      <c r="T1187" t="s">
        <v>9734</v>
      </c>
      <c r="U1187" t="s">
        <v>3616</v>
      </c>
    </row>
    <row r="1188" spans="1:21" x14ac:dyDescent="0.2">
      <c r="A1188">
        <v>2660</v>
      </c>
      <c r="B1188" t="s">
        <v>1697</v>
      </c>
      <c r="C1188" t="s">
        <v>9735</v>
      </c>
      <c r="D1188" t="s">
        <v>5202</v>
      </c>
      <c r="E1188" t="s">
        <v>20879</v>
      </c>
      <c r="F1188" t="s">
        <v>8927</v>
      </c>
      <c r="G1188" t="s">
        <v>3387</v>
      </c>
      <c r="H1188" t="s">
        <v>4174</v>
      </c>
      <c r="I1188" t="s">
        <v>22206</v>
      </c>
      <c r="J1188" t="s">
        <v>5823</v>
      </c>
      <c r="K1188" t="s">
        <v>6121</v>
      </c>
      <c r="L1188" t="s">
        <v>9736</v>
      </c>
      <c r="M1188" t="s">
        <v>9737</v>
      </c>
      <c r="O1188" t="s">
        <v>4232</v>
      </c>
      <c r="P1188">
        <v>67</v>
      </c>
      <c r="S1188" t="s">
        <v>9738</v>
      </c>
      <c r="T1188" t="s">
        <v>9738</v>
      </c>
      <c r="U1188" t="s">
        <v>9738</v>
      </c>
    </row>
    <row r="1189" spans="1:21" x14ac:dyDescent="0.2">
      <c r="A1189">
        <v>2661</v>
      </c>
      <c r="B1189" t="s">
        <v>1697</v>
      </c>
      <c r="C1189" t="s">
        <v>9739</v>
      </c>
      <c r="D1189" t="s">
        <v>4678</v>
      </c>
      <c r="E1189" t="s">
        <v>20884</v>
      </c>
      <c r="F1189" t="s">
        <v>8436</v>
      </c>
      <c r="G1189" t="s">
        <v>3387</v>
      </c>
      <c r="H1189" t="s">
        <v>4174</v>
      </c>
      <c r="I1189" t="s">
        <v>22206</v>
      </c>
      <c r="J1189" t="s">
        <v>5823</v>
      </c>
      <c r="K1189" t="s">
        <v>6121</v>
      </c>
      <c r="L1189" t="s">
        <v>9740</v>
      </c>
      <c r="M1189" t="s">
        <v>9741</v>
      </c>
      <c r="O1189" t="s">
        <v>4232</v>
      </c>
      <c r="P1189">
        <v>67</v>
      </c>
      <c r="S1189" t="s">
        <v>9742</v>
      </c>
      <c r="T1189" t="s">
        <v>9742</v>
      </c>
      <c r="U1189" t="s">
        <v>9742</v>
      </c>
    </row>
    <row r="1190" spans="1:21" x14ac:dyDescent="0.2">
      <c r="A1190">
        <v>2662</v>
      </c>
      <c r="B1190" t="s">
        <v>1697</v>
      </c>
      <c r="C1190" t="s">
        <v>9743</v>
      </c>
      <c r="D1190" t="s">
        <v>5202</v>
      </c>
      <c r="E1190" t="s">
        <v>20879</v>
      </c>
      <c r="F1190" t="s">
        <v>8927</v>
      </c>
      <c r="G1190" t="s">
        <v>7091</v>
      </c>
      <c r="H1190" t="s">
        <v>4174</v>
      </c>
      <c r="I1190" t="s">
        <v>22206</v>
      </c>
      <c r="J1190" t="s">
        <v>5823</v>
      </c>
      <c r="K1190" t="s">
        <v>6121</v>
      </c>
      <c r="L1190" t="s">
        <v>9744</v>
      </c>
      <c r="M1190" t="s">
        <v>9745</v>
      </c>
      <c r="O1190" t="s">
        <v>4421</v>
      </c>
      <c r="P1190">
        <v>61</v>
      </c>
      <c r="S1190" t="s">
        <v>3700</v>
      </c>
      <c r="T1190" t="s">
        <v>3700</v>
      </c>
      <c r="U1190" t="s">
        <v>3700</v>
      </c>
    </row>
    <row r="1191" spans="1:21" x14ac:dyDescent="0.2">
      <c r="A1191">
        <v>2663</v>
      </c>
      <c r="B1191" t="s">
        <v>1697</v>
      </c>
      <c r="C1191" t="s">
        <v>9746</v>
      </c>
      <c r="D1191" t="s">
        <v>9747</v>
      </c>
      <c r="F1191" t="s">
        <v>8441</v>
      </c>
      <c r="G1191" t="s">
        <v>3387</v>
      </c>
      <c r="H1191" t="s">
        <v>5767</v>
      </c>
      <c r="I1191" t="s">
        <v>4933</v>
      </c>
      <c r="J1191" t="s">
        <v>3628</v>
      </c>
      <c r="K1191" t="s">
        <v>3497</v>
      </c>
      <c r="L1191" t="s">
        <v>9748</v>
      </c>
      <c r="M1191" t="s">
        <v>9749</v>
      </c>
      <c r="N1191" t="s">
        <v>3490</v>
      </c>
      <c r="S1191" t="s">
        <v>8184</v>
      </c>
      <c r="T1191" t="s">
        <v>8184</v>
      </c>
      <c r="U1191" t="s">
        <v>8184</v>
      </c>
    </row>
    <row r="1192" spans="1:21" x14ac:dyDescent="0.2">
      <c r="A1192">
        <v>2664</v>
      </c>
      <c r="B1192" t="s">
        <v>1697</v>
      </c>
      <c r="C1192" t="s">
        <v>9750</v>
      </c>
      <c r="D1192" t="s">
        <v>5202</v>
      </c>
      <c r="E1192" t="s">
        <v>20878</v>
      </c>
      <c r="F1192" t="s">
        <v>9751</v>
      </c>
      <c r="G1192" t="s">
        <v>4593</v>
      </c>
      <c r="H1192" t="s">
        <v>17498</v>
      </c>
      <c r="I1192" t="s">
        <v>8181</v>
      </c>
      <c r="J1192" t="s">
        <v>3725</v>
      </c>
      <c r="K1192" t="s">
        <v>3422</v>
      </c>
      <c r="L1192" t="s">
        <v>9752</v>
      </c>
      <c r="M1192" t="s">
        <v>9753</v>
      </c>
      <c r="O1192" t="s">
        <v>5826</v>
      </c>
      <c r="P1192">
        <v>62</v>
      </c>
      <c r="Q1192" t="s">
        <v>5925</v>
      </c>
      <c r="R1192">
        <v>160</v>
      </c>
      <c r="S1192" t="s">
        <v>9467</v>
      </c>
      <c r="T1192" t="s">
        <v>6285</v>
      </c>
      <c r="U1192" t="s">
        <v>6285</v>
      </c>
    </row>
    <row r="1193" spans="1:21" x14ac:dyDescent="0.2">
      <c r="A1193">
        <v>2665</v>
      </c>
      <c r="B1193" t="s">
        <v>1697</v>
      </c>
      <c r="C1193" t="s">
        <v>9754</v>
      </c>
      <c r="D1193" t="s">
        <v>9755</v>
      </c>
      <c r="F1193" t="s">
        <v>9700</v>
      </c>
      <c r="G1193" t="s">
        <v>6905</v>
      </c>
      <c r="H1193" t="s">
        <v>7399</v>
      </c>
      <c r="I1193" t="s">
        <v>22207</v>
      </c>
      <c r="J1193" t="s">
        <v>3820</v>
      </c>
      <c r="K1193" t="s">
        <v>3422</v>
      </c>
      <c r="L1193" t="s">
        <v>9757</v>
      </c>
      <c r="M1193" t="s">
        <v>9758</v>
      </c>
      <c r="O1193" t="s">
        <v>4421</v>
      </c>
      <c r="P1193">
        <v>61</v>
      </c>
      <c r="Q1193" t="s">
        <v>4554</v>
      </c>
      <c r="R1193">
        <v>162</v>
      </c>
      <c r="S1193" t="s">
        <v>9759</v>
      </c>
      <c r="T1193" t="s">
        <v>9759</v>
      </c>
      <c r="U1193" t="s">
        <v>9601</v>
      </c>
    </row>
    <row r="1194" spans="1:21" x14ac:dyDescent="0.2">
      <c r="A1194">
        <v>2666</v>
      </c>
      <c r="B1194" t="s">
        <v>1697</v>
      </c>
      <c r="C1194" t="s">
        <v>9760</v>
      </c>
      <c r="D1194" t="s">
        <v>9761</v>
      </c>
      <c r="F1194" t="s">
        <v>9700</v>
      </c>
      <c r="G1194" t="s">
        <v>4016</v>
      </c>
      <c r="H1194" t="s">
        <v>3670</v>
      </c>
      <c r="I1194" t="s">
        <v>9763</v>
      </c>
      <c r="J1194" t="s">
        <v>3544</v>
      </c>
      <c r="K1194" t="s">
        <v>3422</v>
      </c>
      <c r="L1194" t="s">
        <v>9764</v>
      </c>
      <c r="M1194" t="s">
        <v>9765</v>
      </c>
      <c r="O1194" t="s">
        <v>4421</v>
      </c>
      <c r="P1194">
        <v>61</v>
      </c>
      <c r="Q1194" t="s">
        <v>4554</v>
      </c>
      <c r="R1194">
        <v>162</v>
      </c>
      <c r="S1194" t="s">
        <v>9759</v>
      </c>
      <c r="T1194" t="s">
        <v>9759</v>
      </c>
      <c r="U1194" t="s">
        <v>9766</v>
      </c>
    </row>
    <row r="1195" spans="1:21" x14ac:dyDescent="0.2">
      <c r="A1195">
        <v>2667</v>
      </c>
      <c r="B1195" t="s">
        <v>1697</v>
      </c>
      <c r="C1195" t="s">
        <v>5958</v>
      </c>
      <c r="D1195" t="s">
        <v>9767</v>
      </c>
      <c r="F1195" t="s">
        <v>8441</v>
      </c>
      <c r="G1195" t="s">
        <v>3387</v>
      </c>
      <c r="H1195" t="s">
        <v>6824</v>
      </c>
      <c r="I1195" t="s">
        <v>3595</v>
      </c>
      <c r="J1195" t="s">
        <v>8486</v>
      </c>
      <c r="K1195" t="s">
        <v>3545</v>
      </c>
      <c r="L1195" t="s">
        <v>9768</v>
      </c>
      <c r="M1195" t="s">
        <v>9769</v>
      </c>
      <c r="O1195" t="s">
        <v>4232</v>
      </c>
      <c r="P1195">
        <v>67</v>
      </c>
      <c r="S1195" t="s">
        <v>8484</v>
      </c>
      <c r="T1195" t="s">
        <v>8484</v>
      </c>
      <c r="U1195" t="s">
        <v>8484</v>
      </c>
    </row>
    <row r="1196" spans="1:21" x14ac:dyDescent="0.2">
      <c r="A1196">
        <v>2668</v>
      </c>
      <c r="B1196" t="s">
        <v>1697</v>
      </c>
      <c r="C1196" t="s">
        <v>9770</v>
      </c>
      <c r="D1196" t="s">
        <v>5202</v>
      </c>
      <c r="E1196" t="s">
        <v>20879</v>
      </c>
      <c r="F1196" t="s">
        <v>8927</v>
      </c>
      <c r="G1196" t="s">
        <v>21487</v>
      </c>
      <c r="H1196" t="s">
        <v>20939</v>
      </c>
      <c r="I1196" t="s">
        <v>22206</v>
      </c>
      <c r="J1196" t="s">
        <v>5823</v>
      </c>
      <c r="K1196" t="s">
        <v>3422</v>
      </c>
      <c r="L1196" t="s">
        <v>9771</v>
      </c>
      <c r="M1196" t="s">
        <v>9772</v>
      </c>
      <c r="O1196" t="s">
        <v>4421</v>
      </c>
      <c r="P1196">
        <v>61</v>
      </c>
      <c r="S1196" t="s">
        <v>5508</v>
      </c>
      <c r="T1196" t="s">
        <v>5508</v>
      </c>
      <c r="U1196" t="s">
        <v>5508</v>
      </c>
    </row>
    <row r="1197" spans="1:21" x14ac:dyDescent="0.2">
      <c r="A1197">
        <v>2669</v>
      </c>
      <c r="B1197" t="s">
        <v>1697</v>
      </c>
      <c r="C1197" t="s">
        <v>9773</v>
      </c>
      <c r="D1197" t="s">
        <v>5202</v>
      </c>
      <c r="E1197" t="s">
        <v>20879</v>
      </c>
      <c r="F1197" t="s">
        <v>8927</v>
      </c>
      <c r="G1197" t="s">
        <v>3387</v>
      </c>
      <c r="H1197" t="s">
        <v>4174</v>
      </c>
      <c r="I1197" t="s">
        <v>22206</v>
      </c>
      <c r="J1197" t="s">
        <v>5823</v>
      </c>
      <c r="K1197" t="s">
        <v>3422</v>
      </c>
      <c r="L1197" t="s">
        <v>9774</v>
      </c>
      <c r="M1197" t="s">
        <v>9775</v>
      </c>
      <c r="O1197" t="s">
        <v>4421</v>
      </c>
      <c r="P1197">
        <v>61</v>
      </c>
      <c r="S1197" t="s">
        <v>9776</v>
      </c>
      <c r="T1197" t="s">
        <v>9776</v>
      </c>
      <c r="U1197" t="s">
        <v>9776</v>
      </c>
    </row>
    <row r="1198" spans="1:21" x14ac:dyDescent="0.2">
      <c r="A1198">
        <v>267</v>
      </c>
      <c r="B1198" t="s">
        <v>1697</v>
      </c>
      <c r="C1198" t="s">
        <v>9777</v>
      </c>
      <c r="D1198" t="s">
        <v>9778</v>
      </c>
      <c r="F1198" t="s">
        <v>6012</v>
      </c>
      <c r="G1198" t="s">
        <v>3747</v>
      </c>
      <c r="H1198" t="s">
        <v>9779</v>
      </c>
      <c r="I1198" t="s">
        <v>7547</v>
      </c>
      <c r="J1198" t="s">
        <v>3578</v>
      </c>
      <c r="K1198" t="s">
        <v>3497</v>
      </c>
      <c r="L1198" t="s">
        <v>9780</v>
      </c>
      <c r="M1198" t="s">
        <v>9781</v>
      </c>
      <c r="N1198" t="s">
        <v>4513</v>
      </c>
      <c r="O1198" t="s">
        <v>3605</v>
      </c>
      <c r="P1198">
        <v>75</v>
      </c>
      <c r="Q1198" t="s">
        <v>3396</v>
      </c>
      <c r="R1198">
        <v>200</v>
      </c>
      <c r="S1198" t="s">
        <v>9782</v>
      </c>
      <c r="T1198" t="s">
        <v>9782</v>
      </c>
      <c r="U1198" t="s">
        <v>3687</v>
      </c>
    </row>
    <row r="1199" spans="1:21" x14ac:dyDescent="0.2">
      <c r="A1199">
        <v>2670</v>
      </c>
      <c r="B1199" t="s">
        <v>1697</v>
      </c>
      <c r="C1199" t="s">
        <v>9783</v>
      </c>
      <c r="D1199" t="s">
        <v>9784</v>
      </c>
      <c r="F1199" t="s">
        <v>9785</v>
      </c>
      <c r="G1199" t="s">
        <v>3465</v>
      </c>
      <c r="H1199" t="s">
        <v>9786</v>
      </c>
      <c r="I1199" t="s">
        <v>3389</v>
      </c>
      <c r="J1199" t="s">
        <v>6825</v>
      </c>
      <c r="K1199" t="s">
        <v>3545</v>
      </c>
      <c r="L1199" t="s">
        <v>9787</v>
      </c>
      <c r="M1199" t="s">
        <v>9788</v>
      </c>
      <c r="N1199" t="s">
        <v>3394</v>
      </c>
      <c r="O1199" t="s">
        <v>4421</v>
      </c>
      <c r="P1199">
        <v>60</v>
      </c>
      <c r="Q1199" t="s">
        <v>5925</v>
      </c>
      <c r="R1199">
        <v>163</v>
      </c>
      <c r="S1199" t="s">
        <v>9372</v>
      </c>
      <c r="T1199" t="s">
        <v>9372</v>
      </c>
      <c r="U1199" t="s">
        <v>4111</v>
      </c>
    </row>
    <row r="1200" spans="1:21" x14ac:dyDescent="0.2">
      <c r="A1200">
        <v>2671</v>
      </c>
      <c r="B1200" t="s">
        <v>1697</v>
      </c>
      <c r="C1200" t="s">
        <v>9789</v>
      </c>
      <c r="D1200" t="s">
        <v>5136</v>
      </c>
      <c r="F1200" t="s">
        <v>9700</v>
      </c>
      <c r="G1200" t="s">
        <v>3747</v>
      </c>
      <c r="H1200" t="s">
        <v>3763</v>
      </c>
      <c r="I1200" t="s">
        <v>22207</v>
      </c>
      <c r="J1200" t="s">
        <v>4065</v>
      </c>
      <c r="K1200" t="s">
        <v>3545</v>
      </c>
      <c r="L1200" t="s">
        <v>9790</v>
      </c>
      <c r="M1200" t="s">
        <v>9791</v>
      </c>
      <c r="N1200" t="s">
        <v>4513</v>
      </c>
      <c r="O1200" t="s">
        <v>4421</v>
      </c>
      <c r="P1200">
        <v>60</v>
      </c>
      <c r="Q1200" t="s">
        <v>5925</v>
      </c>
      <c r="R1200">
        <v>163</v>
      </c>
      <c r="S1200" t="s">
        <v>9792</v>
      </c>
      <c r="T1200" t="s">
        <v>9792</v>
      </c>
      <c r="U1200" t="s">
        <v>5414</v>
      </c>
    </row>
    <row r="1201" spans="1:21" x14ac:dyDescent="0.2">
      <c r="A1201">
        <v>2672</v>
      </c>
      <c r="B1201" t="s">
        <v>1697</v>
      </c>
      <c r="C1201" t="s">
        <v>9793</v>
      </c>
      <c r="D1201" t="s">
        <v>9794</v>
      </c>
      <c r="F1201" t="s">
        <v>8441</v>
      </c>
      <c r="G1201" t="s">
        <v>3535</v>
      </c>
      <c r="H1201" t="s">
        <v>9795</v>
      </c>
      <c r="I1201" t="s">
        <v>3595</v>
      </c>
      <c r="J1201" t="s">
        <v>3437</v>
      </c>
      <c r="K1201" t="s">
        <v>3545</v>
      </c>
      <c r="L1201" t="s">
        <v>9796</v>
      </c>
      <c r="M1201" t="s">
        <v>9797</v>
      </c>
      <c r="N1201" t="s">
        <v>4513</v>
      </c>
      <c r="O1201" t="s">
        <v>5826</v>
      </c>
      <c r="P1201">
        <v>63</v>
      </c>
      <c r="Q1201" t="s">
        <v>5925</v>
      </c>
      <c r="R1201">
        <v>160</v>
      </c>
      <c r="S1201" t="s">
        <v>9372</v>
      </c>
      <c r="T1201" t="s">
        <v>9372</v>
      </c>
      <c r="U1201" t="s">
        <v>9531</v>
      </c>
    </row>
    <row r="1202" spans="1:21" x14ac:dyDescent="0.2">
      <c r="A1202">
        <v>2673</v>
      </c>
      <c r="B1202" t="s">
        <v>1697</v>
      </c>
      <c r="C1202" t="s">
        <v>9798</v>
      </c>
      <c r="D1202" t="s">
        <v>9799</v>
      </c>
      <c r="F1202" t="s">
        <v>3552</v>
      </c>
      <c r="G1202" t="s">
        <v>7763</v>
      </c>
      <c r="H1202" t="s">
        <v>4551</v>
      </c>
      <c r="I1202" t="s">
        <v>22206</v>
      </c>
      <c r="J1202" t="s">
        <v>5823</v>
      </c>
      <c r="K1202" t="s">
        <v>3545</v>
      </c>
      <c r="L1202" t="s">
        <v>9800</v>
      </c>
      <c r="M1202" t="s">
        <v>9801</v>
      </c>
      <c r="N1202" t="s">
        <v>3637</v>
      </c>
      <c r="S1202" t="s">
        <v>9802</v>
      </c>
      <c r="T1202" t="s">
        <v>9802</v>
      </c>
      <c r="U1202" t="s">
        <v>9802</v>
      </c>
    </row>
    <row r="1203" spans="1:21" x14ac:dyDescent="0.2">
      <c r="A1203">
        <v>2674</v>
      </c>
      <c r="B1203" t="s">
        <v>1697</v>
      </c>
      <c r="C1203" t="s">
        <v>9803</v>
      </c>
      <c r="D1203" t="s">
        <v>9804</v>
      </c>
      <c r="F1203" t="s">
        <v>6687</v>
      </c>
      <c r="G1203" t="s">
        <v>4016</v>
      </c>
      <c r="H1203" t="s">
        <v>9805</v>
      </c>
      <c r="I1203" t="s">
        <v>3627</v>
      </c>
      <c r="J1203" t="s">
        <v>3512</v>
      </c>
      <c r="K1203" t="s">
        <v>3545</v>
      </c>
      <c r="L1203" t="s">
        <v>9806</v>
      </c>
      <c r="M1203" t="s">
        <v>9807</v>
      </c>
      <c r="N1203" t="s">
        <v>3433</v>
      </c>
      <c r="O1203" t="s">
        <v>4421</v>
      </c>
      <c r="P1203">
        <v>65</v>
      </c>
      <c r="Q1203" t="s">
        <v>5925</v>
      </c>
      <c r="R1203">
        <v>160</v>
      </c>
      <c r="S1203" t="s">
        <v>8499</v>
      </c>
      <c r="T1203" t="s">
        <v>8499</v>
      </c>
      <c r="U1203" t="s">
        <v>5686</v>
      </c>
    </row>
    <row r="1204" spans="1:21" x14ac:dyDescent="0.2">
      <c r="A1204">
        <v>2675</v>
      </c>
      <c r="B1204" t="s">
        <v>1697</v>
      </c>
      <c r="C1204" t="s">
        <v>9808</v>
      </c>
      <c r="D1204" t="s">
        <v>5136</v>
      </c>
      <c r="F1204" t="s">
        <v>8441</v>
      </c>
      <c r="G1204" t="s">
        <v>9087</v>
      </c>
      <c r="H1204" t="s">
        <v>5767</v>
      </c>
      <c r="I1204" t="s">
        <v>3428</v>
      </c>
      <c r="J1204" t="s">
        <v>3802</v>
      </c>
      <c r="K1204" t="s">
        <v>3545</v>
      </c>
      <c r="L1204" t="s">
        <v>9809</v>
      </c>
      <c r="M1204" t="s">
        <v>9810</v>
      </c>
      <c r="N1204" t="s">
        <v>3394</v>
      </c>
      <c r="O1204" t="s">
        <v>4232</v>
      </c>
      <c r="P1204">
        <v>67</v>
      </c>
      <c r="Q1204" t="s">
        <v>4554</v>
      </c>
      <c r="R1204">
        <v>162</v>
      </c>
      <c r="S1204" t="s">
        <v>3565</v>
      </c>
      <c r="T1204" t="s">
        <v>3565</v>
      </c>
      <c r="U1204" t="s">
        <v>3682</v>
      </c>
    </row>
    <row r="1205" spans="1:21" x14ac:dyDescent="0.2">
      <c r="A1205">
        <v>2676</v>
      </c>
      <c r="B1205" t="s">
        <v>1697</v>
      </c>
      <c r="C1205" t="s">
        <v>5920</v>
      </c>
      <c r="D1205" t="s">
        <v>5202</v>
      </c>
      <c r="E1205" t="s">
        <v>20879</v>
      </c>
      <c r="F1205" t="s">
        <v>8927</v>
      </c>
      <c r="G1205" t="s">
        <v>4593</v>
      </c>
      <c r="H1205" t="s">
        <v>9811</v>
      </c>
      <c r="I1205" t="s">
        <v>8181</v>
      </c>
      <c r="J1205" t="s">
        <v>3671</v>
      </c>
      <c r="K1205" t="s">
        <v>3422</v>
      </c>
      <c r="L1205" t="s">
        <v>9812</v>
      </c>
      <c r="M1205" t="s">
        <v>9813</v>
      </c>
      <c r="O1205" t="s">
        <v>5826</v>
      </c>
      <c r="P1205">
        <v>62</v>
      </c>
      <c r="Q1205" t="s">
        <v>5925</v>
      </c>
      <c r="R1205">
        <v>160</v>
      </c>
      <c r="S1205" t="s">
        <v>9814</v>
      </c>
      <c r="T1205" t="s">
        <v>5349</v>
      </c>
      <c r="U1205" t="s">
        <v>5349</v>
      </c>
    </row>
    <row r="1206" spans="1:21" x14ac:dyDescent="0.2">
      <c r="A1206">
        <v>2677</v>
      </c>
      <c r="B1206" t="s">
        <v>1697</v>
      </c>
      <c r="C1206" t="s">
        <v>9815</v>
      </c>
      <c r="D1206" t="s">
        <v>5202</v>
      </c>
      <c r="E1206" t="s">
        <v>20879</v>
      </c>
      <c r="F1206" t="s">
        <v>8927</v>
      </c>
      <c r="G1206" t="s">
        <v>3535</v>
      </c>
      <c r="H1206" t="s">
        <v>4174</v>
      </c>
      <c r="I1206" t="s">
        <v>22206</v>
      </c>
      <c r="J1206" t="s">
        <v>5823</v>
      </c>
      <c r="K1206" t="s">
        <v>3422</v>
      </c>
      <c r="L1206" t="s">
        <v>9816</v>
      </c>
      <c r="M1206" t="s">
        <v>9817</v>
      </c>
      <c r="O1206" t="s">
        <v>4281</v>
      </c>
      <c r="P1206">
        <v>68</v>
      </c>
      <c r="S1206" t="s">
        <v>9818</v>
      </c>
      <c r="T1206" t="s">
        <v>9818</v>
      </c>
      <c r="U1206" t="s">
        <v>9818</v>
      </c>
    </row>
    <row r="1207" spans="1:21" x14ac:dyDescent="0.2">
      <c r="A1207">
        <v>2678</v>
      </c>
      <c r="B1207" t="s">
        <v>1697</v>
      </c>
      <c r="C1207" t="s">
        <v>9819</v>
      </c>
      <c r="D1207" t="s">
        <v>5202</v>
      </c>
      <c r="E1207" t="s">
        <v>20879</v>
      </c>
      <c r="F1207" t="s">
        <v>8927</v>
      </c>
      <c r="G1207" t="s">
        <v>3387</v>
      </c>
      <c r="H1207" t="s">
        <v>4174</v>
      </c>
      <c r="I1207" t="s">
        <v>22206</v>
      </c>
      <c r="J1207" t="s">
        <v>5823</v>
      </c>
      <c r="K1207" t="s">
        <v>3921</v>
      </c>
      <c r="L1207" t="s">
        <v>9820</v>
      </c>
      <c r="M1207" t="s">
        <v>9821</v>
      </c>
      <c r="O1207" t="s">
        <v>5826</v>
      </c>
      <c r="P1207">
        <v>62</v>
      </c>
      <c r="S1207" t="s">
        <v>9479</v>
      </c>
      <c r="T1207" t="s">
        <v>9479</v>
      </c>
      <c r="U1207" t="s">
        <v>9479</v>
      </c>
    </row>
    <row r="1208" spans="1:21" x14ac:dyDescent="0.2">
      <c r="A1208">
        <v>2679</v>
      </c>
      <c r="B1208" t="s">
        <v>1697</v>
      </c>
      <c r="C1208" t="s">
        <v>9822</v>
      </c>
      <c r="D1208" t="s">
        <v>5202</v>
      </c>
      <c r="E1208" t="s">
        <v>20879</v>
      </c>
      <c r="F1208" t="s">
        <v>8927</v>
      </c>
      <c r="G1208" t="s">
        <v>3387</v>
      </c>
      <c r="H1208" t="s">
        <v>4174</v>
      </c>
      <c r="I1208" t="s">
        <v>22206</v>
      </c>
      <c r="J1208" t="s">
        <v>5823</v>
      </c>
      <c r="K1208" t="s">
        <v>3921</v>
      </c>
      <c r="L1208" t="s">
        <v>9823</v>
      </c>
      <c r="M1208" t="s">
        <v>9824</v>
      </c>
      <c r="O1208" t="s">
        <v>4232</v>
      </c>
      <c r="P1208">
        <v>67</v>
      </c>
      <c r="S1208" t="s">
        <v>6022</v>
      </c>
      <c r="T1208" t="s">
        <v>6022</v>
      </c>
      <c r="U1208" t="s">
        <v>6022</v>
      </c>
    </row>
    <row r="1209" spans="1:21" x14ac:dyDescent="0.2">
      <c r="A1209">
        <v>268</v>
      </c>
      <c r="B1209" t="s">
        <v>1697</v>
      </c>
      <c r="C1209" t="s">
        <v>9825</v>
      </c>
      <c r="D1209" t="s">
        <v>9826</v>
      </c>
      <c r="F1209" t="s">
        <v>3450</v>
      </c>
      <c r="G1209" t="s">
        <v>3387</v>
      </c>
      <c r="H1209" t="s">
        <v>3568</v>
      </c>
      <c r="I1209" t="s">
        <v>3428</v>
      </c>
      <c r="J1209" t="s">
        <v>3578</v>
      </c>
      <c r="K1209" t="s">
        <v>3545</v>
      </c>
      <c r="L1209" t="s">
        <v>9827</v>
      </c>
      <c r="M1209" t="s">
        <v>9828</v>
      </c>
      <c r="N1209" t="s">
        <v>3394</v>
      </c>
      <c r="O1209" t="s">
        <v>3395</v>
      </c>
      <c r="P1209">
        <v>90</v>
      </c>
      <c r="Q1209" t="s">
        <v>3396</v>
      </c>
      <c r="R1209">
        <v>200</v>
      </c>
      <c r="S1209" t="s">
        <v>5810</v>
      </c>
      <c r="T1209" t="s">
        <v>5810</v>
      </c>
      <c r="U1209" t="s">
        <v>4451</v>
      </c>
    </row>
    <row r="1210" spans="1:21" x14ac:dyDescent="0.2">
      <c r="A1210">
        <v>2680</v>
      </c>
      <c r="B1210" t="s">
        <v>1697</v>
      </c>
      <c r="C1210" t="s">
        <v>9829</v>
      </c>
      <c r="D1210" t="s">
        <v>9830</v>
      </c>
      <c r="F1210" t="s">
        <v>8441</v>
      </c>
      <c r="G1210" t="s">
        <v>3387</v>
      </c>
      <c r="H1210" t="s">
        <v>8302</v>
      </c>
      <c r="I1210" t="s">
        <v>4045</v>
      </c>
      <c r="J1210" t="s">
        <v>3802</v>
      </c>
      <c r="K1210" t="s">
        <v>3545</v>
      </c>
      <c r="L1210" t="s">
        <v>9831</v>
      </c>
      <c r="M1210" t="s">
        <v>9832</v>
      </c>
      <c r="N1210" t="s">
        <v>3394</v>
      </c>
      <c r="O1210" t="s">
        <v>4232</v>
      </c>
      <c r="P1210">
        <v>67</v>
      </c>
      <c r="Q1210" t="s">
        <v>4554</v>
      </c>
      <c r="R1210">
        <v>162</v>
      </c>
      <c r="S1210" t="s">
        <v>9833</v>
      </c>
      <c r="T1210" t="s">
        <v>9833</v>
      </c>
      <c r="U1210" t="s">
        <v>3682</v>
      </c>
    </row>
    <row r="1211" spans="1:21" x14ac:dyDescent="0.2">
      <c r="A1211">
        <v>2681</v>
      </c>
      <c r="B1211" t="s">
        <v>1697</v>
      </c>
      <c r="C1211" t="s">
        <v>9834</v>
      </c>
      <c r="D1211" t="s">
        <v>9835</v>
      </c>
      <c r="F1211" t="s">
        <v>8441</v>
      </c>
      <c r="G1211" t="s">
        <v>3387</v>
      </c>
      <c r="H1211" t="s">
        <v>9836</v>
      </c>
      <c r="I1211" t="s">
        <v>4045</v>
      </c>
      <c r="J1211" t="s">
        <v>3521</v>
      </c>
      <c r="K1211" t="s">
        <v>3545</v>
      </c>
      <c r="L1211" t="s">
        <v>9837</v>
      </c>
      <c r="M1211" t="s">
        <v>9838</v>
      </c>
      <c r="N1211" t="s">
        <v>3394</v>
      </c>
      <c r="O1211" t="s">
        <v>4232</v>
      </c>
      <c r="P1211">
        <v>67</v>
      </c>
      <c r="Q1211" t="s">
        <v>4554</v>
      </c>
      <c r="R1211">
        <v>162</v>
      </c>
      <c r="S1211" t="s">
        <v>9839</v>
      </c>
      <c r="T1211" t="s">
        <v>9839</v>
      </c>
      <c r="U1211" t="s">
        <v>9840</v>
      </c>
    </row>
    <row r="1212" spans="1:21" x14ac:dyDescent="0.2">
      <c r="A1212">
        <v>2682</v>
      </c>
      <c r="B1212" t="s">
        <v>3416</v>
      </c>
      <c r="C1212" t="s">
        <v>9841</v>
      </c>
      <c r="D1212" t="s">
        <v>6971</v>
      </c>
      <c r="F1212" t="s">
        <v>3419</v>
      </c>
      <c r="G1212" t="s">
        <v>3420</v>
      </c>
      <c r="H1212" t="s">
        <v>3421</v>
      </c>
      <c r="I1212" t="s">
        <v>22206</v>
      </c>
      <c r="J1212" t="s">
        <v>5823</v>
      </c>
      <c r="K1212" t="s">
        <v>5340</v>
      </c>
      <c r="L1212" t="s">
        <v>9842</v>
      </c>
      <c r="M1212" t="s">
        <v>9843</v>
      </c>
      <c r="N1212" t="s">
        <v>9844</v>
      </c>
      <c r="S1212" t="s">
        <v>9845</v>
      </c>
      <c r="T1212" t="s">
        <v>9845</v>
      </c>
      <c r="U1212" t="s">
        <v>9845</v>
      </c>
    </row>
    <row r="1213" spans="1:21" x14ac:dyDescent="0.2">
      <c r="A1213">
        <v>2683</v>
      </c>
      <c r="B1213" t="s">
        <v>1697</v>
      </c>
      <c r="C1213" t="s">
        <v>9846</v>
      </c>
      <c r="D1213" t="s">
        <v>9847</v>
      </c>
      <c r="F1213" t="s">
        <v>8441</v>
      </c>
      <c r="G1213" t="s">
        <v>6905</v>
      </c>
      <c r="H1213" t="s">
        <v>7245</v>
      </c>
      <c r="I1213" t="s">
        <v>5139</v>
      </c>
      <c r="J1213" t="s">
        <v>3521</v>
      </c>
      <c r="K1213" t="s">
        <v>3545</v>
      </c>
      <c r="L1213" t="s">
        <v>9848</v>
      </c>
      <c r="M1213" t="s">
        <v>9849</v>
      </c>
      <c r="N1213" t="s">
        <v>3394</v>
      </c>
      <c r="O1213" t="s">
        <v>4232</v>
      </c>
      <c r="P1213">
        <v>67</v>
      </c>
      <c r="Q1213" t="s">
        <v>4554</v>
      </c>
      <c r="R1213">
        <v>162</v>
      </c>
      <c r="S1213" t="s">
        <v>9850</v>
      </c>
      <c r="T1213" t="s">
        <v>9850</v>
      </c>
      <c r="U1213" t="s">
        <v>9840</v>
      </c>
    </row>
    <row r="1214" spans="1:21" x14ac:dyDescent="0.2">
      <c r="A1214">
        <v>2684</v>
      </c>
      <c r="B1214" t="s">
        <v>3416</v>
      </c>
      <c r="C1214" t="s">
        <v>9851</v>
      </c>
      <c r="D1214" t="s">
        <v>6971</v>
      </c>
      <c r="F1214" t="s">
        <v>3419</v>
      </c>
      <c r="G1214" t="s">
        <v>3420</v>
      </c>
      <c r="H1214" t="s">
        <v>3421</v>
      </c>
      <c r="I1214" t="s">
        <v>22206</v>
      </c>
      <c r="J1214" t="s">
        <v>5823</v>
      </c>
      <c r="K1214" t="s">
        <v>5340</v>
      </c>
      <c r="L1214" t="s">
        <v>9852</v>
      </c>
      <c r="M1214" t="s">
        <v>9853</v>
      </c>
      <c r="N1214" t="s">
        <v>5896</v>
      </c>
      <c r="S1214" t="s">
        <v>9854</v>
      </c>
      <c r="T1214" t="s">
        <v>9854</v>
      </c>
      <c r="U1214" t="s">
        <v>9854</v>
      </c>
    </row>
    <row r="1215" spans="1:21" x14ac:dyDescent="0.2">
      <c r="A1215">
        <v>2685</v>
      </c>
      <c r="B1215" t="s">
        <v>1697</v>
      </c>
      <c r="C1215" t="s">
        <v>9855</v>
      </c>
      <c r="D1215" t="s">
        <v>9856</v>
      </c>
      <c r="F1215" t="s">
        <v>8441</v>
      </c>
      <c r="G1215" t="s">
        <v>5547</v>
      </c>
      <c r="H1215" t="s">
        <v>6824</v>
      </c>
      <c r="I1215" t="s">
        <v>4045</v>
      </c>
      <c r="J1215" t="s">
        <v>9857</v>
      </c>
      <c r="K1215" t="s">
        <v>3545</v>
      </c>
      <c r="L1215" t="s">
        <v>9858</v>
      </c>
      <c r="M1215" t="s">
        <v>9859</v>
      </c>
      <c r="N1215" t="s">
        <v>3490</v>
      </c>
      <c r="S1215" t="s">
        <v>9860</v>
      </c>
      <c r="T1215" t="s">
        <v>9860</v>
      </c>
      <c r="U1215" t="s">
        <v>9860</v>
      </c>
    </row>
    <row r="1216" spans="1:21" x14ac:dyDescent="0.2">
      <c r="A1216">
        <v>2686</v>
      </c>
      <c r="B1216" t="s">
        <v>1697</v>
      </c>
      <c r="C1216" t="s">
        <v>9861</v>
      </c>
      <c r="D1216" t="s">
        <v>5202</v>
      </c>
      <c r="E1216" t="s">
        <v>20879</v>
      </c>
      <c r="F1216" t="s">
        <v>8927</v>
      </c>
      <c r="G1216" t="s">
        <v>9862</v>
      </c>
      <c r="H1216" t="s">
        <v>4174</v>
      </c>
      <c r="I1216" t="s">
        <v>22206</v>
      </c>
      <c r="J1216" t="s">
        <v>5823</v>
      </c>
      <c r="K1216" t="s">
        <v>6121</v>
      </c>
      <c r="L1216" t="s">
        <v>9863</v>
      </c>
      <c r="M1216" t="s">
        <v>9864</v>
      </c>
      <c r="O1216" t="s">
        <v>4232</v>
      </c>
      <c r="P1216">
        <v>67</v>
      </c>
      <c r="S1216" t="s">
        <v>9865</v>
      </c>
      <c r="T1216" t="s">
        <v>9865</v>
      </c>
      <c r="U1216" t="s">
        <v>9865</v>
      </c>
    </row>
    <row r="1217" spans="1:21" x14ac:dyDescent="0.2">
      <c r="A1217">
        <v>2687</v>
      </c>
      <c r="B1217" t="s">
        <v>1697</v>
      </c>
      <c r="C1217" t="s">
        <v>9866</v>
      </c>
      <c r="D1217" t="s">
        <v>4678</v>
      </c>
      <c r="E1217" t="s">
        <v>20884</v>
      </c>
      <c r="F1217" t="s">
        <v>8436</v>
      </c>
      <c r="G1217" t="s">
        <v>3387</v>
      </c>
      <c r="H1217" t="s">
        <v>4174</v>
      </c>
      <c r="I1217" t="s">
        <v>22206</v>
      </c>
      <c r="J1217" t="s">
        <v>5823</v>
      </c>
      <c r="K1217" t="s">
        <v>6121</v>
      </c>
      <c r="L1217" t="s">
        <v>9867</v>
      </c>
      <c r="M1217" t="s">
        <v>9868</v>
      </c>
      <c r="O1217" t="s">
        <v>4232</v>
      </c>
      <c r="P1217">
        <v>67</v>
      </c>
      <c r="S1217" t="s">
        <v>9865</v>
      </c>
      <c r="T1217" t="s">
        <v>9865</v>
      </c>
      <c r="U1217" t="s">
        <v>9865</v>
      </c>
    </row>
    <row r="1218" spans="1:21" x14ac:dyDescent="0.2">
      <c r="A1218">
        <v>2688</v>
      </c>
      <c r="B1218" t="s">
        <v>1697</v>
      </c>
      <c r="C1218" t="s">
        <v>9869</v>
      </c>
      <c r="D1218" t="s">
        <v>5202</v>
      </c>
      <c r="E1218" t="s">
        <v>20879</v>
      </c>
      <c r="F1218" t="s">
        <v>8927</v>
      </c>
      <c r="G1218" t="s">
        <v>3542</v>
      </c>
      <c r="H1218" t="s">
        <v>4174</v>
      </c>
      <c r="I1218" t="s">
        <v>22206</v>
      </c>
      <c r="J1218" t="s">
        <v>5823</v>
      </c>
      <c r="K1218" t="s">
        <v>6121</v>
      </c>
      <c r="L1218" t="s">
        <v>9870</v>
      </c>
      <c r="M1218" t="s">
        <v>9871</v>
      </c>
      <c r="O1218" t="s">
        <v>4232</v>
      </c>
      <c r="P1218">
        <v>67</v>
      </c>
      <c r="S1218" t="s">
        <v>9872</v>
      </c>
      <c r="T1218" t="s">
        <v>9872</v>
      </c>
      <c r="U1218" t="s">
        <v>9872</v>
      </c>
    </row>
    <row r="1219" spans="1:21" x14ac:dyDescent="0.2">
      <c r="A1219">
        <v>2689</v>
      </c>
      <c r="B1219" t="s">
        <v>1697</v>
      </c>
      <c r="C1219" t="s">
        <v>9873</v>
      </c>
      <c r="D1219" t="s">
        <v>4678</v>
      </c>
      <c r="E1219" t="s">
        <v>20884</v>
      </c>
      <c r="F1219" t="s">
        <v>8436</v>
      </c>
      <c r="G1219" t="s">
        <v>3625</v>
      </c>
      <c r="H1219" t="s">
        <v>4174</v>
      </c>
      <c r="I1219" t="s">
        <v>22206</v>
      </c>
      <c r="J1219" t="s">
        <v>5823</v>
      </c>
      <c r="K1219" t="s">
        <v>9548</v>
      </c>
      <c r="L1219" t="s">
        <v>9874</v>
      </c>
      <c r="M1219" t="s">
        <v>9875</v>
      </c>
      <c r="O1219" t="s">
        <v>4232</v>
      </c>
      <c r="P1219">
        <v>67</v>
      </c>
      <c r="S1219" t="s">
        <v>9876</v>
      </c>
      <c r="T1219" t="s">
        <v>9876</v>
      </c>
      <c r="U1219" t="s">
        <v>9876</v>
      </c>
    </row>
    <row r="1220" spans="1:21" x14ac:dyDescent="0.2">
      <c r="A1220">
        <v>269</v>
      </c>
      <c r="B1220" t="s">
        <v>1697</v>
      </c>
      <c r="C1220" t="s">
        <v>9877</v>
      </c>
      <c r="D1220" t="s">
        <v>9878</v>
      </c>
      <c r="F1220" t="s">
        <v>3585</v>
      </c>
      <c r="G1220" t="s">
        <v>3387</v>
      </c>
      <c r="H1220" t="s">
        <v>3640</v>
      </c>
      <c r="I1220" t="s">
        <v>3843</v>
      </c>
      <c r="J1220" t="s">
        <v>3429</v>
      </c>
      <c r="K1220" t="s">
        <v>3497</v>
      </c>
      <c r="L1220" t="s">
        <v>9879</v>
      </c>
      <c r="M1220" t="s">
        <v>9722</v>
      </c>
      <c r="N1220" t="s">
        <v>3394</v>
      </c>
      <c r="O1220" t="s">
        <v>3453</v>
      </c>
      <c r="P1220">
        <v>71</v>
      </c>
      <c r="Q1220" t="s">
        <v>3396</v>
      </c>
      <c r="R1220">
        <v>214</v>
      </c>
      <c r="S1220" t="s">
        <v>5389</v>
      </c>
      <c r="T1220" t="s">
        <v>5389</v>
      </c>
      <c r="U1220" t="s">
        <v>3398</v>
      </c>
    </row>
    <row r="1221" spans="1:21" x14ac:dyDescent="0.2">
      <c r="A1221">
        <v>2690</v>
      </c>
      <c r="B1221" t="s">
        <v>1697</v>
      </c>
      <c r="C1221" t="s">
        <v>9880</v>
      </c>
      <c r="D1221" t="s">
        <v>4678</v>
      </c>
      <c r="E1221" t="s">
        <v>20884</v>
      </c>
      <c r="F1221" t="s">
        <v>8436</v>
      </c>
      <c r="G1221" t="s">
        <v>3535</v>
      </c>
      <c r="H1221" t="s">
        <v>4174</v>
      </c>
      <c r="I1221" t="s">
        <v>22206</v>
      </c>
      <c r="J1221" t="s">
        <v>5823</v>
      </c>
      <c r="K1221" t="s">
        <v>5028</v>
      </c>
      <c r="L1221" t="s">
        <v>9881</v>
      </c>
      <c r="M1221" t="s">
        <v>9882</v>
      </c>
      <c r="O1221" t="s">
        <v>5826</v>
      </c>
      <c r="P1221">
        <v>62</v>
      </c>
      <c r="S1221" t="s">
        <v>8283</v>
      </c>
      <c r="T1221" t="s">
        <v>8283</v>
      </c>
      <c r="U1221" t="s">
        <v>8283</v>
      </c>
    </row>
    <row r="1222" spans="1:21" x14ac:dyDescent="0.2">
      <c r="A1222">
        <v>2691</v>
      </c>
      <c r="B1222" t="s">
        <v>1697</v>
      </c>
      <c r="C1222" t="s">
        <v>9883</v>
      </c>
      <c r="D1222" t="s">
        <v>4678</v>
      </c>
      <c r="E1222" t="s">
        <v>20884</v>
      </c>
      <c r="F1222" t="s">
        <v>8436</v>
      </c>
      <c r="G1222" t="s">
        <v>3535</v>
      </c>
      <c r="H1222" t="s">
        <v>4174</v>
      </c>
      <c r="I1222" t="s">
        <v>22206</v>
      </c>
      <c r="J1222" t="s">
        <v>5823</v>
      </c>
      <c r="K1222" t="s">
        <v>3921</v>
      </c>
      <c r="L1222" t="s">
        <v>9884</v>
      </c>
      <c r="M1222" t="s">
        <v>9885</v>
      </c>
      <c r="O1222" t="s">
        <v>4232</v>
      </c>
      <c r="P1222">
        <v>67</v>
      </c>
      <c r="S1222" t="s">
        <v>9886</v>
      </c>
      <c r="T1222" t="s">
        <v>9886</v>
      </c>
      <c r="U1222" t="s">
        <v>9886</v>
      </c>
    </row>
    <row r="1223" spans="1:21" x14ac:dyDescent="0.2">
      <c r="A1223">
        <v>2692</v>
      </c>
      <c r="B1223" t="s">
        <v>1697</v>
      </c>
      <c r="C1223" t="s">
        <v>9887</v>
      </c>
      <c r="D1223" t="s">
        <v>4678</v>
      </c>
      <c r="E1223" t="s">
        <v>20884</v>
      </c>
      <c r="F1223" t="s">
        <v>8436</v>
      </c>
      <c r="G1223" t="s">
        <v>3387</v>
      </c>
      <c r="H1223" t="s">
        <v>4174</v>
      </c>
      <c r="I1223" t="s">
        <v>22206</v>
      </c>
      <c r="J1223" t="s">
        <v>5823</v>
      </c>
      <c r="K1223" t="s">
        <v>3921</v>
      </c>
      <c r="L1223" t="s">
        <v>9888</v>
      </c>
      <c r="M1223" t="s">
        <v>9889</v>
      </c>
      <c r="O1223" t="s">
        <v>8463</v>
      </c>
      <c r="P1223">
        <v>66</v>
      </c>
      <c r="S1223" t="s">
        <v>9890</v>
      </c>
      <c r="T1223" t="s">
        <v>9890</v>
      </c>
      <c r="U1223" t="s">
        <v>9890</v>
      </c>
    </row>
    <row r="1224" spans="1:21" x14ac:dyDescent="0.2">
      <c r="A1224">
        <v>2693</v>
      </c>
      <c r="B1224" t="s">
        <v>1697</v>
      </c>
      <c r="C1224" t="s">
        <v>9891</v>
      </c>
      <c r="D1224" t="s">
        <v>5202</v>
      </c>
      <c r="E1224" t="s">
        <v>20879</v>
      </c>
      <c r="F1224" t="s">
        <v>8927</v>
      </c>
      <c r="G1224" t="s">
        <v>3387</v>
      </c>
      <c r="H1224" t="s">
        <v>4174</v>
      </c>
      <c r="I1224" t="s">
        <v>22206</v>
      </c>
      <c r="J1224" t="s">
        <v>5823</v>
      </c>
      <c r="K1224" t="s">
        <v>6121</v>
      </c>
      <c r="L1224" t="s">
        <v>9892</v>
      </c>
      <c r="M1224" t="s">
        <v>9893</v>
      </c>
      <c r="O1224" t="s">
        <v>8463</v>
      </c>
      <c r="P1224">
        <v>66</v>
      </c>
      <c r="S1224" t="s">
        <v>5508</v>
      </c>
      <c r="T1224" t="s">
        <v>5508</v>
      </c>
      <c r="U1224" t="s">
        <v>5508</v>
      </c>
    </row>
    <row r="1225" spans="1:21" x14ac:dyDescent="0.2">
      <c r="A1225">
        <v>2694</v>
      </c>
      <c r="B1225" t="s">
        <v>1697</v>
      </c>
      <c r="C1225" t="s">
        <v>9894</v>
      </c>
      <c r="D1225" t="s">
        <v>5202</v>
      </c>
      <c r="E1225" t="s">
        <v>20879</v>
      </c>
      <c r="F1225" t="s">
        <v>8927</v>
      </c>
      <c r="G1225" t="s">
        <v>8100</v>
      </c>
      <c r="H1225" t="s">
        <v>4174</v>
      </c>
      <c r="I1225" t="s">
        <v>22206</v>
      </c>
      <c r="J1225" t="s">
        <v>5823</v>
      </c>
      <c r="K1225" t="s">
        <v>3422</v>
      </c>
      <c r="L1225" t="s">
        <v>9895</v>
      </c>
      <c r="M1225" t="s">
        <v>9896</v>
      </c>
      <c r="O1225" t="s">
        <v>8463</v>
      </c>
      <c r="P1225">
        <v>66</v>
      </c>
      <c r="S1225" t="s">
        <v>9818</v>
      </c>
      <c r="T1225" t="s">
        <v>9818</v>
      </c>
      <c r="U1225" t="s">
        <v>9818</v>
      </c>
    </row>
    <row r="1226" spans="1:21" x14ac:dyDescent="0.2">
      <c r="A1226">
        <v>2695</v>
      </c>
      <c r="B1226" t="s">
        <v>1697</v>
      </c>
      <c r="C1226" t="s">
        <v>9897</v>
      </c>
      <c r="D1226" t="s">
        <v>5202</v>
      </c>
      <c r="E1226" t="s">
        <v>20879</v>
      </c>
      <c r="F1226" t="s">
        <v>7919</v>
      </c>
      <c r="G1226" t="s">
        <v>21488</v>
      </c>
      <c r="H1226" t="s">
        <v>4174</v>
      </c>
      <c r="I1226" t="s">
        <v>22206</v>
      </c>
      <c r="J1226" t="s">
        <v>5823</v>
      </c>
      <c r="K1226" t="s">
        <v>3921</v>
      </c>
      <c r="L1226" t="s">
        <v>9898</v>
      </c>
      <c r="M1226" t="s">
        <v>9899</v>
      </c>
      <c r="O1226" t="s">
        <v>5370</v>
      </c>
      <c r="P1226">
        <v>52</v>
      </c>
      <c r="S1226" t="s">
        <v>3766</v>
      </c>
      <c r="T1226" t="s">
        <v>3766</v>
      </c>
      <c r="U1226" t="s">
        <v>3766</v>
      </c>
    </row>
    <row r="1227" spans="1:21" x14ac:dyDescent="0.2">
      <c r="A1227">
        <v>2696</v>
      </c>
      <c r="B1227" t="s">
        <v>1697</v>
      </c>
      <c r="C1227" t="s">
        <v>9900</v>
      </c>
      <c r="D1227" t="s">
        <v>5202</v>
      </c>
      <c r="E1227" t="s">
        <v>20879</v>
      </c>
      <c r="F1227" t="s">
        <v>8927</v>
      </c>
      <c r="G1227" t="s">
        <v>21489</v>
      </c>
      <c r="H1227" t="s">
        <v>4962</v>
      </c>
      <c r="I1227" t="s">
        <v>5820</v>
      </c>
      <c r="J1227" t="s">
        <v>5477</v>
      </c>
      <c r="K1227" t="s">
        <v>3422</v>
      </c>
      <c r="L1227" t="s">
        <v>9901</v>
      </c>
      <c r="M1227" t="s">
        <v>9902</v>
      </c>
      <c r="N1227" t="s">
        <v>9903</v>
      </c>
      <c r="O1227" t="s">
        <v>4232</v>
      </c>
      <c r="P1227">
        <v>67</v>
      </c>
      <c r="S1227" t="s">
        <v>9904</v>
      </c>
      <c r="T1227" t="s">
        <v>9904</v>
      </c>
      <c r="U1227" t="s">
        <v>9904</v>
      </c>
    </row>
    <row r="1228" spans="1:21" x14ac:dyDescent="0.2">
      <c r="A1228">
        <v>2697</v>
      </c>
      <c r="B1228" t="s">
        <v>1697</v>
      </c>
      <c r="C1228" t="s">
        <v>9905</v>
      </c>
      <c r="D1228" t="s">
        <v>4678</v>
      </c>
      <c r="E1228" t="s">
        <v>20884</v>
      </c>
      <c r="F1228" t="s">
        <v>8436</v>
      </c>
      <c r="G1228" t="s">
        <v>3387</v>
      </c>
      <c r="H1228" t="s">
        <v>4174</v>
      </c>
      <c r="I1228" t="s">
        <v>22206</v>
      </c>
      <c r="J1228" t="s">
        <v>5823</v>
      </c>
      <c r="K1228" t="s">
        <v>3422</v>
      </c>
      <c r="L1228" t="s">
        <v>9906</v>
      </c>
      <c r="M1228" t="s">
        <v>9907</v>
      </c>
      <c r="O1228" t="s">
        <v>4232</v>
      </c>
      <c r="P1228">
        <v>67</v>
      </c>
      <c r="S1228" t="s">
        <v>3766</v>
      </c>
      <c r="T1228" t="s">
        <v>3766</v>
      </c>
      <c r="U1228" t="s">
        <v>3766</v>
      </c>
    </row>
    <row r="1229" spans="1:21" x14ac:dyDescent="0.2">
      <c r="A1229">
        <v>2698</v>
      </c>
      <c r="B1229" t="s">
        <v>1697</v>
      </c>
      <c r="C1229" t="s">
        <v>9908</v>
      </c>
      <c r="D1229" t="s">
        <v>9909</v>
      </c>
      <c r="F1229" t="s">
        <v>8441</v>
      </c>
      <c r="G1229" t="s">
        <v>7254</v>
      </c>
      <c r="H1229" t="s">
        <v>4017</v>
      </c>
      <c r="I1229" t="s">
        <v>9299</v>
      </c>
      <c r="J1229" t="s">
        <v>3562</v>
      </c>
      <c r="K1229" t="s">
        <v>3545</v>
      </c>
      <c r="L1229" t="s">
        <v>9910</v>
      </c>
      <c r="M1229" t="s">
        <v>9911</v>
      </c>
      <c r="O1229" t="s">
        <v>4232</v>
      </c>
      <c r="P1229">
        <v>67</v>
      </c>
      <c r="Q1229" t="s">
        <v>4554</v>
      </c>
      <c r="R1229">
        <v>162</v>
      </c>
      <c r="S1229" t="s">
        <v>9742</v>
      </c>
      <c r="T1229" t="s">
        <v>9742</v>
      </c>
      <c r="U1229" t="s">
        <v>7190</v>
      </c>
    </row>
    <row r="1230" spans="1:21" x14ac:dyDescent="0.2">
      <c r="A1230">
        <v>2699</v>
      </c>
      <c r="B1230" t="s">
        <v>1697</v>
      </c>
      <c r="C1230" t="s">
        <v>9912</v>
      </c>
      <c r="D1230" t="s">
        <v>5202</v>
      </c>
      <c r="E1230" t="s">
        <v>20879</v>
      </c>
      <c r="F1230" t="s">
        <v>7919</v>
      </c>
      <c r="G1230" t="s">
        <v>3387</v>
      </c>
      <c r="H1230" t="s">
        <v>4174</v>
      </c>
      <c r="I1230" t="s">
        <v>22206</v>
      </c>
      <c r="J1230" t="s">
        <v>5823</v>
      </c>
      <c r="K1230" t="s">
        <v>3422</v>
      </c>
      <c r="L1230" t="s">
        <v>9913</v>
      </c>
      <c r="M1230" t="s">
        <v>9914</v>
      </c>
      <c r="O1230" t="s">
        <v>5370</v>
      </c>
      <c r="P1230">
        <v>52</v>
      </c>
      <c r="S1230" t="s">
        <v>8757</v>
      </c>
      <c r="T1230" t="s">
        <v>8757</v>
      </c>
      <c r="U1230" t="s">
        <v>8757</v>
      </c>
    </row>
    <row r="1231" spans="1:21" x14ac:dyDescent="0.2">
      <c r="A1231">
        <v>270</v>
      </c>
      <c r="B1231" t="s">
        <v>1697</v>
      </c>
      <c r="C1231" t="s">
        <v>9915</v>
      </c>
      <c r="D1231" t="s">
        <v>9916</v>
      </c>
      <c r="F1231" t="s">
        <v>3552</v>
      </c>
      <c r="G1231" t="s">
        <v>3387</v>
      </c>
      <c r="H1231" t="s">
        <v>8442</v>
      </c>
      <c r="I1231" t="s">
        <v>3561</v>
      </c>
      <c r="J1231" t="s">
        <v>8892</v>
      </c>
      <c r="K1231" t="s">
        <v>3391</v>
      </c>
      <c r="L1231" t="s">
        <v>9917</v>
      </c>
      <c r="M1231" t="s">
        <v>9918</v>
      </c>
      <c r="N1231" t="s">
        <v>3500</v>
      </c>
      <c r="O1231" t="s">
        <v>3453</v>
      </c>
      <c r="P1231">
        <v>11</v>
      </c>
      <c r="Q1231" t="s">
        <v>3396</v>
      </c>
      <c r="R1231">
        <v>204</v>
      </c>
      <c r="S1231" t="s">
        <v>9919</v>
      </c>
      <c r="T1231" t="s">
        <v>9919</v>
      </c>
      <c r="U1231" t="s">
        <v>3398</v>
      </c>
    </row>
    <row r="1232" spans="1:21" x14ac:dyDescent="0.2">
      <c r="A1232">
        <v>2700</v>
      </c>
      <c r="B1232" t="s">
        <v>1697</v>
      </c>
      <c r="C1232" t="s">
        <v>9920</v>
      </c>
      <c r="D1232" t="s">
        <v>4678</v>
      </c>
      <c r="E1232" t="s">
        <v>20884</v>
      </c>
      <c r="F1232" t="s">
        <v>7954</v>
      </c>
      <c r="G1232" t="s">
        <v>21490</v>
      </c>
      <c r="H1232" t="s">
        <v>4174</v>
      </c>
      <c r="I1232" t="s">
        <v>22206</v>
      </c>
      <c r="J1232" t="s">
        <v>5823</v>
      </c>
      <c r="K1232" t="s">
        <v>5340</v>
      </c>
      <c r="L1232" t="s">
        <v>9922</v>
      </c>
      <c r="M1232" t="s">
        <v>9923</v>
      </c>
      <c r="O1232" t="s">
        <v>6318</v>
      </c>
      <c r="P1232">
        <v>24</v>
      </c>
      <c r="S1232" t="s">
        <v>9924</v>
      </c>
      <c r="T1232" t="s">
        <v>9924</v>
      </c>
      <c r="U1232" t="s">
        <v>9924</v>
      </c>
    </row>
    <row r="1233" spans="1:21" x14ac:dyDescent="0.2">
      <c r="A1233">
        <v>2701</v>
      </c>
      <c r="B1233" t="s">
        <v>1697</v>
      </c>
      <c r="C1233" t="s">
        <v>9925</v>
      </c>
      <c r="D1233" t="s">
        <v>9926</v>
      </c>
      <c r="F1233" t="s">
        <v>9214</v>
      </c>
      <c r="G1233" t="s">
        <v>7772</v>
      </c>
      <c r="H1233" t="s">
        <v>19251</v>
      </c>
      <c r="I1233" t="s">
        <v>9927</v>
      </c>
      <c r="J1233" t="s">
        <v>4624</v>
      </c>
      <c r="K1233" t="s">
        <v>3545</v>
      </c>
      <c r="L1233" t="s">
        <v>9928</v>
      </c>
      <c r="M1233" t="s">
        <v>9929</v>
      </c>
      <c r="N1233" t="s">
        <v>4513</v>
      </c>
      <c r="Q1233" t="s">
        <v>4401</v>
      </c>
      <c r="R1233">
        <v>220</v>
      </c>
      <c r="S1233" t="s">
        <v>9155</v>
      </c>
      <c r="T1233" t="s">
        <v>9155</v>
      </c>
      <c r="U1233" t="s">
        <v>8782</v>
      </c>
    </row>
    <row r="1234" spans="1:21" x14ac:dyDescent="0.2">
      <c r="A1234">
        <v>2702</v>
      </c>
      <c r="B1234" t="s">
        <v>1697</v>
      </c>
      <c r="C1234" t="s">
        <v>9930</v>
      </c>
      <c r="D1234" t="s">
        <v>9931</v>
      </c>
      <c r="F1234" t="s">
        <v>3552</v>
      </c>
      <c r="G1234" t="s">
        <v>4016</v>
      </c>
      <c r="H1234" t="s">
        <v>3975</v>
      </c>
      <c r="I1234" t="s">
        <v>8790</v>
      </c>
      <c r="J1234" t="s">
        <v>3429</v>
      </c>
      <c r="K1234" t="s">
        <v>3545</v>
      </c>
      <c r="L1234" t="s">
        <v>9932</v>
      </c>
      <c r="M1234" t="s">
        <v>9933</v>
      </c>
      <c r="N1234" t="s">
        <v>3433</v>
      </c>
      <c r="O1234" t="s">
        <v>9934</v>
      </c>
      <c r="P1234">
        <v>85</v>
      </c>
      <c r="Q1234" t="s">
        <v>4401</v>
      </c>
      <c r="R1234">
        <v>220</v>
      </c>
      <c r="S1234" t="s">
        <v>9935</v>
      </c>
      <c r="T1234" t="s">
        <v>9935</v>
      </c>
      <c r="U1234" t="s">
        <v>3805</v>
      </c>
    </row>
    <row r="1235" spans="1:21" x14ac:dyDescent="0.2">
      <c r="A1235">
        <v>2703</v>
      </c>
      <c r="B1235" t="s">
        <v>1697</v>
      </c>
      <c r="C1235" t="s">
        <v>9936</v>
      </c>
      <c r="D1235" t="s">
        <v>9937</v>
      </c>
      <c r="F1235" t="s">
        <v>3552</v>
      </c>
      <c r="G1235" t="s">
        <v>3387</v>
      </c>
      <c r="H1235" t="s">
        <v>21491</v>
      </c>
      <c r="I1235" t="s">
        <v>9938</v>
      </c>
      <c r="J1235" t="s">
        <v>4505</v>
      </c>
      <c r="K1235" t="s">
        <v>3422</v>
      </c>
      <c r="L1235" t="s">
        <v>9939</v>
      </c>
      <c r="M1235" t="s">
        <v>9940</v>
      </c>
      <c r="Q1235" t="s">
        <v>4401</v>
      </c>
      <c r="R1235">
        <v>220</v>
      </c>
      <c r="S1235" t="s">
        <v>9941</v>
      </c>
      <c r="T1235" t="s">
        <v>9941</v>
      </c>
      <c r="U1235" t="s">
        <v>9942</v>
      </c>
    </row>
    <row r="1236" spans="1:21" x14ac:dyDescent="0.2">
      <c r="A1236">
        <v>2704</v>
      </c>
      <c r="B1236" t="s">
        <v>1697</v>
      </c>
      <c r="C1236" t="s">
        <v>9943</v>
      </c>
      <c r="D1236" t="s">
        <v>9931</v>
      </c>
      <c r="F1236" t="s">
        <v>9944</v>
      </c>
      <c r="G1236" t="s">
        <v>21403</v>
      </c>
      <c r="H1236" t="s">
        <v>10315</v>
      </c>
      <c r="I1236" t="s">
        <v>5487</v>
      </c>
      <c r="J1236" t="s">
        <v>5570</v>
      </c>
      <c r="K1236" t="s">
        <v>3545</v>
      </c>
      <c r="L1236" t="s">
        <v>9946</v>
      </c>
      <c r="M1236" t="s">
        <v>22276</v>
      </c>
      <c r="N1236" t="s">
        <v>3394</v>
      </c>
      <c r="Q1236" t="s">
        <v>4401</v>
      </c>
      <c r="R1236">
        <v>220</v>
      </c>
      <c r="S1236" t="s">
        <v>9941</v>
      </c>
      <c r="T1236" t="s">
        <v>9941</v>
      </c>
      <c r="U1236" t="s">
        <v>5036</v>
      </c>
    </row>
    <row r="1237" spans="1:21" x14ac:dyDescent="0.2">
      <c r="A1237">
        <v>2705</v>
      </c>
      <c r="B1237" t="s">
        <v>1697</v>
      </c>
      <c r="C1237" t="s">
        <v>9947</v>
      </c>
      <c r="D1237" t="s">
        <v>9948</v>
      </c>
      <c r="F1237" t="s">
        <v>3552</v>
      </c>
      <c r="G1237" t="s">
        <v>21203</v>
      </c>
      <c r="H1237" t="s">
        <v>22277</v>
      </c>
      <c r="I1237" t="s">
        <v>5451</v>
      </c>
      <c r="J1237" t="s">
        <v>3402</v>
      </c>
      <c r="K1237" t="s">
        <v>3422</v>
      </c>
      <c r="L1237" t="s">
        <v>22278</v>
      </c>
      <c r="M1237" t="s">
        <v>22279</v>
      </c>
      <c r="N1237" t="s">
        <v>4513</v>
      </c>
      <c r="Q1237" t="s">
        <v>4401</v>
      </c>
      <c r="R1237">
        <v>220</v>
      </c>
      <c r="S1237" t="s">
        <v>7784</v>
      </c>
      <c r="T1237" t="s">
        <v>7784</v>
      </c>
      <c r="U1237" t="s">
        <v>8782</v>
      </c>
    </row>
    <row r="1238" spans="1:21" x14ac:dyDescent="0.2">
      <c r="A1238">
        <v>2706</v>
      </c>
      <c r="B1238" t="s">
        <v>1697</v>
      </c>
      <c r="C1238" t="s">
        <v>9949</v>
      </c>
      <c r="D1238" t="s">
        <v>9950</v>
      </c>
      <c r="F1238" t="s">
        <v>3585</v>
      </c>
      <c r="G1238" t="s">
        <v>3553</v>
      </c>
      <c r="H1238" t="s">
        <v>7287</v>
      </c>
      <c r="I1238" t="s">
        <v>7809</v>
      </c>
      <c r="J1238" t="s">
        <v>3894</v>
      </c>
      <c r="K1238" t="s">
        <v>3545</v>
      </c>
      <c r="L1238" t="s">
        <v>9951</v>
      </c>
      <c r="M1238" t="s">
        <v>9952</v>
      </c>
      <c r="N1238" t="s">
        <v>4513</v>
      </c>
      <c r="Q1238" t="s">
        <v>4401</v>
      </c>
      <c r="R1238">
        <v>220</v>
      </c>
      <c r="S1238" t="s">
        <v>9953</v>
      </c>
      <c r="T1238" t="s">
        <v>9953</v>
      </c>
      <c r="U1238" t="s">
        <v>8782</v>
      </c>
    </row>
    <row r="1239" spans="1:21" x14ac:dyDescent="0.2">
      <c r="A1239">
        <v>2707</v>
      </c>
      <c r="B1239" t="s">
        <v>1697</v>
      </c>
      <c r="C1239" t="s">
        <v>9954</v>
      </c>
      <c r="D1239" t="s">
        <v>9955</v>
      </c>
      <c r="F1239" t="s">
        <v>9956</v>
      </c>
      <c r="G1239" t="s">
        <v>3542</v>
      </c>
      <c r="H1239" t="s">
        <v>9052</v>
      </c>
      <c r="I1239" t="s">
        <v>9957</v>
      </c>
      <c r="J1239" t="s">
        <v>6376</v>
      </c>
      <c r="K1239" t="s">
        <v>3545</v>
      </c>
      <c r="L1239" t="s">
        <v>9958</v>
      </c>
      <c r="M1239" t="s">
        <v>9959</v>
      </c>
      <c r="N1239" t="s">
        <v>3394</v>
      </c>
      <c r="O1239" t="s">
        <v>9960</v>
      </c>
      <c r="P1239">
        <v>20</v>
      </c>
      <c r="Q1239" t="s">
        <v>4401</v>
      </c>
      <c r="R1239">
        <v>220</v>
      </c>
      <c r="S1239" t="s">
        <v>9961</v>
      </c>
      <c r="T1239" t="s">
        <v>9961</v>
      </c>
      <c r="U1239" t="s">
        <v>5311</v>
      </c>
    </row>
    <row r="1240" spans="1:21" x14ac:dyDescent="0.2">
      <c r="A1240">
        <v>2708</v>
      </c>
      <c r="B1240" t="s">
        <v>1697</v>
      </c>
      <c r="C1240" t="s">
        <v>9962</v>
      </c>
      <c r="D1240" t="s">
        <v>9963</v>
      </c>
      <c r="F1240" t="s">
        <v>9964</v>
      </c>
      <c r="G1240" t="s">
        <v>3387</v>
      </c>
      <c r="H1240" t="s">
        <v>7483</v>
      </c>
      <c r="I1240" t="s">
        <v>9965</v>
      </c>
      <c r="J1240" t="s">
        <v>5837</v>
      </c>
      <c r="K1240" t="s">
        <v>3545</v>
      </c>
      <c r="L1240" t="s">
        <v>9966</v>
      </c>
      <c r="M1240" t="s">
        <v>9967</v>
      </c>
      <c r="O1240" t="s">
        <v>4520</v>
      </c>
      <c r="P1240">
        <v>86</v>
      </c>
      <c r="Q1240" t="s">
        <v>4401</v>
      </c>
      <c r="R1240">
        <v>220</v>
      </c>
      <c r="S1240" t="s">
        <v>9953</v>
      </c>
      <c r="T1240" t="s">
        <v>9953</v>
      </c>
      <c r="U1240" t="s">
        <v>4655</v>
      </c>
    </row>
    <row r="1241" spans="1:21" x14ac:dyDescent="0.2">
      <c r="A1241">
        <v>2709</v>
      </c>
      <c r="B1241" t="s">
        <v>1697</v>
      </c>
      <c r="C1241" t="s">
        <v>9968</v>
      </c>
      <c r="D1241" t="s">
        <v>9969</v>
      </c>
      <c r="F1241" t="s">
        <v>3474</v>
      </c>
      <c r="G1241" t="s">
        <v>3387</v>
      </c>
      <c r="H1241" t="s">
        <v>22280</v>
      </c>
      <c r="I1241" t="s">
        <v>22251</v>
      </c>
      <c r="J1241" t="s">
        <v>8089</v>
      </c>
      <c r="K1241" t="s">
        <v>3545</v>
      </c>
      <c r="L1241" t="s">
        <v>22281</v>
      </c>
      <c r="M1241" t="s">
        <v>22282</v>
      </c>
      <c r="N1241" t="s">
        <v>4513</v>
      </c>
      <c r="O1241" t="s">
        <v>9934</v>
      </c>
      <c r="P1241">
        <v>85</v>
      </c>
      <c r="Q1241" t="s">
        <v>4401</v>
      </c>
      <c r="R1241">
        <v>220</v>
      </c>
      <c r="S1241" t="s">
        <v>9971</v>
      </c>
      <c r="T1241" t="s">
        <v>9971</v>
      </c>
      <c r="U1241" t="s">
        <v>3557</v>
      </c>
    </row>
    <row r="1242" spans="1:21" x14ac:dyDescent="0.2">
      <c r="A1242">
        <v>271</v>
      </c>
      <c r="B1242" t="s">
        <v>1697</v>
      </c>
      <c r="C1242" t="s">
        <v>9972</v>
      </c>
      <c r="D1242" t="s">
        <v>9973</v>
      </c>
      <c r="F1242" t="s">
        <v>7547</v>
      </c>
      <c r="G1242" t="s">
        <v>3387</v>
      </c>
      <c r="H1242" t="s">
        <v>9974</v>
      </c>
      <c r="I1242" t="s">
        <v>3428</v>
      </c>
      <c r="J1242" t="s">
        <v>8089</v>
      </c>
      <c r="K1242" t="s">
        <v>3522</v>
      </c>
      <c r="L1242" t="s">
        <v>9975</v>
      </c>
      <c r="M1242" t="s">
        <v>9976</v>
      </c>
      <c r="N1242" t="s">
        <v>3433</v>
      </c>
      <c r="O1242" t="s">
        <v>3453</v>
      </c>
      <c r="P1242">
        <v>71</v>
      </c>
      <c r="Q1242" t="s">
        <v>3396</v>
      </c>
      <c r="R1242">
        <v>204</v>
      </c>
      <c r="S1242" t="s">
        <v>9977</v>
      </c>
      <c r="T1242" t="s">
        <v>9977</v>
      </c>
      <c r="U1242" t="s">
        <v>6110</v>
      </c>
    </row>
    <row r="1243" spans="1:21" x14ac:dyDescent="0.2">
      <c r="A1243">
        <v>2710</v>
      </c>
      <c r="B1243" t="s">
        <v>1697</v>
      </c>
      <c r="C1243" t="s">
        <v>9978</v>
      </c>
      <c r="D1243" t="s">
        <v>9979</v>
      </c>
      <c r="F1243" t="s">
        <v>3585</v>
      </c>
      <c r="G1243" t="s">
        <v>3535</v>
      </c>
      <c r="H1243" t="s">
        <v>3793</v>
      </c>
      <c r="I1243" t="s">
        <v>9980</v>
      </c>
      <c r="J1243" t="s">
        <v>3544</v>
      </c>
      <c r="K1243" t="s">
        <v>3545</v>
      </c>
      <c r="L1243" t="s">
        <v>9981</v>
      </c>
      <c r="M1243" t="s">
        <v>9982</v>
      </c>
      <c r="O1243" t="s">
        <v>4520</v>
      </c>
      <c r="P1243">
        <v>86</v>
      </c>
      <c r="Q1243" t="s">
        <v>4401</v>
      </c>
      <c r="R1243">
        <v>220</v>
      </c>
      <c r="S1243" t="s">
        <v>7784</v>
      </c>
      <c r="T1243" t="s">
        <v>7784</v>
      </c>
      <c r="U1243" t="s">
        <v>3805</v>
      </c>
    </row>
    <row r="1244" spans="1:21" x14ac:dyDescent="0.2">
      <c r="A1244">
        <v>2711</v>
      </c>
      <c r="B1244" t="s">
        <v>1697</v>
      </c>
      <c r="C1244" t="s">
        <v>9983</v>
      </c>
      <c r="D1244" t="s">
        <v>9984</v>
      </c>
      <c r="F1244" t="s">
        <v>3585</v>
      </c>
      <c r="G1244" t="s">
        <v>7763</v>
      </c>
      <c r="H1244" t="s">
        <v>4551</v>
      </c>
      <c r="I1244" t="s">
        <v>22206</v>
      </c>
      <c r="J1244" t="s">
        <v>5823</v>
      </c>
      <c r="K1244" t="s">
        <v>3545</v>
      </c>
      <c r="L1244" t="s">
        <v>9985</v>
      </c>
      <c r="M1244" t="s">
        <v>9986</v>
      </c>
      <c r="N1244" t="s">
        <v>3637</v>
      </c>
    </row>
    <row r="1245" spans="1:21" x14ac:dyDescent="0.2">
      <c r="A1245">
        <v>2712</v>
      </c>
      <c r="B1245" t="s">
        <v>1697</v>
      </c>
      <c r="C1245" t="s">
        <v>9987</v>
      </c>
      <c r="D1245" t="s">
        <v>9988</v>
      </c>
      <c r="F1245" t="s">
        <v>3585</v>
      </c>
      <c r="G1245" t="s">
        <v>3535</v>
      </c>
      <c r="H1245" t="s">
        <v>3793</v>
      </c>
      <c r="I1245" t="s">
        <v>8790</v>
      </c>
      <c r="J1245" t="s">
        <v>20940</v>
      </c>
      <c r="K1245" t="s">
        <v>3545</v>
      </c>
      <c r="L1245" t="s">
        <v>9989</v>
      </c>
      <c r="M1245" t="s">
        <v>9990</v>
      </c>
      <c r="N1245" t="s">
        <v>3433</v>
      </c>
      <c r="O1245" t="s">
        <v>9991</v>
      </c>
      <c r="P1245">
        <v>120</v>
      </c>
      <c r="Q1245" t="s">
        <v>4401</v>
      </c>
      <c r="R1245">
        <v>220</v>
      </c>
      <c r="S1245" t="s">
        <v>7784</v>
      </c>
      <c r="T1245" t="s">
        <v>7784</v>
      </c>
      <c r="U1245" t="s">
        <v>3805</v>
      </c>
    </row>
    <row r="1246" spans="1:21" x14ac:dyDescent="0.2">
      <c r="A1246">
        <v>2713</v>
      </c>
      <c r="B1246" t="s">
        <v>1697</v>
      </c>
      <c r="C1246" t="s">
        <v>9992</v>
      </c>
      <c r="D1246" t="s">
        <v>5136</v>
      </c>
      <c r="F1246" t="s">
        <v>3474</v>
      </c>
      <c r="G1246" t="s">
        <v>3465</v>
      </c>
      <c r="H1246" t="s">
        <v>3975</v>
      </c>
      <c r="I1246" t="s">
        <v>22251</v>
      </c>
      <c r="J1246" t="s">
        <v>4065</v>
      </c>
      <c r="K1246" t="s">
        <v>3545</v>
      </c>
      <c r="L1246" t="s">
        <v>9993</v>
      </c>
      <c r="M1246" t="s">
        <v>9994</v>
      </c>
      <c r="N1246" t="s">
        <v>4513</v>
      </c>
      <c r="O1246" t="s">
        <v>9960</v>
      </c>
      <c r="P1246">
        <v>20</v>
      </c>
      <c r="Q1246" t="s">
        <v>4401</v>
      </c>
      <c r="R1246">
        <v>220</v>
      </c>
      <c r="S1246" t="s">
        <v>9995</v>
      </c>
      <c r="T1246" t="s">
        <v>9995</v>
      </c>
      <c r="U1246" t="s">
        <v>7329</v>
      </c>
    </row>
    <row r="1247" spans="1:21" x14ac:dyDescent="0.2">
      <c r="A1247">
        <v>2714</v>
      </c>
      <c r="B1247" t="s">
        <v>1697</v>
      </c>
      <c r="C1247" t="s">
        <v>9996</v>
      </c>
      <c r="D1247" t="s">
        <v>5202</v>
      </c>
      <c r="E1247" t="s">
        <v>20878</v>
      </c>
      <c r="F1247" t="s">
        <v>7919</v>
      </c>
      <c r="G1247" t="s">
        <v>21493</v>
      </c>
      <c r="H1247" t="s">
        <v>9997</v>
      </c>
      <c r="I1247" t="s">
        <v>6050</v>
      </c>
      <c r="J1247" t="s">
        <v>3642</v>
      </c>
      <c r="K1247" t="s">
        <v>6121</v>
      </c>
      <c r="L1247" t="s">
        <v>9998</v>
      </c>
      <c r="M1247" t="s">
        <v>9999</v>
      </c>
      <c r="O1247" t="s">
        <v>3665</v>
      </c>
      <c r="P1247">
        <v>85</v>
      </c>
      <c r="Q1247" t="s">
        <v>4401</v>
      </c>
      <c r="R1247">
        <v>221</v>
      </c>
      <c r="S1247" t="s">
        <v>10000</v>
      </c>
      <c r="T1247" t="s">
        <v>10000</v>
      </c>
      <c r="U1247" t="s">
        <v>10001</v>
      </c>
    </row>
    <row r="1248" spans="1:21" x14ac:dyDescent="0.2">
      <c r="A1248">
        <v>2715</v>
      </c>
      <c r="B1248" t="s">
        <v>1697</v>
      </c>
      <c r="C1248" t="s">
        <v>10002</v>
      </c>
      <c r="D1248" t="s">
        <v>10003</v>
      </c>
      <c r="F1248" t="s">
        <v>3585</v>
      </c>
      <c r="G1248" t="s">
        <v>21494</v>
      </c>
      <c r="H1248" t="s">
        <v>20941</v>
      </c>
      <c r="I1248" t="s">
        <v>22251</v>
      </c>
      <c r="J1248" t="s">
        <v>3772</v>
      </c>
      <c r="K1248" t="s">
        <v>3545</v>
      </c>
      <c r="L1248" t="s">
        <v>10005</v>
      </c>
      <c r="M1248" t="s">
        <v>10006</v>
      </c>
      <c r="N1248" t="s">
        <v>3394</v>
      </c>
      <c r="O1248" t="s">
        <v>4520</v>
      </c>
      <c r="P1248">
        <v>86</v>
      </c>
      <c r="Q1248" t="s">
        <v>4401</v>
      </c>
      <c r="R1248">
        <v>221</v>
      </c>
      <c r="S1248" t="s">
        <v>10007</v>
      </c>
      <c r="T1248" t="s">
        <v>10007</v>
      </c>
      <c r="U1248" t="s">
        <v>10008</v>
      </c>
    </row>
    <row r="1249" spans="1:21" x14ac:dyDescent="0.2">
      <c r="A1249">
        <v>2716</v>
      </c>
      <c r="B1249" t="s">
        <v>1697</v>
      </c>
      <c r="C1249" t="s">
        <v>10009</v>
      </c>
      <c r="D1249" t="s">
        <v>10010</v>
      </c>
      <c r="F1249" t="s">
        <v>6751</v>
      </c>
      <c r="G1249" t="s">
        <v>3825</v>
      </c>
      <c r="H1249" t="s">
        <v>21495</v>
      </c>
      <c r="I1249" t="s">
        <v>10011</v>
      </c>
      <c r="J1249" t="s">
        <v>20942</v>
      </c>
      <c r="K1249" t="s">
        <v>3545</v>
      </c>
      <c r="L1249" t="s">
        <v>10012</v>
      </c>
      <c r="M1249" t="s">
        <v>10013</v>
      </c>
      <c r="N1249" t="s">
        <v>3394</v>
      </c>
      <c r="Q1249" t="s">
        <v>4401</v>
      </c>
      <c r="R1249">
        <v>220</v>
      </c>
      <c r="S1249" t="s">
        <v>9961</v>
      </c>
      <c r="T1249" t="s">
        <v>9961</v>
      </c>
      <c r="U1249" t="s">
        <v>10014</v>
      </c>
    </row>
    <row r="1250" spans="1:21" x14ac:dyDescent="0.2">
      <c r="A1250">
        <v>2717</v>
      </c>
      <c r="B1250" t="s">
        <v>1697</v>
      </c>
      <c r="C1250" t="s">
        <v>10015</v>
      </c>
      <c r="D1250" t="s">
        <v>10016</v>
      </c>
      <c r="F1250" t="s">
        <v>3386</v>
      </c>
      <c r="G1250" t="s">
        <v>4593</v>
      </c>
      <c r="H1250" t="s">
        <v>21496</v>
      </c>
      <c r="I1250" t="s">
        <v>6200</v>
      </c>
      <c r="J1250" t="s">
        <v>3628</v>
      </c>
      <c r="K1250" t="s">
        <v>3545</v>
      </c>
      <c r="L1250" t="s">
        <v>10017</v>
      </c>
      <c r="M1250" t="s">
        <v>10018</v>
      </c>
      <c r="O1250" t="s">
        <v>7897</v>
      </c>
      <c r="P1250">
        <v>26</v>
      </c>
      <c r="Q1250" t="s">
        <v>4401</v>
      </c>
      <c r="R1250">
        <v>220</v>
      </c>
      <c r="S1250" t="s">
        <v>9961</v>
      </c>
      <c r="T1250" t="s">
        <v>9961</v>
      </c>
      <c r="U1250" t="s">
        <v>8202</v>
      </c>
    </row>
    <row r="1251" spans="1:21" x14ac:dyDescent="0.2">
      <c r="A1251">
        <v>2718</v>
      </c>
      <c r="B1251" t="s">
        <v>1697</v>
      </c>
      <c r="C1251" t="s">
        <v>23112</v>
      </c>
      <c r="D1251" t="s">
        <v>10019</v>
      </c>
      <c r="F1251" t="s">
        <v>3585</v>
      </c>
      <c r="G1251" t="s">
        <v>3825</v>
      </c>
      <c r="H1251" t="s">
        <v>10020</v>
      </c>
      <c r="I1251" t="s">
        <v>7809</v>
      </c>
      <c r="J1251" t="s">
        <v>7443</v>
      </c>
      <c r="K1251" t="s">
        <v>3545</v>
      </c>
      <c r="L1251" t="s">
        <v>10021</v>
      </c>
      <c r="M1251" t="s">
        <v>6251</v>
      </c>
      <c r="N1251" t="s">
        <v>4513</v>
      </c>
      <c r="Q1251" t="s">
        <v>4401</v>
      </c>
      <c r="R1251">
        <v>220</v>
      </c>
      <c r="S1251" t="s">
        <v>9995</v>
      </c>
      <c r="T1251" t="s">
        <v>9995</v>
      </c>
      <c r="U1251" t="s">
        <v>3557</v>
      </c>
    </row>
    <row r="1252" spans="1:21" x14ac:dyDescent="0.2">
      <c r="A1252">
        <v>2719</v>
      </c>
      <c r="B1252" t="s">
        <v>1697</v>
      </c>
      <c r="C1252" t="s">
        <v>10022</v>
      </c>
      <c r="D1252" t="s">
        <v>5136</v>
      </c>
      <c r="F1252" t="s">
        <v>3474</v>
      </c>
      <c r="G1252" t="s">
        <v>3465</v>
      </c>
      <c r="H1252" t="s">
        <v>3714</v>
      </c>
      <c r="I1252" t="s">
        <v>22251</v>
      </c>
      <c r="J1252" t="s">
        <v>3894</v>
      </c>
      <c r="K1252" t="s">
        <v>3545</v>
      </c>
      <c r="L1252" t="s">
        <v>10023</v>
      </c>
      <c r="M1252" t="s">
        <v>10024</v>
      </c>
      <c r="N1252" t="s">
        <v>4513</v>
      </c>
      <c r="O1252" t="s">
        <v>9960</v>
      </c>
      <c r="P1252">
        <v>20</v>
      </c>
      <c r="Q1252" t="s">
        <v>4401</v>
      </c>
      <c r="R1252">
        <v>220</v>
      </c>
      <c r="S1252" t="s">
        <v>5810</v>
      </c>
      <c r="T1252" t="s">
        <v>5810</v>
      </c>
      <c r="U1252" t="s">
        <v>10025</v>
      </c>
    </row>
    <row r="1253" spans="1:21" x14ac:dyDescent="0.2">
      <c r="A1253">
        <v>272</v>
      </c>
      <c r="B1253" t="s">
        <v>1697</v>
      </c>
      <c r="C1253" t="s">
        <v>10026</v>
      </c>
      <c r="D1253" t="s">
        <v>10027</v>
      </c>
      <c r="I1253" t="s">
        <v>10028</v>
      </c>
      <c r="J1253" t="s">
        <v>4562</v>
      </c>
      <c r="K1253" t="s">
        <v>4150</v>
      </c>
      <c r="L1253" t="s">
        <v>10029</v>
      </c>
      <c r="M1253" t="s">
        <v>10030</v>
      </c>
      <c r="N1253" t="s">
        <v>3394</v>
      </c>
      <c r="Q1253" t="s">
        <v>3396</v>
      </c>
      <c r="R1253">
        <v>214</v>
      </c>
      <c r="S1253" t="s">
        <v>4521</v>
      </c>
      <c r="T1253" t="s">
        <v>4521</v>
      </c>
      <c r="U1253" t="s">
        <v>4521</v>
      </c>
    </row>
    <row r="1254" spans="1:21" ht="178.5" x14ac:dyDescent="0.2">
      <c r="A1254">
        <v>2720</v>
      </c>
      <c r="B1254" t="s">
        <v>1697</v>
      </c>
      <c r="C1254" t="s">
        <v>10031</v>
      </c>
      <c r="D1254" t="s">
        <v>10032</v>
      </c>
      <c r="F1254" t="s">
        <v>3585</v>
      </c>
      <c r="G1254" t="s">
        <v>7779</v>
      </c>
      <c r="H1254" t="s">
        <v>21330</v>
      </c>
      <c r="I1254" t="s">
        <v>10033</v>
      </c>
      <c r="J1254" t="s">
        <v>3628</v>
      </c>
      <c r="K1254" t="s">
        <v>3545</v>
      </c>
      <c r="L1254" t="s">
        <v>10034</v>
      </c>
      <c r="M1254" t="s">
        <v>10035</v>
      </c>
      <c r="N1254" s="54" t="s">
        <v>10036</v>
      </c>
      <c r="Q1254" t="s">
        <v>4401</v>
      </c>
      <c r="R1254">
        <v>220</v>
      </c>
      <c r="S1254" t="s">
        <v>5810</v>
      </c>
      <c r="T1254" t="s">
        <v>5810</v>
      </c>
      <c r="U1254" t="s">
        <v>5311</v>
      </c>
    </row>
    <row r="1255" spans="1:21" x14ac:dyDescent="0.2">
      <c r="A1255">
        <v>2721</v>
      </c>
      <c r="B1255" t="s">
        <v>1697</v>
      </c>
      <c r="C1255" t="s">
        <v>10037</v>
      </c>
      <c r="D1255" t="s">
        <v>4851</v>
      </c>
      <c r="F1255" t="s">
        <v>10038</v>
      </c>
      <c r="G1255" t="s">
        <v>4016</v>
      </c>
      <c r="H1255" t="s">
        <v>6784</v>
      </c>
      <c r="I1255" t="s">
        <v>10039</v>
      </c>
      <c r="J1255" t="s">
        <v>5837</v>
      </c>
      <c r="K1255" t="s">
        <v>3545</v>
      </c>
      <c r="L1255" t="s">
        <v>10040</v>
      </c>
      <c r="M1255" t="s">
        <v>10041</v>
      </c>
      <c r="N1255" t="s">
        <v>3394</v>
      </c>
      <c r="O1255" t="s">
        <v>9934</v>
      </c>
      <c r="P1255">
        <v>85</v>
      </c>
      <c r="Q1255" t="s">
        <v>4401</v>
      </c>
      <c r="R1255">
        <v>220</v>
      </c>
      <c r="S1255" t="s">
        <v>5810</v>
      </c>
      <c r="T1255" t="s">
        <v>5810</v>
      </c>
      <c r="U1255" t="s">
        <v>5311</v>
      </c>
    </row>
    <row r="1256" spans="1:21" x14ac:dyDescent="0.2">
      <c r="A1256">
        <v>2722</v>
      </c>
      <c r="B1256" t="s">
        <v>1697</v>
      </c>
      <c r="C1256" t="s">
        <v>10042</v>
      </c>
      <c r="D1256" t="s">
        <v>5090</v>
      </c>
      <c r="F1256" t="s">
        <v>3552</v>
      </c>
      <c r="G1256" t="s">
        <v>3387</v>
      </c>
      <c r="H1256" t="s">
        <v>3576</v>
      </c>
      <c r="I1256" t="s">
        <v>9938</v>
      </c>
      <c r="J1256" t="s">
        <v>20943</v>
      </c>
      <c r="K1256" t="s">
        <v>3545</v>
      </c>
      <c r="L1256" t="s">
        <v>10043</v>
      </c>
      <c r="M1256" t="s">
        <v>10044</v>
      </c>
      <c r="N1256" t="s">
        <v>3394</v>
      </c>
      <c r="O1256" t="s">
        <v>9991</v>
      </c>
      <c r="P1256">
        <v>120</v>
      </c>
      <c r="Q1256" t="s">
        <v>4401</v>
      </c>
      <c r="R1256">
        <v>220</v>
      </c>
      <c r="S1256" t="s">
        <v>5810</v>
      </c>
      <c r="T1256" t="s">
        <v>5810</v>
      </c>
      <c r="U1256" t="s">
        <v>4095</v>
      </c>
    </row>
    <row r="1257" spans="1:21" x14ac:dyDescent="0.2">
      <c r="A1257">
        <v>2723</v>
      </c>
      <c r="B1257" t="s">
        <v>1697</v>
      </c>
      <c r="C1257" t="s">
        <v>10045</v>
      </c>
      <c r="D1257" t="s">
        <v>10046</v>
      </c>
      <c r="F1257" t="s">
        <v>3474</v>
      </c>
      <c r="G1257" t="s">
        <v>3387</v>
      </c>
      <c r="H1257" t="s">
        <v>3388</v>
      </c>
      <c r="I1257" t="s">
        <v>22251</v>
      </c>
      <c r="J1257" t="s">
        <v>4624</v>
      </c>
      <c r="K1257" t="s">
        <v>3545</v>
      </c>
      <c r="L1257" t="s">
        <v>10047</v>
      </c>
      <c r="M1257" t="s">
        <v>10048</v>
      </c>
      <c r="N1257" t="s">
        <v>4513</v>
      </c>
      <c r="O1257" t="s">
        <v>7897</v>
      </c>
      <c r="P1257">
        <v>26</v>
      </c>
      <c r="Q1257" t="s">
        <v>4401</v>
      </c>
      <c r="R1257">
        <v>220</v>
      </c>
      <c r="S1257" t="s">
        <v>10049</v>
      </c>
      <c r="T1257" t="s">
        <v>10049</v>
      </c>
      <c r="U1257" t="s">
        <v>8782</v>
      </c>
    </row>
    <row r="1258" spans="1:21" x14ac:dyDescent="0.2">
      <c r="A1258">
        <v>2724</v>
      </c>
      <c r="B1258" t="s">
        <v>1697</v>
      </c>
      <c r="C1258" t="s">
        <v>10050</v>
      </c>
      <c r="D1258" t="s">
        <v>3418</v>
      </c>
      <c r="F1258" t="s">
        <v>10051</v>
      </c>
      <c r="G1258" t="s">
        <v>21203</v>
      </c>
      <c r="H1258" t="s">
        <v>22283</v>
      </c>
      <c r="I1258" t="s">
        <v>10011</v>
      </c>
      <c r="J1258" t="s">
        <v>5570</v>
      </c>
      <c r="K1258" t="s">
        <v>3545</v>
      </c>
      <c r="L1258" t="s">
        <v>10052</v>
      </c>
      <c r="M1258" t="s">
        <v>10053</v>
      </c>
      <c r="N1258" t="s">
        <v>3394</v>
      </c>
      <c r="O1258" t="s">
        <v>9934</v>
      </c>
      <c r="P1258">
        <v>85</v>
      </c>
      <c r="Q1258" t="s">
        <v>4401</v>
      </c>
      <c r="R1258">
        <v>220</v>
      </c>
      <c r="S1258" t="s">
        <v>10049</v>
      </c>
      <c r="T1258" t="s">
        <v>10049</v>
      </c>
      <c r="U1258" t="s">
        <v>5036</v>
      </c>
    </row>
    <row r="1259" spans="1:21" x14ac:dyDescent="0.2">
      <c r="A1259">
        <v>2725</v>
      </c>
      <c r="B1259" t="s">
        <v>1697</v>
      </c>
      <c r="C1259" t="s">
        <v>10054</v>
      </c>
      <c r="D1259" t="s">
        <v>10055</v>
      </c>
      <c r="F1259" t="s">
        <v>3880</v>
      </c>
      <c r="G1259" t="s">
        <v>3435</v>
      </c>
      <c r="H1259" t="s">
        <v>3793</v>
      </c>
      <c r="I1259" t="s">
        <v>22251</v>
      </c>
      <c r="J1259" t="s">
        <v>3894</v>
      </c>
      <c r="K1259" t="s">
        <v>3545</v>
      </c>
      <c r="L1259" t="s">
        <v>10056</v>
      </c>
      <c r="M1259" t="s">
        <v>10057</v>
      </c>
      <c r="N1259" t="s">
        <v>4513</v>
      </c>
      <c r="O1259" t="s">
        <v>9934</v>
      </c>
      <c r="P1259">
        <v>85</v>
      </c>
      <c r="Q1259" t="s">
        <v>4401</v>
      </c>
      <c r="R1259">
        <v>220</v>
      </c>
      <c r="S1259" t="s">
        <v>3581</v>
      </c>
      <c r="T1259" t="s">
        <v>3581</v>
      </c>
      <c r="U1259" t="s">
        <v>8782</v>
      </c>
    </row>
    <row r="1260" spans="1:21" x14ac:dyDescent="0.2">
      <c r="A1260">
        <v>2726</v>
      </c>
      <c r="B1260" t="s">
        <v>1697</v>
      </c>
      <c r="C1260" t="s">
        <v>23113</v>
      </c>
      <c r="D1260" t="s">
        <v>10058</v>
      </c>
      <c r="F1260" t="s">
        <v>3669</v>
      </c>
      <c r="G1260" t="s">
        <v>22284</v>
      </c>
      <c r="H1260" t="s">
        <v>22285</v>
      </c>
      <c r="I1260" t="s">
        <v>8790</v>
      </c>
      <c r="J1260" t="s">
        <v>7664</v>
      </c>
      <c r="K1260" t="s">
        <v>3545</v>
      </c>
      <c r="L1260" t="s">
        <v>22286</v>
      </c>
      <c r="M1260" t="s">
        <v>22287</v>
      </c>
      <c r="N1260" t="s">
        <v>3433</v>
      </c>
      <c r="O1260" t="s">
        <v>7897</v>
      </c>
      <c r="P1260">
        <v>26</v>
      </c>
      <c r="Q1260" t="s">
        <v>4401</v>
      </c>
      <c r="R1260">
        <v>220</v>
      </c>
      <c r="S1260" t="s">
        <v>3581</v>
      </c>
      <c r="T1260" t="s">
        <v>3581</v>
      </c>
      <c r="U1260" t="s">
        <v>3805</v>
      </c>
    </row>
    <row r="1261" spans="1:21" x14ac:dyDescent="0.2">
      <c r="A1261">
        <v>2727</v>
      </c>
      <c r="B1261" t="s">
        <v>1697</v>
      </c>
      <c r="C1261" t="s">
        <v>10059</v>
      </c>
      <c r="D1261" t="s">
        <v>10060</v>
      </c>
      <c r="F1261" t="s">
        <v>3585</v>
      </c>
      <c r="G1261" t="s">
        <v>6905</v>
      </c>
      <c r="H1261" t="s">
        <v>3905</v>
      </c>
      <c r="I1261" t="s">
        <v>9202</v>
      </c>
      <c r="J1261" t="s">
        <v>7864</v>
      </c>
      <c r="K1261" t="s">
        <v>3545</v>
      </c>
      <c r="L1261" t="s">
        <v>10061</v>
      </c>
      <c r="M1261" t="s">
        <v>10062</v>
      </c>
      <c r="N1261" t="s">
        <v>3394</v>
      </c>
      <c r="O1261" t="s">
        <v>10063</v>
      </c>
      <c r="P1261">
        <v>25</v>
      </c>
      <c r="Q1261" t="s">
        <v>4401</v>
      </c>
      <c r="R1261">
        <v>221</v>
      </c>
      <c r="S1261" t="s">
        <v>10064</v>
      </c>
      <c r="T1261" t="s">
        <v>10064</v>
      </c>
      <c r="U1261" t="s">
        <v>7095</v>
      </c>
    </row>
    <row r="1262" spans="1:21" x14ac:dyDescent="0.2">
      <c r="A1262">
        <v>2728</v>
      </c>
      <c r="B1262" t="s">
        <v>1697</v>
      </c>
      <c r="C1262" t="s">
        <v>10065</v>
      </c>
      <c r="D1262" t="s">
        <v>10066</v>
      </c>
      <c r="F1262" t="s">
        <v>3585</v>
      </c>
      <c r="G1262" t="s">
        <v>7763</v>
      </c>
      <c r="H1262" t="s">
        <v>3421</v>
      </c>
      <c r="I1262" t="s">
        <v>22206</v>
      </c>
      <c r="J1262" t="s">
        <v>5823</v>
      </c>
      <c r="K1262" t="s">
        <v>3545</v>
      </c>
      <c r="L1262" t="s">
        <v>10067</v>
      </c>
      <c r="M1262" t="s">
        <v>10068</v>
      </c>
      <c r="N1262" t="s">
        <v>3637</v>
      </c>
    </row>
    <row r="1263" spans="1:21" x14ac:dyDescent="0.2">
      <c r="A1263">
        <v>2729</v>
      </c>
      <c r="B1263" t="s">
        <v>1697</v>
      </c>
      <c r="C1263" t="s">
        <v>10069</v>
      </c>
      <c r="D1263" t="s">
        <v>5136</v>
      </c>
      <c r="F1263" t="s">
        <v>3585</v>
      </c>
      <c r="G1263" t="s">
        <v>3625</v>
      </c>
      <c r="H1263" t="s">
        <v>4448</v>
      </c>
      <c r="I1263" t="s">
        <v>10070</v>
      </c>
      <c r="J1263" t="s">
        <v>10071</v>
      </c>
      <c r="K1263" t="s">
        <v>3545</v>
      </c>
      <c r="L1263" t="s">
        <v>10072</v>
      </c>
      <c r="M1263" t="s">
        <v>10073</v>
      </c>
      <c r="O1263" t="s">
        <v>10063</v>
      </c>
      <c r="P1263">
        <v>25</v>
      </c>
      <c r="Q1263" t="s">
        <v>4401</v>
      </c>
      <c r="R1263">
        <v>221</v>
      </c>
      <c r="S1263" t="s">
        <v>10074</v>
      </c>
      <c r="T1263" t="s">
        <v>10074</v>
      </c>
      <c r="U1263" t="s">
        <v>8004</v>
      </c>
    </row>
    <row r="1264" spans="1:21" x14ac:dyDescent="0.2">
      <c r="A1264">
        <v>273</v>
      </c>
      <c r="B1264" t="s">
        <v>1697</v>
      </c>
      <c r="C1264" t="s">
        <v>10075</v>
      </c>
      <c r="D1264" t="s">
        <v>10076</v>
      </c>
      <c r="F1264" t="s">
        <v>3519</v>
      </c>
      <c r="G1264" t="s">
        <v>3465</v>
      </c>
      <c r="H1264" t="s">
        <v>7663</v>
      </c>
      <c r="I1264" t="s">
        <v>10077</v>
      </c>
      <c r="J1264" t="s">
        <v>3628</v>
      </c>
      <c r="K1264" t="s">
        <v>9548</v>
      </c>
      <c r="L1264" t="s">
        <v>10078</v>
      </c>
      <c r="M1264" t="s">
        <v>10079</v>
      </c>
      <c r="N1264" t="s">
        <v>3433</v>
      </c>
      <c r="Q1264" t="s">
        <v>3396</v>
      </c>
      <c r="R1264">
        <v>206</v>
      </c>
      <c r="S1264" t="s">
        <v>10080</v>
      </c>
      <c r="T1264" t="s">
        <v>10080</v>
      </c>
      <c r="U1264" t="s">
        <v>3632</v>
      </c>
    </row>
    <row r="1265" spans="1:21" x14ac:dyDescent="0.2">
      <c r="A1265">
        <v>2730</v>
      </c>
      <c r="B1265" t="s">
        <v>1697</v>
      </c>
      <c r="C1265" t="s">
        <v>10081</v>
      </c>
      <c r="D1265" t="s">
        <v>10082</v>
      </c>
      <c r="F1265" t="s">
        <v>3585</v>
      </c>
      <c r="G1265" t="s">
        <v>21497</v>
      </c>
      <c r="H1265" t="s">
        <v>21498</v>
      </c>
      <c r="I1265" t="s">
        <v>8607</v>
      </c>
      <c r="J1265" t="s">
        <v>6887</v>
      </c>
      <c r="K1265" t="s">
        <v>4284</v>
      </c>
      <c r="L1265" t="s">
        <v>10083</v>
      </c>
      <c r="M1265" t="s">
        <v>10084</v>
      </c>
      <c r="O1265" t="s">
        <v>9991</v>
      </c>
      <c r="P1265">
        <v>120</v>
      </c>
      <c r="Q1265" t="s">
        <v>4401</v>
      </c>
      <c r="R1265">
        <v>220</v>
      </c>
      <c r="S1265" t="s">
        <v>9935</v>
      </c>
      <c r="T1265" t="s">
        <v>9935</v>
      </c>
      <c r="U1265" t="s">
        <v>3805</v>
      </c>
    </row>
    <row r="1266" spans="1:21" x14ac:dyDescent="0.2">
      <c r="A1266">
        <v>2731</v>
      </c>
      <c r="B1266" t="s">
        <v>1697</v>
      </c>
      <c r="C1266" t="s">
        <v>10085</v>
      </c>
      <c r="D1266" t="s">
        <v>10086</v>
      </c>
      <c r="F1266" t="s">
        <v>3552</v>
      </c>
      <c r="G1266" t="s">
        <v>3625</v>
      </c>
      <c r="H1266" t="s">
        <v>8668</v>
      </c>
      <c r="I1266" t="s">
        <v>5451</v>
      </c>
      <c r="J1266" t="s">
        <v>3725</v>
      </c>
      <c r="K1266" t="s">
        <v>3545</v>
      </c>
      <c r="L1266" t="s">
        <v>10087</v>
      </c>
      <c r="M1266" t="s">
        <v>10088</v>
      </c>
      <c r="N1266" t="s">
        <v>3394</v>
      </c>
      <c r="O1266" t="s">
        <v>6116</v>
      </c>
      <c r="P1266">
        <v>23</v>
      </c>
      <c r="Q1266" t="s">
        <v>4401</v>
      </c>
      <c r="R1266">
        <v>221</v>
      </c>
      <c r="S1266" t="s">
        <v>9279</v>
      </c>
      <c r="T1266" t="s">
        <v>9279</v>
      </c>
      <c r="U1266" t="s">
        <v>7095</v>
      </c>
    </row>
    <row r="1267" spans="1:21" x14ac:dyDescent="0.2">
      <c r="A1267">
        <v>2732</v>
      </c>
      <c r="B1267" t="s">
        <v>1697</v>
      </c>
      <c r="C1267" t="s">
        <v>6118</v>
      </c>
      <c r="D1267" t="s">
        <v>4678</v>
      </c>
      <c r="E1267" t="s">
        <v>20884</v>
      </c>
      <c r="F1267" t="s">
        <v>9002</v>
      </c>
      <c r="G1267" t="s">
        <v>10089</v>
      </c>
      <c r="H1267" t="s">
        <v>20929</v>
      </c>
      <c r="I1267" t="s">
        <v>22206</v>
      </c>
      <c r="J1267" t="s">
        <v>5823</v>
      </c>
      <c r="K1267" t="s">
        <v>6121</v>
      </c>
      <c r="L1267" t="s">
        <v>6122</v>
      </c>
      <c r="M1267" t="s">
        <v>6123</v>
      </c>
      <c r="O1267" t="s">
        <v>6125</v>
      </c>
      <c r="P1267">
        <v>123</v>
      </c>
      <c r="S1267" t="s">
        <v>10090</v>
      </c>
      <c r="T1267" t="s">
        <v>6242</v>
      </c>
      <c r="U1267" t="s">
        <v>6242</v>
      </c>
    </row>
    <row r="1268" spans="1:21" x14ac:dyDescent="0.2">
      <c r="A1268">
        <v>2733</v>
      </c>
      <c r="B1268" t="s">
        <v>1697</v>
      </c>
      <c r="C1268" t="s">
        <v>10091</v>
      </c>
      <c r="D1268" t="s">
        <v>5202</v>
      </c>
      <c r="E1268" t="s">
        <v>20879</v>
      </c>
      <c r="F1268" t="s">
        <v>7919</v>
      </c>
      <c r="G1268" t="s">
        <v>9164</v>
      </c>
      <c r="H1268" t="s">
        <v>4174</v>
      </c>
      <c r="I1268" t="s">
        <v>7878</v>
      </c>
      <c r="J1268" t="s">
        <v>3725</v>
      </c>
      <c r="K1268" t="s">
        <v>3545</v>
      </c>
      <c r="L1268" t="s">
        <v>10092</v>
      </c>
      <c r="M1268" t="s">
        <v>10093</v>
      </c>
      <c r="O1268" t="s">
        <v>6116</v>
      </c>
      <c r="P1268">
        <v>23</v>
      </c>
      <c r="Q1268" t="s">
        <v>4401</v>
      </c>
      <c r="R1268">
        <v>221</v>
      </c>
      <c r="S1268" t="s">
        <v>10094</v>
      </c>
      <c r="T1268" t="s">
        <v>4521</v>
      </c>
      <c r="U1268" t="s">
        <v>4521</v>
      </c>
    </row>
    <row r="1269" spans="1:21" x14ac:dyDescent="0.2">
      <c r="A1269">
        <v>2734</v>
      </c>
      <c r="B1269" t="s">
        <v>1697</v>
      </c>
      <c r="C1269" t="s">
        <v>10095</v>
      </c>
      <c r="D1269" t="s">
        <v>4678</v>
      </c>
      <c r="E1269" t="s">
        <v>20884</v>
      </c>
      <c r="F1269" t="s">
        <v>7954</v>
      </c>
      <c r="G1269" t="s">
        <v>10096</v>
      </c>
      <c r="H1269" t="s">
        <v>21358</v>
      </c>
      <c r="I1269" t="s">
        <v>22206</v>
      </c>
      <c r="J1269" t="s">
        <v>5823</v>
      </c>
      <c r="K1269" t="s">
        <v>3545</v>
      </c>
      <c r="L1269" t="s">
        <v>10097</v>
      </c>
      <c r="M1269" t="s">
        <v>10098</v>
      </c>
      <c r="O1269" t="s">
        <v>6116</v>
      </c>
      <c r="P1269">
        <v>23</v>
      </c>
      <c r="S1269" t="s">
        <v>10094</v>
      </c>
      <c r="T1269" t="s">
        <v>10094</v>
      </c>
      <c r="U1269" t="s">
        <v>10094</v>
      </c>
    </row>
    <row r="1270" spans="1:21" x14ac:dyDescent="0.2">
      <c r="A1270">
        <v>2735</v>
      </c>
      <c r="B1270" t="s">
        <v>1697</v>
      </c>
      <c r="C1270" t="s">
        <v>10099</v>
      </c>
      <c r="D1270" t="s">
        <v>5202</v>
      </c>
      <c r="E1270" t="s">
        <v>20879</v>
      </c>
      <c r="F1270" t="s">
        <v>7919</v>
      </c>
      <c r="G1270" t="s">
        <v>3885</v>
      </c>
      <c r="H1270" t="s">
        <v>4174</v>
      </c>
      <c r="I1270" t="s">
        <v>22206</v>
      </c>
      <c r="J1270" t="s">
        <v>5823</v>
      </c>
      <c r="K1270" t="s">
        <v>3545</v>
      </c>
      <c r="L1270" t="s">
        <v>10100</v>
      </c>
      <c r="M1270" t="s">
        <v>10101</v>
      </c>
      <c r="O1270" t="s">
        <v>6116</v>
      </c>
      <c r="P1270">
        <v>23</v>
      </c>
      <c r="S1270" t="s">
        <v>10094</v>
      </c>
      <c r="T1270" t="s">
        <v>10094</v>
      </c>
      <c r="U1270" t="s">
        <v>10094</v>
      </c>
    </row>
    <row r="1271" spans="1:21" x14ac:dyDescent="0.2">
      <c r="A1271">
        <v>2736</v>
      </c>
      <c r="B1271" t="s">
        <v>1697</v>
      </c>
      <c r="C1271" t="s">
        <v>10102</v>
      </c>
      <c r="D1271" t="s">
        <v>4678</v>
      </c>
      <c r="E1271" t="s">
        <v>20884</v>
      </c>
      <c r="F1271" t="s">
        <v>7954</v>
      </c>
      <c r="G1271" t="s">
        <v>10824</v>
      </c>
      <c r="H1271" t="s">
        <v>4174</v>
      </c>
      <c r="I1271" t="s">
        <v>22206</v>
      </c>
      <c r="J1271" t="s">
        <v>5823</v>
      </c>
      <c r="K1271" t="s">
        <v>3545</v>
      </c>
      <c r="L1271" t="s">
        <v>10103</v>
      </c>
      <c r="M1271" t="s">
        <v>10104</v>
      </c>
      <c r="O1271" t="s">
        <v>6116</v>
      </c>
      <c r="P1271">
        <v>23</v>
      </c>
      <c r="S1271" t="s">
        <v>3700</v>
      </c>
      <c r="T1271" t="s">
        <v>3700</v>
      </c>
      <c r="U1271" t="s">
        <v>3700</v>
      </c>
    </row>
    <row r="1272" spans="1:21" x14ac:dyDescent="0.2">
      <c r="A1272">
        <v>2737</v>
      </c>
      <c r="B1272" t="s">
        <v>1697</v>
      </c>
      <c r="C1272" t="s">
        <v>10105</v>
      </c>
      <c r="D1272" t="s">
        <v>10106</v>
      </c>
      <c r="F1272" t="s">
        <v>3585</v>
      </c>
      <c r="G1272" t="s">
        <v>6905</v>
      </c>
      <c r="H1272" t="s">
        <v>7079</v>
      </c>
      <c r="I1272" t="s">
        <v>4821</v>
      </c>
      <c r="J1272" t="s">
        <v>3963</v>
      </c>
      <c r="K1272" t="s">
        <v>3545</v>
      </c>
      <c r="L1272" t="s">
        <v>10108</v>
      </c>
      <c r="M1272" t="s">
        <v>10109</v>
      </c>
      <c r="O1272" t="s">
        <v>10110</v>
      </c>
      <c r="P1272">
        <v>36</v>
      </c>
      <c r="Q1272" t="s">
        <v>6350</v>
      </c>
      <c r="R1272">
        <v>232</v>
      </c>
      <c r="S1272" t="s">
        <v>9174</v>
      </c>
      <c r="T1272" t="s">
        <v>9174</v>
      </c>
      <c r="U1272" t="s">
        <v>6016</v>
      </c>
    </row>
    <row r="1273" spans="1:21" x14ac:dyDescent="0.2">
      <c r="A1273">
        <v>2738</v>
      </c>
      <c r="B1273" t="s">
        <v>1697</v>
      </c>
      <c r="C1273" t="s">
        <v>10111</v>
      </c>
      <c r="D1273" t="s">
        <v>10112</v>
      </c>
      <c r="F1273" t="s">
        <v>3585</v>
      </c>
      <c r="G1273" t="s">
        <v>3825</v>
      </c>
      <c r="H1273" t="s">
        <v>21499</v>
      </c>
      <c r="I1273" t="s">
        <v>7148</v>
      </c>
      <c r="J1273" t="s">
        <v>9528</v>
      </c>
      <c r="K1273" t="s">
        <v>3545</v>
      </c>
      <c r="L1273" t="s">
        <v>10114</v>
      </c>
      <c r="M1273" t="s">
        <v>10115</v>
      </c>
      <c r="Q1273" t="s">
        <v>6350</v>
      </c>
      <c r="R1273">
        <v>232</v>
      </c>
      <c r="S1273" t="s">
        <v>10116</v>
      </c>
      <c r="T1273" t="s">
        <v>10116</v>
      </c>
      <c r="U1273" t="s">
        <v>6016</v>
      </c>
    </row>
    <row r="1274" spans="1:21" x14ac:dyDescent="0.2">
      <c r="A1274">
        <v>2739</v>
      </c>
      <c r="B1274" t="s">
        <v>1697</v>
      </c>
      <c r="C1274" t="s">
        <v>6151</v>
      </c>
      <c r="D1274" t="s">
        <v>10117</v>
      </c>
      <c r="F1274" t="s">
        <v>3585</v>
      </c>
      <c r="G1274" t="s">
        <v>6905</v>
      </c>
      <c r="H1274" t="s">
        <v>11433</v>
      </c>
      <c r="I1274" t="s">
        <v>5139</v>
      </c>
      <c r="J1274" t="s">
        <v>10118</v>
      </c>
      <c r="K1274" t="s">
        <v>3545</v>
      </c>
      <c r="L1274" t="s">
        <v>10119</v>
      </c>
      <c r="M1274" t="s">
        <v>10120</v>
      </c>
      <c r="O1274" t="s">
        <v>10110</v>
      </c>
      <c r="P1274">
        <v>36</v>
      </c>
      <c r="Q1274" t="s">
        <v>6350</v>
      </c>
      <c r="R1274">
        <v>232</v>
      </c>
      <c r="S1274" t="s">
        <v>7525</v>
      </c>
      <c r="T1274" t="s">
        <v>7525</v>
      </c>
      <c r="U1274" t="s">
        <v>6352</v>
      </c>
    </row>
    <row r="1275" spans="1:21" x14ac:dyDescent="0.2">
      <c r="A1275">
        <v>274</v>
      </c>
      <c r="B1275" t="s">
        <v>1697</v>
      </c>
      <c r="C1275" t="s">
        <v>10121</v>
      </c>
      <c r="D1275" t="s">
        <v>10122</v>
      </c>
      <c r="F1275" t="s">
        <v>10123</v>
      </c>
      <c r="G1275" t="s">
        <v>3387</v>
      </c>
      <c r="H1275" t="s">
        <v>3388</v>
      </c>
      <c r="I1275" t="s">
        <v>10124</v>
      </c>
      <c r="J1275" t="s">
        <v>3402</v>
      </c>
      <c r="K1275" t="s">
        <v>3391</v>
      </c>
      <c r="L1275" t="s">
        <v>10125</v>
      </c>
      <c r="M1275" t="s">
        <v>10126</v>
      </c>
      <c r="N1275" t="s">
        <v>3394</v>
      </c>
      <c r="O1275" t="s">
        <v>3605</v>
      </c>
      <c r="P1275">
        <v>76</v>
      </c>
      <c r="Q1275" t="s">
        <v>3396</v>
      </c>
      <c r="R1275">
        <v>211</v>
      </c>
      <c r="S1275" t="s">
        <v>10127</v>
      </c>
      <c r="T1275" t="s">
        <v>10127</v>
      </c>
      <c r="U1275" t="s">
        <v>3398</v>
      </c>
    </row>
    <row r="1276" spans="1:21" x14ac:dyDescent="0.2">
      <c r="A1276">
        <v>2740</v>
      </c>
      <c r="B1276" t="s">
        <v>1697</v>
      </c>
      <c r="C1276" t="s">
        <v>10128</v>
      </c>
      <c r="D1276" t="s">
        <v>10129</v>
      </c>
      <c r="F1276" t="s">
        <v>3585</v>
      </c>
      <c r="G1276" t="s">
        <v>6905</v>
      </c>
      <c r="H1276" t="s">
        <v>12327</v>
      </c>
      <c r="I1276" t="s">
        <v>10130</v>
      </c>
      <c r="J1276" t="s">
        <v>9023</v>
      </c>
      <c r="K1276" t="s">
        <v>3545</v>
      </c>
      <c r="L1276" t="s">
        <v>10131</v>
      </c>
      <c r="M1276" t="s">
        <v>10132</v>
      </c>
      <c r="N1276" t="s">
        <v>3433</v>
      </c>
      <c r="O1276" t="s">
        <v>6125</v>
      </c>
      <c r="P1276">
        <v>123</v>
      </c>
      <c r="Q1276" t="s">
        <v>4401</v>
      </c>
      <c r="R1276">
        <v>221</v>
      </c>
      <c r="S1276" t="s">
        <v>8705</v>
      </c>
      <c r="T1276" t="s">
        <v>8705</v>
      </c>
      <c r="U1276" t="s">
        <v>8202</v>
      </c>
    </row>
    <row r="1277" spans="1:21" x14ac:dyDescent="0.2">
      <c r="A1277">
        <v>2741</v>
      </c>
      <c r="B1277" t="s">
        <v>1697</v>
      </c>
      <c r="C1277" t="s">
        <v>10133</v>
      </c>
      <c r="D1277" t="s">
        <v>10134</v>
      </c>
      <c r="F1277" t="s">
        <v>3585</v>
      </c>
      <c r="G1277" t="s">
        <v>7763</v>
      </c>
      <c r="H1277" t="s">
        <v>5269</v>
      </c>
      <c r="I1277" t="s">
        <v>22206</v>
      </c>
      <c r="J1277" t="s">
        <v>5823</v>
      </c>
      <c r="K1277" t="s">
        <v>3545</v>
      </c>
      <c r="L1277" t="s">
        <v>10135</v>
      </c>
      <c r="M1277" t="s">
        <v>10136</v>
      </c>
      <c r="N1277" t="s">
        <v>3637</v>
      </c>
    </row>
    <row r="1278" spans="1:21" x14ac:dyDescent="0.2">
      <c r="A1278">
        <v>2742</v>
      </c>
      <c r="B1278" t="s">
        <v>1697</v>
      </c>
      <c r="C1278" t="s">
        <v>10137</v>
      </c>
      <c r="D1278" t="s">
        <v>10138</v>
      </c>
      <c r="F1278" t="s">
        <v>3585</v>
      </c>
      <c r="G1278" t="s">
        <v>7763</v>
      </c>
      <c r="H1278" t="s">
        <v>3421</v>
      </c>
      <c r="I1278" t="s">
        <v>22206</v>
      </c>
      <c r="J1278" t="s">
        <v>5823</v>
      </c>
      <c r="K1278" t="s">
        <v>5028</v>
      </c>
      <c r="L1278" t="s">
        <v>10139</v>
      </c>
      <c r="M1278" t="s">
        <v>10140</v>
      </c>
      <c r="N1278" t="s">
        <v>3637</v>
      </c>
    </row>
    <row r="1279" spans="1:21" x14ac:dyDescent="0.2">
      <c r="A1279">
        <v>2743</v>
      </c>
      <c r="B1279" t="s">
        <v>1697</v>
      </c>
      <c r="C1279" t="s">
        <v>10141</v>
      </c>
      <c r="D1279" t="s">
        <v>5202</v>
      </c>
      <c r="E1279" t="s">
        <v>20879</v>
      </c>
      <c r="F1279" t="s">
        <v>7919</v>
      </c>
      <c r="G1279" t="s">
        <v>4642</v>
      </c>
      <c r="H1279" t="s">
        <v>4174</v>
      </c>
      <c r="I1279" t="s">
        <v>22206</v>
      </c>
      <c r="J1279" t="s">
        <v>5823</v>
      </c>
      <c r="K1279" t="s">
        <v>6121</v>
      </c>
      <c r="L1279" t="s">
        <v>10142</v>
      </c>
      <c r="M1279" t="s">
        <v>10143</v>
      </c>
      <c r="O1279" t="s">
        <v>20894</v>
      </c>
      <c r="P1279">
        <v>125</v>
      </c>
      <c r="S1279" t="s">
        <v>5754</v>
      </c>
      <c r="T1279" t="s">
        <v>5754</v>
      </c>
      <c r="U1279" t="s">
        <v>5754</v>
      </c>
    </row>
    <row r="1280" spans="1:21" x14ac:dyDescent="0.2">
      <c r="A1280">
        <v>2744</v>
      </c>
      <c r="B1280" t="s">
        <v>1697</v>
      </c>
      <c r="C1280" t="s">
        <v>10144</v>
      </c>
      <c r="D1280" t="s">
        <v>5438</v>
      </c>
      <c r="F1280" t="s">
        <v>3552</v>
      </c>
      <c r="G1280" t="s">
        <v>6905</v>
      </c>
      <c r="H1280" t="s">
        <v>3723</v>
      </c>
      <c r="I1280" t="s">
        <v>10145</v>
      </c>
      <c r="J1280" t="s">
        <v>3671</v>
      </c>
      <c r="K1280" t="s">
        <v>3545</v>
      </c>
      <c r="L1280" t="s">
        <v>10146</v>
      </c>
      <c r="M1280" t="s">
        <v>10147</v>
      </c>
      <c r="N1280" t="s">
        <v>3394</v>
      </c>
      <c r="O1280" t="s">
        <v>20894</v>
      </c>
      <c r="P1280">
        <v>125</v>
      </c>
      <c r="Q1280" t="s">
        <v>4401</v>
      </c>
      <c r="R1280">
        <v>222</v>
      </c>
      <c r="S1280" t="s">
        <v>5827</v>
      </c>
      <c r="T1280" t="s">
        <v>5827</v>
      </c>
      <c r="U1280" t="s">
        <v>10148</v>
      </c>
    </row>
    <row r="1281" spans="1:21" x14ac:dyDescent="0.2">
      <c r="A1281">
        <v>2745</v>
      </c>
      <c r="B1281" t="s">
        <v>1697</v>
      </c>
      <c r="C1281" t="s">
        <v>10149</v>
      </c>
      <c r="D1281" t="s">
        <v>10150</v>
      </c>
      <c r="F1281" t="s">
        <v>3585</v>
      </c>
      <c r="G1281" t="s">
        <v>6905</v>
      </c>
      <c r="H1281" t="s">
        <v>9762</v>
      </c>
      <c r="I1281" t="s">
        <v>10151</v>
      </c>
      <c r="J1281" t="s">
        <v>6376</v>
      </c>
      <c r="K1281" t="s">
        <v>3545</v>
      </c>
      <c r="L1281" t="s">
        <v>10152</v>
      </c>
      <c r="M1281" t="s">
        <v>10153</v>
      </c>
      <c r="O1281" t="s">
        <v>6125</v>
      </c>
      <c r="P1281">
        <v>123</v>
      </c>
      <c r="Q1281" t="s">
        <v>4401</v>
      </c>
      <c r="R1281">
        <v>221</v>
      </c>
      <c r="S1281" t="s">
        <v>3565</v>
      </c>
      <c r="T1281" t="s">
        <v>3565</v>
      </c>
      <c r="U1281" t="s">
        <v>3830</v>
      </c>
    </row>
    <row r="1282" spans="1:21" x14ac:dyDescent="0.2">
      <c r="A1282">
        <v>2746</v>
      </c>
      <c r="B1282" t="s">
        <v>1697</v>
      </c>
      <c r="C1282" t="s">
        <v>10154</v>
      </c>
      <c r="D1282" t="s">
        <v>4678</v>
      </c>
      <c r="E1282" t="s">
        <v>20884</v>
      </c>
      <c r="F1282" t="s">
        <v>7954</v>
      </c>
      <c r="G1282" t="s">
        <v>8630</v>
      </c>
      <c r="H1282" t="s">
        <v>5821</v>
      </c>
      <c r="I1282" t="s">
        <v>22206</v>
      </c>
      <c r="J1282" t="s">
        <v>5823</v>
      </c>
      <c r="K1282" t="s">
        <v>6121</v>
      </c>
      <c r="L1282" t="s">
        <v>10155</v>
      </c>
      <c r="M1282" t="s">
        <v>10156</v>
      </c>
      <c r="O1282" t="s">
        <v>6116</v>
      </c>
      <c r="P1282">
        <v>23</v>
      </c>
      <c r="S1282" t="s">
        <v>10094</v>
      </c>
      <c r="T1282" t="s">
        <v>10094</v>
      </c>
      <c r="U1282" t="s">
        <v>10094</v>
      </c>
    </row>
    <row r="1283" spans="1:21" x14ac:dyDescent="0.2">
      <c r="A1283">
        <v>2747</v>
      </c>
      <c r="B1283" t="s">
        <v>1697</v>
      </c>
      <c r="C1283" t="s">
        <v>10157</v>
      </c>
      <c r="D1283" t="s">
        <v>10158</v>
      </c>
      <c r="F1283" t="s">
        <v>3585</v>
      </c>
      <c r="G1283" t="s">
        <v>18349</v>
      </c>
      <c r="H1283" t="s">
        <v>5269</v>
      </c>
      <c r="I1283" t="s">
        <v>22206</v>
      </c>
      <c r="J1283" t="s">
        <v>5823</v>
      </c>
      <c r="K1283" t="s">
        <v>3497</v>
      </c>
      <c r="L1283" t="s">
        <v>10159</v>
      </c>
      <c r="M1283" t="s">
        <v>10160</v>
      </c>
      <c r="N1283" t="s">
        <v>7480</v>
      </c>
    </row>
    <row r="1284" spans="1:21" x14ac:dyDescent="0.2">
      <c r="A1284">
        <v>2748</v>
      </c>
      <c r="B1284" t="s">
        <v>1697</v>
      </c>
      <c r="C1284" t="s">
        <v>10161</v>
      </c>
      <c r="D1284" t="s">
        <v>10162</v>
      </c>
      <c r="F1284" t="s">
        <v>3585</v>
      </c>
      <c r="G1284" t="s">
        <v>21500</v>
      </c>
      <c r="H1284" t="s">
        <v>21501</v>
      </c>
      <c r="I1284" t="s">
        <v>3595</v>
      </c>
      <c r="J1284" t="s">
        <v>4562</v>
      </c>
      <c r="K1284" t="s">
        <v>3545</v>
      </c>
      <c r="L1284" t="s">
        <v>10163</v>
      </c>
      <c r="M1284" t="s">
        <v>10164</v>
      </c>
      <c r="N1284" t="s">
        <v>8512</v>
      </c>
      <c r="Q1284" t="s">
        <v>4485</v>
      </c>
      <c r="R1284">
        <v>173</v>
      </c>
      <c r="S1284" t="s">
        <v>5810</v>
      </c>
      <c r="T1284" t="s">
        <v>5810</v>
      </c>
      <c r="U1284" t="s">
        <v>3682</v>
      </c>
    </row>
    <row r="1285" spans="1:21" x14ac:dyDescent="0.2">
      <c r="A1285">
        <v>2749</v>
      </c>
      <c r="B1285" t="s">
        <v>1697</v>
      </c>
      <c r="C1285" t="s">
        <v>10165</v>
      </c>
      <c r="D1285" t="s">
        <v>10166</v>
      </c>
      <c r="F1285" t="s">
        <v>3585</v>
      </c>
      <c r="G1285" t="s">
        <v>8364</v>
      </c>
      <c r="H1285" t="s">
        <v>3436</v>
      </c>
      <c r="I1285" t="s">
        <v>9202</v>
      </c>
      <c r="J1285" t="s">
        <v>3628</v>
      </c>
      <c r="K1285" t="s">
        <v>3545</v>
      </c>
      <c r="L1285" t="s">
        <v>10167</v>
      </c>
      <c r="M1285" t="s">
        <v>10168</v>
      </c>
      <c r="O1285" t="s">
        <v>3917</v>
      </c>
      <c r="P1285">
        <v>24</v>
      </c>
      <c r="Q1285" t="s">
        <v>4401</v>
      </c>
      <c r="R1285">
        <v>222</v>
      </c>
      <c r="S1285" t="s">
        <v>5810</v>
      </c>
      <c r="T1285" t="s">
        <v>5810</v>
      </c>
      <c r="U1285" t="s">
        <v>3811</v>
      </c>
    </row>
    <row r="1286" spans="1:21" x14ac:dyDescent="0.2">
      <c r="A1286">
        <v>275</v>
      </c>
      <c r="B1286" t="s">
        <v>1697</v>
      </c>
      <c r="C1286" t="s">
        <v>10169</v>
      </c>
      <c r="D1286" t="s">
        <v>10170</v>
      </c>
      <c r="F1286" t="s">
        <v>3677</v>
      </c>
      <c r="G1286" t="s">
        <v>3387</v>
      </c>
      <c r="H1286" t="s">
        <v>3410</v>
      </c>
      <c r="I1286" t="s">
        <v>4806</v>
      </c>
      <c r="J1286" t="s">
        <v>3512</v>
      </c>
      <c r="K1286" t="s">
        <v>3391</v>
      </c>
      <c r="L1286" t="s">
        <v>10171</v>
      </c>
      <c r="M1286" t="s">
        <v>10172</v>
      </c>
      <c r="N1286" t="s">
        <v>3394</v>
      </c>
      <c r="O1286" t="s">
        <v>3453</v>
      </c>
      <c r="P1286">
        <v>71</v>
      </c>
      <c r="Q1286" t="s">
        <v>3396</v>
      </c>
      <c r="R1286">
        <v>204</v>
      </c>
      <c r="S1286" t="s">
        <v>10173</v>
      </c>
      <c r="T1286" t="s">
        <v>10173</v>
      </c>
      <c r="U1286" t="s">
        <v>3398</v>
      </c>
    </row>
    <row r="1287" spans="1:21" x14ac:dyDescent="0.2">
      <c r="A1287">
        <v>2750</v>
      </c>
      <c r="B1287" t="s">
        <v>1697</v>
      </c>
      <c r="C1287" t="s">
        <v>10174</v>
      </c>
      <c r="D1287" t="s">
        <v>5136</v>
      </c>
      <c r="F1287" t="s">
        <v>3585</v>
      </c>
      <c r="G1287" t="s">
        <v>3625</v>
      </c>
      <c r="H1287" t="s">
        <v>5045</v>
      </c>
      <c r="I1287" t="s">
        <v>10175</v>
      </c>
      <c r="J1287" t="s">
        <v>3679</v>
      </c>
      <c r="K1287" t="s">
        <v>3545</v>
      </c>
      <c r="L1287" t="s">
        <v>10176</v>
      </c>
      <c r="M1287" t="s">
        <v>10177</v>
      </c>
      <c r="N1287" t="s">
        <v>3433</v>
      </c>
      <c r="O1287" t="s">
        <v>4653</v>
      </c>
      <c r="P1287">
        <v>21</v>
      </c>
      <c r="Q1287" t="s">
        <v>4401</v>
      </c>
      <c r="R1287">
        <v>222</v>
      </c>
      <c r="S1287" t="s">
        <v>10178</v>
      </c>
      <c r="T1287" t="s">
        <v>10178</v>
      </c>
      <c r="U1287" t="s">
        <v>4536</v>
      </c>
    </row>
    <row r="1288" spans="1:21" x14ac:dyDescent="0.2">
      <c r="A1288">
        <v>2751</v>
      </c>
      <c r="B1288" t="s">
        <v>1697</v>
      </c>
      <c r="C1288" t="s">
        <v>10179</v>
      </c>
      <c r="D1288" t="s">
        <v>10180</v>
      </c>
      <c r="F1288" t="s">
        <v>3856</v>
      </c>
      <c r="G1288" t="s">
        <v>3435</v>
      </c>
      <c r="H1288" t="s">
        <v>3475</v>
      </c>
      <c r="I1288" t="s">
        <v>10181</v>
      </c>
      <c r="J1288" t="s">
        <v>3411</v>
      </c>
      <c r="K1288" t="s">
        <v>3430</v>
      </c>
      <c r="L1288" t="s">
        <v>10182</v>
      </c>
      <c r="M1288" t="s">
        <v>10183</v>
      </c>
      <c r="O1288" t="s">
        <v>4653</v>
      </c>
      <c r="P1288">
        <v>21</v>
      </c>
      <c r="Q1288" t="s">
        <v>4401</v>
      </c>
      <c r="R1288">
        <v>222</v>
      </c>
      <c r="S1288" t="s">
        <v>10184</v>
      </c>
      <c r="T1288" t="s">
        <v>10184</v>
      </c>
      <c r="U1288" t="s">
        <v>7875</v>
      </c>
    </row>
    <row r="1289" spans="1:21" x14ac:dyDescent="0.2">
      <c r="A1289">
        <v>2752</v>
      </c>
      <c r="B1289" t="s">
        <v>1697</v>
      </c>
      <c r="C1289" t="s">
        <v>10185</v>
      </c>
      <c r="D1289" t="s">
        <v>10186</v>
      </c>
      <c r="F1289" t="s">
        <v>3585</v>
      </c>
      <c r="G1289" t="s">
        <v>3885</v>
      </c>
      <c r="H1289" t="s">
        <v>3511</v>
      </c>
      <c r="I1289" t="s">
        <v>10181</v>
      </c>
      <c r="J1289" t="s">
        <v>3467</v>
      </c>
      <c r="K1289" t="s">
        <v>3545</v>
      </c>
      <c r="L1289" t="s">
        <v>10187</v>
      </c>
      <c r="M1289" t="s">
        <v>10188</v>
      </c>
      <c r="N1289" t="s">
        <v>3433</v>
      </c>
      <c r="O1289" t="s">
        <v>4653</v>
      </c>
      <c r="P1289">
        <v>21</v>
      </c>
      <c r="Q1289" t="s">
        <v>4401</v>
      </c>
      <c r="R1289">
        <v>222</v>
      </c>
      <c r="S1289" t="s">
        <v>10184</v>
      </c>
      <c r="T1289" t="s">
        <v>10184</v>
      </c>
      <c r="U1289" t="s">
        <v>10189</v>
      </c>
    </row>
    <row r="1290" spans="1:21" x14ac:dyDescent="0.2">
      <c r="A1290">
        <v>2753</v>
      </c>
      <c r="B1290" t="s">
        <v>1697</v>
      </c>
      <c r="C1290" t="s">
        <v>10190</v>
      </c>
      <c r="D1290" t="s">
        <v>10191</v>
      </c>
      <c r="F1290" t="s">
        <v>10192</v>
      </c>
      <c r="G1290" t="s">
        <v>3387</v>
      </c>
      <c r="H1290" t="s">
        <v>3511</v>
      </c>
      <c r="I1290" t="s">
        <v>10193</v>
      </c>
      <c r="J1290" t="s">
        <v>3827</v>
      </c>
      <c r="K1290" t="s">
        <v>3545</v>
      </c>
      <c r="L1290" t="s">
        <v>10194</v>
      </c>
      <c r="M1290" t="s">
        <v>10195</v>
      </c>
      <c r="N1290" t="s">
        <v>10196</v>
      </c>
      <c r="O1290" t="s">
        <v>4653</v>
      </c>
      <c r="P1290">
        <v>21</v>
      </c>
      <c r="Q1290" t="s">
        <v>4401</v>
      </c>
      <c r="R1290">
        <v>222</v>
      </c>
      <c r="S1290" t="s">
        <v>7446</v>
      </c>
      <c r="T1290" t="s">
        <v>7446</v>
      </c>
      <c r="U1290" t="s">
        <v>4655</v>
      </c>
    </row>
    <row r="1291" spans="1:21" x14ac:dyDescent="0.2">
      <c r="A1291">
        <v>2754</v>
      </c>
      <c r="B1291" t="s">
        <v>1697</v>
      </c>
      <c r="C1291" t="s">
        <v>10197</v>
      </c>
      <c r="D1291" t="s">
        <v>10198</v>
      </c>
      <c r="F1291" t="s">
        <v>3585</v>
      </c>
      <c r="G1291" t="s">
        <v>3535</v>
      </c>
      <c r="H1291" t="s">
        <v>3819</v>
      </c>
      <c r="I1291" t="s">
        <v>10199</v>
      </c>
      <c r="J1291" t="s">
        <v>10200</v>
      </c>
      <c r="K1291" t="s">
        <v>3545</v>
      </c>
      <c r="L1291" t="s">
        <v>10201</v>
      </c>
      <c r="M1291" t="s">
        <v>10202</v>
      </c>
      <c r="N1291" t="s">
        <v>3433</v>
      </c>
      <c r="O1291" t="s">
        <v>4463</v>
      </c>
      <c r="P1291">
        <v>28</v>
      </c>
      <c r="Q1291" t="s">
        <v>4401</v>
      </c>
      <c r="R1291">
        <v>222</v>
      </c>
      <c r="S1291" t="s">
        <v>5810</v>
      </c>
      <c r="T1291" t="s">
        <v>5810</v>
      </c>
      <c r="U1291" t="s">
        <v>4655</v>
      </c>
    </row>
    <row r="1292" spans="1:21" x14ac:dyDescent="0.2">
      <c r="A1292">
        <v>2755</v>
      </c>
      <c r="B1292" t="s">
        <v>1697</v>
      </c>
      <c r="C1292" t="s">
        <v>10203</v>
      </c>
      <c r="D1292" t="s">
        <v>4678</v>
      </c>
      <c r="E1292" t="s">
        <v>20884</v>
      </c>
      <c r="F1292" t="s">
        <v>7954</v>
      </c>
      <c r="G1292" t="s">
        <v>3387</v>
      </c>
      <c r="H1292" t="s">
        <v>4174</v>
      </c>
      <c r="I1292" t="s">
        <v>22206</v>
      </c>
      <c r="J1292" t="s">
        <v>5823</v>
      </c>
      <c r="K1292" t="s">
        <v>5028</v>
      </c>
      <c r="L1292" t="s">
        <v>10204</v>
      </c>
      <c r="M1292" t="s">
        <v>10205</v>
      </c>
      <c r="O1292" t="s">
        <v>20894</v>
      </c>
      <c r="P1292">
        <v>125</v>
      </c>
      <c r="S1292" t="s">
        <v>5875</v>
      </c>
      <c r="T1292" t="s">
        <v>5875</v>
      </c>
      <c r="U1292" t="s">
        <v>5875</v>
      </c>
    </row>
    <row r="1293" spans="1:21" x14ac:dyDescent="0.2">
      <c r="A1293">
        <v>2756</v>
      </c>
      <c r="B1293" t="s">
        <v>1697</v>
      </c>
      <c r="C1293" t="s">
        <v>10206</v>
      </c>
      <c r="D1293" t="s">
        <v>10207</v>
      </c>
      <c r="F1293" t="s">
        <v>3669</v>
      </c>
      <c r="G1293" t="s">
        <v>3535</v>
      </c>
      <c r="H1293" t="s">
        <v>3410</v>
      </c>
      <c r="I1293" t="s">
        <v>10208</v>
      </c>
      <c r="J1293" t="s">
        <v>5346</v>
      </c>
      <c r="K1293" t="s">
        <v>3545</v>
      </c>
      <c r="L1293" t="s">
        <v>10209</v>
      </c>
      <c r="M1293" t="s">
        <v>10210</v>
      </c>
      <c r="N1293" t="s">
        <v>3433</v>
      </c>
      <c r="O1293" t="s">
        <v>4463</v>
      </c>
      <c r="P1293">
        <v>28</v>
      </c>
      <c r="Q1293" t="s">
        <v>4401</v>
      </c>
      <c r="R1293">
        <v>222</v>
      </c>
      <c r="S1293" t="s">
        <v>10211</v>
      </c>
      <c r="T1293" t="s">
        <v>10211</v>
      </c>
      <c r="U1293" t="s">
        <v>7492</v>
      </c>
    </row>
    <row r="1294" spans="1:21" x14ac:dyDescent="0.2">
      <c r="A1294">
        <v>2757</v>
      </c>
      <c r="B1294" t="s">
        <v>1697</v>
      </c>
      <c r="C1294" t="s">
        <v>10212</v>
      </c>
      <c r="D1294" t="s">
        <v>10213</v>
      </c>
      <c r="F1294" t="s">
        <v>3669</v>
      </c>
      <c r="G1294" t="s">
        <v>7091</v>
      </c>
      <c r="H1294" t="s">
        <v>3475</v>
      </c>
      <c r="I1294" t="s">
        <v>10214</v>
      </c>
      <c r="J1294" t="s">
        <v>20944</v>
      </c>
      <c r="K1294" t="s">
        <v>3545</v>
      </c>
      <c r="L1294" t="s">
        <v>10215</v>
      </c>
      <c r="M1294" t="s">
        <v>10216</v>
      </c>
      <c r="N1294" t="s">
        <v>3433</v>
      </c>
      <c r="O1294" t="s">
        <v>4653</v>
      </c>
      <c r="P1294">
        <v>21</v>
      </c>
      <c r="Q1294" t="s">
        <v>4401</v>
      </c>
      <c r="R1294">
        <v>222</v>
      </c>
      <c r="S1294" t="s">
        <v>10211</v>
      </c>
      <c r="T1294" t="s">
        <v>10211</v>
      </c>
      <c r="U1294" t="s">
        <v>10217</v>
      </c>
    </row>
    <row r="1295" spans="1:21" x14ac:dyDescent="0.2">
      <c r="A1295">
        <v>2758</v>
      </c>
      <c r="B1295" t="s">
        <v>1697</v>
      </c>
      <c r="C1295" t="s">
        <v>6142</v>
      </c>
      <c r="D1295" t="s">
        <v>5202</v>
      </c>
      <c r="E1295" t="s">
        <v>20879</v>
      </c>
      <c r="F1295" t="s">
        <v>10218</v>
      </c>
      <c r="G1295" t="s">
        <v>5547</v>
      </c>
      <c r="H1295" t="s">
        <v>5767</v>
      </c>
      <c r="I1295" t="s">
        <v>22251</v>
      </c>
      <c r="J1295" t="s">
        <v>10219</v>
      </c>
      <c r="K1295" t="s">
        <v>3545</v>
      </c>
      <c r="L1295" t="s">
        <v>10220</v>
      </c>
      <c r="M1295" t="s">
        <v>10221</v>
      </c>
      <c r="O1295" t="s">
        <v>6146</v>
      </c>
      <c r="P1295">
        <v>25</v>
      </c>
      <c r="Q1295" t="s">
        <v>4401</v>
      </c>
      <c r="R1295">
        <v>221</v>
      </c>
      <c r="S1295" t="s">
        <v>3796</v>
      </c>
      <c r="T1295" t="s">
        <v>3796</v>
      </c>
      <c r="U1295" t="s">
        <v>10014</v>
      </c>
    </row>
    <row r="1296" spans="1:21" x14ac:dyDescent="0.2">
      <c r="A1296">
        <v>2759</v>
      </c>
      <c r="B1296" t="s">
        <v>1697</v>
      </c>
      <c r="C1296" t="s">
        <v>10222</v>
      </c>
      <c r="D1296" t="s">
        <v>5202</v>
      </c>
      <c r="E1296" t="s">
        <v>20879</v>
      </c>
      <c r="F1296" t="s">
        <v>7919</v>
      </c>
      <c r="G1296" t="s">
        <v>3625</v>
      </c>
      <c r="H1296" t="s">
        <v>4174</v>
      </c>
      <c r="I1296" t="s">
        <v>22206</v>
      </c>
      <c r="J1296" t="s">
        <v>5823</v>
      </c>
      <c r="K1296" t="s">
        <v>3545</v>
      </c>
      <c r="L1296" t="s">
        <v>10223</v>
      </c>
      <c r="M1296" t="s">
        <v>10224</v>
      </c>
      <c r="O1296" t="s">
        <v>6116</v>
      </c>
      <c r="P1296">
        <v>23</v>
      </c>
      <c r="S1296" t="s">
        <v>10094</v>
      </c>
      <c r="T1296" t="s">
        <v>10094</v>
      </c>
      <c r="U1296" t="s">
        <v>10094</v>
      </c>
    </row>
    <row r="1297" spans="1:21" x14ac:dyDescent="0.2">
      <c r="A1297">
        <v>276</v>
      </c>
      <c r="B1297" t="s">
        <v>1697</v>
      </c>
      <c r="C1297" t="s">
        <v>10225</v>
      </c>
      <c r="D1297" t="s">
        <v>10226</v>
      </c>
      <c r="F1297" t="s">
        <v>3552</v>
      </c>
      <c r="G1297" t="s">
        <v>3387</v>
      </c>
      <c r="H1297" t="s">
        <v>3640</v>
      </c>
      <c r="I1297" t="s">
        <v>3627</v>
      </c>
      <c r="J1297" t="s">
        <v>3578</v>
      </c>
      <c r="K1297" t="s">
        <v>3391</v>
      </c>
      <c r="L1297" t="s">
        <v>10227</v>
      </c>
      <c r="M1297" t="s">
        <v>10228</v>
      </c>
      <c r="N1297" t="s">
        <v>3394</v>
      </c>
      <c r="Q1297" t="s">
        <v>3396</v>
      </c>
      <c r="R1297">
        <v>210</v>
      </c>
      <c r="S1297" t="s">
        <v>4205</v>
      </c>
      <c r="T1297" t="s">
        <v>4205</v>
      </c>
      <c r="U1297" t="s">
        <v>3398</v>
      </c>
    </row>
    <row r="1298" spans="1:21" x14ac:dyDescent="0.2">
      <c r="A1298">
        <v>2760</v>
      </c>
      <c r="B1298" t="s">
        <v>1697</v>
      </c>
      <c r="C1298" t="s">
        <v>10229</v>
      </c>
      <c r="D1298" t="s">
        <v>10230</v>
      </c>
      <c r="F1298" t="s">
        <v>3585</v>
      </c>
      <c r="G1298" t="s">
        <v>8087</v>
      </c>
      <c r="H1298" t="s">
        <v>3969</v>
      </c>
      <c r="I1298" t="s">
        <v>3595</v>
      </c>
      <c r="J1298" t="s">
        <v>10231</v>
      </c>
      <c r="K1298" t="s">
        <v>3545</v>
      </c>
      <c r="L1298" t="s">
        <v>10232</v>
      </c>
      <c r="M1298" t="s">
        <v>10233</v>
      </c>
      <c r="N1298" t="s">
        <v>3394</v>
      </c>
      <c r="O1298" t="s">
        <v>7228</v>
      </c>
      <c r="P1298">
        <v>98</v>
      </c>
      <c r="Q1298" t="s">
        <v>4485</v>
      </c>
      <c r="R1298">
        <v>173</v>
      </c>
      <c r="S1298" t="s">
        <v>10234</v>
      </c>
      <c r="T1298" t="s">
        <v>10234</v>
      </c>
      <c r="U1298" t="s">
        <v>3682</v>
      </c>
    </row>
    <row r="1299" spans="1:21" x14ac:dyDescent="0.2">
      <c r="A1299">
        <v>2761</v>
      </c>
      <c r="B1299" t="s">
        <v>1697</v>
      </c>
      <c r="C1299" t="s">
        <v>10235</v>
      </c>
      <c r="D1299" t="s">
        <v>5202</v>
      </c>
      <c r="F1299" t="s">
        <v>7919</v>
      </c>
      <c r="G1299" t="s">
        <v>9360</v>
      </c>
      <c r="H1299" t="s">
        <v>21502</v>
      </c>
      <c r="I1299" t="s">
        <v>8181</v>
      </c>
      <c r="J1299" t="s">
        <v>3827</v>
      </c>
      <c r="K1299" t="s">
        <v>6121</v>
      </c>
      <c r="L1299" t="s">
        <v>10237</v>
      </c>
      <c r="M1299" t="s">
        <v>10238</v>
      </c>
      <c r="O1299" t="s">
        <v>7228</v>
      </c>
      <c r="P1299">
        <v>98</v>
      </c>
      <c r="Q1299" t="s">
        <v>4485</v>
      </c>
      <c r="R1299">
        <v>173</v>
      </c>
      <c r="S1299" t="s">
        <v>10239</v>
      </c>
      <c r="T1299" t="s">
        <v>10239</v>
      </c>
      <c r="U1299" t="s">
        <v>5973</v>
      </c>
    </row>
    <row r="1300" spans="1:21" x14ac:dyDescent="0.2">
      <c r="A1300">
        <v>2762</v>
      </c>
      <c r="B1300" t="s">
        <v>1697</v>
      </c>
      <c r="C1300" t="s">
        <v>10240</v>
      </c>
      <c r="D1300" t="s">
        <v>5100</v>
      </c>
      <c r="F1300" t="s">
        <v>3585</v>
      </c>
      <c r="G1300" t="s">
        <v>9087</v>
      </c>
      <c r="H1300" t="s">
        <v>6815</v>
      </c>
      <c r="I1300" t="s">
        <v>4933</v>
      </c>
      <c r="J1300" t="s">
        <v>4505</v>
      </c>
      <c r="K1300" t="s">
        <v>3545</v>
      </c>
      <c r="L1300" t="s">
        <v>10241</v>
      </c>
      <c r="M1300" t="s">
        <v>10242</v>
      </c>
      <c r="O1300" t="s">
        <v>7228</v>
      </c>
      <c r="P1300">
        <v>98</v>
      </c>
      <c r="Q1300" t="s">
        <v>4485</v>
      </c>
      <c r="R1300">
        <v>173</v>
      </c>
      <c r="S1300" t="s">
        <v>6117</v>
      </c>
      <c r="T1300" t="s">
        <v>6117</v>
      </c>
      <c r="U1300" t="s">
        <v>4264</v>
      </c>
    </row>
    <row r="1301" spans="1:21" x14ac:dyDescent="0.2">
      <c r="A1301">
        <v>2763</v>
      </c>
      <c r="B1301" t="s">
        <v>1697</v>
      </c>
      <c r="C1301" t="s">
        <v>10243</v>
      </c>
      <c r="D1301" t="s">
        <v>5202</v>
      </c>
      <c r="E1301" t="s">
        <v>20878</v>
      </c>
      <c r="F1301" t="s">
        <v>7919</v>
      </c>
      <c r="G1301" t="s">
        <v>9383</v>
      </c>
      <c r="H1301" t="s">
        <v>11008</v>
      </c>
      <c r="I1301" t="s">
        <v>7878</v>
      </c>
      <c r="J1301" t="s">
        <v>3628</v>
      </c>
      <c r="K1301" t="s">
        <v>3422</v>
      </c>
      <c r="L1301" t="s">
        <v>10244</v>
      </c>
      <c r="M1301" t="s">
        <v>10245</v>
      </c>
      <c r="O1301" t="s">
        <v>3917</v>
      </c>
      <c r="P1301">
        <v>24</v>
      </c>
      <c r="Q1301" t="s">
        <v>4401</v>
      </c>
      <c r="R1301">
        <v>222</v>
      </c>
      <c r="S1301" t="s">
        <v>10246</v>
      </c>
      <c r="T1301" t="s">
        <v>10246</v>
      </c>
      <c r="U1301" t="s">
        <v>6248</v>
      </c>
    </row>
    <row r="1302" spans="1:21" x14ac:dyDescent="0.2">
      <c r="A1302">
        <v>2764</v>
      </c>
      <c r="B1302" t="s">
        <v>1697</v>
      </c>
      <c r="C1302" t="s">
        <v>10247</v>
      </c>
      <c r="D1302" t="s">
        <v>10248</v>
      </c>
      <c r="F1302" t="s">
        <v>3585</v>
      </c>
      <c r="G1302" t="s">
        <v>3387</v>
      </c>
      <c r="H1302" t="s">
        <v>6784</v>
      </c>
      <c r="I1302" t="s">
        <v>7809</v>
      </c>
      <c r="J1302" t="s">
        <v>3894</v>
      </c>
      <c r="K1302" t="s">
        <v>3545</v>
      </c>
      <c r="L1302" t="s">
        <v>10249</v>
      </c>
      <c r="M1302" t="s">
        <v>10250</v>
      </c>
      <c r="N1302" t="s">
        <v>4513</v>
      </c>
      <c r="O1302" t="s">
        <v>4520</v>
      </c>
      <c r="P1302">
        <v>86</v>
      </c>
      <c r="Q1302" t="s">
        <v>4401</v>
      </c>
      <c r="R1302">
        <v>220</v>
      </c>
      <c r="S1302" t="s">
        <v>10251</v>
      </c>
      <c r="T1302" t="s">
        <v>10251</v>
      </c>
      <c r="U1302" t="s">
        <v>7541</v>
      </c>
    </row>
    <row r="1303" spans="1:21" x14ac:dyDescent="0.2">
      <c r="A1303">
        <v>2765</v>
      </c>
      <c r="B1303" t="s">
        <v>1697</v>
      </c>
      <c r="C1303" t="s">
        <v>10252</v>
      </c>
      <c r="D1303" t="s">
        <v>6964</v>
      </c>
      <c r="F1303" t="s">
        <v>3585</v>
      </c>
      <c r="G1303" t="s">
        <v>5547</v>
      </c>
      <c r="H1303" t="s">
        <v>20945</v>
      </c>
      <c r="I1303" t="s">
        <v>10253</v>
      </c>
      <c r="J1303" t="s">
        <v>3963</v>
      </c>
      <c r="K1303" t="s">
        <v>3545</v>
      </c>
      <c r="L1303" t="s">
        <v>10254</v>
      </c>
      <c r="M1303" t="s">
        <v>10255</v>
      </c>
      <c r="N1303" t="s">
        <v>3433</v>
      </c>
      <c r="O1303" t="s">
        <v>10256</v>
      </c>
      <c r="P1303">
        <v>29</v>
      </c>
      <c r="Q1303" t="s">
        <v>4401</v>
      </c>
      <c r="R1303">
        <v>221</v>
      </c>
      <c r="S1303" t="s">
        <v>10257</v>
      </c>
      <c r="T1303" t="s">
        <v>10257</v>
      </c>
      <c r="U1303" t="s">
        <v>4813</v>
      </c>
    </row>
    <row r="1304" spans="1:21" x14ac:dyDescent="0.2">
      <c r="A1304">
        <v>2766</v>
      </c>
      <c r="B1304" t="s">
        <v>1697</v>
      </c>
      <c r="C1304" t="s">
        <v>10258</v>
      </c>
      <c r="D1304" t="s">
        <v>10259</v>
      </c>
      <c r="F1304" t="s">
        <v>3552</v>
      </c>
      <c r="G1304" t="s">
        <v>3387</v>
      </c>
      <c r="H1304" t="s">
        <v>3793</v>
      </c>
      <c r="I1304" t="s">
        <v>3428</v>
      </c>
      <c r="J1304" t="s">
        <v>10071</v>
      </c>
      <c r="K1304" t="s">
        <v>3545</v>
      </c>
      <c r="L1304" t="s">
        <v>10260</v>
      </c>
      <c r="M1304" t="s">
        <v>10261</v>
      </c>
      <c r="O1304" t="s">
        <v>3453</v>
      </c>
      <c r="P1304">
        <v>97</v>
      </c>
      <c r="Q1304" t="s">
        <v>4485</v>
      </c>
      <c r="R1304">
        <v>173</v>
      </c>
      <c r="S1304" t="s">
        <v>6647</v>
      </c>
      <c r="T1304" t="s">
        <v>6647</v>
      </c>
      <c r="U1304" t="s">
        <v>10262</v>
      </c>
    </row>
    <row r="1305" spans="1:21" x14ac:dyDescent="0.2">
      <c r="A1305">
        <v>2767</v>
      </c>
      <c r="B1305" t="s">
        <v>1697</v>
      </c>
      <c r="C1305" t="s">
        <v>10263</v>
      </c>
      <c r="D1305" t="s">
        <v>10264</v>
      </c>
      <c r="F1305" t="s">
        <v>3669</v>
      </c>
      <c r="G1305" t="s">
        <v>3387</v>
      </c>
      <c r="H1305" t="s">
        <v>21503</v>
      </c>
      <c r="I1305" t="s">
        <v>10070</v>
      </c>
      <c r="J1305" t="s">
        <v>8631</v>
      </c>
      <c r="K1305" t="s">
        <v>3422</v>
      </c>
      <c r="L1305" t="s">
        <v>10266</v>
      </c>
      <c r="M1305" t="s">
        <v>10267</v>
      </c>
      <c r="O1305" t="s">
        <v>10063</v>
      </c>
      <c r="P1305">
        <v>25</v>
      </c>
      <c r="Q1305" t="s">
        <v>4401</v>
      </c>
      <c r="R1305">
        <v>221</v>
      </c>
      <c r="S1305" t="s">
        <v>8469</v>
      </c>
      <c r="T1305" t="s">
        <v>8469</v>
      </c>
      <c r="U1305" t="s">
        <v>8004</v>
      </c>
    </row>
    <row r="1306" spans="1:21" x14ac:dyDescent="0.2">
      <c r="A1306">
        <v>2768</v>
      </c>
      <c r="B1306" t="s">
        <v>1697</v>
      </c>
      <c r="C1306" t="s">
        <v>10268</v>
      </c>
      <c r="D1306" t="s">
        <v>10269</v>
      </c>
      <c r="F1306" t="s">
        <v>3585</v>
      </c>
      <c r="G1306" t="s">
        <v>3625</v>
      </c>
      <c r="H1306" t="s">
        <v>5606</v>
      </c>
      <c r="I1306" t="s">
        <v>9938</v>
      </c>
      <c r="J1306" t="s">
        <v>10200</v>
      </c>
      <c r="K1306" t="s">
        <v>3545</v>
      </c>
      <c r="L1306" t="s">
        <v>10270</v>
      </c>
      <c r="M1306" t="s">
        <v>10271</v>
      </c>
      <c r="N1306" t="s">
        <v>3394</v>
      </c>
      <c r="O1306" t="s">
        <v>4463</v>
      </c>
      <c r="P1306">
        <v>28</v>
      </c>
      <c r="Q1306" t="s">
        <v>4401</v>
      </c>
      <c r="R1306">
        <v>222</v>
      </c>
      <c r="S1306" t="s">
        <v>9019</v>
      </c>
      <c r="T1306" t="s">
        <v>9019</v>
      </c>
      <c r="U1306" t="s">
        <v>3924</v>
      </c>
    </row>
    <row r="1307" spans="1:21" x14ac:dyDescent="0.2">
      <c r="A1307">
        <v>2769</v>
      </c>
      <c r="B1307" t="s">
        <v>1697</v>
      </c>
      <c r="C1307" t="s">
        <v>10272</v>
      </c>
      <c r="D1307" t="s">
        <v>10273</v>
      </c>
      <c r="F1307" t="s">
        <v>3585</v>
      </c>
      <c r="G1307" t="s">
        <v>3885</v>
      </c>
      <c r="H1307" t="s">
        <v>4448</v>
      </c>
      <c r="I1307" t="s">
        <v>10214</v>
      </c>
      <c r="J1307" t="s">
        <v>3874</v>
      </c>
      <c r="K1307" t="s">
        <v>3545</v>
      </c>
      <c r="L1307" t="s">
        <v>10274</v>
      </c>
      <c r="M1307" t="s">
        <v>10275</v>
      </c>
      <c r="N1307" t="s">
        <v>3433</v>
      </c>
      <c r="O1307" t="s">
        <v>4463</v>
      </c>
      <c r="P1307">
        <v>28</v>
      </c>
      <c r="Q1307" t="s">
        <v>4401</v>
      </c>
      <c r="R1307">
        <v>222</v>
      </c>
      <c r="S1307" t="s">
        <v>9019</v>
      </c>
      <c r="T1307" t="s">
        <v>9019</v>
      </c>
      <c r="U1307" t="s">
        <v>7242</v>
      </c>
    </row>
    <row r="1308" spans="1:21" x14ac:dyDescent="0.2">
      <c r="A1308">
        <v>277</v>
      </c>
      <c r="B1308" t="s">
        <v>1697</v>
      </c>
      <c r="C1308" t="s">
        <v>10276</v>
      </c>
      <c r="D1308" t="s">
        <v>10277</v>
      </c>
      <c r="F1308" t="s">
        <v>3474</v>
      </c>
      <c r="G1308" t="s">
        <v>3420</v>
      </c>
      <c r="H1308" t="s">
        <v>3421</v>
      </c>
      <c r="I1308" t="s">
        <v>22206</v>
      </c>
      <c r="J1308" t="s">
        <v>5823</v>
      </c>
      <c r="K1308" t="s">
        <v>3545</v>
      </c>
      <c r="L1308" t="s">
        <v>10278</v>
      </c>
      <c r="M1308" t="s">
        <v>10279</v>
      </c>
      <c r="N1308" t="s">
        <v>3017</v>
      </c>
      <c r="S1308" t="s">
        <v>10280</v>
      </c>
      <c r="T1308" t="s">
        <v>10280</v>
      </c>
      <c r="U1308" t="s">
        <v>10280</v>
      </c>
    </row>
    <row r="1309" spans="1:21" x14ac:dyDescent="0.2">
      <c r="A1309">
        <v>2770</v>
      </c>
      <c r="B1309" t="s">
        <v>1697</v>
      </c>
      <c r="C1309" t="s">
        <v>10281</v>
      </c>
      <c r="D1309" t="s">
        <v>10282</v>
      </c>
      <c r="F1309" t="s">
        <v>3992</v>
      </c>
      <c r="G1309" t="s">
        <v>3387</v>
      </c>
      <c r="H1309" t="s">
        <v>10283</v>
      </c>
      <c r="I1309" t="s">
        <v>22206</v>
      </c>
      <c r="J1309" t="s">
        <v>22225</v>
      </c>
      <c r="K1309" t="s">
        <v>3545</v>
      </c>
      <c r="L1309" t="s">
        <v>10284</v>
      </c>
      <c r="M1309" t="s">
        <v>10285</v>
      </c>
      <c r="N1309" t="s">
        <v>3490</v>
      </c>
      <c r="S1309" t="s">
        <v>10286</v>
      </c>
      <c r="T1309" t="s">
        <v>10286</v>
      </c>
      <c r="U1309" t="s">
        <v>10286</v>
      </c>
    </row>
    <row r="1310" spans="1:21" x14ac:dyDescent="0.2">
      <c r="A1310">
        <v>2771</v>
      </c>
      <c r="B1310" t="s">
        <v>1697</v>
      </c>
      <c r="C1310" t="s">
        <v>20946</v>
      </c>
      <c r="D1310" t="s">
        <v>10287</v>
      </c>
      <c r="F1310" t="s">
        <v>3585</v>
      </c>
      <c r="G1310" t="s">
        <v>3387</v>
      </c>
      <c r="H1310" t="s">
        <v>4503</v>
      </c>
      <c r="I1310" t="s">
        <v>5487</v>
      </c>
      <c r="J1310" t="s">
        <v>20947</v>
      </c>
      <c r="K1310" t="s">
        <v>3545</v>
      </c>
      <c r="L1310" t="s">
        <v>10288</v>
      </c>
      <c r="M1310" t="s">
        <v>20948</v>
      </c>
      <c r="N1310" t="s">
        <v>6131</v>
      </c>
      <c r="O1310" t="s">
        <v>3665</v>
      </c>
      <c r="P1310">
        <v>85</v>
      </c>
      <c r="Q1310" t="s">
        <v>4401</v>
      </c>
      <c r="R1310">
        <v>220</v>
      </c>
      <c r="S1310" t="s">
        <v>3565</v>
      </c>
      <c r="T1310" t="s">
        <v>3565</v>
      </c>
      <c r="U1310" t="s">
        <v>10289</v>
      </c>
    </row>
    <row r="1311" spans="1:21" x14ac:dyDescent="0.2">
      <c r="A1311">
        <v>2772</v>
      </c>
      <c r="B1311" t="s">
        <v>1697</v>
      </c>
      <c r="C1311" t="s">
        <v>10290</v>
      </c>
      <c r="D1311" t="s">
        <v>10291</v>
      </c>
      <c r="F1311" t="s">
        <v>6012</v>
      </c>
      <c r="G1311" t="s">
        <v>10292</v>
      </c>
      <c r="H1311" t="s">
        <v>21504</v>
      </c>
      <c r="I1311" t="s">
        <v>10293</v>
      </c>
      <c r="J1311" t="s">
        <v>10294</v>
      </c>
      <c r="K1311" t="s">
        <v>3545</v>
      </c>
      <c r="L1311" t="s">
        <v>10295</v>
      </c>
      <c r="M1311" t="s">
        <v>10296</v>
      </c>
      <c r="Q1311" t="s">
        <v>4401</v>
      </c>
      <c r="R1311">
        <v>220</v>
      </c>
      <c r="S1311" t="s">
        <v>9168</v>
      </c>
      <c r="T1311" t="s">
        <v>9168</v>
      </c>
      <c r="U1311" t="s">
        <v>9013</v>
      </c>
    </row>
    <row r="1312" spans="1:21" x14ac:dyDescent="0.2">
      <c r="A1312">
        <v>2773</v>
      </c>
      <c r="B1312" t="s">
        <v>1697</v>
      </c>
      <c r="C1312" t="s">
        <v>10297</v>
      </c>
      <c r="D1312" t="s">
        <v>5136</v>
      </c>
      <c r="F1312" t="s">
        <v>3713</v>
      </c>
      <c r="G1312" t="s">
        <v>3387</v>
      </c>
      <c r="H1312" t="s">
        <v>3819</v>
      </c>
      <c r="I1312" t="s">
        <v>10214</v>
      </c>
      <c r="J1312" t="s">
        <v>3578</v>
      </c>
      <c r="K1312" t="s">
        <v>3545</v>
      </c>
      <c r="L1312" t="s">
        <v>10298</v>
      </c>
      <c r="M1312" t="s">
        <v>10299</v>
      </c>
      <c r="O1312" t="s">
        <v>4653</v>
      </c>
      <c r="P1312">
        <v>21</v>
      </c>
      <c r="Q1312" t="s">
        <v>4401</v>
      </c>
      <c r="R1312">
        <v>222</v>
      </c>
      <c r="S1312" t="s">
        <v>3581</v>
      </c>
      <c r="T1312" t="s">
        <v>3581</v>
      </c>
      <c r="U1312" t="s">
        <v>10189</v>
      </c>
    </row>
    <row r="1313" spans="1:21" x14ac:dyDescent="0.2">
      <c r="A1313">
        <v>2774</v>
      </c>
      <c r="B1313" t="s">
        <v>1697</v>
      </c>
      <c r="C1313" t="s">
        <v>10300</v>
      </c>
      <c r="D1313" t="s">
        <v>10301</v>
      </c>
      <c r="F1313" t="s">
        <v>3585</v>
      </c>
      <c r="G1313" t="s">
        <v>7877</v>
      </c>
      <c r="H1313" t="s">
        <v>8442</v>
      </c>
      <c r="I1313" t="s">
        <v>10302</v>
      </c>
      <c r="J1313" t="s">
        <v>6431</v>
      </c>
      <c r="K1313" t="s">
        <v>3545</v>
      </c>
      <c r="L1313" t="s">
        <v>10303</v>
      </c>
      <c r="M1313" t="s">
        <v>10304</v>
      </c>
      <c r="N1313" t="s">
        <v>3433</v>
      </c>
      <c r="O1313" t="s">
        <v>6125</v>
      </c>
      <c r="P1313">
        <v>123</v>
      </c>
      <c r="Q1313" t="s">
        <v>4401</v>
      </c>
      <c r="R1313">
        <v>221</v>
      </c>
      <c r="S1313" t="s">
        <v>5827</v>
      </c>
      <c r="T1313" t="s">
        <v>5827</v>
      </c>
      <c r="U1313" t="s">
        <v>8202</v>
      </c>
    </row>
    <row r="1314" spans="1:21" x14ac:dyDescent="0.2">
      <c r="A1314">
        <v>2775</v>
      </c>
      <c r="B1314" t="s">
        <v>1697</v>
      </c>
      <c r="C1314" t="s">
        <v>10305</v>
      </c>
      <c r="D1314" t="s">
        <v>10306</v>
      </c>
      <c r="F1314" t="s">
        <v>3552</v>
      </c>
      <c r="G1314" t="s">
        <v>21505</v>
      </c>
      <c r="H1314" t="s">
        <v>12354</v>
      </c>
      <c r="I1314" t="s">
        <v>8790</v>
      </c>
      <c r="J1314" t="s">
        <v>3874</v>
      </c>
      <c r="K1314" t="s">
        <v>3545</v>
      </c>
      <c r="L1314" t="s">
        <v>10307</v>
      </c>
      <c r="M1314" t="s">
        <v>10308</v>
      </c>
      <c r="O1314" t="s">
        <v>10063</v>
      </c>
      <c r="P1314">
        <v>25</v>
      </c>
      <c r="Q1314" t="s">
        <v>4401</v>
      </c>
      <c r="R1314">
        <v>221</v>
      </c>
      <c r="S1314" t="s">
        <v>3622</v>
      </c>
      <c r="T1314" t="s">
        <v>3622</v>
      </c>
      <c r="U1314" t="s">
        <v>8004</v>
      </c>
    </row>
    <row r="1315" spans="1:21" x14ac:dyDescent="0.2">
      <c r="A1315">
        <v>2776</v>
      </c>
      <c r="B1315" t="s">
        <v>1697</v>
      </c>
      <c r="C1315" t="s">
        <v>10309</v>
      </c>
      <c r="D1315" t="s">
        <v>4678</v>
      </c>
      <c r="E1315" t="s">
        <v>20884</v>
      </c>
      <c r="F1315" t="s">
        <v>7954</v>
      </c>
      <c r="G1315" t="s">
        <v>3535</v>
      </c>
      <c r="H1315" t="s">
        <v>4174</v>
      </c>
      <c r="I1315" t="s">
        <v>22206</v>
      </c>
      <c r="J1315" t="s">
        <v>5823</v>
      </c>
      <c r="K1315" t="s">
        <v>6121</v>
      </c>
      <c r="L1315" t="s">
        <v>10310</v>
      </c>
      <c r="M1315" t="s">
        <v>10311</v>
      </c>
      <c r="O1315" t="s">
        <v>6284</v>
      </c>
      <c r="P1315">
        <v>27</v>
      </c>
      <c r="S1315" t="s">
        <v>10312</v>
      </c>
      <c r="T1315" t="s">
        <v>10312</v>
      </c>
      <c r="U1315" t="s">
        <v>10312</v>
      </c>
    </row>
    <row r="1316" spans="1:21" x14ac:dyDescent="0.2">
      <c r="A1316">
        <v>2777</v>
      </c>
      <c r="B1316" t="s">
        <v>1697</v>
      </c>
      <c r="C1316" t="s">
        <v>10313</v>
      </c>
      <c r="D1316" t="s">
        <v>5202</v>
      </c>
      <c r="E1316" t="s">
        <v>20879</v>
      </c>
      <c r="F1316" t="s">
        <v>7919</v>
      </c>
      <c r="G1316" t="s">
        <v>10314</v>
      </c>
      <c r="H1316" t="s">
        <v>10315</v>
      </c>
      <c r="I1316" t="s">
        <v>4650</v>
      </c>
      <c r="J1316" t="s">
        <v>7664</v>
      </c>
      <c r="K1316" t="s">
        <v>6121</v>
      </c>
      <c r="L1316" t="s">
        <v>10316</v>
      </c>
      <c r="M1316" t="s">
        <v>10317</v>
      </c>
      <c r="O1316" t="s">
        <v>6247</v>
      </c>
      <c r="P1316">
        <v>129</v>
      </c>
      <c r="Q1316" t="s">
        <v>4401</v>
      </c>
      <c r="R1316">
        <v>221</v>
      </c>
      <c r="S1316" t="s">
        <v>9729</v>
      </c>
      <c r="T1316" t="s">
        <v>9729</v>
      </c>
      <c r="U1316" t="s">
        <v>10318</v>
      </c>
    </row>
    <row r="1317" spans="1:21" x14ac:dyDescent="0.2">
      <c r="A1317">
        <v>2778</v>
      </c>
      <c r="B1317" t="s">
        <v>1697</v>
      </c>
      <c r="C1317" t="s">
        <v>10319</v>
      </c>
      <c r="D1317" t="s">
        <v>5202</v>
      </c>
      <c r="E1317" t="s">
        <v>20879</v>
      </c>
      <c r="F1317" t="s">
        <v>7919</v>
      </c>
      <c r="G1317" t="s">
        <v>21444</v>
      </c>
      <c r="H1317" t="s">
        <v>21506</v>
      </c>
      <c r="I1317" t="s">
        <v>10320</v>
      </c>
      <c r="J1317" t="s">
        <v>10118</v>
      </c>
      <c r="K1317" t="s">
        <v>3412</v>
      </c>
      <c r="L1317" t="s">
        <v>10321</v>
      </c>
      <c r="M1317" t="s">
        <v>10322</v>
      </c>
      <c r="O1317" t="s">
        <v>6247</v>
      </c>
      <c r="P1317">
        <v>129</v>
      </c>
      <c r="Q1317" t="s">
        <v>4401</v>
      </c>
      <c r="R1317">
        <v>221</v>
      </c>
      <c r="S1317" t="s">
        <v>10323</v>
      </c>
      <c r="T1317" t="s">
        <v>10324</v>
      </c>
      <c r="U1317" t="s">
        <v>4464</v>
      </c>
    </row>
    <row r="1318" spans="1:21" x14ac:dyDescent="0.2">
      <c r="A1318">
        <v>2779</v>
      </c>
      <c r="B1318" t="s">
        <v>1697</v>
      </c>
      <c r="C1318" t="s">
        <v>10325</v>
      </c>
      <c r="D1318" t="s">
        <v>5202</v>
      </c>
      <c r="E1318" t="s">
        <v>20879</v>
      </c>
      <c r="F1318" t="s">
        <v>7919</v>
      </c>
      <c r="G1318" t="s">
        <v>21507</v>
      </c>
      <c r="H1318" t="s">
        <v>21508</v>
      </c>
      <c r="I1318" t="s">
        <v>10320</v>
      </c>
      <c r="J1318" t="s">
        <v>6431</v>
      </c>
      <c r="K1318" t="s">
        <v>6121</v>
      </c>
      <c r="L1318" t="s">
        <v>10326</v>
      </c>
      <c r="M1318" t="s">
        <v>10327</v>
      </c>
      <c r="O1318" t="s">
        <v>6247</v>
      </c>
      <c r="P1318">
        <v>129</v>
      </c>
      <c r="Q1318" t="s">
        <v>4401</v>
      </c>
      <c r="R1318">
        <v>221</v>
      </c>
      <c r="S1318" t="s">
        <v>10328</v>
      </c>
      <c r="T1318" t="s">
        <v>10328</v>
      </c>
      <c r="U1318" t="s">
        <v>4470</v>
      </c>
    </row>
    <row r="1319" spans="1:21" x14ac:dyDescent="0.2">
      <c r="A1319">
        <v>278</v>
      </c>
      <c r="B1319" t="s">
        <v>1697</v>
      </c>
      <c r="C1319" t="s">
        <v>10329</v>
      </c>
      <c r="D1319" t="s">
        <v>10330</v>
      </c>
      <c r="F1319" t="s">
        <v>3528</v>
      </c>
      <c r="G1319" t="s">
        <v>3465</v>
      </c>
      <c r="H1319" t="s">
        <v>3594</v>
      </c>
      <c r="I1319" t="s">
        <v>3696</v>
      </c>
      <c r="J1319" t="s">
        <v>3827</v>
      </c>
      <c r="K1319" t="s">
        <v>3422</v>
      </c>
      <c r="L1319" t="s">
        <v>7652</v>
      </c>
      <c r="M1319" t="s">
        <v>10331</v>
      </c>
      <c r="N1319" t="s">
        <v>3433</v>
      </c>
      <c r="O1319" t="s">
        <v>3453</v>
      </c>
      <c r="P1319">
        <v>11</v>
      </c>
      <c r="Q1319" t="s">
        <v>3396</v>
      </c>
      <c r="R1319">
        <v>204</v>
      </c>
      <c r="S1319" t="s">
        <v>10332</v>
      </c>
      <c r="T1319" t="s">
        <v>10332</v>
      </c>
      <c r="U1319" t="s">
        <v>3682</v>
      </c>
    </row>
    <row r="1320" spans="1:21" x14ac:dyDescent="0.2">
      <c r="A1320">
        <v>2780</v>
      </c>
      <c r="B1320" t="s">
        <v>1697</v>
      </c>
      <c r="C1320" t="s">
        <v>10333</v>
      </c>
      <c r="D1320" t="s">
        <v>5202</v>
      </c>
      <c r="E1320" t="s">
        <v>20878</v>
      </c>
      <c r="F1320" t="s">
        <v>7919</v>
      </c>
      <c r="G1320" t="s">
        <v>3387</v>
      </c>
      <c r="H1320" t="s">
        <v>4174</v>
      </c>
      <c r="I1320" t="s">
        <v>22251</v>
      </c>
      <c r="J1320" t="s">
        <v>3671</v>
      </c>
      <c r="K1320" t="s">
        <v>6121</v>
      </c>
      <c r="L1320" t="s">
        <v>10334</v>
      </c>
      <c r="M1320" t="s">
        <v>10335</v>
      </c>
      <c r="O1320" t="s">
        <v>10336</v>
      </c>
      <c r="P1320">
        <v>124</v>
      </c>
      <c r="Q1320" t="s">
        <v>4401</v>
      </c>
      <c r="R1320">
        <v>222</v>
      </c>
      <c r="S1320" t="s">
        <v>9168</v>
      </c>
      <c r="T1320" t="s">
        <v>8799</v>
      </c>
      <c r="U1320" t="s">
        <v>8799</v>
      </c>
    </row>
    <row r="1321" spans="1:21" x14ac:dyDescent="0.2">
      <c r="A1321">
        <v>2781</v>
      </c>
      <c r="B1321" t="s">
        <v>1697</v>
      </c>
      <c r="C1321" t="s">
        <v>23114</v>
      </c>
      <c r="D1321" t="s">
        <v>10337</v>
      </c>
      <c r="F1321" t="s">
        <v>3669</v>
      </c>
      <c r="G1321" t="s">
        <v>4016</v>
      </c>
      <c r="H1321" t="s">
        <v>3975</v>
      </c>
      <c r="I1321" t="s">
        <v>9938</v>
      </c>
      <c r="J1321" t="s">
        <v>3827</v>
      </c>
      <c r="K1321" t="s">
        <v>3545</v>
      </c>
      <c r="L1321" t="s">
        <v>10338</v>
      </c>
      <c r="M1321" t="s">
        <v>10339</v>
      </c>
      <c r="N1321" t="s">
        <v>3394</v>
      </c>
      <c r="O1321" t="s">
        <v>9991</v>
      </c>
      <c r="P1321">
        <v>120</v>
      </c>
      <c r="Q1321" t="s">
        <v>4401</v>
      </c>
      <c r="R1321">
        <v>220</v>
      </c>
      <c r="S1321" t="s">
        <v>3581</v>
      </c>
      <c r="T1321" t="s">
        <v>3581</v>
      </c>
      <c r="U1321" t="s">
        <v>9942</v>
      </c>
    </row>
    <row r="1322" spans="1:21" x14ac:dyDescent="0.2">
      <c r="A1322">
        <v>2782</v>
      </c>
      <c r="B1322" t="s">
        <v>1697</v>
      </c>
      <c r="C1322" t="s">
        <v>10340</v>
      </c>
      <c r="D1322" t="s">
        <v>10341</v>
      </c>
      <c r="F1322" t="s">
        <v>3585</v>
      </c>
      <c r="G1322" t="s">
        <v>7163</v>
      </c>
      <c r="H1322" t="s">
        <v>10342</v>
      </c>
      <c r="I1322" t="s">
        <v>10214</v>
      </c>
      <c r="J1322" t="s">
        <v>20949</v>
      </c>
      <c r="K1322" t="s">
        <v>3497</v>
      </c>
      <c r="L1322" t="s">
        <v>10343</v>
      </c>
      <c r="M1322" t="s">
        <v>10344</v>
      </c>
      <c r="N1322" t="s">
        <v>20950</v>
      </c>
      <c r="O1322" t="s">
        <v>5645</v>
      </c>
      <c r="P1322">
        <v>122</v>
      </c>
      <c r="Q1322" t="s">
        <v>4401</v>
      </c>
      <c r="R1322">
        <v>222</v>
      </c>
      <c r="S1322" t="s">
        <v>8538</v>
      </c>
      <c r="T1322" t="s">
        <v>8538</v>
      </c>
      <c r="U1322" t="s">
        <v>8004</v>
      </c>
    </row>
    <row r="1323" spans="1:21" x14ac:dyDescent="0.2">
      <c r="A1323">
        <v>2783</v>
      </c>
      <c r="B1323" t="s">
        <v>1697</v>
      </c>
      <c r="C1323" t="s">
        <v>10345</v>
      </c>
      <c r="D1323" t="s">
        <v>10341</v>
      </c>
      <c r="F1323" t="s">
        <v>3585</v>
      </c>
      <c r="G1323" t="s">
        <v>10004</v>
      </c>
      <c r="H1323" t="s">
        <v>8636</v>
      </c>
      <c r="I1323" t="s">
        <v>9202</v>
      </c>
      <c r="J1323" t="s">
        <v>10346</v>
      </c>
      <c r="K1323" t="s">
        <v>3497</v>
      </c>
      <c r="L1323" t="s">
        <v>10347</v>
      </c>
      <c r="M1323" t="s">
        <v>10348</v>
      </c>
      <c r="O1323" t="s">
        <v>5645</v>
      </c>
      <c r="P1323">
        <v>122</v>
      </c>
      <c r="Q1323" t="s">
        <v>4401</v>
      </c>
      <c r="R1323">
        <v>222</v>
      </c>
      <c r="S1323" t="s">
        <v>10349</v>
      </c>
      <c r="T1323" t="s">
        <v>10349</v>
      </c>
      <c r="U1323" t="s">
        <v>9840</v>
      </c>
    </row>
    <row r="1324" spans="1:21" x14ac:dyDescent="0.2">
      <c r="A1324">
        <v>2784</v>
      </c>
      <c r="B1324" t="s">
        <v>1697</v>
      </c>
      <c r="C1324" t="s">
        <v>10350</v>
      </c>
      <c r="D1324" t="s">
        <v>5202</v>
      </c>
      <c r="E1324" t="s">
        <v>20879</v>
      </c>
      <c r="F1324" t="s">
        <v>7919</v>
      </c>
      <c r="G1324" t="s">
        <v>20951</v>
      </c>
      <c r="H1324" t="s">
        <v>4174</v>
      </c>
      <c r="I1324" t="s">
        <v>22206</v>
      </c>
      <c r="J1324" t="s">
        <v>5823</v>
      </c>
      <c r="K1324" t="s">
        <v>6121</v>
      </c>
      <c r="L1324" t="s">
        <v>10351</v>
      </c>
      <c r="M1324" t="s">
        <v>10352</v>
      </c>
      <c r="O1324" t="s">
        <v>6318</v>
      </c>
      <c r="P1324">
        <v>24</v>
      </c>
      <c r="S1324" t="s">
        <v>3719</v>
      </c>
      <c r="T1324" t="s">
        <v>3719</v>
      </c>
      <c r="U1324" t="s">
        <v>3719</v>
      </c>
    </row>
    <row r="1325" spans="1:21" x14ac:dyDescent="0.2">
      <c r="A1325">
        <v>2785</v>
      </c>
      <c r="B1325" t="s">
        <v>1697</v>
      </c>
      <c r="C1325" t="s">
        <v>10353</v>
      </c>
      <c r="D1325" t="s">
        <v>4678</v>
      </c>
      <c r="E1325" t="s">
        <v>20884</v>
      </c>
      <c r="F1325" t="s">
        <v>7954</v>
      </c>
      <c r="G1325" t="s">
        <v>3885</v>
      </c>
      <c r="H1325" t="s">
        <v>4174</v>
      </c>
      <c r="I1325" t="s">
        <v>22206</v>
      </c>
      <c r="J1325" t="s">
        <v>5823</v>
      </c>
      <c r="K1325" t="s">
        <v>3545</v>
      </c>
      <c r="L1325" t="s">
        <v>10354</v>
      </c>
      <c r="M1325" t="s">
        <v>10355</v>
      </c>
      <c r="O1325" t="s">
        <v>6318</v>
      </c>
      <c r="P1325">
        <v>24</v>
      </c>
      <c r="S1325" t="s">
        <v>6204</v>
      </c>
      <c r="T1325" t="s">
        <v>6204</v>
      </c>
      <c r="U1325" t="s">
        <v>6204</v>
      </c>
    </row>
    <row r="1326" spans="1:21" x14ac:dyDescent="0.2">
      <c r="A1326">
        <v>2786</v>
      </c>
      <c r="B1326" t="s">
        <v>1697</v>
      </c>
      <c r="C1326" t="s">
        <v>10356</v>
      </c>
      <c r="D1326" t="s">
        <v>4678</v>
      </c>
      <c r="E1326" t="s">
        <v>20884</v>
      </c>
      <c r="F1326" t="s">
        <v>7954</v>
      </c>
      <c r="G1326" t="s">
        <v>10357</v>
      </c>
      <c r="H1326" t="s">
        <v>4174</v>
      </c>
      <c r="I1326" t="s">
        <v>22206</v>
      </c>
      <c r="J1326" t="s">
        <v>5823</v>
      </c>
      <c r="K1326" t="s">
        <v>3422</v>
      </c>
      <c r="L1326" t="s">
        <v>10358</v>
      </c>
      <c r="M1326" t="s">
        <v>10359</v>
      </c>
      <c r="O1326" t="s">
        <v>6318</v>
      </c>
      <c r="P1326">
        <v>24</v>
      </c>
      <c r="S1326" t="s">
        <v>10360</v>
      </c>
      <c r="T1326" t="s">
        <v>10360</v>
      </c>
      <c r="U1326" t="s">
        <v>10360</v>
      </c>
    </row>
    <row r="1327" spans="1:21" x14ac:dyDescent="0.2">
      <c r="A1327">
        <v>2787</v>
      </c>
      <c r="B1327" t="s">
        <v>1697</v>
      </c>
      <c r="C1327" t="s">
        <v>10361</v>
      </c>
      <c r="D1327" t="s">
        <v>5202</v>
      </c>
      <c r="E1327" t="s">
        <v>20879</v>
      </c>
      <c r="F1327" t="s">
        <v>10362</v>
      </c>
      <c r="G1327" t="s">
        <v>6415</v>
      </c>
      <c r="H1327" t="s">
        <v>4174</v>
      </c>
      <c r="I1327" t="s">
        <v>22206</v>
      </c>
      <c r="J1327" t="s">
        <v>5823</v>
      </c>
      <c r="K1327" t="s">
        <v>3422</v>
      </c>
      <c r="L1327" t="s">
        <v>10363</v>
      </c>
      <c r="M1327" t="s">
        <v>10364</v>
      </c>
      <c r="O1327" t="s">
        <v>6318</v>
      </c>
      <c r="P1327">
        <v>24</v>
      </c>
      <c r="S1327" t="s">
        <v>3719</v>
      </c>
      <c r="T1327" t="s">
        <v>3719</v>
      </c>
      <c r="U1327" t="s">
        <v>3719</v>
      </c>
    </row>
    <row r="1328" spans="1:21" x14ac:dyDescent="0.2">
      <c r="A1328">
        <v>2788</v>
      </c>
      <c r="B1328" t="s">
        <v>1697</v>
      </c>
      <c r="C1328" t="s">
        <v>20952</v>
      </c>
      <c r="D1328" t="s">
        <v>10790</v>
      </c>
      <c r="F1328" t="s">
        <v>3585</v>
      </c>
      <c r="G1328" t="s">
        <v>21509</v>
      </c>
      <c r="H1328" t="s">
        <v>21510</v>
      </c>
      <c r="K1328" t="s">
        <v>4284</v>
      </c>
      <c r="L1328" t="s">
        <v>10365</v>
      </c>
      <c r="M1328" t="s">
        <v>10366</v>
      </c>
      <c r="Q1328" t="s">
        <v>4401</v>
      </c>
      <c r="R1328">
        <v>222</v>
      </c>
      <c r="S1328" t="s">
        <v>9174</v>
      </c>
      <c r="T1328" t="s">
        <v>9174</v>
      </c>
      <c r="U1328" t="s">
        <v>10008</v>
      </c>
    </row>
    <row r="1329" spans="1:21" x14ac:dyDescent="0.2">
      <c r="A1329">
        <v>2789</v>
      </c>
      <c r="B1329" t="s">
        <v>1697</v>
      </c>
      <c r="C1329" t="s">
        <v>10367</v>
      </c>
      <c r="D1329" t="s">
        <v>5202</v>
      </c>
      <c r="E1329" t="s">
        <v>20878</v>
      </c>
      <c r="F1329" t="s">
        <v>7919</v>
      </c>
      <c r="G1329" t="s">
        <v>10096</v>
      </c>
      <c r="H1329" t="s">
        <v>4174</v>
      </c>
      <c r="I1329" t="s">
        <v>22206</v>
      </c>
      <c r="J1329" t="s">
        <v>5823</v>
      </c>
      <c r="K1329" t="s">
        <v>6121</v>
      </c>
      <c r="L1329" t="s">
        <v>10368</v>
      </c>
      <c r="M1329" t="s">
        <v>10369</v>
      </c>
      <c r="O1329" t="s">
        <v>6318</v>
      </c>
      <c r="P1329">
        <v>24</v>
      </c>
      <c r="S1329" t="s">
        <v>9645</v>
      </c>
      <c r="T1329" t="s">
        <v>9645</v>
      </c>
      <c r="U1329" t="s">
        <v>9645</v>
      </c>
    </row>
    <row r="1330" spans="1:21" x14ac:dyDescent="0.2">
      <c r="A1330">
        <v>279</v>
      </c>
      <c r="B1330" t="s">
        <v>1697</v>
      </c>
      <c r="C1330" t="s">
        <v>10370</v>
      </c>
      <c r="D1330" t="s">
        <v>10371</v>
      </c>
      <c r="F1330" t="s">
        <v>6012</v>
      </c>
      <c r="G1330" t="s">
        <v>3387</v>
      </c>
      <c r="H1330" t="s">
        <v>21511</v>
      </c>
      <c r="I1330" t="s">
        <v>7547</v>
      </c>
      <c r="J1330" t="s">
        <v>3619</v>
      </c>
      <c r="K1330" t="s">
        <v>3497</v>
      </c>
      <c r="L1330" t="s">
        <v>10372</v>
      </c>
      <c r="M1330" t="s">
        <v>10373</v>
      </c>
      <c r="N1330" t="s">
        <v>4513</v>
      </c>
      <c r="O1330" t="s">
        <v>3598</v>
      </c>
      <c r="P1330">
        <v>79</v>
      </c>
      <c r="Q1330" t="s">
        <v>3396</v>
      </c>
      <c r="R1330">
        <v>206</v>
      </c>
      <c r="S1330" t="s">
        <v>10374</v>
      </c>
      <c r="T1330" t="s">
        <v>10374</v>
      </c>
      <c r="U1330" t="s">
        <v>10375</v>
      </c>
    </row>
    <row r="1331" spans="1:21" x14ac:dyDescent="0.2">
      <c r="A1331">
        <v>2790</v>
      </c>
      <c r="B1331" t="s">
        <v>1697</v>
      </c>
      <c r="C1331" t="s">
        <v>10376</v>
      </c>
      <c r="D1331" t="s">
        <v>10377</v>
      </c>
      <c r="F1331" t="s">
        <v>3585</v>
      </c>
      <c r="G1331" t="s">
        <v>6905</v>
      </c>
      <c r="H1331" t="s">
        <v>20953</v>
      </c>
      <c r="I1331" t="s">
        <v>22251</v>
      </c>
      <c r="J1331" t="s">
        <v>3587</v>
      </c>
      <c r="K1331" t="s">
        <v>3545</v>
      </c>
      <c r="L1331" t="s">
        <v>10378</v>
      </c>
      <c r="M1331" t="s">
        <v>10379</v>
      </c>
      <c r="N1331" t="s">
        <v>3394</v>
      </c>
      <c r="O1331" t="s">
        <v>10336</v>
      </c>
      <c r="P1331">
        <v>124</v>
      </c>
      <c r="Q1331" t="s">
        <v>4401</v>
      </c>
      <c r="R1331">
        <v>222</v>
      </c>
      <c r="S1331" t="s">
        <v>5972</v>
      </c>
      <c r="T1331" t="s">
        <v>5972</v>
      </c>
      <c r="U1331" t="s">
        <v>3682</v>
      </c>
    </row>
    <row r="1332" spans="1:21" x14ac:dyDescent="0.2">
      <c r="A1332">
        <v>2791</v>
      </c>
      <c r="B1332" t="s">
        <v>1697</v>
      </c>
      <c r="C1332" t="s">
        <v>10380</v>
      </c>
      <c r="D1332" t="s">
        <v>10381</v>
      </c>
      <c r="F1332" t="s">
        <v>3669</v>
      </c>
      <c r="G1332" t="s">
        <v>3885</v>
      </c>
      <c r="H1332" t="s">
        <v>21512</v>
      </c>
      <c r="I1332" t="s">
        <v>10382</v>
      </c>
      <c r="J1332" t="s">
        <v>3827</v>
      </c>
      <c r="K1332" t="s">
        <v>3422</v>
      </c>
      <c r="L1332" t="s">
        <v>10383</v>
      </c>
      <c r="M1332" t="s">
        <v>10384</v>
      </c>
      <c r="O1332" t="s">
        <v>9960</v>
      </c>
      <c r="P1332">
        <v>20</v>
      </c>
      <c r="Q1332" t="s">
        <v>4401</v>
      </c>
      <c r="R1332">
        <v>220</v>
      </c>
      <c r="S1332" t="s">
        <v>9872</v>
      </c>
      <c r="T1332" t="s">
        <v>9872</v>
      </c>
      <c r="U1332" t="s">
        <v>9005</v>
      </c>
    </row>
    <row r="1333" spans="1:21" x14ac:dyDescent="0.2">
      <c r="A1333">
        <v>2792</v>
      </c>
      <c r="B1333" t="s">
        <v>1697</v>
      </c>
      <c r="C1333" t="s">
        <v>10385</v>
      </c>
      <c r="D1333" t="s">
        <v>4678</v>
      </c>
      <c r="E1333" t="s">
        <v>20884</v>
      </c>
      <c r="F1333" t="s">
        <v>7954</v>
      </c>
      <c r="G1333" t="s">
        <v>3542</v>
      </c>
      <c r="H1333" t="s">
        <v>4174</v>
      </c>
      <c r="I1333" t="s">
        <v>22206</v>
      </c>
      <c r="J1333" t="s">
        <v>5823</v>
      </c>
      <c r="K1333" t="s">
        <v>5028</v>
      </c>
      <c r="L1333" t="s">
        <v>10386</v>
      </c>
      <c r="M1333" t="s">
        <v>10387</v>
      </c>
      <c r="O1333" t="s">
        <v>20894</v>
      </c>
      <c r="P1333">
        <v>125</v>
      </c>
      <c r="S1333" t="s">
        <v>5875</v>
      </c>
      <c r="T1333" t="s">
        <v>5875</v>
      </c>
      <c r="U1333" t="s">
        <v>5875</v>
      </c>
    </row>
    <row r="1334" spans="1:21" x14ac:dyDescent="0.2">
      <c r="A1334">
        <v>2793</v>
      </c>
      <c r="B1334" t="s">
        <v>1697</v>
      </c>
      <c r="C1334" t="s">
        <v>10388</v>
      </c>
      <c r="D1334" t="s">
        <v>10389</v>
      </c>
      <c r="F1334" t="s">
        <v>3585</v>
      </c>
      <c r="G1334" t="s">
        <v>10583</v>
      </c>
      <c r="H1334" t="s">
        <v>5767</v>
      </c>
      <c r="I1334" t="s">
        <v>9202</v>
      </c>
      <c r="J1334" t="s">
        <v>7255</v>
      </c>
      <c r="K1334" t="s">
        <v>3545</v>
      </c>
      <c r="L1334" t="s">
        <v>10390</v>
      </c>
      <c r="M1334" t="s">
        <v>10391</v>
      </c>
      <c r="N1334" t="s">
        <v>3394</v>
      </c>
      <c r="O1334" t="s">
        <v>6116</v>
      </c>
      <c r="P1334">
        <v>23</v>
      </c>
      <c r="Q1334" t="s">
        <v>4401</v>
      </c>
      <c r="R1334">
        <v>221</v>
      </c>
      <c r="S1334" t="s">
        <v>10392</v>
      </c>
      <c r="T1334" t="s">
        <v>10392</v>
      </c>
      <c r="U1334" t="s">
        <v>10148</v>
      </c>
    </row>
    <row r="1335" spans="1:21" x14ac:dyDescent="0.2">
      <c r="A1335">
        <v>2794</v>
      </c>
      <c r="B1335" t="s">
        <v>1697</v>
      </c>
      <c r="C1335" t="s">
        <v>10393</v>
      </c>
      <c r="D1335" t="s">
        <v>5202</v>
      </c>
      <c r="E1335" t="s">
        <v>20879</v>
      </c>
      <c r="F1335" t="s">
        <v>7919</v>
      </c>
      <c r="G1335" t="s">
        <v>3435</v>
      </c>
      <c r="H1335" t="s">
        <v>4174</v>
      </c>
      <c r="I1335" t="s">
        <v>22206</v>
      </c>
      <c r="J1335" t="s">
        <v>5823</v>
      </c>
      <c r="K1335" t="s">
        <v>3921</v>
      </c>
      <c r="L1335" t="s">
        <v>10394</v>
      </c>
      <c r="M1335" t="s">
        <v>10395</v>
      </c>
      <c r="O1335" t="s">
        <v>10336</v>
      </c>
      <c r="P1335">
        <v>124</v>
      </c>
      <c r="S1335" t="s">
        <v>10396</v>
      </c>
      <c r="T1335" t="s">
        <v>10396</v>
      </c>
      <c r="U1335" t="s">
        <v>10396</v>
      </c>
    </row>
    <row r="1336" spans="1:21" x14ac:dyDescent="0.2">
      <c r="A1336">
        <v>2795</v>
      </c>
      <c r="B1336" t="s">
        <v>1697</v>
      </c>
      <c r="C1336" t="s">
        <v>10397</v>
      </c>
      <c r="D1336" t="s">
        <v>10398</v>
      </c>
      <c r="F1336" t="s">
        <v>3585</v>
      </c>
      <c r="G1336" t="s">
        <v>21513</v>
      </c>
      <c r="H1336" t="s">
        <v>21514</v>
      </c>
      <c r="I1336" t="s">
        <v>22206</v>
      </c>
      <c r="J1336" t="s">
        <v>5823</v>
      </c>
      <c r="K1336" t="s">
        <v>3497</v>
      </c>
      <c r="L1336" t="s">
        <v>10399</v>
      </c>
      <c r="M1336" t="s">
        <v>10400</v>
      </c>
      <c r="O1336" t="s">
        <v>10336</v>
      </c>
      <c r="P1336">
        <v>124</v>
      </c>
      <c r="S1336" t="s">
        <v>5972</v>
      </c>
      <c r="T1336" t="s">
        <v>5972</v>
      </c>
      <c r="U1336" t="s">
        <v>5972</v>
      </c>
    </row>
    <row r="1337" spans="1:21" x14ac:dyDescent="0.2">
      <c r="A1337">
        <v>2796</v>
      </c>
      <c r="B1337" t="s">
        <v>1697</v>
      </c>
      <c r="C1337" t="s">
        <v>10401</v>
      </c>
      <c r="D1337" t="s">
        <v>5202</v>
      </c>
      <c r="E1337" t="s">
        <v>20879</v>
      </c>
      <c r="F1337" t="s">
        <v>7919</v>
      </c>
      <c r="G1337" t="s">
        <v>10402</v>
      </c>
      <c r="H1337" t="s">
        <v>3723</v>
      </c>
      <c r="I1337" t="s">
        <v>9202</v>
      </c>
      <c r="J1337" t="s">
        <v>3963</v>
      </c>
      <c r="K1337" t="s">
        <v>3422</v>
      </c>
      <c r="L1337" t="s">
        <v>10403</v>
      </c>
      <c r="M1337" t="s">
        <v>10404</v>
      </c>
      <c r="O1337" t="s">
        <v>6146</v>
      </c>
      <c r="P1337">
        <v>25</v>
      </c>
      <c r="S1337" t="s">
        <v>8895</v>
      </c>
      <c r="T1337" t="s">
        <v>8895</v>
      </c>
      <c r="U1337" t="s">
        <v>8895</v>
      </c>
    </row>
    <row r="1338" spans="1:21" x14ac:dyDescent="0.2">
      <c r="A1338">
        <v>2797</v>
      </c>
      <c r="B1338" t="s">
        <v>1697</v>
      </c>
      <c r="C1338" t="s">
        <v>10405</v>
      </c>
      <c r="D1338" t="s">
        <v>5202</v>
      </c>
      <c r="E1338" t="s">
        <v>20879</v>
      </c>
      <c r="F1338" t="s">
        <v>7919</v>
      </c>
      <c r="G1338" t="s">
        <v>10406</v>
      </c>
      <c r="H1338" t="s">
        <v>4174</v>
      </c>
      <c r="I1338" t="s">
        <v>22206</v>
      </c>
      <c r="J1338" t="s">
        <v>5823</v>
      </c>
      <c r="K1338" t="s">
        <v>3422</v>
      </c>
      <c r="L1338" t="s">
        <v>10407</v>
      </c>
      <c r="M1338" t="s">
        <v>10408</v>
      </c>
      <c r="O1338" t="s">
        <v>6146</v>
      </c>
      <c r="P1338">
        <v>25</v>
      </c>
      <c r="S1338" t="s">
        <v>8895</v>
      </c>
      <c r="T1338" t="s">
        <v>8895</v>
      </c>
      <c r="U1338" t="s">
        <v>8895</v>
      </c>
    </row>
    <row r="1339" spans="1:21" x14ac:dyDescent="0.2">
      <c r="A1339">
        <v>2798</v>
      </c>
      <c r="B1339" t="s">
        <v>1697</v>
      </c>
      <c r="C1339" t="s">
        <v>10409</v>
      </c>
      <c r="D1339" t="s">
        <v>5202</v>
      </c>
      <c r="E1339" t="s">
        <v>20879</v>
      </c>
      <c r="F1339" t="s">
        <v>7919</v>
      </c>
      <c r="G1339" t="s">
        <v>10410</v>
      </c>
      <c r="H1339" t="s">
        <v>4174</v>
      </c>
      <c r="I1339" t="s">
        <v>22206</v>
      </c>
      <c r="J1339" t="s">
        <v>5823</v>
      </c>
      <c r="K1339" t="s">
        <v>3422</v>
      </c>
      <c r="L1339" t="s">
        <v>10411</v>
      </c>
      <c r="M1339" t="s">
        <v>10412</v>
      </c>
      <c r="O1339" t="s">
        <v>6146</v>
      </c>
      <c r="P1339">
        <v>25</v>
      </c>
      <c r="S1339" t="s">
        <v>9479</v>
      </c>
      <c r="T1339" t="s">
        <v>9479</v>
      </c>
      <c r="U1339" t="s">
        <v>9479</v>
      </c>
    </row>
    <row r="1340" spans="1:21" x14ac:dyDescent="0.2">
      <c r="A1340">
        <v>2799</v>
      </c>
      <c r="B1340" t="s">
        <v>1697</v>
      </c>
      <c r="C1340" t="s">
        <v>6029</v>
      </c>
      <c r="D1340" t="s">
        <v>10413</v>
      </c>
      <c r="F1340" t="s">
        <v>6012</v>
      </c>
      <c r="G1340" t="s">
        <v>10414</v>
      </c>
      <c r="H1340" t="s">
        <v>5173</v>
      </c>
      <c r="I1340" t="s">
        <v>22206</v>
      </c>
      <c r="J1340" t="s">
        <v>5823</v>
      </c>
      <c r="K1340" t="s">
        <v>3545</v>
      </c>
      <c r="L1340" t="s">
        <v>10415</v>
      </c>
      <c r="M1340" t="s">
        <v>10416</v>
      </c>
      <c r="N1340" t="s">
        <v>3490</v>
      </c>
      <c r="S1340" t="s">
        <v>10417</v>
      </c>
      <c r="T1340" t="s">
        <v>10417</v>
      </c>
      <c r="U1340" t="s">
        <v>10417</v>
      </c>
    </row>
    <row r="1341" spans="1:21" x14ac:dyDescent="0.2">
      <c r="A1341">
        <v>280</v>
      </c>
      <c r="B1341" t="s">
        <v>1697</v>
      </c>
      <c r="C1341" t="s">
        <v>10418</v>
      </c>
      <c r="D1341" t="s">
        <v>10419</v>
      </c>
      <c r="F1341" t="s">
        <v>10420</v>
      </c>
      <c r="G1341" t="s">
        <v>3535</v>
      </c>
      <c r="H1341" t="s">
        <v>10421</v>
      </c>
      <c r="I1341" t="s">
        <v>3428</v>
      </c>
      <c r="J1341" t="s">
        <v>3578</v>
      </c>
      <c r="K1341" t="s">
        <v>3391</v>
      </c>
      <c r="L1341" t="s">
        <v>10422</v>
      </c>
      <c r="M1341" t="s">
        <v>10423</v>
      </c>
      <c r="N1341" t="s">
        <v>3394</v>
      </c>
      <c r="O1341" t="s">
        <v>3605</v>
      </c>
      <c r="P1341">
        <v>7</v>
      </c>
      <c r="Q1341" t="s">
        <v>3396</v>
      </c>
      <c r="R1341">
        <v>211</v>
      </c>
      <c r="S1341" t="s">
        <v>10424</v>
      </c>
      <c r="T1341" t="s">
        <v>10424</v>
      </c>
      <c r="U1341" t="s">
        <v>10425</v>
      </c>
    </row>
    <row r="1342" spans="1:21" x14ac:dyDescent="0.2">
      <c r="A1342">
        <v>2800</v>
      </c>
      <c r="B1342" t="s">
        <v>1697</v>
      </c>
      <c r="C1342" t="s">
        <v>10426</v>
      </c>
      <c r="D1342" t="s">
        <v>10427</v>
      </c>
      <c r="F1342" t="s">
        <v>3595</v>
      </c>
      <c r="G1342" t="s">
        <v>3535</v>
      </c>
      <c r="H1342" t="s">
        <v>3975</v>
      </c>
      <c r="I1342" t="s">
        <v>3595</v>
      </c>
      <c r="J1342" t="s">
        <v>8892</v>
      </c>
      <c r="K1342" t="s">
        <v>3545</v>
      </c>
      <c r="L1342" t="s">
        <v>10428</v>
      </c>
      <c r="M1342" t="s">
        <v>10429</v>
      </c>
      <c r="N1342" t="s">
        <v>4513</v>
      </c>
      <c r="O1342" t="s">
        <v>6335</v>
      </c>
      <c r="P1342">
        <v>134</v>
      </c>
      <c r="Q1342" t="s">
        <v>6336</v>
      </c>
      <c r="R1342">
        <v>234</v>
      </c>
      <c r="S1342" t="s">
        <v>10430</v>
      </c>
      <c r="T1342" t="s">
        <v>10430</v>
      </c>
      <c r="U1342" t="s">
        <v>6435</v>
      </c>
    </row>
    <row r="1343" spans="1:21" x14ac:dyDescent="0.2">
      <c r="A1343">
        <v>2801</v>
      </c>
      <c r="B1343" t="s">
        <v>1697</v>
      </c>
      <c r="C1343" t="s">
        <v>10431</v>
      </c>
      <c r="D1343" t="s">
        <v>10432</v>
      </c>
      <c r="F1343" t="s">
        <v>10433</v>
      </c>
      <c r="G1343" t="s">
        <v>7772</v>
      </c>
      <c r="H1343" t="s">
        <v>4923</v>
      </c>
      <c r="I1343" t="s">
        <v>5922</v>
      </c>
      <c r="J1343" t="s">
        <v>4562</v>
      </c>
      <c r="K1343" t="s">
        <v>3545</v>
      </c>
      <c r="L1343" t="s">
        <v>10435</v>
      </c>
      <c r="M1343" t="s">
        <v>10436</v>
      </c>
      <c r="N1343" t="s">
        <v>3394</v>
      </c>
      <c r="O1343" t="s">
        <v>6335</v>
      </c>
      <c r="P1343">
        <v>30</v>
      </c>
      <c r="Q1343" t="s">
        <v>6336</v>
      </c>
      <c r="R1343">
        <v>230</v>
      </c>
      <c r="S1343" t="s">
        <v>10430</v>
      </c>
      <c r="T1343" t="s">
        <v>10430</v>
      </c>
      <c r="U1343" t="s">
        <v>4119</v>
      </c>
    </row>
    <row r="1344" spans="1:21" x14ac:dyDescent="0.2">
      <c r="A1344">
        <v>2802</v>
      </c>
      <c r="B1344" t="s">
        <v>1697</v>
      </c>
      <c r="C1344" t="s">
        <v>10437</v>
      </c>
      <c r="D1344" t="s">
        <v>10438</v>
      </c>
      <c r="F1344" t="s">
        <v>10439</v>
      </c>
      <c r="G1344" t="s">
        <v>22288</v>
      </c>
      <c r="H1344" t="s">
        <v>22289</v>
      </c>
      <c r="I1344" t="s">
        <v>10440</v>
      </c>
      <c r="J1344" t="s">
        <v>7605</v>
      </c>
      <c r="K1344" t="s">
        <v>3545</v>
      </c>
      <c r="L1344" t="s">
        <v>10441</v>
      </c>
      <c r="M1344" t="s">
        <v>10442</v>
      </c>
      <c r="N1344" t="s">
        <v>22290</v>
      </c>
      <c r="O1344" t="s">
        <v>5232</v>
      </c>
      <c r="P1344">
        <v>37</v>
      </c>
      <c r="Q1344" t="s">
        <v>6336</v>
      </c>
      <c r="R1344">
        <v>233</v>
      </c>
      <c r="S1344" t="s">
        <v>9935</v>
      </c>
      <c r="T1344" t="s">
        <v>9935</v>
      </c>
      <c r="U1344" t="s">
        <v>4688</v>
      </c>
    </row>
    <row r="1345" spans="1:21" x14ac:dyDescent="0.2">
      <c r="A1345">
        <v>2803</v>
      </c>
      <c r="B1345" t="s">
        <v>1697</v>
      </c>
      <c r="C1345" t="s">
        <v>10443</v>
      </c>
      <c r="D1345" t="s">
        <v>10444</v>
      </c>
      <c r="F1345" t="s">
        <v>9725</v>
      </c>
      <c r="G1345" t="s">
        <v>3387</v>
      </c>
      <c r="H1345" t="s">
        <v>22291</v>
      </c>
      <c r="I1345" t="s">
        <v>7547</v>
      </c>
      <c r="J1345" t="s">
        <v>3402</v>
      </c>
      <c r="K1345" t="s">
        <v>3545</v>
      </c>
      <c r="L1345" t="s">
        <v>10445</v>
      </c>
      <c r="M1345" t="s">
        <v>10446</v>
      </c>
      <c r="N1345" t="s">
        <v>22292</v>
      </c>
      <c r="O1345" t="s">
        <v>5232</v>
      </c>
      <c r="P1345">
        <v>37</v>
      </c>
      <c r="Q1345" t="s">
        <v>6336</v>
      </c>
      <c r="R1345">
        <v>233</v>
      </c>
      <c r="S1345" t="s">
        <v>9935</v>
      </c>
      <c r="T1345" t="s">
        <v>9935</v>
      </c>
      <c r="U1345" t="s">
        <v>4786</v>
      </c>
    </row>
    <row r="1346" spans="1:21" x14ac:dyDescent="0.2">
      <c r="A1346">
        <v>2804</v>
      </c>
      <c r="B1346" t="s">
        <v>1697</v>
      </c>
      <c r="C1346" t="s">
        <v>10447</v>
      </c>
      <c r="D1346" t="s">
        <v>10448</v>
      </c>
      <c r="F1346" t="s">
        <v>8441</v>
      </c>
      <c r="G1346" t="s">
        <v>3387</v>
      </c>
      <c r="H1346" t="s">
        <v>4722</v>
      </c>
      <c r="I1346" t="s">
        <v>3627</v>
      </c>
      <c r="J1346" t="s">
        <v>3390</v>
      </c>
      <c r="K1346" t="s">
        <v>3545</v>
      </c>
      <c r="L1346" t="s">
        <v>10449</v>
      </c>
      <c r="M1346" t="s">
        <v>10450</v>
      </c>
      <c r="N1346" t="s">
        <v>3433</v>
      </c>
      <c r="O1346" t="s">
        <v>6335</v>
      </c>
      <c r="P1346">
        <v>134</v>
      </c>
      <c r="Q1346" t="s">
        <v>6336</v>
      </c>
      <c r="R1346">
        <v>234</v>
      </c>
      <c r="S1346" t="s">
        <v>10430</v>
      </c>
      <c r="T1346" t="s">
        <v>10430</v>
      </c>
      <c r="U1346" t="s">
        <v>10451</v>
      </c>
    </row>
    <row r="1347" spans="1:21" x14ac:dyDescent="0.2">
      <c r="A1347">
        <v>2806</v>
      </c>
      <c r="B1347" t="s">
        <v>1697</v>
      </c>
      <c r="C1347" t="s">
        <v>10452</v>
      </c>
      <c r="D1347" t="s">
        <v>10453</v>
      </c>
      <c r="F1347" t="s">
        <v>10454</v>
      </c>
      <c r="G1347" t="s">
        <v>3825</v>
      </c>
      <c r="H1347" t="s">
        <v>7508</v>
      </c>
      <c r="I1347" t="s">
        <v>3627</v>
      </c>
      <c r="J1347" t="s">
        <v>3544</v>
      </c>
      <c r="K1347" t="s">
        <v>3545</v>
      </c>
      <c r="L1347" t="s">
        <v>10455</v>
      </c>
      <c r="M1347" t="s">
        <v>10456</v>
      </c>
      <c r="N1347" t="s">
        <v>3394</v>
      </c>
      <c r="O1347" t="s">
        <v>5232</v>
      </c>
      <c r="P1347">
        <v>37</v>
      </c>
      <c r="Q1347" t="s">
        <v>6336</v>
      </c>
      <c r="R1347">
        <v>233</v>
      </c>
      <c r="S1347" t="s">
        <v>10457</v>
      </c>
      <c r="T1347" t="s">
        <v>10457</v>
      </c>
      <c r="U1347" t="s">
        <v>10458</v>
      </c>
    </row>
    <row r="1348" spans="1:21" x14ac:dyDescent="0.2">
      <c r="A1348">
        <v>2807</v>
      </c>
      <c r="B1348" t="s">
        <v>1697</v>
      </c>
      <c r="C1348" t="s">
        <v>10459</v>
      </c>
      <c r="D1348" t="s">
        <v>10460</v>
      </c>
      <c r="F1348" t="s">
        <v>6012</v>
      </c>
      <c r="G1348" t="s">
        <v>3420</v>
      </c>
      <c r="H1348" t="s">
        <v>3421</v>
      </c>
      <c r="I1348" t="s">
        <v>22206</v>
      </c>
      <c r="J1348" t="s">
        <v>5823</v>
      </c>
      <c r="K1348" t="s">
        <v>3545</v>
      </c>
      <c r="L1348" t="s">
        <v>10461</v>
      </c>
      <c r="M1348" t="s">
        <v>10462</v>
      </c>
      <c r="N1348" t="s">
        <v>3637</v>
      </c>
    </row>
    <row r="1349" spans="1:21" x14ac:dyDescent="0.2">
      <c r="A1349">
        <v>2808</v>
      </c>
      <c r="B1349" t="s">
        <v>1697</v>
      </c>
      <c r="C1349" t="s">
        <v>10463</v>
      </c>
      <c r="D1349" t="s">
        <v>10464</v>
      </c>
      <c r="F1349" t="s">
        <v>8441</v>
      </c>
      <c r="G1349" t="s">
        <v>7779</v>
      </c>
      <c r="H1349" t="s">
        <v>21469</v>
      </c>
      <c r="I1349" t="s">
        <v>3627</v>
      </c>
      <c r="J1349" t="s">
        <v>20954</v>
      </c>
      <c r="K1349" t="s">
        <v>3545</v>
      </c>
      <c r="L1349" t="s">
        <v>10465</v>
      </c>
      <c r="M1349" t="s">
        <v>10466</v>
      </c>
      <c r="N1349" t="s">
        <v>3433</v>
      </c>
      <c r="O1349" t="s">
        <v>6335</v>
      </c>
      <c r="P1349">
        <v>34</v>
      </c>
      <c r="Q1349" t="s">
        <v>6336</v>
      </c>
      <c r="R1349">
        <v>230</v>
      </c>
      <c r="S1349" t="s">
        <v>10467</v>
      </c>
      <c r="T1349" t="s">
        <v>10467</v>
      </c>
      <c r="U1349" t="s">
        <v>3805</v>
      </c>
    </row>
    <row r="1350" spans="1:21" x14ac:dyDescent="0.2">
      <c r="A1350">
        <v>2809</v>
      </c>
      <c r="B1350" t="s">
        <v>1697</v>
      </c>
      <c r="C1350" t="s">
        <v>10468</v>
      </c>
      <c r="D1350" t="s">
        <v>10469</v>
      </c>
      <c r="F1350" t="s">
        <v>10470</v>
      </c>
      <c r="G1350" t="s">
        <v>3825</v>
      </c>
      <c r="H1350" t="s">
        <v>21515</v>
      </c>
      <c r="I1350" t="s">
        <v>10471</v>
      </c>
      <c r="J1350" t="s">
        <v>7443</v>
      </c>
      <c r="K1350" t="s">
        <v>3545</v>
      </c>
      <c r="L1350" t="s">
        <v>10472</v>
      </c>
      <c r="M1350" t="s">
        <v>10473</v>
      </c>
      <c r="N1350" t="s">
        <v>4513</v>
      </c>
      <c r="O1350" t="s">
        <v>6335</v>
      </c>
      <c r="P1350">
        <v>30</v>
      </c>
      <c r="Q1350" t="s">
        <v>6336</v>
      </c>
      <c r="R1350">
        <v>230</v>
      </c>
      <c r="S1350" t="s">
        <v>9971</v>
      </c>
      <c r="T1350" t="s">
        <v>9971</v>
      </c>
      <c r="U1350" t="s">
        <v>3891</v>
      </c>
    </row>
    <row r="1351" spans="1:21" x14ac:dyDescent="0.2">
      <c r="A1351">
        <v>281</v>
      </c>
      <c r="B1351" t="s">
        <v>1697</v>
      </c>
      <c r="C1351" t="s">
        <v>10474</v>
      </c>
      <c r="D1351" t="s">
        <v>10475</v>
      </c>
      <c r="F1351" t="s">
        <v>3677</v>
      </c>
      <c r="G1351" t="s">
        <v>4098</v>
      </c>
      <c r="H1351" t="s">
        <v>3626</v>
      </c>
      <c r="I1351" t="s">
        <v>3428</v>
      </c>
      <c r="J1351" t="s">
        <v>3578</v>
      </c>
      <c r="K1351" t="s">
        <v>3497</v>
      </c>
      <c r="L1351" t="s">
        <v>10476</v>
      </c>
      <c r="M1351" t="s">
        <v>10477</v>
      </c>
      <c r="O1351" t="s">
        <v>3605</v>
      </c>
      <c r="P1351">
        <v>75</v>
      </c>
      <c r="Q1351" t="s">
        <v>3396</v>
      </c>
      <c r="R1351">
        <v>211</v>
      </c>
      <c r="S1351" t="s">
        <v>10478</v>
      </c>
      <c r="T1351" t="s">
        <v>7526</v>
      </c>
      <c r="U1351" t="s">
        <v>7526</v>
      </c>
    </row>
    <row r="1352" spans="1:21" x14ac:dyDescent="0.2">
      <c r="A1352">
        <v>2810</v>
      </c>
      <c r="B1352" t="s">
        <v>1697</v>
      </c>
      <c r="C1352" t="s">
        <v>20955</v>
      </c>
      <c r="D1352" t="s">
        <v>10479</v>
      </c>
      <c r="F1352" t="s">
        <v>8441</v>
      </c>
      <c r="G1352" t="s">
        <v>3387</v>
      </c>
      <c r="H1352" t="s">
        <v>3543</v>
      </c>
      <c r="I1352" t="s">
        <v>4821</v>
      </c>
      <c r="J1352" t="s">
        <v>20954</v>
      </c>
      <c r="K1352" t="s">
        <v>3545</v>
      </c>
      <c r="L1352" t="s">
        <v>10480</v>
      </c>
      <c r="M1352" t="s">
        <v>10481</v>
      </c>
      <c r="O1352" t="s">
        <v>5232</v>
      </c>
      <c r="P1352">
        <v>33</v>
      </c>
      <c r="Q1352" t="s">
        <v>6336</v>
      </c>
      <c r="R1352">
        <v>233</v>
      </c>
      <c r="S1352" t="s">
        <v>9971</v>
      </c>
      <c r="T1352" t="s">
        <v>9971</v>
      </c>
      <c r="U1352" t="s">
        <v>10482</v>
      </c>
    </row>
    <row r="1353" spans="1:21" x14ac:dyDescent="0.2">
      <c r="A1353">
        <v>2811</v>
      </c>
      <c r="B1353" t="s">
        <v>1697</v>
      </c>
      <c r="C1353" t="s">
        <v>10483</v>
      </c>
      <c r="D1353" t="s">
        <v>10484</v>
      </c>
      <c r="F1353" t="s">
        <v>9700</v>
      </c>
      <c r="G1353" t="s">
        <v>3825</v>
      </c>
      <c r="H1353" t="s">
        <v>5901</v>
      </c>
      <c r="I1353" t="s">
        <v>22207</v>
      </c>
      <c r="J1353" t="s">
        <v>3619</v>
      </c>
      <c r="K1353" t="s">
        <v>3545</v>
      </c>
      <c r="L1353" t="s">
        <v>10486</v>
      </c>
      <c r="M1353" t="s">
        <v>10487</v>
      </c>
      <c r="N1353" t="s">
        <v>4513</v>
      </c>
      <c r="O1353" t="s">
        <v>6335</v>
      </c>
      <c r="P1353">
        <v>34</v>
      </c>
      <c r="Q1353" t="s">
        <v>6336</v>
      </c>
      <c r="R1353">
        <v>230</v>
      </c>
      <c r="S1353" t="s">
        <v>10467</v>
      </c>
      <c r="T1353" t="s">
        <v>10467</v>
      </c>
      <c r="U1353" t="s">
        <v>4786</v>
      </c>
    </row>
    <row r="1354" spans="1:21" x14ac:dyDescent="0.2">
      <c r="A1354">
        <v>2812</v>
      </c>
      <c r="B1354" t="s">
        <v>1697</v>
      </c>
      <c r="C1354" t="s">
        <v>10488</v>
      </c>
      <c r="D1354" t="s">
        <v>10489</v>
      </c>
      <c r="F1354" t="s">
        <v>6687</v>
      </c>
      <c r="G1354" t="s">
        <v>3387</v>
      </c>
      <c r="H1354" t="s">
        <v>3640</v>
      </c>
      <c r="I1354" t="s">
        <v>10490</v>
      </c>
      <c r="J1354" t="s">
        <v>3963</v>
      </c>
      <c r="K1354" t="s">
        <v>3545</v>
      </c>
      <c r="L1354" t="s">
        <v>10491</v>
      </c>
      <c r="M1354" t="s">
        <v>10492</v>
      </c>
      <c r="N1354" t="s">
        <v>3394</v>
      </c>
      <c r="O1354" t="s">
        <v>6335</v>
      </c>
      <c r="P1354">
        <v>30</v>
      </c>
      <c r="Q1354" t="s">
        <v>6336</v>
      </c>
      <c r="R1354">
        <v>230</v>
      </c>
      <c r="S1354" t="s">
        <v>10090</v>
      </c>
      <c r="T1354" t="s">
        <v>10090</v>
      </c>
      <c r="U1354" t="s">
        <v>4799</v>
      </c>
    </row>
    <row r="1355" spans="1:21" x14ac:dyDescent="0.2">
      <c r="A1355">
        <v>2813</v>
      </c>
      <c r="B1355" t="s">
        <v>1697</v>
      </c>
      <c r="C1355" t="s">
        <v>10493</v>
      </c>
      <c r="D1355" t="s">
        <v>10494</v>
      </c>
      <c r="F1355" t="s">
        <v>10495</v>
      </c>
      <c r="G1355" t="s">
        <v>3535</v>
      </c>
      <c r="H1355" t="s">
        <v>21516</v>
      </c>
      <c r="I1355" t="s">
        <v>10496</v>
      </c>
      <c r="J1355" t="s">
        <v>3578</v>
      </c>
      <c r="K1355" t="s">
        <v>3545</v>
      </c>
      <c r="L1355" t="s">
        <v>10497</v>
      </c>
      <c r="M1355" t="s">
        <v>10498</v>
      </c>
      <c r="N1355" t="s">
        <v>3433</v>
      </c>
      <c r="O1355" t="s">
        <v>6335</v>
      </c>
      <c r="P1355">
        <v>34</v>
      </c>
      <c r="Q1355" t="s">
        <v>6336</v>
      </c>
      <c r="R1355">
        <v>234</v>
      </c>
      <c r="S1355" t="s">
        <v>10090</v>
      </c>
      <c r="T1355" t="s">
        <v>10090</v>
      </c>
      <c r="U1355" t="s">
        <v>10451</v>
      </c>
    </row>
    <row r="1356" spans="1:21" x14ac:dyDescent="0.2">
      <c r="A1356">
        <v>2814</v>
      </c>
      <c r="B1356" t="s">
        <v>1697</v>
      </c>
      <c r="C1356" t="s">
        <v>10499</v>
      </c>
      <c r="D1356" t="s">
        <v>10500</v>
      </c>
      <c r="F1356" t="s">
        <v>9725</v>
      </c>
      <c r="G1356" t="s">
        <v>3387</v>
      </c>
      <c r="H1356" t="s">
        <v>4722</v>
      </c>
      <c r="I1356" t="s">
        <v>3627</v>
      </c>
      <c r="J1356" t="s">
        <v>3544</v>
      </c>
      <c r="K1356" t="s">
        <v>3545</v>
      </c>
      <c r="L1356" t="s">
        <v>10501</v>
      </c>
      <c r="M1356" t="s">
        <v>10502</v>
      </c>
      <c r="O1356" t="s">
        <v>5232</v>
      </c>
      <c r="P1356">
        <v>33</v>
      </c>
      <c r="Q1356" t="s">
        <v>6336</v>
      </c>
      <c r="R1356">
        <v>233</v>
      </c>
      <c r="S1356" t="s">
        <v>10090</v>
      </c>
      <c r="T1356" t="s">
        <v>10090</v>
      </c>
      <c r="U1356" t="s">
        <v>5332</v>
      </c>
    </row>
    <row r="1357" spans="1:21" x14ac:dyDescent="0.2">
      <c r="A1357">
        <v>2815</v>
      </c>
      <c r="B1357" t="s">
        <v>1697</v>
      </c>
      <c r="C1357" t="s">
        <v>10503</v>
      </c>
      <c r="D1357" t="s">
        <v>10504</v>
      </c>
      <c r="F1357" t="s">
        <v>9700</v>
      </c>
      <c r="G1357" t="s">
        <v>3542</v>
      </c>
      <c r="H1357" t="s">
        <v>7490</v>
      </c>
      <c r="I1357" t="s">
        <v>22207</v>
      </c>
      <c r="J1357" t="s">
        <v>3684</v>
      </c>
      <c r="K1357" t="s">
        <v>3545</v>
      </c>
      <c r="L1357" t="s">
        <v>10505</v>
      </c>
      <c r="M1357" t="s">
        <v>10506</v>
      </c>
      <c r="N1357" t="s">
        <v>4513</v>
      </c>
      <c r="O1357" t="s">
        <v>6335</v>
      </c>
      <c r="P1357">
        <v>30</v>
      </c>
      <c r="Q1357" t="s">
        <v>6336</v>
      </c>
      <c r="R1357">
        <v>230</v>
      </c>
      <c r="S1357" t="s">
        <v>10090</v>
      </c>
      <c r="T1357" t="s">
        <v>10090</v>
      </c>
      <c r="U1357" t="s">
        <v>6435</v>
      </c>
    </row>
    <row r="1358" spans="1:21" x14ac:dyDescent="0.2">
      <c r="A1358">
        <v>2816</v>
      </c>
      <c r="B1358" t="s">
        <v>1697</v>
      </c>
      <c r="C1358" t="s">
        <v>10507</v>
      </c>
      <c r="D1358" t="s">
        <v>10508</v>
      </c>
      <c r="F1358" t="s">
        <v>3799</v>
      </c>
      <c r="G1358" t="s">
        <v>7763</v>
      </c>
      <c r="H1358" t="s">
        <v>4551</v>
      </c>
      <c r="I1358" t="s">
        <v>22206</v>
      </c>
      <c r="J1358" t="s">
        <v>5823</v>
      </c>
      <c r="K1358" t="s">
        <v>3545</v>
      </c>
      <c r="L1358" t="s">
        <v>10509</v>
      </c>
      <c r="M1358" t="s">
        <v>10510</v>
      </c>
      <c r="N1358" t="s">
        <v>3637</v>
      </c>
    </row>
    <row r="1359" spans="1:21" x14ac:dyDescent="0.2">
      <c r="A1359">
        <v>2817</v>
      </c>
      <c r="B1359" t="s">
        <v>1697</v>
      </c>
      <c r="C1359" t="s">
        <v>10511</v>
      </c>
      <c r="D1359" t="s">
        <v>10512</v>
      </c>
      <c r="F1359" t="s">
        <v>9700</v>
      </c>
      <c r="G1359" t="s">
        <v>3542</v>
      </c>
      <c r="H1359" t="s">
        <v>9052</v>
      </c>
      <c r="I1359" t="s">
        <v>22207</v>
      </c>
      <c r="J1359" t="s">
        <v>4065</v>
      </c>
      <c r="K1359" t="s">
        <v>3545</v>
      </c>
      <c r="L1359" t="s">
        <v>10514</v>
      </c>
      <c r="M1359" t="s">
        <v>10515</v>
      </c>
      <c r="N1359" t="s">
        <v>4513</v>
      </c>
      <c r="O1359" t="s">
        <v>6335</v>
      </c>
      <c r="P1359">
        <v>30</v>
      </c>
      <c r="Q1359" t="s">
        <v>6336</v>
      </c>
      <c r="R1359">
        <v>230</v>
      </c>
      <c r="S1359" t="s">
        <v>10328</v>
      </c>
      <c r="T1359" t="s">
        <v>10328</v>
      </c>
      <c r="U1359" t="s">
        <v>3891</v>
      </c>
    </row>
    <row r="1360" spans="1:21" x14ac:dyDescent="0.2">
      <c r="A1360">
        <v>2818</v>
      </c>
      <c r="B1360" t="s">
        <v>1697</v>
      </c>
      <c r="C1360" t="s">
        <v>10516</v>
      </c>
      <c r="D1360" t="s">
        <v>10517</v>
      </c>
      <c r="F1360" t="s">
        <v>9517</v>
      </c>
      <c r="G1360" t="s">
        <v>3465</v>
      </c>
      <c r="H1360" t="s">
        <v>12327</v>
      </c>
      <c r="I1360" t="s">
        <v>5122</v>
      </c>
      <c r="J1360" t="s">
        <v>4562</v>
      </c>
      <c r="K1360" t="s">
        <v>3545</v>
      </c>
      <c r="L1360" t="s">
        <v>10518</v>
      </c>
      <c r="M1360" t="s">
        <v>10519</v>
      </c>
      <c r="N1360" t="s">
        <v>3394</v>
      </c>
      <c r="O1360" t="s">
        <v>6335</v>
      </c>
      <c r="P1360">
        <v>30</v>
      </c>
      <c r="Q1360" t="s">
        <v>6336</v>
      </c>
      <c r="R1360">
        <v>230</v>
      </c>
      <c r="S1360" t="s">
        <v>10328</v>
      </c>
      <c r="T1360" t="s">
        <v>10328</v>
      </c>
      <c r="U1360" t="s">
        <v>4799</v>
      </c>
    </row>
    <row r="1361" spans="1:21" x14ac:dyDescent="0.2">
      <c r="A1361">
        <v>2819</v>
      </c>
      <c r="B1361" t="s">
        <v>1697</v>
      </c>
      <c r="C1361" t="s">
        <v>10520</v>
      </c>
      <c r="D1361" t="s">
        <v>10521</v>
      </c>
      <c r="F1361" t="s">
        <v>9725</v>
      </c>
      <c r="G1361" t="s">
        <v>3542</v>
      </c>
      <c r="H1361" t="s">
        <v>4448</v>
      </c>
      <c r="I1361" t="s">
        <v>7547</v>
      </c>
      <c r="J1361" t="s">
        <v>3496</v>
      </c>
      <c r="K1361" t="s">
        <v>3545</v>
      </c>
      <c r="L1361" t="s">
        <v>10522</v>
      </c>
      <c r="M1361" t="s">
        <v>10523</v>
      </c>
      <c r="N1361" t="s">
        <v>4513</v>
      </c>
      <c r="O1361" t="s">
        <v>5232</v>
      </c>
      <c r="P1361">
        <v>33</v>
      </c>
      <c r="Q1361" t="s">
        <v>6336</v>
      </c>
      <c r="R1361">
        <v>233</v>
      </c>
      <c r="S1361" t="s">
        <v>10090</v>
      </c>
      <c r="T1361" t="s">
        <v>10090</v>
      </c>
      <c r="U1361" t="s">
        <v>3891</v>
      </c>
    </row>
    <row r="1362" spans="1:21" x14ac:dyDescent="0.2">
      <c r="A1362">
        <v>282</v>
      </c>
      <c r="B1362" t="s">
        <v>1697</v>
      </c>
      <c r="C1362" t="s">
        <v>7283</v>
      </c>
      <c r="D1362" t="s">
        <v>10524</v>
      </c>
      <c r="F1362" t="s">
        <v>3474</v>
      </c>
      <c r="G1362" t="s">
        <v>10525</v>
      </c>
      <c r="H1362" t="s">
        <v>4503</v>
      </c>
      <c r="I1362" t="s">
        <v>5187</v>
      </c>
      <c r="J1362" t="s">
        <v>3578</v>
      </c>
      <c r="K1362" t="s">
        <v>3497</v>
      </c>
      <c r="L1362" t="s">
        <v>10526</v>
      </c>
      <c r="M1362" t="s">
        <v>10527</v>
      </c>
      <c r="N1362" t="s">
        <v>3433</v>
      </c>
      <c r="O1362" t="s">
        <v>3605</v>
      </c>
      <c r="P1362">
        <v>75</v>
      </c>
      <c r="Q1362" t="s">
        <v>3396</v>
      </c>
      <c r="R1362">
        <v>211</v>
      </c>
      <c r="S1362" t="s">
        <v>10528</v>
      </c>
      <c r="T1362" t="s">
        <v>10528</v>
      </c>
      <c r="U1362" t="s">
        <v>3936</v>
      </c>
    </row>
    <row r="1363" spans="1:21" x14ac:dyDescent="0.2">
      <c r="A1363">
        <v>2820</v>
      </c>
      <c r="B1363" t="s">
        <v>1697</v>
      </c>
      <c r="C1363" t="s">
        <v>10529</v>
      </c>
      <c r="D1363" t="s">
        <v>10530</v>
      </c>
      <c r="F1363" t="s">
        <v>10531</v>
      </c>
      <c r="G1363" t="s">
        <v>3747</v>
      </c>
      <c r="H1363" t="s">
        <v>10532</v>
      </c>
      <c r="I1363" t="s">
        <v>7400</v>
      </c>
      <c r="J1363" t="s">
        <v>10118</v>
      </c>
      <c r="K1363" t="s">
        <v>3545</v>
      </c>
      <c r="L1363" t="s">
        <v>10533</v>
      </c>
      <c r="M1363" t="s">
        <v>10534</v>
      </c>
      <c r="N1363" t="s">
        <v>3394</v>
      </c>
      <c r="O1363" t="s">
        <v>6335</v>
      </c>
      <c r="P1363">
        <v>34</v>
      </c>
      <c r="Q1363" t="s">
        <v>6336</v>
      </c>
      <c r="R1363">
        <v>230</v>
      </c>
      <c r="S1363" t="s">
        <v>3565</v>
      </c>
      <c r="T1363" t="s">
        <v>3565</v>
      </c>
      <c r="U1363" t="s">
        <v>5332</v>
      </c>
    </row>
    <row r="1364" spans="1:21" x14ac:dyDescent="0.2">
      <c r="A1364">
        <v>2821</v>
      </c>
      <c r="B1364" t="s">
        <v>1697</v>
      </c>
      <c r="C1364" t="s">
        <v>6330</v>
      </c>
      <c r="D1364" t="s">
        <v>10535</v>
      </c>
      <c r="F1364" t="s">
        <v>6687</v>
      </c>
      <c r="G1364" t="s">
        <v>3387</v>
      </c>
      <c r="H1364" t="s">
        <v>3610</v>
      </c>
      <c r="I1364" t="s">
        <v>3561</v>
      </c>
      <c r="J1364" t="s">
        <v>3496</v>
      </c>
      <c r="K1364" t="s">
        <v>3545</v>
      </c>
      <c r="L1364" t="s">
        <v>10536</v>
      </c>
      <c r="M1364" t="s">
        <v>10537</v>
      </c>
      <c r="N1364" t="s">
        <v>4513</v>
      </c>
      <c r="O1364" t="s">
        <v>6335</v>
      </c>
      <c r="P1364">
        <v>34</v>
      </c>
      <c r="Q1364" t="s">
        <v>6336</v>
      </c>
      <c r="R1364">
        <v>230</v>
      </c>
      <c r="S1364" t="s">
        <v>10328</v>
      </c>
      <c r="T1364" t="s">
        <v>10328</v>
      </c>
      <c r="U1364" t="s">
        <v>10375</v>
      </c>
    </row>
    <row r="1365" spans="1:21" x14ac:dyDescent="0.2">
      <c r="A1365">
        <v>2822</v>
      </c>
      <c r="B1365" t="s">
        <v>1697</v>
      </c>
      <c r="C1365" t="s">
        <v>10538</v>
      </c>
      <c r="D1365" t="s">
        <v>10539</v>
      </c>
      <c r="F1365" t="s">
        <v>8441</v>
      </c>
      <c r="G1365" t="s">
        <v>3387</v>
      </c>
      <c r="H1365" t="s">
        <v>3640</v>
      </c>
      <c r="I1365" t="s">
        <v>4821</v>
      </c>
      <c r="J1365" t="s">
        <v>8631</v>
      </c>
      <c r="K1365" t="s">
        <v>3545</v>
      </c>
      <c r="L1365" t="s">
        <v>10540</v>
      </c>
      <c r="M1365" t="s">
        <v>10541</v>
      </c>
      <c r="O1365" t="s">
        <v>5232</v>
      </c>
      <c r="P1365">
        <v>37</v>
      </c>
      <c r="Q1365" t="s">
        <v>6336</v>
      </c>
      <c r="R1365">
        <v>233</v>
      </c>
      <c r="S1365" t="s">
        <v>10328</v>
      </c>
      <c r="T1365" t="s">
        <v>10328</v>
      </c>
      <c r="U1365" t="s">
        <v>3455</v>
      </c>
    </row>
    <row r="1366" spans="1:21" x14ac:dyDescent="0.2">
      <c r="A1366">
        <v>2823</v>
      </c>
      <c r="B1366" t="s">
        <v>1697</v>
      </c>
      <c r="C1366" t="s">
        <v>10542</v>
      </c>
      <c r="D1366" t="s">
        <v>10543</v>
      </c>
      <c r="F1366" t="s">
        <v>8441</v>
      </c>
      <c r="G1366" t="s">
        <v>3387</v>
      </c>
      <c r="H1366" t="s">
        <v>7808</v>
      </c>
      <c r="I1366" t="s">
        <v>3627</v>
      </c>
      <c r="J1366" t="s">
        <v>9289</v>
      </c>
      <c r="K1366" t="s">
        <v>3545</v>
      </c>
      <c r="L1366" t="s">
        <v>10544</v>
      </c>
      <c r="M1366" t="s">
        <v>10545</v>
      </c>
      <c r="N1366" t="s">
        <v>3433</v>
      </c>
      <c r="O1366" t="s">
        <v>5232</v>
      </c>
      <c r="P1366">
        <v>33</v>
      </c>
      <c r="Q1366" t="s">
        <v>6336</v>
      </c>
      <c r="R1366">
        <v>233</v>
      </c>
      <c r="S1366" t="s">
        <v>9141</v>
      </c>
      <c r="T1366" t="s">
        <v>9141</v>
      </c>
      <c r="U1366" t="s">
        <v>3653</v>
      </c>
    </row>
    <row r="1367" spans="1:21" x14ac:dyDescent="0.2">
      <c r="A1367">
        <v>2824</v>
      </c>
      <c r="B1367" t="s">
        <v>1697</v>
      </c>
      <c r="C1367" t="s">
        <v>10546</v>
      </c>
      <c r="D1367" t="s">
        <v>10547</v>
      </c>
      <c r="F1367" t="s">
        <v>10548</v>
      </c>
      <c r="G1367" t="s">
        <v>4016</v>
      </c>
      <c r="H1367" t="s">
        <v>8821</v>
      </c>
      <c r="I1367" t="s">
        <v>10549</v>
      </c>
      <c r="J1367" t="s">
        <v>3628</v>
      </c>
      <c r="K1367" t="s">
        <v>3545</v>
      </c>
      <c r="L1367" t="s">
        <v>10550</v>
      </c>
      <c r="M1367" t="s">
        <v>10551</v>
      </c>
      <c r="N1367" t="s">
        <v>3394</v>
      </c>
      <c r="O1367" t="s">
        <v>6335</v>
      </c>
      <c r="P1367">
        <v>34</v>
      </c>
      <c r="Q1367" t="s">
        <v>6336</v>
      </c>
      <c r="R1367">
        <v>230</v>
      </c>
      <c r="S1367" t="s">
        <v>10552</v>
      </c>
      <c r="T1367" t="s">
        <v>10552</v>
      </c>
      <c r="U1367" t="s">
        <v>4264</v>
      </c>
    </row>
    <row r="1368" spans="1:21" x14ac:dyDescent="0.2">
      <c r="A1368">
        <v>2825</v>
      </c>
      <c r="B1368" t="s">
        <v>1697</v>
      </c>
      <c r="C1368" t="s">
        <v>10553</v>
      </c>
      <c r="D1368" t="s">
        <v>10554</v>
      </c>
      <c r="F1368" t="s">
        <v>3585</v>
      </c>
      <c r="G1368" t="s">
        <v>8324</v>
      </c>
      <c r="H1368" t="s">
        <v>9414</v>
      </c>
      <c r="I1368" t="s">
        <v>10555</v>
      </c>
      <c r="J1368" t="s">
        <v>3963</v>
      </c>
      <c r="K1368" t="s">
        <v>3545</v>
      </c>
      <c r="L1368" t="s">
        <v>10556</v>
      </c>
      <c r="M1368" t="s">
        <v>10557</v>
      </c>
      <c r="O1368" t="s">
        <v>6371</v>
      </c>
      <c r="P1368">
        <v>32</v>
      </c>
      <c r="S1368" t="s">
        <v>10558</v>
      </c>
      <c r="T1368" t="s">
        <v>10558</v>
      </c>
      <c r="U1368" t="s">
        <v>10558</v>
      </c>
    </row>
    <row r="1369" spans="1:21" x14ac:dyDescent="0.2">
      <c r="A1369">
        <v>2826</v>
      </c>
      <c r="B1369" t="s">
        <v>1697</v>
      </c>
      <c r="C1369" t="s">
        <v>10559</v>
      </c>
      <c r="D1369" t="s">
        <v>4678</v>
      </c>
      <c r="E1369" t="s">
        <v>20884</v>
      </c>
      <c r="F1369" t="s">
        <v>7954</v>
      </c>
      <c r="G1369" t="s">
        <v>3387</v>
      </c>
      <c r="H1369" t="s">
        <v>4174</v>
      </c>
      <c r="I1369" t="s">
        <v>22206</v>
      </c>
      <c r="J1369" t="s">
        <v>5823</v>
      </c>
      <c r="K1369" t="s">
        <v>3921</v>
      </c>
      <c r="L1369" t="s">
        <v>10560</v>
      </c>
      <c r="M1369" t="s">
        <v>10561</v>
      </c>
      <c r="O1369" t="s">
        <v>20885</v>
      </c>
      <c r="P1369">
        <v>35</v>
      </c>
      <c r="S1369" t="s">
        <v>5780</v>
      </c>
      <c r="T1369" t="s">
        <v>5780</v>
      </c>
      <c r="U1369" t="s">
        <v>5780</v>
      </c>
    </row>
    <row r="1370" spans="1:21" x14ac:dyDescent="0.2">
      <c r="A1370">
        <v>2827</v>
      </c>
      <c r="B1370" t="s">
        <v>1697</v>
      </c>
      <c r="C1370" t="s">
        <v>10562</v>
      </c>
      <c r="D1370" t="s">
        <v>10563</v>
      </c>
      <c r="F1370" t="s">
        <v>3585</v>
      </c>
      <c r="G1370" t="s">
        <v>6905</v>
      </c>
      <c r="H1370" t="s">
        <v>5767</v>
      </c>
      <c r="I1370" t="s">
        <v>3627</v>
      </c>
      <c r="J1370" t="s">
        <v>8575</v>
      </c>
      <c r="K1370" t="s">
        <v>3545</v>
      </c>
      <c r="L1370" t="s">
        <v>10564</v>
      </c>
      <c r="M1370" t="s">
        <v>10565</v>
      </c>
      <c r="O1370" t="s">
        <v>6371</v>
      </c>
      <c r="P1370">
        <v>32</v>
      </c>
      <c r="Q1370" t="s">
        <v>6336</v>
      </c>
      <c r="R1370">
        <v>234</v>
      </c>
      <c r="S1370" t="s">
        <v>3700</v>
      </c>
      <c r="T1370" t="s">
        <v>3700</v>
      </c>
      <c r="U1370" t="s">
        <v>10566</v>
      </c>
    </row>
    <row r="1371" spans="1:21" x14ac:dyDescent="0.2">
      <c r="A1371">
        <v>2828</v>
      </c>
      <c r="B1371" t="s">
        <v>1697</v>
      </c>
      <c r="C1371" t="s">
        <v>10567</v>
      </c>
      <c r="D1371" t="s">
        <v>5202</v>
      </c>
      <c r="E1371" t="s">
        <v>20879</v>
      </c>
      <c r="F1371" t="s">
        <v>7919</v>
      </c>
      <c r="G1371" t="s">
        <v>8324</v>
      </c>
      <c r="H1371" t="s">
        <v>4174</v>
      </c>
      <c r="I1371" t="s">
        <v>22206</v>
      </c>
      <c r="J1371" t="s">
        <v>5823</v>
      </c>
      <c r="K1371" t="s">
        <v>3422</v>
      </c>
      <c r="L1371" t="s">
        <v>10568</v>
      </c>
      <c r="M1371" t="s">
        <v>10569</v>
      </c>
      <c r="O1371" t="s">
        <v>10570</v>
      </c>
      <c r="P1371">
        <v>31</v>
      </c>
      <c r="S1371" t="s">
        <v>8476</v>
      </c>
      <c r="T1371" t="s">
        <v>8476</v>
      </c>
      <c r="U1371" t="s">
        <v>8476</v>
      </c>
    </row>
    <row r="1372" spans="1:21" x14ac:dyDescent="0.2">
      <c r="A1372">
        <v>2829</v>
      </c>
      <c r="B1372" t="s">
        <v>1697</v>
      </c>
      <c r="C1372" t="s">
        <v>10571</v>
      </c>
      <c r="D1372" t="s">
        <v>5202</v>
      </c>
      <c r="E1372" t="s">
        <v>20879</v>
      </c>
      <c r="F1372" t="s">
        <v>7919</v>
      </c>
      <c r="G1372" t="s">
        <v>10968</v>
      </c>
      <c r="H1372" t="s">
        <v>4174</v>
      </c>
      <c r="I1372" t="s">
        <v>22206</v>
      </c>
      <c r="J1372" t="s">
        <v>5823</v>
      </c>
      <c r="K1372" t="s">
        <v>3422</v>
      </c>
      <c r="L1372" t="s">
        <v>21517</v>
      </c>
      <c r="M1372" t="s">
        <v>10572</v>
      </c>
      <c r="N1372" t="s">
        <v>21518</v>
      </c>
      <c r="O1372" t="s">
        <v>10570</v>
      </c>
      <c r="P1372">
        <v>31</v>
      </c>
      <c r="S1372" t="s">
        <v>10573</v>
      </c>
      <c r="T1372" t="s">
        <v>10573</v>
      </c>
      <c r="U1372" t="s">
        <v>10573</v>
      </c>
    </row>
    <row r="1373" spans="1:21" x14ac:dyDescent="0.2">
      <c r="A1373">
        <v>283</v>
      </c>
      <c r="B1373" t="s">
        <v>1697</v>
      </c>
      <c r="C1373" t="s">
        <v>10574</v>
      </c>
      <c r="D1373" t="s">
        <v>10575</v>
      </c>
      <c r="F1373" t="s">
        <v>6012</v>
      </c>
      <c r="G1373" t="s">
        <v>7763</v>
      </c>
      <c r="H1373" t="s">
        <v>4551</v>
      </c>
      <c r="I1373" t="s">
        <v>22206</v>
      </c>
      <c r="J1373" t="s">
        <v>22211</v>
      </c>
      <c r="K1373" t="s">
        <v>3497</v>
      </c>
      <c r="L1373" t="s">
        <v>10576</v>
      </c>
      <c r="M1373" t="s">
        <v>10577</v>
      </c>
      <c r="N1373" t="s">
        <v>3637</v>
      </c>
    </row>
    <row r="1374" spans="1:21" x14ac:dyDescent="0.2">
      <c r="A1374">
        <v>2830</v>
      </c>
      <c r="B1374" t="s">
        <v>1697</v>
      </c>
      <c r="C1374" t="s">
        <v>10578</v>
      </c>
      <c r="D1374" t="s">
        <v>5202</v>
      </c>
      <c r="E1374" t="s">
        <v>20879</v>
      </c>
      <c r="F1374" t="s">
        <v>7919</v>
      </c>
      <c r="G1374" t="s">
        <v>5445</v>
      </c>
      <c r="H1374" t="s">
        <v>4174</v>
      </c>
      <c r="I1374" t="s">
        <v>22206</v>
      </c>
      <c r="J1374" t="s">
        <v>5823</v>
      </c>
      <c r="K1374" t="s">
        <v>3545</v>
      </c>
      <c r="L1374" t="s">
        <v>10579</v>
      </c>
      <c r="M1374" t="s">
        <v>10580</v>
      </c>
      <c r="N1374" t="s">
        <v>10581</v>
      </c>
      <c r="O1374" t="s">
        <v>20882</v>
      </c>
      <c r="P1374">
        <v>132</v>
      </c>
      <c r="S1374" t="s">
        <v>6530</v>
      </c>
      <c r="T1374" t="s">
        <v>6530</v>
      </c>
      <c r="U1374" t="s">
        <v>6530</v>
      </c>
    </row>
    <row r="1375" spans="1:21" x14ac:dyDescent="0.2">
      <c r="A1375">
        <v>2831</v>
      </c>
      <c r="B1375" t="s">
        <v>1697</v>
      </c>
      <c r="C1375" t="s">
        <v>10582</v>
      </c>
      <c r="D1375" t="s">
        <v>5202</v>
      </c>
      <c r="E1375" t="s">
        <v>20879</v>
      </c>
      <c r="F1375" t="s">
        <v>7919</v>
      </c>
      <c r="G1375" t="s">
        <v>20956</v>
      </c>
      <c r="H1375" t="s">
        <v>20957</v>
      </c>
      <c r="I1375" t="s">
        <v>10584</v>
      </c>
      <c r="J1375" t="s">
        <v>5477</v>
      </c>
      <c r="K1375" t="s">
        <v>3545</v>
      </c>
      <c r="L1375" t="s">
        <v>10585</v>
      </c>
      <c r="M1375" t="s">
        <v>10586</v>
      </c>
      <c r="N1375" t="s">
        <v>10581</v>
      </c>
      <c r="O1375" t="s">
        <v>20882</v>
      </c>
      <c r="P1375">
        <v>132</v>
      </c>
      <c r="S1375" t="s">
        <v>6530</v>
      </c>
      <c r="T1375" t="s">
        <v>6530</v>
      </c>
      <c r="U1375" t="s">
        <v>6530</v>
      </c>
    </row>
    <row r="1376" spans="1:21" x14ac:dyDescent="0.2">
      <c r="A1376">
        <v>2832</v>
      </c>
      <c r="B1376" t="s">
        <v>1697</v>
      </c>
      <c r="C1376" t="s">
        <v>10587</v>
      </c>
      <c r="D1376" t="s">
        <v>4678</v>
      </c>
      <c r="E1376" t="s">
        <v>20884</v>
      </c>
      <c r="F1376" t="s">
        <v>7954</v>
      </c>
      <c r="G1376" t="s">
        <v>6905</v>
      </c>
      <c r="H1376" t="s">
        <v>20945</v>
      </c>
      <c r="I1376" t="s">
        <v>22206</v>
      </c>
      <c r="J1376" t="s">
        <v>5823</v>
      </c>
      <c r="K1376" t="s">
        <v>3545</v>
      </c>
      <c r="L1376" t="s">
        <v>10588</v>
      </c>
      <c r="M1376" t="s">
        <v>10589</v>
      </c>
      <c r="N1376" t="s">
        <v>10581</v>
      </c>
      <c r="O1376" t="s">
        <v>20882</v>
      </c>
      <c r="P1376">
        <v>132</v>
      </c>
      <c r="S1376" t="s">
        <v>6530</v>
      </c>
      <c r="T1376" t="s">
        <v>6530</v>
      </c>
      <c r="U1376" t="s">
        <v>6530</v>
      </c>
    </row>
    <row r="1377" spans="1:21" x14ac:dyDescent="0.2">
      <c r="A1377">
        <v>2833</v>
      </c>
      <c r="B1377" t="s">
        <v>1697</v>
      </c>
      <c r="C1377" t="s">
        <v>10590</v>
      </c>
      <c r="D1377" t="s">
        <v>4678</v>
      </c>
      <c r="E1377" t="s">
        <v>20884</v>
      </c>
      <c r="F1377" t="s">
        <v>7954</v>
      </c>
      <c r="G1377" t="s">
        <v>21519</v>
      </c>
      <c r="H1377" t="s">
        <v>17253</v>
      </c>
      <c r="I1377" t="s">
        <v>10592</v>
      </c>
      <c r="J1377" t="s">
        <v>3411</v>
      </c>
      <c r="K1377" t="s">
        <v>3545</v>
      </c>
      <c r="L1377" t="s">
        <v>10593</v>
      </c>
      <c r="M1377" t="s">
        <v>10594</v>
      </c>
      <c r="N1377" t="s">
        <v>10581</v>
      </c>
      <c r="O1377" t="s">
        <v>20882</v>
      </c>
      <c r="P1377">
        <v>132</v>
      </c>
      <c r="S1377" t="s">
        <v>10595</v>
      </c>
      <c r="T1377" t="s">
        <v>10595</v>
      </c>
      <c r="U1377" t="s">
        <v>10595</v>
      </c>
    </row>
    <row r="1378" spans="1:21" x14ac:dyDescent="0.2">
      <c r="A1378">
        <v>2834</v>
      </c>
      <c r="B1378" t="s">
        <v>1697</v>
      </c>
      <c r="C1378" t="s">
        <v>10596</v>
      </c>
      <c r="D1378" t="s">
        <v>4678</v>
      </c>
      <c r="E1378" t="s">
        <v>20884</v>
      </c>
      <c r="F1378" t="s">
        <v>7954</v>
      </c>
      <c r="G1378" t="s">
        <v>9413</v>
      </c>
      <c r="H1378" t="s">
        <v>4174</v>
      </c>
      <c r="I1378" t="s">
        <v>7134</v>
      </c>
      <c r="J1378" t="s">
        <v>4455</v>
      </c>
      <c r="K1378" t="s">
        <v>6121</v>
      </c>
      <c r="L1378" t="s">
        <v>10597</v>
      </c>
      <c r="M1378" t="s">
        <v>10598</v>
      </c>
      <c r="O1378" t="s">
        <v>10599</v>
      </c>
      <c r="P1378">
        <v>38</v>
      </c>
      <c r="S1378" t="s">
        <v>3719</v>
      </c>
      <c r="T1378" t="s">
        <v>3719</v>
      </c>
      <c r="U1378" t="s">
        <v>3719</v>
      </c>
    </row>
    <row r="1379" spans="1:21" x14ac:dyDescent="0.2">
      <c r="A1379">
        <v>2835</v>
      </c>
      <c r="B1379" t="s">
        <v>1697</v>
      </c>
      <c r="C1379" t="s">
        <v>10600</v>
      </c>
      <c r="D1379" t="s">
        <v>5202</v>
      </c>
      <c r="E1379" t="s">
        <v>20879</v>
      </c>
      <c r="F1379" t="s">
        <v>7919</v>
      </c>
      <c r="G1379" t="s">
        <v>10357</v>
      </c>
      <c r="H1379" t="s">
        <v>9414</v>
      </c>
      <c r="I1379" t="s">
        <v>22206</v>
      </c>
      <c r="J1379" t="s">
        <v>5823</v>
      </c>
      <c r="K1379" t="s">
        <v>3430</v>
      </c>
      <c r="L1379" t="s">
        <v>10601</v>
      </c>
      <c r="M1379" t="s">
        <v>10602</v>
      </c>
      <c r="O1379" t="s">
        <v>10603</v>
      </c>
      <c r="P1379">
        <v>138</v>
      </c>
      <c r="S1379" t="s">
        <v>10604</v>
      </c>
      <c r="T1379" t="s">
        <v>10604</v>
      </c>
      <c r="U1379" t="s">
        <v>10604</v>
      </c>
    </row>
    <row r="1380" spans="1:21" x14ac:dyDescent="0.2">
      <c r="A1380">
        <v>2836</v>
      </c>
      <c r="B1380" t="s">
        <v>1697</v>
      </c>
      <c r="C1380" t="s">
        <v>10605</v>
      </c>
      <c r="D1380" t="s">
        <v>4678</v>
      </c>
      <c r="E1380" t="s">
        <v>20884</v>
      </c>
      <c r="F1380" t="s">
        <v>7954</v>
      </c>
      <c r="G1380" t="s">
        <v>8466</v>
      </c>
      <c r="H1380" t="s">
        <v>4174</v>
      </c>
      <c r="I1380" t="s">
        <v>22206</v>
      </c>
      <c r="J1380" t="s">
        <v>5823</v>
      </c>
      <c r="K1380" t="s">
        <v>6121</v>
      </c>
      <c r="L1380" t="s">
        <v>10606</v>
      </c>
      <c r="M1380" t="s">
        <v>10607</v>
      </c>
      <c r="O1380" t="s">
        <v>6371</v>
      </c>
      <c r="P1380">
        <v>32</v>
      </c>
      <c r="S1380" t="s">
        <v>5810</v>
      </c>
      <c r="T1380" t="s">
        <v>5810</v>
      </c>
      <c r="U1380" t="s">
        <v>5810</v>
      </c>
    </row>
    <row r="1381" spans="1:21" x14ac:dyDescent="0.2">
      <c r="A1381">
        <v>2837</v>
      </c>
      <c r="B1381" t="s">
        <v>1697</v>
      </c>
      <c r="C1381" t="s">
        <v>6320</v>
      </c>
      <c r="D1381" t="s">
        <v>5202</v>
      </c>
      <c r="E1381" t="s">
        <v>20878</v>
      </c>
      <c r="F1381" t="s">
        <v>7919</v>
      </c>
      <c r="G1381" t="s">
        <v>10608</v>
      </c>
      <c r="H1381" t="s">
        <v>21520</v>
      </c>
      <c r="I1381" t="s">
        <v>8426</v>
      </c>
      <c r="J1381" t="s">
        <v>3679</v>
      </c>
      <c r="K1381" t="s">
        <v>6121</v>
      </c>
      <c r="L1381" t="s">
        <v>10609</v>
      </c>
      <c r="M1381" t="s">
        <v>10610</v>
      </c>
      <c r="O1381" t="s">
        <v>6371</v>
      </c>
      <c r="P1381">
        <v>32</v>
      </c>
      <c r="Q1381" t="s">
        <v>6336</v>
      </c>
      <c r="R1381">
        <v>234</v>
      </c>
      <c r="S1381" t="s">
        <v>10611</v>
      </c>
      <c r="T1381" t="s">
        <v>10611</v>
      </c>
      <c r="U1381" t="s">
        <v>4521</v>
      </c>
    </row>
    <row r="1382" spans="1:21" x14ac:dyDescent="0.2">
      <c r="A1382">
        <v>2838</v>
      </c>
      <c r="B1382" t="s">
        <v>1697</v>
      </c>
      <c r="C1382" t="s">
        <v>10612</v>
      </c>
      <c r="D1382" t="s">
        <v>4678</v>
      </c>
      <c r="E1382" t="s">
        <v>20884</v>
      </c>
      <c r="F1382" t="s">
        <v>7954</v>
      </c>
      <c r="G1382" t="s">
        <v>8466</v>
      </c>
      <c r="H1382" t="s">
        <v>4174</v>
      </c>
      <c r="I1382" t="s">
        <v>22206</v>
      </c>
      <c r="J1382" t="s">
        <v>5823</v>
      </c>
      <c r="K1382" t="s">
        <v>6121</v>
      </c>
      <c r="L1382" t="s">
        <v>10613</v>
      </c>
      <c r="M1382" t="s">
        <v>10614</v>
      </c>
      <c r="O1382" t="s">
        <v>6407</v>
      </c>
      <c r="P1382">
        <v>131</v>
      </c>
      <c r="S1382" t="s">
        <v>5810</v>
      </c>
      <c r="T1382" t="s">
        <v>5810</v>
      </c>
      <c r="U1382" t="s">
        <v>5810</v>
      </c>
    </row>
    <row r="1383" spans="1:21" x14ac:dyDescent="0.2">
      <c r="A1383">
        <v>2839</v>
      </c>
      <c r="B1383" t="s">
        <v>1697</v>
      </c>
      <c r="C1383" t="s">
        <v>10615</v>
      </c>
      <c r="D1383" t="s">
        <v>5202</v>
      </c>
      <c r="F1383" t="s">
        <v>10362</v>
      </c>
      <c r="G1383" t="s">
        <v>5547</v>
      </c>
      <c r="H1383" t="s">
        <v>4174</v>
      </c>
      <c r="I1383" t="s">
        <v>10584</v>
      </c>
      <c r="J1383" t="s">
        <v>3411</v>
      </c>
      <c r="K1383" t="s">
        <v>6121</v>
      </c>
      <c r="L1383" t="s">
        <v>10616</v>
      </c>
      <c r="M1383" t="s">
        <v>10617</v>
      </c>
      <c r="O1383" t="s">
        <v>6407</v>
      </c>
      <c r="P1383">
        <v>131</v>
      </c>
      <c r="Q1383" t="s">
        <v>6350</v>
      </c>
      <c r="R1383">
        <v>232</v>
      </c>
      <c r="S1383" t="s">
        <v>10328</v>
      </c>
      <c r="T1383" t="s">
        <v>10328</v>
      </c>
      <c r="U1383" t="s">
        <v>10328</v>
      </c>
    </row>
    <row r="1384" spans="1:21" x14ac:dyDescent="0.2">
      <c r="A1384">
        <v>284</v>
      </c>
      <c r="B1384" t="s">
        <v>1697</v>
      </c>
      <c r="C1384" t="s">
        <v>10618</v>
      </c>
      <c r="D1384" t="s">
        <v>10619</v>
      </c>
      <c r="F1384" t="s">
        <v>3585</v>
      </c>
      <c r="G1384" t="s">
        <v>3387</v>
      </c>
      <c r="H1384" t="s">
        <v>3640</v>
      </c>
      <c r="I1384" t="s">
        <v>22207</v>
      </c>
      <c r="J1384" t="s">
        <v>3578</v>
      </c>
      <c r="K1384" t="s">
        <v>3497</v>
      </c>
      <c r="L1384" t="s">
        <v>10620</v>
      </c>
      <c r="M1384" t="s">
        <v>10621</v>
      </c>
      <c r="N1384" t="s">
        <v>3433</v>
      </c>
      <c r="O1384" t="s">
        <v>3605</v>
      </c>
      <c r="P1384">
        <v>7</v>
      </c>
      <c r="Q1384" t="s">
        <v>3396</v>
      </c>
      <c r="R1384">
        <v>207</v>
      </c>
      <c r="S1384" t="s">
        <v>10622</v>
      </c>
      <c r="T1384" t="s">
        <v>10622</v>
      </c>
      <c r="U1384" t="s">
        <v>7278</v>
      </c>
    </row>
    <row r="1385" spans="1:21" x14ac:dyDescent="0.2">
      <c r="A1385">
        <v>2840</v>
      </c>
      <c r="B1385" t="s">
        <v>1697</v>
      </c>
      <c r="C1385" t="s">
        <v>10623</v>
      </c>
      <c r="D1385" t="s">
        <v>5202</v>
      </c>
      <c r="F1385" t="s">
        <v>10362</v>
      </c>
      <c r="G1385" t="s">
        <v>21521</v>
      </c>
      <c r="H1385" t="s">
        <v>21522</v>
      </c>
      <c r="I1385" t="s">
        <v>3389</v>
      </c>
      <c r="J1385" t="s">
        <v>3628</v>
      </c>
      <c r="K1385" t="s">
        <v>3545</v>
      </c>
      <c r="L1385" t="s">
        <v>10624</v>
      </c>
      <c r="M1385" t="s">
        <v>10625</v>
      </c>
      <c r="N1385" t="s">
        <v>10626</v>
      </c>
      <c r="O1385" t="s">
        <v>10570</v>
      </c>
      <c r="P1385">
        <v>31</v>
      </c>
      <c r="Q1385" t="s">
        <v>6350</v>
      </c>
      <c r="R1385">
        <v>231</v>
      </c>
      <c r="S1385" t="s">
        <v>5093</v>
      </c>
      <c r="T1385" t="s">
        <v>10627</v>
      </c>
      <c r="U1385" t="s">
        <v>10627</v>
      </c>
    </row>
    <row r="1386" spans="1:21" x14ac:dyDescent="0.2">
      <c r="A1386">
        <v>2841</v>
      </c>
      <c r="B1386" t="s">
        <v>1697</v>
      </c>
      <c r="C1386" t="s">
        <v>10628</v>
      </c>
      <c r="D1386" t="s">
        <v>5202</v>
      </c>
      <c r="E1386" t="s">
        <v>20879</v>
      </c>
      <c r="F1386" t="s">
        <v>7919</v>
      </c>
      <c r="G1386" t="s">
        <v>10583</v>
      </c>
      <c r="H1386" t="s">
        <v>4174</v>
      </c>
      <c r="I1386" t="s">
        <v>22206</v>
      </c>
      <c r="J1386" t="s">
        <v>5823</v>
      </c>
      <c r="K1386" t="s">
        <v>3545</v>
      </c>
      <c r="L1386" t="s">
        <v>10629</v>
      </c>
      <c r="M1386" t="s">
        <v>10630</v>
      </c>
      <c r="O1386" t="s">
        <v>10570</v>
      </c>
      <c r="P1386">
        <v>31</v>
      </c>
      <c r="S1386" t="s">
        <v>10631</v>
      </c>
      <c r="T1386" t="s">
        <v>10631</v>
      </c>
      <c r="U1386" t="s">
        <v>10631</v>
      </c>
    </row>
    <row r="1387" spans="1:21" x14ac:dyDescent="0.2">
      <c r="A1387">
        <v>2842</v>
      </c>
      <c r="B1387" t="s">
        <v>1697</v>
      </c>
      <c r="C1387" t="s">
        <v>10632</v>
      </c>
      <c r="D1387" t="s">
        <v>5202</v>
      </c>
      <c r="E1387" t="s">
        <v>20879</v>
      </c>
      <c r="F1387" t="s">
        <v>7919</v>
      </c>
      <c r="G1387" t="s">
        <v>3387</v>
      </c>
      <c r="H1387" t="s">
        <v>4174</v>
      </c>
      <c r="I1387" t="s">
        <v>22206</v>
      </c>
      <c r="J1387" t="s">
        <v>5823</v>
      </c>
      <c r="K1387" t="s">
        <v>3545</v>
      </c>
      <c r="L1387" t="s">
        <v>10633</v>
      </c>
      <c r="M1387" t="s">
        <v>10634</v>
      </c>
      <c r="O1387" t="s">
        <v>10570</v>
      </c>
      <c r="P1387">
        <v>31</v>
      </c>
      <c r="S1387" t="s">
        <v>3565</v>
      </c>
      <c r="T1387" t="s">
        <v>3565</v>
      </c>
      <c r="U1387" t="s">
        <v>3565</v>
      </c>
    </row>
    <row r="1388" spans="1:21" x14ac:dyDescent="0.2">
      <c r="A1388">
        <v>2843</v>
      </c>
      <c r="B1388" t="s">
        <v>1697</v>
      </c>
      <c r="C1388" t="s">
        <v>10635</v>
      </c>
      <c r="D1388" t="s">
        <v>5202</v>
      </c>
      <c r="E1388" t="s">
        <v>20879</v>
      </c>
      <c r="F1388" t="s">
        <v>7919</v>
      </c>
      <c r="G1388" t="s">
        <v>7254</v>
      </c>
      <c r="H1388" t="s">
        <v>4174</v>
      </c>
      <c r="I1388" t="s">
        <v>22206</v>
      </c>
      <c r="J1388" t="s">
        <v>5823</v>
      </c>
      <c r="K1388" t="s">
        <v>3545</v>
      </c>
      <c r="L1388" t="s">
        <v>10636</v>
      </c>
      <c r="M1388" t="s">
        <v>10637</v>
      </c>
      <c r="O1388" t="s">
        <v>6407</v>
      </c>
      <c r="P1388">
        <v>131</v>
      </c>
      <c r="S1388" t="s">
        <v>10631</v>
      </c>
      <c r="T1388" t="s">
        <v>10631</v>
      </c>
      <c r="U1388" t="s">
        <v>10631</v>
      </c>
    </row>
    <row r="1389" spans="1:21" x14ac:dyDescent="0.2">
      <c r="A1389">
        <v>2844</v>
      </c>
      <c r="B1389" t="s">
        <v>1697</v>
      </c>
      <c r="C1389" t="s">
        <v>10638</v>
      </c>
      <c r="D1389" t="s">
        <v>5202</v>
      </c>
      <c r="E1389" t="s">
        <v>20879</v>
      </c>
      <c r="F1389" t="s">
        <v>7919</v>
      </c>
      <c r="G1389" t="s">
        <v>10639</v>
      </c>
      <c r="H1389" t="s">
        <v>4243</v>
      </c>
      <c r="K1389" t="s">
        <v>3545</v>
      </c>
      <c r="L1389" t="s">
        <v>10640</v>
      </c>
      <c r="M1389" t="s">
        <v>10641</v>
      </c>
      <c r="O1389" t="s">
        <v>6407</v>
      </c>
      <c r="P1389">
        <v>131</v>
      </c>
      <c r="S1389" t="s">
        <v>10631</v>
      </c>
      <c r="T1389" t="s">
        <v>10631</v>
      </c>
      <c r="U1389" t="s">
        <v>10631</v>
      </c>
    </row>
    <row r="1390" spans="1:21" x14ac:dyDescent="0.2">
      <c r="A1390">
        <v>2845</v>
      </c>
      <c r="B1390" t="s">
        <v>1697</v>
      </c>
      <c r="C1390" t="s">
        <v>10642</v>
      </c>
      <c r="D1390" t="s">
        <v>5202</v>
      </c>
      <c r="F1390" t="s">
        <v>7919</v>
      </c>
      <c r="G1390" t="s">
        <v>6905</v>
      </c>
      <c r="H1390" t="s">
        <v>4174</v>
      </c>
      <c r="I1390" t="s">
        <v>22206</v>
      </c>
      <c r="J1390" t="s">
        <v>5823</v>
      </c>
      <c r="K1390" t="s">
        <v>3545</v>
      </c>
      <c r="L1390" t="s">
        <v>10643</v>
      </c>
      <c r="M1390" t="s">
        <v>10644</v>
      </c>
      <c r="O1390" t="s">
        <v>6407</v>
      </c>
      <c r="P1390">
        <v>131</v>
      </c>
      <c r="S1390" t="s">
        <v>8793</v>
      </c>
      <c r="T1390" t="s">
        <v>8793</v>
      </c>
      <c r="U1390" t="s">
        <v>8793</v>
      </c>
    </row>
    <row r="1391" spans="1:21" x14ac:dyDescent="0.2">
      <c r="A1391">
        <v>2846</v>
      </c>
      <c r="B1391" t="s">
        <v>1697</v>
      </c>
      <c r="C1391" t="s">
        <v>10645</v>
      </c>
      <c r="D1391" t="s">
        <v>5202</v>
      </c>
      <c r="F1391" t="s">
        <v>7919</v>
      </c>
      <c r="G1391" t="s">
        <v>6905</v>
      </c>
      <c r="H1391" t="s">
        <v>4174</v>
      </c>
      <c r="I1391" t="s">
        <v>22206</v>
      </c>
      <c r="J1391" t="s">
        <v>5823</v>
      </c>
      <c r="K1391" t="s">
        <v>3545</v>
      </c>
      <c r="L1391" t="s">
        <v>10646</v>
      </c>
      <c r="M1391" t="s">
        <v>10647</v>
      </c>
      <c r="O1391" t="s">
        <v>10110</v>
      </c>
      <c r="P1391">
        <v>36</v>
      </c>
      <c r="S1391" t="s">
        <v>10648</v>
      </c>
      <c r="T1391" t="s">
        <v>10648</v>
      </c>
      <c r="U1391" t="s">
        <v>10648</v>
      </c>
    </row>
    <row r="1392" spans="1:21" x14ac:dyDescent="0.2">
      <c r="A1392">
        <v>2847</v>
      </c>
      <c r="B1392" t="s">
        <v>1697</v>
      </c>
      <c r="C1392" t="s">
        <v>10649</v>
      </c>
      <c r="D1392" t="s">
        <v>5202</v>
      </c>
      <c r="E1392" t="s">
        <v>20879</v>
      </c>
      <c r="F1392" t="s">
        <v>7919</v>
      </c>
      <c r="G1392" t="s">
        <v>3387</v>
      </c>
      <c r="H1392" t="s">
        <v>4174</v>
      </c>
      <c r="I1392" t="s">
        <v>22206</v>
      </c>
      <c r="J1392" t="s">
        <v>5823</v>
      </c>
      <c r="K1392" t="s">
        <v>3545</v>
      </c>
      <c r="L1392" t="s">
        <v>10650</v>
      </c>
      <c r="M1392" t="s">
        <v>10651</v>
      </c>
      <c r="O1392" t="s">
        <v>20894</v>
      </c>
      <c r="P1392">
        <v>125</v>
      </c>
      <c r="S1392" t="s">
        <v>8705</v>
      </c>
      <c r="T1392" t="s">
        <v>8705</v>
      </c>
      <c r="U1392" t="s">
        <v>8705</v>
      </c>
    </row>
    <row r="1393" spans="1:21" x14ac:dyDescent="0.2">
      <c r="A1393">
        <v>2848</v>
      </c>
      <c r="B1393" t="s">
        <v>1697</v>
      </c>
      <c r="C1393" t="s">
        <v>10652</v>
      </c>
      <c r="F1393" t="s">
        <v>10653</v>
      </c>
      <c r="G1393" t="s">
        <v>6905</v>
      </c>
      <c r="H1393" t="s">
        <v>4893</v>
      </c>
      <c r="I1393" t="s">
        <v>22206</v>
      </c>
      <c r="J1393" t="s">
        <v>5823</v>
      </c>
      <c r="K1393" t="s">
        <v>3545</v>
      </c>
      <c r="L1393" t="s">
        <v>10654</v>
      </c>
      <c r="M1393" t="s">
        <v>10655</v>
      </c>
      <c r="N1393" t="s">
        <v>8512</v>
      </c>
      <c r="O1393" t="s">
        <v>6407</v>
      </c>
      <c r="P1393">
        <v>131</v>
      </c>
      <c r="S1393" t="s">
        <v>7446</v>
      </c>
      <c r="T1393" t="s">
        <v>7446</v>
      </c>
      <c r="U1393" t="s">
        <v>7446</v>
      </c>
    </row>
    <row r="1394" spans="1:21" x14ac:dyDescent="0.2">
      <c r="A1394">
        <v>2849</v>
      </c>
      <c r="B1394" t="s">
        <v>1697</v>
      </c>
      <c r="C1394" t="s">
        <v>10656</v>
      </c>
      <c r="D1394" t="s">
        <v>5202</v>
      </c>
      <c r="E1394" t="s">
        <v>20879</v>
      </c>
      <c r="F1394" t="s">
        <v>7919</v>
      </c>
      <c r="G1394" t="s">
        <v>16559</v>
      </c>
      <c r="H1394" t="s">
        <v>4174</v>
      </c>
      <c r="I1394" t="s">
        <v>22206</v>
      </c>
      <c r="J1394" t="s">
        <v>5823</v>
      </c>
      <c r="K1394" t="s">
        <v>6121</v>
      </c>
      <c r="L1394" t="s">
        <v>10657</v>
      </c>
      <c r="M1394" t="s">
        <v>10658</v>
      </c>
      <c r="O1394" t="s">
        <v>20885</v>
      </c>
      <c r="P1394">
        <v>35</v>
      </c>
      <c r="S1394" t="s">
        <v>10000</v>
      </c>
      <c r="T1394" t="s">
        <v>10000</v>
      </c>
      <c r="U1394" t="s">
        <v>10000</v>
      </c>
    </row>
    <row r="1395" spans="1:21" x14ac:dyDescent="0.2">
      <c r="A1395">
        <v>285</v>
      </c>
      <c r="B1395" t="s">
        <v>1697</v>
      </c>
      <c r="C1395" t="s">
        <v>10659</v>
      </c>
      <c r="D1395" t="s">
        <v>10660</v>
      </c>
      <c r="F1395" t="s">
        <v>3419</v>
      </c>
      <c r="G1395" t="s">
        <v>6236</v>
      </c>
      <c r="H1395" t="s">
        <v>6237</v>
      </c>
      <c r="I1395" t="s">
        <v>10661</v>
      </c>
      <c r="J1395" t="s">
        <v>10231</v>
      </c>
      <c r="K1395" t="s">
        <v>4150</v>
      </c>
      <c r="L1395" t="s">
        <v>10662</v>
      </c>
      <c r="M1395" t="s">
        <v>10663</v>
      </c>
      <c r="N1395" t="s">
        <v>3394</v>
      </c>
    </row>
    <row r="1396" spans="1:21" x14ac:dyDescent="0.2">
      <c r="A1396">
        <v>2850</v>
      </c>
      <c r="B1396" t="s">
        <v>1697</v>
      </c>
      <c r="C1396" t="s">
        <v>10664</v>
      </c>
      <c r="D1396" t="s">
        <v>10665</v>
      </c>
      <c r="F1396" t="s">
        <v>3585</v>
      </c>
      <c r="G1396" t="s">
        <v>8364</v>
      </c>
      <c r="H1396" t="s">
        <v>11444</v>
      </c>
      <c r="I1396" t="s">
        <v>3389</v>
      </c>
      <c r="J1396" t="s">
        <v>3914</v>
      </c>
      <c r="K1396" t="s">
        <v>3545</v>
      </c>
      <c r="L1396" t="s">
        <v>10666</v>
      </c>
      <c r="M1396" t="s">
        <v>3859</v>
      </c>
      <c r="N1396" t="s">
        <v>8512</v>
      </c>
      <c r="O1396" t="s">
        <v>6407</v>
      </c>
      <c r="P1396">
        <v>131</v>
      </c>
      <c r="Q1396" t="s">
        <v>6350</v>
      </c>
      <c r="R1396">
        <v>232</v>
      </c>
      <c r="S1396" t="s">
        <v>10667</v>
      </c>
      <c r="T1396" t="s">
        <v>10667</v>
      </c>
      <c r="U1396" t="s">
        <v>7045</v>
      </c>
    </row>
    <row r="1397" spans="1:21" x14ac:dyDescent="0.2">
      <c r="A1397">
        <v>2851</v>
      </c>
      <c r="B1397" t="s">
        <v>1697</v>
      </c>
      <c r="C1397" t="s">
        <v>10668</v>
      </c>
      <c r="D1397" t="s">
        <v>10669</v>
      </c>
      <c r="F1397" t="s">
        <v>3585</v>
      </c>
      <c r="G1397" t="s">
        <v>8290</v>
      </c>
      <c r="H1397" t="s">
        <v>8414</v>
      </c>
      <c r="I1397" t="s">
        <v>22206</v>
      </c>
      <c r="J1397" t="s">
        <v>5823</v>
      </c>
      <c r="K1397" t="s">
        <v>3545</v>
      </c>
      <c r="L1397" t="s">
        <v>10670</v>
      </c>
      <c r="M1397" t="s">
        <v>10671</v>
      </c>
      <c r="N1397" t="s">
        <v>3017</v>
      </c>
      <c r="S1397" t="s">
        <v>10672</v>
      </c>
      <c r="T1397" t="s">
        <v>10672</v>
      </c>
      <c r="U1397" t="s">
        <v>10672</v>
      </c>
    </row>
    <row r="1398" spans="1:21" x14ac:dyDescent="0.2">
      <c r="A1398">
        <v>2852</v>
      </c>
      <c r="B1398" t="s">
        <v>1697</v>
      </c>
      <c r="C1398" t="s">
        <v>10673</v>
      </c>
      <c r="D1398" t="s">
        <v>10674</v>
      </c>
      <c r="F1398" t="s">
        <v>10675</v>
      </c>
      <c r="G1398" t="s">
        <v>21523</v>
      </c>
      <c r="H1398" t="s">
        <v>4174</v>
      </c>
      <c r="I1398" t="s">
        <v>10011</v>
      </c>
      <c r="J1398" t="s">
        <v>6629</v>
      </c>
      <c r="K1398" t="s">
        <v>10676</v>
      </c>
      <c r="L1398" t="s">
        <v>10677</v>
      </c>
      <c r="M1398" t="s">
        <v>10678</v>
      </c>
      <c r="O1398" t="s">
        <v>10570</v>
      </c>
      <c r="P1398">
        <v>31</v>
      </c>
      <c r="Q1398" t="s">
        <v>6350</v>
      </c>
      <c r="R1398">
        <v>231</v>
      </c>
      <c r="S1398" t="s">
        <v>5093</v>
      </c>
      <c r="T1398" t="s">
        <v>5093</v>
      </c>
      <c r="U1398" t="s">
        <v>5093</v>
      </c>
    </row>
    <row r="1399" spans="1:21" x14ac:dyDescent="0.2">
      <c r="A1399">
        <v>2853</v>
      </c>
      <c r="B1399" t="s">
        <v>1697</v>
      </c>
      <c r="C1399" t="s">
        <v>10679</v>
      </c>
      <c r="D1399" t="s">
        <v>4678</v>
      </c>
      <c r="E1399" t="s">
        <v>20884</v>
      </c>
      <c r="F1399" t="s">
        <v>7954</v>
      </c>
      <c r="G1399" t="s">
        <v>5445</v>
      </c>
      <c r="H1399" t="s">
        <v>4174</v>
      </c>
      <c r="I1399" t="s">
        <v>8426</v>
      </c>
      <c r="J1399" t="s">
        <v>3628</v>
      </c>
      <c r="K1399" t="s">
        <v>3921</v>
      </c>
      <c r="L1399" t="s">
        <v>10680</v>
      </c>
      <c r="M1399" t="s">
        <v>10681</v>
      </c>
      <c r="O1399" t="s">
        <v>20885</v>
      </c>
      <c r="P1399">
        <v>35</v>
      </c>
      <c r="Q1399" t="s">
        <v>6350</v>
      </c>
      <c r="R1399">
        <v>231</v>
      </c>
      <c r="S1399" t="s">
        <v>6022</v>
      </c>
      <c r="T1399" t="s">
        <v>10682</v>
      </c>
      <c r="U1399" t="s">
        <v>10682</v>
      </c>
    </row>
    <row r="1400" spans="1:21" x14ac:dyDescent="0.2">
      <c r="A1400">
        <v>2854</v>
      </c>
      <c r="B1400" t="s">
        <v>1697</v>
      </c>
      <c r="C1400" t="s">
        <v>10683</v>
      </c>
      <c r="D1400" t="s">
        <v>5202</v>
      </c>
      <c r="E1400" t="s">
        <v>20879</v>
      </c>
      <c r="F1400" t="s">
        <v>7919</v>
      </c>
      <c r="G1400" t="s">
        <v>3387</v>
      </c>
      <c r="H1400" t="s">
        <v>4174</v>
      </c>
      <c r="I1400" t="s">
        <v>22206</v>
      </c>
      <c r="J1400" t="s">
        <v>5823</v>
      </c>
      <c r="K1400" t="s">
        <v>3545</v>
      </c>
      <c r="L1400" t="s">
        <v>10684</v>
      </c>
      <c r="M1400" t="s">
        <v>10685</v>
      </c>
      <c r="O1400" t="s">
        <v>10110</v>
      </c>
      <c r="P1400">
        <v>36</v>
      </c>
      <c r="S1400" t="s">
        <v>6585</v>
      </c>
      <c r="T1400" t="s">
        <v>6585</v>
      </c>
      <c r="U1400" t="s">
        <v>6585</v>
      </c>
    </row>
    <row r="1401" spans="1:21" x14ac:dyDescent="0.2">
      <c r="A1401">
        <v>2855</v>
      </c>
      <c r="B1401" t="s">
        <v>1697</v>
      </c>
      <c r="C1401" t="s">
        <v>10686</v>
      </c>
      <c r="D1401" t="s">
        <v>5202</v>
      </c>
      <c r="F1401" t="s">
        <v>7919</v>
      </c>
      <c r="G1401" t="s">
        <v>16766</v>
      </c>
      <c r="H1401" t="s">
        <v>3421</v>
      </c>
      <c r="I1401" t="s">
        <v>22206</v>
      </c>
      <c r="J1401" t="s">
        <v>5823</v>
      </c>
      <c r="K1401" t="s">
        <v>3545</v>
      </c>
      <c r="L1401" t="s">
        <v>10687</v>
      </c>
      <c r="M1401" t="s">
        <v>10688</v>
      </c>
      <c r="N1401" t="s">
        <v>3637</v>
      </c>
    </row>
    <row r="1402" spans="1:21" x14ac:dyDescent="0.2">
      <c r="A1402">
        <v>2856</v>
      </c>
      <c r="B1402" t="s">
        <v>1697</v>
      </c>
      <c r="C1402" t="s">
        <v>10689</v>
      </c>
      <c r="D1402" t="s">
        <v>4678</v>
      </c>
      <c r="E1402" t="s">
        <v>20884</v>
      </c>
      <c r="F1402" t="s">
        <v>7954</v>
      </c>
      <c r="G1402" t="s">
        <v>16559</v>
      </c>
      <c r="H1402" t="s">
        <v>4174</v>
      </c>
      <c r="I1402" t="s">
        <v>22206</v>
      </c>
      <c r="J1402" t="s">
        <v>5823</v>
      </c>
      <c r="K1402" t="s">
        <v>6121</v>
      </c>
      <c r="L1402" t="s">
        <v>10690</v>
      </c>
      <c r="M1402" t="s">
        <v>10691</v>
      </c>
      <c r="O1402" t="s">
        <v>10603</v>
      </c>
      <c r="P1402">
        <v>138</v>
      </c>
      <c r="S1402" t="s">
        <v>10692</v>
      </c>
      <c r="T1402" t="s">
        <v>10692</v>
      </c>
      <c r="U1402" t="s">
        <v>10692</v>
      </c>
    </row>
    <row r="1403" spans="1:21" x14ac:dyDescent="0.2">
      <c r="A1403">
        <v>2857</v>
      </c>
      <c r="B1403" t="s">
        <v>1697</v>
      </c>
      <c r="C1403" t="s">
        <v>10693</v>
      </c>
      <c r="D1403" t="s">
        <v>10694</v>
      </c>
      <c r="F1403" t="s">
        <v>3669</v>
      </c>
      <c r="G1403" t="s">
        <v>7265</v>
      </c>
      <c r="H1403" t="s">
        <v>20909</v>
      </c>
      <c r="I1403" t="s">
        <v>6951</v>
      </c>
      <c r="J1403" t="s">
        <v>6825</v>
      </c>
      <c r="K1403" t="s">
        <v>3545</v>
      </c>
      <c r="L1403" t="s">
        <v>10695</v>
      </c>
      <c r="M1403" t="s">
        <v>10696</v>
      </c>
      <c r="O1403" t="s">
        <v>6407</v>
      </c>
      <c r="P1403">
        <v>131</v>
      </c>
      <c r="Q1403" t="s">
        <v>6350</v>
      </c>
      <c r="R1403">
        <v>232</v>
      </c>
      <c r="S1403" t="s">
        <v>4937</v>
      </c>
      <c r="T1403" t="s">
        <v>4937</v>
      </c>
      <c r="U1403" t="s">
        <v>4433</v>
      </c>
    </row>
    <row r="1404" spans="1:21" x14ac:dyDescent="0.2">
      <c r="A1404">
        <v>2858</v>
      </c>
      <c r="B1404" t="s">
        <v>1697</v>
      </c>
      <c r="C1404" t="s">
        <v>6297</v>
      </c>
      <c r="D1404" t="s">
        <v>5438</v>
      </c>
      <c r="F1404" t="s">
        <v>10697</v>
      </c>
      <c r="G1404" t="s">
        <v>8324</v>
      </c>
      <c r="H1404" t="s">
        <v>8227</v>
      </c>
      <c r="I1404" t="s">
        <v>3389</v>
      </c>
      <c r="J1404" t="s">
        <v>3628</v>
      </c>
      <c r="K1404" t="s">
        <v>3545</v>
      </c>
      <c r="L1404" t="s">
        <v>6299</v>
      </c>
      <c r="M1404" t="s">
        <v>6300</v>
      </c>
      <c r="N1404" t="s">
        <v>10698</v>
      </c>
      <c r="O1404" t="s">
        <v>6371</v>
      </c>
      <c r="P1404">
        <v>32</v>
      </c>
      <c r="Q1404" t="s">
        <v>6336</v>
      </c>
      <c r="R1404">
        <v>233</v>
      </c>
      <c r="S1404" t="s">
        <v>5810</v>
      </c>
      <c r="T1404" t="s">
        <v>5810</v>
      </c>
      <c r="U1404" t="s">
        <v>10682</v>
      </c>
    </row>
    <row r="1405" spans="1:21" ht="114.75" x14ac:dyDescent="0.2">
      <c r="A1405">
        <v>2859</v>
      </c>
      <c r="B1405" t="s">
        <v>1697</v>
      </c>
      <c r="C1405" t="s">
        <v>10699</v>
      </c>
      <c r="D1405" t="s">
        <v>10700</v>
      </c>
      <c r="F1405" t="s">
        <v>10701</v>
      </c>
      <c r="G1405" t="s">
        <v>14131</v>
      </c>
      <c r="H1405" t="s">
        <v>22293</v>
      </c>
      <c r="I1405" t="s">
        <v>4821</v>
      </c>
      <c r="J1405" t="s">
        <v>20944</v>
      </c>
      <c r="K1405" t="s">
        <v>3545</v>
      </c>
      <c r="L1405" t="s">
        <v>10702</v>
      </c>
      <c r="M1405" t="s">
        <v>10703</v>
      </c>
      <c r="N1405" s="54" t="s">
        <v>22294</v>
      </c>
      <c r="O1405" t="s">
        <v>5232</v>
      </c>
      <c r="P1405">
        <v>37</v>
      </c>
      <c r="Q1405" t="s">
        <v>6336</v>
      </c>
      <c r="R1405">
        <v>233</v>
      </c>
      <c r="S1405" t="s">
        <v>10328</v>
      </c>
      <c r="T1405" t="s">
        <v>10328</v>
      </c>
      <c r="U1405" t="s">
        <v>10482</v>
      </c>
    </row>
    <row r="1406" spans="1:21" x14ac:dyDescent="0.2">
      <c r="A1406">
        <v>286</v>
      </c>
      <c r="B1406" t="s">
        <v>1697</v>
      </c>
      <c r="C1406" t="s">
        <v>10704</v>
      </c>
      <c r="D1406" t="s">
        <v>10705</v>
      </c>
      <c r="F1406" t="s">
        <v>3669</v>
      </c>
      <c r="G1406" t="s">
        <v>3387</v>
      </c>
      <c r="H1406" t="s">
        <v>3873</v>
      </c>
      <c r="I1406" t="s">
        <v>3843</v>
      </c>
      <c r="J1406" t="s">
        <v>8089</v>
      </c>
      <c r="K1406" t="s">
        <v>3545</v>
      </c>
      <c r="L1406" t="s">
        <v>10706</v>
      </c>
      <c r="M1406" t="s">
        <v>10707</v>
      </c>
      <c r="N1406" t="s">
        <v>3394</v>
      </c>
      <c r="O1406" t="s">
        <v>3453</v>
      </c>
      <c r="P1406">
        <v>71</v>
      </c>
      <c r="Q1406" t="s">
        <v>3396</v>
      </c>
      <c r="R1406">
        <v>204</v>
      </c>
      <c r="S1406" t="s">
        <v>9941</v>
      </c>
      <c r="T1406" t="s">
        <v>9941</v>
      </c>
      <c r="U1406" t="s">
        <v>3398</v>
      </c>
    </row>
    <row r="1407" spans="1:21" x14ac:dyDescent="0.2">
      <c r="A1407">
        <v>2860</v>
      </c>
      <c r="B1407" t="s">
        <v>1697</v>
      </c>
      <c r="C1407" t="s">
        <v>10708</v>
      </c>
      <c r="D1407" t="s">
        <v>10709</v>
      </c>
      <c r="F1407" t="s">
        <v>3585</v>
      </c>
      <c r="G1407" t="s">
        <v>10710</v>
      </c>
      <c r="H1407" t="s">
        <v>10711</v>
      </c>
      <c r="I1407" t="s">
        <v>3389</v>
      </c>
      <c r="J1407" t="s">
        <v>3411</v>
      </c>
      <c r="K1407" t="s">
        <v>3391</v>
      </c>
      <c r="L1407" t="s">
        <v>10712</v>
      </c>
      <c r="M1407" t="s">
        <v>10713</v>
      </c>
      <c r="Q1407" t="s">
        <v>6350</v>
      </c>
      <c r="R1407">
        <v>232</v>
      </c>
      <c r="S1407" t="s">
        <v>10714</v>
      </c>
      <c r="T1407" t="s">
        <v>10714</v>
      </c>
      <c r="U1407" t="s">
        <v>10715</v>
      </c>
    </row>
    <row r="1408" spans="1:21" x14ac:dyDescent="0.2">
      <c r="A1408">
        <v>2861</v>
      </c>
      <c r="B1408" t="s">
        <v>1697</v>
      </c>
      <c r="C1408" t="s">
        <v>10716</v>
      </c>
      <c r="D1408" t="s">
        <v>10717</v>
      </c>
      <c r="F1408" t="s">
        <v>3585</v>
      </c>
      <c r="G1408" t="s">
        <v>3387</v>
      </c>
      <c r="H1408" t="s">
        <v>4503</v>
      </c>
      <c r="I1408" t="s">
        <v>5139</v>
      </c>
      <c r="J1408" t="s">
        <v>3827</v>
      </c>
      <c r="K1408" t="s">
        <v>3545</v>
      </c>
      <c r="L1408" t="s">
        <v>10718</v>
      </c>
      <c r="M1408" t="s">
        <v>10719</v>
      </c>
      <c r="N1408" t="s">
        <v>3394</v>
      </c>
      <c r="O1408" t="s">
        <v>10570</v>
      </c>
      <c r="P1408">
        <v>31</v>
      </c>
      <c r="Q1408" t="s">
        <v>6350</v>
      </c>
      <c r="R1408">
        <v>231</v>
      </c>
      <c r="S1408" t="s">
        <v>5810</v>
      </c>
      <c r="T1408" t="s">
        <v>5810</v>
      </c>
      <c r="U1408" t="s">
        <v>3752</v>
      </c>
    </row>
    <row r="1409" spans="1:21" x14ac:dyDescent="0.2">
      <c r="A1409">
        <v>2862</v>
      </c>
      <c r="B1409" t="s">
        <v>1697</v>
      </c>
      <c r="C1409" t="s">
        <v>10720</v>
      </c>
      <c r="D1409" t="s">
        <v>10721</v>
      </c>
      <c r="F1409" t="s">
        <v>3552</v>
      </c>
      <c r="G1409" t="s">
        <v>3387</v>
      </c>
      <c r="H1409" t="s">
        <v>3626</v>
      </c>
      <c r="I1409" t="s">
        <v>10722</v>
      </c>
      <c r="J1409" t="s">
        <v>3578</v>
      </c>
      <c r="K1409" t="s">
        <v>3545</v>
      </c>
      <c r="L1409" t="s">
        <v>10723</v>
      </c>
      <c r="M1409" t="s">
        <v>10724</v>
      </c>
      <c r="N1409" t="s">
        <v>3433</v>
      </c>
      <c r="O1409" t="s">
        <v>10570</v>
      </c>
      <c r="P1409">
        <v>31</v>
      </c>
      <c r="Q1409" t="s">
        <v>6350</v>
      </c>
      <c r="R1409">
        <v>231</v>
      </c>
      <c r="S1409" t="s">
        <v>9168</v>
      </c>
      <c r="T1409" t="s">
        <v>9168</v>
      </c>
      <c r="U1409" t="s">
        <v>10725</v>
      </c>
    </row>
    <row r="1410" spans="1:21" x14ac:dyDescent="0.2">
      <c r="A1410">
        <v>2863</v>
      </c>
      <c r="B1410" t="s">
        <v>1697</v>
      </c>
      <c r="C1410" t="s">
        <v>10726</v>
      </c>
      <c r="D1410" t="s">
        <v>10727</v>
      </c>
      <c r="F1410" t="s">
        <v>10728</v>
      </c>
      <c r="G1410" t="s">
        <v>8379</v>
      </c>
      <c r="H1410" t="s">
        <v>5045</v>
      </c>
      <c r="I1410" t="s">
        <v>10729</v>
      </c>
      <c r="J1410" t="s">
        <v>3827</v>
      </c>
      <c r="K1410" t="s">
        <v>3545</v>
      </c>
      <c r="L1410" t="s">
        <v>10730</v>
      </c>
      <c r="M1410" t="s">
        <v>10731</v>
      </c>
      <c r="N1410" t="s">
        <v>3394</v>
      </c>
      <c r="O1410" t="s">
        <v>10570</v>
      </c>
      <c r="P1410">
        <v>31</v>
      </c>
      <c r="Q1410" t="s">
        <v>6350</v>
      </c>
      <c r="R1410">
        <v>231</v>
      </c>
      <c r="S1410" t="s">
        <v>5810</v>
      </c>
      <c r="T1410" t="s">
        <v>5810</v>
      </c>
      <c r="U1410" t="s">
        <v>3752</v>
      </c>
    </row>
    <row r="1411" spans="1:21" x14ac:dyDescent="0.2">
      <c r="A1411">
        <v>2864</v>
      </c>
      <c r="B1411" t="s">
        <v>1697</v>
      </c>
      <c r="C1411" t="s">
        <v>10732</v>
      </c>
      <c r="D1411" t="s">
        <v>10733</v>
      </c>
      <c r="F1411" t="s">
        <v>8594</v>
      </c>
      <c r="G1411" t="s">
        <v>3387</v>
      </c>
      <c r="H1411" t="s">
        <v>21524</v>
      </c>
      <c r="I1411" t="s">
        <v>10734</v>
      </c>
      <c r="J1411" t="s">
        <v>20959</v>
      </c>
      <c r="K1411" t="s">
        <v>3422</v>
      </c>
      <c r="L1411" t="s">
        <v>10735</v>
      </c>
      <c r="M1411" t="s">
        <v>10736</v>
      </c>
      <c r="N1411" t="s">
        <v>3394</v>
      </c>
      <c r="O1411" t="s">
        <v>5232</v>
      </c>
      <c r="P1411">
        <v>37</v>
      </c>
      <c r="Q1411" t="s">
        <v>6336</v>
      </c>
      <c r="R1411">
        <v>233</v>
      </c>
      <c r="S1411" t="s">
        <v>10552</v>
      </c>
      <c r="T1411" t="s">
        <v>10552</v>
      </c>
      <c r="U1411" t="s">
        <v>3752</v>
      </c>
    </row>
    <row r="1412" spans="1:21" x14ac:dyDescent="0.2">
      <c r="A1412">
        <v>2865</v>
      </c>
      <c r="B1412" t="s">
        <v>1697</v>
      </c>
      <c r="C1412" t="s">
        <v>10737</v>
      </c>
      <c r="D1412" t="s">
        <v>5202</v>
      </c>
      <c r="E1412" t="s">
        <v>20878</v>
      </c>
      <c r="F1412" t="s">
        <v>7919</v>
      </c>
      <c r="G1412" t="s">
        <v>6415</v>
      </c>
      <c r="H1412" t="s">
        <v>4174</v>
      </c>
      <c r="I1412" t="s">
        <v>22206</v>
      </c>
      <c r="J1412" t="s">
        <v>5823</v>
      </c>
      <c r="K1412" t="s">
        <v>3422</v>
      </c>
      <c r="L1412" t="s">
        <v>10738</v>
      </c>
      <c r="M1412" t="s">
        <v>10739</v>
      </c>
      <c r="O1412" t="s">
        <v>10603</v>
      </c>
      <c r="P1412">
        <v>138</v>
      </c>
      <c r="S1412" t="s">
        <v>6022</v>
      </c>
      <c r="T1412" t="s">
        <v>6022</v>
      </c>
      <c r="U1412" t="s">
        <v>6022</v>
      </c>
    </row>
    <row r="1413" spans="1:21" x14ac:dyDescent="0.2">
      <c r="A1413">
        <v>2866</v>
      </c>
      <c r="B1413" t="s">
        <v>1697</v>
      </c>
      <c r="C1413" t="s">
        <v>10740</v>
      </c>
      <c r="D1413" t="s">
        <v>10741</v>
      </c>
      <c r="F1413" t="s">
        <v>3474</v>
      </c>
      <c r="G1413" t="s">
        <v>18349</v>
      </c>
      <c r="H1413" t="s">
        <v>5269</v>
      </c>
      <c r="I1413" t="s">
        <v>22206</v>
      </c>
      <c r="J1413" t="s">
        <v>5823</v>
      </c>
      <c r="K1413" t="s">
        <v>3545</v>
      </c>
      <c r="L1413" t="s">
        <v>10742</v>
      </c>
      <c r="M1413" t="s">
        <v>10743</v>
      </c>
      <c r="N1413" t="s">
        <v>3637</v>
      </c>
    </row>
    <row r="1414" spans="1:21" x14ac:dyDescent="0.2">
      <c r="A1414">
        <v>2867</v>
      </c>
      <c r="B1414" t="s">
        <v>1697</v>
      </c>
      <c r="C1414" t="s">
        <v>10744</v>
      </c>
      <c r="D1414" t="s">
        <v>5202</v>
      </c>
      <c r="F1414" t="s">
        <v>7919</v>
      </c>
      <c r="G1414" t="s">
        <v>4593</v>
      </c>
      <c r="H1414" t="s">
        <v>4174</v>
      </c>
      <c r="K1414" t="s">
        <v>3422</v>
      </c>
      <c r="L1414" t="s">
        <v>10745</v>
      </c>
      <c r="M1414" t="s">
        <v>10746</v>
      </c>
      <c r="O1414" t="s">
        <v>10599</v>
      </c>
      <c r="P1414">
        <v>38</v>
      </c>
      <c r="S1414" t="s">
        <v>9645</v>
      </c>
      <c r="T1414" t="s">
        <v>9645</v>
      </c>
      <c r="U1414" t="s">
        <v>9645</v>
      </c>
    </row>
    <row r="1415" spans="1:21" x14ac:dyDescent="0.2">
      <c r="A1415">
        <v>2868</v>
      </c>
      <c r="B1415" t="s">
        <v>1697</v>
      </c>
      <c r="C1415" t="s">
        <v>10747</v>
      </c>
      <c r="D1415" t="s">
        <v>5202</v>
      </c>
      <c r="E1415" t="s">
        <v>20878</v>
      </c>
      <c r="F1415" t="s">
        <v>7919</v>
      </c>
      <c r="G1415" t="s">
        <v>16559</v>
      </c>
      <c r="H1415" t="s">
        <v>4174</v>
      </c>
      <c r="I1415" t="s">
        <v>22206</v>
      </c>
      <c r="J1415" t="s">
        <v>5823</v>
      </c>
      <c r="K1415" t="s">
        <v>3422</v>
      </c>
      <c r="L1415" t="s">
        <v>10748</v>
      </c>
      <c r="M1415" t="s">
        <v>10749</v>
      </c>
      <c r="O1415" t="s">
        <v>10110</v>
      </c>
      <c r="P1415">
        <v>36</v>
      </c>
      <c r="S1415" t="s">
        <v>9645</v>
      </c>
      <c r="T1415" t="s">
        <v>9645</v>
      </c>
      <c r="U1415" t="s">
        <v>9645</v>
      </c>
    </row>
    <row r="1416" spans="1:21" x14ac:dyDescent="0.2">
      <c r="A1416">
        <v>2869</v>
      </c>
      <c r="B1416" t="s">
        <v>1697</v>
      </c>
      <c r="C1416" t="s">
        <v>10750</v>
      </c>
      <c r="D1416" t="s">
        <v>5202</v>
      </c>
      <c r="E1416" t="s">
        <v>20878</v>
      </c>
      <c r="F1416" t="s">
        <v>7919</v>
      </c>
      <c r="G1416" t="s">
        <v>3387</v>
      </c>
      <c r="H1416" t="s">
        <v>4174</v>
      </c>
      <c r="I1416" t="s">
        <v>22206</v>
      </c>
      <c r="J1416" t="s">
        <v>5823</v>
      </c>
      <c r="K1416" t="s">
        <v>3422</v>
      </c>
      <c r="L1416" t="s">
        <v>10751</v>
      </c>
      <c r="M1416" t="s">
        <v>10752</v>
      </c>
      <c r="O1416" t="s">
        <v>10110</v>
      </c>
      <c r="P1416">
        <v>36</v>
      </c>
      <c r="S1416" t="s">
        <v>9645</v>
      </c>
      <c r="T1416" t="s">
        <v>9645</v>
      </c>
      <c r="U1416" t="s">
        <v>9645</v>
      </c>
    </row>
    <row r="1417" spans="1:21" x14ac:dyDescent="0.2">
      <c r="A1417">
        <v>287</v>
      </c>
      <c r="B1417" t="s">
        <v>1697</v>
      </c>
      <c r="C1417" t="s">
        <v>10753</v>
      </c>
      <c r="D1417" t="s">
        <v>10754</v>
      </c>
      <c r="F1417" t="s">
        <v>3585</v>
      </c>
      <c r="G1417" t="s">
        <v>3885</v>
      </c>
      <c r="H1417" t="s">
        <v>3560</v>
      </c>
      <c r="I1417" t="s">
        <v>3595</v>
      </c>
      <c r="J1417" t="s">
        <v>7443</v>
      </c>
      <c r="K1417" t="s">
        <v>3545</v>
      </c>
      <c r="L1417" t="s">
        <v>10755</v>
      </c>
      <c r="M1417" t="s">
        <v>10756</v>
      </c>
      <c r="N1417" t="s">
        <v>4513</v>
      </c>
      <c r="O1417" t="s">
        <v>3453</v>
      </c>
      <c r="P1417">
        <v>71</v>
      </c>
      <c r="Q1417" t="s">
        <v>3396</v>
      </c>
      <c r="R1417">
        <v>204</v>
      </c>
      <c r="S1417" t="s">
        <v>9941</v>
      </c>
      <c r="T1417" t="s">
        <v>9941</v>
      </c>
      <c r="U1417" t="s">
        <v>3740</v>
      </c>
    </row>
    <row r="1418" spans="1:21" x14ac:dyDescent="0.2">
      <c r="A1418">
        <v>2870</v>
      </c>
      <c r="B1418" t="s">
        <v>3416</v>
      </c>
      <c r="C1418" t="s">
        <v>10757</v>
      </c>
      <c r="D1418" t="s">
        <v>10758</v>
      </c>
      <c r="F1418" t="s">
        <v>3419</v>
      </c>
      <c r="G1418" t="s">
        <v>3420</v>
      </c>
      <c r="H1418" t="s">
        <v>3421</v>
      </c>
      <c r="I1418" t="s">
        <v>22206</v>
      </c>
      <c r="J1418" t="s">
        <v>5823</v>
      </c>
      <c r="K1418" t="s">
        <v>5340</v>
      </c>
      <c r="L1418" t="s">
        <v>10759</v>
      </c>
      <c r="M1418" t="s">
        <v>10760</v>
      </c>
      <c r="S1418" t="s">
        <v>10761</v>
      </c>
      <c r="T1418" t="s">
        <v>10761</v>
      </c>
      <c r="U1418" t="s">
        <v>10761</v>
      </c>
    </row>
    <row r="1419" spans="1:21" x14ac:dyDescent="0.2">
      <c r="A1419">
        <v>2871</v>
      </c>
      <c r="B1419" t="s">
        <v>1697</v>
      </c>
      <c r="C1419" t="s">
        <v>10762</v>
      </c>
      <c r="D1419" t="s">
        <v>10763</v>
      </c>
      <c r="F1419" t="s">
        <v>3585</v>
      </c>
      <c r="G1419" t="s">
        <v>5547</v>
      </c>
      <c r="H1419" t="s">
        <v>9836</v>
      </c>
      <c r="I1419" t="s">
        <v>4821</v>
      </c>
      <c r="J1419" t="s">
        <v>4033</v>
      </c>
      <c r="K1419" t="s">
        <v>3545</v>
      </c>
      <c r="L1419" t="s">
        <v>10764</v>
      </c>
      <c r="M1419" t="s">
        <v>10765</v>
      </c>
      <c r="N1419" t="s">
        <v>8512</v>
      </c>
      <c r="O1419" t="s">
        <v>20885</v>
      </c>
      <c r="P1419">
        <v>35</v>
      </c>
      <c r="Q1419" t="s">
        <v>6350</v>
      </c>
      <c r="R1419">
        <v>231</v>
      </c>
      <c r="S1419" t="s">
        <v>10766</v>
      </c>
      <c r="T1419" t="s">
        <v>10766</v>
      </c>
      <c r="U1419" t="s">
        <v>8751</v>
      </c>
    </row>
    <row r="1420" spans="1:21" x14ac:dyDescent="0.2">
      <c r="A1420">
        <v>2872</v>
      </c>
      <c r="B1420" t="s">
        <v>1697</v>
      </c>
      <c r="C1420" t="s">
        <v>10767</v>
      </c>
      <c r="D1420" t="s">
        <v>10768</v>
      </c>
      <c r="F1420" t="s">
        <v>10769</v>
      </c>
      <c r="G1420" t="s">
        <v>3387</v>
      </c>
      <c r="H1420" t="s">
        <v>3444</v>
      </c>
      <c r="I1420" t="s">
        <v>10770</v>
      </c>
      <c r="J1420" t="s">
        <v>10200</v>
      </c>
      <c r="K1420" t="s">
        <v>3545</v>
      </c>
      <c r="L1420" t="s">
        <v>10771</v>
      </c>
      <c r="M1420" t="s">
        <v>10772</v>
      </c>
      <c r="O1420" t="s">
        <v>10599</v>
      </c>
      <c r="P1420">
        <v>38</v>
      </c>
      <c r="Q1420" t="s">
        <v>6350</v>
      </c>
      <c r="R1420">
        <v>232</v>
      </c>
      <c r="S1420" t="s">
        <v>9019</v>
      </c>
      <c r="T1420" t="s">
        <v>9019</v>
      </c>
      <c r="U1420" t="s">
        <v>5073</v>
      </c>
    </row>
    <row r="1421" spans="1:21" x14ac:dyDescent="0.2">
      <c r="A1421">
        <v>2873</v>
      </c>
      <c r="B1421" t="s">
        <v>1697</v>
      </c>
      <c r="C1421" t="s">
        <v>10773</v>
      </c>
      <c r="D1421" t="s">
        <v>10774</v>
      </c>
      <c r="F1421" t="s">
        <v>3585</v>
      </c>
      <c r="G1421" t="s">
        <v>3387</v>
      </c>
      <c r="H1421" t="s">
        <v>3793</v>
      </c>
      <c r="I1421" t="s">
        <v>10775</v>
      </c>
      <c r="J1421" t="s">
        <v>3679</v>
      </c>
      <c r="K1421" t="s">
        <v>3545</v>
      </c>
      <c r="L1421" t="s">
        <v>10776</v>
      </c>
      <c r="M1421" t="s">
        <v>10777</v>
      </c>
      <c r="O1421" t="s">
        <v>10599</v>
      </c>
      <c r="P1421">
        <v>38</v>
      </c>
      <c r="Q1421" t="s">
        <v>6350</v>
      </c>
      <c r="R1421">
        <v>232</v>
      </c>
      <c r="S1421" t="s">
        <v>9019</v>
      </c>
      <c r="T1421" t="s">
        <v>9019</v>
      </c>
      <c r="U1421" t="s">
        <v>5332</v>
      </c>
    </row>
    <row r="1422" spans="1:21" x14ac:dyDescent="0.2">
      <c r="A1422">
        <v>2874</v>
      </c>
      <c r="B1422" t="s">
        <v>1697</v>
      </c>
      <c r="C1422" t="s">
        <v>10778</v>
      </c>
      <c r="D1422" t="s">
        <v>5202</v>
      </c>
      <c r="E1422" t="s">
        <v>20879</v>
      </c>
      <c r="F1422" t="s">
        <v>7919</v>
      </c>
      <c r="G1422" t="s">
        <v>6101</v>
      </c>
      <c r="H1422" t="s">
        <v>4174</v>
      </c>
      <c r="I1422" t="s">
        <v>22206</v>
      </c>
      <c r="J1422" t="s">
        <v>5823</v>
      </c>
      <c r="K1422" t="s">
        <v>6121</v>
      </c>
      <c r="L1422" t="s">
        <v>10779</v>
      </c>
      <c r="M1422" t="s">
        <v>10780</v>
      </c>
      <c r="O1422" t="s">
        <v>10781</v>
      </c>
      <c r="P1422">
        <v>39</v>
      </c>
      <c r="S1422" t="s">
        <v>5354</v>
      </c>
      <c r="T1422" t="s">
        <v>5354</v>
      </c>
      <c r="U1422" t="s">
        <v>5354</v>
      </c>
    </row>
    <row r="1423" spans="1:21" x14ac:dyDescent="0.2">
      <c r="A1423">
        <v>2875</v>
      </c>
      <c r="B1423" t="s">
        <v>1697</v>
      </c>
      <c r="C1423" t="s">
        <v>10782</v>
      </c>
      <c r="D1423" t="s">
        <v>5202</v>
      </c>
      <c r="E1423" t="s">
        <v>20879</v>
      </c>
      <c r="F1423" t="s">
        <v>7919</v>
      </c>
      <c r="G1423" t="s">
        <v>6415</v>
      </c>
      <c r="H1423" t="s">
        <v>4174</v>
      </c>
      <c r="I1423" t="s">
        <v>22206</v>
      </c>
      <c r="J1423" t="s">
        <v>5823</v>
      </c>
      <c r="K1423" t="s">
        <v>3422</v>
      </c>
      <c r="L1423" t="s">
        <v>10783</v>
      </c>
      <c r="M1423" t="s">
        <v>10784</v>
      </c>
      <c r="O1423" t="s">
        <v>10781</v>
      </c>
      <c r="P1423">
        <v>39</v>
      </c>
      <c r="S1423" t="s">
        <v>5354</v>
      </c>
      <c r="T1423" t="s">
        <v>5354</v>
      </c>
      <c r="U1423" t="s">
        <v>5354</v>
      </c>
    </row>
    <row r="1424" spans="1:21" x14ac:dyDescent="0.2">
      <c r="A1424">
        <v>2876</v>
      </c>
      <c r="B1424" t="s">
        <v>1697</v>
      </c>
      <c r="C1424" t="s">
        <v>10785</v>
      </c>
      <c r="D1424" t="s">
        <v>5202</v>
      </c>
      <c r="E1424" t="s">
        <v>20879</v>
      </c>
      <c r="F1424" t="s">
        <v>7919</v>
      </c>
      <c r="G1424" t="s">
        <v>21525</v>
      </c>
      <c r="H1424" t="s">
        <v>4174</v>
      </c>
      <c r="I1424" t="s">
        <v>10584</v>
      </c>
      <c r="J1424" t="s">
        <v>5477</v>
      </c>
      <c r="K1424" t="s">
        <v>6121</v>
      </c>
      <c r="L1424" t="s">
        <v>10786</v>
      </c>
      <c r="M1424" t="s">
        <v>10787</v>
      </c>
      <c r="O1424" t="s">
        <v>10570</v>
      </c>
      <c r="P1424">
        <v>31</v>
      </c>
      <c r="S1424" t="s">
        <v>10788</v>
      </c>
      <c r="T1424" t="s">
        <v>10788</v>
      </c>
      <c r="U1424" t="s">
        <v>10788</v>
      </c>
    </row>
    <row r="1425" spans="1:21" x14ac:dyDescent="0.2">
      <c r="A1425">
        <v>2877</v>
      </c>
      <c r="B1425" t="s">
        <v>1697</v>
      </c>
      <c r="C1425" t="s">
        <v>10789</v>
      </c>
      <c r="D1425" t="s">
        <v>10790</v>
      </c>
      <c r="F1425" t="s">
        <v>3585</v>
      </c>
      <c r="G1425" t="s">
        <v>20960</v>
      </c>
      <c r="H1425" t="s">
        <v>20961</v>
      </c>
      <c r="I1425" t="s">
        <v>22206</v>
      </c>
      <c r="J1425" t="s">
        <v>5823</v>
      </c>
      <c r="K1425" t="s">
        <v>3545</v>
      </c>
      <c r="L1425" t="s">
        <v>10792</v>
      </c>
      <c r="M1425" t="s">
        <v>10793</v>
      </c>
      <c r="O1425" t="s">
        <v>6349</v>
      </c>
      <c r="P1425">
        <v>35</v>
      </c>
      <c r="S1425" t="s">
        <v>9792</v>
      </c>
      <c r="T1425" t="s">
        <v>9792</v>
      </c>
      <c r="U1425" t="s">
        <v>9792</v>
      </c>
    </row>
    <row r="1426" spans="1:21" x14ac:dyDescent="0.2">
      <c r="A1426">
        <v>2878</v>
      </c>
      <c r="B1426" t="s">
        <v>1697</v>
      </c>
      <c r="C1426" t="s">
        <v>10794</v>
      </c>
      <c r="D1426" t="s">
        <v>5202</v>
      </c>
      <c r="E1426" t="s">
        <v>20879</v>
      </c>
      <c r="F1426" t="s">
        <v>7919</v>
      </c>
      <c r="G1426" t="s">
        <v>7091</v>
      </c>
      <c r="H1426" t="s">
        <v>4174</v>
      </c>
      <c r="I1426" t="s">
        <v>22206</v>
      </c>
      <c r="J1426" t="s">
        <v>5823</v>
      </c>
      <c r="K1426" t="s">
        <v>6121</v>
      </c>
      <c r="L1426" t="s">
        <v>10795</v>
      </c>
      <c r="M1426" t="s">
        <v>10796</v>
      </c>
      <c r="O1426" t="s">
        <v>6349</v>
      </c>
      <c r="P1426">
        <v>35</v>
      </c>
      <c r="S1426" t="s">
        <v>10000</v>
      </c>
      <c r="T1426" t="s">
        <v>10000</v>
      </c>
      <c r="U1426" t="s">
        <v>10000</v>
      </c>
    </row>
    <row r="1427" spans="1:21" x14ac:dyDescent="0.2">
      <c r="A1427">
        <v>2879</v>
      </c>
      <c r="B1427" t="s">
        <v>1697</v>
      </c>
      <c r="C1427" t="s">
        <v>10797</v>
      </c>
      <c r="D1427" t="s">
        <v>5202</v>
      </c>
      <c r="E1427" t="s">
        <v>20879</v>
      </c>
      <c r="F1427" t="s">
        <v>7919</v>
      </c>
      <c r="G1427" t="s">
        <v>3387</v>
      </c>
      <c r="H1427" t="s">
        <v>4174</v>
      </c>
      <c r="I1427" t="s">
        <v>22206</v>
      </c>
      <c r="J1427" t="s">
        <v>5823</v>
      </c>
      <c r="K1427" t="s">
        <v>6121</v>
      </c>
      <c r="L1427" t="s">
        <v>10798</v>
      </c>
      <c r="M1427" t="s">
        <v>10799</v>
      </c>
      <c r="O1427" t="s">
        <v>10570</v>
      </c>
      <c r="P1427">
        <v>31</v>
      </c>
      <c r="S1427" t="s">
        <v>9904</v>
      </c>
      <c r="T1427" t="s">
        <v>9904</v>
      </c>
      <c r="U1427" t="s">
        <v>9904</v>
      </c>
    </row>
    <row r="1428" spans="1:21" x14ac:dyDescent="0.2">
      <c r="A1428">
        <v>288</v>
      </c>
      <c r="B1428" t="s">
        <v>1697</v>
      </c>
      <c r="C1428" t="s">
        <v>10800</v>
      </c>
      <c r="D1428" t="s">
        <v>10801</v>
      </c>
      <c r="F1428" t="s">
        <v>3474</v>
      </c>
      <c r="G1428" t="s">
        <v>7763</v>
      </c>
      <c r="H1428" t="s">
        <v>4551</v>
      </c>
      <c r="I1428" t="s">
        <v>22207</v>
      </c>
      <c r="J1428" t="s">
        <v>3619</v>
      </c>
      <c r="K1428" t="s">
        <v>3545</v>
      </c>
      <c r="L1428" t="s">
        <v>10802</v>
      </c>
      <c r="M1428" t="s">
        <v>10803</v>
      </c>
      <c r="N1428" t="s">
        <v>21526</v>
      </c>
      <c r="Q1428" t="s">
        <v>3396</v>
      </c>
      <c r="R1428">
        <v>212</v>
      </c>
      <c r="S1428" t="s">
        <v>21527</v>
      </c>
      <c r="T1428" t="s">
        <v>21527</v>
      </c>
      <c r="U1428" t="s">
        <v>21527</v>
      </c>
    </row>
    <row r="1429" spans="1:21" x14ac:dyDescent="0.2">
      <c r="A1429">
        <v>2880</v>
      </c>
      <c r="B1429" t="s">
        <v>1697</v>
      </c>
      <c r="C1429" t="s">
        <v>10805</v>
      </c>
      <c r="D1429" t="s">
        <v>10806</v>
      </c>
      <c r="F1429" t="s">
        <v>3585</v>
      </c>
      <c r="G1429" t="s">
        <v>21528</v>
      </c>
      <c r="H1429" t="s">
        <v>21529</v>
      </c>
      <c r="I1429" t="s">
        <v>22207</v>
      </c>
      <c r="J1429" t="s">
        <v>3587</v>
      </c>
      <c r="K1429" t="s">
        <v>3545</v>
      </c>
      <c r="L1429" t="s">
        <v>10807</v>
      </c>
      <c r="M1429" t="s">
        <v>10808</v>
      </c>
      <c r="N1429" t="s">
        <v>10809</v>
      </c>
      <c r="O1429" t="s">
        <v>5052</v>
      </c>
      <c r="P1429">
        <v>99</v>
      </c>
      <c r="Q1429" t="s">
        <v>4485</v>
      </c>
      <c r="R1429">
        <v>202</v>
      </c>
      <c r="S1429" t="s">
        <v>10810</v>
      </c>
      <c r="T1429" t="s">
        <v>10810</v>
      </c>
      <c r="U1429" t="s">
        <v>8700</v>
      </c>
    </row>
    <row r="1430" spans="1:21" x14ac:dyDescent="0.2">
      <c r="A1430">
        <v>2881</v>
      </c>
      <c r="B1430" t="s">
        <v>1697</v>
      </c>
      <c r="C1430" t="s">
        <v>10811</v>
      </c>
      <c r="D1430" t="s">
        <v>10812</v>
      </c>
      <c r="F1430" t="s">
        <v>3552</v>
      </c>
      <c r="G1430" t="s">
        <v>3387</v>
      </c>
      <c r="H1430" t="s">
        <v>3494</v>
      </c>
      <c r="I1430" t="s">
        <v>4618</v>
      </c>
      <c r="J1430" t="s">
        <v>3578</v>
      </c>
      <c r="K1430" t="s">
        <v>3545</v>
      </c>
      <c r="L1430" t="s">
        <v>10813</v>
      </c>
      <c r="M1430" t="s">
        <v>10814</v>
      </c>
      <c r="N1430" t="s">
        <v>3433</v>
      </c>
      <c r="O1430" t="s">
        <v>22247</v>
      </c>
      <c r="P1430">
        <v>17</v>
      </c>
      <c r="Q1430" t="s">
        <v>4485</v>
      </c>
      <c r="R1430">
        <v>202</v>
      </c>
      <c r="S1430" t="s">
        <v>10815</v>
      </c>
      <c r="T1430" t="s">
        <v>10815</v>
      </c>
      <c r="U1430" t="s">
        <v>7015</v>
      </c>
    </row>
    <row r="1431" spans="1:21" x14ac:dyDescent="0.2">
      <c r="A1431">
        <v>2882</v>
      </c>
      <c r="B1431" t="s">
        <v>1697</v>
      </c>
      <c r="C1431" t="s">
        <v>10816</v>
      </c>
      <c r="D1431" t="s">
        <v>4678</v>
      </c>
      <c r="E1431" t="s">
        <v>20884</v>
      </c>
      <c r="F1431" t="s">
        <v>7954</v>
      </c>
      <c r="G1431" t="s">
        <v>5888</v>
      </c>
      <c r="H1431" t="s">
        <v>4174</v>
      </c>
      <c r="I1431" t="s">
        <v>22206</v>
      </c>
      <c r="J1431" t="s">
        <v>5823</v>
      </c>
      <c r="K1431" t="s">
        <v>6121</v>
      </c>
      <c r="L1431" t="s">
        <v>10817</v>
      </c>
      <c r="M1431" t="s">
        <v>10818</v>
      </c>
      <c r="O1431" t="s">
        <v>5052</v>
      </c>
      <c r="P1431">
        <v>99</v>
      </c>
      <c r="S1431" t="s">
        <v>10211</v>
      </c>
      <c r="T1431" t="s">
        <v>10211</v>
      </c>
      <c r="U1431" t="s">
        <v>10211</v>
      </c>
    </row>
    <row r="1432" spans="1:21" x14ac:dyDescent="0.2">
      <c r="A1432">
        <v>2883</v>
      </c>
      <c r="B1432" t="s">
        <v>3416</v>
      </c>
      <c r="C1432" t="s">
        <v>1498</v>
      </c>
      <c r="D1432" t="s">
        <v>6971</v>
      </c>
      <c r="F1432" t="s">
        <v>3419</v>
      </c>
      <c r="G1432" t="s">
        <v>3420</v>
      </c>
      <c r="H1432" t="s">
        <v>3421</v>
      </c>
      <c r="I1432" t="s">
        <v>22206</v>
      </c>
      <c r="J1432" t="s">
        <v>5823</v>
      </c>
      <c r="K1432" t="s">
        <v>5340</v>
      </c>
      <c r="L1432" t="s">
        <v>10819</v>
      </c>
      <c r="M1432" t="s">
        <v>10820</v>
      </c>
      <c r="S1432" t="s">
        <v>10821</v>
      </c>
      <c r="T1432" t="s">
        <v>10821</v>
      </c>
      <c r="U1432" t="s">
        <v>10821</v>
      </c>
    </row>
    <row r="1433" spans="1:21" x14ac:dyDescent="0.2">
      <c r="A1433">
        <v>2884</v>
      </c>
      <c r="B1433" t="s">
        <v>1697</v>
      </c>
      <c r="C1433" t="s">
        <v>10822</v>
      </c>
      <c r="D1433" t="s">
        <v>10823</v>
      </c>
      <c r="F1433" t="s">
        <v>6012</v>
      </c>
      <c r="G1433" t="s">
        <v>21530</v>
      </c>
      <c r="H1433" t="s">
        <v>21531</v>
      </c>
      <c r="I1433" t="s">
        <v>4618</v>
      </c>
      <c r="J1433" t="s">
        <v>3578</v>
      </c>
      <c r="K1433" t="s">
        <v>3545</v>
      </c>
      <c r="L1433" t="s">
        <v>10825</v>
      </c>
      <c r="M1433" t="s">
        <v>10826</v>
      </c>
      <c r="O1433" t="s">
        <v>22247</v>
      </c>
      <c r="P1433">
        <v>17</v>
      </c>
      <c r="Q1433" t="s">
        <v>4485</v>
      </c>
      <c r="R1433">
        <v>202</v>
      </c>
      <c r="S1433" t="s">
        <v>8538</v>
      </c>
      <c r="T1433" t="s">
        <v>8538</v>
      </c>
      <c r="U1433" t="s">
        <v>5686</v>
      </c>
    </row>
    <row r="1434" spans="1:21" x14ac:dyDescent="0.2">
      <c r="A1434">
        <v>2885</v>
      </c>
      <c r="B1434" t="s">
        <v>1697</v>
      </c>
      <c r="C1434" t="s">
        <v>10827</v>
      </c>
      <c r="D1434" t="s">
        <v>10828</v>
      </c>
      <c r="F1434" t="s">
        <v>3552</v>
      </c>
      <c r="G1434" t="s">
        <v>3535</v>
      </c>
      <c r="H1434" t="s">
        <v>6784</v>
      </c>
      <c r="I1434" t="s">
        <v>7041</v>
      </c>
      <c r="J1434" t="s">
        <v>5999</v>
      </c>
      <c r="K1434" t="s">
        <v>3545</v>
      </c>
      <c r="L1434" t="s">
        <v>10829</v>
      </c>
      <c r="M1434" t="s">
        <v>10830</v>
      </c>
      <c r="N1434" t="s">
        <v>3394</v>
      </c>
      <c r="O1434" t="s">
        <v>22247</v>
      </c>
      <c r="P1434">
        <v>17</v>
      </c>
      <c r="Q1434" t="s">
        <v>4485</v>
      </c>
      <c r="R1434">
        <v>202</v>
      </c>
      <c r="S1434" t="s">
        <v>10831</v>
      </c>
      <c r="T1434" t="s">
        <v>10831</v>
      </c>
      <c r="U1434" t="s">
        <v>4948</v>
      </c>
    </row>
    <row r="1435" spans="1:21" x14ac:dyDescent="0.2">
      <c r="A1435">
        <v>2886</v>
      </c>
      <c r="B1435" t="s">
        <v>1697</v>
      </c>
      <c r="C1435" t="s">
        <v>10832</v>
      </c>
      <c r="D1435" t="s">
        <v>4678</v>
      </c>
      <c r="E1435" t="s">
        <v>20884</v>
      </c>
      <c r="F1435" t="s">
        <v>7954</v>
      </c>
      <c r="G1435" t="s">
        <v>5547</v>
      </c>
      <c r="H1435" t="s">
        <v>4174</v>
      </c>
      <c r="I1435" t="s">
        <v>22206</v>
      </c>
      <c r="J1435" t="s">
        <v>5823</v>
      </c>
      <c r="K1435" t="s">
        <v>6121</v>
      </c>
      <c r="L1435" t="s">
        <v>10833</v>
      </c>
      <c r="M1435" t="s">
        <v>10834</v>
      </c>
      <c r="O1435" t="s">
        <v>20885</v>
      </c>
      <c r="P1435">
        <v>35</v>
      </c>
      <c r="S1435" t="s">
        <v>8543</v>
      </c>
      <c r="T1435" t="s">
        <v>8543</v>
      </c>
      <c r="U1435" t="s">
        <v>8543</v>
      </c>
    </row>
    <row r="1436" spans="1:21" x14ac:dyDescent="0.2">
      <c r="A1436">
        <v>2887</v>
      </c>
      <c r="B1436" t="s">
        <v>1697</v>
      </c>
      <c r="C1436" t="s">
        <v>10835</v>
      </c>
      <c r="D1436" t="s">
        <v>10836</v>
      </c>
      <c r="F1436" t="s">
        <v>10837</v>
      </c>
      <c r="G1436" t="s">
        <v>5445</v>
      </c>
      <c r="H1436" t="s">
        <v>6824</v>
      </c>
      <c r="I1436" t="s">
        <v>10838</v>
      </c>
      <c r="J1436" t="s">
        <v>7080</v>
      </c>
      <c r="K1436" t="s">
        <v>3545</v>
      </c>
      <c r="L1436" t="s">
        <v>10839</v>
      </c>
      <c r="M1436" t="s">
        <v>10840</v>
      </c>
      <c r="O1436" t="s">
        <v>5052</v>
      </c>
      <c r="P1436">
        <v>99</v>
      </c>
      <c r="S1436" t="s">
        <v>9148</v>
      </c>
      <c r="T1436" t="s">
        <v>10841</v>
      </c>
      <c r="U1436" t="s">
        <v>10841</v>
      </c>
    </row>
    <row r="1437" spans="1:21" x14ac:dyDescent="0.2">
      <c r="A1437">
        <v>2888</v>
      </c>
      <c r="B1437" t="s">
        <v>1697</v>
      </c>
      <c r="C1437" t="s">
        <v>10842</v>
      </c>
      <c r="D1437" t="s">
        <v>10843</v>
      </c>
      <c r="F1437" t="s">
        <v>3552</v>
      </c>
      <c r="G1437" t="s">
        <v>7091</v>
      </c>
      <c r="H1437" t="s">
        <v>6784</v>
      </c>
      <c r="I1437" t="s">
        <v>4933</v>
      </c>
      <c r="J1437" t="s">
        <v>3587</v>
      </c>
      <c r="K1437" t="s">
        <v>3545</v>
      </c>
      <c r="L1437" t="s">
        <v>10844</v>
      </c>
      <c r="M1437" t="s">
        <v>10845</v>
      </c>
      <c r="O1437" t="s">
        <v>5052</v>
      </c>
      <c r="P1437">
        <v>99</v>
      </c>
      <c r="Q1437" t="s">
        <v>4485</v>
      </c>
      <c r="R1437">
        <v>202</v>
      </c>
      <c r="S1437" t="s">
        <v>8499</v>
      </c>
      <c r="T1437" t="s">
        <v>8499</v>
      </c>
      <c r="U1437" t="s">
        <v>8202</v>
      </c>
    </row>
    <row r="1438" spans="1:21" x14ac:dyDescent="0.2">
      <c r="A1438">
        <v>2889</v>
      </c>
      <c r="B1438" t="s">
        <v>1697</v>
      </c>
      <c r="C1438" t="s">
        <v>10846</v>
      </c>
      <c r="D1438" t="s">
        <v>3655</v>
      </c>
      <c r="F1438" t="s">
        <v>3585</v>
      </c>
      <c r="G1438" t="s">
        <v>6905</v>
      </c>
      <c r="H1438" t="s">
        <v>8172</v>
      </c>
      <c r="I1438" t="s">
        <v>3595</v>
      </c>
      <c r="J1438" t="s">
        <v>4024</v>
      </c>
      <c r="K1438" t="s">
        <v>3545</v>
      </c>
      <c r="L1438" t="s">
        <v>10847</v>
      </c>
      <c r="M1438" t="s">
        <v>10848</v>
      </c>
      <c r="O1438" t="s">
        <v>5052</v>
      </c>
      <c r="P1438">
        <v>99</v>
      </c>
      <c r="Q1438" t="s">
        <v>4485</v>
      </c>
      <c r="R1438">
        <v>202</v>
      </c>
      <c r="S1438" t="s">
        <v>5810</v>
      </c>
      <c r="T1438" t="s">
        <v>5810</v>
      </c>
      <c r="U1438" t="s">
        <v>3632</v>
      </c>
    </row>
    <row r="1439" spans="1:21" x14ac:dyDescent="0.2">
      <c r="A1439">
        <v>289</v>
      </c>
      <c r="B1439" t="s">
        <v>1697</v>
      </c>
      <c r="C1439" t="s">
        <v>10849</v>
      </c>
      <c r="D1439" t="s">
        <v>10850</v>
      </c>
      <c r="F1439" t="s">
        <v>3585</v>
      </c>
      <c r="G1439" t="s">
        <v>3387</v>
      </c>
      <c r="H1439" t="s">
        <v>3975</v>
      </c>
      <c r="I1439" t="s">
        <v>3627</v>
      </c>
      <c r="J1439" t="s">
        <v>3578</v>
      </c>
      <c r="K1439" t="s">
        <v>3545</v>
      </c>
      <c r="L1439" t="s">
        <v>10851</v>
      </c>
      <c r="M1439" t="s">
        <v>10852</v>
      </c>
      <c r="N1439" t="s">
        <v>3394</v>
      </c>
      <c r="O1439" t="s">
        <v>3605</v>
      </c>
      <c r="P1439">
        <v>76</v>
      </c>
      <c r="Q1439" t="s">
        <v>3396</v>
      </c>
      <c r="R1439">
        <v>211</v>
      </c>
      <c r="S1439" t="s">
        <v>5389</v>
      </c>
      <c r="T1439" t="s">
        <v>5389</v>
      </c>
      <c r="U1439" t="s">
        <v>3398</v>
      </c>
    </row>
    <row r="1440" spans="1:21" x14ac:dyDescent="0.2">
      <c r="A1440">
        <v>2890</v>
      </c>
      <c r="B1440" t="s">
        <v>1697</v>
      </c>
      <c r="C1440" t="s">
        <v>10853</v>
      </c>
      <c r="D1440" t="s">
        <v>10854</v>
      </c>
      <c r="F1440" t="s">
        <v>3585</v>
      </c>
      <c r="G1440" t="s">
        <v>8648</v>
      </c>
      <c r="H1440" t="s">
        <v>20945</v>
      </c>
      <c r="I1440" t="s">
        <v>5139</v>
      </c>
      <c r="J1440" t="s">
        <v>3671</v>
      </c>
      <c r="K1440" t="s">
        <v>3545</v>
      </c>
      <c r="L1440" t="s">
        <v>10855</v>
      </c>
      <c r="M1440" t="s">
        <v>10856</v>
      </c>
      <c r="O1440" t="s">
        <v>10570</v>
      </c>
      <c r="P1440">
        <v>31</v>
      </c>
      <c r="Q1440" t="s">
        <v>6350</v>
      </c>
      <c r="R1440">
        <v>231</v>
      </c>
      <c r="S1440" t="s">
        <v>10857</v>
      </c>
      <c r="T1440" t="s">
        <v>10857</v>
      </c>
      <c r="U1440" t="s">
        <v>3752</v>
      </c>
    </row>
    <row r="1441" spans="1:21" x14ac:dyDescent="0.2">
      <c r="A1441">
        <v>2891</v>
      </c>
      <c r="B1441" t="s">
        <v>1697</v>
      </c>
      <c r="C1441" t="s">
        <v>10858</v>
      </c>
      <c r="D1441" t="s">
        <v>10859</v>
      </c>
      <c r="F1441" t="s">
        <v>3552</v>
      </c>
      <c r="G1441" t="s">
        <v>3387</v>
      </c>
      <c r="H1441" t="s">
        <v>10860</v>
      </c>
      <c r="I1441" t="s">
        <v>3428</v>
      </c>
      <c r="J1441" t="s">
        <v>3512</v>
      </c>
      <c r="K1441" t="s">
        <v>3545</v>
      </c>
      <c r="L1441" t="s">
        <v>6906</v>
      </c>
      <c r="M1441" t="s">
        <v>10861</v>
      </c>
      <c r="O1441" t="s">
        <v>3605</v>
      </c>
      <c r="P1441">
        <v>74</v>
      </c>
      <c r="Q1441" t="s">
        <v>4485</v>
      </c>
      <c r="R1441">
        <v>202</v>
      </c>
      <c r="S1441" t="s">
        <v>4508</v>
      </c>
      <c r="T1441" t="s">
        <v>4508</v>
      </c>
      <c r="U1441" t="s">
        <v>5233</v>
      </c>
    </row>
    <row r="1442" spans="1:21" x14ac:dyDescent="0.2">
      <c r="A1442">
        <v>2892</v>
      </c>
      <c r="B1442" t="s">
        <v>1697</v>
      </c>
      <c r="C1442" t="s">
        <v>10862</v>
      </c>
      <c r="D1442" t="s">
        <v>4851</v>
      </c>
      <c r="F1442" t="s">
        <v>6885</v>
      </c>
      <c r="G1442" t="s">
        <v>3535</v>
      </c>
      <c r="H1442" t="s">
        <v>3873</v>
      </c>
      <c r="I1442" t="s">
        <v>3627</v>
      </c>
      <c r="J1442" t="s">
        <v>3390</v>
      </c>
      <c r="K1442" t="s">
        <v>3422</v>
      </c>
      <c r="L1442" t="s">
        <v>10863</v>
      </c>
      <c r="M1442" t="s">
        <v>10864</v>
      </c>
      <c r="N1442" t="s">
        <v>3433</v>
      </c>
      <c r="O1442" t="s">
        <v>6335</v>
      </c>
      <c r="P1442">
        <v>34</v>
      </c>
      <c r="Q1442" t="s">
        <v>6336</v>
      </c>
      <c r="R1442">
        <v>230</v>
      </c>
      <c r="S1442" t="s">
        <v>10865</v>
      </c>
      <c r="T1442" t="s">
        <v>10865</v>
      </c>
      <c r="U1442" t="s">
        <v>10451</v>
      </c>
    </row>
    <row r="1443" spans="1:21" x14ac:dyDescent="0.2">
      <c r="A1443">
        <v>2893</v>
      </c>
      <c r="B1443" t="s">
        <v>1697</v>
      </c>
      <c r="C1443" t="s">
        <v>10866</v>
      </c>
      <c r="D1443" t="s">
        <v>10867</v>
      </c>
      <c r="F1443" t="s">
        <v>8063</v>
      </c>
      <c r="G1443" t="s">
        <v>5547</v>
      </c>
      <c r="H1443" t="s">
        <v>8877</v>
      </c>
      <c r="I1443" t="s">
        <v>4618</v>
      </c>
      <c r="J1443" t="s">
        <v>3671</v>
      </c>
      <c r="K1443" t="s">
        <v>3422</v>
      </c>
      <c r="L1443" t="s">
        <v>10868</v>
      </c>
      <c r="M1443" t="s">
        <v>10869</v>
      </c>
      <c r="O1443" t="s">
        <v>6961</v>
      </c>
      <c r="P1443">
        <v>74</v>
      </c>
      <c r="Q1443" t="s">
        <v>4485</v>
      </c>
      <c r="R1443">
        <v>202</v>
      </c>
      <c r="S1443" t="s">
        <v>10573</v>
      </c>
      <c r="T1443" t="s">
        <v>10573</v>
      </c>
      <c r="U1443" t="s">
        <v>4119</v>
      </c>
    </row>
    <row r="1444" spans="1:21" x14ac:dyDescent="0.2">
      <c r="A1444">
        <v>2894</v>
      </c>
      <c r="B1444" t="s">
        <v>1697</v>
      </c>
      <c r="C1444" t="s">
        <v>10870</v>
      </c>
      <c r="D1444" t="s">
        <v>10871</v>
      </c>
      <c r="F1444" t="s">
        <v>3669</v>
      </c>
      <c r="G1444" t="s">
        <v>10872</v>
      </c>
      <c r="H1444" t="s">
        <v>21532</v>
      </c>
      <c r="I1444" t="s">
        <v>3595</v>
      </c>
      <c r="J1444" t="s">
        <v>3857</v>
      </c>
      <c r="K1444" t="s">
        <v>3545</v>
      </c>
      <c r="L1444" t="s">
        <v>10873</v>
      </c>
      <c r="M1444" t="s">
        <v>10874</v>
      </c>
      <c r="O1444" t="s">
        <v>22247</v>
      </c>
      <c r="P1444">
        <v>17</v>
      </c>
      <c r="Q1444" t="s">
        <v>4485</v>
      </c>
      <c r="R1444">
        <v>202</v>
      </c>
      <c r="S1444" t="s">
        <v>5754</v>
      </c>
      <c r="T1444" t="s">
        <v>5754</v>
      </c>
      <c r="U1444" t="s">
        <v>10566</v>
      </c>
    </row>
    <row r="1445" spans="1:21" x14ac:dyDescent="0.2">
      <c r="A1445">
        <v>2895</v>
      </c>
      <c r="B1445" t="s">
        <v>1697</v>
      </c>
      <c r="C1445" t="s">
        <v>10875</v>
      </c>
      <c r="D1445" t="s">
        <v>10876</v>
      </c>
      <c r="F1445" t="s">
        <v>9527</v>
      </c>
      <c r="G1445" t="s">
        <v>3465</v>
      </c>
      <c r="H1445" t="s">
        <v>4722</v>
      </c>
      <c r="I1445" t="s">
        <v>3627</v>
      </c>
      <c r="J1445" t="s">
        <v>3544</v>
      </c>
      <c r="K1445" t="s">
        <v>3422</v>
      </c>
      <c r="L1445" t="s">
        <v>10877</v>
      </c>
      <c r="M1445" t="s">
        <v>10878</v>
      </c>
      <c r="N1445" t="s">
        <v>3433</v>
      </c>
      <c r="O1445" t="s">
        <v>5232</v>
      </c>
      <c r="P1445">
        <v>33</v>
      </c>
      <c r="Q1445" t="s">
        <v>6336</v>
      </c>
      <c r="R1445">
        <v>233</v>
      </c>
      <c r="S1445" t="s">
        <v>10865</v>
      </c>
      <c r="T1445" t="s">
        <v>10865</v>
      </c>
      <c r="U1445" t="s">
        <v>10879</v>
      </c>
    </row>
    <row r="1446" spans="1:21" x14ac:dyDescent="0.2">
      <c r="A1446">
        <v>2896</v>
      </c>
      <c r="B1446" t="s">
        <v>1697</v>
      </c>
      <c r="C1446" t="s">
        <v>10880</v>
      </c>
      <c r="D1446" t="s">
        <v>5202</v>
      </c>
      <c r="E1446" t="s">
        <v>20879</v>
      </c>
      <c r="F1446" t="s">
        <v>7919</v>
      </c>
      <c r="G1446" t="s">
        <v>9383</v>
      </c>
      <c r="H1446" t="s">
        <v>21533</v>
      </c>
      <c r="I1446" t="s">
        <v>22206</v>
      </c>
      <c r="J1446" t="s">
        <v>5477</v>
      </c>
      <c r="K1446" t="s">
        <v>6121</v>
      </c>
      <c r="L1446" t="s">
        <v>10881</v>
      </c>
      <c r="M1446" t="s">
        <v>10882</v>
      </c>
      <c r="O1446" t="s">
        <v>10603</v>
      </c>
      <c r="P1446">
        <v>138</v>
      </c>
      <c r="S1446" t="s">
        <v>5736</v>
      </c>
      <c r="T1446" t="s">
        <v>5736</v>
      </c>
      <c r="U1446" t="s">
        <v>5736</v>
      </c>
    </row>
    <row r="1447" spans="1:21" x14ac:dyDescent="0.2">
      <c r="A1447">
        <v>2897</v>
      </c>
      <c r="B1447" t="s">
        <v>1697</v>
      </c>
      <c r="C1447" t="s">
        <v>10883</v>
      </c>
      <c r="D1447" t="s">
        <v>5202</v>
      </c>
      <c r="E1447" t="s">
        <v>20879</v>
      </c>
      <c r="F1447" t="s">
        <v>7919</v>
      </c>
      <c r="G1447" t="s">
        <v>3387</v>
      </c>
      <c r="H1447" t="s">
        <v>4174</v>
      </c>
      <c r="I1447" t="s">
        <v>22206</v>
      </c>
      <c r="J1447" t="s">
        <v>5823</v>
      </c>
      <c r="K1447" t="s">
        <v>6121</v>
      </c>
      <c r="L1447" t="s">
        <v>10884</v>
      </c>
      <c r="M1447" t="s">
        <v>10885</v>
      </c>
      <c r="O1447" t="s">
        <v>6349</v>
      </c>
      <c r="P1447">
        <v>35</v>
      </c>
      <c r="S1447" t="s">
        <v>10573</v>
      </c>
      <c r="T1447" t="s">
        <v>10573</v>
      </c>
      <c r="U1447" t="s">
        <v>10573</v>
      </c>
    </row>
    <row r="1448" spans="1:21" x14ac:dyDescent="0.2">
      <c r="A1448">
        <v>2898</v>
      </c>
      <c r="B1448" t="s">
        <v>1697</v>
      </c>
      <c r="C1448" t="s">
        <v>10886</v>
      </c>
      <c r="D1448" t="s">
        <v>5202</v>
      </c>
      <c r="E1448" t="s">
        <v>20879</v>
      </c>
      <c r="F1448" t="s">
        <v>7919</v>
      </c>
      <c r="G1448" t="s">
        <v>7091</v>
      </c>
      <c r="H1448" t="s">
        <v>4174</v>
      </c>
      <c r="I1448" t="s">
        <v>22206</v>
      </c>
      <c r="J1448" t="s">
        <v>5823</v>
      </c>
      <c r="K1448" t="s">
        <v>6121</v>
      </c>
      <c r="L1448" t="s">
        <v>10887</v>
      </c>
      <c r="M1448" t="s">
        <v>10888</v>
      </c>
      <c r="O1448" t="s">
        <v>6407</v>
      </c>
      <c r="P1448">
        <v>131</v>
      </c>
      <c r="S1448" t="s">
        <v>6514</v>
      </c>
      <c r="T1448" t="s">
        <v>6514</v>
      </c>
      <c r="U1448" t="s">
        <v>6514</v>
      </c>
    </row>
    <row r="1449" spans="1:21" x14ac:dyDescent="0.2">
      <c r="A1449">
        <v>2899</v>
      </c>
      <c r="B1449" t="s">
        <v>1697</v>
      </c>
      <c r="C1449" t="s">
        <v>10889</v>
      </c>
      <c r="D1449" t="s">
        <v>10890</v>
      </c>
      <c r="F1449" t="s">
        <v>3833</v>
      </c>
      <c r="G1449" t="s">
        <v>21409</v>
      </c>
      <c r="H1449" t="s">
        <v>21534</v>
      </c>
      <c r="I1449" t="s">
        <v>6951</v>
      </c>
      <c r="J1449" t="s">
        <v>4562</v>
      </c>
      <c r="K1449" t="s">
        <v>3545</v>
      </c>
      <c r="L1449" t="s">
        <v>10891</v>
      </c>
      <c r="M1449" t="s">
        <v>10892</v>
      </c>
      <c r="O1449" t="s">
        <v>7228</v>
      </c>
      <c r="P1449">
        <v>98</v>
      </c>
      <c r="Q1449" t="s">
        <v>4485</v>
      </c>
      <c r="R1449">
        <v>173</v>
      </c>
      <c r="S1449" t="s">
        <v>10893</v>
      </c>
      <c r="T1449" t="s">
        <v>10893</v>
      </c>
      <c r="U1449" t="s">
        <v>4264</v>
      </c>
    </row>
    <row r="1450" spans="1:21" x14ac:dyDescent="0.2">
      <c r="A1450">
        <v>290</v>
      </c>
      <c r="B1450" t="s">
        <v>1697</v>
      </c>
      <c r="C1450" t="s">
        <v>10894</v>
      </c>
      <c r="D1450" t="s">
        <v>10895</v>
      </c>
      <c r="F1450" t="s">
        <v>3585</v>
      </c>
      <c r="G1450" t="s">
        <v>3542</v>
      </c>
      <c r="H1450" t="s">
        <v>3640</v>
      </c>
      <c r="I1450" t="s">
        <v>3595</v>
      </c>
      <c r="J1450" t="s">
        <v>3467</v>
      </c>
      <c r="K1450" t="s">
        <v>3545</v>
      </c>
      <c r="L1450" t="s">
        <v>10896</v>
      </c>
      <c r="M1450" t="s">
        <v>10897</v>
      </c>
      <c r="N1450" t="s">
        <v>3433</v>
      </c>
      <c r="O1450" t="s">
        <v>3605</v>
      </c>
      <c r="P1450">
        <v>76</v>
      </c>
      <c r="Q1450" t="s">
        <v>3396</v>
      </c>
      <c r="R1450">
        <v>211</v>
      </c>
      <c r="S1450" t="s">
        <v>5389</v>
      </c>
      <c r="T1450" t="s">
        <v>5389</v>
      </c>
      <c r="U1450" t="s">
        <v>6835</v>
      </c>
    </row>
    <row r="1451" spans="1:21" x14ac:dyDescent="0.2">
      <c r="A1451">
        <v>2900</v>
      </c>
      <c r="B1451" t="s">
        <v>1697</v>
      </c>
      <c r="C1451" t="s">
        <v>10898</v>
      </c>
      <c r="D1451" t="s">
        <v>10899</v>
      </c>
      <c r="F1451" t="s">
        <v>10900</v>
      </c>
      <c r="G1451" t="s">
        <v>3625</v>
      </c>
      <c r="H1451" t="s">
        <v>5023</v>
      </c>
      <c r="I1451" t="s">
        <v>10901</v>
      </c>
      <c r="J1451" t="s">
        <v>3642</v>
      </c>
      <c r="K1451" t="s">
        <v>3430</v>
      </c>
      <c r="L1451" t="s">
        <v>10902</v>
      </c>
      <c r="M1451" t="s">
        <v>10903</v>
      </c>
      <c r="N1451" t="s">
        <v>3433</v>
      </c>
      <c r="Q1451" t="s">
        <v>5178</v>
      </c>
      <c r="R1451">
        <v>151</v>
      </c>
      <c r="S1451" t="s">
        <v>10904</v>
      </c>
      <c r="T1451" t="s">
        <v>10904</v>
      </c>
      <c r="U1451" t="s">
        <v>6956</v>
      </c>
    </row>
    <row r="1452" spans="1:21" x14ac:dyDescent="0.2">
      <c r="A1452">
        <v>2901</v>
      </c>
      <c r="B1452" t="s">
        <v>1697</v>
      </c>
      <c r="C1452" t="s">
        <v>10905</v>
      </c>
      <c r="D1452" t="s">
        <v>10906</v>
      </c>
      <c r="F1452" t="s">
        <v>3552</v>
      </c>
      <c r="G1452" t="s">
        <v>3625</v>
      </c>
      <c r="H1452" t="s">
        <v>5045</v>
      </c>
      <c r="I1452" t="s">
        <v>10907</v>
      </c>
      <c r="J1452" t="s">
        <v>3411</v>
      </c>
      <c r="K1452" t="s">
        <v>3545</v>
      </c>
      <c r="L1452" t="s">
        <v>10908</v>
      </c>
      <c r="M1452" t="s">
        <v>10909</v>
      </c>
      <c r="N1452" t="s">
        <v>3433</v>
      </c>
      <c r="O1452" t="s">
        <v>8603</v>
      </c>
      <c r="P1452">
        <v>51</v>
      </c>
      <c r="Q1452" t="s">
        <v>5178</v>
      </c>
      <c r="R1452">
        <v>151</v>
      </c>
      <c r="S1452" t="s">
        <v>3565</v>
      </c>
      <c r="T1452" t="s">
        <v>3565</v>
      </c>
      <c r="U1452" t="s">
        <v>6956</v>
      </c>
    </row>
    <row r="1453" spans="1:21" x14ac:dyDescent="0.2">
      <c r="A1453">
        <v>2902</v>
      </c>
      <c r="B1453" t="s">
        <v>1697</v>
      </c>
      <c r="C1453" t="s">
        <v>10910</v>
      </c>
      <c r="D1453" t="s">
        <v>10911</v>
      </c>
      <c r="F1453" t="s">
        <v>10912</v>
      </c>
      <c r="G1453" t="s">
        <v>3387</v>
      </c>
      <c r="H1453" t="s">
        <v>12354</v>
      </c>
      <c r="I1453" t="s">
        <v>10913</v>
      </c>
      <c r="J1453" t="s">
        <v>3642</v>
      </c>
      <c r="K1453" t="s">
        <v>3391</v>
      </c>
      <c r="L1453" t="s">
        <v>10914</v>
      </c>
      <c r="M1453" t="s">
        <v>10915</v>
      </c>
      <c r="N1453" t="s">
        <v>3433</v>
      </c>
      <c r="O1453" t="s">
        <v>20883</v>
      </c>
      <c r="P1453">
        <v>51</v>
      </c>
      <c r="Q1453" t="s">
        <v>5178</v>
      </c>
      <c r="R1453">
        <v>151</v>
      </c>
      <c r="S1453" t="s">
        <v>3565</v>
      </c>
      <c r="T1453" t="s">
        <v>3565</v>
      </c>
      <c r="U1453" t="s">
        <v>6956</v>
      </c>
    </row>
    <row r="1454" spans="1:21" x14ac:dyDescent="0.2">
      <c r="A1454">
        <v>2903</v>
      </c>
      <c r="B1454" t="s">
        <v>1697</v>
      </c>
      <c r="C1454" t="s">
        <v>10916</v>
      </c>
      <c r="D1454" t="s">
        <v>10917</v>
      </c>
      <c r="F1454" t="s">
        <v>3585</v>
      </c>
      <c r="G1454" t="s">
        <v>3387</v>
      </c>
      <c r="H1454" t="s">
        <v>3975</v>
      </c>
      <c r="I1454" t="s">
        <v>8790</v>
      </c>
      <c r="J1454" t="s">
        <v>3512</v>
      </c>
      <c r="K1454" t="s">
        <v>3545</v>
      </c>
      <c r="L1454" t="s">
        <v>10918</v>
      </c>
      <c r="M1454" t="s">
        <v>10919</v>
      </c>
      <c r="N1454" t="s">
        <v>3433</v>
      </c>
      <c r="O1454" t="s">
        <v>8603</v>
      </c>
      <c r="P1454">
        <v>51</v>
      </c>
      <c r="Q1454" t="s">
        <v>5178</v>
      </c>
      <c r="R1454">
        <v>151</v>
      </c>
      <c r="S1454" t="s">
        <v>10049</v>
      </c>
      <c r="T1454" t="s">
        <v>10049</v>
      </c>
      <c r="U1454" t="s">
        <v>7268</v>
      </c>
    </row>
    <row r="1455" spans="1:21" x14ac:dyDescent="0.2">
      <c r="A1455">
        <v>2904</v>
      </c>
      <c r="B1455" t="s">
        <v>1697</v>
      </c>
      <c r="C1455" t="s">
        <v>10920</v>
      </c>
      <c r="D1455" t="s">
        <v>10921</v>
      </c>
      <c r="F1455" t="s">
        <v>3585</v>
      </c>
      <c r="G1455" t="s">
        <v>3387</v>
      </c>
      <c r="H1455" t="s">
        <v>3436</v>
      </c>
      <c r="I1455" t="s">
        <v>8790</v>
      </c>
      <c r="J1455" t="s">
        <v>9289</v>
      </c>
      <c r="K1455" t="s">
        <v>3545</v>
      </c>
      <c r="L1455" t="s">
        <v>10922</v>
      </c>
      <c r="M1455" t="s">
        <v>10923</v>
      </c>
      <c r="N1455" t="s">
        <v>3433</v>
      </c>
      <c r="O1455" t="s">
        <v>20883</v>
      </c>
      <c r="P1455">
        <v>51</v>
      </c>
      <c r="Q1455" t="s">
        <v>5178</v>
      </c>
      <c r="R1455">
        <v>151</v>
      </c>
      <c r="S1455" t="s">
        <v>3565</v>
      </c>
      <c r="T1455" t="s">
        <v>3565</v>
      </c>
      <c r="U1455" t="s">
        <v>6956</v>
      </c>
    </row>
    <row r="1456" spans="1:21" x14ac:dyDescent="0.2">
      <c r="A1456">
        <v>2905</v>
      </c>
      <c r="B1456" t="s">
        <v>1697</v>
      </c>
      <c r="C1456" t="s">
        <v>10924</v>
      </c>
      <c r="D1456" t="s">
        <v>10925</v>
      </c>
      <c r="F1456" t="s">
        <v>3585</v>
      </c>
      <c r="G1456" t="s">
        <v>21535</v>
      </c>
      <c r="H1456" t="s">
        <v>21536</v>
      </c>
      <c r="I1456" t="s">
        <v>10926</v>
      </c>
      <c r="J1456" t="s">
        <v>10927</v>
      </c>
      <c r="K1456" t="s">
        <v>3545</v>
      </c>
      <c r="L1456" t="s">
        <v>10928</v>
      </c>
      <c r="M1456" t="s">
        <v>10929</v>
      </c>
      <c r="O1456" t="s">
        <v>5263</v>
      </c>
      <c r="P1456">
        <v>54</v>
      </c>
      <c r="Q1456" t="s">
        <v>5178</v>
      </c>
      <c r="R1456">
        <v>151</v>
      </c>
      <c r="S1456" t="s">
        <v>9611</v>
      </c>
      <c r="T1456" t="s">
        <v>9611</v>
      </c>
      <c r="U1456" t="s">
        <v>10262</v>
      </c>
    </row>
    <row r="1457" spans="1:21" x14ac:dyDescent="0.2">
      <c r="A1457">
        <v>2906</v>
      </c>
      <c r="B1457" t="s">
        <v>1697</v>
      </c>
      <c r="C1457" t="s">
        <v>10930</v>
      </c>
      <c r="D1457" t="s">
        <v>10931</v>
      </c>
      <c r="F1457" t="s">
        <v>3585</v>
      </c>
      <c r="G1457" t="s">
        <v>7091</v>
      </c>
      <c r="H1457" t="s">
        <v>3763</v>
      </c>
      <c r="I1457" t="s">
        <v>9420</v>
      </c>
      <c r="J1457" t="s">
        <v>4024</v>
      </c>
      <c r="K1457" t="s">
        <v>3545</v>
      </c>
      <c r="L1457" t="s">
        <v>10932</v>
      </c>
      <c r="M1457" t="s">
        <v>10933</v>
      </c>
      <c r="N1457" t="s">
        <v>3433</v>
      </c>
      <c r="O1457" t="s">
        <v>20883</v>
      </c>
      <c r="P1457">
        <v>51</v>
      </c>
      <c r="Q1457" t="s">
        <v>5178</v>
      </c>
      <c r="R1457">
        <v>151</v>
      </c>
      <c r="S1457" t="s">
        <v>3565</v>
      </c>
      <c r="T1457" t="s">
        <v>3565</v>
      </c>
      <c r="U1457" t="s">
        <v>7242</v>
      </c>
    </row>
    <row r="1458" spans="1:21" x14ac:dyDescent="0.2">
      <c r="A1458">
        <v>2907</v>
      </c>
      <c r="B1458" t="s">
        <v>1697</v>
      </c>
      <c r="C1458" t="s">
        <v>10934</v>
      </c>
      <c r="D1458" t="s">
        <v>10935</v>
      </c>
      <c r="F1458" t="s">
        <v>3585</v>
      </c>
      <c r="G1458" t="s">
        <v>9432</v>
      </c>
      <c r="H1458" t="s">
        <v>19625</v>
      </c>
      <c r="I1458" t="s">
        <v>5631</v>
      </c>
      <c r="J1458" t="s">
        <v>7605</v>
      </c>
      <c r="K1458" t="s">
        <v>3545</v>
      </c>
      <c r="L1458" t="s">
        <v>10936</v>
      </c>
      <c r="M1458" t="s">
        <v>20963</v>
      </c>
      <c r="N1458" t="s">
        <v>20964</v>
      </c>
      <c r="O1458" t="s">
        <v>5263</v>
      </c>
      <c r="P1458">
        <v>54</v>
      </c>
      <c r="Q1458" t="s">
        <v>5178</v>
      </c>
      <c r="R1458">
        <v>151</v>
      </c>
      <c r="S1458" t="s">
        <v>10000</v>
      </c>
      <c r="T1458" t="s">
        <v>10000</v>
      </c>
      <c r="U1458" t="s">
        <v>10262</v>
      </c>
    </row>
    <row r="1459" spans="1:21" x14ac:dyDescent="0.2">
      <c r="A1459">
        <v>2908</v>
      </c>
      <c r="B1459" t="s">
        <v>1697</v>
      </c>
      <c r="C1459" t="s">
        <v>10937</v>
      </c>
      <c r="D1459" t="s">
        <v>10938</v>
      </c>
      <c r="F1459" t="s">
        <v>10939</v>
      </c>
      <c r="G1459" t="s">
        <v>5888</v>
      </c>
      <c r="H1459" t="s">
        <v>12327</v>
      </c>
      <c r="I1459" t="s">
        <v>8790</v>
      </c>
      <c r="J1459" t="s">
        <v>3642</v>
      </c>
      <c r="K1459" t="s">
        <v>3422</v>
      </c>
      <c r="L1459" t="s">
        <v>10940</v>
      </c>
      <c r="M1459" t="s">
        <v>10941</v>
      </c>
      <c r="N1459" t="s">
        <v>3433</v>
      </c>
      <c r="O1459" t="s">
        <v>20883</v>
      </c>
      <c r="P1459">
        <v>51</v>
      </c>
      <c r="Q1459" t="s">
        <v>5178</v>
      </c>
      <c r="R1459">
        <v>151</v>
      </c>
      <c r="S1459" t="s">
        <v>3759</v>
      </c>
      <c r="T1459" t="s">
        <v>3759</v>
      </c>
      <c r="U1459" t="s">
        <v>6956</v>
      </c>
    </row>
    <row r="1460" spans="1:21" x14ac:dyDescent="0.2">
      <c r="A1460">
        <v>2909</v>
      </c>
      <c r="B1460" t="s">
        <v>1697</v>
      </c>
      <c r="C1460" t="s">
        <v>10942</v>
      </c>
      <c r="D1460" t="s">
        <v>10943</v>
      </c>
      <c r="F1460" t="s">
        <v>10944</v>
      </c>
      <c r="G1460" t="s">
        <v>3387</v>
      </c>
      <c r="H1460" t="s">
        <v>21537</v>
      </c>
      <c r="I1460" t="s">
        <v>5856</v>
      </c>
      <c r="J1460" t="s">
        <v>3802</v>
      </c>
      <c r="K1460" t="s">
        <v>3422</v>
      </c>
      <c r="L1460" t="s">
        <v>10945</v>
      </c>
      <c r="M1460" t="s">
        <v>10946</v>
      </c>
      <c r="N1460" t="s">
        <v>3433</v>
      </c>
      <c r="O1460" t="s">
        <v>8603</v>
      </c>
      <c r="P1460">
        <v>51</v>
      </c>
      <c r="Q1460" t="s">
        <v>5178</v>
      </c>
      <c r="R1460">
        <v>151</v>
      </c>
      <c r="S1460" t="s">
        <v>3759</v>
      </c>
      <c r="T1460" t="s">
        <v>3759</v>
      </c>
      <c r="U1460" t="s">
        <v>6956</v>
      </c>
    </row>
    <row r="1461" spans="1:21" x14ac:dyDescent="0.2">
      <c r="A1461">
        <v>291</v>
      </c>
      <c r="B1461" t="s">
        <v>1697</v>
      </c>
      <c r="C1461" t="s">
        <v>10947</v>
      </c>
      <c r="D1461" t="s">
        <v>10948</v>
      </c>
      <c r="F1461" t="s">
        <v>3677</v>
      </c>
      <c r="G1461" t="s">
        <v>3387</v>
      </c>
      <c r="H1461" t="s">
        <v>10949</v>
      </c>
      <c r="I1461" t="s">
        <v>3428</v>
      </c>
      <c r="J1461" t="s">
        <v>3578</v>
      </c>
      <c r="K1461" t="s">
        <v>3497</v>
      </c>
      <c r="L1461" t="s">
        <v>10950</v>
      </c>
      <c r="M1461" t="s">
        <v>10951</v>
      </c>
      <c r="N1461" t="s">
        <v>3433</v>
      </c>
      <c r="O1461" t="s">
        <v>3598</v>
      </c>
      <c r="P1461">
        <v>93</v>
      </c>
      <c r="Q1461" t="s">
        <v>3396</v>
      </c>
      <c r="R1461">
        <v>206</v>
      </c>
      <c r="S1461" t="s">
        <v>10952</v>
      </c>
      <c r="T1461" t="s">
        <v>10952</v>
      </c>
      <c r="U1461" t="s">
        <v>3936</v>
      </c>
    </row>
    <row r="1462" spans="1:21" x14ac:dyDescent="0.2">
      <c r="A1462">
        <v>2910</v>
      </c>
      <c r="B1462" t="s">
        <v>1697</v>
      </c>
      <c r="C1462" t="s">
        <v>10953</v>
      </c>
      <c r="D1462" t="s">
        <v>10954</v>
      </c>
      <c r="F1462" t="s">
        <v>3585</v>
      </c>
      <c r="G1462" t="s">
        <v>10955</v>
      </c>
      <c r="H1462" t="s">
        <v>21538</v>
      </c>
      <c r="I1462" t="s">
        <v>8607</v>
      </c>
      <c r="J1462" t="s">
        <v>3467</v>
      </c>
      <c r="K1462" t="s">
        <v>3422</v>
      </c>
      <c r="L1462" t="s">
        <v>10956</v>
      </c>
      <c r="M1462" t="s">
        <v>10957</v>
      </c>
      <c r="N1462" t="s">
        <v>3433</v>
      </c>
      <c r="O1462" t="s">
        <v>20883</v>
      </c>
      <c r="P1462">
        <v>51</v>
      </c>
      <c r="Q1462" t="s">
        <v>5178</v>
      </c>
      <c r="R1462">
        <v>151</v>
      </c>
      <c r="S1462" t="s">
        <v>3759</v>
      </c>
      <c r="T1462" t="s">
        <v>3759</v>
      </c>
      <c r="U1462" t="s">
        <v>8393</v>
      </c>
    </row>
    <row r="1463" spans="1:21" x14ac:dyDescent="0.2">
      <c r="A1463">
        <v>2911</v>
      </c>
      <c r="B1463" t="s">
        <v>1697</v>
      </c>
      <c r="C1463" t="s">
        <v>10958</v>
      </c>
      <c r="D1463" t="s">
        <v>10959</v>
      </c>
      <c r="F1463" t="s">
        <v>3669</v>
      </c>
      <c r="G1463" t="s">
        <v>3535</v>
      </c>
      <c r="H1463" t="s">
        <v>3444</v>
      </c>
      <c r="I1463" t="s">
        <v>8790</v>
      </c>
      <c r="J1463" t="s">
        <v>3411</v>
      </c>
      <c r="K1463" t="s">
        <v>3422</v>
      </c>
      <c r="L1463" t="s">
        <v>10960</v>
      </c>
      <c r="M1463" t="s">
        <v>10961</v>
      </c>
      <c r="N1463" t="s">
        <v>3433</v>
      </c>
      <c r="O1463" t="s">
        <v>8603</v>
      </c>
      <c r="P1463">
        <v>51</v>
      </c>
      <c r="Q1463" t="s">
        <v>5178</v>
      </c>
      <c r="R1463">
        <v>151</v>
      </c>
      <c r="S1463" t="s">
        <v>3759</v>
      </c>
      <c r="T1463" t="s">
        <v>3759</v>
      </c>
      <c r="U1463" t="s">
        <v>7015</v>
      </c>
    </row>
    <row r="1464" spans="1:21" x14ac:dyDescent="0.2">
      <c r="A1464">
        <v>2912</v>
      </c>
      <c r="B1464" t="s">
        <v>1697</v>
      </c>
      <c r="C1464" t="s">
        <v>10962</v>
      </c>
      <c r="D1464" t="s">
        <v>5202</v>
      </c>
      <c r="F1464" t="s">
        <v>7919</v>
      </c>
      <c r="G1464" t="s">
        <v>3387</v>
      </c>
      <c r="H1464" t="s">
        <v>4174</v>
      </c>
      <c r="I1464" t="s">
        <v>22251</v>
      </c>
      <c r="J1464" t="s">
        <v>3671</v>
      </c>
      <c r="K1464" t="s">
        <v>3391</v>
      </c>
      <c r="L1464" t="s">
        <v>10963</v>
      </c>
      <c r="M1464" t="s">
        <v>10964</v>
      </c>
      <c r="O1464" t="s">
        <v>5326</v>
      </c>
      <c r="P1464">
        <v>56</v>
      </c>
      <c r="Q1464" t="s">
        <v>5178</v>
      </c>
      <c r="R1464">
        <v>150</v>
      </c>
      <c r="S1464" t="s">
        <v>10965</v>
      </c>
      <c r="T1464" t="s">
        <v>3710</v>
      </c>
      <c r="U1464" t="s">
        <v>3710</v>
      </c>
    </row>
    <row r="1465" spans="1:21" x14ac:dyDescent="0.2">
      <c r="A1465">
        <v>2913</v>
      </c>
      <c r="B1465" t="s">
        <v>1697</v>
      </c>
      <c r="C1465" t="s">
        <v>10966</v>
      </c>
      <c r="D1465" t="s">
        <v>10967</v>
      </c>
      <c r="F1465" t="s">
        <v>3833</v>
      </c>
      <c r="G1465" t="s">
        <v>21539</v>
      </c>
      <c r="H1465" t="s">
        <v>21540</v>
      </c>
      <c r="I1465" t="s">
        <v>10926</v>
      </c>
      <c r="J1465" t="s">
        <v>3679</v>
      </c>
      <c r="K1465" t="s">
        <v>3545</v>
      </c>
      <c r="L1465" t="s">
        <v>10970</v>
      </c>
      <c r="M1465" t="s">
        <v>10971</v>
      </c>
      <c r="O1465" t="s">
        <v>20887</v>
      </c>
      <c r="P1465">
        <v>112</v>
      </c>
      <c r="Q1465" t="s">
        <v>5178</v>
      </c>
      <c r="R1465">
        <v>151</v>
      </c>
      <c r="S1465" t="s">
        <v>10972</v>
      </c>
      <c r="T1465" t="s">
        <v>10972</v>
      </c>
      <c r="U1465" t="s">
        <v>5311</v>
      </c>
    </row>
    <row r="1466" spans="1:21" x14ac:dyDescent="0.2">
      <c r="A1466">
        <v>2914</v>
      </c>
      <c r="B1466" t="s">
        <v>1697</v>
      </c>
      <c r="C1466" t="s">
        <v>10973</v>
      </c>
      <c r="D1466" t="s">
        <v>10974</v>
      </c>
      <c r="F1466" t="s">
        <v>3669</v>
      </c>
      <c r="G1466" t="s">
        <v>10583</v>
      </c>
      <c r="H1466" t="s">
        <v>7018</v>
      </c>
      <c r="I1466" t="s">
        <v>10975</v>
      </c>
      <c r="J1466" t="s">
        <v>10200</v>
      </c>
      <c r="K1466" t="s">
        <v>3545</v>
      </c>
      <c r="L1466" t="s">
        <v>10976</v>
      </c>
      <c r="M1466" t="s">
        <v>10977</v>
      </c>
      <c r="N1466" t="s">
        <v>3394</v>
      </c>
      <c r="O1466" t="s">
        <v>20887</v>
      </c>
      <c r="P1466">
        <v>112</v>
      </c>
      <c r="Q1466" t="s">
        <v>5178</v>
      </c>
      <c r="R1466">
        <v>151</v>
      </c>
      <c r="S1466" t="s">
        <v>4937</v>
      </c>
      <c r="T1466" t="s">
        <v>4937</v>
      </c>
      <c r="U1466" t="s">
        <v>3682</v>
      </c>
    </row>
    <row r="1467" spans="1:21" x14ac:dyDescent="0.2">
      <c r="A1467">
        <v>2915</v>
      </c>
      <c r="B1467" t="s">
        <v>1697</v>
      </c>
      <c r="C1467" t="s">
        <v>10978</v>
      </c>
      <c r="D1467" t="s">
        <v>10979</v>
      </c>
      <c r="F1467" t="s">
        <v>3585</v>
      </c>
      <c r="G1467" t="s">
        <v>3465</v>
      </c>
      <c r="H1467" t="s">
        <v>8877</v>
      </c>
      <c r="I1467" t="s">
        <v>5631</v>
      </c>
      <c r="J1467" t="s">
        <v>5346</v>
      </c>
      <c r="K1467" t="s">
        <v>3545</v>
      </c>
      <c r="L1467" t="s">
        <v>10980</v>
      </c>
      <c r="M1467" t="s">
        <v>10981</v>
      </c>
      <c r="N1467" t="s">
        <v>3394</v>
      </c>
      <c r="O1467" t="s">
        <v>20887</v>
      </c>
      <c r="P1467">
        <v>112</v>
      </c>
      <c r="Q1467" t="s">
        <v>5178</v>
      </c>
      <c r="R1467">
        <v>151</v>
      </c>
      <c r="S1467" t="s">
        <v>8921</v>
      </c>
      <c r="T1467" t="s">
        <v>8921</v>
      </c>
      <c r="U1467" t="s">
        <v>3682</v>
      </c>
    </row>
    <row r="1468" spans="1:21" x14ac:dyDescent="0.2">
      <c r="A1468">
        <v>2916</v>
      </c>
      <c r="B1468" t="s">
        <v>1697</v>
      </c>
      <c r="C1468" t="s">
        <v>10982</v>
      </c>
      <c r="D1468" t="s">
        <v>10983</v>
      </c>
      <c r="F1468" t="s">
        <v>8063</v>
      </c>
      <c r="G1468" t="s">
        <v>3387</v>
      </c>
      <c r="H1468" t="s">
        <v>21541</v>
      </c>
      <c r="I1468" t="s">
        <v>7878</v>
      </c>
      <c r="J1468" t="s">
        <v>4052</v>
      </c>
      <c r="K1468" t="s">
        <v>3430</v>
      </c>
      <c r="L1468" t="s">
        <v>10984</v>
      </c>
      <c r="M1468" t="s">
        <v>10985</v>
      </c>
      <c r="O1468" t="s">
        <v>6551</v>
      </c>
      <c r="P1468">
        <v>55</v>
      </c>
      <c r="Q1468" t="s">
        <v>5178</v>
      </c>
      <c r="R1468">
        <v>151</v>
      </c>
      <c r="S1468" t="s">
        <v>10986</v>
      </c>
      <c r="T1468" t="s">
        <v>10986</v>
      </c>
      <c r="U1468" t="s">
        <v>5311</v>
      </c>
    </row>
    <row r="1469" spans="1:21" x14ac:dyDescent="0.2">
      <c r="A1469">
        <v>2917</v>
      </c>
      <c r="B1469" t="s">
        <v>3416</v>
      </c>
      <c r="C1469" t="s">
        <v>10987</v>
      </c>
      <c r="D1469" t="s">
        <v>10988</v>
      </c>
      <c r="F1469" t="s">
        <v>5773</v>
      </c>
      <c r="G1469" t="s">
        <v>3420</v>
      </c>
      <c r="H1469" t="s">
        <v>3421</v>
      </c>
      <c r="I1469" t="s">
        <v>22254</v>
      </c>
      <c r="J1469" t="s">
        <v>5823</v>
      </c>
      <c r="K1469" t="s">
        <v>6880</v>
      </c>
      <c r="L1469" t="s">
        <v>10989</v>
      </c>
      <c r="M1469" t="s">
        <v>10990</v>
      </c>
      <c r="S1469" t="s">
        <v>10991</v>
      </c>
      <c r="T1469" t="s">
        <v>10991</v>
      </c>
      <c r="U1469" t="s">
        <v>10991</v>
      </c>
    </row>
    <row r="1470" spans="1:21" x14ac:dyDescent="0.2">
      <c r="A1470">
        <v>2918</v>
      </c>
      <c r="B1470" t="s">
        <v>1697</v>
      </c>
      <c r="C1470" t="s">
        <v>10992</v>
      </c>
      <c r="D1470" t="s">
        <v>5202</v>
      </c>
      <c r="E1470" t="s">
        <v>20879</v>
      </c>
      <c r="F1470" t="s">
        <v>7919</v>
      </c>
      <c r="G1470" t="s">
        <v>6905</v>
      </c>
      <c r="H1470" t="s">
        <v>4174</v>
      </c>
      <c r="I1470" t="s">
        <v>22206</v>
      </c>
      <c r="J1470" t="s">
        <v>5823</v>
      </c>
      <c r="K1470" t="s">
        <v>3921</v>
      </c>
      <c r="L1470" t="s">
        <v>10993</v>
      </c>
      <c r="M1470" t="s">
        <v>10994</v>
      </c>
      <c r="O1470" t="s">
        <v>20887</v>
      </c>
      <c r="P1470">
        <v>112</v>
      </c>
      <c r="S1470" t="s">
        <v>10995</v>
      </c>
      <c r="T1470" t="s">
        <v>10995</v>
      </c>
      <c r="U1470" t="s">
        <v>10995</v>
      </c>
    </row>
    <row r="1471" spans="1:21" x14ac:dyDescent="0.2">
      <c r="A1471">
        <v>2919</v>
      </c>
      <c r="B1471" t="s">
        <v>1697</v>
      </c>
      <c r="C1471" t="s">
        <v>10996</v>
      </c>
      <c r="D1471" t="s">
        <v>5202</v>
      </c>
      <c r="F1471" t="s">
        <v>7919</v>
      </c>
      <c r="G1471" t="s">
        <v>8942</v>
      </c>
      <c r="H1471" t="s">
        <v>21542</v>
      </c>
      <c r="I1471" t="s">
        <v>22206</v>
      </c>
      <c r="J1471" t="s">
        <v>5823</v>
      </c>
      <c r="K1471" t="s">
        <v>3422</v>
      </c>
      <c r="L1471" t="s">
        <v>10998</v>
      </c>
      <c r="M1471" t="s">
        <v>10999</v>
      </c>
      <c r="O1471" t="s">
        <v>5370</v>
      </c>
      <c r="P1471">
        <v>52</v>
      </c>
      <c r="S1471" t="s">
        <v>11000</v>
      </c>
      <c r="T1471" t="s">
        <v>11000</v>
      </c>
      <c r="U1471" t="s">
        <v>11000</v>
      </c>
    </row>
    <row r="1472" spans="1:21" x14ac:dyDescent="0.2">
      <c r="A1472">
        <v>292</v>
      </c>
      <c r="B1472" t="s">
        <v>1697</v>
      </c>
      <c r="C1472" t="s">
        <v>11001</v>
      </c>
      <c r="D1472" t="s">
        <v>11002</v>
      </c>
      <c r="F1472" t="s">
        <v>5112</v>
      </c>
      <c r="G1472" t="s">
        <v>3387</v>
      </c>
      <c r="H1472" t="s">
        <v>3543</v>
      </c>
      <c r="I1472" t="s">
        <v>11003</v>
      </c>
      <c r="J1472" t="s">
        <v>3402</v>
      </c>
      <c r="K1472" t="s">
        <v>3497</v>
      </c>
      <c r="L1472" t="s">
        <v>11004</v>
      </c>
      <c r="M1472" t="s">
        <v>11005</v>
      </c>
      <c r="N1472" t="s">
        <v>3433</v>
      </c>
      <c r="O1472" t="s">
        <v>3598</v>
      </c>
      <c r="P1472">
        <v>93</v>
      </c>
      <c r="Q1472" t="s">
        <v>3396</v>
      </c>
      <c r="R1472">
        <v>210</v>
      </c>
      <c r="S1472" t="s">
        <v>11006</v>
      </c>
      <c r="T1472" t="s">
        <v>11006</v>
      </c>
      <c r="U1472" t="s">
        <v>3936</v>
      </c>
    </row>
    <row r="1473" spans="1:21" x14ac:dyDescent="0.2">
      <c r="A1473">
        <v>2920</v>
      </c>
      <c r="B1473" t="s">
        <v>1697</v>
      </c>
      <c r="C1473" t="s">
        <v>11007</v>
      </c>
      <c r="D1473" t="s">
        <v>7029</v>
      </c>
      <c r="F1473" t="s">
        <v>6175</v>
      </c>
      <c r="G1473" t="s">
        <v>6905</v>
      </c>
      <c r="H1473" t="s">
        <v>8753</v>
      </c>
      <c r="I1473" t="s">
        <v>11009</v>
      </c>
      <c r="J1473" t="s">
        <v>3725</v>
      </c>
      <c r="K1473" t="s">
        <v>3430</v>
      </c>
      <c r="L1473" t="s">
        <v>11010</v>
      </c>
      <c r="M1473" t="s">
        <v>11011</v>
      </c>
      <c r="Q1473" t="s">
        <v>5178</v>
      </c>
      <c r="R1473">
        <v>150</v>
      </c>
      <c r="S1473" t="s">
        <v>7015</v>
      </c>
      <c r="T1473" t="s">
        <v>7015</v>
      </c>
      <c r="U1473" t="s">
        <v>5020</v>
      </c>
    </row>
    <row r="1474" spans="1:21" x14ac:dyDescent="0.2">
      <c r="A1474">
        <v>2921</v>
      </c>
      <c r="B1474" t="s">
        <v>3416</v>
      </c>
      <c r="C1474" t="s">
        <v>11012</v>
      </c>
      <c r="D1474" t="s">
        <v>11013</v>
      </c>
      <c r="F1474" t="s">
        <v>5773</v>
      </c>
      <c r="G1474" t="s">
        <v>3420</v>
      </c>
      <c r="H1474" t="s">
        <v>3421</v>
      </c>
      <c r="I1474" t="s">
        <v>22206</v>
      </c>
      <c r="J1474" t="s">
        <v>5823</v>
      </c>
      <c r="K1474" t="s">
        <v>6880</v>
      </c>
      <c r="L1474" t="s">
        <v>11014</v>
      </c>
      <c r="M1474" t="s">
        <v>11015</v>
      </c>
      <c r="N1474" t="s">
        <v>11016</v>
      </c>
      <c r="S1474" t="s">
        <v>3811</v>
      </c>
      <c r="T1474" t="s">
        <v>3811</v>
      </c>
      <c r="U1474" t="s">
        <v>3811</v>
      </c>
    </row>
    <row r="1475" spans="1:21" x14ac:dyDescent="0.2">
      <c r="A1475">
        <v>2922</v>
      </c>
      <c r="B1475" t="s">
        <v>1697</v>
      </c>
      <c r="C1475" t="s">
        <v>11017</v>
      </c>
      <c r="D1475" t="s">
        <v>4678</v>
      </c>
      <c r="E1475" t="s">
        <v>20884</v>
      </c>
      <c r="F1475" t="s">
        <v>7169</v>
      </c>
      <c r="G1475" t="s">
        <v>18349</v>
      </c>
      <c r="H1475" t="s">
        <v>6237</v>
      </c>
      <c r="I1475" t="s">
        <v>22206</v>
      </c>
      <c r="J1475" t="s">
        <v>5823</v>
      </c>
      <c r="K1475" t="s">
        <v>5005</v>
      </c>
      <c r="L1475" t="s">
        <v>11018</v>
      </c>
      <c r="M1475" t="s">
        <v>11019</v>
      </c>
      <c r="N1475" t="s">
        <v>6850</v>
      </c>
    </row>
    <row r="1476" spans="1:21" x14ac:dyDescent="0.2">
      <c r="A1476">
        <v>2923</v>
      </c>
      <c r="B1476" t="s">
        <v>1697</v>
      </c>
      <c r="C1476" t="s">
        <v>11020</v>
      </c>
      <c r="D1476" t="s">
        <v>6100</v>
      </c>
      <c r="E1476" t="s">
        <v>20884</v>
      </c>
      <c r="F1476" t="s">
        <v>6976</v>
      </c>
      <c r="G1476" t="s">
        <v>21513</v>
      </c>
      <c r="H1476" t="s">
        <v>4174</v>
      </c>
      <c r="I1476" t="s">
        <v>22206</v>
      </c>
      <c r="J1476" t="s">
        <v>5823</v>
      </c>
      <c r="K1476" t="s">
        <v>3430</v>
      </c>
      <c r="L1476" t="s">
        <v>11021</v>
      </c>
      <c r="M1476" t="s">
        <v>11022</v>
      </c>
      <c r="O1476" t="s">
        <v>3405</v>
      </c>
      <c r="P1476">
        <v>114</v>
      </c>
      <c r="S1476" t="s">
        <v>11023</v>
      </c>
      <c r="T1476" t="s">
        <v>11023</v>
      </c>
      <c r="U1476" t="s">
        <v>11023</v>
      </c>
    </row>
    <row r="1477" spans="1:21" x14ac:dyDescent="0.2">
      <c r="A1477">
        <v>2924</v>
      </c>
      <c r="B1477" t="s">
        <v>1697</v>
      </c>
      <c r="C1477" t="s">
        <v>11024</v>
      </c>
      <c r="D1477" t="s">
        <v>4678</v>
      </c>
      <c r="E1477" t="s">
        <v>20884</v>
      </c>
      <c r="F1477" t="s">
        <v>7169</v>
      </c>
      <c r="G1477" t="s">
        <v>18349</v>
      </c>
      <c r="H1477" t="s">
        <v>3421</v>
      </c>
      <c r="I1477" t="s">
        <v>22206</v>
      </c>
      <c r="J1477" t="s">
        <v>5823</v>
      </c>
      <c r="K1477" t="s">
        <v>5005</v>
      </c>
      <c r="L1477" t="s">
        <v>11025</v>
      </c>
      <c r="M1477" t="s">
        <v>11026</v>
      </c>
      <c r="N1477" t="s">
        <v>5419</v>
      </c>
    </row>
    <row r="1478" spans="1:21" x14ac:dyDescent="0.2">
      <c r="A1478">
        <v>2925</v>
      </c>
      <c r="B1478" t="s">
        <v>1697</v>
      </c>
      <c r="C1478" t="s">
        <v>11027</v>
      </c>
      <c r="D1478" t="s">
        <v>5202</v>
      </c>
      <c r="E1478" t="s">
        <v>20878</v>
      </c>
      <c r="F1478" t="s">
        <v>6837</v>
      </c>
      <c r="G1478" t="s">
        <v>16766</v>
      </c>
      <c r="H1478" t="s">
        <v>3421</v>
      </c>
      <c r="I1478" t="s">
        <v>22206</v>
      </c>
      <c r="J1478" t="s">
        <v>5823</v>
      </c>
      <c r="K1478" t="s">
        <v>3921</v>
      </c>
      <c r="L1478" t="s">
        <v>11028</v>
      </c>
      <c r="M1478" t="s">
        <v>11029</v>
      </c>
      <c r="N1478" t="s">
        <v>5419</v>
      </c>
    </row>
    <row r="1479" spans="1:21" x14ac:dyDescent="0.2">
      <c r="A1479">
        <v>2926</v>
      </c>
      <c r="B1479" t="s">
        <v>1697</v>
      </c>
      <c r="C1479" t="s">
        <v>11030</v>
      </c>
      <c r="D1479" t="s">
        <v>11031</v>
      </c>
      <c r="F1479" t="s">
        <v>8063</v>
      </c>
      <c r="G1479" t="s">
        <v>3387</v>
      </c>
      <c r="H1479" t="s">
        <v>4174</v>
      </c>
      <c r="I1479" t="s">
        <v>11032</v>
      </c>
      <c r="J1479" t="s">
        <v>3963</v>
      </c>
      <c r="K1479" t="s">
        <v>6121</v>
      </c>
      <c r="L1479" t="s">
        <v>11033</v>
      </c>
      <c r="M1479" t="s">
        <v>11034</v>
      </c>
      <c r="O1479" t="s">
        <v>3405</v>
      </c>
      <c r="P1479">
        <v>114</v>
      </c>
      <c r="Q1479" t="s">
        <v>5178</v>
      </c>
      <c r="R1479">
        <v>151</v>
      </c>
      <c r="S1479" t="s">
        <v>3666</v>
      </c>
      <c r="T1479" t="s">
        <v>11035</v>
      </c>
      <c r="U1479" t="s">
        <v>11035</v>
      </c>
    </row>
    <row r="1480" spans="1:21" x14ac:dyDescent="0.2">
      <c r="A1480">
        <v>2927</v>
      </c>
      <c r="B1480" t="s">
        <v>1697</v>
      </c>
      <c r="C1480" t="s">
        <v>11036</v>
      </c>
      <c r="D1480" t="s">
        <v>4678</v>
      </c>
      <c r="E1480" t="s">
        <v>20884</v>
      </c>
      <c r="F1480" t="s">
        <v>7169</v>
      </c>
      <c r="G1480" t="s">
        <v>11220</v>
      </c>
      <c r="H1480" t="s">
        <v>4174</v>
      </c>
      <c r="I1480" t="s">
        <v>7737</v>
      </c>
      <c r="J1480" t="s">
        <v>5477</v>
      </c>
      <c r="K1480" t="s">
        <v>5005</v>
      </c>
      <c r="L1480" t="s">
        <v>11037</v>
      </c>
      <c r="M1480" t="s">
        <v>11038</v>
      </c>
      <c r="N1480" t="s">
        <v>11306</v>
      </c>
      <c r="O1480" t="s">
        <v>6616</v>
      </c>
      <c r="P1480">
        <v>57</v>
      </c>
      <c r="S1480" t="s">
        <v>4771</v>
      </c>
      <c r="T1480" t="s">
        <v>4771</v>
      </c>
      <c r="U1480" t="s">
        <v>4771</v>
      </c>
    </row>
    <row r="1481" spans="1:21" x14ac:dyDescent="0.2">
      <c r="A1481">
        <v>2928</v>
      </c>
      <c r="B1481" t="s">
        <v>1697</v>
      </c>
      <c r="C1481" t="s">
        <v>11039</v>
      </c>
      <c r="D1481" t="s">
        <v>11040</v>
      </c>
      <c r="F1481" t="s">
        <v>3669</v>
      </c>
      <c r="G1481" t="s">
        <v>3387</v>
      </c>
      <c r="H1481" t="s">
        <v>3723</v>
      </c>
      <c r="I1481" t="s">
        <v>22206</v>
      </c>
      <c r="J1481" t="s">
        <v>5823</v>
      </c>
      <c r="K1481" t="s">
        <v>3430</v>
      </c>
      <c r="L1481" t="s">
        <v>11041</v>
      </c>
      <c r="M1481" t="s">
        <v>11042</v>
      </c>
      <c r="N1481" t="s">
        <v>3490</v>
      </c>
      <c r="S1481" t="s">
        <v>11043</v>
      </c>
      <c r="T1481" t="s">
        <v>11043</v>
      </c>
      <c r="U1481" t="s">
        <v>11043</v>
      </c>
    </row>
    <row r="1482" spans="1:21" x14ac:dyDescent="0.2">
      <c r="A1482">
        <v>2929</v>
      </c>
      <c r="B1482" t="s">
        <v>1697</v>
      </c>
      <c r="C1482" t="s">
        <v>11044</v>
      </c>
      <c r="D1482" t="s">
        <v>11045</v>
      </c>
      <c r="F1482" t="s">
        <v>3669</v>
      </c>
      <c r="G1482" t="s">
        <v>3747</v>
      </c>
      <c r="H1482" t="s">
        <v>21543</v>
      </c>
      <c r="I1482" t="s">
        <v>8790</v>
      </c>
      <c r="J1482" t="s">
        <v>4024</v>
      </c>
      <c r="K1482" t="s">
        <v>3430</v>
      </c>
      <c r="L1482" t="s">
        <v>11046</v>
      </c>
      <c r="M1482" t="s">
        <v>11047</v>
      </c>
      <c r="N1482" t="s">
        <v>3433</v>
      </c>
      <c r="O1482" t="s">
        <v>8603</v>
      </c>
      <c r="P1482">
        <v>51</v>
      </c>
      <c r="Q1482" t="s">
        <v>5178</v>
      </c>
      <c r="R1482">
        <v>151</v>
      </c>
      <c r="S1482" t="s">
        <v>11048</v>
      </c>
      <c r="T1482" t="s">
        <v>11048</v>
      </c>
      <c r="U1482" t="s">
        <v>7015</v>
      </c>
    </row>
    <row r="1483" spans="1:21" x14ac:dyDescent="0.2">
      <c r="A1483">
        <v>293</v>
      </c>
      <c r="B1483" t="s">
        <v>1697</v>
      </c>
      <c r="C1483" t="s">
        <v>11049</v>
      </c>
      <c r="D1483" t="s">
        <v>11050</v>
      </c>
      <c r="F1483" t="s">
        <v>3474</v>
      </c>
      <c r="G1483" t="s">
        <v>3387</v>
      </c>
      <c r="H1483" t="s">
        <v>3511</v>
      </c>
      <c r="I1483" t="s">
        <v>3428</v>
      </c>
      <c r="J1483" t="s">
        <v>3512</v>
      </c>
      <c r="K1483" t="s">
        <v>3497</v>
      </c>
      <c r="L1483" t="s">
        <v>11051</v>
      </c>
      <c r="M1483" t="s">
        <v>11052</v>
      </c>
      <c r="N1483" t="s">
        <v>3433</v>
      </c>
      <c r="O1483" t="s">
        <v>3598</v>
      </c>
      <c r="P1483">
        <v>93</v>
      </c>
      <c r="Q1483" t="s">
        <v>3396</v>
      </c>
      <c r="R1483">
        <v>206</v>
      </c>
      <c r="S1483" t="s">
        <v>11053</v>
      </c>
      <c r="T1483" t="s">
        <v>11053</v>
      </c>
      <c r="U1483" t="s">
        <v>3646</v>
      </c>
    </row>
    <row r="1484" spans="1:21" x14ac:dyDescent="0.2">
      <c r="A1484">
        <v>2930</v>
      </c>
      <c r="B1484" t="s">
        <v>1697</v>
      </c>
      <c r="C1484" t="s">
        <v>11054</v>
      </c>
      <c r="D1484" t="s">
        <v>11055</v>
      </c>
      <c r="F1484" t="s">
        <v>8063</v>
      </c>
      <c r="G1484" t="s">
        <v>6229</v>
      </c>
      <c r="H1484" t="s">
        <v>4174</v>
      </c>
      <c r="I1484" t="s">
        <v>22206</v>
      </c>
      <c r="J1484" t="s">
        <v>5823</v>
      </c>
      <c r="K1484" t="s">
        <v>5340</v>
      </c>
      <c r="L1484" t="s">
        <v>11056</v>
      </c>
      <c r="M1484" t="s">
        <v>11057</v>
      </c>
      <c r="O1484" t="s">
        <v>11058</v>
      </c>
      <c r="P1484">
        <v>22</v>
      </c>
      <c r="S1484" t="s">
        <v>11059</v>
      </c>
      <c r="T1484" t="s">
        <v>11059</v>
      </c>
      <c r="U1484" t="s">
        <v>11059</v>
      </c>
    </row>
    <row r="1485" spans="1:21" x14ac:dyDescent="0.2">
      <c r="A1485">
        <v>2931</v>
      </c>
      <c r="B1485" t="s">
        <v>1697</v>
      </c>
      <c r="C1485" t="s">
        <v>11060</v>
      </c>
      <c r="D1485" t="s">
        <v>11061</v>
      </c>
      <c r="F1485" t="s">
        <v>9944</v>
      </c>
      <c r="G1485" t="s">
        <v>3885</v>
      </c>
      <c r="H1485" t="s">
        <v>3640</v>
      </c>
      <c r="I1485" t="s">
        <v>9059</v>
      </c>
      <c r="J1485" t="s">
        <v>6887</v>
      </c>
      <c r="K1485" t="s">
        <v>3545</v>
      </c>
      <c r="L1485" t="s">
        <v>20965</v>
      </c>
      <c r="M1485" t="s">
        <v>20966</v>
      </c>
      <c r="N1485" t="s">
        <v>20950</v>
      </c>
      <c r="O1485" t="s">
        <v>11058</v>
      </c>
      <c r="P1485">
        <v>22</v>
      </c>
      <c r="Q1485" t="s">
        <v>4401</v>
      </c>
      <c r="R1485">
        <v>221</v>
      </c>
      <c r="S1485" t="s">
        <v>11062</v>
      </c>
      <c r="T1485" t="s">
        <v>11062</v>
      </c>
      <c r="U1485" t="s">
        <v>7875</v>
      </c>
    </row>
    <row r="1486" spans="1:21" x14ac:dyDescent="0.2">
      <c r="A1486">
        <v>2932</v>
      </c>
      <c r="B1486" t="s">
        <v>1697</v>
      </c>
      <c r="C1486" t="s">
        <v>11063</v>
      </c>
      <c r="D1486" t="s">
        <v>11064</v>
      </c>
      <c r="F1486" t="s">
        <v>3992</v>
      </c>
      <c r="G1486" t="s">
        <v>3387</v>
      </c>
      <c r="H1486" t="s">
        <v>3800</v>
      </c>
      <c r="I1486" t="s">
        <v>8790</v>
      </c>
      <c r="J1486" t="s">
        <v>3467</v>
      </c>
      <c r="K1486" t="s">
        <v>3545</v>
      </c>
      <c r="L1486" t="s">
        <v>11065</v>
      </c>
      <c r="M1486" t="s">
        <v>11066</v>
      </c>
      <c r="N1486" t="s">
        <v>3433</v>
      </c>
      <c r="O1486" t="s">
        <v>11058</v>
      </c>
      <c r="P1486">
        <v>22</v>
      </c>
      <c r="Q1486" t="s">
        <v>4401</v>
      </c>
      <c r="R1486">
        <v>221</v>
      </c>
      <c r="S1486" t="s">
        <v>10251</v>
      </c>
      <c r="T1486" t="s">
        <v>10251</v>
      </c>
      <c r="U1486" t="s">
        <v>7015</v>
      </c>
    </row>
    <row r="1487" spans="1:21" x14ac:dyDescent="0.2">
      <c r="A1487">
        <v>2933</v>
      </c>
      <c r="B1487" t="s">
        <v>1697</v>
      </c>
      <c r="C1487" t="s">
        <v>11067</v>
      </c>
      <c r="D1487" t="s">
        <v>11068</v>
      </c>
      <c r="F1487" t="s">
        <v>3669</v>
      </c>
      <c r="G1487" t="s">
        <v>3535</v>
      </c>
      <c r="H1487" t="s">
        <v>9786</v>
      </c>
      <c r="I1487" t="s">
        <v>10181</v>
      </c>
      <c r="J1487" t="s">
        <v>4033</v>
      </c>
      <c r="K1487" t="s">
        <v>3545</v>
      </c>
      <c r="L1487" t="s">
        <v>11069</v>
      </c>
      <c r="M1487" t="s">
        <v>11070</v>
      </c>
      <c r="N1487" t="s">
        <v>3433</v>
      </c>
      <c r="O1487" t="s">
        <v>11058</v>
      </c>
      <c r="P1487">
        <v>22</v>
      </c>
      <c r="Q1487" t="s">
        <v>4401</v>
      </c>
      <c r="R1487">
        <v>221</v>
      </c>
      <c r="S1487" t="s">
        <v>10251</v>
      </c>
      <c r="T1487" t="s">
        <v>10251</v>
      </c>
      <c r="U1487" t="s">
        <v>7242</v>
      </c>
    </row>
    <row r="1488" spans="1:21" x14ac:dyDescent="0.2">
      <c r="A1488">
        <v>2934</v>
      </c>
      <c r="B1488" t="s">
        <v>1697</v>
      </c>
      <c r="C1488" t="s">
        <v>11071</v>
      </c>
      <c r="D1488" t="s">
        <v>11072</v>
      </c>
      <c r="F1488" t="s">
        <v>3986</v>
      </c>
      <c r="G1488" t="s">
        <v>3387</v>
      </c>
      <c r="H1488" t="s">
        <v>7657</v>
      </c>
      <c r="I1488" t="s">
        <v>10181</v>
      </c>
      <c r="J1488" t="s">
        <v>3467</v>
      </c>
      <c r="K1488" t="s">
        <v>3545</v>
      </c>
      <c r="L1488" t="s">
        <v>11073</v>
      </c>
      <c r="M1488" t="s">
        <v>11074</v>
      </c>
      <c r="N1488" t="s">
        <v>3433</v>
      </c>
      <c r="O1488" t="s">
        <v>11058</v>
      </c>
      <c r="P1488">
        <v>22</v>
      </c>
      <c r="Q1488" t="s">
        <v>4401</v>
      </c>
      <c r="R1488">
        <v>221</v>
      </c>
      <c r="S1488" t="s">
        <v>10251</v>
      </c>
      <c r="T1488" t="s">
        <v>10251</v>
      </c>
      <c r="U1488" t="s">
        <v>7015</v>
      </c>
    </row>
    <row r="1489" spans="1:21" x14ac:dyDescent="0.2">
      <c r="A1489">
        <v>2935</v>
      </c>
      <c r="B1489" t="s">
        <v>1697</v>
      </c>
      <c r="C1489" t="s">
        <v>6593</v>
      </c>
      <c r="D1489" t="s">
        <v>11075</v>
      </c>
      <c r="F1489" t="s">
        <v>3986</v>
      </c>
      <c r="G1489" t="s">
        <v>8290</v>
      </c>
      <c r="H1489" t="s">
        <v>4174</v>
      </c>
      <c r="I1489" t="s">
        <v>22206</v>
      </c>
      <c r="J1489" t="s">
        <v>5823</v>
      </c>
      <c r="K1489" t="s">
        <v>3545</v>
      </c>
      <c r="L1489" t="s">
        <v>11076</v>
      </c>
      <c r="M1489" t="s">
        <v>11077</v>
      </c>
      <c r="O1489" t="s">
        <v>5645</v>
      </c>
      <c r="P1489">
        <v>122</v>
      </c>
      <c r="S1489" t="s">
        <v>3615</v>
      </c>
      <c r="T1489" t="s">
        <v>3615</v>
      </c>
      <c r="U1489" t="s">
        <v>3615</v>
      </c>
    </row>
    <row r="1490" spans="1:21" x14ac:dyDescent="0.2">
      <c r="A1490">
        <v>2936</v>
      </c>
      <c r="B1490" t="s">
        <v>1697</v>
      </c>
      <c r="C1490" t="s">
        <v>11078</v>
      </c>
      <c r="D1490" t="s">
        <v>11079</v>
      </c>
      <c r="F1490" t="s">
        <v>7720</v>
      </c>
      <c r="G1490" t="s">
        <v>3625</v>
      </c>
      <c r="H1490" t="s">
        <v>3945</v>
      </c>
      <c r="I1490" t="s">
        <v>5487</v>
      </c>
      <c r="J1490" t="s">
        <v>7864</v>
      </c>
      <c r="K1490" t="s">
        <v>3422</v>
      </c>
      <c r="L1490" t="s">
        <v>11080</v>
      </c>
      <c r="M1490" t="s">
        <v>11081</v>
      </c>
      <c r="N1490" t="s">
        <v>11082</v>
      </c>
      <c r="O1490" t="s">
        <v>11058</v>
      </c>
      <c r="P1490">
        <v>22</v>
      </c>
      <c r="Q1490" t="s">
        <v>4401</v>
      </c>
      <c r="R1490">
        <v>221</v>
      </c>
      <c r="S1490" t="s">
        <v>3719</v>
      </c>
      <c r="T1490" t="s">
        <v>3719</v>
      </c>
      <c r="U1490" t="s">
        <v>8857</v>
      </c>
    </row>
    <row r="1491" spans="1:21" x14ac:dyDescent="0.2">
      <c r="A1491">
        <v>2937</v>
      </c>
      <c r="B1491" t="s">
        <v>1697</v>
      </c>
      <c r="C1491" t="s">
        <v>11083</v>
      </c>
      <c r="D1491" t="s">
        <v>11084</v>
      </c>
      <c r="F1491" t="s">
        <v>3585</v>
      </c>
      <c r="G1491" t="s">
        <v>18349</v>
      </c>
      <c r="H1491" t="s">
        <v>5269</v>
      </c>
      <c r="I1491" t="s">
        <v>22206</v>
      </c>
      <c r="J1491" t="s">
        <v>5823</v>
      </c>
      <c r="K1491" t="s">
        <v>3497</v>
      </c>
      <c r="L1491" t="s">
        <v>11085</v>
      </c>
      <c r="M1491" t="s">
        <v>11086</v>
      </c>
      <c r="N1491" t="s">
        <v>3637</v>
      </c>
    </row>
    <row r="1492" spans="1:21" x14ac:dyDescent="0.2">
      <c r="A1492">
        <v>2938</v>
      </c>
      <c r="B1492" t="s">
        <v>1697</v>
      </c>
      <c r="C1492" t="s">
        <v>11087</v>
      </c>
      <c r="D1492" t="s">
        <v>11088</v>
      </c>
      <c r="F1492" t="s">
        <v>8099</v>
      </c>
      <c r="G1492" t="s">
        <v>3387</v>
      </c>
      <c r="H1492" t="s">
        <v>3723</v>
      </c>
      <c r="I1492" t="s">
        <v>10181</v>
      </c>
      <c r="J1492" t="s">
        <v>3467</v>
      </c>
      <c r="K1492" t="s">
        <v>3422</v>
      </c>
      <c r="L1492" t="s">
        <v>11089</v>
      </c>
      <c r="M1492" t="s">
        <v>11090</v>
      </c>
      <c r="N1492" t="s">
        <v>3447</v>
      </c>
      <c r="S1492" t="s">
        <v>11091</v>
      </c>
      <c r="T1492" t="s">
        <v>11091</v>
      </c>
      <c r="U1492" t="s">
        <v>11091</v>
      </c>
    </row>
    <row r="1493" spans="1:21" x14ac:dyDescent="0.2">
      <c r="A1493">
        <v>2939</v>
      </c>
      <c r="B1493" t="s">
        <v>1697</v>
      </c>
      <c r="C1493" t="s">
        <v>11092</v>
      </c>
      <c r="D1493" t="s">
        <v>11093</v>
      </c>
      <c r="F1493" t="s">
        <v>3713</v>
      </c>
      <c r="G1493" t="s">
        <v>3542</v>
      </c>
      <c r="H1493" t="s">
        <v>7977</v>
      </c>
      <c r="I1493" t="s">
        <v>8790</v>
      </c>
      <c r="J1493" t="s">
        <v>8631</v>
      </c>
      <c r="K1493" t="s">
        <v>3422</v>
      </c>
      <c r="L1493" t="s">
        <v>11094</v>
      </c>
      <c r="M1493" t="s">
        <v>11095</v>
      </c>
      <c r="O1493" t="s">
        <v>11058</v>
      </c>
      <c r="P1493">
        <v>22</v>
      </c>
      <c r="Q1493" t="s">
        <v>4401</v>
      </c>
      <c r="R1493">
        <v>221</v>
      </c>
      <c r="S1493" t="s">
        <v>3719</v>
      </c>
      <c r="T1493" t="s">
        <v>3719</v>
      </c>
      <c r="U1493" t="s">
        <v>7875</v>
      </c>
    </row>
    <row r="1494" spans="1:21" x14ac:dyDescent="0.2">
      <c r="A1494">
        <v>294</v>
      </c>
      <c r="B1494" t="s">
        <v>1697</v>
      </c>
      <c r="C1494" t="s">
        <v>11096</v>
      </c>
      <c r="D1494" t="s">
        <v>11097</v>
      </c>
      <c r="F1494" t="s">
        <v>3474</v>
      </c>
      <c r="G1494" t="s">
        <v>3387</v>
      </c>
      <c r="H1494" t="s">
        <v>3494</v>
      </c>
      <c r="I1494" t="s">
        <v>22207</v>
      </c>
      <c r="J1494" t="s">
        <v>3619</v>
      </c>
      <c r="K1494" t="s">
        <v>3497</v>
      </c>
      <c r="L1494" t="s">
        <v>11098</v>
      </c>
      <c r="M1494" t="s">
        <v>11099</v>
      </c>
      <c r="N1494" t="s">
        <v>4513</v>
      </c>
      <c r="O1494" t="s">
        <v>3598</v>
      </c>
      <c r="P1494">
        <v>93</v>
      </c>
      <c r="Q1494" t="s">
        <v>3396</v>
      </c>
      <c r="R1494">
        <v>206</v>
      </c>
      <c r="S1494" t="s">
        <v>10952</v>
      </c>
      <c r="T1494" t="s">
        <v>10952</v>
      </c>
      <c r="U1494" t="s">
        <v>4786</v>
      </c>
    </row>
    <row r="1495" spans="1:21" x14ac:dyDescent="0.2">
      <c r="A1495">
        <v>2940</v>
      </c>
      <c r="B1495" t="s">
        <v>3416</v>
      </c>
      <c r="C1495" t="s">
        <v>11100</v>
      </c>
      <c r="D1495" t="s">
        <v>10988</v>
      </c>
      <c r="F1495" t="s">
        <v>5773</v>
      </c>
      <c r="G1495" t="s">
        <v>3420</v>
      </c>
      <c r="H1495" t="s">
        <v>3421</v>
      </c>
      <c r="I1495" t="s">
        <v>22206</v>
      </c>
      <c r="J1495" t="s">
        <v>5823</v>
      </c>
      <c r="K1495" t="s">
        <v>6880</v>
      </c>
      <c r="L1495" t="s">
        <v>11101</v>
      </c>
      <c r="M1495" t="s">
        <v>11102</v>
      </c>
      <c r="N1495" t="s">
        <v>11103</v>
      </c>
      <c r="S1495" t="s">
        <v>5067</v>
      </c>
      <c r="T1495" t="s">
        <v>5067</v>
      </c>
      <c r="U1495" t="s">
        <v>5067</v>
      </c>
    </row>
    <row r="1496" spans="1:21" x14ac:dyDescent="0.2">
      <c r="A1496">
        <v>2941</v>
      </c>
      <c r="B1496" t="s">
        <v>3416</v>
      </c>
      <c r="C1496" t="s">
        <v>11104</v>
      </c>
      <c r="D1496" t="s">
        <v>10988</v>
      </c>
      <c r="F1496" t="s">
        <v>5773</v>
      </c>
      <c r="G1496" t="s">
        <v>3420</v>
      </c>
      <c r="H1496" t="s">
        <v>3421</v>
      </c>
      <c r="I1496" t="s">
        <v>22206</v>
      </c>
      <c r="J1496" t="s">
        <v>5823</v>
      </c>
      <c r="K1496" t="s">
        <v>5028</v>
      </c>
      <c r="L1496" t="s">
        <v>11105</v>
      </c>
      <c r="M1496" t="s">
        <v>11106</v>
      </c>
      <c r="S1496" t="s">
        <v>6969</v>
      </c>
      <c r="T1496" t="s">
        <v>6969</v>
      </c>
      <c r="U1496" t="s">
        <v>6969</v>
      </c>
    </row>
    <row r="1497" spans="1:21" x14ac:dyDescent="0.2">
      <c r="A1497">
        <v>2942</v>
      </c>
      <c r="B1497" t="s">
        <v>3416</v>
      </c>
      <c r="C1497" t="s">
        <v>11107</v>
      </c>
      <c r="D1497" t="s">
        <v>10988</v>
      </c>
      <c r="F1497" t="s">
        <v>5773</v>
      </c>
      <c r="G1497" t="s">
        <v>3420</v>
      </c>
      <c r="H1497" t="s">
        <v>3421</v>
      </c>
      <c r="I1497" t="s">
        <v>22206</v>
      </c>
      <c r="J1497" t="s">
        <v>5823</v>
      </c>
      <c r="K1497" t="s">
        <v>6880</v>
      </c>
      <c r="L1497" t="s">
        <v>11108</v>
      </c>
      <c r="M1497" t="s">
        <v>11109</v>
      </c>
      <c r="S1497" t="s">
        <v>5067</v>
      </c>
      <c r="T1497" t="s">
        <v>5067</v>
      </c>
      <c r="U1497" t="s">
        <v>5067</v>
      </c>
    </row>
    <row r="1498" spans="1:21" x14ac:dyDescent="0.2">
      <c r="A1498">
        <v>2943</v>
      </c>
      <c r="B1498" t="s">
        <v>1697</v>
      </c>
      <c r="C1498" t="s">
        <v>11110</v>
      </c>
      <c r="D1498" t="s">
        <v>4678</v>
      </c>
      <c r="E1498" t="s">
        <v>20884</v>
      </c>
      <c r="F1498" t="s">
        <v>11111</v>
      </c>
      <c r="G1498" t="s">
        <v>21544</v>
      </c>
      <c r="H1498" t="s">
        <v>3945</v>
      </c>
      <c r="I1498" t="s">
        <v>11112</v>
      </c>
      <c r="J1498" t="s">
        <v>3671</v>
      </c>
      <c r="K1498" t="s">
        <v>3430</v>
      </c>
      <c r="L1498" t="s">
        <v>11113</v>
      </c>
      <c r="M1498" t="s">
        <v>11114</v>
      </c>
      <c r="O1498" t="s">
        <v>5370</v>
      </c>
      <c r="P1498">
        <v>52</v>
      </c>
      <c r="Q1498" t="s">
        <v>5178</v>
      </c>
      <c r="R1498">
        <v>151</v>
      </c>
      <c r="S1498" t="s">
        <v>11115</v>
      </c>
      <c r="T1498" t="s">
        <v>11115</v>
      </c>
      <c r="U1498" t="s">
        <v>3682</v>
      </c>
    </row>
    <row r="1499" spans="1:21" x14ac:dyDescent="0.2">
      <c r="A1499">
        <v>2944</v>
      </c>
      <c r="B1499" t="s">
        <v>1697</v>
      </c>
      <c r="C1499" t="s">
        <v>11116</v>
      </c>
      <c r="D1499" t="s">
        <v>5202</v>
      </c>
      <c r="E1499" t="s">
        <v>20879</v>
      </c>
      <c r="F1499" t="s">
        <v>7919</v>
      </c>
      <c r="G1499" t="s">
        <v>3387</v>
      </c>
      <c r="H1499" t="s">
        <v>4174</v>
      </c>
      <c r="I1499" t="s">
        <v>22206</v>
      </c>
      <c r="J1499" t="s">
        <v>5823</v>
      </c>
      <c r="K1499" t="s">
        <v>3422</v>
      </c>
      <c r="L1499" t="s">
        <v>11117</v>
      </c>
      <c r="M1499" t="s">
        <v>11118</v>
      </c>
      <c r="O1499" t="s">
        <v>6570</v>
      </c>
      <c r="P1499">
        <v>52</v>
      </c>
      <c r="S1499" t="s">
        <v>11119</v>
      </c>
      <c r="T1499" t="s">
        <v>11119</v>
      </c>
      <c r="U1499" t="s">
        <v>11119</v>
      </c>
    </row>
    <row r="1500" spans="1:21" x14ac:dyDescent="0.2">
      <c r="A1500">
        <v>2945</v>
      </c>
      <c r="B1500" t="s">
        <v>1697</v>
      </c>
      <c r="C1500" t="s">
        <v>6613</v>
      </c>
      <c r="D1500" t="s">
        <v>4678</v>
      </c>
      <c r="E1500" t="s">
        <v>20884</v>
      </c>
      <c r="F1500" t="s">
        <v>9002</v>
      </c>
      <c r="G1500" t="s">
        <v>21545</v>
      </c>
      <c r="H1500" t="s">
        <v>4174</v>
      </c>
      <c r="I1500" t="s">
        <v>22206</v>
      </c>
      <c r="J1500" t="s">
        <v>5823</v>
      </c>
      <c r="K1500" t="s">
        <v>3921</v>
      </c>
      <c r="L1500" t="s">
        <v>6614</v>
      </c>
      <c r="M1500" t="s">
        <v>6615</v>
      </c>
      <c r="O1500" t="s">
        <v>6616</v>
      </c>
      <c r="P1500">
        <v>57</v>
      </c>
      <c r="S1500" t="s">
        <v>11120</v>
      </c>
      <c r="T1500" t="s">
        <v>11120</v>
      </c>
      <c r="U1500" t="s">
        <v>11120</v>
      </c>
    </row>
    <row r="1501" spans="1:21" x14ac:dyDescent="0.2">
      <c r="A1501">
        <v>2946</v>
      </c>
      <c r="B1501" t="s">
        <v>1697</v>
      </c>
      <c r="C1501" t="s">
        <v>11121</v>
      </c>
      <c r="D1501" t="s">
        <v>4678</v>
      </c>
      <c r="E1501" t="s">
        <v>20884</v>
      </c>
      <c r="F1501" t="s">
        <v>7954</v>
      </c>
      <c r="G1501" t="s">
        <v>3387</v>
      </c>
      <c r="H1501" t="s">
        <v>4174</v>
      </c>
      <c r="I1501" t="s">
        <v>22206</v>
      </c>
      <c r="J1501" t="s">
        <v>5823</v>
      </c>
      <c r="K1501" t="s">
        <v>3921</v>
      </c>
      <c r="L1501" t="s">
        <v>11122</v>
      </c>
      <c r="M1501" t="s">
        <v>11123</v>
      </c>
      <c r="O1501" t="s">
        <v>6616</v>
      </c>
      <c r="P1501">
        <v>57</v>
      </c>
      <c r="S1501" t="s">
        <v>11124</v>
      </c>
      <c r="T1501" t="s">
        <v>11124</v>
      </c>
      <c r="U1501" t="s">
        <v>11124</v>
      </c>
    </row>
    <row r="1502" spans="1:21" x14ac:dyDescent="0.2">
      <c r="A1502">
        <v>2947</v>
      </c>
      <c r="B1502" t="s">
        <v>1697</v>
      </c>
      <c r="C1502" t="s">
        <v>11125</v>
      </c>
      <c r="D1502" t="s">
        <v>6904</v>
      </c>
      <c r="F1502" t="s">
        <v>6175</v>
      </c>
      <c r="G1502" t="s">
        <v>21546</v>
      </c>
      <c r="H1502" t="s">
        <v>4658</v>
      </c>
      <c r="I1502" t="s">
        <v>22206</v>
      </c>
      <c r="J1502" t="s">
        <v>5823</v>
      </c>
      <c r="K1502" t="s">
        <v>3921</v>
      </c>
      <c r="L1502" t="s">
        <v>11126</v>
      </c>
      <c r="M1502" t="s">
        <v>11127</v>
      </c>
      <c r="N1502" t="s">
        <v>6908</v>
      </c>
      <c r="O1502" t="s">
        <v>6570</v>
      </c>
      <c r="P1502">
        <v>52</v>
      </c>
      <c r="S1502" t="s">
        <v>11128</v>
      </c>
      <c r="T1502" t="s">
        <v>11128</v>
      </c>
      <c r="U1502" t="s">
        <v>11128</v>
      </c>
    </row>
    <row r="1503" spans="1:21" x14ac:dyDescent="0.2">
      <c r="A1503">
        <v>2948</v>
      </c>
      <c r="B1503" t="s">
        <v>1697</v>
      </c>
      <c r="C1503" t="s">
        <v>11129</v>
      </c>
      <c r="D1503" t="s">
        <v>7029</v>
      </c>
      <c r="F1503" t="s">
        <v>6175</v>
      </c>
      <c r="G1503" t="s">
        <v>14794</v>
      </c>
      <c r="H1503" t="s">
        <v>4174</v>
      </c>
      <c r="I1503" t="s">
        <v>22206</v>
      </c>
      <c r="J1503" t="s">
        <v>5823</v>
      </c>
      <c r="K1503" t="s">
        <v>3921</v>
      </c>
      <c r="L1503" t="s">
        <v>11130</v>
      </c>
      <c r="M1503" t="s">
        <v>11131</v>
      </c>
      <c r="N1503" t="s">
        <v>6908</v>
      </c>
      <c r="O1503" t="s">
        <v>5370</v>
      </c>
      <c r="P1503">
        <v>52</v>
      </c>
      <c r="S1503" t="s">
        <v>4639</v>
      </c>
      <c r="T1503" t="s">
        <v>4639</v>
      </c>
      <c r="U1503" t="s">
        <v>4639</v>
      </c>
    </row>
    <row r="1504" spans="1:21" x14ac:dyDescent="0.2">
      <c r="A1504">
        <v>2949</v>
      </c>
      <c r="B1504" t="s">
        <v>1697</v>
      </c>
      <c r="C1504" t="s">
        <v>11132</v>
      </c>
      <c r="D1504" t="s">
        <v>5202</v>
      </c>
      <c r="E1504" t="s">
        <v>20879</v>
      </c>
      <c r="F1504" t="s">
        <v>7919</v>
      </c>
      <c r="G1504" t="s">
        <v>5888</v>
      </c>
      <c r="H1504" t="s">
        <v>4174</v>
      </c>
      <c r="I1504" t="s">
        <v>22206</v>
      </c>
      <c r="J1504" t="s">
        <v>5823</v>
      </c>
      <c r="K1504" t="s">
        <v>3422</v>
      </c>
      <c r="L1504" t="s">
        <v>11133</v>
      </c>
      <c r="M1504" t="s">
        <v>11134</v>
      </c>
      <c r="O1504" t="s">
        <v>3405</v>
      </c>
      <c r="P1504">
        <v>114</v>
      </c>
      <c r="S1504" t="s">
        <v>11135</v>
      </c>
      <c r="T1504" t="s">
        <v>11135</v>
      </c>
      <c r="U1504" t="s">
        <v>11135</v>
      </c>
    </row>
    <row r="1505" spans="1:21" x14ac:dyDescent="0.2">
      <c r="A1505">
        <v>295</v>
      </c>
      <c r="B1505" t="s">
        <v>1697</v>
      </c>
      <c r="C1505" t="s">
        <v>11136</v>
      </c>
      <c r="D1505" t="s">
        <v>11137</v>
      </c>
      <c r="F1505" t="s">
        <v>3595</v>
      </c>
      <c r="G1505" t="s">
        <v>3542</v>
      </c>
      <c r="H1505" t="s">
        <v>5534</v>
      </c>
      <c r="I1505" t="s">
        <v>3595</v>
      </c>
      <c r="J1505" t="s">
        <v>20925</v>
      </c>
      <c r="K1505" t="s">
        <v>3497</v>
      </c>
      <c r="L1505" t="s">
        <v>11139</v>
      </c>
      <c r="M1505" t="s">
        <v>11140</v>
      </c>
      <c r="N1505" t="s">
        <v>3433</v>
      </c>
      <c r="Q1505" t="s">
        <v>3396</v>
      </c>
      <c r="R1505">
        <v>210</v>
      </c>
      <c r="S1505" t="s">
        <v>11141</v>
      </c>
      <c r="T1505" t="s">
        <v>11141</v>
      </c>
      <c r="U1505" t="s">
        <v>3860</v>
      </c>
    </row>
    <row r="1506" spans="1:21" x14ac:dyDescent="0.2">
      <c r="A1506">
        <v>2950</v>
      </c>
      <c r="B1506" t="s">
        <v>1697</v>
      </c>
      <c r="C1506" t="s">
        <v>11142</v>
      </c>
      <c r="D1506" t="s">
        <v>5202</v>
      </c>
      <c r="F1506" t="s">
        <v>7919</v>
      </c>
      <c r="G1506" t="s">
        <v>3625</v>
      </c>
      <c r="H1506" t="s">
        <v>4174</v>
      </c>
      <c r="I1506" t="s">
        <v>22206</v>
      </c>
      <c r="J1506" t="s">
        <v>5823</v>
      </c>
      <c r="K1506" t="s">
        <v>3921</v>
      </c>
      <c r="L1506" t="s">
        <v>11143</v>
      </c>
      <c r="M1506" t="s">
        <v>11144</v>
      </c>
      <c r="O1506" t="s">
        <v>5370</v>
      </c>
      <c r="P1506">
        <v>52</v>
      </c>
      <c r="S1506" t="s">
        <v>11145</v>
      </c>
      <c r="T1506" t="s">
        <v>11145</v>
      </c>
      <c r="U1506" t="s">
        <v>11145</v>
      </c>
    </row>
    <row r="1507" spans="1:21" x14ac:dyDescent="0.2">
      <c r="A1507">
        <v>2951</v>
      </c>
      <c r="B1507" t="s">
        <v>1697</v>
      </c>
      <c r="C1507" t="s">
        <v>11146</v>
      </c>
      <c r="D1507" t="s">
        <v>11147</v>
      </c>
      <c r="F1507" t="s">
        <v>3669</v>
      </c>
      <c r="G1507" t="s">
        <v>8100</v>
      </c>
      <c r="H1507" t="s">
        <v>4174</v>
      </c>
      <c r="I1507" t="s">
        <v>22206</v>
      </c>
      <c r="J1507" t="s">
        <v>5823</v>
      </c>
      <c r="K1507" t="s">
        <v>3430</v>
      </c>
      <c r="L1507" t="s">
        <v>11148</v>
      </c>
      <c r="M1507" t="s">
        <v>11149</v>
      </c>
      <c r="O1507" t="s">
        <v>5326</v>
      </c>
      <c r="P1507">
        <v>56</v>
      </c>
      <c r="S1507" t="s">
        <v>8597</v>
      </c>
      <c r="T1507" t="s">
        <v>8597</v>
      </c>
      <c r="U1507" t="s">
        <v>8597</v>
      </c>
    </row>
    <row r="1508" spans="1:21" x14ac:dyDescent="0.2">
      <c r="A1508">
        <v>2952</v>
      </c>
      <c r="B1508" t="s">
        <v>1697</v>
      </c>
      <c r="C1508" t="s">
        <v>11150</v>
      </c>
      <c r="D1508" t="s">
        <v>5202</v>
      </c>
      <c r="E1508" t="s">
        <v>20880</v>
      </c>
      <c r="F1508" t="s">
        <v>7919</v>
      </c>
      <c r="G1508" t="s">
        <v>3542</v>
      </c>
      <c r="H1508" t="s">
        <v>4174</v>
      </c>
      <c r="I1508" t="s">
        <v>22206</v>
      </c>
      <c r="J1508" t="s">
        <v>5823</v>
      </c>
      <c r="K1508" t="s">
        <v>3921</v>
      </c>
      <c r="L1508" t="s">
        <v>7174</v>
      </c>
      <c r="M1508" t="s">
        <v>11151</v>
      </c>
      <c r="O1508" t="s">
        <v>3405</v>
      </c>
      <c r="P1508">
        <v>114</v>
      </c>
      <c r="S1508" t="s">
        <v>11152</v>
      </c>
      <c r="T1508" t="s">
        <v>11152</v>
      </c>
      <c r="U1508" t="s">
        <v>11152</v>
      </c>
    </row>
    <row r="1509" spans="1:21" x14ac:dyDescent="0.2">
      <c r="A1509">
        <v>2953</v>
      </c>
      <c r="B1509" t="s">
        <v>1697</v>
      </c>
      <c r="C1509" t="s">
        <v>11153</v>
      </c>
      <c r="D1509" t="s">
        <v>5202</v>
      </c>
      <c r="F1509" t="s">
        <v>7919</v>
      </c>
      <c r="G1509" t="s">
        <v>3387</v>
      </c>
      <c r="H1509" t="s">
        <v>4174</v>
      </c>
      <c r="I1509" t="s">
        <v>9165</v>
      </c>
      <c r="J1509" t="s">
        <v>3671</v>
      </c>
      <c r="K1509" t="s">
        <v>3921</v>
      </c>
      <c r="L1509" t="s">
        <v>11154</v>
      </c>
      <c r="M1509" t="s">
        <v>11155</v>
      </c>
      <c r="O1509" t="s">
        <v>5326</v>
      </c>
      <c r="P1509">
        <v>56</v>
      </c>
      <c r="Q1509" t="s">
        <v>5178</v>
      </c>
      <c r="R1509">
        <v>150</v>
      </c>
      <c r="S1509" t="s">
        <v>3949</v>
      </c>
      <c r="T1509" t="s">
        <v>10262</v>
      </c>
      <c r="U1509" t="s">
        <v>10262</v>
      </c>
    </row>
    <row r="1510" spans="1:21" x14ac:dyDescent="0.2">
      <c r="A1510">
        <v>2954</v>
      </c>
      <c r="B1510" t="s">
        <v>1697</v>
      </c>
      <c r="C1510" t="s">
        <v>11156</v>
      </c>
      <c r="D1510" t="s">
        <v>5202</v>
      </c>
      <c r="E1510" t="s">
        <v>20879</v>
      </c>
      <c r="F1510" t="s">
        <v>7919</v>
      </c>
      <c r="G1510" t="s">
        <v>5547</v>
      </c>
      <c r="H1510" t="s">
        <v>4174</v>
      </c>
      <c r="I1510" t="s">
        <v>22206</v>
      </c>
      <c r="J1510" t="s">
        <v>5823</v>
      </c>
      <c r="K1510" t="s">
        <v>3921</v>
      </c>
      <c r="L1510" t="s">
        <v>11157</v>
      </c>
      <c r="M1510" t="s">
        <v>11158</v>
      </c>
      <c r="O1510" t="s">
        <v>5326</v>
      </c>
      <c r="P1510">
        <v>56</v>
      </c>
      <c r="S1510" t="s">
        <v>11159</v>
      </c>
      <c r="T1510" t="s">
        <v>11159</v>
      </c>
      <c r="U1510" t="s">
        <v>11159</v>
      </c>
    </row>
    <row r="1511" spans="1:21" x14ac:dyDescent="0.2">
      <c r="A1511">
        <v>2955</v>
      </c>
      <c r="B1511" t="s">
        <v>1697</v>
      </c>
      <c r="C1511" t="s">
        <v>11160</v>
      </c>
      <c r="D1511" t="s">
        <v>5202</v>
      </c>
      <c r="F1511" t="s">
        <v>7919</v>
      </c>
      <c r="G1511" t="s">
        <v>16766</v>
      </c>
      <c r="H1511" t="s">
        <v>3421</v>
      </c>
      <c r="I1511" t="s">
        <v>22206</v>
      </c>
      <c r="J1511" t="s">
        <v>5823</v>
      </c>
      <c r="K1511" t="s">
        <v>3921</v>
      </c>
      <c r="L1511" t="s">
        <v>11161</v>
      </c>
      <c r="M1511" t="s">
        <v>11162</v>
      </c>
      <c r="N1511" t="s">
        <v>11163</v>
      </c>
    </row>
    <row r="1512" spans="1:21" x14ac:dyDescent="0.2">
      <c r="A1512">
        <v>2956</v>
      </c>
      <c r="B1512" t="s">
        <v>1697</v>
      </c>
      <c r="C1512" t="s">
        <v>11164</v>
      </c>
      <c r="D1512" t="s">
        <v>5202</v>
      </c>
      <c r="E1512" t="s">
        <v>20879</v>
      </c>
      <c r="F1512" t="s">
        <v>7919</v>
      </c>
      <c r="G1512" t="s">
        <v>3885</v>
      </c>
      <c r="H1512" t="s">
        <v>16973</v>
      </c>
      <c r="I1512" t="s">
        <v>9165</v>
      </c>
      <c r="J1512" t="s">
        <v>7864</v>
      </c>
      <c r="K1512" t="s">
        <v>3921</v>
      </c>
      <c r="L1512" t="s">
        <v>11165</v>
      </c>
      <c r="M1512" t="s">
        <v>11166</v>
      </c>
      <c r="O1512" t="s">
        <v>5370</v>
      </c>
      <c r="P1512">
        <v>52</v>
      </c>
      <c r="Q1512" t="s">
        <v>5178</v>
      </c>
      <c r="R1512">
        <v>151</v>
      </c>
      <c r="S1512" t="s">
        <v>11167</v>
      </c>
      <c r="T1512" t="s">
        <v>11167</v>
      </c>
      <c r="U1512" t="s">
        <v>4536</v>
      </c>
    </row>
    <row r="1513" spans="1:21" x14ac:dyDescent="0.2">
      <c r="A1513">
        <v>2957</v>
      </c>
      <c r="B1513" t="s">
        <v>1697</v>
      </c>
      <c r="C1513" t="s">
        <v>11168</v>
      </c>
      <c r="D1513" t="s">
        <v>5202</v>
      </c>
      <c r="E1513" t="s">
        <v>20879</v>
      </c>
      <c r="F1513" t="s">
        <v>7919</v>
      </c>
      <c r="G1513" t="s">
        <v>6905</v>
      </c>
      <c r="H1513" t="s">
        <v>4174</v>
      </c>
      <c r="I1513" t="s">
        <v>22206</v>
      </c>
      <c r="J1513" t="s">
        <v>5823</v>
      </c>
      <c r="K1513" t="s">
        <v>3921</v>
      </c>
      <c r="L1513" t="s">
        <v>9721</v>
      </c>
      <c r="M1513" t="s">
        <v>11169</v>
      </c>
      <c r="O1513" t="s">
        <v>5370</v>
      </c>
      <c r="P1513">
        <v>52</v>
      </c>
      <c r="S1513" t="s">
        <v>11145</v>
      </c>
      <c r="T1513" t="s">
        <v>11145</v>
      </c>
      <c r="U1513" t="s">
        <v>11145</v>
      </c>
    </row>
    <row r="1514" spans="1:21" x14ac:dyDescent="0.2">
      <c r="A1514">
        <v>2958</v>
      </c>
      <c r="B1514" t="s">
        <v>1697</v>
      </c>
      <c r="C1514" t="s">
        <v>11170</v>
      </c>
      <c r="D1514" t="s">
        <v>4678</v>
      </c>
      <c r="E1514" t="s">
        <v>20884</v>
      </c>
      <c r="F1514" t="s">
        <v>7954</v>
      </c>
      <c r="G1514" t="s">
        <v>11171</v>
      </c>
      <c r="H1514" t="s">
        <v>4174</v>
      </c>
      <c r="I1514" t="s">
        <v>22206</v>
      </c>
      <c r="J1514" t="s">
        <v>4455</v>
      </c>
      <c r="K1514" t="s">
        <v>3921</v>
      </c>
      <c r="L1514" t="s">
        <v>11172</v>
      </c>
      <c r="M1514" t="s">
        <v>11173</v>
      </c>
      <c r="O1514" t="s">
        <v>6551</v>
      </c>
      <c r="P1514">
        <v>55</v>
      </c>
      <c r="S1514" t="s">
        <v>10995</v>
      </c>
      <c r="T1514" t="s">
        <v>10995</v>
      </c>
      <c r="U1514" t="s">
        <v>10995</v>
      </c>
    </row>
    <row r="1515" spans="1:21" x14ac:dyDescent="0.2">
      <c r="A1515">
        <v>2959</v>
      </c>
      <c r="B1515" t="s">
        <v>1697</v>
      </c>
      <c r="C1515" t="s">
        <v>6553</v>
      </c>
      <c r="D1515" t="s">
        <v>5202</v>
      </c>
      <c r="F1515" t="s">
        <v>7919</v>
      </c>
      <c r="G1515" t="s">
        <v>11318</v>
      </c>
      <c r="H1515" t="s">
        <v>6042</v>
      </c>
      <c r="I1515" t="s">
        <v>9165</v>
      </c>
      <c r="J1515" t="s">
        <v>3963</v>
      </c>
      <c r="K1515" t="s">
        <v>3921</v>
      </c>
      <c r="L1515" t="s">
        <v>11174</v>
      </c>
      <c r="M1515" t="s">
        <v>11175</v>
      </c>
      <c r="O1515" t="s">
        <v>20887</v>
      </c>
      <c r="P1515">
        <v>112</v>
      </c>
      <c r="Q1515" t="s">
        <v>5178</v>
      </c>
      <c r="R1515">
        <v>151</v>
      </c>
      <c r="S1515" t="s">
        <v>10995</v>
      </c>
      <c r="T1515" t="s">
        <v>8084</v>
      </c>
      <c r="U1515" t="s">
        <v>11176</v>
      </c>
    </row>
    <row r="1516" spans="1:21" x14ac:dyDescent="0.2">
      <c r="A1516">
        <v>296</v>
      </c>
      <c r="B1516" t="s">
        <v>1697</v>
      </c>
      <c r="C1516" t="s">
        <v>11177</v>
      </c>
      <c r="D1516" t="s">
        <v>11178</v>
      </c>
      <c r="F1516" t="s">
        <v>3450</v>
      </c>
      <c r="G1516" t="s">
        <v>3825</v>
      </c>
      <c r="H1516" t="s">
        <v>7581</v>
      </c>
      <c r="I1516" t="s">
        <v>3428</v>
      </c>
      <c r="J1516" t="s">
        <v>3578</v>
      </c>
      <c r="K1516" t="s">
        <v>3545</v>
      </c>
      <c r="L1516" t="s">
        <v>11179</v>
      </c>
      <c r="M1516" t="s">
        <v>11180</v>
      </c>
      <c r="N1516" t="s">
        <v>3433</v>
      </c>
      <c r="O1516" t="s">
        <v>3598</v>
      </c>
      <c r="P1516">
        <v>93</v>
      </c>
      <c r="Q1516" t="s">
        <v>3396</v>
      </c>
      <c r="R1516">
        <v>206</v>
      </c>
      <c r="S1516" t="s">
        <v>4213</v>
      </c>
      <c r="T1516" t="s">
        <v>4213</v>
      </c>
      <c r="U1516" t="s">
        <v>3646</v>
      </c>
    </row>
    <row r="1517" spans="1:21" x14ac:dyDescent="0.2">
      <c r="A1517">
        <v>2960</v>
      </c>
      <c r="B1517" t="s">
        <v>1697</v>
      </c>
      <c r="C1517" t="s">
        <v>11181</v>
      </c>
      <c r="D1517" t="s">
        <v>11182</v>
      </c>
      <c r="F1517" t="s">
        <v>3585</v>
      </c>
      <c r="G1517" t="s">
        <v>3465</v>
      </c>
      <c r="H1517" t="s">
        <v>8395</v>
      </c>
      <c r="I1517" t="s">
        <v>7809</v>
      </c>
      <c r="J1517" t="s">
        <v>3628</v>
      </c>
      <c r="K1517" t="s">
        <v>3430</v>
      </c>
      <c r="L1517" t="s">
        <v>11183</v>
      </c>
      <c r="M1517" t="s">
        <v>11184</v>
      </c>
      <c r="O1517" t="s">
        <v>5177</v>
      </c>
      <c r="P1517">
        <v>50</v>
      </c>
      <c r="Q1517" t="s">
        <v>5178</v>
      </c>
      <c r="R1517">
        <v>150</v>
      </c>
      <c r="S1517" t="s">
        <v>11185</v>
      </c>
      <c r="T1517" t="s">
        <v>11185</v>
      </c>
      <c r="U1517" t="s">
        <v>3682</v>
      </c>
    </row>
    <row r="1518" spans="1:21" x14ac:dyDescent="0.2">
      <c r="A1518">
        <v>2961</v>
      </c>
      <c r="B1518" t="s">
        <v>1697</v>
      </c>
      <c r="C1518" t="s">
        <v>11186</v>
      </c>
      <c r="D1518" t="s">
        <v>4678</v>
      </c>
      <c r="E1518" t="s">
        <v>20884</v>
      </c>
      <c r="F1518" t="s">
        <v>7954</v>
      </c>
      <c r="G1518" t="s">
        <v>3542</v>
      </c>
      <c r="H1518" t="s">
        <v>4174</v>
      </c>
      <c r="I1518" t="s">
        <v>22206</v>
      </c>
      <c r="J1518" t="s">
        <v>5823</v>
      </c>
      <c r="K1518" t="s">
        <v>5028</v>
      </c>
      <c r="L1518" t="s">
        <v>11187</v>
      </c>
      <c r="M1518" t="s">
        <v>11188</v>
      </c>
      <c r="O1518" t="s">
        <v>5326</v>
      </c>
      <c r="P1518">
        <v>56</v>
      </c>
      <c r="S1518" t="s">
        <v>11189</v>
      </c>
      <c r="T1518" t="s">
        <v>11189</v>
      </c>
      <c r="U1518" t="s">
        <v>11189</v>
      </c>
    </row>
    <row r="1519" spans="1:21" x14ac:dyDescent="0.2">
      <c r="A1519">
        <v>2962</v>
      </c>
      <c r="B1519" t="s">
        <v>1697</v>
      </c>
      <c r="C1519" t="s">
        <v>11190</v>
      </c>
      <c r="D1519" t="s">
        <v>5202</v>
      </c>
      <c r="E1519" t="s">
        <v>20879</v>
      </c>
      <c r="F1519" t="s">
        <v>7919</v>
      </c>
      <c r="G1519" t="s">
        <v>3435</v>
      </c>
      <c r="H1519" t="s">
        <v>4174</v>
      </c>
      <c r="I1519" t="s">
        <v>22206</v>
      </c>
      <c r="J1519" t="s">
        <v>5823</v>
      </c>
      <c r="K1519" t="s">
        <v>3921</v>
      </c>
      <c r="L1519" t="s">
        <v>11191</v>
      </c>
      <c r="M1519" t="s">
        <v>11192</v>
      </c>
      <c r="O1519" t="s">
        <v>5370</v>
      </c>
      <c r="P1519">
        <v>52</v>
      </c>
      <c r="S1519" t="s">
        <v>11167</v>
      </c>
      <c r="T1519" t="s">
        <v>11167</v>
      </c>
      <c r="U1519" t="s">
        <v>11167</v>
      </c>
    </row>
    <row r="1520" spans="1:21" x14ac:dyDescent="0.2">
      <c r="A1520">
        <v>2963</v>
      </c>
      <c r="B1520" t="s">
        <v>1697</v>
      </c>
      <c r="C1520" t="s">
        <v>11193</v>
      </c>
      <c r="D1520" t="s">
        <v>5202</v>
      </c>
      <c r="E1520" t="s">
        <v>20879</v>
      </c>
      <c r="F1520" t="s">
        <v>7919</v>
      </c>
      <c r="G1520" t="s">
        <v>3387</v>
      </c>
      <c r="H1520" t="s">
        <v>4174</v>
      </c>
      <c r="I1520" t="s">
        <v>22206</v>
      </c>
      <c r="J1520" t="s">
        <v>5823</v>
      </c>
      <c r="K1520" t="s">
        <v>6121</v>
      </c>
      <c r="L1520" t="s">
        <v>11194</v>
      </c>
      <c r="M1520" t="s">
        <v>11195</v>
      </c>
      <c r="O1520" t="s">
        <v>5326</v>
      </c>
      <c r="P1520">
        <v>56</v>
      </c>
      <c r="S1520" t="s">
        <v>11196</v>
      </c>
      <c r="T1520" t="s">
        <v>11196</v>
      </c>
      <c r="U1520" t="s">
        <v>11196</v>
      </c>
    </row>
    <row r="1521" spans="1:21" x14ac:dyDescent="0.2">
      <c r="A1521">
        <v>2964</v>
      </c>
      <c r="B1521" t="s">
        <v>1697</v>
      </c>
      <c r="C1521" t="s">
        <v>6542</v>
      </c>
      <c r="D1521" t="s">
        <v>11197</v>
      </c>
      <c r="F1521" t="s">
        <v>11198</v>
      </c>
      <c r="G1521" t="s">
        <v>11199</v>
      </c>
      <c r="H1521" t="s">
        <v>4141</v>
      </c>
      <c r="I1521" t="s">
        <v>9642</v>
      </c>
      <c r="J1521" t="s">
        <v>5140</v>
      </c>
      <c r="K1521" t="s">
        <v>3430</v>
      </c>
      <c r="L1521" t="s">
        <v>11200</v>
      </c>
      <c r="M1521" t="s">
        <v>11201</v>
      </c>
      <c r="O1521" t="s">
        <v>6551</v>
      </c>
      <c r="P1521">
        <v>55</v>
      </c>
      <c r="Q1521" t="s">
        <v>5178</v>
      </c>
      <c r="R1521">
        <v>151</v>
      </c>
      <c r="S1521" t="s">
        <v>4608</v>
      </c>
      <c r="T1521" t="s">
        <v>4608</v>
      </c>
      <c r="U1521" t="s">
        <v>8529</v>
      </c>
    </row>
    <row r="1522" spans="1:21" x14ac:dyDescent="0.2">
      <c r="A1522">
        <v>2965</v>
      </c>
      <c r="B1522" t="s">
        <v>1697</v>
      </c>
      <c r="C1522" t="s">
        <v>11202</v>
      </c>
      <c r="D1522" t="s">
        <v>11203</v>
      </c>
      <c r="F1522" t="s">
        <v>3585</v>
      </c>
      <c r="G1522" t="s">
        <v>4016</v>
      </c>
      <c r="H1522" t="s">
        <v>4174</v>
      </c>
      <c r="I1522" t="s">
        <v>10926</v>
      </c>
      <c r="J1522" t="s">
        <v>3963</v>
      </c>
      <c r="K1522" t="s">
        <v>5340</v>
      </c>
      <c r="L1522" t="s">
        <v>11204</v>
      </c>
      <c r="M1522" t="s">
        <v>11205</v>
      </c>
      <c r="O1522" t="s">
        <v>5326</v>
      </c>
      <c r="P1522">
        <v>56</v>
      </c>
      <c r="Q1522" t="s">
        <v>5178</v>
      </c>
      <c r="R1522">
        <v>150</v>
      </c>
      <c r="S1522" t="s">
        <v>11206</v>
      </c>
      <c r="T1522" t="s">
        <v>5036</v>
      </c>
      <c r="U1522" t="s">
        <v>5036</v>
      </c>
    </row>
    <row r="1523" spans="1:21" x14ac:dyDescent="0.2">
      <c r="A1523">
        <v>2966</v>
      </c>
      <c r="B1523" t="s">
        <v>1697</v>
      </c>
      <c r="C1523" t="s">
        <v>11207</v>
      </c>
      <c r="D1523" t="s">
        <v>11208</v>
      </c>
      <c r="F1523" t="s">
        <v>3669</v>
      </c>
      <c r="G1523" t="s">
        <v>6905</v>
      </c>
      <c r="H1523" t="s">
        <v>8753</v>
      </c>
      <c r="I1523" t="s">
        <v>7809</v>
      </c>
      <c r="J1523" t="s">
        <v>6431</v>
      </c>
      <c r="K1523" t="s">
        <v>3545</v>
      </c>
      <c r="L1523" t="s">
        <v>11209</v>
      </c>
      <c r="M1523" t="s">
        <v>11210</v>
      </c>
      <c r="O1523" t="s">
        <v>5370</v>
      </c>
      <c r="P1523">
        <v>52</v>
      </c>
      <c r="Q1523" t="s">
        <v>5178</v>
      </c>
      <c r="R1523">
        <v>150</v>
      </c>
      <c r="S1523" t="s">
        <v>4937</v>
      </c>
      <c r="T1523" t="s">
        <v>4937</v>
      </c>
      <c r="U1523" t="s">
        <v>10715</v>
      </c>
    </row>
    <row r="1524" spans="1:21" x14ac:dyDescent="0.2">
      <c r="A1524">
        <v>2967</v>
      </c>
      <c r="B1524" t="s">
        <v>1697</v>
      </c>
      <c r="C1524" t="s">
        <v>11211</v>
      </c>
      <c r="D1524" t="s">
        <v>4678</v>
      </c>
      <c r="E1524" t="s">
        <v>20884</v>
      </c>
      <c r="F1524" t="s">
        <v>7954</v>
      </c>
      <c r="G1524" t="s">
        <v>3542</v>
      </c>
      <c r="H1524" t="s">
        <v>4174</v>
      </c>
      <c r="I1524" t="s">
        <v>22206</v>
      </c>
      <c r="J1524" t="s">
        <v>5823</v>
      </c>
      <c r="K1524" t="s">
        <v>3921</v>
      </c>
      <c r="L1524" t="s">
        <v>11212</v>
      </c>
      <c r="M1524" t="s">
        <v>11213</v>
      </c>
      <c r="O1524" t="s">
        <v>5370</v>
      </c>
      <c r="P1524">
        <v>52</v>
      </c>
      <c r="S1524" t="s">
        <v>11214</v>
      </c>
      <c r="T1524" t="s">
        <v>11214</v>
      </c>
      <c r="U1524" t="s">
        <v>11214</v>
      </c>
    </row>
    <row r="1525" spans="1:21" x14ac:dyDescent="0.2">
      <c r="A1525">
        <v>2968</v>
      </c>
      <c r="B1525" t="s">
        <v>1697</v>
      </c>
      <c r="C1525" t="s">
        <v>11215</v>
      </c>
      <c r="D1525" t="s">
        <v>4678</v>
      </c>
      <c r="E1525" t="s">
        <v>20884</v>
      </c>
      <c r="F1525" t="s">
        <v>7954</v>
      </c>
      <c r="G1525" t="s">
        <v>4016</v>
      </c>
      <c r="H1525" t="s">
        <v>4174</v>
      </c>
      <c r="I1525" t="s">
        <v>22206</v>
      </c>
      <c r="J1525" t="s">
        <v>5823</v>
      </c>
      <c r="K1525" t="s">
        <v>3921</v>
      </c>
      <c r="L1525" t="s">
        <v>11216</v>
      </c>
      <c r="M1525" t="s">
        <v>11217</v>
      </c>
      <c r="O1525" t="s">
        <v>20887</v>
      </c>
      <c r="P1525">
        <v>112</v>
      </c>
      <c r="S1525" t="s">
        <v>11218</v>
      </c>
      <c r="T1525" t="s">
        <v>11218</v>
      </c>
      <c r="U1525" t="s">
        <v>11218</v>
      </c>
    </row>
    <row r="1526" spans="1:21" x14ac:dyDescent="0.2">
      <c r="A1526">
        <v>2969</v>
      </c>
      <c r="B1526" t="s">
        <v>1697</v>
      </c>
      <c r="C1526" t="s">
        <v>11219</v>
      </c>
      <c r="D1526" t="s">
        <v>4678</v>
      </c>
      <c r="E1526" t="s">
        <v>20884</v>
      </c>
      <c r="F1526" t="s">
        <v>7954</v>
      </c>
      <c r="G1526" t="s">
        <v>21547</v>
      </c>
      <c r="H1526" t="s">
        <v>4174</v>
      </c>
      <c r="K1526" t="s">
        <v>3921</v>
      </c>
      <c r="L1526" t="s">
        <v>11221</v>
      </c>
      <c r="M1526" t="s">
        <v>11222</v>
      </c>
      <c r="N1526" t="s">
        <v>11223</v>
      </c>
      <c r="O1526" t="s">
        <v>20887</v>
      </c>
      <c r="P1526">
        <v>112</v>
      </c>
      <c r="S1526" t="s">
        <v>11218</v>
      </c>
      <c r="T1526" t="s">
        <v>11218</v>
      </c>
      <c r="U1526" t="s">
        <v>11218</v>
      </c>
    </row>
    <row r="1527" spans="1:21" x14ac:dyDescent="0.2">
      <c r="A1527">
        <v>297</v>
      </c>
      <c r="B1527" t="s">
        <v>1697</v>
      </c>
      <c r="C1527" t="s">
        <v>11224</v>
      </c>
      <c r="D1527" t="s">
        <v>11225</v>
      </c>
      <c r="F1527" t="s">
        <v>3585</v>
      </c>
      <c r="G1527" t="s">
        <v>3387</v>
      </c>
      <c r="H1527" t="s">
        <v>3975</v>
      </c>
      <c r="I1527" t="s">
        <v>5789</v>
      </c>
      <c r="J1527" t="s">
        <v>3429</v>
      </c>
      <c r="K1527" t="s">
        <v>3545</v>
      </c>
      <c r="L1527" t="s">
        <v>11226</v>
      </c>
      <c r="M1527" t="s">
        <v>11227</v>
      </c>
      <c r="N1527" t="s">
        <v>3433</v>
      </c>
      <c r="O1527" t="s">
        <v>3605</v>
      </c>
      <c r="P1527">
        <v>76</v>
      </c>
      <c r="Q1527" t="s">
        <v>3396</v>
      </c>
      <c r="R1527">
        <v>211</v>
      </c>
      <c r="S1527" t="s">
        <v>10184</v>
      </c>
      <c r="T1527" t="s">
        <v>10184</v>
      </c>
      <c r="U1527" t="s">
        <v>5686</v>
      </c>
    </row>
    <row r="1528" spans="1:21" x14ac:dyDescent="0.2">
      <c r="A1528">
        <v>2970</v>
      </c>
      <c r="B1528" t="s">
        <v>1697</v>
      </c>
      <c r="C1528" t="s">
        <v>11228</v>
      </c>
      <c r="D1528" t="s">
        <v>4678</v>
      </c>
      <c r="E1528" t="s">
        <v>20884</v>
      </c>
      <c r="F1528" t="s">
        <v>7954</v>
      </c>
      <c r="G1528" t="s">
        <v>3387</v>
      </c>
      <c r="H1528" t="s">
        <v>4174</v>
      </c>
      <c r="I1528" t="s">
        <v>7737</v>
      </c>
      <c r="J1528" t="s">
        <v>5477</v>
      </c>
      <c r="K1528" t="s">
        <v>3921</v>
      </c>
      <c r="L1528" t="s">
        <v>11229</v>
      </c>
      <c r="M1528" t="s">
        <v>11230</v>
      </c>
      <c r="N1528" t="s">
        <v>21548</v>
      </c>
      <c r="O1528" t="s">
        <v>6570</v>
      </c>
      <c r="P1528">
        <v>52</v>
      </c>
      <c r="S1528" t="s">
        <v>8567</v>
      </c>
      <c r="T1528" t="s">
        <v>8567</v>
      </c>
      <c r="U1528" t="s">
        <v>8567</v>
      </c>
    </row>
    <row r="1529" spans="1:21" x14ac:dyDescent="0.2">
      <c r="A1529">
        <v>2971</v>
      </c>
      <c r="B1529" t="s">
        <v>1697</v>
      </c>
      <c r="C1529" t="s">
        <v>11231</v>
      </c>
      <c r="D1529" t="s">
        <v>5202</v>
      </c>
      <c r="E1529" t="s">
        <v>20879</v>
      </c>
      <c r="F1529" t="s">
        <v>7919</v>
      </c>
      <c r="G1529" t="s">
        <v>3747</v>
      </c>
      <c r="H1529" t="s">
        <v>4174</v>
      </c>
      <c r="I1529" t="s">
        <v>22206</v>
      </c>
      <c r="J1529" t="s">
        <v>5823</v>
      </c>
      <c r="K1529" t="s">
        <v>3921</v>
      </c>
      <c r="L1529" t="s">
        <v>11232</v>
      </c>
      <c r="M1529" t="s">
        <v>11233</v>
      </c>
      <c r="O1529" t="s">
        <v>6570</v>
      </c>
      <c r="P1529">
        <v>52</v>
      </c>
      <c r="S1529" t="s">
        <v>8283</v>
      </c>
      <c r="T1529" t="s">
        <v>8283</v>
      </c>
      <c r="U1529" t="s">
        <v>8283</v>
      </c>
    </row>
    <row r="1530" spans="1:21" x14ac:dyDescent="0.2">
      <c r="A1530">
        <v>2972</v>
      </c>
      <c r="B1530" t="s">
        <v>1697</v>
      </c>
      <c r="C1530" t="s">
        <v>11234</v>
      </c>
      <c r="D1530" t="s">
        <v>5202</v>
      </c>
      <c r="E1530" t="s">
        <v>20879</v>
      </c>
      <c r="F1530" t="s">
        <v>7919</v>
      </c>
      <c r="G1530" t="s">
        <v>14453</v>
      </c>
      <c r="H1530" t="s">
        <v>4174</v>
      </c>
      <c r="I1530" t="s">
        <v>22206</v>
      </c>
      <c r="J1530" t="s">
        <v>5823</v>
      </c>
      <c r="K1530" t="s">
        <v>3921</v>
      </c>
      <c r="L1530" t="s">
        <v>11235</v>
      </c>
      <c r="M1530" t="s">
        <v>11236</v>
      </c>
      <c r="O1530" t="s">
        <v>6551</v>
      </c>
      <c r="P1530">
        <v>55</v>
      </c>
      <c r="S1530" t="s">
        <v>11237</v>
      </c>
      <c r="T1530" t="s">
        <v>11237</v>
      </c>
      <c r="U1530" t="s">
        <v>11237</v>
      </c>
    </row>
    <row r="1531" spans="1:21" x14ac:dyDescent="0.2">
      <c r="A1531">
        <v>2973</v>
      </c>
      <c r="B1531" t="s">
        <v>1697</v>
      </c>
      <c r="C1531" t="s">
        <v>11238</v>
      </c>
      <c r="D1531" t="s">
        <v>5202</v>
      </c>
      <c r="E1531" t="s">
        <v>20879</v>
      </c>
      <c r="F1531" t="s">
        <v>7919</v>
      </c>
      <c r="G1531" t="s">
        <v>3387</v>
      </c>
      <c r="H1531" t="s">
        <v>4174</v>
      </c>
      <c r="I1531" t="s">
        <v>22206</v>
      </c>
      <c r="J1531" t="s">
        <v>5823</v>
      </c>
      <c r="K1531" t="s">
        <v>6121</v>
      </c>
      <c r="L1531" t="s">
        <v>11239</v>
      </c>
      <c r="M1531" t="s">
        <v>11240</v>
      </c>
      <c r="O1531" t="s">
        <v>6551</v>
      </c>
      <c r="P1531">
        <v>55</v>
      </c>
      <c r="S1531" t="s">
        <v>9904</v>
      </c>
      <c r="T1531" t="s">
        <v>9904</v>
      </c>
      <c r="U1531" t="s">
        <v>9904</v>
      </c>
    </row>
    <row r="1532" spans="1:21" x14ac:dyDescent="0.2">
      <c r="A1532">
        <v>2974</v>
      </c>
      <c r="B1532" t="s">
        <v>1697</v>
      </c>
      <c r="C1532" t="s">
        <v>11241</v>
      </c>
      <c r="D1532" t="s">
        <v>5202</v>
      </c>
      <c r="E1532" t="s">
        <v>20879</v>
      </c>
      <c r="F1532" t="s">
        <v>7919</v>
      </c>
      <c r="G1532" t="s">
        <v>3387</v>
      </c>
      <c r="H1532" t="s">
        <v>4174</v>
      </c>
      <c r="I1532" t="s">
        <v>22206</v>
      </c>
      <c r="J1532" t="s">
        <v>5823</v>
      </c>
      <c r="K1532" t="s">
        <v>3921</v>
      </c>
      <c r="L1532" t="s">
        <v>11242</v>
      </c>
      <c r="M1532" t="s">
        <v>11243</v>
      </c>
      <c r="O1532" t="s">
        <v>6616</v>
      </c>
      <c r="P1532">
        <v>57</v>
      </c>
      <c r="S1532" t="s">
        <v>11244</v>
      </c>
      <c r="T1532" t="s">
        <v>11244</v>
      </c>
      <c r="U1532" t="s">
        <v>11244</v>
      </c>
    </row>
    <row r="1533" spans="1:21" x14ac:dyDescent="0.2">
      <c r="A1533">
        <v>2975</v>
      </c>
      <c r="B1533" t="s">
        <v>1697</v>
      </c>
      <c r="C1533" t="s">
        <v>11245</v>
      </c>
      <c r="D1533" t="s">
        <v>4678</v>
      </c>
      <c r="E1533" t="s">
        <v>20884</v>
      </c>
      <c r="F1533" t="s">
        <v>7954</v>
      </c>
      <c r="G1533" t="s">
        <v>9087</v>
      </c>
      <c r="H1533" t="s">
        <v>4174</v>
      </c>
      <c r="I1533" t="s">
        <v>22206</v>
      </c>
      <c r="J1533" t="s">
        <v>5823</v>
      </c>
      <c r="K1533" t="s">
        <v>3921</v>
      </c>
      <c r="L1533" t="s">
        <v>11246</v>
      </c>
      <c r="M1533" t="s">
        <v>11247</v>
      </c>
      <c r="O1533" t="s">
        <v>6551</v>
      </c>
      <c r="P1533">
        <v>55</v>
      </c>
      <c r="S1533" t="s">
        <v>11248</v>
      </c>
      <c r="T1533" t="s">
        <v>11248</v>
      </c>
      <c r="U1533" t="s">
        <v>11248</v>
      </c>
    </row>
    <row r="1534" spans="1:21" x14ac:dyDescent="0.2">
      <c r="A1534">
        <v>2976</v>
      </c>
      <c r="B1534" t="s">
        <v>1697</v>
      </c>
      <c r="C1534" t="s">
        <v>11249</v>
      </c>
      <c r="D1534" t="s">
        <v>11250</v>
      </c>
      <c r="F1534" t="s">
        <v>3585</v>
      </c>
      <c r="G1534" t="s">
        <v>4016</v>
      </c>
      <c r="H1534" t="s">
        <v>6927</v>
      </c>
      <c r="I1534" t="s">
        <v>9420</v>
      </c>
      <c r="J1534" t="s">
        <v>3521</v>
      </c>
      <c r="K1534" t="s">
        <v>3422</v>
      </c>
      <c r="L1534" t="s">
        <v>11251</v>
      </c>
      <c r="M1534" t="s">
        <v>11252</v>
      </c>
      <c r="O1534" t="s">
        <v>6570</v>
      </c>
      <c r="P1534">
        <v>52</v>
      </c>
      <c r="Q1534" t="s">
        <v>5178</v>
      </c>
      <c r="R1534">
        <v>151</v>
      </c>
      <c r="S1534" t="s">
        <v>8567</v>
      </c>
      <c r="T1534" t="s">
        <v>8567</v>
      </c>
      <c r="U1534" t="s">
        <v>5390</v>
      </c>
    </row>
    <row r="1535" spans="1:21" x14ac:dyDescent="0.2">
      <c r="A1535">
        <v>2977</v>
      </c>
      <c r="B1535" t="s">
        <v>1697</v>
      </c>
      <c r="C1535" t="s">
        <v>11253</v>
      </c>
      <c r="D1535" t="s">
        <v>11254</v>
      </c>
      <c r="F1535" t="s">
        <v>3585</v>
      </c>
      <c r="G1535" t="s">
        <v>3535</v>
      </c>
      <c r="H1535" t="s">
        <v>21428</v>
      </c>
      <c r="I1535" t="s">
        <v>5631</v>
      </c>
      <c r="J1535" t="s">
        <v>3827</v>
      </c>
      <c r="K1535" t="s">
        <v>3422</v>
      </c>
      <c r="L1535" t="s">
        <v>11255</v>
      </c>
      <c r="M1535" t="s">
        <v>11256</v>
      </c>
      <c r="N1535" t="s">
        <v>3394</v>
      </c>
      <c r="Q1535" t="s">
        <v>5178</v>
      </c>
      <c r="R1535">
        <v>151</v>
      </c>
      <c r="S1535" t="s">
        <v>8567</v>
      </c>
      <c r="T1535" t="s">
        <v>8567</v>
      </c>
      <c r="U1535" t="s">
        <v>3682</v>
      </c>
    </row>
    <row r="1536" spans="1:21" x14ac:dyDescent="0.2">
      <c r="A1536">
        <v>2978</v>
      </c>
      <c r="B1536" t="s">
        <v>1697</v>
      </c>
      <c r="C1536" t="s">
        <v>11257</v>
      </c>
      <c r="D1536" t="s">
        <v>11258</v>
      </c>
      <c r="F1536" t="s">
        <v>6012</v>
      </c>
      <c r="G1536" t="s">
        <v>6905</v>
      </c>
      <c r="H1536" t="s">
        <v>20958</v>
      </c>
      <c r="I1536" t="s">
        <v>7878</v>
      </c>
      <c r="J1536" t="s">
        <v>4033</v>
      </c>
      <c r="K1536" t="s">
        <v>3921</v>
      </c>
      <c r="L1536" t="s">
        <v>11259</v>
      </c>
      <c r="M1536" t="s">
        <v>11260</v>
      </c>
      <c r="O1536" t="s">
        <v>5370</v>
      </c>
      <c r="P1536">
        <v>52</v>
      </c>
      <c r="Q1536" t="s">
        <v>5178</v>
      </c>
      <c r="R1536">
        <v>150</v>
      </c>
      <c r="S1536" t="s">
        <v>11261</v>
      </c>
      <c r="T1536" t="s">
        <v>11261</v>
      </c>
      <c r="U1536" t="s">
        <v>8494</v>
      </c>
    </row>
    <row r="1537" spans="1:21" ht="242.25" x14ac:dyDescent="0.2">
      <c r="A1537">
        <v>2979</v>
      </c>
      <c r="B1537" t="s">
        <v>1697</v>
      </c>
      <c r="C1537" t="s">
        <v>11262</v>
      </c>
      <c r="D1537" t="s">
        <v>4678</v>
      </c>
      <c r="E1537" t="s">
        <v>20884</v>
      </c>
      <c r="F1537" t="s">
        <v>7954</v>
      </c>
      <c r="G1537" t="s">
        <v>3387</v>
      </c>
      <c r="H1537" t="s">
        <v>4174</v>
      </c>
      <c r="I1537" t="s">
        <v>7737</v>
      </c>
      <c r="J1537" t="s">
        <v>5477</v>
      </c>
      <c r="K1537" t="s">
        <v>3921</v>
      </c>
      <c r="L1537" t="s">
        <v>11263</v>
      </c>
      <c r="M1537" t="s">
        <v>11264</v>
      </c>
      <c r="N1537" s="54" t="s">
        <v>21549</v>
      </c>
      <c r="O1537" t="s">
        <v>6570</v>
      </c>
      <c r="P1537">
        <v>52</v>
      </c>
      <c r="S1537" t="s">
        <v>8567</v>
      </c>
      <c r="T1537" t="s">
        <v>8567</v>
      </c>
      <c r="U1537" t="s">
        <v>8567</v>
      </c>
    </row>
    <row r="1538" spans="1:21" x14ac:dyDescent="0.2">
      <c r="A1538">
        <v>298</v>
      </c>
      <c r="B1538" t="s">
        <v>1697</v>
      </c>
      <c r="C1538" t="s">
        <v>11265</v>
      </c>
      <c r="D1538" t="s">
        <v>11266</v>
      </c>
      <c r="F1538" t="s">
        <v>11267</v>
      </c>
      <c r="G1538" t="s">
        <v>4593</v>
      </c>
      <c r="H1538" t="s">
        <v>11268</v>
      </c>
      <c r="I1538" t="s">
        <v>4561</v>
      </c>
      <c r="J1538" t="s">
        <v>11269</v>
      </c>
      <c r="K1538" t="s">
        <v>3497</v>
      </c>
      <c r="L1538" t="s">
        <v>11270</v>
      </c>
      <c r="M1538" t="s">
        <v>11271</v>
      </c>
      <c r="O1538" t="s">
        <v>3718</v>
      </c>
      <c r="P1538">
        <v>19</v>
      </c>
      <c r="Q1538" t="s">
        <v>3396</v>
      </c>
      <c r="R1538">
        <v>208</v>
      </c>
      <c r="S1538" t="s">
        <v>11272</v>
      </c>
      <c r="T1538" t="s">
        <v>11272</v>
      </c>
      <c r="U1538" t="s">
        <v>4799</v>
      </c>
    </row>
    <row r="1539" spans="1:21" x14ac:dyDescent="0.2">
      <c r="A1539">
        <v>2980</v>
      </c>
      <c r="B1539" t="s">
        <v>1697</v>
      </c>
      <c r="C1539" t="s">
        <v>11273</v>
      </c>
      <c r="D1539" t="s">
        <v>4678</v>
      </c>
      <c r="E1539" t="s">
        <v>20884</v>
      </c>
      <c r="F1539" t="s">
        <v>7954</v>
      </c>
      <c r="G1539" t="s">
        <v>3387</v>
      </c>
      <c r="H1539" t="s">
        <v>4174</v>
      </c>
      <c r="I1539" t="s">
        <v>22206</v>
      </c>
      <c r="J1539" t="s">
        <v>5823</v>
      </c>
      <c r="K1539" t="s">
        <v>3422</v>
      </c>
      <c r="L1539" t="s">
        <v>11274</v>
      </c>
      <c r="M1539" t="s">
        <v>11275</v>
      </c>
      <c r="O1539" t="s">
        <v>6570</v>
      </c>
      <c r="P1539">
        <v>52</v>
      </c>
      <c r="S1539" t="s">
        <v>8567</v>
      </c>
      <c r="T1539" t="s">
        <v>8567</v>
      </c>
      <c r="U1539" t="s">
        <v>8567</v>
      </c>
    </row>
    <row r="1540" spans="1:21" x14ac:dyDescent="0.2">
      <c r="A1540">
        <v>2981</v>
      </c>
      <c r="B1540" t="s">
        <v>1697</v>
      </c>
      <c r="C1540" t="s">
        <v>11276</v>
      </c>
      <c r="D1540" t="s">
        <v>4678</v>
      </c>
      <c r="E1540" t="s">
        <v>20884</v>
      </c>
      <c r="F1540" t="s">
        <v>7954</v>
      </c>
      <c r="G1540" t="s">
        <v>3387</v>
      </c>
      <c r="H1540" t="s">
        <v>4174</v>
      </c>
      <c r="I1540" t="s">
        <v>22206</v>
      </c>
      <c r="J1540" t="s">
        <v>5823</v>
      </c>
      <c r="K1540" t="s">
        <v>3921</v>
      </c>
      <c r="L1540" t="s">
        <v>11277</v>
      </c>
      <c r="M1540" t="s">
        <v>11278</v>
      </c>
      <c r="O1540" t="s">
        <v>6570</v>
      </c>
      <c r="P1540">
        <v>52</v>
      </c>
      <c r="S1540" t="s">
        <v>10995</v>
      </c>
      <c r="T1540" t="s">
        <v>10995</v>
      </c>
      <c r="U1540" t="s">
        <v>10995</v>
      </c>
    </row>
    <row r="1541" spans="1:21" x14ac:dyDescent="0.2">
      <c r="A1541">
        <v>2982</v>
      </c>
      <c r="B1541" t="s">
        <v>1697</v>
      </c>
      <c r="C1541" t="s">
        <v>11279</v>
      </c>
      <c r="D1541" t="s">
        <v>4678</v>
      </c>
      <c r="E1541" t="s">
        <v>20884</v>
      </c>
      <c r="F1541" t="s">
        <v>7954</v>
      </c>
      <c r="G1541" t="s">
        <v>21550</v>
      </c>
      <c r="H1541" t="s">
        <v>4174</v>
      </c>
      <c r="I1541" t="s">
        <v>22206</v>
      </c>
      <c r="J1541" t="s">
        <v>5823</v>
      </c>
      <c r="K1541" t="s">
        <v>3921</v>
      </c>
      <c r="L1541" t="s">
        <v>11280</v>
      </c>
      <c r="M1541" t="s">
        <v>11281</v>
      </c>
      <c r="O1541" t="s">
        <v>6570</v>
      </c>
      <c r="P1541">
        <v>52</v>
      </c>
      <c r="S1541" t="s">
        <v>10995</v>
      </c>
      <c r="T1541" t="s">
        <v>10995</v>
      </c>
      <c r="U1541" t="s">
        <v>10995</v>
      </c>
    </row>
    <row r="1542" spans="1:21" x14ac:dyDescent="0.2">
      <c r="A1542">
        <v>2983</v>
      </c>
      <c r="B1542" t="s">
        <v>1697</v>
      </c>
      <c r="C1542" t="s">
        <v>11282</v>
      </c>
      <c r="D1542" t="s">
        <v>4678</v>
      </c>
      <c r="E1542" t="s">
        <v>20884</v>
      </c>
      <c r="F1542" t="s">
        <v>7954</v>
      </c>
      <c r="G1542" t="s">
        <v>3387</v>
      </c>
      <c r="H1542" t="s">
        <v>4174</v>
      </c>
      <c r="I1542" t="s">
        <v>22206</v>
      </c>
      <c r="J1542" t="s">
        <v>5823</v>
      </c>
      <c r="K1542" t="s">
        <v>3921</v>
      </c>
      <c r="L1542" t="s">
        <v>11283</v>
      </c>
      <c r="M1542" t="s">
        <v>11284</v>
      </c>
      <c r="O1542" t="s">
        <v>6570</v>
      </c>
      <c r="P1542">
        <v>52</v>
      </c>
      <c r="S1542" t="s">
        <v>11248</v>
      </c>
      <c r="T1542" t="s">
        <v>11248</v>
      </c>
      <c r="U1542" t="s">
        <v>11248</v>
      </c>
    </row>
    <row r="1543" spans="1:21" x14ac:dyDescent="0.2">
      <c r="A1543">
        <v>2984</v>
      </c>
      <c r="B1543" t="s">
        <v>1697</v>
      </c>
      <c r="C1543" t="s">
        <v>11285</v>
      </c>
      <c r="D1543" t="s">
        <v>4678</v>
      </c>
      <c r="E1543" t="s">
        <v>20884</v>
      </c>
      <c r="F1543" t="s">
        <v>7954</v>
      </c>
      <c r="G1543" t="s">
        <v>3387</v>
      </c>
      <c r="H1543" t="s">
        <v>4174</v>
      </c>
      <c r="I1543" t="s">
        <v>22206</v>
      </c>
      <c r="J1543" t="s">
        <v>5823</v>
      </c>
      <c r="K1543" t="s">
        <v>3921</v>
      </c>
      <c r="L1543" t="s">
        <v>11286</v>
      </c>
      <c r="M1543" t="s">
        <v>11287</v>
      </c>
      <c r="O1543" t="s">
        <v>5263</v>
      </c>
      <c r="P1543">
        <v>54</v>
      </c>
      <c r="S1543" t="s">
        <v>11288</v>
      </c>
      <c r="T1543" t="s">
        <v>11288</v>
      </c>
      <c r="U1543" t="s">
        <v>11288</v>
      </c>
    </row>
    <row r="1544" spans="1:21" x14ac:dyDescent="0.2">
      <c r="A1544">
        <v>2985</v>
      </c>
      <c r="B1544" t="s">
        <v>1697</v>
      </c>
      <c r="C1544" t="s">
        <v>11289</v>
      </c>
      <c r="D1544" t="s">
        <v>4678</v>
      </c>
      <c r="E1544" t="s">
        <v>20884</v>
      </c>
      <c r="F1544" t="s">
        <v>7954</v>
      </c>
      <c r="G1544" t="s">
        <v>3387</v>
      </c>
      <c r="H1544" t="s">
        <v>4174</v>
      </c>
      <c r="I1544" t="s">
        <v>22206</v>
      </c>
      <c r="J1544" t="s">
        <v>5823</v>
      </c>
      <c r="K1544" t="s">
        <v>3921</v>
      </c>
      <c r="L1544" t="s">
        <v>11290</v>
      </c>
      <c r="M1544" t="s">
        <v>11291</v>
      </c>
      <c r="O1544" t="s">
        <v>5263</v>
      </c>
      <c r="P1544">
        <v>54</v>
      </c>
      <c r="S1544" t="s">
        <v>10995</v>
      </c>
      <c r="T1544" t="s">
        <v>10995</v>
      </c>
      <c r="U1544" t="s">
        <v>10995</v>
      </c>
    </row>
    <row r="1545" spans="1:21" x14ac:dyDescent="0.2">
      <c r="A1545">
        <v>2986</v>
      </c>
      <c r="B1545" t="s">
        <v>1697</v>
      </c>
      <c r="C1545" t="s">
        <v>11292</v>
      </c>
      <c r="D1545" t="s">
        <v>4678</v>
      </c>
      <c r="E1545" t="s">
        <v>20884</v>
      </c>
      <c r="F1545" t="s">
        <v>7954</v>
      </c>
      <c r="G1545" t="s">
        <v>8379</v>
      </c>
      <c r="H1545" t="s">
        <v>4174</v>
      </c>
      <c r="I1545" t="s">
        <v>22206</v>
      </c>
      <c r="J1545" t="s">
        <v>5823</v>
      </c>
      <c r="K1545" t="s">
        <v>5340</v>
      </c>
      <c r="L1545" t="s">
        <v>11293</v>
      </c>
      <c r="M1545" t="s">
        <v>11294</v>
      </c>
      <c r="O1545" t="s">
        <v>3405</v>
      </c>
      <c r="P1545">
        <v>114</v>
      </c>
      <c r="S1545" t="s">
        <v>4217</v>
      </c>
      <c r="T1545" t="s">
        <v>4217</v>
      </c>
      <c r="U1545" t="s">
        <v>4217</v>
      </c>
    </row>
    <row r="1546" spans="1:21" x14ac:dyDescent="0.2">
      <c r="A1546">
        <v>2987</v>
      </c>
      <c r="B1546" t="s">
        <v>1697</v>
      </c>
      <c r="C1546" t="s">
        <v>11295</v>
      </c>
      <c r="D1546" t="s">
        <v>4678</v>
      </c>
      <c r="E1546" t="s">
        <v>20884</v>
      </c>
      <c r="F1546" t="s">
        <v>7954</v>
      </c>
      <c r="G1546" t="s">
        <v>6905</v>
      </c>
      <c r="H1546" t="s">
        <v>4174</v>
      </c>
      <c r="I1546" t="s">
        <v>22206</v>
      </c>
      <c r="J1546" t="s">
        <v>5823</v>
      </c>
      <c r="K1546" t="s">
        <v>3921</v>
      </c>
      <c r="L1546" t="s">
        <v>11296</v>
      </c>
      <c r="M1546" t="s">
        <v>11297</v>
      </c>
      <c r="O1546" t="s">
        <v>6570</v>
      </c>
      <c r="P1546">
        <v>52</v>
      </c>
      <c r="S1546" t="s">
        <v>11248</v>
      </c>
      <c r="T1546" t="s">
        <v>11248</v>
      </c>
      <c r="U1546" t="s">
        <v>11248</v>
      </c>
    </row>
    <row r="1547" spans="1:21" x14ac:dyDescent="0.2">
      <c r="A1547">
        <v>2988</v>
      </c>
      <c r="B1547" t="s">
        <v>1697</v>
      </c>
      <c r="C1547" t="s">
        <v>11298</v>
      </c>
      <c r="D1547" t="s">
        <v>5202</v>
      </c>
      <c r="E1547" t="s">
        <v>20879</v>
      </c>
      <c r="F1547" t="s">
        <v>7919</v>
      </c>
      <c r="G1547" t="s">
        <v>11318</v>
      </c>
      <c r="H1547" t="s">
        <v>5173</v>
      </c>
      <c r="I1547" t="s">
        <v>22206</v>
      </c>
      <c r="J1547" t="s">
        <v>5823</v>
      </c>
      <c r="K1547" t="s">
        <v>3430</v>
      </c>
      <c r="L1547" t="s">
        <v>11299</v>
      </c>
      <c r="M1547" t="s">
        <v>11300</v>
      </c>
      <c r="O1547" t="s">
        <v>20887</v>
      </c>
      <c r="P1547">
        <v>112</v>
      </c>
      <c r="S1547" t="s">
        <v>11301</v>
      </c>
      <c r="T1547" t="s">
        <v>11301</v>
      </c>
      <c r="U1547" t="s">
        <v>11301</v>
      </c>
    </row>
    <row r="1548" spans="1:21" x14ac:dyDescent="0.2">
      <c r="A1548">
        <v>2989</v>
      </c>
      <c r="B1548" t="s">
        <v>1697</v>
      </c>
      <c r="C1548" t="s">
        <v>11302</v>
      </c>
      <c r="D1548" t="s">
        <v>5202</v>
      </c>
      <c r="E1548" t="s">
        <v>20879</v>
      </c>
      <c r="F1548" t="s">
        <v>7919</v>
      </c>
      <c r="G1548" t="s">
        <v>11303</v>
      </c>
      <c r="H1548" t="s">
        <v>4174</v>
      </c>
      <c r="K1548" t="s">
        <v>3430</v>
      </c>
      <c r="L1548" t="s">
        <v>11304</v>
      </c>
      <c r="M1548" t="s">
        <v>11305</v>
      </c>
      <c r="N1548" t="s">
        <v>11306</v>
      </c>
      <c r="O1548" t="s">
        <v>6616</v>
      </c>
      <c r="P1548">
        <v>57</v>
      </c>
      <c r="S1548" t="s">
        <v>11307</v>
      </c>
      <c r="T1548" t="s">
        <v>11307</v>
      </c>
      <c r="U1548" t="s">
        <v>11307</v>
      </c>
    </row>
    <row r="1549" spans="1:21" x14ac:dyDescent="0.2">
      <c r="A1549">
        <v>299</v>
      </c>
      <c r="B1549" t="s">
        <v>1697</v>
      </c>
      <c r="C1549" t="s">
        <v>11308</v>
      </c>
      <c r="D1549" t="s">
        <v>11309</v>
      </c>
      <c r="F1549" t="s">
        <v>3474</v>
      </c>
      <c r="G1549" t="s">
        <v>3420</v>
      </c>
      <c r="H1549" t="s">
        <v>3421</v>
      </c>
      <c r="I1549" t="s">
        <v>22206</v>
      </c>
      <c r="J1549" t="s">
        <v>5823</v>
      </c>
      <c r="K1549" t="s">
        <v>3497</v>
      </c>
      <c r="L1549" t="s">
        <v>11310</v>
      </c>
      <c r="M1549" t="s">
        <v>11311</v>
      </c>
      <c r="N1549" t="s">
        <v>3637</v>
      </c>
    </row>
    <row r="1550" spans="1:21" x14ac:dyDescent="0.2">
      <c r="A1550">
        <v>2990</v>
      </c>
      <c r="B1550" t="s">
        <v>1697</v>
      </c>
      <c r="C1550" t="s">
        <v>11312</v>
      </c>
      <c r="D1550" t="s">
        <v>5202</v>
      </c>
      <c r="E1550" t="s">
        <v>20879</v>
      </c>
      <c r="F1550" t="s">
        <v>7919</v>
      </c>
      <c r="G1550" t="s">
        <v>8648</v>
      </c>
      <c r="H1550" t="s">
        <v>4174</v>
      </c>
      <c r="I1550" t="s">
        <v>22206</v>
      </c>
      <c r="J1550" t="s">
        <v>5823</v>
      </c>
      <c r="K1550" t="s">
        <v>3430</v>
      </c>
      <c r="L1550" t="s">
        <v>11313</v>
      </c>
      <c r="M1550" t="s">
        <v>11314</v>
      </c>
      <c r="O1550" t="s">
        <v>5370</v>
      </c>
      <c r="P1550">
        <v>52</v>
      </c>
      <c r="S1550" t="s">
        <v>11315</v>
      </c>
      <c r="T1550" t="s">
        <v>11315</v>
      </c>
      <c r="U1550" t="s">
        <v>11315</v>
      </c>
    </row>
    <row r="1551" spans="1:21" x14ac:dyDescent="0.2">
      <c r="A1551">
        <v>2991</v>
      </c>
      <c r="B1551" t="s">
        <v>1697</v>
      </c>
      <c r="C1551" t="s">
        <v>11316</v>
      </c>
      <c r="D1551" t="s">
        <v>11317</v>
      </c>
      <c r="F1551" t="s">
        <v>6175</v>
      </c>
      <c r="G1551" t="s">
        <v>21551</v>
      </c>
      <c r="H1551" t="s">
        <v>6042</v>
      </c>
      <c r="I1551" t="s">
        <v>7878</v>
      </c>
      <c r="J1551" t="s">
        <v>3671</v>
      </c>
      <c r="K1551" t="s">
        <v>3430</v>
      </c>
      <c r="L1551" t="s">
        <v>11319</v>
      </c>
      <c r="M1551" t="s">
        <v>11320</v>
      </c>
      <c r="O1551" t="s">
        <v>5326</v>
      </c>
      <c r="P1551">
        <v>56</v>
      </c>
      <c r="Q1551" t="s">
        <v>5178</v>
      </c>
      <c r="R1551">
        <v>151</v>
      </c>
      <c r="S1551" t="s">
        <v>6955</v>
      </c>
      <c r="T1551" t="s">
        <v>6955</v>
      </c>
      <c r="U1551" t="s">
        <v>11321</v>
      </c>
    </row>
    <row r="1552" spans="1:21" x14ac:dyDescent="0.2">
      <c r="A1552">
        <v>2992</v>
      </c>
      <c r="B1552" t="s">
        <v>1697</v>
      </c>
      <c r="C1552" t="s">
        <v>11322</v>
      </c>
      <c r="D1552" t="s">
        <v>4678</v>
      </c>
      <c r="E1552" t="s">
        <v>20884</v>
      </c>
      <c r="F1552" t="s">
        <v>7954</v>
      </c>
      <c r="G1552" t="s">
        <v>14794</v>
      </c>
      <c r="H1552" t="s">
        <v>4174</v>
      </c>
      <c r="I1552" t="s">
        <v>22206</v>
      </c>
      <c r="J1552" t="s">
        <v>5823</v>
      </c>
      <c r="K1552" t="s">
        <v>3921</v>
      </c>
      <c r="L1552" t="s">
        <v>11323</v>
      </c>
      <c r="M1552" t="s">
        <v>11324</v>
      </c>
      <c r="O1552" t="s">
        <v>5263</v>
      </c>
      <c r="P1552">
        <v>54</v>
      </c>
      <c r="S1552" t="s">
        <v>11325</v>
      </c>
      <c r="T1552" t="s">
        <v>11325</v>
      </c>
      <c r="U1552" t="s">
        <v>11325</v>
      </c>
    </row>
    <row r="1553" spans="1:21" x14ac:dyDescent="0.2">
      <c r="A1553">
        <v>2993</v>
      </c>
      <c r="B1553" t="s">
        <v>1697</v>
      </c>
      <c r="C1553" t="s">
        <v>11326</v>
      </c>
      <c r="D1553" t="s">
        <v>5202</v>
      </c>
      <c r="E1553" t="s">
        <v>20879</v>
      </c>
      <c r="F1553" t="s">
        <v>7919</v>
      </c>
      <c r="G1553" t="s">
        <v>3535</v>
      </c>
      <c r="H1553" t="s">
        <v>4174</v>
      </c>
      <c r="I1553" t="s">
        <v>22206</v>
      </c>
      <c r="J1553" t="s">
        <v>5823</v>
      </c>
      <c r="K1553" t="s">
        <v>5340</v>
      </c>
      <c r="L1553" t="s">
        <v>11327</v>
      </c>
      <c r="M1553" t="s">
        <v>11328</v>
      </c>
      <c r="O1553" t="s">
        <v>6570</v>
      </c>
      <c r="P1553">
        <v>52</v>
      </c>
      <c r="S1553" t="s">
        <v>8263</v>
      </c>
      <c r="T1553" t="s">
        <v>8263</v>
      </c>
      <c r="U1553" t="s">
        <v>8263</v>
      </c>
    </row>
    <row r="1554" spans="1:21" x14ac:dyDescent="0.2">
      <c r="A1554">
        <v>2994</v>
      </c>
      <c r="B1554" t="s">
        <v>1697</v>
      </c>
      <c r="C1554" t="s">
        <v>11329</v>
      </c>
      <c r="D1554" t="s">
        <v>11330</v>
      </c>
      <c r="F1554" t="s">
        <v>3669</v>
      </c>
      <c r="G1554" t="s">
        <v>11318</v>
      </c>
      <c r="H1554" t="s">
        <v>8352</v>
      </c>
      <c r="I1554" t="s">
        <v>10926</v>
      </c>
      <c r="J1554" t="s">
        <v>3725</v>
      </c>
      <c r="K1554" t="s">
        <v>3430</v>
      </c>
      <c r="L1554" t="s">
        <v>11331</v>
      </c>
      <c r="M1554" t="s">
        <v>11332</v>
      </c>
      <c r="O1554" t="s">
        <v>20887</v>
      </c>
      <c r="P1554">
        <v>112</v>
      </c>
      <c r="Q1554" t="s">
        <v>5178</v>
      </c>
      <c r="R1554">
        <v>151</v>
      </c>
      <c r="S1554" t="s">
        <v>4068</v>
      </c>
      <c r="T1554" t="s">
        <v>4068</v>
      </c>
      <c r="U1554" t="s">
        <v>5311</v>
      </c>
    </row>
    <row r="1555" spans="1:21" x14ac:dyDescent="0.2">
      <c r="A1555">
        <v>2995</v>
      </c>
      <c r="B1555" t="s">
        <v>1697</v>
      </c>
      <c r="C1555" t="s">
        <v>11333</v>
      </c>
      <c r="D1555" t="s">
        <v>11334</v>
      </c>
      <c r="F1555" t="s">
        <v>8977</v>
      </c>
      <c r="G1555" t="s">
        <v>3387</v>
      </c>
      <c r="H1555" t="s">
        <v>8172</v>
      </c>
      <c r="I1555" t="s">
        <v>22206</v>
      </c>
      <c r="J1555" t="s">
        <v>5823</v>
      </c>
      <c r="K1555" t="s">
        <v>3391</v>
      </c>
      <c r="L1555" t="s">
        <v>11335</v>
      </c>
      <c r="M1555" t="s">
        <v>11336</v>
      </c>
      <c r="O1555" t="s">
        <v>5370</v>
      </c>
      <c r="P1555">
        <v>52</v>
      </c>
      <c r="S1555" t="s">
        <v>11337</v>
      </c>
      <c r="T1555" t="s">
        <v>11337</v>
      </c>
      <c r="U1555" t="s">
        <v>11337</v>
      </c>
    </row>
    <row r="1556" spans="1:21" x14ac:dyDescent="0.2">
      <c r="A1556">
        <v>2996</v>
      </c>
      <c r="B1556" t="s">
        <v>1697</v>
      </c>
      <c r="C1556" t="s">
        <v>11338</v>
      </c>
      <c r="D1556" t="s">
        <v>5202</v>
      </c>
      <c r="E1556" t="s">
        <v>20878</v>
      </c>
      <c r="F1556" t="s">
        <v>6837</v>
      </c>
      <c r="G1556" t="s">
        <v>16766</v>
      </c>
      <c r="H1556" t="s">
        <v>3421</v>
      </c>
      <c r="I1556" t="s">
        <v>22206</v>
      </c>
      <c r="J1556" t="s">
        <v>5823</v>
      </c>
      <c r="K1556" t="s">
        <v>3921</v>
      </c>
      <c r="L1556" t="s">
        <v>11339</v>
      </c>
      <c r="M1556" t="s">
        <v>11340</v>
      </c>
      <c r="N1556" t="s">
        <v>5419</v>
      </c>
    </row>
    <row r="1557" spans="1:21" x14ac:dyDescent="0.2">
      <c r="A1557">
        <v>2997</v>
      </c>
      <c r="B1557" t="s">
        <v>1697</v>
      </c>
      <c r="C1557" t="s">
        <v>11341</v>
      </c>
      <c r="D1557" t="s">
        <v>5202</v>
      </c>
      <c r="F1557" t="s">
        <v>6837</v>
      </c>
      <c r="G1557" t="s">
        <v>21552</v>
      </c>
      <c r="H1557" t="s">
        <v>6176</v>
      </c>
      <c r="I1557" t="s">
        <v>22206</v>
      </c>
      <c r="J1557" t="s">
        <v>5823</v>
      </c>
      <c r="K1557" t="s">
        <v>3430</v>
      </c>
      <c r="L1557" t="s">
        <v>11343</v>
      </c>
      <c r="M1557" t="s">
        <v>11344</v>
      </c>
      <c r="O1557" t="s">
        <v>3405</v>
      </c>
      <c r="P1557">
        <v>114</v>
      </c>
      <c r="S1557" t="s">
        <v>9005</v>
      </c>
      <c r="T1557" t="s">
        <v>9005</v>
      </c>
      <c r="U1557" t="s">
        <v>9005</v>
      </c>
    </row>
    <row r="1558" spans="1:21" x14ac:dyDescent="0.2">
      <c r="A1558">
        <v>2998</v>
      </c>
      <c r="B1558" t="s">
        <v>3416</v>
      </c>
      <c r="C1558" t="s">
        <v>1039</v>
      </c>
      <c r="D1558" t="s">
        <v>11345</v>
      </c>
      <c r="F1558" t="s">
        <v>5773</v>
      </c>
      <c r="G1558" t="s">
        <v>3420</v>
      </c>
      <c r="H1558" t="s">
        <v>3421</v>
      </c>
      <c r="I1558" t="s">
        <v>22254</v>
      </c>
      <c r="J1558" t="s">
        <v>5823</v>
      </c>
      <c r="K1558" t="s">
        <v>6880</v>
      </c>
      <c r="L1558" t="s">
        <v>11346</v>
      </c>
      <c r="M1558" t="s">
        <v>11347</v>
      </c>
      <c r="N1558" t="s">
        <v>11348</v>
      </c>
      <c r="S1558" t="s">
        <v>11349</v>
      </c>
      <c r="T1558" t="s">
        <v>11349</v>
      </c>
      <c r="U1558" t="s">
        <v>11349</v>
      </c>
    </row>
    <row r="1559" spans="1:21" x14ac:dyDescent="0.2">
      <c r="A1559">
        <v>2999</v>
      </c>
      <c r="B1559" t="s">
        <v>3416</v>
      </c>
      <c r="C1559" t="s">
        <v>1049</v>
      </c>
      <c r="D1559" t="s">
        <v>10988</v>
      </c>
      <c r="F1559" t="s">
        <v>5773</v>
      </c>
      <c r="G1559" t="s">
        <v>3420</v>
      </c>
      <c r="H1559" t="s">
        <v>3421</v>
      </c>
      <c r="I1559" t="s">
        <v>22254</v>
      </c>
      <c r="J1559" t="s">
        <v>5823</v>
      </c>
      <c r="K1559" t="s">
        <v>6880</v>
      </c>
      <c r="L1559" t="s">
        <v>11350</v>
      </c>
      <c r="M1559" t="s">
        <v>11351</v>
      </c>
      <c r="S1559" t="s">
        <v>3682</v>
      </c>
      <c r="T1559" t="s">
        <v>3682</v>
      </c>
      <c r="U1559" t="s">
        <v>3682</v>
      </c>
    </row>
    <row r="1560" spans="1:21" x14ac:dyDescent="0.2">
      <c r="A1560">
        <v>300</v>
      </c>
      <c r="B1560" t="s">
        <v>1697</v>
      </c>
      <c r="C1560" t="s">
        <v>11352</v>
      </c>
      <c r="D1560" t="s">
        <v>11353</v>
      </c>
      <c r="F1560" t="s">
        <v>5835</v>
      </c>
      <c r="G1560" t="s">
        <v>3542</v>
      </c>
      <c r="H1560" t="s">
        <v>8093</v>
      </c>
      <c r="I1560" t="s">
        <v>7627</v>
      </c>
      <c r="J1560" t="s">
        <v>5837</v>
      </c>
      <c r="K1560" t="s">
        <v>3497</v>
      </c>
      <c r="L1560" t="s">
        <v>7842</v>
      </c>
      <c r="M1560" t="s">
        <v>11354</v>
      </c>
      <c r="N1560" t="s">
        <v>3394</v>
      </c>
      <c r="O1560" t="s">
        <v>3453</v>
      </c>
      <c r="P1560">
        <v>71</v>
      </c>
      <c r="Q1560" t="s">
        <v>3396</v>
      </c>
      <c r="R1560">
        <v>204</v>
      </c>
      <c r="S1560" t="s">
        <v>11355</v>
      </c>
      <c r="T1560" t="s">
        <v>11355</v>
      </c>
      <c r="U1560" t="s">
        <v>5646</v>
      </c>
    </row>
    <row r="1561" spans="1:21" x14ac:dyDescent="0.2">
      <c r="A1561">
        <v>301</v>
      </c>
      <c r="B1561" t="s">
        <v>1697</v>
      </c>
      <c r="C1561" t="s">
        <v>11356</v>
      </c>
      <c r="D1561" t="s">
        <v>11357</v>
      </c>
      <c r="F1561" t="s">
        <v>11358</v>
      </c>
      <c r="G1561" t="s">
        <v>3387</v>
      </c>
      <c r="H1561" t="s">
        <v>9577</v>
      </c>
      <c r="I1561" t="s">
        <v>3401</v>
      </c>
      <c r="J1561" t="s">
        <v>3429</v>
      </c>
      <c r="K1561" t="s">
        <v>3497</v>
      </c>
      <c r="L1561" t="s">
        <v>11359</v>
      </c>
      <c r="M1561" t="s">
        <v>11360</v>
      </c>
      <c r="N1561" t="s">
        <v>11361</v>
      </c>
      <c r="O1561" t="s">
        <v>3605</v>
      </c>
      <c r="P1561">
        <v>76</v>
      </c>
      <c r="Q1561" t="s">
        <v>3396</v>
      </c>
      <c r="R1561">
        <v>204</v>
      </c>
      <c r="S1561" t="s">
        <v>11362</v>
      </c>
      <c r="T1561" t="s">
        <v>11362</v>
      </c>
      <c r="U1561" t="s">
        <v>11363</v>
      </c>
    </row>
    <row r="1562" spans="1:21" x14ac:dyDescent="0.2">
      <c r="A1562">
        <v>3010</v>
      </c>
      <c r="B1562" t="s">
        <v>3089</v>
      </c>
      <c r="C1562" t="s">
        <v>11364</v>
      </c>
      <c r="D1562" t="s">
        <v>11365</v>
      </c>
      <c r="F1562" t="s">
        <v>4105</v>
      </c>
      <c r="G1562" t="s">
        <v>4298</v>
      </c>
      <c r="H1562" t="s">
        <v>20970</v>
      </c>
      <c r="I1562" t="s">
        <v>22207</v>
      </c>
      <c r="J1562" t="s">
        <v>4132</v>
      </c>
      <c r="K1562" t="s">
        <v>6121</v>
      </c>
      <c r="L1562" t="s">
        <v>11366</v>
      </c>
      <c r="M1562" t="s">
        <v>11367</v>
      </c>
      <c r="N1562" t="s">
        <v>11368</v>
      </c>
      <c r="O1562" t="s">
        <v>3453</v>
      </c>
      <c r="P1562">
        <v>72</v>
      </c>
      <c r="Q1562" t="s">
        <v>3396</v>
      </c>
      <c r="R1562">
        <v>209</v>
      </c>
      <c r="S1562" t="s">
        <v>9484</v>
      </c>
      <c r="T1562" t="s">
        <v>4948</v>
      </c>
      <c r="U1562" t="s">
        <v>4948</v>
      </c>
    </row>
    <row r="1563" spans="1:21" x14ac:dyDescent="0.2">
      <c r="A1563">
        <v>3011</v>
      </c>
      <c r="B1563" t="s">
        <v>3089</v>
      </c>
      <c r="C1563" t="s">
        <v>11364</v>
      </c>
      <c r="D1563" t="s">
        <v>11369</v>
      </c>
      <c r="F1563" t="s">
        <v>4105</v>
      </c>
      <c r="G1563" t="s">
        <v>21553</v>
      </c>
      <c r="H1563" t="s">
        <v>20962</v>
      </c>
      <c r="I1563" t="s">
        <v>22207</v>
      </c>
      <c r="J1563" t="s">
        <v>4375</v>
      </c>
      <c r="K1563" t="s">
        <v>4107</v>
      </c>
      <c r="L1563" t="s">
        <v>11370</v>
      </c>
      <c r="M1563" t="s">
        <v>11371</v>
      </c>
      <c r="N1563" t="s">
        <v>11372</v>
      </c>
      <c r="O1563" t="s">
        <v>3453</v>
      </c>
      <c r="P1563">
        <v>72</v>
      </c>
      <c r="Q1563" t="s">
        <v>3396</v>
      </c>
      <c r="R1563">
        <v>209</v>
      </c>
      <c r="S1563" t="s">
        <v>9924</v>
      </c>
      <c r="T1563" t="s">
        <v>3950</v>
      </c>
      <c r="U1563" t="s">
        <v>3950</v>
      </c>
    </row>
    <row r="1564" spans="1:21" x14ac:dyDescent="0.2">
      <c r="A1564">
        <v>302</v>
      </c>
      <c r="B1564" t="s">
        <v>1697</v>
      </c>
      <c r="C1564" t="s">
        <v>11373</v>
      </c>
      <c r="D1564" t="s">
        <v>11374</v>
      </c>
      <c r="F1564" t="s">
        <v>6723</v>
      </c>
      <c r="G1564" t="s">
        <v>3387</v>
      </c>
      <c r="H1564" t="s">
        <v>3410</v>
      </c>
      <c r="I1564" t="s">
        <v>5789</v>
      </c>
      <c r="J1564" t="s">
        <v>3402</v>
      </c>
      <c r="K1564" t="s">
        <v>3391</v>
      </c>
      <c r="L1564" t="s">
        <v>11375</v>
      </c>
      <c r="M1564" t="s">
        <v>11376</v>
      </c>
      <c r="N1564" t="s">
        <v>3433</v>
      </c>
      <c r="O1564" t="s">
        <v>3598</v>
      </c>
      <c r="P1564">
        <v>70</v>
      </c>
      <c r="Q1564" t="s">
        <v>3396</v>
      </c>
      <c r="R1564">
        <v>206</v>
      </c>
      <c r="S1564" t="s">
        <v>6937</v>
      </c>
      <c r="T1564" t="s">
        <v>6937</v>
      </c>
      <c r="U1564" t="s">
        <v>10879</v>
      </c>
    </row>
    <row r="1565" spans="1:21" x14ac:dyDescent="0.2">
      <c r="A1565">
        <v>303</v>
      </c>
      <c r="B1565" t="s">
        <v>1697</v>
      </c>
      <c r="C1565" t="s">
        <v>11377</v>
      </c>
      <c r="D1565" t="s">
        <v>9931</v>
      </c>
      <c r="F1565" t="s">
        <v>3386</v>
      </c>
      <c r="G1565" t="s">
        <v>3387</v>
      </c>
      <c r="H1565" t="s">
        <v>4009</v>
      </c>
      <c r="I1565" t="s">
        <v>3401</v>
      </c>
      <c r="J1565" t="s">
        <v>3578</v>
      </c>
      <c r="K1565" t="s">
        <v>3391</v>
      </c>
      <c r="L1565" t="s">
        <v>11378</v>
      </c>
      <c r="M1565" t="s">
        <v>11379</v>
      </c>
      <c r="N1565" t="s">
        <v>3394</v>
      </c>
      <c r="O1565" t="s">
        <v>3453</v>
      </c>
      <c r="P1565">
        <v>11</v>
      </c>
      <c r="Q1565" t="s">
        <v>3396</v>
      </c>
      <c r="R1565">
        <v>204</v>
      </c>
      <c r="S1565" t="s">
        <v>11380</v>
      </c>
      <c r="T1565" t="s">
        <v>11380</v>
      </c>
      <c r="U1565" t="s">
        <v>3398</v>
      </c>
    </row>
    <row r="1566" spans="1:21" x14ac:dyDescent="0.2">
      <c r="A1566">
        <v>304</v>
      </c>
      <c r="B1566" t="s">
        <v>1697</v>
      </c>
      <c r="C1566" t="s">
        <v>11381</v>
      </c>
      <c r="D1566" t="s">
        <v>11382</v>
      </c>
      <c r="F1566" t="s">
        <v>3585</v>
      </c>
      <c r="G1566" t="s">
        <v>3387</v>
      </c>
      <c r="H1566" t="s">
        <v>11138</v>
      </c>
      <c r="I1566" t="s">
        <v>4618</v>
      </c>
      <c r="J1566" t="s">
        <v>3429</v>
      </c>
      <c r="K1566" t="s">
        <v>3545</v>
      </c>
      <c r="L1566" t="s">
        <v>11383</v>
      </c>
      <c r="M1566" t="s">
        <v>11384</v>
      </c>
      <c r="O1566" t="s">
        <v>3598</v>
      </c>
      <c r="P1566">
        <v>11</v>
      </c>
      <c r="Q1566" t="s">
        <v>3396</v>
      </c>
      <c r="R1566">
        <v>210</v>
      </c>
      <c r="S1566" t="s">
        <v>3581</v>
      </c>
      <c r="T1566" t="s">
        <v>3581</v>
      </c>
      <c r="U1566" t="s">
        <v>3455</v>
      </c>
    </row>
    <row r="1567" spans="1:21" x14ac:dyDescent="0.2">
      <c r="A1567">
        <v>305</v>
      </c>
      <c r="B1567" t="s">
        <v>1697</v>
      </c>
      <c r="C1567" t="s">
        <v>11385</v>
      </c>
      <c r="D1567" t="s">
        <v>11386</v>
      </c>
      <c r="F1567" t="s">
        <v>3762</v>
      </c>
      <c r="G1567" t="s">
        <v>7787</v>
      </c>
      <c r="H1567" t="s">
        <v>5062</v>
      </c>
      <c r="I1567" t="s">
        <v>6238</v>
      </c>
      <c r="J1567" t="s">
        <v>3411</v>
      </c>
      <c r="K1567" t="s">
        <v>3391</v>
      </c>
      <c r="L1567" t="s">
        <v>11387</v>
      </c>
      <c r="M1567" t="s">
        <v>11388</v>
      </c>
      <c r="O1567" t="s">
        <v>3598</v>
      </c>
      <c r="P1567">
        <v>79</v>
      </c>
      <c r="Q1567" t="s">
        <v>3396</v>
      </c>
      <c r="R1567">
        <v>210</v>
      </c>
      <c r="S1567" t="s">
        <v>11389</v>
      </c>
      <c r="T1567" t="s">
        <v>3455</v>
      </c>
      <c r="U1567" t="s">
        <v>3455</v>
      </c>
    </row>
    <row r="1568" spans="1:21" x14ac:dyDescent="0.2">
      <c r="A1568">
        <v>306</v>
      </c>
      <c r="B1568" t="s">
        <v>1697</v>
      </c>
      <c r="C1568" t="s">
        <v>4911</v>
      </c>
      <c r="D1568" t="s">
        <v>11390</v>
      </c>
      <c r="F1568" t="s">
        <v>11391</v>
      </c>
      <c r="G1568" t="s">
        <v>19523</v>
      </c>
      <c r="H1568" t="s">
        <v>11392</v>
      </c>
      <c r="I1568" t="s">
        <v>4618</v>
      </c>
      <c r="J1568" t="s">
        <v>3611</v>
      </c>
      <c r="K1568" t="s">
        <v>9548</v>
      </c>
      <c r="L1568" t="s">
        <v>4913</v>
      </c>
      <c r="M1568" t="s">
        <v>4914</v>
      </c>
      <c r="O1568" t="s">
        <v>3453</v>
      </c>
      <c r="P1568">
        <v>97</v>
      </c>
      <c r="Q1568" t="s">
        <v>3396</v>
      </c>
      <c r="R1568">
        <v>204</v>
      </c>
      <c r="S1568" t="s">
        <v>11393</v>
      </c>
      <c r="T1568" t="s">
        <v>11393</v>
      </c>
      <c r="U1568" t="s">
        <v>4111</v>
      </c>
    </row>
    <row r="1569" spans="1:21" x14ac:dyDescent="0.2">
      <c r="A1569">
        <v>307</v>
      </c>
      <c r="B1569" t="s">
        <v>1697</v>
      </c>
      <c r="C1569" t="s">
        <v>11394</v>
      </c>
      <c r="D1569" t="s">
        <v>11395</v>
      </c>
      <c r="F1569" t="s">
        <v>6012</v>
      </c>
      <c r="G1569" t="s">
        <v>7763</v>
      </c>
      <c r="H1569" t="s">
        <v>4551</v>
      </c>
      <c r="I1569" t="s">
        <v>22206</v>
      </c>
      <c r="J1569" t="s">
        <v>5823</v>
      </c>
      <c r="K1569" t="s">
        <v>3422</v>
      </c>
      <c r="L1569" t="s">
        <v>11396</v>
      </c>
      <c r="M1569" t="s">
        <v>11397</v>
      </c>
      <c r="N1569" t="s">
        <v>3017</v>
      </c>
      <c r="S1569" t="s">
        <v>11398</v>
      </c>
      <c r="T1569" t="s">
        <v>11398</v>
      </c>
      <c r="U1569" t="s">
        <v>11398</v>
      </c>
    </row>
    <row r="1570" spans="1:21" x14ac:dyDescent="0.2">
      <c r="A1570">
        <v>308</v>
      </c>
      <c r="B1570" t="s">
        <v>1697</v>
      </c>
      <c r="C1570" t="s">
        <v>11399</v>
      </c>
      <c r="D1570" t="s">
        <v>11400</v>
      </c>
      <c r="F1570" t="s">
        <v>3585</v>
      </c>
      <c r="G1570" t="s">
        <v>3387</v>
      </c>
      <c r="H1570" t="s">
        <v>4017</v>
      </c>
      <c r="I1570" t="s">
        <v>11401</v>
      </c>
      <c r="J1570" t="s">
        <v>5346</v>
      </c>
      <c r="K1570" t="s">
        <v>3497</v>
      </c>
      <c r="L1570" t="s">
        <v>11402</v>
      </c>
      <c r="M1570" t="s">
        <v>11403</v>
      </c>
      <c r="N1570" t="s">
        <v>3394</v>
      </c>
      <c r="Q1570" t="s">
        <v>3396</v>
      </c>
      <c r="R1570">
        <v>210</v>
      </c>
      <c r="S1570" t="s">
        <v>11404</v>
      </c>
      <c r="T1570" t="s">
        <v>11404</v>
      </c>
      <c r="U1570" t="s">
        <v>4548</v>
      </c>
    </row>
    <row r="1571" spans="1:21" x14ac:dyDescent="0.2">
      <c r="A1571">
        <v>309</v>
      </c>
      <c r="B1571" t="s">
        <v>1697</v>
      </c>
      <c r="C1571" t="s">
        <v>11405</v>
      </c>
      <c r="D1571" t="s">
        <v>11406</v>
      </c>
      <c r="F1571" t="s">
        <v>3585</v>
      </c>
      <c r="G1571" t="s">
        <v>3387</v>
      </c>
      <c r="H1571" t="s">
        <v>10997</v>
      </c>
      <c r="I1571" t="s">
        <v>22206</v>
      </c>
      <c r="J1571" t="s">
        <v>5823</v>
      </c>
      <c r="K1571" t="s">
        <v>3545</v>
      </c>
      <c r="L1571" t="s">
        <v>11407</v>
      </c>
      <c r="M1571" t="s">
        <v>11408</v>
      </c>
      <c r="N1571" t="s">
        <v>3490</v>
      </c>
      <c r="S1571" t="s">
        <v>11409</v>
      </c>
      <c r="T1571" t="s">
        <v>11409</v>
      </c>
      <c r="U1571" t="s">
        <v>11409</v>
      </c>
    </row>
    <row r="1572" spans="1:21" x14ac:dyDescent="0.2">
      <c r="A1572">
        <v>310</v>
      </c>
      <c r="B1572" t="s">
        <v>1697</v>
      </c>
      <c r="C1572" t="s">
        <v>11410</v>
      </c>
      <c r="D1572" t="s">
        <v>5202</v>
      </c>
      <c r="E1572" t="s">
        <v>20879</v>
      </c>
      <c r="F1572" t="s">
        <v>7919</v>
      </c>
      <c r="G1572" t="s">
        <v>21554</v>
      </c>
      <c r="H1572" t="s">
        <v>4174</v>
      </c>
      <c r="I1572" t="s">
        <v>22206</v>
      </c>
      <c r="J1572" t="s">
        <v>5823</v>
      </c>
      <c r="K1572" t="s">
        <v>6121</v>
      </c>
      <c r="L1572" t="s">
        <v>11412</v>
      </c>
      <c r="M1572" t="s">
        <v>11413</v>
      </c>
      <c r="O1572" t="s">
        <v>22242</v>
      </c>
      <c r="P1572">
        <v>18</v>
      </c>
      <c r="S1572" t="s">
        <v>11414</v>
      </c>
      <c r="T1572" t="s">
        <v>11414</v>
      </c>
      <c r="U1572" t="s">
        <v>11414</v>
      </c>
    </row>
    <row r="1573" spans="1:21" x14ac:dyDescent="0.2">
      <c r="A1573">
        <v>311</v>
      </c>
      <c r="B1573" t="s">
        <v>1697</v>
      </c>
      <c r="C1573" t="s">
        <v>11415</v>
      </c>
      <c r="D1573" t="s">
        <v>11416</v>
      </c>
      <c r="F1573" t="s">
        <v>8063</v>
      </c>
      <c r="G1573" t="s">
        <v>3387</v>
      </c>
      <c r="H1573" t="s">
        <v>5045</v>
      </c>
      <c r="I1573" t="s">
        <v>3389</v>
      </c>
      <c r="J1573" t="s">
        <v>3544</v>
      </c>
      <c r="K1573" t="s">
        <v>3545</v>
      </c>
      <c r="L1573" t="s">
        <v>11417</v>
      </c>
      <c r="M1573" t="s">
        <v>11418</v>
      </c>
      <c r="O1573" t="s">
        <v>3598</v>
      </c>
      <c r="P1573">
        <v>70</v>
      </c>
      <c r="Q1573" t="s">
        <v>3396</v>
      </c>
      <c r="R1573">
        <v>206</v>
      </c>
      <c r="S1573" t="s">
        <v>5685</v>
      </c>
      <c r="T1573" t="s">
        <v>5685</v>
      </c>
      <c r="U1573" t="s">
        <v>11419</v>
      </c>
    </row>
    <row r="1574" spans="1:21" x14ac:dyDescent="0.2">
      <c r="A1574">
        <v>312</v>
      </c>
      <c r="B1574" t="s">
        <v>1697</v>
      </c>
      <c r="C1574" t="s">
        <v>11420</v>
      </c>
      <c r="D1574" t="s">
        <v>11421</v>
      </c>
      <c r="F1574" t="s">
        <v>11422</v>
      </c>
      <c r="G1574" t="s">
        <v>21555</v>
      </c>
      <c r="H1574" t="s">
        <v>11423</v>
      </c>
      <c r="I1574" t="s">
        <v>4168</v>
      </c>
      <c r="J1574" t="s">
        <v>3628</v>
      </c>
      <c r="K1574" t="s">
        <v>3391</v>
      </c>
      <c r="L1574" t="s">
        <v>11424</v>
      </c>
      <c r="M1574" t="s">
        <v>11425</v>
      </c>
      <c r="O1574" t="s">
        <v>3598</v>
      </c>
      <c r="P1574">
        <v>70</v>
      </c>
      <c r="Q1574" t="s">
        <v>3396</v>
      </c>
      <c r="R1574">
        <v>206</v>
      </c>
      <c r="S1574" t="s">
        <v>4693</v>
      </c>
      <c r="T1574" t="s">
        <v>4693</v>
      </c>
      <c r="U1574" t="s">
        <v>4111</v>
      </c>
    </row>
    <row r="1575" spans="1:21" x14ac:dyDescent="0.2">
      <c r="A1575">
        <v>313</v>
      </c>
      <c r="B1575" t="s">
        <v>1697</v>
      </c>
      <c r="C1575" t="s">
        <v>11426</v>
      </c>
      <c r="D1575" t="s">
        <v>11427</v>
      </c>
      <c r="F1575" t="s">
        <v>11428</v>
      </c>
      <c r="G1575" t="s">
        <v>3420</v>
      </c>
      <c r="H1575" t="s">
        <v>3421</v>
      </c>
      <c r="I1575" t="s">
        <v>22206</v>
      </c>
      <c r="J1575" t="s">
        <v>5823</v>
      </c>
      <c r="K1575" t="s">
        <v>3391</v>
      </c>
      <c r="L1575" t="s">
        <v>11429</v>
      </c>
      <c r="M1575" t="s">
        <v>11430</v>
      </c>
      <c r="N1575" t="s">
        <v>3637</v>
      </c>
      <c r="S1575" t="s">
        <v>11431</v>
      </c>
      <c r="T1575" t="s">
        <v>11431</v>
      </c>
      <c r="U1575" t="s">
        <v>11431</v>
      </c>
    </row>
    <row r="1576" spans="1:21" x14ac:dyDescent="0.2">
      <c r="A1576">
        <v>314</v>
      </c>
      <c r="B1576" t="s">
        <v>1697</v>
      </c>
      <c r="C1576" t="s">
        <v>11432</v>
      </c>
      <c r="D1576" t="s">
        <v>11421</v>
      </c>
      <c r="F1576" t="s">
        <v>11267</v>
      </c>
      <c r="G1576" t="s">
        <v>3387</v>
      </c>
      <c r="H1576" t="s">
        <v>11433</v>
      </c>
      <c r="I1576" t="s">
        <v>3401</v>
      </c>
      <c r="J1576" t="s">
        <v>3437</v>
      </c>
      <c r="K1576" t="s">
        <v>3391</v>
      </c>
      <c r="L1576" t="s">
        <v>11434</v>
      </c>
      <c r="M1576" t="s">
        <v>11435</v>
      </c>
      <c r="O1576" t="s">
        <v>3718</v>
      </c>
      <c r="P1576">
        <v>94</v>
      </c>
      <c r="Q1576" t="s">
        <v>4485</v>
      </c>
      <c r="R1576">
        <v>203</v>
      </c>
      <c r="S1576" t="s">
        <v>9919</v>
      </c>
      <c r="T1576" t="s">
        <v>9919</v>
      </c>
      <c r="U1576" t="s">
        <v>7557</v>
      </c>
    </row>
    <row r="1577" spans="1:21" x14ac:dyDescent="0.2">
      <c r="A1577">
        <v>3148</v>
      </c>
      <c r="B1577" t="s">
        <v>3089</v>
      </c>
      <c r="C1577" t="s">
        <v>11436</v>
      </c>
      <c r="D1577" t="s">
        <v>11437</v>
      </c>
      <c r="F1577" t="s">
        <v>11438</v>
      </c>
      <c r="G1577" t="s">
        <v>4140</v>
      </c>
      <c r="H1577" t="s">
        <v>4243</v>
      </c>
      <c r="I1577" t="s">
        <v>11439</v>
      </c>
      <c r="J1577" t="s">
        <v>4375</v>
      </c>
      <c r="K1577" t="s">
        <v>4107</v>
      </c>
      <c r="L1577" t="s">
        <v>11440</v>
      </c>
      <c r="M1577" t="s">
        <v>11441</v>
      </c>
      <c r="N1577" t="s">
        <v>3394</v>
      </c>
      <c r="O1577" t="s">
        <v>3598</v>
      </c>
      <c r="P1577">
        <v>79</v>
      </c>
      <c r="Q1577" t="s">
        <v>3396</v>
      </c>
      <c r="R1577">
        <v>210</v>
      </c>
      <c r="S1577" t="s">
        <v>4836</v>
      </c>
      <c r="T1577" t="s">
        <v>4836</v>
      </c>
      <c r="U1577" t="s">
        <v>4835</v>
      </c>
    </row>
    <row r="1578" spans="1:21" x14ac:dyDescent="0.2">
      <c r="A1578">
        <v>315</v>
      </c>
      <c r="B1578" t="s">
        <v>1697</v>
      </c>
      <c r="C1578" t="s">
        <v>11442</v>
      </c>
      <c r="D1578" t="s">
        <v>11443</v>
      </c>
      <c r="F1578" t="s">
        <v>3474</v>
      </c>
      <c r="G1578" t="s">
        <v>16559</v>
      </c>
      <c r="H1578" t="s">
        <v>11444</v>
      </c>
      <c r="I1578" t="s">
        <v>3696</v>
      </c>
      <c r="J1578" t="s">
        <v>3827</v>
      </c>
      <c r="K1578" t="s">
        <v>9548</v>
      </c>
      <c r="L1578" t="s">
        <v>11445</v>
      </c>
      <c r="M1578" t="s">
        <v>11446</v>
      </c>
      <c r="O1578" t="s">
        <v>3598</v>
      </c>
      <c r="P1578">
        <v>70</v>
      </c>
      <c r="Q1578" t="s">
        <v>4485</v>
      </c>
      <c r="R1578">
        <v>203</v>
      </c>
      <c r="S1578" t="s">
        <v>11447</v>
      </c>
      <c r="T1578" t="s">
        <v>11447</v>
      </c>
      <c r="U1578" t="s">
        <v>3752</v>
      </c>
    </row>
    <row r="1579" spans="1:21" x14ac:dyDescent="0.2">
      <c r="A1579">
        <v>316</v>
      </c>
      <c r="B1579" t="s">
        <v>1697</v>
      </c>
      <c r="C1579" t="s">
        <v>11448</v>
      </c>
      <c r="D1579" t="s">
        <v>11449</v>
      </c>
      <c r="F1579" t="s">
        <v>11450</v>
      </c>
      <c r="G1579" t="s">
        <v>9383</v>
      </c>
      <c r="H1579" t="s">
        <v>20967</v>
      </c>
      <c r="I1579" t="s">
        <v>22207</v>
      </c>
      <c r="J1579" t="s">
        <v>3628</v>
      </c>
      <c r="K1579" t="s">
        <v>3497</v>
      </c>
      <c r="L1579" t="s">
        <v>11451</v>
      </c>
      <c r="M1579" t="s">
        <v>11452</v>
      </c>
      <c r="N1579" t="s">
        <v>11453</v>
      </c>
      <c r="O1579" t="s">
        <v>3598</v>
      </c>
      <c r="P1579">
        <v>70</v>
      </c>
      <c r="Q1579" t="s">
        <v>4485</v>
      </c>
      <c r="R1579">
        <v>203</v>
      </c>
      <c r="S1579" t="s">
        <v>11454</v>
      </c>
      <c r="T1579" t="s">
        <v>11454</v>
      </c>
      <c r="U1579" t="s">
        <v>4655</v>
      </c>
    </row>
    <row r="1580" spans="1:21" x14ac:dyDescent="0.2">
      <c r="A1580">
        <v>317</v>
      </c>
      <c r="B1580" t="s">
        <v>1697</v>
      </c>
      <c r="C1580" t="s">
        <v>11455</v>
      </c>
      <c r="D1580" t="s">
        <v>6964</v>
      </c>
      <c r="F1580" t="s">
        <v>3585</v>
      </c>
      <c r="G1580" t="s">
        <v>3387</v>
      </c>
      <c r="H1580" t="s">
        <v>11456</v>
      </c>
      <c r="I1580" t="s">
        <v>3428</v>
      </c>
      <c r="J1580" t="s">
        <v>3544</v>
      </c>
      <c r="K1580" t="s">
        <v>3545</v>
      </c>
      <c r="L1580" t="s">
        <v>11457</v>
      </c>
      <c r="M1580" t="s">
        <v>11458</v>
      </c>
      <c r="O1580" t="s">
        <v>3718</v>
      </c>
      <c r="P1580">
        <v>94</v>
      </c>
      <c r="Q1580" t="s">
        <v>3396</v>
      </c>
      <c r="R1580">
        <v>208</v>
      </c>
      <c r="S1580" t="s">
        <v>3565</v>
      </c>
      <c r="T1580" t="s">
        <v>3565</v>
      </c>
      <c r="U1580" t="s">
        <v>6877</v>
      </c>
    </row>
    <row r="1581" spans="1:21" x14ac:dyDescent="0.2">
      <c r="A1581">
        <v>318</v>
      </c>
      <c r="B1581" t="s">
        <v>1697</v>
      </c>
      <c r="C1581" t="s">
        <v>11459</v>
      </c>
      <c r="D1581" t="s">
        <v>11460</v>
      </c>
      <c r="F1581" t="s">
        <v>6012</v>
      </c>
      <c r="G1581" t="s">
        <v>9432</v>
      </c>
      <c r="H1581" t="s">
        <v>7748</v>
      </c>
      <c r="I1581" t="s">
        <v>11461</v>
      </c>
      <c r="J1581" t="s">
        <v>10200</v>
      </c>
      <c r="K1581" t="s">
        <v>3545</v>
      </c>
      <c r="L1581" t="s">
        <v>11462</v>
      </c>
      <c r="M1581" t="s">
        <v>11463</v>
      </c>
      <c r="O1581" t="s">
        <v>3598</v>
      </c>
      <c r="P1581">
        <v>95</v>
      </c>
      <c r="Q1581" t="s">
        <v>4485</v>
      </c>
      <c r="R1581">
        <v>203</v>
      </c>
      <c r="S1581" t="s">
        <v>3556</v>
      </c>
      <c r="T1581" t="s">
        <v>3556</v>
      </c>
      <c r="U1581" t="s">
        <v>5525</v>
      </c>
    </row>
    <row r="1582" spans="1:21" x14ac:dyDescent="0.2">
      <c r="A1582">
        <v>319</v>
      </c>
      <c r="B1582" t="s">
        <v>1697</v>
      </c>
      <c r="C1582" t="s">
        <v>11464</v>
      </c>
      <c r="D1582" t="s">
        <v>11465</v>
      </c>
      <c r="F1582" t="s">
        <v>11466</v>
      </c>
      <c r="G1582" t="s">
        <v>3535</v>
      </c>
      <c r="H1582" t="s">
        <v>6861</v>
      </c>
      <c r="I1582" t="s">
        <v>4618</v>
      </c>
      <c r="J1582" t="s">
        <v>4052</v>
      </c>
      <c r="K1582" t="s">
        <v>3545</v>
      </c>
      <c r="L1582" t="s">
        <v>11467</v>
      </c>
      <c r="M1582" t="s">
        <v>11468</v>
      </c>
      <c r="O1582" t="s">
        <v>3718</v>
      </c>
      <c r="P1582">
        <v>94</v>
      </c>
      <c r="Q1582" t="s">
        <v>4485</v>
      </c>
      <c r="R1582">
        <v>203</v>
      </c>
      <c r="S1582" t="s">
        <v>11469</v>
      </c>
      <c r="T1582" t="s">
        <v>11469</v>
      </c>
      <c r="U1582" t="s">
        <v>3752</v>
      </c>
    </row>
    <row r="1583" spans="1:21" x14ac:dyDescent="0.2">
      <c r="A1583">
        <v>320</v>
      </c>
      <c r="B1583" t="s">
        <v>1697</v>
      </c>
      <c r="C1583" t="s">
        <v>7967</v>
      </c>
      <c r="D1583" t="s">
        <v>11470</v>
      </c>
      <c r="F1583" t="s">
        <v>11466</v>
      </c>
      <c r="G1583" t="s">
        <v>7763</v>
      </c>
      <c r="H1583" t="s">
        <v>4551</v>
      </c>
      <c r="I1583" t="s">
        <v>22206</v>
      </c>
      <c r="J1583" t="s">
        <v>5823</v>
      </c>
      <c r="K1583" t="s">
        <v>5340</v>
      </c>
      <c r="L1583" t="s">
        <v>11471</v>
      </c>
      <c r="M1583" t="s">
        <v>11472</v>
      </c>
      <c r="N1583" t="s">
        <v>3637</v>
      </c>
    </row>
    <row r="1584" spans="1:21" x14ac:dyDescent="0.2">
      <c r="A1584">
        <v>3208</v>
      </c>
      <c r="B1584" t="s">
        <v>3089</v>
      </c>
      <c r="C1584" t="s">
        <v>4731</v>
      </c>
      <c r="D1584" t="s">
        <v>4732</v>
      </c>
      <c r="F1584" t="s">
        <v>4105</v>
      </c>
      <c r="G1584" t="s">
        <v>3420</v>
      </c>
      <c r="H1584" t="s">
        <v>20968</v>
      </c>
      <c r="I1584" t="s">
        <v>22206</v>
      </c>
      <c r="J1584" t="s">
        <v>5823</v>
      </c>
      <c r="K1584" t="s">
        <v>3422</v>
      </c>
      <c r="L1584" t="s">
        <v>4733</v>
      </c>
      <c r="M1584" t="s">
        <v>4734</v>
      </c>
      <c r="N1584" t="s">
        <v>3637</v>
      </c>
      <c r="S1584" t="s">
        <v>4735</v>
      </c>
      <c r="T1584" t="s">
        <v>4735</v>
      </c>
      <c r="U1584" t="s">
        <v>4735</v>
      </c>
    </row>
    <row r="1585" spans="1:21" x14ac:dyDescent="0.2">
      <c r="A1585">
        <v>321</v>
      </c>
      <c r="B1585" t="s">
        <v>1697</v>
      </c>
      <c r="C1585" t="s">
        <v>11473</v>
      </c>
      <c r="D1585" t="s">
        <v>5202</v>
      </c>
      <c r="F1585" t="s">
        <v>7919</v>
      </c>
      <c r="G1585" t="s">
        <v>3387</v>
      </c>
      <c r="H1585" t="s">
        <v>8172</v>
      </c>
      <c r="I1585" t="s">
        <v>4168</v>
      </c>
      <c r="J1585" t="s">
        <v>7255</v>
      </c>
      <c r="K1585" t="s">
        <v>3391</v>
      </c>
      <c r="L1585" t="s">
        <v>11474</v>
      </c>
      <c r="M1585" t="s">
        <v>11475</v>
      </c>
      <c r="O1585" t="s">
        <v>3453</v>
      </c>
      <c r="P1585">
        <v>97</v>
      </c>
      <c r="Q1585" t="s">
        <v>3396</v>
      </c>
      <c r="R1585">
        <v>204</v>
      </c>
      <c r="S1585" t="s">
        <v>11476</v>
      </c>
      <c r="T1585" t="s">
        <v>11476</v>
      </c>
      <c r="U1585" t="s">
        <v>3950</v>
      </c>
    </row>
    <row r="1586" spans="1:21" x14ac:dyDescent="0.2">
      <c r="A1586">
        <v>322</v>
      </c>
      <c r="B1586" t="s">
        <v>1697</v>
      </c>
      <c r="C1586" t="s">
        <v>11477</v>
      </c>
      <c r="D1586" t="s">
        <v>11478</v>
      </c>
      <c r="F1586" t="s">
        <v>21834</v>
      </c>
      <c r="G1586" t="s">
        <v>22295</v>
      </c>
      <c r="H1586" t="s">
        <v>3905</v>
      </c>
      <c r="I1586" t="s">
        <v>11479</v>
      </c>
      <c r="J1586" t="s">
        <v>11480</v>
      </c>
      <c r="K1586" t="s">
        <v>3430</v>
      </c>
      <c r="L1586" t="s">
        <v>11481</v>
      </c>
      <c r="M1586" t="s">
        <v>11482</v>
      </c>
      <c r="O1586" t="s">
        <v>3453</v>
      </c>
      <c r="P1586">
        <v>97</v>
      </c>
      <c r="Q1586" t="s">
        <v>4485</v>
      </c>
      <c r="R1586">
        <v>173</v>
      </c>
      <c r="S1586" t="s">
        <v>11483</v>
      </c>
      <c r="T1586" t="s">
        <v>11483</v>
      </c>
      <c r="U1586" t="s">
        <v>8529</v>
      </c>
    </row>
    <row r="1587" spans="1:21" x14ac:dyDescent="0.2">
      <c r="A1587">
        <v>323</v>
      </c>
      <c r="B1587" t="s">
        <v>1697</v>
      </c>
      <c r="C1587" t="s">
        <v>11484</v>
      </c>
      <c r="D1587" t="s">
        <v>5202</v>
      </c>
      <c r="E1587" t="s">
        <v>20879</v>
      </c>
      <c r="F1587" t="s">
        <v>7919</v>
      </c>
      <c r="G1587" t="s">
        <v>8087</v>
      </c>
      <c r="H1587" t="s">
        <v>4174</v>
      </c>
      <c r="I1587" t="s">
        <v>22206</v>
      </c>
      <c r="J1587" t="s">
        <v>5823</v>
      </c>
      <c r="K1587" t="s">
        <v>6121</v>
      </c>
      <c r="L1587" t="s">
        <v>11485</v>
      </c>
      <c r="M1587" t="s">
        <v>11486</v>
      </c>
      <c r="O1587" t="s">
        <v>7228</v>
      </c>
      <c r="P1587">
        <v>98</v>
      </c>
      <c r="S1587" t="s">
        <v>11414</v>
      </c>
      <c r="T1587" t="s">
        <v>11414</v>
      </c>
      <c r="U1587" t="s">
        <v>11414</v>
      </c>
    </row>
    <row r="1588" spans="1:21" x14ac:dyDescent="0.2">
      <c r="A1588">
        <v>324</v>
      </c>
      <c r="B1588" t="s">
        <v>1697</v>
      </c>
      <c r="C1588" t="s">
        <v>11487</v>
      </c>
      <c r="D1588" t="s">
        <v>5202</v>
      </c>
      <c r="E1588" t="s">
        <v>20879</v>
      </c>
      <c r="F1588" t="s">
        <v>7919</v>
      </c>
      <c r="G1588" t="s">
        <v>11488</v>
      </c>
      <c r="H1588" t="s">
        <v>21556</v>
      </c>
      <c r="I1588" t="s">
        <v>8181</v>
      </c>
      <c r="J1588" t="s">
        <v>8486</v>
      </c>
      <c r="K1588" t="s">
        <v>3430</v>
      </c>
      <c r="L1588" t="s">
        <v>11489</v>
      </c>
      <c r="M1588" t="s">
        <v>11490</v>
      </c>
      <c r="O1588" t="s">
        <v>7083</v>
      </c>
      <c r="P1588">
        <v>89</v>
      </c>
      <c r="S1588" t="s">
        <v>11491</v>
      </c>
      <c r="T1588" t="s">
        <v>11491</v>
      </c>
      <c r="U1588" t="s">
        <v>11491</v>
      </c>
    </row>
    <row r="1589" spans="1:21" x14ac:dyDescent="0.2">
      <c r="A1589">
        <v>325</v>
      </c>
      <c r="B1589" t="s">
        <v>1697</v>
      </c>
      <c r="C1589" t="s">
        <v>11492</v>
      </c>
      <c r="D1589" t="s">
        <v>4678</v>
      </c>
      <c r="E1589" t="s">
        <v>20884</v>
      </c>
      <c r="F1589" t="s">
        <v>7954</v>
      </c>
      <c r="G1589" t="s">
        <v>6415</v>
      </c>
      <c r="H1589" t="s">
        <v>7079</v>
      </c>
      <c r="I1589" t="s">
        <v>11493</v>
      </c>
      <c r="J1589" t="s">
        <v>3725</v>
      </c>
      <c r="K1589" t="s">
        <v>3921</v>
      </c>
      <c r="L1589" t="s">
        <v>11494</v>
      </c>
      <c r="M1589" t="s">
        <v>11495</v>
      </c>
      <c r="O1589" t="s">
        <v>3718</v>
      </c>
      <c r="P1589">
        <v>94</v>
      </c>
      <c r="Q1589" t="s">
        <v>4485</v>
      </c>
      <c r="R1589">
        <v>203</v>
      </c>
      <c r="S1589" t="s">
        <v>11496</v>
      </c>
      <c r="T1589" t="s">
        <v>11496</v>
      </c>
      <c r="U1589" t="s">
        <v>5973</v>
      </c>
    </row>
    <row r="1590" spans="1:21" x14ac:dyDescent="0.2">
      <c r="A1590">
        <v>326</v>
      </c>
      <c r="B1590" t="s">
        <v>1697</v>
      </c>
      <c r="C1590" t="s">
        <v>11497</v>
      </c>
      <c r="D1590" t="s">
        <v>5202</v>
      </c>
      <c r="E1590" t="s">
        <v>20879</v>
      </c>
      <c r="F1590" t="s">
        <v>7919</v>
      </c>
      <c r="G1590" t="s">
        <v>11498</v>
      </c>
      <c r="H1590" t="s">
        <v>4174</v>
      </c>
      <c r="I1590" t="s">
        <v>11499</v>
      </c>
      <c r="J1590" t="s">
        <v>5477</v>
      </c>
      <c r="K1590" t="s">
        <v>3921</v>
      </c>
      <c r="L1590" t="s">
        <v>11500</v>
      </c>
      <c r="M1590" t="s">
        <v>11501</v>
      </c>
      <c r="O1590" t="s">
        <v>3453</v>
      </c>
      <c r="P1590">
        <v>97</v>
      </c>
      <c r="S1590" t="s">
        <v>11325</v>
      </c>
      <c r="T1590" t="s">
        <v>11325</v>
      </c>
      <c r="U1590" t="s">
        <v>11325</v>
      </c>
    </row>
    <row r="1591" spans="1:21" x14ac:dyDescent="0.2">
      <c r="A1591">
        <v>327</v>
      </c>
      <c r="B1591" t="s">
        <v>1697</v>
      </c>
      <c r="C1591" t="s">
        <v>11502</v>
      </c>
      <c r="D1591" t="s">
        <v>11503</v>
      </c>
      <c r="F1591" t="s">
        <v>3669</v>
      </c>
      <c r="G1591" t="s">
        <v>3387</v>
      </c>
      <c r="H1591" t="s">
        <v>5606</v>
      </c>
      <c r="I1591" t="s">
        <v>22207</v>
      </c>
      <c r="J1591" t="s">
        <v>3578</v>
      </c>
      <c r="K1591" t="s">
        <v>3422</v>
      </c>
      <c r="L1591" t="s">
        <v>11504</v>
      </c>
      <c r="M1591" t="s">
        <v>11505</v>
      </c>
      <c r="O1591" t="s">
        <v>3453</v>
      </c>
      <c r="P1591">
        <v>97</v>
      </c>
      <c r="Q1591" t="s">
        <v>4485</v>
      </c>
      <c r="R1591">
        <v>173</v>
      </c>
      <c r="S1591" t="s">
        <v>11506</v>
      </c>
      <c r="T1591" t="s">
        <v>11506</v>
      </c>
      <c r="U1591" t="s">
        <v>6956</v>
      </c>
    </row>
    <row r="1592" spans="1:21" x14ac:dyDescent="0.2">
      <c r="A1592">
        <v>328</v>
      </c>
      <c r="B1592" t="s">
        <v>1697</v>
      </c>
      <c r="C1592" t="s">
        <v>11507</v>
      </c>
      <c r="D1592" t="s">
        <v>11508</v>
      </c>
      <c r="F1592" t="s">
        <v>4030</v>
      </c>
      <c r="G1592" t="s">
        <v>3747</v>
      </c>
      <c r="H1592" t="s">
        <v>21557</v>
      </c>
      <c r="I1592" t="s">
        <v>22206</v>
      </c>
      <c r="J1592" t="s">
        <v>5823</v>
      </c>
      <c r="K1592" t="s">
        <v>3391</v>
      </c>
      <c r="L1592" t="s">
        <v>11509</v>
      </c>
      <c r="M1592" t="s">
        <v>11510</v>
      </c>
      <c r="O1592" t="s">
        <v>22242</v>
      </c>
      <c r="P1592">
        <v>18</v>
      </c>
      <c r="S1592" t="s">
        <v>11511</v>
      </c>
      <c r="T1592" t="s">
        <v>11511</v>
      </c>
      <c r="U1592" t="s">
        <v>11511</v>
      </c>
    </row>
    <row r="1593" spans="1:21" x14ac:dyDescent="0.2">
      <c r="A1593">
        <v>329</v>
      </c>
      <c r="B1593" t="s">
        <v>1697</v>
      </c>
      <c r="C1593" t="s">
        <v>11512</v>
      </c>
      <c r="D1593" t="s">
        <v>5202</v>
      </c>
      <c r="E1593" t="s">
        <v>20880</v>
      </c>
      <c r="F1593" t="s">
        <v>7919</v>
      </c>
      <c r="G1593" t="s">
        <v>3885</v>
      </c>
      <c r="H1593" t="s">
        <v>4174</v>
      </c>
      <c r="I1593" t="s">
        <v>22207</v>
      </c>
      <c r="J1593" t="s">
        <v>3671</v>
      </c>
      <c r="K1593" t="s">
        <v>5340</v>
      </c>
      <c r="L1593" t="s">
        <v>11513</v>
      </c>
      <c r="M1593" t="s">
        <v>11514</v>
      </c>
      <c r="O1593" t="s">
        <v>3453</v>
      </c>
      <c r="P1593">
        <v>97</v>
      </c>
      <c r="Q1593" t="s">
        <v>4485</v>
      </c>
      <c r="R1593">
        <v>172</v>
      </c>
      <c r="S1593" t="s">
        <v>9558</v>
      </c>
      <c r="T1593" t="s">
        <v>4264</v>
      </c>
      <c r="U1593" t="s">
        <v>4264</v>
      </c>
    </row>
    <row r="1594" spans="1:21" x14ac:dyDescent="0.2">
      <c r="A1594">
        <v>330</v>
      </c>
      <c r="B1594" t="s">
        <v>1697</v>
      </c>
      <c r="C1594" t="s">
        <v>11515</v>
      </c>
      <c r="D1594" t="s">
        <v>11516</v>
      </c>
      <c r="F1594" t="s">
        <v>7547</v>
      </c>
      <c r="G1594" t="s">
        <v>16792</v>
      </c>
      <c r="H1594" t="s">
        <v>21558</v>
      </c>
      <c r="I1594" t="s">
        <v>3428</v>
      </c>
      <c r="J1594" t="s">
        <v>21559</v>
      </c>
      <c r="K1594" t="s">
        <v>3422</v>
      </c>
      <c r="L1594" t="s">
        <v>11517</v>
      </c>
      <c r="M1594" t="s">
        <v>21560</v>
      </c>
      <c r="N1594" t="s">
        <v>21561</v>
      </c>
      <c r="O1594" t="s">
        <v>3395</v>
      </c>
      <c r="P1594">
        <v>78</v>
      </c>
      <c r="Q1594" t="s">
        <v>4485</v>
      </c>
      <c r="R1594">
        <v>203</v>
      </c>
      <c r="S1594" t="s">
        <v>3869</v>
      </c>
      <c r="T1594" t="s">
        <v>3869</v>
      </c>
      <c r="U1594" t="s">
        <v>7045</v>
      </c>
    </row>
    <row r="1595" spans="1:21" x14ac:dyDescent="0.2">
      <c r="A1595">
        <v>3300</v>
      </c>
      <c r="B1595" t="s">
        <v>1697</v>
      </c>
      <c r="C1595" t="s">
        <v>4096</v>
      </c>
      <c r="D1595" t="s">
        <v>11518</v>
      </c>
      <c r="F1595" t="s">
        <v>11519</v>
      </c>
      <c r="G1595" t="s">
        <v>3420</v>
      </c>
      <c r="H1595" t="s">
        <v>3421</v>
      </c>
      <c r="I1595" t="s">
        <v>11520</v>
      </c>
      <c r="J1595" t="s">
        <v>6367</v>
      </c>
      <c r="K1595" t="s">
        <v>4107</v>
      </c>
      <c r="L1595" t="s">
        <v>3392</v>
      </c>
      <c r="M1595" t="s">
        <v>3393</v>
      </c>
      <c r="N1595" t="s">
        <v>11521</v>
      </c>
      <c r="Q1595" t="s">
        <v>3396</v>
      </c>
      <c r="R1595">
        <v>212</v>
      </c>
    </row>
    <row r="1596" spans="1:21" x14ac:dyDescent="0.2">
      <c r="A1596">
        <v>331</v>
      </c>
      <c r="B1596" t="s">
        <v>1697</v>
      </c>
      <c r="C1596" t="s">
        <v>11522</v>
      </c>
      <c r="D1596" t="s">
        <v>11523</v>
      </c>
      <c r="F1596" t="s">
        <v>3986</v>
      </c>
      <c r="G1596" t="s">
        <v>3387</v>
      </c>
      <c r="H1596" t="s">
        <v>20945</v>
      </c>
      <c r="I1596" t="s">
        <v>3428</v>
      </c>
      <c r="J1596" t="s">
        <v>3411</v>
      </c>
      <c r="K1596" t="s">
        <v>3391</v>
      </c>
      <c r="L1596" t="s">
        <v>11524</v>
      </c>
      <c r="M1596" t="s">
        <v>11525</v>
      </c>
      <c r="O1596" t="s">
        <v>3718</v>
      </c>
      <c r="P1596">
        <v>94</v>
      </c>
      <c r="Q1596" t="s">
        <v>3396</v>
      </c>
      <c r="R1596">
        <v>205</v>
      </c>
      <c r="S1596" t="s">
        <v>4041</v>
      </c>
      <c r="T1596" t="s">
        <v>4041</v>
      </c>
      <c r="U1596" t="s">
        <v>11526</v>
      </c>
    </row>
    <row r="1597" spans="1:21" x14ac:dyDescent="0.2">
      <c r="A1597">
        <v>3310</v>
      </c>
      <c r="B1597" t="s">
        <v>3089</v>
      </c>
      <c r="C1597" t="s">
        <v>11527</v>
      </c>
      <c r="D1597" t="s">
        <v>11528</v>
      </c>
      <c r="F1597" t="s">
        <v>4105</v>
      </c>
      <c r="G1597" t="s">
        <v>4140</v>
      </c>
      <c r="H1597" t="s">
        <v>4174</v>
      </c>
      <c r="I1597" t="s">
        <v>22206</v>
      </c>
      <c r="J1597" t="s">
        <v>5823</v>
      </c>
      <c r="K1597" t="s">
        <v>4659</v>
      </c>
      <c r="L1597" t="s">
        <v>6416</v>
      </c>
      <c r="M1597" t="s">
        <v>11529</v>
      </c>
      <c r="N1597" t="s">
        <v>11530</v>
      </c>
      <c r="O1597" t="s">
        <v>10603</v>
      </c>
      <c r="P1597">
        <v>138</v>
      </c>
      <c r="S1597" t="s">
        <v>8300</v>
      </c>
      <c r="T1597" t="s">
        <v>8300</v>
      </c>
      <c r="U1597" t="s">
        <v>8300</v>
      </c>
    </row>
    <row r="1598" spans="1:21" x14ac:dyDescent="0.2">
      <c r="A1598">
        <v>3312</v>
      </c>
      <c r="B1598" t="s">
        <v>3089</v>
      </c>
      <c r="C1598" t="s">
        <v>11420</v>
      </c>
      <c r="D1598" t="s">
        <v>11421</v>
      </c>
      <c r="F1598" t="s">
        <v>4105</v>
      </c>
      <c r="G1598" t="s">
        <v>4140</v>
      </c>
      <c r="H1598" t="s">
        <v>4174</v>
      </c>
      <c r="I1598" t="s">
        <v>22206</v>
      </c>
      <c r="J1598" t="s">
        <v>5823</v>
      </c>
      <c r="K1598" t="s">
        <v>4107</v>
      </c>
      <c r="L1598" t="s">
        <v>11531</v>
      </c>
      <c r="M1598" t="s">
        <v>11532</v>
      </c>
      <c r="N1598" t="s">
        <v>21348</v>
      </c>
      <c r="S1598" t="s">
        <v>21562</v>
      </c>
      <c r="T1598" t="s">
        <v>21562</v>
      </c>
      <c r="U1598" t="s">
        <v>21562</v>
      </c>
    </row>
    <row r="1599" spans="1:21" x14ac:dyDescent="0.2">
      <c r="A1599">
        <v>332</v>
      </c>
      <c r="B1599" t="s">
        <v>1697</v>
      </c>
      <c r="C1599" t="s">
        <v>11533</v>
      </c>
      <c r="D1599" t="s">
        <v>4678</v>
      </c>
      <c r="E1599" t="s">
        <v>20884</v>
      </c>
      <c r="F1599" t="s">
        <v>7954</v>
      </c>
      <c r="G1599" t="s">
        <v>7163</v>
      </c>
      <c r="H1599" t="s">
        <v>4174</v>
      </c>
      <c r="I1599" t="s">
        <v>22206</v>
      </c>
      <c r="J1599" t="s">
        <v>5823</v>
      </c>
      <c r="K1599" t="s">
        <v>5340</v>
      </c>
      <c r="L1599" t="s">
        <v>11534</v>
      </c>
      <c r="M1599" t="s">
        <v>11535</v>
      </c>
      <c r="O1599" t="s">
        <v>3453</v>
      </c>
      <c r="P1599">
        <v>97</v>
      </c>
      <c r="S1599" t="s">
        <v>7933</v>
      </c>
      <c r="T1599" t="s">
        <v>7933</v>
      </c>
      <c r="U1599" t="s">
        <v>7933</v>
      </c>
    </row>
    <row r="1600" spans="1:21" x14ac:dyDescent="0.2">
      <c r="A1600">
        <v>333</v>
      </c>
      <c r="B1600" t="s">
        <v>1697</v>
      </c>
      <c r="C1600" t="s">
        <v>11536</v>
      </c>
      <c r="D1600" t="s">
        <v>5202</v>
      </c>
      <c r="E1600" t="s">
        <v>20879</v>
      </c>
      <c r="F1600" t="s">
        <v>7919</v>
      </c>
      <c r="G1600" t="s">
        <v>9437</v>
      </c>
      <c r="H1600" t="s">
        <v>4174</v>
      </c>
      <c r="I1600" t="s">
        <v>4168</v>
      </c>
      <c r="J1600" t="s">
        <v>3671</v>
      </c>
      <c r="K1600" t="s">
        <v>3422</v>
      </c>
      <c r="L1600" t="s">
        <v>11537</v>
      </c>
      <c r="M1600" t="s">
        <v>11538</v>
      </c>
      <c r="O1600" t="s">
        <v>3453</v>
      </c>
      <c r="P1600">
        <v>97</v>
      </c>
      <c r="Q1600" t="s">
        <v>4485</v>
      </c>
      <c r="R1600">
        <v>172</v>
      </c>
      <c r="S1600" t="s">
        <v>8258</v>
      </c>
      <c r="T1600" t="s">
        <v>4948</v>
      </c>
      <c r="U1600" t="s">
        <v>4948</v>
      </c>
    </row>
    <row r="1601" spans="1:21" x14ac:dyDescent="0.2">
      <c r="A1601">
        <v>3333</v>
      </c>
      <c r="B1601" t="s">
        <v>11539</v>
      </c>
      <c r="C1601" t="s">
        <v>4096</v>
      </c>
      <c r="D1601" t="s">
        <v>11540</v>
      </c>
      <c r="F1601" t="s">
        <v>3419</v>
      </c>
      <c r="G1601" t="s">
        <v>3420</v>
      </c>
      <c r="H1601" t="s">
        <v>3421</v>
      </c>
      <c r="I1601" t="s">
        <v>11541</v>
      </c>
      <c r="J1601" t="s">
        <v>11542</v>
      </c>
      <c r="K1601" t="s">
        <v>4107</v>
      </c>
      <c r="L1601" t="s">
        <v>3392</v>
      </c>
      <c r="M1601" t="s">
        <v>3393</v>
      </c>
      <c r="N1601" t="s">
        <v>11543</v>
      </c>
    </row>
    <row r="1602" spans="1:21" x14ac:dyDescent="0.2">
      <c r="A1602">
        <v>334</v>
      </c>
      <c r="B1602" t="s">
        <v>1697</v>
      </c>
      <c r="C1602" t="s">
        <v>11544</v>
      </c>
      <c r="D1602" t="s">
        <v>11545</v>
      </c>
      <c r="F1602" t="s">
        <v>3669</v>
      </c>
      <c r="G1602" t="s">
        <v>3387</v>
      </c>
      <c r="H1602" t="s">
        <v>8919</v>
      </c>
      <c r="I1602" t="s">
        <v>3595</v>
      </c>
      <c r="J1602" t="s">
        <v>3628</v>
      </c>
      <c r="K1602" t="s">
        <v>3522</v>
      </c>
      <c r="L1602" t="s">
        <v>11546</v>
      </c>
      <c r="M1602" t="s">
        <v>11547</v>
      </c>
      <c r="O1602" t="s">
        <v>3598</v>
      </c>
      <c r="P1602">
        <v>70</v>
      </c>
      <c r="Q1602" t="s">
        <v>3396</v>
      </c>
      <c r="R1602">
        <v>206</v>
      </c>
      <c r="S1602" t="s">
        <v>4027</v>
      </c>
      <c r="T1602" t="s">
        <v>4027</v>
      </c>
      <c r="U1602" t="s">
        <v>7045</v>
      </c>
    </row>
    <row r="1603" spans="1:21" x14ac:dyDescent="0.2">
      <c r="A1603">
        <v>335</v>
      </c>
      <c r="B1603" t="s">
        <v>1697</v>
      </c>
      <c r="C1603" t="s">
        <v>11548</v>
      </c>
      <c r="D1603" t="s">
        <v>8333</v>
      </c>
      <c r="F1603" t="s">
        <v>3669</v>
      </c>
      <c r="G1603" t="s">
        <v>8648</v>
      </c>
      <c r="H1603" t="s">
        <v>20969</v>
      </c>
      <c r="I1603" t="s">
        <v>11549</v>
      </c>
      <c r="J1603" t="s">
        <v>10231</v>
      </c>
      <c r="K1603" t="s">
        <v>5340</v>
      </c>
      <c r="L1603" t="s">
        <v>11550</v>
      </c>
      <c r="M1603" t="s">
        <v>11551</v>
      </c>
      <c r="O1603" t="s">
        <v>3395</v>
      </c>
      <c r="P1603">
        <v>78</v>
      </c>
      <c r="Q1603" t="s">
        <v>3396</v>
      </c>
      <c r="R1603">
        <v>205</v>
      </c>
      <c r="S1603" t="s">
        <v>11552</v>
      </c>
      <c r="T1603" t="s">
        <v>11552</v>
      </c>
      <c r="U1603" t="s">
        <v>4264</v>
      </c>
    </row>
    <row r="1604" spans="1:21" x14ac:dyDescent="0.2">
      <c r="A1604">
        <v>336</v>
      </c>
      <c r="B1604" t="s">
        <v>1697</v>
      </c>
      <c r="C1604" t="s">
        <v>11553</v>
      </c>
      <c r="D1604" t="s">
        <v>4678</v>
      </c>
      <c r="E1604" t="s">
        <v>20884</v>
      </c>
      <c r="F1604" t="s">
        <v>7954</v>
      </c>
      <c r="G1604" t="s">
        <v>6905</v>
      </c>
      <c r="H1604" t="s">
        <v>4174</v>
      </c>
      <c r="I1604" t="s">
        <v>22206</v>
      </c>
      <c r="J1604" t="s">
        <v>5823</v>
      </c>
      <c r="K1604" t="s">
        <v>5340</v>
      </c>
      <c r="L1604" t="s">
        <v>11554</v>
      </c>
      <c r="M1604" t="s">
        <v>11555</v>
      </c>
      <c r="O1604" t="s">
        <v>3605</v>
      </c>
      <c r="P1604">
        <v>74</v>
      </c>
      <c r="S1604" t="s">
        <v>9574</v>
      </c>
      <c r="T1604" t="s">
        <v>9574</v>
      </c>
      <c r="U1604" t="s">
        <v>9574</v>
      </c>
    </row>
    <row r="1605" spans="1:21" x14ac:dyDescent="0.2">
      <c r="A1605">
        <v>337</v>
      </c>
      <c r="B1605" t="s">
        <v>1697</v>
      </c>
      <c r="C1605" t="s">
        <v>11556</v>
      </c>
      <c r="D1605" t="s">
        <v>11557</v>
      </c>
      <c r="F1605" t="s">
        <v>8063</v>
      </c>
      <c r="G1605" t="s">
        <v>3387</v>
      </c>
      <c r="H1605" t="s">
        <v>9779</v>
      </c>
      <c r="I1605" t="s">
        <v>4618</v>
      </c>
      <c r="J1605" t="s">
        <v>3679</v>
      </c>
      <c r="K1605" t="s">
        <v>3422</v>
      </c>
      <c r="L1605" t="s">
        <v>11558</v>
      </c>
      <c r="M1605" t="s">
        <v>11559</v>
      </c>
      <c r="O1605" t="s">
        <v>3598</v>
      </c>
      <c r="P1605">
        <v>70</v>
      </c>
      <c r="Q1605" t="s">
        <v>3396</v>
      </c>
      <c r="R1605">
        <v>210</v>
      </c>
      <c r="S1605" t="s">
        <v>11560</v>
      </c>
      <c r="T1605" t="s">
        <v>11560</v>
      </c>
      <c r="U1605" t="s">
        <v>3752</v>
      </c>
    </row>
    <row r="1606" spans="1:21" x14ac:dyDescent="0.2">
      <c r="A1606">
        <v>338</v>
      </c>
      <c r="B1606" t="s">
        <v>1697</v>
      </c>
      <c r="C1606" t="s">
        <v>11561</v>
      </c>
      <c r="D1606" t="s">
        <v>11562</v>
      </c>
      <c r="F1606" t="s">
        <v>4038</v>
      </c>
      <c r="G1606" t="s">
        <v>7763</v>
      </c>
      <c r="H1606" t="s">
        <v>5269</v>
      </c>
      <c r="I1606" t="s">
        <v>22206</v>
      </c>
      <c r="J1606" t="s">
        <v>5823</v>
      </c>
      <c r="K1606" t="s">
        <v>3430</v>
      </c>
      <c r="L1606" t="s">
        <v>11563</v>
      </c>
      <c r="M1606" t="s">
        <v>6864</v>
      </c>
      <c r="N1606" t="s">
        <v>11564</v>
      </c>
    </row>
    <row r="1607" spans="1:21" x14ac:dyDescent="0.2">
      <c r="A1607">
        <v>3382</v>
      </c>
      <c r="B1607" t="s">
        <v>3089</v>
      </c>
      <c r="C1607" t="s">
        <v>11565</v>
      </c>
      <c r="F1607" t="s">
        <v>4105</v>
      </c>
      <c r="G1607" t="s">
        <v>6143</v>
      </c>
      <c r="H1607" t="s">
        <v>4658</v>
      </c>
      <c r="I1607" t="s">
        <v>22206</v>
      </c>
      <c r="J1607" t="s">
        <v>22225</v>
      </c>
      <c r="K1607" t="s">
        <v>4107</v>
      </c>
      <c r="L1607" t="s">
        <v>11566</v>
      </c>
      <c r="M1607" t="s">
        <v>11567</v>
      </c>
      <c r="N1607" t="s">
        <v>21348</v>
      </c>
      <c r="S1607" t="s">
        <v>21355</v>
      </c>
      <c r="T1607" t="s">
        <v>21355</v>
      </c>
      <c r="U1607" t="s">
        <v>21355</v>
      </c>
    </row>
    <row r="1608" spans="1:21" x14ac:dyDescent="0.2">
      <c r="A1608">
        <v>339</v>
      </c>
      <c r="B1608" t="s">
        <v>1697</v>
      </c>
      <c r="C1608" t="s">
        <v>7252</v>
      </c>
      <c r="D1608" t="s">
        <v>11568</v>
      </c>
      <c r="F1608" t="s">
        <v>8063</v>
      </c>
      <c r="G1608" t="s">
        <v>11569</v>
      </c>
      <c r="H1608" t="s">
        <v>11570</v>
      </c>
      <c r="I1608" t="s">
        <v>22206</v>
      </c>
      <c r="J1608" t="s">
        <v>5823</v>
      </c>
      <c r="K1608" t="s">
        <v>3430</v>
      </c>
      <c r="L1608" t="s">
        <v>11571</v>
      </c>
      <c r="M1608" t="s">
        <v>11572</v>
      </c>
      <c r="N1608" t="s">
        <v>3017</v>
      </c>
      <c r="S1608" t="s">
        <v>11573</v>
      </c>
      <c r="T1608" t="s">
        <v>11573</v>
      </c>
      <c r="U1608" t="s">
        <v>11573</v>
      </c>
    </row>
    <row r="1609" spans="1:21" x14ac:dyDescent="0.2">
      <c r="A1609">
        <v>340</v>
      </c>
      <c r="B1609" t="s">
        <v>1697</v>
      </c>
      <c r="C1609" t="s">
        <v>11574</v>
      </c>
      <c r="D1609" t="s">
        <v>11575</v>
      </c>
      <c r="F1609" t="s">
        <v>8063</v>
      </c>
      <c r="G1609" t="s">
        <v>11576</v>
      </c>
      <c r="H1609" t="s">
        <v>6824</v>
      </c>
      <c r="I1609" t="s">
        <v>4618</v>
      </c>
      <c r="J1609" t="s">
        <v>9023</v>
      </c>
      <c r="K1609" t="s">
        <v>3422</v>
      </c>
      <c r="L1609" t="s">
        <v>11577</v>
      </c>
      <c r="M1609" t="s">
        <v>11578</v>
      </c>
      <c r="N1609" t="s">
        <v>6840</v>
      </c>
      <c r="O1609" t="s">
        <v>3605</v>
      </c>
      <c r="P1609">
        <v>74</v>
      </c>
      <c r="Q1609" t="s">
        <v>4485</v>
      </c>
      <c r="R1609">
        <v>202</v>
      </c>
      <c r="S1609" t="s">
        <v>11579</v>
      </c>
      <c r="T1609" t="s">
        <v>11579</v>
      </c>
      <c r="U1609" t="s">
        <v>4119</v>
      </c>
    </row>
    <row r="1610" spans="1:21" x14ac:dyDescent="0.2">
      <c r="A1610">
        <v>3403</v>
      </c>
      <c r="B1610" t="s">
        <v>3089</v>
      </c>
      <c r="D1610" t="s">
        <v>5438</v>
      </c>
      <c r="F1610" t="s">
        <v>4273</v>
      </c>
      <c r="G1610" t="s">
        <v>21365</v>
      </c>
      <c r="H1610" t="s">
        <v>3421</v>
      </c>
      <c r="I1610" t="s">
        <v>22206</v>
      </c>
      <c r="J1610" t="s">
        <v>5823</v>
      </c>
      <c r="K1610" t="s">
        <v>3422</v>
      </c>
      <c r="L1610" t="s">
        <v>11580</v>
      </c>
      <c r="M1610" t="s">
        <v>11581</v>
      </c>
      <c r="N1610" t="s">
        <v>3017</v>
      </c>
      <c r="S1610" t="s">
        <v>11582</v>
      </c>
      <c r="T1610" t="s">
        <v>11582</v>
      </c>
      <c r="U1610" t="s">
        <v>11582</v>
      </c>
    </row>
    <row r="1611" spans="1:21" x14ac:dyDescent="0.2">
      <c r="A1611">
        <v>3409</v>
      </c>
      <c r="B1611" t="s">
        <v>3089</v>
      </c>
      <c r="C1611" t="s">
        <v>11583</v>
      </c>
      <c r="D1611" t="s">
        <v>5202</v>
      </c>
      <c r="F1611" t="s">
        <v>4489</v>
      </c>
      <c r="G1611" t="s">
        <v>4140</v>
      </c>
      <c r="H1611" t="s">
        <v>4174</v>
      </c>
      <c r="I1611" t="s">
        <v>22206</v>
      </c>
      <c r="J1611" t="s">
        <v>5823</v>
      </c>
      <c r="K1611" t="s">
        <v>4659</v>
      </c>
      <c r="L1611" t="s">
        <v>11584</v>
      </c>
      <c r="M1611" t="s">
        <v>11585</v>
      </c>
      <c r="N1611" t="s">
        <v>6529</v>
      </c>
      <c r="O1611" t="s">
        <v>4281</v>
      </c>
      <c r="P1611">
        <v>68</v>
      </c>
      <c r="S1611" t="s">
        <v>11586</v>
      </c>
      <c r="T1611" t="s">
        <v>11586</v>
      </c>
      <c r="U1611" t="s">
        <v>11586</v>
      </c>
    </row>
    <row r="1612" spans="1:21" x14ac:dyDescent="0.2">
      <c r="A1612">
        <v>341</v>
      </c>
      <c r="B1612" t="s">
        <v>1697</v>
      </c>
      <c r="C1612" t="s">
        <v>11587</v>
      </c>
      <c r="D1612" t="s">
        <v>5365</v>
      </c>
      <c r="F1612" t="s">
        <v>3669</v>
      </c>
      <c r="G1612" t="s">
        <v>3387</v>
      </c>
      <c r="H1612" t="s">
        <v>4174</v>
      </c>
      <c r="I1612" t="s">
        <v>7164</v>
      </c>
      <c r="J1612" t="s">
        <v>6431</v>
      </c>
      <c r="K1612" t="s">
        <v>5340</v>
      </c>
      <c r="L1612" t="s">
        <v>11588</v>
      </c>
      <c r="M1612" t="s">
        <v>11589</v>
      </c>
      <c r="O1612" t="s">
        <v>22247</v>
      </c>
      <c r="P1612">
        <v>17</v>
      </c>
      <c r="Q1612" t="s">
        <v>4485</v>
      </c>
      <c r="R1612">
        <v>202</v>
      </c>
      <c r="S1612" t="s">
        <v>4068</v>
      </c>
      <c r="T1612" t="s">
        <v>4402</v>
      </c>
      <c r="U1612" t="s">
        <v>4402</v>
      </c>
    </row>
    <row r="1613" spans="1:21" x14ac:dyDescent="0.2">
      <c r="A1613">
        <v>342</v>
      </c>
      <c r="B1613" t="s">
        <v>1697</v>
      </c>
      <c r="C1613" t="s">
        <v>11590</v>
      </c>
      <c r="D1613" t="s">
        <v>11591</v>
      </c>
      <c r="F1613" t="s">
        <v>3713</v>
      </c>
      <c r="G1613" t="s">
        <v>7763</v>
      </c>
      <c r="H1613" t="s">
        <v>4551</v>
      </c>
      <c r="I1613" t="s">
        <v>22206</v>
      </c>
      <c r="J1613" t="s">
        <v>5823</v>
      </c>
      <c r="K1613" t="s">
        <v>5340</v>
      </c>
      <c r="L1613" t="s">
        <v>11592</v>
      </c>
      <c r="M1613" t="s">
        <v>11593</v>
      </c>
      <c r="N1613" t="s">
        <v>3637</v>
      </c>
    </row>
    <row r="1614" spans="1:21" x14ac:dyDescent="0.2">
      <c r="A1614">
        <v>3429</v>
      </c>
      <c r="B1614" t="s">
        <v>3089</v>
      </c>
      <c r="C1614" t="s">
        <v>11594</v>
      </c>
      <c r="D1614" t="s">
        <v>5202</v>
      </c>
      <c r="F1614" t="s">
        <v>4105</v>
      </c>
      <c r="G1614" t="s">
        <v>4090</v>
      </c>
      <c r="H1614" t="s">
        <v>4174</v>
      </c>
      <c r="I1614" t="s">
        <v>22206</v>
      </c>
      <c r="J1614" t="s">
        <v>5823</v>
      </c>
      <c r="K1614" t="s">
        <v>4659</v>
      </c>
      <c r="L1614" t="s">
        <v>11595</v>
      </c>
      <c r="M1614" t="s">
        <v>11596</v>
      </c>
      <c r="N1614" t="s">
        <v>11597</v>
      </c>
      <c r="S1614" t="s">
        <v>11598</v>
      </c>
      <c r="T1614" t="s">
        <v>11598</v>
      </c>
      <c r="U1614" t="s">
        <v>11598</v>
      </c>
    </row>
    <row r="1615" spans="1:21" x14ac:dyDescent="0.2">
      <c r="A1615">
        <v>343</v>
      </c>
      <c r="B1615" t="s">
        <v>1697</v>
      </c>
      <c r="C1615" t="s">
        <v>11599</v>
      </c>
      <c r="D1615" t="s">
        <v>11600</v>
      </c>
      <c r="F1615" t="s">
        <v>3713</v>
      </c>
      <c r="G1615" t="s">
        <v>3387</v>
      </c>
      <c r="H1615" t="s">
        <v>11601</v>
      </c>
      <c r="I1615" t="s">
        <v>11602</v>
      </c>
      <c r="J1615" t="s">
        <v>4562</v>
      </c>
      <c r="K1615" t="s">
        <v>5340</v>
      </c>
      <c r="L1615" t="s">
        <v>11603</v>
      </c>
      <c r="M1615" t="s">
        <v>11604</v>
      </c>
      <c r="N1615" t="s">
        <v>3394</v>
      </c>
      <c r="O1615" t="s">
        <v>3453</v>
      </c>
      <c r="P1615">
        <v>12</v>
      </c>
      <c r="Q1615" t="s">
        <v>3396</v>
      </c>
      <c r="R1615">
        <v>214</v>
      </c>
      <c r="S1615" t="s">
        <v>6834</v>
      </c>
      <c r="T1615" t="s">
        <v>6834</v>
      </c>
      <c r="U1615" t="s">
        <v>8799</v>
      </c>
    </row>
    <row r="1616" spans="1:21" x14ac:dyDescent="0.2">
      <c r="A1616">
        <v>3439</v>
      </c>
      <c r="B1616" t="s">
        <v>3089</v>
      </c>
      <c r="C1616" t="s">
        <v>11605</v>
      </c>
      <c r="D1616" t="s">
        <v>5202</v>
      </c>
      <c r="F1616" t="s">
        <v>4105</v>
      </c>
      <c r="G1616" t="s">
        <v>4140</v>
      </c>
      <c r="H1616" t="s">
        <v>4174</v>
      </c>
      <c r="I1616" t="s">
        <v>22206</v>
      </c>
      <c r="J1616" t="s">
        <v>5823</v>
      </c>
      <c r="K1616" t="s">
        <v>4659</v>
      </c>
      <c r="L1616" t="s">
        <v>11606</v>
      </c>
      <c r="M1616" t="s">
        <v>11607</v>
      </c>
      <c r="N1616" t="s">
        <v>11608</v>
      </c>
      <c r="O1616" t="s">
        <v>6551</v>
      </c>
      <c r="P1616">
        <v>55</v>
      </c>
      <c r="S1616" t="s">
        <v>5278</v>
      </c>
      <c r="T1616" t="s">
        <v>5278</v>
      </c>
      <c r="U1616" t="s">
        <v>5278</v>
      </c>
    </row>
    <row r="1617" spans="1:21" x14ac:dyDescent="0.2">
      <c r="A1617">
        <v>344</v>
      </c>
      <c r="B1617" t="s">
        <v>1697</v>
      </c>
      <c r="C1617" t="s">
        <v>11609</v>
      </c>
      <c r="D1617" t="s">
        <v>11610</v>
      </c>
      <c r="F1617" t="s">
        <v>4008</v>
      </c>
      <c r="G1617" t="s">
        <v>11611</v>
      </c>
      <c r="H1617" t="s">
        <v>11612</v>
      </c>
      <c r="I1617" t="s">
        <v>3389</v>
      </c>
      <c r="J1617" t="s">
        <v>11613</v>
      </c>
      <c r="K1617" t="s">
        <v>3430</v>
      </c>
      <c r="L1617" t="s">
        <v>11614</v>
      </c>
      <c r="M1617" t="s">
        <v>11615</v>
      </c>
      <c r="O1617" t="s">
        <v>3605</v>
      </c>
      <c r="P1617">
        <v>76</v>
      </c>
      <c r="Q1617" t="s">
        <v>3396</v>
      </c>
      <c r="R1617">
        <v>211</v>
      </c>
      <c r="S1617" t="s">
        <v>11616</v>
      </c>
      <c r="T1617" t="s">
        <v>11616</v>
      </c>
      <c r="U1617" t="s">
        <v>5426</v>
      </c>
    </row>
    <row r="1618" spans="1:21" x14ac:dyDescent="0.2">
      <c r="A1618">
        <v>345</v>
      </c>
      <c r="B1618" t="s">
        <v>1697</v>
      </c>
      <c r="C1618" t="s">
        <v>11617</v>
      </c>
      <c r="D1618" t="s">
        <v>5202</v>
      </c>
      <c r="E1618" t="s">
        <v>20879</v>
      </c>
      <c r="F1618" t="s">
        <v>7919</v>
      </c>
      <c r="G1618" t="s">
        <v>6905</v>
      </c>
      <c r="H1618" t="s">
        <v>4174</v>
      </c>
      <c r="I1618" t="s">
        <v>22206</v>
      </c>
      <c r="J1618" t="s">
        <v>5823</v>
      </c>
      <c r="K1618" t="s">
        <v>3430</v>
      </c>
      <c r="L1618" t="s">
        <v>6821</v>
      </c>
      <c r="M1618" t="s">
        <v>11618</v>
      </c>
      <c r="O1618" t="s">
        <v>3395</v>
      </c>
      <c r="P1618">
        <v>8</v>
      </c>
      <c r="S1618" t="s">
        <v>11619</v>
      </c>
      <c r="T1618" t="s">
        <v>11619</v>
      </c>
      <c r="U1618" t="s">
        <v>11619</v>
      </c>
    </row>
    <row r="1619" spans="1:21" x14ac:dyDescent="0.2">
      <c r="A1619">
        <v>346</v>
      </c>
      <c r="B1619" t="s">
        <v>1697</v>
      </c>
      <c r="C1619" t="s">
        <v>11620</v>
      </c>
      <c r="D1619" t="s">
        <v>11621</v>
      </c>
      <c r="F1619" t="s">
        <v>8063</v>
      </c>
      <c r="G1619" t="s">
        <v>16766</v>
      </c>
      <c r="H1619" t="s">
        <v>5269</v>
      </c>
      <c r="I1619" t="s">
        <v>22206</v>
      </c>
      <c r="J1619" t="s">
        <v>5823</v>
      </c>
      <c r="K1619" t="s">
        <v>3430</v>
      </c>
      <c r="L1619" t="s">
        <v>11622</v>
      </c>
      <c r="M1619" t="s">
        <v>11623</v>
      </c>
      <c r="N1619" t="s">
        <v>3637</v>
      </c>
    </row>
    <row r="1620" spans="1:21" x14ac:dyDescent="0.2">
      <c r="A1620">
        <v>3467</v>
      </c>
      <c r="B1620" t="s">
        <v>3089</v>
      </c>
      <c r="C1620" t="s">
        <v>8758</v>
      </c>
      <c r="D1620" t="s">
        <v>4678</v>
      </c>
      <c r="F1620" t="s">
        <v>4679</v>
      </c>
      <c r="G1620" t="s">
        <v>7763</v>
      </c>
      <c r="H1620" t="s">
        <v>3421</v>
      </c>
      <c r="I1620" t="s">
        <v>22206</v>
      </c>
      <c r="J1620" t="s">
        <v>5823</v>
      </c>
      <c r="K1620" t="s">
        <v>3422</v>
      </c>
      <c r="L1620" t="s">
        <v>11624</v>
      </c>
      <c r="M1620" t="s">
        <v>11625</v>
      </c>
      <c r="N1620" t="s">
        <v>3017</v>
      </c>
      <c r="S1620" t="s">
        <v>11626</v>
      </c>
      <c r="T1620" t="s">
        <v>11626</v>
      </c>
      <c r="U1620" t="s">
        <v>11626</v>
      </c>
    </row>
    <row r="1621" spans="1:21" x14ac:dyDescent="0.2">
      <c r="A1621">
        <v>347</v>
      </c>
      <c r="B1621" t="s">
        <v>1697</v>
      </c>
      <c r="C1621" t="s">
        <v>8059</v>
      </c>
      <c r="D1621" t="s">
        <v>11627</v>
      </c>
      <c r="F1621" t="s">
        <v>6175</v>
      </c>
      <c r="G1621" t="s">
        <v>16766</v>
      </c>
      <c r="H1621" t="s">
        <v>5269</v>
      </c>
      <c r="I1621" t="s">
        <v>22206</v>
      </c>
      <c r="J1621" t="s">
        <v>5823</v>
      </c>
      <c r="K1621" t="s">
        <v>3430</v>
      </c>
      <c r="L1621" t="s">
        <v>11628</v>
      </c>
      <c r="M1621" t="s">
        <v>11629</v>
      </c>
      <c r="N1621" t="s">
        <v>11630</v>
      </c>
    </row>
    <row r="1622" spans="1:21" x14ac:dyDescent="0.2">
      <c r="A1622">
        <v>348</v>
      </c>
      <c r="B1622" t="s">
        <v>1697</v>
      </c>
      <c r="C1622" t="s">
        <v>11631</v>
      </c>
      <c r="D1622" t="s">
        <v>11632</v>
      </c>
      <c r="F1622" t="s">
        <v>11633</v>
      </c>
      <c r="G1622" t="s">
        <v>11634</v>
      </c>
      <c r="H1622" t="s">
        <v>11635</v>
      </c>
      <c r="I1622" t="s">
        <v>4168</v>
      </c>
      <c r="J1622" t="s">
        <v>11636</v>
      </c>
      <c r="K1622" t="s">
        <v>3430</v>
      </c>
      <c r="L1622" t="s">
        <v>11637</v>
      </c>
      <c r="M1622" t="s">
        <v>11638</v>
      </c>
      <c r="O1622" t="s">
        <v>3453</v>
      </c>
      <c r="P1622">
        <v>11</v>
      </c>
      <c r="Q1622" t="s">
        <v>3396</v>
      </c>
      <c r="R1622">
        <v>204</v>
      </c>
      <c r="S1622" t="s">
        <v>8193</v>
      </c>
      <c r="T1622" t="s">
        <v>8193</v>
      </c>
      <c r="U1622" t="s">
        <v>3607</v>
      </c>
    </row>
    <row r="1623" spans="1:21" x14ac:dyDescent="0.2">
      <c r="A1623">
        <v>349</v>
      </c>
      <c r="B1623" t="s">
        <v>1697</v>
      </c>
      <c r="C1623" t="s">
        <v>10659</v>
      </c>
      <c r="D1623" t="s">
        <v>11639</v>
      </c>
      <c r="I1623" t="s">
        <v>10661</v>
      </c>
      <c r="J1623" t="s">
        <v>3628</v>
      </c>
      <c r="K1623" t="s">
        <v>4150</v>
      </c>
      <c r="L1623" t="s">
        <v>10662</v>
      </c>
      <c r="M1623" t="s">
        <v>10663</v>
      </c>
      <c r="N1623" t="s">
        <v>3394</v>
      </c>
      <c r="Q1623" t="s">
        <v>3396</v>
      </c>
      <c r="R1623">
        <v>213</v>
      </c>
      <c r="S1623" t="s">
        <v>5009</v>
      </c>
      <c r="T1623" t="s">
        <v>5009</v>
      </c>
      <c r="U1623" t="s">
        <v>5009</v>
      </c>
    </row>
    <row r="1624" spans="1:21" x14ac:dyDescent="0.2">
      <c r="A1624">
        <v>350</v>
      </c>
      <c r="B1624" t="s">
        <v>1697</v>
      </c>
      <c r="C1624" t="s">
        <v>11640</v>
      </c>
      <c r="D1624" t="s">
        <v>11641</v>
      </c>
      <c r="F1624" t="s">
        <v>3585</v>
      </c>
      <c r="G1624" t="s">
        <v>3387</v>
      </c>
      <c r="H1624" t="s">
        <v>5062</v>
      </c>
      <c r="I1624" t="s">
        <v>22207</v>
      </c>
      <c r="J1624" t="s">
        <v>3437</v>
      </c>
      <c r="K1624" t="s">
        <v>3430</v>
      </c>
      <c r="L1624" t="s">
        <v>11642</v>
      </c>
      <c r="M1624" t="s">
        <v>11643</v>
      </c>
      <c r="O1624" t="s">
        <v>3605</v>
      </c>
      <c r="P1624">
        <v>74</v>
      </c>
      <c r="Q1624" t="s">
        <v>4485</v>
      </c>
      <c r="R1624">
        <v>203</v>
      </c>
      <c r="S1624" t="s">
        <v>4086</v>
      </c>
      <c r="T1624" t="s">
        <v>4086</v>
      </c>
      <c r="U1624" t="s">
        <v>4223</v>
      </c>
    </row>
    <row r="1625" spans="1:21" x14ac:dyDescent="0.2">
      <c r="A1625">
        <v>351</v>
      </c>
      <c r="B1625" t="s">
        <v>1697</v>
      </c>
      <c r="C1625" t="s">
        <v>11644</v>
      </c>
      <c r="D1625" t="s">
        <v>11645</v>
      </c>
      <c r="F1625" t="s">
        <v>3528</v>
      </c>
      <c r="G1625" t="s">
        <v>3625</v>
      </c>
      <c r="H1625" t="s">
        <v>8882</v>
      </c>
      <c r="I1625" t="s">
        <v>4168</v>
      </c>
      <c r="J1625" t="s">
        <v>3578</v>
      </c>
      <c r="K1625" t="s">
        <v>3391</v>
      </c>
      <c r="L1625" t="s">
        <v>11646</v>
      </c>
      <c r="M1625" t="s">
        <v>11647</v>
      </c>
      <c r="N1625" t="s">
        <v>3433</v>
      </c>
      <c r="O1625" t="s">
        <v>3718</v>
      </c>
      <c r="P1625">
        <v>16</v>
      </c>
      <c r="Q1625" t="s">
        <v>3396</v>
      </c>
      <c r="R1625">
        <v>208</v>
      </c>
      <c r="S1625" t="s">
        <v>11648</v>
      </c>
      <c r="T1625" t="s">
        <v>11648</v>
      </c>
      <c r="U1625" t="s">
        <v>11649</v>
      </c>
    </row>
    <row r="1626" spans="1:21" x14ac:dyDescent="0.2">
      <c r="A1626">
        <v>352</v>
      </c>
      <c r="B1626" t="s">
        <v>1697</v>
      </c>
      <c r="C1626" t="s">
        <v>11650</v>
      </c>
      <c r="D1626" t="s">
        <v>11651</v>
      </c>
      <c r="F1626" t="s">
        <v>3386</v>
      </c>
      <c r="G1626" t="s">
        <v>3387</v>
      </c>
      <c r="H1626" t="s">
        <v>3436</v>
      </c>
      <c r="I1626" t="s">
        <v>11652</v>
      </c>
      <c r="J1626" t="s">
        <v>3390</v>
      </c>
      <c r="K1626" t="s">
        <v>3391</v>
      </c>
      <c r="L1626" t="s">
        <v>11653</v>
      </c>
      <c r="M1626" t="s">
        <v>11654</v>
      </c>
      <c r="N1626" t="s">
        <v>3433</v>
      </c>
      <c r="O1626" t="s">
        <v>3718</v>
      </c>
      <c r="P1626">
        <v>16</v>
      </c>
      <c r="Q1626" t="s">
        <v>3396</v>
      </c>
      <c r="R1626">
        <v>208</v>
      </c>
      <c r="S1626" t="s">
        <v>11648</v>
      </c>
      <c r="T1626" t="s">
        <v>11648</v>
      </c>
      <c r="U1626" t="s">
        <v>7647</v>
      </c>
    </row>
    <row r="1627" spans="1:21" x14ac:dyDescent="0.2">
      <c r="A1627">
        <v>3522</v>
      </c>
      <c r="B1627" t="s">
        <v>3089</v>
      </c>
      <c r="C1627" t="s">
        <v>9006</v>
      </c>
      <c r="D1627" t="s">
        <v>11655</v>
      </c>
      <c r="F1627" t="s">
        <v>11656</v>
      </c>
      <c r="G1627" t="s">
        <v>7763</v>
      </c>
      <c r="H1627" t="s">
        <v>3421</v>
      </c>
      <c r="I1627" t="s">
        <v>22206</v>
      </c>
      <c r="J1627" t="s">
        <v>5823</v>
      </c>
      <c r="K1627" t="s">
        <v>3422</v>
      </c>
      <c r="L1627" t="s">
        <v>11657</v>
      </c>
      <c r="M1627" t="s">
        <v>11658</v>
      </c>
      <c r="N1627" t="s">
        <v>11659</v>
      </c>
      <c r="S1627" t="s">
        <v>11660</v>
      </c>
      <c r="T1627" t="s">
        <v>11660</v>
      </c>
      <c r="U1627" t="s">
        <v>11660</v>
      </c>
    </row>
    <row r="1628" spans="1:21" x14ac:dyDescent="0.2">
      <c r="A1628">
        <v>3523</v>
      </c>
      <c r="B1628" t="s">
        <v>3089</v>
      </c>
      <c r="C1628" t="s">
        <v>11661</v>
      </c>
      <c r="D1628" t="s">
        <v>11662</v>
      </c>
      <c r="F1628" t="s">
        <v>4273</v>
      </c>
      <c r="G1628" t="s">
        <v>4961</v>
      </c>
      <c r="H1628" t="s">
        <v>4174</v>
      </c>
      <c r="I1628" t="s">
        <v>22206</v>
      </c>
      <c r="J1628" t="s">
        <v>5823</v>
      </c>
      <c r="K1628" t="s">
        <v>3422</v>
      </c>
      <c r="L1628" t="s">
        <v>11663</v>
      </c>
      <c r="M1628" t="s">
        <v>11664</v>
      </c>
      <c r="N1628" t="s">
        <v>11665</v>
      </c>
      <c r="S1628" t="s">
        <v>11666</v>
      </c>
      <c r="T1628" t="s">
        <v>11666</v>
      </c>
      <c r="U1628" t="s">
        <v>11666</v>
      </c>
    </row>
    <row r="1629" spans="1:21" x14ac:dyDescent="0.2">
      <c r="A1629">
        <v>3528</v>
      </c>
      <c r="B1629" t="s">
        <v>3089</v>
      </c>
      <c r="C1629" t="s">
        <v>11667</v>
      </c>
      <c r="D1629" t="s">
        <v>11668</v>
      </c>
      <c r="F1629" t="s">
        <v>11669</v>
      </c>
      <c r="G1629" t="s">
        <v>4098</v>
      </c>
      <c r="H1629" t="s">
        <v>5612</v>
      </c>
      <c r="I1629" t="s">
        <v>11670</v>
      </c>
      <c r="J1629" t="s">
        <v>4132</v>
      </c>
      <c r="K1629" t="s">
        <v>4107</v>
      </c>
      <c r="L1629" t="s">
        <v>11671</v>
      </c>
      <c r="M1629" t="s">
        <v>11672</v>
      </c>
      <c r="N1629" t="s">
        <v>3394</v>
      </c>
      <c r="O1629" t="s">
        <v>9026</v>
      </c>
      <c r="P1629">
        <v>40</v>
      </c>
      <c r="Q1629" t="s">
        <v>4362</v>
      </c>
      <c r="R1629">
        <v>241</v>
      </c>
      <c r="S1629" t="s">
        <v>11673</v>
      </c>
      <c r="T1629" t="s">
        <v>4264</v>
      </c>
      <c r="U1629" t="s">
        <v>4264</v>
      </c>
    </row>
    <row r="1630" spans="1:21" x14ac:dyDescent="0.2">
      <c r="A1630">
        <v>353</v>
      </c>
      <c r="B1630" t="s">
        <v>1697</v>
      </c>
      <c r="C1630" t="s">
        <v>11674</v>
      </c>
      <c r="D1630" t="s">
        <v>11675</v>
      </c>
      <c r="F1630" t="s">
        <v>11676</v>
      </c>
      <c r="G1630" t="s">
        <v>7091</v>
      </c>
      <c r="H1630" t="s">
        <v>3610</v>
      </c>
      <c r="I1630" t="s">
        <v>3401</v>
      </c>
      <c r="J1630" t="s">
        <v>4474</v>
      </c>
      <c r="K1630" t="s">
        <v>3391</v>
      </c>
      <c r="L1630" t="s">
        <v>11677</v>
      </c>
      <c r="M1630" t="s">
        <v>11678</v>
      </c>
      <c r="O1630" t="s">
        <v>3718</v>
      </c>
      <c r="P1630">
        <v>16</v>
      </c>
      <c r="Q1630" t="s">
        <v>3396</v>
      </c>
      <c r="R1630">
        <v>208</v>
      </c>
      <c r="S1630" t="s">
        <v>3479</v>
      </c>
      <c r="T1630" t="s">
        <v>3479</v>
      </c>
      <c r="U1630" t="s">
        <v>9505</v>
      </c>
    </row>
    <row r="1631" spans="1:21" x14ac:dyDescent="0.2">
      <c r="A1631">
        <v>3531</v>
      </c>
      <c r="B1631" t="s">
        <v>3089</v>
      </c>
      <c r="C1631" t="s">
        <v>11679</v>
      </c>
      <c r="D1631" t="s">
        <v>4678</v>
      </c>
      <c r="F1631" t="s">
        <v>5218</v>
      </c>
      <c r="G1631" t="s">
        <v>7763</v>
      </c>
      <c r="H1631" t="s">
        <v>3421</v>
      </c>
      <c r="I1631" t="s">
        <v>22206</v>
      </c>
      <c r="J1631" t="s">
        <v>5823</v>
      </c>
      <c r="K1631" t="s">
        <v>3422</v>
      </c>
      <c r="L1631" t="s">
        <v>11680</v>
      </c>
      <c r="M1631" t="s">
        <v>11681</v>
      </c>
      <c r="N1631" t="s">
        <v>11682</v>
      </c>
      <c r="S1631" t="s">
        <v>11683</v>
      </c>
      <c r="T1631" t="s">
        <v>11683</v>
      </c>
      <c r="U1631" t="s">
        <v>11683</v>
      </c>
    </row>
    <row r="1632" spans="1:21" x14ac:dyDescent="0.2">
      <c r="A1632">
        <v>354</v>
      </c>
      <c r="B1632" t="s">
        <v>1697</v>
      </c>
      <c r="C1632" t="s">
        <v>11684</v>
      </c>
      <c r="D1632" t="s">
        <v>11685</v>
      </c>
      <c r="F1632" t="s">
        <v>3783</v>
      </c>
      <c r="G1632" t="s">
        <v>8290</v>
      </c>
      <c r="H1632" t="s">
        <v>20970</v>
      </c>
      <c r="I1632" t="s">
        <v>3428</v>
      </c>
      <c r="J1632" t="s">
        <v>3467</v>
      </c>
      <c r="K1632" t="s">
        <v>9548</v>
      </c>
      <c r="L1632" t="s">
        <v>11686</v>
      </c>
      <c r="M1632" t="s">
        <v>11687</v>
      </c>
      <c r="N1632" t="s">
        <v>11453</v>
      </c>
      <c r="O1632" t="s">
        <v>3718</v>
      </c>
      <c r="P1632">
        <v>94</v>
      </c>
      <c r="Q1632" t="s">
        <v>3396</v>
      </c>
      <c r="R1632">
        <v>208</v>
      </c>
      <c r="S1632" t="s">
        <v>11688</v>
      </c>
      <c r="T1632" t="s">
        <v>11688</v>
      </c>
      <c r="U1632" t="s">
        <v>11689</v>
      </c>
    </row>
    <row r="1633" spans="1:21" x14ac:dyDescent="0.2">
      <c r="A1633">
        <v>3545</v>
      </c>
      <c r="B1633" t="s">
        <v>3089</v>
      </c>
      <c r="C1633" t="s">
        <v>11690</v>
      </c>
      <c r="D1633" t="s">
        <v>11691</v>
      </c>
      <c r="F1633" t="s">
        <v>4105</v>
      </c>
      <c r="G1633" t="s">
        <v>21360</v>
      </c>
      <c r="H1633" t="s">
        <v>3421</v>
      </c>
      <c r="I1633" t="s">
        <v>22206</v>
      </c>
      <c r="J1633" t="s">
        <v>5823</v>
      </c>
      <c r="K1633" t="s">
        <v>3422</v>
      </c>
      <c r="L1633" t="s">
        <v>11692</v>
      </c>
      <c r="M1633" t="s">
        <v>11693</v>
      </c>
      <c r="N1633" t="s">
        <v>11694</v>
      </c>
      <c r="S1633" t="s">
        <v>11695</v>
      </c>
      <c r="T1633" t="s">
        <v>11695</v>
      </c>
      <c r="U1633" t="s">
        <v>11695</v>
      </c>
    </row>
    <row r="1634" spans="1:21" x14ac:dyDescent="0.2">
      <c r="A1634">
        <v>355</v>
      </c>
      <c r="B1634" t="s">
        <v>1697</v>
      </c>
      <c r="C1634" t="s">
        <v>11696</v>
      </c>
      <c r="D1634" t="s">
        <v>11697</v>
      </c>
      <c r="F1634" t="s">
        <v>4611</v>
      </c>
      <c r="G1634" t="s">
        <v>3885</v>
      </c>
      <c r="H1634" t="s">
        <v>11698</v>
      </c>
      <c r="I1634" t="s">
        <v>22207</v>
      </c>
      <c r="J1634" t="s">
        <v>3578</v>
      </c>
      <c r="K1634" t="s">
        <v>3497</v>
      </c>
      <c r="L1634" t="s">
        <v>11699</v>
      </c>
      <c r="M1634" t="s">
        <v>11700</v>
      </c>
      <c r="N1634" t="s">
        <v>3433</v>
      </c>
      <c r="O1634" t="s">
        <v>3718</v>
      </c>
      <c r="P1634">
        <v>16</v>
      </c>
      <c r="Q1634" t="s">
        <v>3396</v>
      </c>
      <c r="R1634">
        <v>208</v>
      </c>
      <c r="S1634" t="s">
        <v>3538</v>
      </c>
      <c r="T1634" t="s">
        <v>3538</v>
      </c>
      <c r="U1634" t="s">
        <v>7418</v>
      </c>
    </row>
    <row r="1635" spans="1:21" x14ac:dyDescent="0.2">
      <c r="A1635">
        <v>356</v>
      </c>
      <c r="B1635" t="s">
        <v>1697</v>
      </c>
      <c r="C1635" t="s">
        <v>11701</v>
      </c>
      <c r="D1635" t="s">
        <v>11702</v>
      </c>
      <c r="F1635" t="s">
        <v>3528</v>
      </c>
      <c r="G1635" t="s">
        <v>3387</v>
      </c>
      <c r="H1635" t="s">
        <v>11703</v>
      </c>
      <c r="I1635" t="s">
        <v>4168</v>
      </c>
      <c r="J1635" t="s">
        <v>7092</v>
      </c>
      <c r="K1635" t="s">
        <v>3497</v>
      </c>
      <c r="L1635" t="s">
        <v>11704</v>
      </c>
      <c r="M1635" t="s">
        <v>11705</v>
      </c>
      <c r="N1635" t="s">
        <v>3433</v>
      </c>
      <c r="O1635" t="s">
        <v>3395</v>
      </c>
      <c r="P1635">
        <v>77</v>
      </c>
      <c r="Q1635" t="s">
        <v>3396</v>
      </c>
      <c r="R1635">
        <v>201</v>
      </c>
      <c r="S1635" t="s">
        <v>11706</v>
      </c>
      <c r="T1635" t="s">
        <v>11706</v>
      </c>
      <c r="U1635" t="s">
        <v>10451</v>
      </c>
    </row>
    <row r="1636" spans="1:21" x14ac:dyDescent="0.2">
      <c r="A1636">
        <v>357</v>
      </c>
      <c r="B1636" t="s">
        <v>1697</v>
      </c>
      <c r="C1636" t="s">
        <v>11707</v>
      </c>
      <c r="D1636" t="s">
        <v>11708</v>
      </c>
      <c r="F1636" t="s">
        <v>3585</v>
      </c>
      <c r="G1636" t="s">
        <v>3387</v>
      </c>
      <c r="H1636" t="s">
        <v>21563</v>
      </c>
      <c r="I1636" t="s">
        <v>3428</v>
      </c>
      <c r="J1636" t="s">
        <v>3390</v>
      </c>
      <c r="K1636" t="s">
        <v>3497</v>
      </c>
      <c r="L1636" t="s">
        <v>11709</v>
      </c>
      <c r="M1636" t="s">
        <v>11710</v>
      </c>
      <c r="N1636" t="s">
        <v>3394</v>
      </c>
      <c r="O1636" t="s">
        <v>3718</v>
      </c>
      <c r="P1636">
        <v>94</v>
      </c>
      <c r="Q1636" t="s">
        <v>3396</v>
      </c>
      <c r="R1636">
        <v>208</v>
      </c>
      <c r="S1636" t="s">
        <v>11711</v>
      </c>
      <c r="T1636" t="s">
        <v>11711</v>
      </c>
      <c r="U1636" t="s">
        <v>11712</v>
      </c>
    </row>
    <row r="1637" spans="1:21" x14ac:dyDescent="0.2">
      <c r="A1637">
        <v>358</v>
      </c>
      <c r="B1637" t="s">
        <v>1697</v>
      </c>
      <c r="C1637" t="s">
        <v>11713</v>
      </c>
      <c r="D1637" t="s">
        <v>11714</v>
      </c>
      <c r="F1637" t="s">
        <v>3585</v>
      </c>
      <c r="G1637" t="s">
        <v>11715</v>
      </c>
      <c r="H1637" t="s">
        <v>3975</v>
      </c>
      <c r="I1637" t="s">
        <v>4045</v>
      </c>
      <c r="J1637" t="s">
        <v>3512</v>
      </c>
      <c r="K1637" t="s">
        <v>3497</v>
      </c>
      <c r="L1637" t="s">
        <v>11716</v>
      </c>
      <c r="M1637" t="s">
        <v>11717</v>
      </c>
      <c r="N1637" t="s">
        <v>3433</v>
      </c>
      <c r="O1637" t="s">
        <v>3718</v>
      </c>
      <c r="P1637">
        <v>16</v>
      </c>
      <c r="Q1637" t="s">
        <v>3396</v>
      </c>
      <c r="R1637">
        <v>208</v>
      </c>
      <c r="S1637" t="s">
        <v>11711</v>
      </c>
      <c r="T1637" t="s">
        <v>11711</v>
      </c>
      <c r="U1637" t="s">
        <v>4603</v>
      </c>
    </row>
    <row r="1638" spans="1:21" x14ac:dyDescent="0.2">
      <c r="A1638">
        <v>3580</v>
      </c>
      <c r="B1638" t="s">
        <v>3089</v>
      </c>
      <c r="C1638" t="s">
        <v>11718</v>
      </c>
      <c r="D1638" t="s">
        <v>5688</v>
      </c>
      <c r="F1638" t="s">
        <v>5586</v>
      </c>
      <c r="G1638" t="s">
        <v>21361</v>
      </c>
      <c r="H1638" t="s">
        <v>3421</v>
      </c>
      <c r="I1638" t="s">
        <v>22206</v>
      </c>
      <c r="J1638" t="s">
        <v>5823</v>
      </c>
      <c r="K1638" t="s">
        <v>3422</v>
      </c>
      <c r="L1638" t="s">
        <v>11719</v>
      </c>
      <c r="M1638" t="s">
        <v>11720</v>
      </c>
      <c r="N1638" t="s">
        <v>3017</v>
      </c>
      <c r="S1638" t="s">
        <v>5692</v>
      </c>
      <c r="T1638" t="s">
        <v>5692</v>
      </c>
      <c r="U1638" t="s">
        <v>5692</v>
      </c>
    </row>
    <row r="1639" spans="1:21" x14ac:dyDescent="0.2">
      <c r="A1639">
        <v>359</v>
      </c>
      <c r="B1639" t="s">
        <v>1697</v>
      </c>
      <c r="C1639" t="s">
        <v>11721</v>
      </c>
      <c r="D1639" t="s">
        <v>11722</v>
      </c>
      <c r="F1639" t="s">
        <v>11723</v>
      </c>
      <c r="G1639" t="s">
        <v>3625</v>
      </c>
      <c r="H1639" t="s">
        <v>10421</v>
      </c>
      <c r="I1639" t="s">
        <v>4618</v>
      </c>
      <c r="J1639" t="s">
        <v>3578</v>
      </c>
      <c r="K1639" t="s">
        <v>3497</v>
      </c>
      <c r="L1639" t="s">
        <v>11724</v>
      </c>
      <c r="M1639" t="s">
        <v>11725</v>
      </c>
      <c r="O1639" t="s">
        <v>3718</v>
      </c>
      <c r="P1639">
        <v>16</v>
      </c>
      <c r="Q1639" t="s">
        <v>3396</v>
      </c>
      <c r="R1639">
        <v>208</v>
      </c>
      <c r="S1639" t="s">
        <v>11726</v>
      </c>
      <c r="T1639" t="s">
        <v>11726</v>
      </c>
      <c r="U1639" t="s">
        <v>3653</v>
      </c>
    </row>
    <row r="1640" spans="1:21" x14ac:dyDescent="0.2">
      <c r="A1640">
        <v>3599</v>
      </c>
      <c r="B1640" t="s">
        <v>3089</v>
      </c>
      <c r="C1640" t="s">
        <v>11727</v>
      </c>
      <c r="D1640" t="s">
        <v>4678</v>
      </c>
      <c r="F1640" t="s">
        <v>5218</v>
      </c>
      <c r="G1640" t="s">
        <v>7763</v>
      </c>
      <c r="H1640" t="s">
        <v>3421</v>
      </c>
      <c r="I1640" t="s">
        <v>22206</v>
      </c>
      <c r="J1640" t="s">
        <v>5823</v>
      </c>
      <c r="K1640" t="s">
        <v>3422</v>
      </c>
      <c r="L1640" t="s">
        <v>11728</v>
      </c>
      <c r="M1640" t="s">
        <v>11729</v>
      </c>
      <c r="N1640" t="s">
        <v>3017</v>
      </c>
      <c r="S1640" t="s">
        <v>11730</v>
      </c>
      <c r="T1640" t="s">
        <v>11730</v>
      </c>
      <c r="U1640" t="s">
        <v>11730</v>
      </c>
    </row>
    <row r="1641" spans="1:21" x14ac:dyDescent="0.2">
      <c r="A1641">
        <v>360</v>
      </c>
      <c r="B1641" t="s">
        <v>1697</v>
      </c>
      <c r="C1641" t="s">
        <v>11731</v>
      </c>
      <c r="D1641" t="s">
        <v>11732</v>
      </c>
      <c r="F1641" t="s">
        <v>3585</v>
      </c>
      <c r="G1641" t="s">
        <v>3542</v>
      </c>
      <c r="H1641" t="s">
        <v>3640</v>
      </c>
      <c r="I1641" t="s">
        <v>22207</v>
      </c>
      <c r="J1641" t="s">
        <v>4562</v>
      </c>
      <c r="K1641" t="s">
        <v>3545</v>
      </c>
      <c r="L1641" t="s">
        <v>11733</v>
      </c>
      <c r="M1641" t="s">
        <v>11734</v>
      </c>
      <c r="N1641" t="s">
        <v>3394</v>
      </c>
      <c r="O1641" t="s">
        <v>3718</v>
      </c>
      <c r="P1641">
        <v>16</v>
      </c>
      <c r="Q1641" t="s">
        <v>3396</v>
      </c>
      <c r="R1641">
        <v>208</v>
      </c>
      <c r="S1641" t="s">
        <v>10667</v>
      </c>
      <c r="T1641" t="s">
        <v>10667</v>
      </c>
      <c r="U1641" t="s">
        <v>3710</v>
      </c>
    </row>
    <row r="1642" spans="1:21" x14ac:dyDescent="0.2">
      <c r="A1642">
        <v>361</v>
      </c>
      <c r="B1642" t="s">
        <v>1697</v>
      </c>
      <c r="C1642" t="s">
        <v>11735</v>
      </c>
      <c r="D1642" t="s">
        <v>11736</v>
      </c>
      <c r="F1642" t="s">
        <v>3783</v>
      </c>
      <c r="G1642" t="s">
        <v>7772</v>
      </c>
      <c r="H1642" t="s">
        <v>11737</v>
      </c>
      <c r="I1642" t="s">
        <v>4618</v>
      </c>
      <c r="J1642" t="s">
        <v>3411</v>
      </c>
      <c r="K1642" t="s">
        <v>3545</v>
      </c>
      <c r="L1642" t="s">
        <v>11738</v>
      </c>
      <c r="M1642" t="s">
        <v>11739</v>
      </c>
      <c r="N1642" t="s">
        <v>3433</v>
      </c>
      <c r="O1642" t="s">
        <v>3718</v>
      </c>
      <c r="P1642">
        <v>16</v>
      </c>
      <c r="Q1642" t="s">
        <v>3396</v>
      </c>
      <c r="R1642">
        <v>208</v>
      </c>
      <c r="S1642" t="s">
        <v>11740</v>
      </c>
      <c r="T1642" t="s">
        <v>11740</v>
      </c>
      <c r="U1642" t="s">
        <v>6877</v>
      </c>
    </row>
    <row r="1643" spans="1:21" x14ac:dyDescent="0.2">
      <c r="A1643">
        <v>362</v>
      </c>
      <c r="B1643" t="s">
        <v>1697</v>
      </c>
      <c r="C1643" t="s">
        <v>11741</v>
      </c>
      <c r="D1643" t="s">
        <v>11742</v>
      </c>
      <c r="F1643" t="s">
        <v>8977</v>
      </c>
      <c r="G1643" t="s">
        <v>7763</v>
      </c>
      <c r="H1643" t="s">
        <v>5269</v>
      </c>
      <c r="I1643" t="s">
        <v>7240</v>
      </c>
      <c r="J1643" t="s">
        <v>11743</v>
      </c>
      <c r="K1643" t="s">
        <v>3422</v>
      </c>
      <c r="L1643" t="s">
        <v>11744</v>
      </c>
      <c r="M1643" t="s">
        <v>11745</v>
      </c>
      <c r="N1643" t="s">
        <v>21526</v>
      </c>
      <c r="Q1643" t="s">
        <v>3396</v>
      </c>
      <c r="R1643">
        <v>211</v>
      </c>
      <c r="S1643" t="s">
        <v>21564</v>
      </c>
      <c r="T1643" t="s">
        <v>21564</v>
      </c>
      <c r="U1643" t="s">
        <v>21564</v>
      </c>
    </row>
    <row r="1644" spans="1:21" x14ac:dyDescent="0.2">
      <c r="A1644">
        <v>363</v>
      </c>
      <c r="B1644" t="s">
        <v>1697</v>
      </c>
      <c r="C1644" t="s">
        <v>11746</v>
      </c>
      <c r="D1644" t="s">
        <v>11747</v>
      </c>
      <c r="F1644" t="s">
        <v>8063</v>
      </c>
      <c r="G1644" t="s">
        <v>3387</v>
      </c>
      <c r="H1644" t="s">
        <v>7748</v>
      </c>
      <c r="I1644" t="s">
        <v>3389</v>
      </c>
      <c r="J1644" t="s">
        <v>3544</v>
      </c>
      <c r="K1644" t="s">
        <v>3422</v>
      </c>
      <c r="L1644" t="s">
        <v>11748</v>
      </c>
      <c r="M1644" t="s">
        <v>11749</v>
      </c>
      <c r="O1644" t="s">
        <v>3453</v>
      </c>
      <c r="P1644">
        <v>97</v>
      </c>
      <c r="Q1644" t="s">
        <v>3396</v>
      </c>
      <c r="R1644">
        <v>204</v>
      </c>
      <c r="S1644" t="s">
        <v>11325</v>
      </c>
      <c r="T1644" t="s">
        <v>11325</v>
      </c>
      <c r="U1644" t="s">
        <v>7856</v>
      </c>
    </row>
    <row r="1645" spans="1:21" x14ac:dyDescent="0.2">
      <c r="A1645">
        <v>364</v>
      </c>
      <c r="B1645" t="s">
        <v>1697</v>
      </c>
      <c r="C1645" t="s">
        <v>11750</v>
      </c>
      <c r="D1645" t="s">
        <v>5202</v>
      </c>
      <c r="E1645" t="s">
        <v>20880</v>
      </c>
      <c r="F1645" t="s">
        <v>7919</v>
      </c>
      <c r="G1645" t="s">
        <v>5888</v>
      </c>
      <c r="H1645" t="s">
        <v>20971</v>
      </c>
      <c r="I1645" t="s">
        <v>4168</v>
      </c>
      <c r="J1645" t="s">
        <v>9023</v>
      </c>
      <c r="K1645" t="s">
        <v>3545</v>
      </c>
      <c r="L1645" t="s">
        <v>11751</v>
      </c>
      <c r="M1645" t="s">
        <v>11752</v>
      </c>
      <c r="O1645" t="s">
        <v>22247</v>
      </c>
      <c r="P1645">
        <v>17</v>
      </c>
      <c r="Q1645" t="s">
        <v>4485</v>
      </c>
      <c r="R1645">
        <v>202</v>
      </c>
      <c r="S1645" t="s">
        <v>5103</v>
      </c>
      <c r="T1645" t="s">
        <v>5103</v>
      </c>
      <c r="U1645" t="s">
        <v>4948</v>
      </c>
    </row>
    <row r="1646" spans="1:21" x14ac:dyDescent="0.2">
      <c r="A1646">
        <v>3646</v>
      </c>
      <c r="B1646" t="s">
        <v>3089</v>
      </c>
      <c r="C1646" t="s">
        <v>11753</v>
      </c>
      <c r="F1646" t="s">
        <v>4105</v>
      </c>
      <c r="G1646" t="s">
        <v>21565</v>
      </c>
      <c r="H1646" t="s">
        <v>3421</v>
      </c>
      <c r="I1646" t="s">
        <v>22206</v>
      </c>
      <c r="J1646" t="s">
        <v>5823</v>
      </c>
      <c r="K1646" t="s">
        <v>3422</v>
      </c>
      <c r="L1646" t="s">
        <v>11754</v>
      </c>
      <c r="M1646" t="s">
        <v>11755</v>
      </c>
      <c r="N1646" t="s">
        <v>6529</v>
      </c>
      <c r="S1646" t="s">
        <v>11756</v>
      </c>
      <c r="T1646" t="s">
        <v>11756</v>
      </c>
      <c r="U1646" t="s">
        <v>11756</v>
      </c>
    </row>
    <row r="1647" spans="1:21" x14ac:dyDescent="0.2">
      <c r="A1647">
        <v>3648</v>
      </c>
      <c r="B1647" t="s">
        <v>3089</v>
      </c>
      <c r="C1647" t="s">
        <v>11757</v>
      </c>
      <c r="D1647" t="s">
        <v>11758</v>
      </c>
      <c r="F1647" t="s">
        <v>4273</v>
      </c>
      <c r="G1647" t="s">
        <v>4016</v>
      </c>
      <c r="H1647" t="s">
        <v>4174</v>
      </c>
      <c r="I1647" t="s">
        <v>22206</v>
      </c>
      <c r="J1647" t="s">
        <v>5823</v>
      </c>
      <c r="K1647" t="s">
        <v>4107</v>
      </c>
      <c r="L1647" t="s">
        <v>11759</v>
      </c>
      <c r="M1647" t="s">
        <v>11760</v>
      </c>
      <c r="O1647" t="s">
        <v>5370</v>
      </c>
      <c r="P1647">
        <v>52</v>
      </c>
      <c r="S1647" t="s">
        <v>11761</v>
      </c>
      <c r="T1647" t="s">
        <v>11761</v>
      </c>
      <c r="U1647" t="s">
        <v>11761</v>
      </c>
    </row>
    <row r="1648" spans="1:21" x14ac:dyDescent="0.2">
      <c r="A1648">
        <v>365</v>
      </c>
      <c r="B1648" t="s">
        <v>1697</v>
      </c>
      <c r="C1648" t="s">
        <v>11762</v>
      </c>
      <c r="D1648" t="s">
        <v>5202</v>
      </c>
      <c r="E1648" t="s">
        <v>20879</v>
      </c>
      <c r="F1648" t="s">
        <v>7919</v>
      </c>
      <c r="G1648" t="s">
        <v>5547</v>
      </c>
      <c r="H1648" t="s">
        <v>21566</v>
      </c>
      <c r="I1648" t="s">
        <v>4168</v>
      </c>
      <c r="J1648" t="s">
        <v>3679</v>
      </c>
      <c r="K1648" t="s">
        <v>6121</v>
      </c>
      <c r="L1648" t="s">
        <v>11763</v>
      </c>
      <c r="M1648" t="s">
        <v>11764</v>
      </c>
      <c r="O1648" t="s">
        <v>22247</v>
      </c>
      <c r="P1648">
        <v>17</v>
      </c>
      <c r="Q1648" t="s">
        <v>4485</v>
      </c>
      <c r="R1648">
        <v>202</v>
      </c>
      <c r="S1648" t="s">
        <v>5103</v>
      </c>
      <c r="T1648" t="s">
        <v>11765</v>
      </c>
      <c r="U1648" t="s">
        <v>5525</v>
      </c>
    </row>
    <row r="1649" spans="1:21" x14ac:dyDescent="0.2">
      <c r="A1649">
        <v>3657</v>
      </c>
      <c r="B1649" t="s">
        <v>3089</v>
      </c>
      <c r="C1649" t="s">
        <v>11766</v>
      </c>
      <c r="D1649" t="s">
        <v>7253</v>
      </c>
      <c r="F1649" t="s">
        <v>3595</v>
      </c>
      <c r="G1649" t="s">
        <v>3387</v>
      </c>
      <c r="H1649" t="s">
        <v>4174</v>
      </c>
      <c r="I1649" t="s">
        <v>22206</v>
      </c>
      <c r="J1649" t="s">
        <v>5823</v>
      </c>
      <c r="K1649" t="s">
        <v>4107</v>
      </c>
      <c r="L1649" t="s">
        <v>11767</v>
      </c>
      <c r="M1649" t="s">
        <v>11768</v>
      </c>
      <c r="O1649" t="s">
        <v>8463</v>
      </c>
      <c r="P1649">
        <v>66</v>
      </c>
      <c r="S1649" t="s">
        <v>11769</v>
      </c>
      <c r="T1649" t="s">
        <v>11769</v>
      </c>
      <c r="U1649" t="s">
        <v>11769</v>
      </c>
    </row>
    <row r="1650" spans="1:21" x14ac:dyDescent="0.2">
      <c r="A1650">
        <v>366</v>
      </c>
      <c r="B1650" t="s">
        <v>1697</v>
      </c>
      <c r="C1650" t="s">
        <v>5048</v>
      </c>
      <c r="D1650" t="s">
        <v>5202</v>
      </c>
      <c r="E1650" t="s">
        <v>20880</v>
      </c>
      <c r="F1650" t="s">
        <v>10362</v>
      </c>
      <c r="G1650" t="s">
        <v>3387</v>
      </c>
      <c r="H1650" t="s">
        <v>4174</v>
      </c>
      <c r="I1650" t="s">
        <v>22206</v>
      </c>
      <c r="J1650" t="s">
        <v>5823</v>
      </c>
      <c r="K1650" t="s">
        <v>3497</v>
      </c>
      <c r="L1650" t="s">
        <v>5049</v>
      </c>
      <c r="M1650" t="s">
        <v>5050</v>
      </c>
      <c r="O1650" t="s">
        <v>22247</v>
      </c>
      <c r="P1650">
        <v>99</v>
      </c>
      <c r="S1650" t="s">
        <v>11770</v>
      </c>
      <c r="T1650" t="s">
        <v>11770</v>
      </c>
      <c r="U1650" t="s">
        <v>11770</v>
      </c>
    </row>
    <row r="1651" spans="1:21" x14ac:dyDescent="0.2">
      <c r="A1651">
        <v>3664</v>
      </c>
      <c r="B1651" t="s">
        <v>3089</v>
      </c>
      <c r="C1651" t="s">
        <v>11771</v>
      </c>
      <c r="D1651" t="s">
        <v>11772</v>
      </c>
      <c r="F1651" t="s">
        <v>4105</v>
      </c>
      <c r="G1651" t="s">
        <v>21203</v>
      </c>
      <c r="H1651" t="s">
        <v>3421</v>
      </c>
      <c r="I1651" t="s">
        <v>22206</v>
      </c>
      <c r="J1651" t="s">
        <v>5823</v>
      </c>
      <c r="K1651" t="s">
        <v>3422</v>
      </c>
      <c r="L1651" t="s">
        <v>11773</v>
      </c>
      <c r="M1651" t="s">
        <v>11774</v>
      </c>
      <c r="N1651" t="s">
        <v>11775</v>
      </c>
      <c r="S1651" t="s">
        <v>11776</v>
      </c>
      <c r="T1651" t="s">
        <v>11776</v>
      </c>
      <c r="U1651" t="s">
        <v>11776</v>
      </c>
    </row>
    <row r="1652" spans="1:21" x14ac:dyDescent="0.2">
      <c r="A1652">
        <v>3666</v>
      </c>
      <c r="B1652" t="s">
        <v>3089</v>
      </c>
      <c r="C1652" t="s">
        <v>11777</v>
      </c>
      <c r="D1652" t="s">
        <v>11778</v>
      </c>
      <c r="E1652" t="s">
        <v>20879</v>
      </c>
      <c r="F1652" t="s">
        <v>11779</v>
      </c>
      <c r="G1652" t="s">
        <v>4389</v>
      </c>
      <c r="H1652" t="s">
        <v>11780</v>
      </c>
      <c r="I1652" t="s">
        <v>22207</v>
      </c>
      <c r="J1652" t="s">
        <v>4267</v>
      </c>
      <c r="K1652" t="s">
        <v>4150</v>
      </c>
      <c r="L1652" t="s">
        <v>11781</v>
      </c>
      <c r="M1652" t="s">
        <v>11782</v>
      </c>
      <c r="O1652" t="s">
        <v>3605</v>
      </c>
      <c r="P1652">
        <v>75</v>
      </c>
      <c r="Q1652" t="s">
        <v>3396</v>
      </c>
      <c r="R1652">
        <v>200</v>
      </c>
      <c r="S1652" t="s">
        <v>11783</v>
      </c>
      <c r="T1652" t="s">
        <v>11783</v>
      </c>
      <c r="U1652" t="s">
        <v>11783</v>
      </c>
    </row>
    <row r="1653" spans="1:21" x14ac:dyDescent="0.2">
      <c r="A1653">
        <v>367</v>
      </c>
      <c r="B1653" t="s">
        <v>1697</v>
      </c>
      <c r="C1653" t="s">
        <v>11784</v>
      </c>
      <c r="D1653" t="s">
        <v>5202</v>
      </c>
      <c r="E1653" t="s">
        <v>20878</v>
      </c>
      <c r="F1653" t="s">
        <v>7919</v>
      </c>
      <c r="G1653" t="s">
        <v>11488</v>
      </c>
      <c r="H1653" t="s">
        <v>4174</v>
      </c>
      <c r="I1653" t="s">
        <v>22207</v>
      </c>
      <c r="J1653" t="s">
        <v>3671</v>
      </c>
      <c r="K1653" t="s">
        <v>3422</v>
      </c>
      <c r="L1653" t="s">
        <v>11786</v>
      </c>
      <c r="M1653" t="s">
        <v>11787</v>
      </c>
      <c r="O1653" t="s">
        <v>5052</v>
      </c>
      <c r="P1653">
        <v>99</v>
      </c>
      <c r="Q1653" t="s">
        <v>4485</v>
      </c>
      <c r="R1653">
        <v>202</v>
      </c>
      <c r="S1653" t="s">
        <v>5103</v>
      </c>
      <c r="T1653" t="s">
        <v>5525</v>
      </c>
      <c r="U1653" t="s">
        <v>5525</v>
      </c>
    </row>
    <row r="1654" spans="1:21" x14ac:dyDescent="0.2">
      <c r="A1654">
        <v>3676</v>
      </c>
      <c r="B1654" t="s">
        <v>3089</v>
      </c>
      <c r="C1654" t="s">
        <v>11788</v>
      </c>
      <c r="D1654" t="s">
        <v>11789</v>
      </c>
      <c r="F1654" t="s">
        <v>4273</v>
      </c>
      <c r="G1654" t="s">
        <v>21343</v>
      </c>
      <c r="H1654" t="s">
        <v>3421</v>
      </c>
      <c r="I1654" t="s">
        <v>22206</v>
      </c>
      <c r="J1654" t="s">
        <v>5823</v>
      </c>
      <c r="K1654" t="s">
        <v>3430</v>
      </c>
      <c r="L1654" t="s">
        <v>11790</v>
      </c>
      <c r="M1654" t="s">
        <v>11791</v>
      </c>
      <c r="N1654" t="s">
        <v>3637</v>
      </c>
    </row>
    <row r="1655" spans="1:21" x14ac:dyDescent="0.2">
      <c r="A1655">
        <v>3677</v>
      </c>
      <c r="B1655" t="s">
        <v>3089</v>
      </c>
      <c r="C1655" t="s">
        <v>11792</v>
      </c>
      <c r="D1655" t="s">
        <v>4088</v>
      </c>
      <c r="F1655" t="s">
        <v>7547</v>
      </c>
      <c r="G1655" t="s">
        <v>5282</v>
      </c>
      <c r="H1655" t="s">
        <v>4174</v>
      </c>
      <c r="I1655" t="s">
        <v>3428</v>
      </c>
      <c r="J1655" t="s">
        <v>4267</v>
      </c>
      <c r="K1655" t="s">
        <v>4107</v>
      </c>
      <c r="L1655" t="s">
        <v>11793</v>
      </c>
      <c r="M1655" t="s">
        <v>11794</v>
      </c>
      <c r="O1655" t="s">
        <v>5826</v>
      </c>
      <c r="P1655">
        <v>160</v>
      </c>
      <c r="Q1655" t="s">
        <v>5925</v>
      </c>
      <c r="R1655">
        <v>160</v>
      </c>
      <c r="S1655" t="s">
        <v>6995</v>
      </c>
      <c r="T1655" t="s">
        <v>4536</v>
      </c>
      <c r="U1655" t="s">
        <v>4536</v>
      </c>
    </row>
    <row r="1656" spans="1:21" x14ac:dyDescent="0.2">
      <c r="A1656">
        <v>3679</v>
      </c>
      <c r="B1656" t="s">
        <v>3089</v>
      </c>
      <c r="C1656" t="s">
        <v>11795</v>
      </c>
      <c r="D1656" t="s">
        <v>11796</v>
      </c>
      <c r="F1656" t="s">
        <v>11797</v>
      </c>
      <c r="G1656" t="s">
        <v>4961</v>
      </c>
      <c r="H1656" t="s">
        <v>4174</v>
      </c>
      <c r="I1656" t="s">
        <v>22206</v>
      </c>
      <c r="J1656" t="s">
        <v>22225</v>
      </c>
      <c r="K1656" t="s">
        <v>4107</v>
      </c>
      <c r="L1656" t="s">
        <v>11798</v>
      </c>
      <c r="M1656" t="s">
        <v>11799</v>
      </c>
      <c r="S1656" t="s">
        <v>11800</v>
      </c>
      <c r="T1656" t="s">
        <v>11800</v>
      </c>
      <c r="U1656" t="s">
        <v>11800</v>
      </c>
    </row>
    <row r="1657" spans="1:21" x14ac:dyDescent="0.2">
      <c r="A1657">
        <v>368</v>
      </c>
      <c r="B1657" t="s">
        <v>1697</v>
      </c>
      <c r="C1657" t="s">
        <v>11801</v>
      </c>
      <c r="D1657" t="s">
        <v>5202</v>
      </c>
      <c r="E1657" t="s">
        <v>20880</v>
      </c>
      <c r="F1657" t="s">
        <v>7919</v>
      </c>
      <c r="G1657" t="s">
        <v>14794</v>
      </c>
      <c r="H1657" t="s">
        <v>4174</v>
      </c>
      <c r="I1657" t="s">
        <v>22206</v>
      </c>
      <c r="J1657" t="s">
        <v>5823</v>
      </c>
      <c r="K1657" t="s">
        <v>6121</v>
      </c>
      <c r="L1657" t="s">
        <v>11802</v>
      </c>
      <c r="M1657" t="s">
        <v>11803</v>
      </c>
      <c r="O1657" t="s">
        <v>5052</v>
      </c>
      <c r="P1657">
        <v>99</v>
      </c>
      <c r="S1657" t="s">
        <v>5103</v>
      </c>
      <c r="T1657" t="s">
        <v>5103</v>
      </c>
      <c r="U1657" t="s">
        <v>5103</v>
      </c>
    </row>
    <row r="1658" spans="1:21" x14ac:dyDescent="0.2">
      <c r="A1658">
        <v>369</v>
      </c>
      <c r="B1658" t="s">
        <v>1697</v>
      </c>
      <c r="C1658" t="s">
        <v>11804</v>
      </c>
      <c r="D1658" t="s">
        <v>5202</v>
      </c>
      <c r="E1658" t="s">
        <v>20880</v>
      </c>
      <c r="F1658" t="s">
        <v>7919</v>
      </c>
      <c r="G1658" t="s">
        <v>8648</v>
      </c>
      <c r="H1658" t="s">
        <v>4174</v>
      </c>
      <c r="I1658" t="s">
        <v>3389</v>
      </c>
      <c r="J1658" t="s">
        <v>3671</v>
      </c>
      <c r="K1658" t="s">
        <v>6121</v>
      </c>
      <c r="L1658" t="s">
        <v>11805</v>
      </c>
      <c r="M1658" t="s">
        <v>11806</v>
      </c>
      <c r="O1658" t="s">
        <v>5052</v>
      </c>
      <c r="P1658">
        <v>99</v>
      </c>
      <c r="Q1658" t="s">
        <v>4485</v>
      </c>
      <c r="R1658">
        <v>202</v>
      </c>
      <c r="S1658" t="s">
        <v>6636</v>
      </c>
      <c r="T1658" t="s">
        <v>3752</v>
      </c>
      <c r="U1658" t="s">
        <v>3752</v>
      </c>
    </row>
    <row r="1659" spans="1:21" x14ac:dyDescent="0.2">
      <c r="A1659">
        <v>370</v>
      </c>
      <c r="B1659" t="s">
        <v>1697</v>
      </c>
      <c r="C1659" t="s">
        <v>11807</v>
      </c>
      <c r="D1659" t="s">
        <v>5202</v>
      </c>
      <c r="E1659" t="s">
        <v>20878</v>
      </c>
      <c r="F1659" t="s">
        <v>11808</v>
      </c>
      <c r="G1659" t="s">
        <v>3542</v>
      </c>
      <c r="H1659" t="s">
        <v>7079</v>
      </c>
      <c r="I1659" t="s">
        <v>3428</v>
      </c>
      <c r="J1659" t="s">
        <v>3578</v>
      </c>
      <c r="K1659" t="s">
        <v>3545</v>
      </c>
      <c r="L1659" t="s">
        <v>11809</v>
      </c>
      <c r="M1659" t="s">
        <v>11810</v>
      </c>
      <c r="O1659" t="s">
        <v>3395</v>
      </c>
      <c r="P1659">
        <v>78</v>
      </c>
      <c r="Q1659" t="s">
        <v>3396</v>
      </c>
      <c r="R1659">
        <v>201</v>
      </c>
      <c r="S1659" t="s">
        <v>11811</v>
      </c>
      <c r="T1659" t="s">
        <v>11811</v>
      </c>
      <c r="U1659" t="s">
        <v>8494</v>
      </c>
    </row>
    <row r="1660" spans="1:21" x14ac:dyDescent="0.2">
      <c r="A1660">
        <v>371</v>
      </c>
      <c r="B1660" t="s">
        <v>1697</v>
      </c>
      <c r="C1660" t="s">
        <v>11812</v>
      </c>
      <c r="D1660" t="s">
        <v>11813</v>
      </c>
      <c r="F1660" t="s">
        <v>3389</v>
      </c>
      <c r="G1660" t="s">
        <v>3625</v>
      </c>
      <c r="H1660" t="s">
        <v>11814</v>
      </c>
      <c r="I1660" t="s">
        <v>22207</v>
      </c>
      <c r="J1660" t="s">
        <v>3578</v>
      </c>
      <c r="K1660" t="s">
        <v>20972</v>
      </c>
      <c r="L1660" t="s">
        <v>11815</v>
      </c>
      <c r="M1660" t="s">
        <v>11816</v>
      </c>
      <c r="O1660" t="s">
        <v>3605</v>
      </c>
      <c r="P1660">
        <v>75</v>
      </c>
      <c r="Q1660" t="s">
        <v>4485</v>
      </c>
      <c r="R1660">
        <v>202</v>
      </c>
      <c r="S1660" t="s">
        <v>11817</v>
      </c>
      <c r="T1660" t="s">
        <v>11817</v>
      </c>
      <c r="U1660" t="s">
        <v>11818</v>
      </c>
    </row>
    <row r="1661" spans="1:21" x14ac:dyDescent="0.2">
      <c r="A1661">
        <v>3712</v>
      </c>
      <c r="B1661" t="s">
        <v>3089</v>
      </c>
      <c r="C1661" t="s">
        <v>11819</v>
      </c>
      <c r="D1661" t="s">
        <v>11820</v>
      </c>
      <c r="F1661" t="s">
        <v>4516</v>
      </c>
      <c r="G1661" t="s">
        <v>3387</v>
      </c>
      <c r="H1661" t="s">
        <v>4174</v>
      </c>
      <c r="I1661" t="s">
        <v>10293</v>
      </c>
      <c r="J1661" t="s">
        <v>6431</v>
      </c>
      <c r="K1661" t="s">
        <v>4107</v>
      </c>
      <c r="L1661" t="s">
        <v>11821</v>
      </c>
      <c r="M1661" t="s">
        <v>11822</v>
      </c>
      <c r="S1661" t="s">
        <v>7518</v>
      </c>
      <c r="T1661" t="s">
        <v>7518</v>
      </c>
      <c r="U1661" t="s">
        <v>7518</v>
      </c>
    </row>
    <row r="1662" spans="1:21" x14ac:dyDescent="0.2">
      <c r="A1662">
        <v>3713</v>
      </c>
      <c r="B1662" t="s">
        <v>3089</v>
      </c>
      <c r="C1662" t="s">
        <v>11823</v>
      </c>
      <c r="D1662" t="s">
        <v>11824</v>
      </c>
      <c r="F1662" t="s">
        <v>4105</v>
      </c>
      <c r="G1662" t="s">
        <v>21365</v>
      </c>
      <c r="H1662" t="s">
        <v>3421</v>
      </c>
      <c r="I1662" t="s">
        <v>22206</v>
      </c>
      <c r="J1662" t="s">
        <v>5823</v>
      </c>
      <c r="K1662" t="s">
        <v>3422</v>
      </c>
      <c r="L1662" t="s">
        <v>11825</v>
      </c>
      <c r="M1662" t="s">
        <v>11826</v>
      </c>
      <c r="S1662" t="s">
        <v>11827</v>
      </c>
      <c r="T1662" t="s">
        <v>11827</v>
      </c>
      <c r="U1662" t="s">
        <v>11827</v>
      </c>
    </row>
    <row r="1663" spans="1:21" x14ac:dyDescent="0.2">
      <c r="A1663">
        <v>372</v>
      </c>
      <c r="B1663" t="s">
        <v>1697</v>
      </c>
      <c r="C1663" t="s">
        <v>11807</v>
      </c>
      <c r="D1663" t="s">
        <v>11828</v>
      </c>
      <c r="F1663" t="s">
        <v>3386</v>
      </c>
      <c r="G1663" t="s">
        <v>5547</v>
      </c>
      <c r="H1663" t="s">
        <v>11829</v>
      </c>
      <c r="I1663" t="s">
        <v>3428</v>
      </c>
      <c r="J1663" t="s">
        <v>3578</v>
      </c>
      <c r="K1663" t="s">
        <v>3391</v>
      </c>
      <c r="L1663" t="s">
        <v>11830</v>
      </c>
      <c r="M1663" t="s">
        <v>11831</v>
      </c>
      <c r="O1663" t="s">
        <v>3395</v>
      </c>
      <c r="P1663">
        <v>78</v>
      </c>
      <c r="Q1663" t="s">
        <v>4485</v>
      </c>
      <c r="R1663">
        <v>203</v>
      </c>
      <c r="S1663" t="s">
        <v>11832</v>
      </c>
      <c r="T1663" t="s">
        <v>11832</v>
      </c>
      <c r="U1663" t="s">
        <v>8017</v>
      </c>
    </row>
    <row r="1664" spans="1:21" x14ac:dyDescent="0.2">
      <c r="A1664">
        <v>373</v>
      </c>
      <c r="B1664" t="s">
        <v>1697</v>
      </c>
      <c r="C1664" t="s">
        <v>4478</v>
      </c>
      <c r="D1664" t="s">
        <v>11833</v>
      </c>
      <c r="F1664" t="s">
        <v>3386</v>
      </c>
      <c r="G1664" t="s">
        <v>8324</v>
      </c>
      <c r="H1664" t="s">
        <v>5767</v>
      </c>
      <c r="I1664" t="s">
        <v>3428</v>
      </c>
      <c r="J1664" t="s">
        <v>3467</v>
      </c>
      <c r="K1664" t="s">
        <v>3391</v>
      </c>
      <c r="L1664" t="s">
        <v>11834</v>
      </c>
      <c r="M1664" t="s">
        <v>11835</v>
      </c>
      <c r="O1664" t="s">
        <v>3395</v>
      </c>
      <c r="P1664">
        <v>78</v>
      </c>
      <c r="Q1664" t="s">
        <v>4485</v>
      </c>
      <c r="R1664">
        <v>203</v>
      </c>
      <c r="S1664" t="s">
        <v>11836</v>
      </c>
      <c r="T1664" t="s">
        <v>11836</v>
      </c>
      <c r="U1664" t="s">
        <v>9005</v>
      </c>
    </row>
    <row r="1665" spans="1:21" x14ac:dyDescent="0.2">
      <c r="A1665">
        <v>374</v>
      </c>
      <c r="B1665" t="s">
        <v>1697</v>
      </c>
      <c r="C1665" t="s">
        <v>11837</v>
      </c>
      <c r="D1665" t="s">
        <v>11838</v>
      </c>
      <c r="F1665" t="s">
        <v>3386</v>
      </c>
      <c r="G1665" t="s">
        <v>3885</v>
      </c>
      <c r="H1665" t="s">
        <v>9419</v>
      </c>
      <c r="I1665" t="s">
        <v>3428</v>
      </c>
      <c r="J1665" t="s">
        <v>7092</v>
      </c>
      <c r="K1665" t="s">
        <v>3391</v>
      </c>
      <c r="L1665" t="s">
        <v>11839</v>
      </c>
      <c r="M1665" t="s">
        <v>11840</v>
      </c>
      <c r="O1665" t="s">
        <v>3395</v>
      </c>
      <c r="P1665">
        <v>78</v>
      </c>
      <c r="Q1665" t="s">
        <v>4485</v>
      </c>
      <c r="R1665">
        <v>203</v>
      </c>
      <c r="S1665" t="s">
        <v>11836</v>
      </c>
      <c r="T1665" t="s">
        <v>11836</v>
      </c>
      <c r="U1665" t="s">
        <v>5032</v>
      </c>
    </row>
    <row r="1666" spans="1:21" x14ac:dyDescent="0.2">
      <c r="A1666">
        <v>375</v>
      </c>
      <c r="B1666" t="s">
        <v>1697</v>
      </c>
      <c r="C1666" t="s">
        <v>11841</v>
      </c>
      <c r="D1666" t="s">
        <v>5202</v>
      </c>
      <c r="F1666" t="s">
        <v>7919</v>
      </c>
      <c r="G1666" t="s">
        <v>9437</v>
      </c>
      <c r="H1666" t="s">
        <v>4174</v>
      </c>
      <c r="I1666" t="s">
        <v>3946</v>
      </c>
      <c r="J1666" t="s">
        <v>9023</v>
      </c>
      <c r="K1666" t="s">
        <v>3497</v>
      </c>
      <c r="L1666" t="s">
        <v>11842</v>
      </c>
      <c r="M1666" t="s">
        <v>11843</v>
      </c>
      <c r="O1666" t="s">
        <v>3605</v>
      </c>
      <c r="P1666">
        <v>74</v>
      </c>
      <c r="Q1666" t="s">
        <v>4485</v>
      </c>
      <c r="R1666">
        <v>203</v>
      </c>
      <c r="S1666" t="s">
        <v>11844</v>
      </c>
      <c r="T1666" t="s">
        <v>4111</v>
      </c>
      <c r="U1666" t="s">
        <v>4111</v>
      </c>
    </row>
    <row r="1667" spans="1:21" x14ac:dyDescent="0.2">
      <c r="A1667">
        <v>376</v>
      </c>
      <c r="B1667" t="s">
        <v>1697</v>
      </c>
      <c r="C1667" t="s">
        <v>11845</v>
      </c>
      <c r="D1667" t="s">
        <v>11846</v>
      </c>
      <c r="F1667" t="s">
        <v>3474</v>
      </c>
      <c r="G1667" t="s">
        <v>3747</v>
      </c>
      <c r="H1667" t="s">
        <v>11847</v>
      </c>
      <c r="I1667" t="s">
        <v>22207</v>
      </c>
      <c r="J1667" t="s">
        <v>3437</v>
      </c>
      <c r="K1667" t="s">
        <v>3422</v>
      </c>
      <c r="L1667" t="s">
        <v>11848</v>
      </c>
      <c r="M1667" t="s">
        <v>11849</v>
      </c>
      <c r="O1667" t="s">
        <v>3605</v>
      </c>
      <c r="P1667">
        <v>75</v>
      </c>
      <c r="Q1667" t="s">
        <v>3396</v>
      </c>
      <c r="R1667">
        <v>200</v>
      </c>
      <c r="S1667" t="s">
        <v>11850</v>
      </c>
      <c r="T1667" t="s">
        <v>11850</v>
      </c>
      <c r="U1667" t="s">
        <v>10425</v>
      </c>
    </row>
    <row r="1668" spans="1:21" x14ac:dyDescent="0.2">
      <c r="A1668">
        <v>3761</v>
      </c>
      <c r="B1668" t="s">
        <v>3089</v>
      </c>
      <c r="C1668" t="s">
        <v>11851</v>
      </c>
      <c r="D1668" t="s">
        <v>5202</v>
      </c>
      <c r="F1668" t="s">
        <v>4184</v>
      </c>
      <c r="G1668" t="s">
        <v>21338</v>
      </c>
      <c r="H1668" t="s">
        <v>3421</v>
      </c>
      <c r="I1668" t="s">
        <v>22206</v>
      </c>
      <c r="J1668" t="s">
        <v>5823</v>
      </c>
      <c r="K1668" t="s">
        <v>3422</v>
      </c>
      <c r="L1668" t="s">
        <v>11852</v>
      </c>
      <c r="M1668" t="s">
        <v>11853</v>
      </c>
      <c r="N1668" t="s">
        <v>11854</v>
      </c>
      <c r="S1668" t="s">
        <v>11855</v>
      </c>
      <c r="T1668" t="s">
        <v>11855</v>
      </c>
      <c r="U1668" t="s">
        <v>11855</v>
      </c>
    </row>
    <row r="1669" spans="1:21" x14ac:dyDescent="0.2">
      <c r="A1669">
        <v>377</v>
      </c>
      <c r="B1669" t="s">
        <v>1697</v>
      </c>
      <c r="C1669" t="s">
        <v>11856</v>
      </c>
      <c r="D1669" t="s">
        <v>11857</v>
      </c>
      <c r="F1669" t="s">
        <v>3386</v>
      </c>
      <c r="G1669" t="s">
        <v>3387</v>
      </c>
      <c r="H1669" t="s">
        <v>11858</v>
      </c>
      <c r="I1669" t="s">
        <v>7400</v>
      </c>
      <c r="J1669" t="s">
        <v>8575</v>
      </c>
      <c r="K1669" t="s">
        <v>9548</v>
      </c>
      <c r="L1669" t="s">
        <v>11859</v>
      </c>
      <c r="M1669" t="s">
        <v>11860</v>
      </c>
      <c r="O1669" t="s">
        <v>3395</v>
      </c>
      <c r="P1669">
        <v>77</v>
      </c>
      <c r="Q1669" t="s">
        <v>4485</v>
      </c>
      <c r="R1669">
        <v>203</v>
      </c>
      <c r="S1669" t="s">
        <v>9302</v>
      </c>
      <c r="T1669" t="s">
        <v>9302</v>
      </c>
      <c r="U1669" t="s">
        <v>3632</v>
      </c>
    </row>
    <row r="1670" spans="1:21" x14ac:dyDescent="0.2">
      <c r="A1670">
        <v>378</v>
      </c>
      <c r="B1670" t="s">
        <v>1697</v>
      </c>
      <c r="C1670" t="s">
        <v>11861</v>
      </c>
      <c r="D1670" t="s">
        <v>11862</v>
      </c>
      <c r="F1670" t="s">
        <v>8031</v>
      </c>
      <c r="G1670" t="s">
        <v>8466</v>
      </c>
      <c r="H1670" t="s">
        <v>4174</v>
      </c>
      <c r="I1670" t="s">
        <v>3389</v>
      </c>
      <c r="J1670" t="s">
        <v>9289</v>
      </c>
      <c r="K1670" t="s">
        <v>5028</v>
      </c>
      <c r="L1670" t="s">
        <v>7587</v>
      </c>
      <c r="M1670" t="s">
        <v>11863</v>
      </c>
      <c r="O1670" t="s">
        <v>3395</v>
      </c>
      <c r="P1670">
        <v>77</v>
      </c>
      <c r="Q1670" t="s">
        <v>4485</v>
      </c>
      <c r="R1670">
        <v>203</v>
      </c>
      <c r="S1670" t="s">
        <v>11864</v>
      </c>
      <c r="T1670" t="s">
        <v>11865</v>
      </c>
      <c r="U1670" t="s">
        <v>11865</v>
      </c>
    </row>
    <row r="1671" spans="1:21" x14ac:dyDescent="0.2">
      <c r="A1671">
        <v>3787</v>
      </c>
      <c r="B1671" t="s">
        <v>3089</v>
      </c>
      <c r="C1671" t="s">
        <v>10361</v>
      </c>
      <c r="D1671" t="s">
        <v>5202</v>
      </c>
      <c r="F1671" t="s">
        <v>4105</v>
      </c>
      <c r="G1671" t="s">
        <v>4192</v>
      </c>
      <c r="H1671" t="s">
        <v>4174</v>
      </c>
      <c r="I1671" t="s">
        <v>22206</v>
      </c>
      <c r="J1671" t="s">
        <v>5823</v>
      </c>
      <c r="K1671" t="s">
        <v>4659</v>
      </c>
      <c r="L1671" t="s">
        <v>10363</v>
      </c>
      <c r="M1671" t="s">
        <v>10364</v>
      </c>
      <c r="N1671" t="s">
        <v>11866</v>
      </c>
      <c r="O1671" t="s">
        <v>6318</v>
      </c>
      <c r="P1671">
        <v>24</v>
      </c>
      <c r="S1671" t="s">
        <v>11867</v>
      </c>
      <c r="T1671" t="s">
        <v>11867</v>
      </c>
      <c r="U1671" t="s">
        <v>11867</v>
      </c>
    </row>
    <row r="1672" spans="1:21" x14ac:dyDescent="0.2">
      <c r="A1672">
        <v>3789</v>
      </c>
      <c r="B1672" t="s">
        <v>3089</v>
      </c>
      <c r="C1672" t="s">
        <v>11868</v>
      </c>
      <c r="D1672" t="s">
        <v>6964</v>
      </c>
      <c r="F1672" t="s">
        <v>4273</v>
      </c>
      <c r="G1672" t="s">
        <v>21306</v>
      </c>
      <c r="H1672" t="s">
        <v>3421</v>
      </c>
      <c r="I1672" t="s">
        <v>22206</v>
      </c>
      <c r="J1672" t="s">
        <v>5823</v>
      </c>
      <c r="K1672" t="s">
        <v>3422</v>
      </c>
      <c r="L1672" t="s">
        <v>11869</v>
      </c>
      <c r="M1672" t="s">
        <v>11870</v>
      </c>
      <c r="S1672" t="s">
        <v>6597</v>
      </c>
      <c r="T1672" t="s">
        <v>6597</v>
      </c>
      <c r="U1672" t="s">
        <v>6597</v>
      </c>
    </row>
    <row r="1673" spans="1:21" x14ac:dyDescent="0.2">
      <c r="A1673">
        <v>379</v>
      </c>
      <c r="B1673" t="s">
        <v>1697</v>
      </c>
      <c r="C1673" t="s">
        <v>11871</v>
      </c>
      <c r="D1673" t="s">
        <v>11872</v>
      </c>
      <c r="F1673" t="s">
        <v>4611</v>
      </c>
      <c r="G1673" t="s">
        <v>3387</v>
      </c>
      <c r="H1673" t="s">
        <v>3640</v>
      </c>
      <c r="I1673" t="s">
        <v>3428</v>
      </c>
      <c r="J1673" t="s">
        <v>3437</v>
      </c>
      <c r="K1673" t="s">
        <v>3422</v>
      </c>
      <c r="L1673" t="s">
        <v>11873</v>
      </c>
      <c r="M1673" t="s">
        <v>11874</v>
      </c>
      <c r="O1673" t="s">
        <v>3395</v>
      </c>
      <c r="P1673">
        <v>78</v>
      </c>
      <c r="Q1673" t="s">
        <v>4485</v>
      </c>
      <c r="R1673">
        <v>203</v>
      </c>
      <c r="S1673" t="s">
        <v>11875</v>
      </c>
      <c r="T1673" t="s">
        <v>11875</v>
      </c>
      <c r="U1673" t="s">
        <v>8017</v>
      </c>
    </row>
    <row r="1674" spans="1:21" x14ac:dyDescent="0.2">
      <c r="A1674">
        <v>380</v>
      </c>
      <c r="B1674" t="s">
        <v>1697</v>
      </c>
      <c r="C1674" t="s">
        <v>11876</v>
      </c>
      <c r="D1674" t="s">
        <v>11877</v>
      </c>
      <c r="F1674" t="s">
        <v>3552</v>
      </c>
      <c r="G1674" t="s">
        <v>3387</v>
      </c>
      <c r="H1674" t="s">
        <v>8334</v>
      </c>
      <c r="I1674" t="s">
        <v>22207</v>
      </c>
      <c r="J1674" t="s">
        <v>3578</v>
      </c>
      <c r="K1674" t="s">
        <v>3391</v>
      </c>
      <c r="L1674" t="s">
        <v>11878</v>
      </c>
      <c r="M1674" t="s">
        <v>11879</v>
      </c>
      <c r="O1674" t="s">
        <v>3605</v>
      </c>
      <c r="P1674">
        <v>75</v>
      </c>
      <c r="Q1674" t="s">
        <v>3396</v>
      </c>
      <c r="R1674">
        <v>211</v>
      </c>
      <c r="S1674" t="s">
        <v>11880</v>
      </c>
      <c r="T1674" t="s">
        <v>11880</v>
      </c>
      <c r="U1674" t="s">
        <v>11689</v>
      </c>
    </row>
    <row r="1675" spans="1:21" x14ac:dyDescent="0.2">
      <c r="A1675">
        <v>3801</v>
      </c>
      <c r="B1675" t="s">
        <v>3089</v>
      </c>
      <c r="C1675" t="s">
        <v>11881</v>
      </c>
      <c r="D1675" t="s">
        <v>11882</v>
      </c>
      <c r="F1675" t="s">
        <v>4105</v>
      </c>
      <c r="G1675" t="s">
        <v>4090</v>
      </c>
      <c r="H1675" t="s">
        <v>4174</v>
      </c>
      <c r="I1675" t="s">
        <v>22207</v>
      </c>
      <c r="J1675" t="s">
        <v>14182</v>
      </c>
      <c r="K1675" t="s">
        <v>4150</v>
      </c>
      <c r="L1675" t="s">
        <v>11883</v>
      </c>
      <c r="M1675" t="s">
        <v>11884</v>
      </c>
      <c r="S1675" t="s">
        <v>11885</v>
      </c>
      <c r="T1675" t="s">
        <v>11885</v>
      </c>
      <c r="U1675" t="s">
        <v>11885</v>
      </c>
    </row>
    <row r="1676" spans="1:21" x14ac:dyDescent="0.2">
      <c r="A1676">
        <v>381</v>
      </c>
      <c r="B1676" t="s">
        <v>1697</v>
      </c>
      <c r="C1676" t="s">
        <v>11886</v>
      </c>
      <c r="D1676" t="s">
        <v>11887</v>
      </c>
      <c r="F1676" t="s">
        <v>7441</v>
      </c>
      <c r="G1676" t="s">
        <v>3387</v>
      </c>
      <c r="H1676" t="s">
        <v>6824</v>
      </c>
      <c r="I1676" t="s">
        <v>22206</v>
      </c>
      <c r="J1676" t="s">
        <v>5823</v>
      </c>
      <c r="K1676" t="s">
        <v>5028</v>
      </c>
      <c r="L1676" t="s">
        <v>11888</v>
      </c>
      <c r="M1676" t="s">
        <v>11889</v>
      </c>
      <c r="N1676" t="s">
        <v>3017</v>
      </c>
      <c r="S1676" t="s">
        <v>11890</v>
      </c>
      <c r="T1676" t="s">
        <v>11890</v>
      </c>
      <c r="U1676" t="s">
        <v>11890</v>
      </c>
    </row>
    <row r="1677" spans="1:21" x14ac:dyDescent="0.2">
      <c r="A1677">
        <v>382</v>
      </c>
      <c r="B1677" t="s">
        <v>1697</v>
      </c>
      <c r="C1677" t="s">
        <v>11565</v>
      </c>
      <c r="D1677" t="s">
        <v>11891</v>
      </c>
      <c r="F1677" t="s">
        <v>4289</v>
      </c>
      <c r="G1677" t="s">
        <v>11892</v>
      </c>
      <c r="H1677" t="s">
        <v>11893</v>
      </c>
      <c r="I1677" t="s">
        <v>3428</v>
      </c>
      <c r="J1677" t="s">
        <v>3939</v>
      </c>
      <c r="K1677" t="s">
        <v>5028</v>
      </c>
      <c r="L1677" t="s">
        <v>11566</v>
      </c>
      <c r="M1677" t="s">
        <v>11567</v>
      </c>
      <c r="O1677" t="s">
        <v>3605</v>
      </c>
      <c r="P1677">
        <v>74</v>
      </c>
      <c r="Q1677" t="s">
        <v>4485</v>
      </c>
      <c r="R1677">
        <v>202</v>
      </c>
      <c r="S1677" t="s">
        <v>11894</v>
      </c>
      <c r="T1677" t="s">
        <v>11894</v>
      </c>
      <c r="U1677" t="s">
        <v>8960</v>
      </c>
    </row>
    <row r="1678" spans="1:21" x14ac:dyDescent="0.2">
      <c r="A1678">
        <v>383</v>
      </c>
      <c r="B1678" t="s">
        <v>1697</v>
      </c>
      <c r="C1678" t="s">
        <v>11895</v>
      </c>
      <c r="D1678" t="s">
        <v>5202</v>
      </c>
      <c r="E1678" t="s">
        <v>20879</v>
      </c>
      <c r="F1678" t="s">
        <v>7919</v>
      </c>
      <c r="G1678" t="s">
        <v>8466</v>
      </c>
      <c r="H1678" t="s">
        <v>11896</v>
      </c>
      <c r="I1678" t="s">
        <v>4168</v>
      </c>
      <c r="J1678" t="s">
        <v>7864</v>
      </c>
      <c r="K1678" t="s">
        <v>3422</v>
      </c>
      <c r="L1678" t="s">
        <v>11897</v>
      </c>
      <c r="M1678" t="s">
        <v>11898</v>
      </c>
      <c r="O1678" t="s">
        <v>3395</v>
      </c>
      <c r="P1678">
        <v>77</v>
      </c>
      <c r="Q1678" t="s">
        <v>4485</v>
      </c>
      <c r="R1678">
        <v>203</v>
      </c>
      <c r="S1678" t="s">
        <v>11899</v>
      </c>
      <c r="T1678" t="s">
        <v>11899</v>
      </c>
      <c r="U1678" t="s">
        <v>4536</v>
      </c>
    </row>
    <row r="1679" spans="1:21" x14ac:dyDescent="0.2">
      <c r="A1679">
        <v>3839</v>
      </c>
      <c r="B1679" t="s">
        <v>3089</v>
      </c>
      <c r="C1679" t="s">
        <v>10615</v>
      </c>
      <c r="D1679" t="s">
        <v>5202</v>
      </c>
      <c r="F1679" t="s">
        <v>4105</v>
      </c>
      <c r="G1679" t="s">
        <v>4140</v>
      </c>
      <c r="H1679" t="s">
        <v>4174</v>
      </c>
      <c r="I1679" t="s">
        <v>22206</v>
      </c>
      <c r="J1679" t="s">
        <v>5823</v>
      </c>
      <c r="K1679" t="s">
        <v>4659</v>
      </c>
      <c r="L1679" t="s">
        <v>11900</v>
      </c>
      <c r="M1679" t="s">
        <v>11901</v>
      </c>
      <c r="N1679" t="s">
        <v>11902</v>
      </c>
      <c r="O1679" t="s">
        <v>6407</v>
      </c>
      <c r="P1679">
        <v>131</v>
      </c>
      <c r="S1679" t="s">
        <v>11903</v>
      </c>
      <c r="T1679" t="s">
        <v>11903</v>
      </c>
      <c r="U1679" t="s">
        <v>11903</v>
      </c>
    </row>
    <row r="1680" spans="1:21" x14ac:dyDescent="0.2">
      <c r="A1680">
        <v>384</v>
      </c>
      <c r="B1680" t="s">
        <v>1697</v>
      </c>
      <c r="C1680" t="s">
        <v>11904</v>
      </c>
      <c r="D1680" t="s">
        <v>4678</v>
      </c>
      <c r="E1680" t="s">
        <v>20884</v>
      </c>
      <c r="F1680" t="s">
        <v>7954</v>
      </c>
      <c r="G1680" t="s">
        <v>5547</v>
      </c>
      <c r="H1680" t="s">
        <v>4174</v>
      </c>
      <c r="I1680" t="s">
        <v>5820</v>
      </c>
      <c r="J1680" t="s">
        <v>3963</v>
      </c>
      <c r="K1680" t="s">
        <v>3497</v>
      </c>
      <c r="L1680" t="s">
        <v>11905</v>
      </c>
      <c r="M1680" t="s">
        <v>11906</v>
      </c>
      <c r="O1680" t="s">
        <v>3395</v>
      </c>
      <c r="P1680">
        <v>8</v>
      </c>
      <c r="Q1680" t="s">
        <v>4485</v>
      </c>
      <c r="R1680">
        <v>203</v>
      </c>
      <c r="S1680" t="s">
        <v>11907</v>
      </c>
      <c r="T1680" t="s">
        <v>11865</v>
      </c>
      <c r="U1680" t="s">
        <v>11865</v>
      </c>
    </row>
    <row r="1681" spans="1:21" x14ac:dyDescent="0.2">
      <c r="A1681">
        <v>3840</v>
      </c>
      <c r="B1681" t="s">
        <v>3089</v>
      </c>
      <c r="C1681" t="s">
        <v>10623</v>
      </c>
      <c r="D1681" t="s">
        <v>5202</v>
      </c>
      <c r="F1681" t="s">
        <v>6280</v>
      </c>
      <c r="G1681" t="s">
        <v>4140</v>
      </c>
      <c r="H1681" t="s">
        <v>4174</v>
      </c>
      <c r="I1681" t="s">
        <v>22206</v>
      </c>
      <c r="J1681" t="s">
        <v>5823</v>
      </c>
      <c r="K1681" t="s">
        <v>3545</v>
      </c>
      <c r="L1681" t="s">
        <v>10624</v>
      </c>
      <c r="M1681" t="s">
        <v>10625</v>
      </c>
      <c r="O1681" t="s">
        <v>10570</v>
      </c>
      <c r="P1681">
        <v>31</v>
      </c>
      <c r="S1681" t="s">
        <v>6126</v>
      </c>
      <c r="T1681" t="s">
        <v>6126</v>
      </c>
      <c r="U1681" t="s">
        <v>6126</v>
      </c>
    </row>
    <row r="1682" spans="1:21" x14ac:dyDescent="0.2">
      <c r="A1682">
        <v>3844</v>
      </c>
      <c r="B1682" t="s">
        <v>3089</v>
      </c>
      <c r="C1682" t="s">
        <v>11908</v>
      </c>
      <c r="D1682" t="s">
        <v>5202</v>
      </c>
      <c r="F1682" t="s">
        <v>4105</v>
      </c>
      <c r="G1682" t="s">
        <v>4140</v>
      </c>
      <c r="H1682" t="s">
        <v>4174</v>
      </c>
      <c r="I1682" t="s">
        <v>22206</v>
      </c>
      <c r="J1682" t="s">
        <v>5823</v>
      </c>
      <c r="K1682" t="s">
        <v>4659</v>
      </c>
      <c r="L1682" t="s">
        <v>11909</v>
      </c>
      <c r="M1682" t="s">
        <v>11910</v>
      </c>
      <c r="N1682" t="s">
        <v>6115</v>
      </c>
      <c r="O1682" t="s">
        <v>10781</v>
      </c>
      <c r="P1682">
        <v>39</v>
      </c>
      <c r="S1682" t="s">
        <v>5754</v>
      </c>
      <c r="T1682" t="s">
        <v>5754</v>
      </c>
      <c r="U1682" t="s">
        <v>5754</v>
      </c>
    </row>
    <row r="1683" spans="1:21" x14ac:dyDescent="0.2">
      <c r="A1683">
        <v>385</v>
      </c>
      <c r="B1683" t="s">
        <v>1697</v>
      </c>
      <c r="C1683" t="s">
        <v>5094</v>
      </c>
      <c r="D1683" t="s">
        <v>4678</v>
      </c>
      <c r="E1683" t="s">
        <v>20884</v>
      </c>
      <c r="F1683" t="s">
        <v>7954</v>
      </c>
      <c r="G1683" t="s">
        <v>3387</v>
      </c>
      <c r="H1683" t="s">
        <v>4174</v>
      </c>
      <c r="I1683" t="s">
        <v>22206</v>
      </c>
      <c r="J1683" t="s">
        <v>5823</v>
      </c>
      <c r="K1683" t="s">
        <v>6121</v>
      </c>
      <c r="L1683" t="s">
        <v>11911</v>
      </c>
      <c r="M1683" t="s">
        <v>11912</v>
      </c>
      <c r="O1683" t="s">
        <v>3395</v>
      </c>
      <c r="P1683">
        <v>8</v>
      </c>
      <c r="S1683" t="s">
        <v>8429</v>
      </c>
      <c r="T1683" t="s">
        <v>8429</v>
      </c>
      <c r="U1683" t="s">
        <v>8429</v>
      </c>
    </row>
    <row r="1684" spans="1:21" x14ac:dyDescent="0.2">
      <c r="A1684">
        <v>3851</v>
      </c>
      <c r="B1684" t="s">
        <v>3089</v>
      </c>
      <c r="C1684" t="s">
        <v>4898</v>
      </c>
      <c r="D1684" t="s">
        <v>11913</v>
      </c>
      <c r="F1684" t="s">
        <v>11914</v>
      </c>
      <c r="G1684" t="s">
        <v>4090</v>
      </c>
      <c r="H1684" t="s">
        <v>4174</v>
      </c>
      <c r="I1684" t="s">
        <v>22206</v>
      </c>
      <c r="J1684" t="s">
        <v>5823</v>
      </c>
      <c r="K1684" t="s">
        <v>3422</v>
      </c>
      <c r="L1684" t="s">
        <v>11915</v>
      </c>
      <c r="M1684" t="s">
        <v>11916</v>
      </c>
      <c r="N1684" t="s">
        <v>3490</v>
      </c>
      <c r="S1684" t="s">
        <v>11917</v>
      </c>
      <c r="T1684" t="s">
        <v>11917</v>
      </c>
      <c r="U1684" t="s">
        <v>11917</v>
      </c>
    </row>
    <row r="1685" spans="1:21" x14ac:dyDescent="0.2">
      <c r="A1685">
        <v>386</v>
      </c>
      <c r="B1685" t="s">
        <v>1697</v>
      </c>
      <c r="C1685" t="s">
        <v>11918</v>
      </c>
      <c r="D1685" t="s">
        <v>5202</v>
      </c>
      <c r="E1685" t="s">
        <v>20879</v>
      </c>
      <c r="F1685" t="s">
        <v>7919</v>
      </c>
      <c r="G1685" t="s">
        <v>5547</v>
      </c>
      <c r="H1685" t="s">
        <v>4174</v>
      </c>
      <c r="I1685" t="s">
        <v>22206</v>
      </c>
      <c r="J1685" t="s">
        <v>5823</v>
      </c>
      <c r="K1685" t="s">
        <v>3422</v>
      </c>
      <c r="L1685" t="s">
        <v>11919</v>
      </c>
      <c r="M1685" t="s">
        <v>11920</v>
      </c>
      <c r="O1685" t="s">
        <v>3395</v>
      </c>
      <c r="P1685">
        <v>8</v>
      </c>
      <c r="S1685" t="s">
        <v>5103</v>
      </c>
      <c r="T1685" t="s">
        <v>5103</v>
      </c>
      <c r="U1685" t="s">
        <v>5103</v>
      </c>
    </row>
    <row r="1686" spans="1:21" x14ac:dyDescent="0.2">
      <c r="A1686">
        <v>3866</v>
      </c>
      <c r="B1686" t="s">
        <v>3089</v>
      </c>
      <c r="C1686" t="s">
        <v>11921</v>
      </c>
      <c r="D1686" t="s">
        <v>11922</v>
      </c>
      <c r="F1686" t="s">
        <v>4273</v>
      </c>
      <c r="G1686" t="s">
        <v>3387</v>
      </c>
      <c r="H1686" t="s">
        <v>4174</v>
      </c>
      <c r="I1686" t="s">
        <v>22206</v>
      </c>
      <c r="J1686" t="s">
        <v>5823</v>
      </c>
      <c r="K1686" t="s">
        <v>4107</v>
      </c>
      <c r="L1686" t="s">
        <v>11923</v>
      </c>
      <c r="M1686" t="s">
        <v>11924</v>
      </c>
      <c r="S1686" t="s">
        <v>11770</v>
      </c>
      <c r="T1686" t="s">
        <v>11770</v>
      </c>
      <c r="U1686" t="s">
        <v>11770</v>
      </c>
    </row>
    <row r="1687" spans="1:21" x14ac:dyDescent="0.2">
      <c r="A1687">
        <v>387</v>
      </c>
      <c r="B1687" t="s">
        <v>1697</v>
      </c>
      <c r="C1687" t="s">
        <v>11925</v>
      </c>
      <c r="D1687" t="s">
        <v>5202</v>
      </c>
      <c r="E1687" t="s">
        <v>20879</v>
      </c>
      <c r="F1687" t="s">
        <v>7919</v>
      </c>
      <c r="G1687" t="s">
        <v>3885</v>
      </c>
      <c r="H1687" t="s">
        <v>4174</v>
      </c>
      <c r="I1687" t="s">
        <v>22206</v>
      </c>
      <c r="J1687" t="s">
        <v>5823</v>
      </c>
      <c r="K1687" t="s">
        <v>6121</v>
      </c>
      <c r="L1687" t="s">
        <v>11926</v>
      </c>
      <c r="M1687" t="s">
        <v>11927</v>
      </c>
      <c r="O1687" t="s">
        <v>3395</v>
      </c>
      <c r="P1687">
        <v>8</v>
      </c>
      <c r="S1687" t="s">
        <v>5103</v>
      </c>
      <c r="T1687" t="s">
        <v>5103</v>
      </c>
      <c r="U1687" t="s">
        <v>5103</v>
      </c>
    </row>
    <row r="1688" spans="1:21" x14ac:dyDescent="0.2">
      <c r="A1688">
        <v>3876</v>
      </c>
      <c r="B1688" t="s">
        <v>3089</v>
      </c>
      <c r="C1688" t="s">
        <v>11928</v>
      </c>
      <c r="D1688" t="s">
        <v>11929</v>
      </c>
      <c r="F1688" t="s">
        <v>4032</v>
      </c>
      <c r="G1688" t="s">
        <v>3435</v>
      </c>
      <c r="H1688" t="s">
        <v>4174</v>
      </c>
      <c r="I1688" t="s">
        <v>22206</v>
      </c>
      <c r="J1688" t="s">
        <v>5823</v>
      </c>
      <c r="K1688" t="s">
        <v>4107</v>
      </c>
      <c r="L1688" t="s">
        <v>11930</v>
      </c>
      <c r="M1688" t="s">
        <v>11931</v>
      </c>
      <c r="O1688" t="s">
        <v>5826</v>
      </c>
      <c r="P1688">
        <v>62</v>
      </c>
      <c r="S1688" t="s">
        <v>11932</v>
      </c>
      <c r="T1688" t="s">
        <v>11932</v>
      </c>
      <c r="U1688" t="s">
        <v>11932</v>
      </c>
    </row>
    <row r="1689" spans="1:21" x14ac:dyDescent="0.2">
      <c r="A1689">
        <v>3877</v>
      </c>
      <c r="B1689" t="s">
        <v>3089</v>
      </c>
      <c r="C1689" t="s">
        <v>11933</v>
      </c>
      <c r="D1689" t="s">
        <v>11934</v>
      </c>
      <c r="F1689" t="s">
        <v>4273</v>
      </c>
      <c r="G1689" t="s">
        <v>21338</v>
      </c>
      <c r="H1689" t="s">
        <v>3421</v>
      </c>
      <c r="I1689" t="s">
        <v>22206</v>
      </c>
      <c r="J1689" t="s">
        <v>5823</v>
      </c>
      <c r="K1689" t="s">
        <v>3422</v>
      </c>
      <c r="L1689" t="s">
        <v>11935</v>
      </c>
      <c r="M1689" t="s">
        <v>11936</v>
      </c>
      <c r="N1689" t="s">
        <v>11937</v>
      </c>
      <c r="S1689" t="s">
        <v>11938</v>
      </c>
      <c r="T1689" t="s">
        <v>11938</v>
      </c>
      <c r="U1689" t="s">
        <v>11938</v>
      </c>
    </row>
    <row r="1690" spans="1:21" x14ac:dyDescent="0.2">
      <c r="A1690">
        <v>3878</v>
      </c>
      <c r="B1690" t="s">
        <v>3089</v>
      </c>
      <c r="C1690" t="s">
        <v>11939</v>
      </c>
      <c r="D1690" t="s">
        <v>11940</v>
      </c>
      <c r="F1690" t="s">
        <v>4105</v>
      </c>
      <c r="G1690" t="s">
        <v>6220</v>
      </c>
      <c r="H1690" t="s">
        <v>4174</v>
      </c>
      <c r="I1690" t="s">
        <v>22206</v>
      </c>
      <c r="J1690" t="s">
        <v>5823</v>
      </c>
      <c r="K1690" t="s">
        <v>4107</v>
      </c>
      <c r="L1690" t="s">
        <v>11941</v>
      </c>
      <c r="M1690" t="s">
        <v>11942</v>
      </c>
      <c r="S1690" t="s">
        <v>11943</v>
      </c>
      <c r="T1690" t="s">
        <v>11943</v>
      </c>
      <c r="U1690" t="s">
        <v>11943</v>
      </c>
    </row>
    <row r="1691" spans="1:21" x14ac:dyDescent="0.2">
      <c r="A1691">
        <v>388</v>
      </c>
      <c r="B1691" t="s">
        <v>1697</v>
      </c>
      <c r="C1691" t="s">
        <v>11944</v>
      </c>
      <c r="D1691" t="s">
        <v>5202</v>
      </c>
      <c r="E1691" t="s">
        <v>20879</v>
      </c>
      <c r="F1691" t="s">
        <v>7919</v>
      </c>
      <c r="G1691" t="s">
        <v>20973</v>
      </c>
      <c r="H1691" t="s">
        <v>4174</v>
      </c>
      <c r="I1691" t="s">
        <v>22206</v>
      </c>
      <c r="J1691" t="s">
        <v>5823</v>
      </c>
      <c r="K1691" t="s">
        <v>3422</v>
      </c>
      <c r="L1691" t="s">
        <v>11945</v>
      </c>
      <c r="M1691" t="s">
        <v>11946</v>
      </c>
      <c r="N1691" t="s">
        <v>20974</v>
      </c>
      <c r="O1691" t="s">
        <v>6961</v>
      </c>
      <c r="P1691">
        <v>74</v>
      </c>
      <c r="S1691" t="s">
        <v>5103</v>
      </c>
      <c r="T1691" t="s">
        <v>5103</v>
      </c>
      <c r="U1691" t="s">
        <v>5103</v>
      </c>
    </row>
    <row r="1692" spans="1:21" x14ac:dyDescent="0.2">
      <c r="A1692">
        <v>389</v>
      </c>
      <c r="B1692" t="s">
        <v>1697</v>
      </c>
      <c r="C1692" t="s">
        <v>11947</v>
      </c>
      <c r="D1692" t="s">
        <v>5202</v>
      </c>
      <c r="E1692" t="s">
        <v>20879</v>
      </c>
      <c r="F1692" t="s">
        <v>7919</v>
      </c>
      <c r="G1692" t="s">
        <v>8290</v>
      </c>
      <c r="H1692" t="s">
        <v>4174</v>
      </c>
      <c r="I1692" t="s">
        <v>22206</v>
      </c>
      <c r="J1692" t="s">
        <v>5823</v>
      </c>
      <c r="K1692" t="s">
        <v>3422</v>
      </c>
      <c r="L1692" t="s">
        <v>11949</v>
      </c>
      <c r="M1692" t="s">
        <v>11950</v>
      </c>
      <c r="O1692" t="s">
        <v>6961</v>
      </c>
      <c r="P1692">
        <v>74</v>
      </c>
      <c r="S1692" t="s">
        <v>5103</v>
      </c>
      <c r="T1692" t="s">
        <v>5103</v>
      </c>
      <c r="U1692" t="s">
        <v>5103</v>
      </c>
    </row>
    <row r="1693" spans="1:21" x14ac:dyDescent="0.2">
      <c r="A1693">
        <v>3892</v>
      </c>
      <c r="B1693" t="s">
        <v>3089</v>
      </c>
      <c r="C1693" t="s">
        <v>7161</v>
      </c>
      <c r="D1693" t="s">
        <v>11951</v>
      </c>
      <c r="F1693" t="s">
        <v>4105</v>
      </c>
      <c r="G1693" t="s">
        <v>4442</v>
      </c>
      <c r="H1693" t="s">
        <v>4174</v>
      </c>
      <c r="I1693" t="s">
        <v>22206</v>
      </c>
      <c r="J1693" t="s">
        <v>22225</v>
      </c>
      <c r="K1693" t="s">
        <v>6423</v>
      </c>
      <c r="L1693" t="s">
        <v>11952</v>
      </c>
      <c r="M1693" t="s">
        <v>11953</v>
      </c>
      <c r="N1693" t="s">
        <v>21348</v>
      </c>
      <c r="S1693" t="s">
        <v>21567</v>
      </c>
      <c r="T1693" t="s">
        <v>21567</v>
      </c>
      <c r="U1693" t="s">
        <v>21567</v>
      </c>
    </row>
    <row r="1694" spans="1:21" x14ac:dyDescent="0.2">
      <c r="A1694">
        <v>3893</v>
      </c>
      <c r="B1694" t="s">
        <v>3089</v>
      </c>
      <c r="C1694" t="s">
        <v>7161</v>
      </c>
      <c r="D1694" t="s">
        <v>11954</v>
      </c>
      <c r="F1694" t="s">
        <v>5854</v>
      </c>
      <c r="G1694" t="s">
        <v>21306</v>
      </c>
      <c r="H1694" t="s">
        <v>3421</v>
      </c>
      <c r="I1694" t="s">
        <v>22206</v>
      </c>
      <c r="J1694" t="s">
        <v>5823</v>
      </c>
      <c r="K1694" t="s">
        <v>3422</v>
      </c>
      <c r="L1694" t="s">
        <v>11955</v>
      </c>
      <c r="M1694" t="s">
        <v>11956</v>
      </c>
      <c r="S1694" t="s">
        <v>11957</v>
      </c>
      <c r="T1694" t="s">
        <v>11957</v>
      </c>
      <c r="U1694" t="s">
        <v>11957</v>
      </c>
    </row>
    <row r="1695" spans="1:21" x14ac:dyDescent="0.2">
      <c r="A1695">
        <v>390</v>
      </c>
      <c r="B1695" t="s">
        <v>1697</v>
      </c>
      <c r="C1695" t="s">
        <v>11958</v>
      </c>
      <c r="D1695" t="s">
        <v>5202</v>
      </c>
      <c r="E1695" t="s">
        <v>20879</v>
      </c>
      <c r="F1695" t="s">
        <v>7919</v>
      </c>
      <c r="G1695" t="s">
        <v>3387</v>
      </c>
      <c r="H1695" t="s">
        <v>4174</v>
      </c>
      <c r="I1695" t="s">
        <v>22206</v>
      </c>
      <c r="J1695" t="s">
        <v>5823</v>
      </c>
      <c r="K1695" t="s">
        <v>3422</v>
      </c>
      <c r="L1695" t="s">
        <v>11959</v>
      </c>
      <c r="M1695" t="s">
        <v>11960</v>
      </c>
      <c r="O1695" t="s">
        <v>6961</v>
      </c>
      <c r="P1695">
        <v>74</v>
      </c>
      <c r="S1695" t="s">
        <v>5103</v>
      </c>
      <c r="T1695" t="s">
        <v>5103</v>
      </c>
      <c r="U1695" t="s">
        <v>5103</v>
      </c>
    </row>
    <row r="1696" spans="1:21" x14ac:dyDescent="0.2">
      <c r="A1696">
        <v>391</v>
      </c>
      <c r="B1696" t="s">
        <v>1697</v>
      </c>
      <c r="C1696" t="s">
        <v>11961</v>
      </c>
      <c r="D1696" t="s">
        <v>5202</v>
      </c>
      <c r="E1696" t="s">
        <v>20879</v>
      </c>
      <c r="F1696" t="s">
        <v>7919</v>
      </c>
      <c r="G1696" t="s">
        <v>5547</v>
      </c>
      <c r="H1696" t="s">
        <v>4174</v>
      </c>
      <c r="I1696" t="s">
        <v>22206</v>
      </c>
      <c r="J1696" t="s">
        <v>5823</v>
      </c>
      <c r="K1696" t="s">
        <v>3391</v>
      </c>
      <c r="L1696" t="s">
        <v>11962</v>
      </c>
      <c r="M1696" t="s">
        <v>11963</v>
      </c>
      <c r="O1696" t="s">
        <v>6961</v>
      </c>
      <c r="P1696">
        <v>74</v>
      </c>
      <c r="S1696" t="s">
        <v>5103</v>
      </c>
      <c r="T1696" t="s">
        <v>5103</v>
      </c>
      <c r="U1696" t="s">
        <v>5103</v>
      </c>
    </row>
    <row r="1697" spans="1:21" x14ac:dyDescent="0.2">
      <c r="A1697">
        <v>3912</v>
      </c>
      <c r="B1697" t="s">
        <v>3089</v>
      </c>
      <c r="C1697" t="s">
        <v>11964</v>
      </c>
      <c r="D1697" t="s">
        <v>5658</v>
      </c>
      <c r="F1697" t="s">
        <v>5990</v>
      </c>
      <c r="G1697" t="s">
        <v>4140</v>
      </c>
      <c r="H1697" t="s">
        <v>4174</v>
      </c>
      <c r="I1697" t="s">
        <v>22206</v>
      </c>
      <c r="J1697" t="s">
        <v>5823</v>
      </c>
      <c r="K1697" t="s">
        <v>4659</v>
      </c>
      <c r="L1697" t="s">
        <v>11965</v>
      </c>
      <c r="M1697" t="s">
        <v>11966</v>
      </c>
      <c r="N1697" t="s">
        <v>11967</v>
      </c>
      <c r="O1697" t="s">
        <v>20887</v>
      </c>
      <c r="P1697">
        <v>112</v>
      </c>
      <c r="S1697" t="s">
        <v>5966</v>
      </c>
      <c r="T1697" t="s">
        <v>5966</v>
      </c>
      <c r="U1697" t="s">
        <v>5966</v>
      </c>
    </row>
    <row r="1698" spans="1:21" x14ac:dyDescent="0.2">
      <c r="A1698">
        <v>392</v>
      </c>
      <c r="B1698" t="s">
        <v>1697</v>
      </c>
      <c r="C1698" t="s">
        <v>11968</v>
      </c>
      <c r="D1698" t="s">
        <v>5202</v>
      </c>
      <c r="E1698" t="s">
        <v>20879</v>
      </c>
      <c r="F1698" t="s">
        <v>7919</v>
      </c>
      <c r="G1698" t="s">
        <v>18934</v>
      </c>
      <c r="H1698" t="s">
        <v>4174</v>
      </c>
      <c r="I1698" t="s">
        <v>22206</v>
      </c>
      <c r="J1698" t="s">
        <v>5823</v>
      </c>
      <c r="K1698" t="s">
        <v>3422</v>
      </c>
      <c r="L1698" t="s">
        <v>11969</v>
      </c>
      <c r="M1698" t="s">
        <v>11970</v>
      </c>
      <c r="O1698" t="s">
        <v>6961</v>
      </c>
      <c r="P1698">
        <v>74</v>
      </c>
      <c r="S1698" t="s">
        <v>6636</v>
      </c>
      <c r="T1698" t="s">
        <v>6636</v>
      </c>
      <c r="U1698" t="s">
        <v>6636</v>
      </c>
    </row>
    <row r="1699" spans="1:21" x14ac:dyDescent="0.2">
      <c r="A1699">
        <v>393</v>
      </c>
      <c r="B1699" t="s">
        <v>1697</v>
      </c>
      <c r="C1699" t="s">
        <v>11971</v>
      </c>
      <c r="D1699" t="s">
        <v>5202</v>
      </c>
      <c r="E1699" t="s">
        <v>20879</v>
      </c>
      <c r="F1699" t="s">
        <v>7919</v>
      </c>
      <c r="G1699" t="s">
        <v>3535</v>
      </c>
      <c r="H1699" t="s">
        <v>4174</v>
      </c>
      <c r="I1699" t="s">
        <v>22206</v>
      </c>
      <c r="J1699" t="s">
        <v>5823</v>
      </c>
      <c r="K1699" t="s">
        <v>3422</v>
      </c>
      <c r="L1699" t="s">
        <v>11972</v>
      </c>
      <c r="M1699" t="s">
        <v>11973</v>
      </c>
      <c r="O1699" t="s">
        <v>5052</v>
      </c>
      <c r="P1699">
        <v>99</v>
      </c>
      <c r="S1699" t="s">
        <v>5103</v>
      </c>
      <c r="T1699" t="s">
        <v>5103</v>
      </c>
      <c r="U1699" t="s">
        <v>5103</v>
      </c>
    </row>
    <row r="1700" spans="1:21" x14ac:dyDescent="0.2">
      <c r="A1700">
        <v>3933</v>
      </c>
      <c r="B1700" t="s">
        <v>3089</v>
      </c>
      <c r="C1700" t="s">
        <v>11974</v>
      </c>
      <c r="D1700" t="s">
        <v>6964</v>
      </c>
      <c r="F1700" t="s">
        <v>4273</v>
      </c>
      <c r="G1700" t="s">
        <v>7763</v>
      </c>
      <c r="H1700" t="s">
        <v>3421</v>
      </c>
      <c r="I1700" t="s">
        <v>22206</v>
      </c>
      <c r="J1700" t="s">
        <v>5823</v>
      </c>
      <c r="K1700" t="s">
        <v>3422</v>
      </c>
      <c r="L1700" t="s">
        <v>11975</v>
      </c>
      <c r="M1700" t="s">
        <v>11976</v>
      </c>
      <c r="S1700" t="s">
        <v>11977</v>
      </c>
      <c r="T1700" t="s">
        <v>11977</v>
      </c>
      <c r="U1700" t="s">
        <v>11977</v>
      </c>
    </row>
    <row r="1701" spans="1:21" x14ac:dyDescent="0.2">
      <c r="A1701">
        <v>3934</v>
      </c>
      <c r="B1701" t="s">
        <v>3089</v>
      </c>
      <c r="C1701" t="s">
        <v>11978</v>
      </c>
      <c r="D1701" t="s">
        <v>6964</v>
      </c>
      <c r="F1701" t="s">
        <v>4273</v>
      </c>
      <c r="G1701" t="s">
        <v>7763</v>
      </c>
      <c r="H1701" t="s">
        <v>3421</v>
      </c>
      <c r="I1701" t="s">
        <v>22206</v>
      </c>
      <c r="J1701" t="s">
        <v>5823</v>
      </c>
      <c r="K1701" t="s">
        <v>3422</v>
      </c>
      <c r="L1701" t="s">
        <v>11979</v>
      </c>
      <c r="M1701" t="s">
        <v>11980</v>
      </c>
      <c r="S1701" t="s">
        <v>11981</v>
      </c>
      <c r="T1701" t="s">
        <v>11981</v>
      </c>
      <c r="U1701" t="s">
        <v>11981</v>
      </c>
    </row>
    <row r="1702" spans="1:21" x14ac:dyDescent="0.2">
      <c r="A1702">
        <v>394</v>
      </c>
      <c r="B1702" t="s">
        <v>1697</v>
      </c>
      <c r="C1702" t="s">
        <v>11982</v>
      </c>
      <c r="D1702" t="s">
        <v>5202</v>
      </c>
      <c r="E1702" t="s">
        <v>20880</v>
      </c>
      <c r="F1702" t="s">
        <v>7919</v>
      </c>
      <c r="G1702" t="s">
        <v>6905</v>
      </c>
      <c r="H1702" t="s">
        <v>4174</v>
      </c>
      <c r="I1702" t="s">
        <v>22206</v>
      </c>
      <c r="J1702" t="s">
        <v>5823</v>
      </c>
      <c r="K1702" t="s">
        <v>3545</v>
      </c>
      <c r="L1702" t="s">
        <v>11983</v>
      </c>
      <c r="M1702" t="s">
        <v>11984</v>
      </c>
      <c r="O1702" t="s">
        <v>5052</v>
      </c>
      <c r="P1702">
        <v>99</v>
      </c>
      <c r="S1702" t="s">
        <v>5103</v>
      </c>
      <c r="T1702" t="s">
        <v>5103</v>
      </c>
      <c r="U1702" t="s">
        <v>5103</v>
      </c>
    </row>
    <row r="1703" spans="1:21" x14ac:dyDescent="0.2">
      <c r="A1703">
        <v>395</v>
      </c>
      <c r="B1703" t="s">
        <v>1697</v>
      </c>
      <c r="C1703" t="s">
        <v>11985</v>
      </c>
      <c r="D1703" t="s">
        <v>5202</v>
      </c>
      <c r="E1703" t="s">
        <v>20879</v>
      </c>
      <c r="F1703" t="s">
        <v>7919</v>
      </c>
      <c r="G1703" t="s">
        <v>8100</v>
      </c>
      <c r="H1703" t="s">
        <v>4174</v>
      </c>
      <c r="I1703" t="s">
        <v>4168</v>
      </c>
      <c r="J1703" t="s">
        <v>3725</v>
      </c>
      <c r="K1703" t="s">
        <v>3422</v>
      </c>
      <c r="L1703" t="s">
        <v>11986</v>
      </c>
      <c r="M1703" t="s">
        <v>11987</v>
      </c>
      <c r="O1703" t="s">
        <v>5052</v>
      </c>
      <c r="P1703">
        <v>99</v>
      </c>
      <c r="Q1703" t="s">
        <v>4485</v>
      </c>
      <c r="R1703">
        <v>202</v>
      </c>
      <c r="S1703" t="s">
        <v>6636</v>
      </c>
      <c r="T1703" t="s">
        <v>3950</v>
      </c>
      <c r="U1703" t="s">
        <v>3950</v>
      </c>
    </row>
    <row r="1704" spans="1:21" x14ac:dyDescent="0.2">
      <c r="A1704">
        <v>396</v>
      </c>
      <c r="B1704" t="s">
        <v>1697</v>
      </c>
      <c r="C1704" t="s">
        <v>11988</v>
      </c>
      <c r="D1704" t="s">
        <v>5202</v>
      </c>
      <c r="E1704" t="s">
        <v>20878</v>
      </c>
      <c r="F1704" t="s">
        <v>7919</v>
      </c>
      <c r="G1704" t="s">
        <v>3387</v>
      </c>
      <c r="H1704" t="s">
        <v>11423</v>
      </c>
      <c r="I1704" t="s">
        <v>11989</v>
      </c>
      <c r="J1704" t="s">
        <v>3679</v>
      </c>
      <c r="K1704" t="s">
        <v>6121</v>
      </c>
      <c r="L1704" t="s">
        <v>11990</v>
      </c>
      <c r="M1704" t="s">
        <v>11991</v>
      </c>
      <c r="O1704" t="s">
        <v>3605</v>
      </c>
      <c r="P1704">
        <v>74</v>
      </c>
      <c r="Q1704" t="s">
        <v>4485</v>
      </c>
      <c r="R1704">
        <v>202</v>
      </c>
      <c r="S1704" t="s">
        <v>5103</v>
      </c>
      <c r="T1704" t="s">
        <v>5103</v>
      </c>
      <c r="U1704" t="s">
        <v>4264</v>
      </c>
    </row>
    <row r="1705" spans="1:21" x14ac:dyDescent="0.2">
      <c r="A1705">
        <v>3967</v>
      </c>
      <c r="B1705" t="s">
        <v>3089</v>
      </c>
      <c r="C1705" t="s">
        <v>11992</v>
      </c>
      <c r="D1705" t="s">
        <v>11993</v>
      </c>
      <c r="F1705" t="s">
        <v>11994</v>
      </c>
      <c r="G1705" t="s">
        <v>4140</v>
      </c>
      <c r="H1705" t="s">
        <v>4174</v>
      </c>
      <c r="I1705" t="s">
        <v>22206</v>
      </c>
      <c r="J1705" t="s">
        <v>5823</v>
      </c>
      <c r="K1705" t="s">
        <v>4107</v>
      </c>
      <c r="L1705" t="s">
        <v>11995</v>
      </c>
      <c r="M1705" t="s">
        <v>6231</v>
      </c>
      <c r="N1705" t="s">
        <v>11996</v>
      </c>
      <c r="O1705" t="s">
        <v>5370</v>
      </c>
      <c r="P1705">
        <v>52</v>
      </c>
      <c r="S1705" t="s">
        <v>11997</v>
      </c>
      <c r="T1705" t="s">
        <v>11997</v>
      </c>
      <c r="U1705" t="s">
        <v>11997</v>
      </c>
    </row>
    <row r="1706" spans="1:21" x14ac:dyDescent="0.2">
      <c r="A1706">
        <v>3968</v>
      </c>
      <c r="B1706" t="s">
        <v>3089</v>
      </c>
      <c r="C1706" t="s">
        <v>11998</v>
      </c>
      <c r="D1706" t="s">
        <v>4678</v>
      </c>
      <c r="F1706" t="s">
        <v>4679</v>
      </c>
      <c r="G1706" t="s">
        <v>21365</v>
      </c>
      <c r="H1706" t="s">
        <v>3421</v>
      </c>
      <c r="I1706" t="s">
        <v>22206</v>
      </c>
      <c r="J1706" t="s">
        <v>5823</v>
      </c>
      <c r="K1706" t="s">
        <v>3422</v>
      </c>
      <c r="L1706" t="s">
        <v>11999</v>
      </c>
      <c r="M1706" t="s">
        <v>12000</v>
      </c>
      <c r="N1706">
        <v>2005</v>
      </c>
      <c r="S1706" t="s">
        <v>12001</v>
      </c>
      <c r="T1706" t="s">
        <v>12001</v>
      </c>
      <c r="U1706" t="s">
        <v>12001</v>
      </c>
    </row>
    <row r="1707" spans="1:21" x14ac:dyDescent="0.2">
      <c r="A1707">
        <v>397</v>
      </c>
      <c r="B1707" t="s">
        <v>1697</v>
      </c>
      <c r="C1707" t="s">
        <v>12002</v>
      </c>
      <c r="D1707" t="s">
        <v>5202</v>
      </c>
      <c r="E1707" t="s">
        <v>20878</v>
      </c>
      <c r="F1707" t="s">
        <v>7919</v>
      </c>
      <c r="G1707" t="s">
        <v>3387</v>
      </c>
      <c r="H1707" t="s">
        <v>8172</v>
      </c>
      <c r="I1707" t="s">
        <v>4168</v>
      </c>
      <c r="J1707" t="s">
        <v>3725</v>
      </c>
      <c r="K1707" t="s">
        <v>3422</v>
      </c>
      <c r="L1707" t="s">
        <v>12003</v>
      </c>
      <c r="M1707" t="s">
        <v>12004</v>
      </c>
      <c r="O1707" t="s">
        <v>3605</v>
      </c>
      <c r="P1707">
        <v>74</v>
      </c>
      <c r="Q1707" t="s">
        <v>4485</v>
      </c>
      <c r="R1707">
        <v>172</v>
      </c>
      <c r="S1707" t="s">
        <v>3775</v>
      </c>
      <c r="T1707" t="s">
        <v>3775</v>
      </c>
      <c r="U1707" t="s">
        <v>4264</v>
      </c>
    </row>
    <row r="1708" spans="1:21" x14ac:dyDescent="0.2">
      <c r="A1708">
        <v>398</v>
      </c>
      <c r="B1708" t="s">
        <v>1697</v>
      </c>
      <c r="C1708" t="s">
        <v>12005</v>
      </c>
      <c r="D1708" t="s">
        <v>5202</v>
      </c>
      <c r="E1708" t="s">
        <v>20880</v>
      </c>
      <c r="F1708" t="s">
        <v>7919</v>
      </c>
      <c r="G1708" t="s">
        <v>12006</v>
      </c>
      <c r="H1708" t="s">
        <v>4174</v>
      </c>
      <c r="I1708" t="s">
        <v>4168</v>
      </c>
      <c r="J1708" t="s">
        <v>3671</v>
      </c>
      <c r="K1708" t="s">
        <v>6121</v>
      </c>
      <c r="L1708" t="s">
        <v>12007</v>
      </c>
      <c r="M1708" t="s">
        <v>12008</v>
      </c>
      <c r="O1708" t="s">
        <v>3605</v>
      </c>
      <c r="P1708">
        <v>74</v>
      </c>
      <c r="Q1708" t="s">
        <v>4485</v>
      </c>
      <c r="R1708">
        <v>202</v>
      </c>
      <c r="S1708" t="s">
        <v>5103</v>
      </c>
      <c r="T1708" t="s">
        <v>4264</v>
      </c>
      <c r="U1708" t="s">
        <v>4264</v>
      </c>
    </row>
    <row r="1709" spans="1:21" x14ac:dyDescent="0.2">
      <c r="A1709">
        <v>399</v>
      </c>
      <c r="B1709" t="s">
        <v>1697</v>
      </c>
      <c r="C1709" t="s">
        <v>12009</v>
      </c>
      <c r="D1709" t="s">
        <v>5202</v>
      </c>
      <c r="E1709" t="s">
        <v>20880</v>
      </c>
      <c r="F1709" t="s">
        <v>7919</v>
      </c>
      <c r="G1709" t="s">
        <v>7265</v>
      </c>
      <c r="H1709" t="s">
        <v>4174</v>
      </c>
      <c r="I1709" t="s">
        <v>22206</v>
      </c>
      <c r="J1709" t="s">
        <v>5823</v>
      </c>
      <c r="K1709" t="s">
        <v>6121</v>
      </c>
      <c r="L1709" t="s">
        <v>12010</v>
      </c>
      <c r="M1709" t="s">
        <v>12011</v>
      </c>
      <c r="O1709" t="s">
        <v>5052</v>
      </c>
      <c r="P1709">
        <v>99</v>
      </c>
      <c r="S1709" t="s">
        <v>6636</v>
      </c>
      <c r="T1709" t="s">
        <v>6636</v>
      </c>
      <c r="U1709" t="s">
        <v>6636</v>
      </c>
    </row>
    <row r="1710" spans="1:21" x14ac:dyDescent="0.2">
      <c r="A1710">
        <v>400</v>
      </c>
      <c r="B1710" t="s">
        <v>1697</v>
      </c>
      <c r="C1710" t="s">
        <v>12012</v>
      </c>
      <c r="D1710" t="s">
        <v>12013</v>
      </c>
      <c r="F1710" t="s">
        <v>3669</v>
      </c>
      <c r="G1710" t="s">
        <v>8648</v>
      </c>
      <c r="H1710" t="s">
        <v>20975</v>
      </c>
      <c r="I1710" t="s">
        <v>4933</v>
      </c>
      <c r="J1710" t="s">
        <v>3671</v>
      </c>
      <c r="K1710" t="s">
        <v>3422</v>
      </c>
      <c r="L1710" t="s">
        <v>12014</v>
      </c>
      <c r="M1710" t="s">
        <v>12015</v>
      </c>
      <c r="O1710" t="s">
        <v>6961</v>
      </c>
      <c r="P1710">
        <v>74</v>
      </c>
      <c r="Q1710" t="s">
        <v>4485</v>
      </c>
      <c r="R1710">
        <v>202</v>
      </c>
      <c r="S1710" t="s">
        <v>8392</v>
      </c>
      <c r="T1710" t="s">
        <v>8392</v>
      </c>
      <c r="U1710" t="s">
        <v>4714</v>
      </c>
    </row>
    <row r="1711" spans="1:21" x14ac:dyDescent="0.2">
      <c r="A1711">
        <v>401</v>
      </c>
      <c r="B1711" t="s">
        <v>1697</v>
      </c>
      <c r="C1711" t="s">
        <v>12016</v>
      </c>
      <c r="D1711" t="s">
        <v>5202</v>
      </c>
      <c r="E1711" t="s">
        <v>20878</v>
      </c>
      <c r="F1711" t="s">
        <v>7919</v>
      </c>
      <c r="G1711" t="s">
        <v>7265</v>
      </c>
      <c r="H1711" t="s">
        <v>8093</v>
      </c>
      <c r="I1711" t="s">
        <v>4168</v>
      </c>
      <c r="J1711" t="s">
        <v>3725</v>
      </c>
      <c r="K1711" t="s">
        <v>3391</v>
      </c>
      <c r="L1711" t="s">
        <v>12017</v>
      </c>
      <c r="M1711" t="s">
        <v>12018</v>
      </c>
      <c r="O1711" t="s">
        <v>3598</v>
      </c>
      <c r="P1711">
        <v>70</v>
      </c>
      <c r="Q1711" t="s">
        <v>4485</v>
      </c>
      <c r="R1711">
        <v>203</v>
      </c>
      <c r="S1711" t="s">
        <v>12019</v>
      </c>
      <c r="T1711" t="s">
        <v>12019</v>
      </c>
      <c r="U1711" t="s">
        <v>3752</v>
      </c>
    </row>
    <row r="1712" spans="1:21" x14ac:dyDescent="0.2">
      <c r="A1712">
        <v>4010</v>
      </c>
      <c r="B1712" t="s">
        <v>1697</v>
      </c>
      <c r="C1712" t="s">
        <v>12020</v>
      </c>
      <c r="D1712" t="s">
        <v>12021</v>
      </c>
      <c r="I1712" t="s">
        <v>12022</v>
      </c>
      <c r="J1712" t="s">
        <v>4099</v>
      </c>
      <c r="K1712" t="s">
        <v>4150</v>
      </c>
      <c r="L1712" t="s">
        <v>12023</v>
      </c>
      <c r="M1712" t="s">
        <v>12024</v>
      </c>
      <c r="N1712" t="s">
        <v>3394</v>
      </c>
      <c r="Q1712" t="s">
        <v>4362</v>
      </c>
      <c r="R1712">
        <v>240</v>
      </c>
      <c r="S1712" t="s">
        <v>7826</v>
      </c>
      <c r="T1712" t="s">
        <v>7826</v>
      </c>
      <c r="U1712" t="s">
        <v>7826</v>
      </c>
    </row>
    <row r="1713" spans="1:21" x14ac:dyDescent="0.2">
      <c r="A1713">
        <v>4012</v>
      </c>
      <c r="B1713" t="s">
        <v>1697</v>
      </c>
      <c r="C1713" t="s">
        <v>12025</v>
      </c>
      <c r="D1713" t="s">
        <v>12026</v>
      </c>
      <c r="F1713" t="s">
        <v>3833</v>
      </c>
      <c r="G1713" t="s">
        <v>5888</v>
      </c>
      <c r="H1713" t="s">
        <v>21418</v>
      </c>
      <c r="I1713" t="s">
        <v>3595</v>
      </c>
      <c r="J1713" t="s">
        <v>5837</v>
      </c>
      <c r="K1713" t="s">
        <v>3430</v>
      </c>
      <c r="L1713" t="s">
        <v>12027</v>
      </c>
      <c r="M1713" t="s">
        <v>12028</v>
      </c>
      <c r="N1713" t="s">
        <v>3394</v>
      </c>
      <c r="O1713" t="s">
        <v>22242</v>
      </c>
      <c r="P1713">
        <v>18</v>
      </c>
      <c r="Q1713" t="s">
        <v>4485</v>
      </c>
      <c r="R1713">
        <v>171</v>
      </c>
      <c r="S1713" t="s">
        <v>6468</v>
      </c>
      <c r="T1713" t="s">
        <v>6468</v>
      </c>
      <c r="U1713" t="s">
        <v>4966</v>
      </c>
    </row>
    <row r="1714" spans="1:21" x14ac:dyDescent="0.2">
      <c r="A1714">
        <v>4013</v>
      </c>
      <c r="B1714" t="s">
        <v>1697</v>
      </c>
      <c r="C1714" t="s">
        <v>3174</v>
      </c>
      <c r="D1714" t="s">
        <v>12029</v>
      </c>
      <c r="F1714" t="s">
        <v>12030</v>
      </c>
      <c r="G1714" t="s">
        <v>3387</v>
      </c>
      <c r="H1714" t="s">
        <v>7490</v>
      </c>
      <c r="I1714" t="s">
        <v>6375</v>
      </c>
      <c r="J1714" t="s">
        <v>6629</v>
      </c>
      <c r="K1714" t="s">
        <v>4150</v>
      </c>
      <c r="L1714" t="s">
        <v>12031</v>
      </c>
      <c r="M1714" t="s">
        <v>6770</v>
      </c>
      <c r="O1714" t="s">
        <v>3718</v>
      </c>
      <c r="P1714">
        <v>19</v>
      </c>
      <c r="Q1714" t="s">
        <v>3396</v>
      </c>
      <c r="R1714">
        <v>208</v>
      </c>
      <c r="S1714" t="s">
        <v>4349</v>
      </c>
      <c r="T1714" t="s">
        <v>4349</v>
      </c>
      <c r="U1714" t="s">
        <v>4349</v>
      </c>
    </row>
    <row r="1715" spans="1:21" x14ac:dyDescent="0.2">
      <c r="A1715">
        <v>402</v>
      </c>
      <c r="B1715" t="s">
        <v>1697</v>
      </c>
      <c r="C1715" t="s">
        <v>12032</v>
      </c>
      <c r="D1715" t="s">
        <v>12033</v>
      </c>
      <c r="F1715" t="s">
        <v>3585</v>
      </c>
      <c r="G1715" t="s">
        <v>8290</v>
      </c>
      <c r="H1715" t="s">
        <v>12034</v>
      </c>
      <c r="I1715" t="s">
        <v>3428</v>
      </c>
      <c r="J1715" t="s">
        <v>3411</v>
      </c>
      <c r="K1715" t="s">
        <v>3497</v>
      </c>
      <c r="L1715" t="s">
        <v>12035</v>
      </c>
      <c r="M1715" t="s">
        <v>9810</v>
      </c>
      <c r="O1715" t="s">
        <v>3598</v>
      </c>
      <c r="P1715">
        <v>95</v>
      </c>
      <c r="Q1715" t="s">
        <v>4485</v>
      </c>
      <c r="R1715">
        <v>203</v>
      </c>
      <c r="S1715" t="s">
        <v>10528</v>
      </c>
      <c r="T1715" t="s">
        <v>10528</v>
      </c>
      <c r="U1715" t="s">
        <v>8751</v>
      </c>
    </row>
    <row r="1716" spans="1:21" x14ac:dyDescent="0.2">
      <c r="A1716">
        <v>403</v>
      </c>
      <c r="B1716" t="s">
        <v>1697</v>
      </c>
      <c r="C1716" t="s">
        <v>12036</v>
      </c>
      <c r="D1716" t="s">
        <v>5202</v>
      </c>
      <c r="F1716" t="s">
        <v>7919</v>
      </c>
      <c r="G1716" t="s">
        <v>12037</v>
      </c>
      <c r="H1716" t="s">
        <v>7977</v>
      </c>
      <c r="I1716" t="s">
        <v>8181</v>
      </c>
      <c r="J1716" t="s">
        <v>4033</v>
      </c>
      <c r="K1716" t="s">
        <v>3391</v>
      </c>
      <c r="L1716" t="s">
        <v>12038</v>
      </c>
      <c r="M1716" t="s">
        <v>12039</v>
      </c>
      <c r="O1716" t="s">
        <v>3598</v>
      </c>
      <c r="P1716">
        <v>95</v>
      </c>
      <c r="Q1716" t="s">
        <v>4485</v>
      </c>
      <c r="R1716">
        <v>203</v>
      </c>
      <c r="S1716" t="s">
        <v>12040</v>
      </c>
      <c r="T1716" t="s">
        <v>6632</v>
      </c>
      <c r="U1716" t="s">
        <v>6580</v>
      </c>
    </row>
    <row r="1717" spans="1:21" x14ac:dyDescent="0.2">
      <c r="A1717">
        <v>404</v>
      </c>
      <c r="B1717" t="s">
        <v>1697</v>
      </c>
      <c r="C1717" t="s">
        <v>12041</v>
      </c>
      <c r="D1717" t="s">
        <v>12042</v>
      </c>
      <c r="F1717" t="s">
        <v>8441</v>
      </c>
      <c r="G1717" t="s">
        <v>5547</v>
      </c>
      <c r="H1717" t="s">
        <v>7079</v>
      </c>
      <c r="I1717" t="s">
        <v>3389</v>
      </c>
      <c r="J1717" t="s">
        <v>4033</v>
      </c>
      <c r="K1717" t="s">
        <v>3545</v>
      </c>
      <c r="L1717" t="s">
        <v>12043</v>
      </c>
      <c r="M1717" t="s">
        <v>12044</v>
      </c>
      <c r="N1717" t="s">
        <v>3394</v>
      </c>
      <c r="O1717" t="s">
        <v>4281</v>
      </c>
      <c r="P1717">
        <v>68</v>
      </c>
      <c r="Q1717" t="s">
        <v>4554</v>
      </c>
      <c r="R1717">
        <v>161</v>
      </c>
      <c r="S1717" t="s">
        <v>9995</v>
      </c>
      <c r="T1717" t="s">
        <v>9995</v>
      </c>
      <c r="U1717" t="s">
        <v>8300</v>
      </c>
    </row>
    <row r="1718" spans="1:21" x14ac:dyDescent="0.2">
      <c r="A1718">
        <v>405</v>
      </c>
      <c r="B1718" t="s">
        <v>1697</v>
      </c>
      <c r="C1718" t="s">
        <v>12045</v>
      </c>
      <c r="D1718" t="s">
        <v>9909</v>
      </c>
      <c r="F1718" t="s">
        <v>3585</v>
      </c>
      <c r="G1718" t="s">
        <v>6905</v>
      </c>
      <c r="H1718" t="s">
        <v>6861</v>
      </c>
      <c r="I1718" t="s">
        <v>3428</v>
      </c>
      <c r="J1718" t="s">
        <v>3802</v>
      </c>
      <c r="K1718" t="s">
        <v>3545</v>
      </c>
      <c r="L1718" t="s">
        <v>12046</v>
      </c>
      <c r="M1718" t="s">
        <v>12047</v>
      </c>
      <c r="O1718" t="s">
        <v>3598</v>
      </c>
      <c r="P1718">
        <v>95</v>
      </c>
      <c r="Q1718" t="s">
        <v>4485</v>
      </c>
      <c r="R1718">
        <v>203</v>
      </c>
      <c r="S1718" t="s">
        <v>12048</v>
      </c>
      <c r="T1718" t="s">
        <v>12048</v>
      </c>
      <c r="U1718" t="s">
        <v>6956</v>
      </c>
    </row>
    <row r="1719" spans="1:21" x14ac:dyDescent="0.2">
      <c r="A1719">
        <v>406</v>
      </c>
      <c r="B1719" t="s">
        <v>1697</v>
      </c>
      <c r="C1719" t="s">
        <v>12049</v>
      </c>
      <c r="D1719" t="s">
        <v>12050</v>
      </c>
      <c r="F1719" t="s">
        <v>11428</v>
      </c>
      <c r="G1719" t="s">
        <v>11318</v>
      </c>
      <c r="H1719" t="s">
        <v>11423</v>
      </c>
      <c r="I1719" t="s">
        <v>4168</v>
      </c>
      <c r="J1719" t="s">
        <v>6376</v>
      </c>
      <c r="K1719" t="s">
        <v>5028</v>
      </c>
      <c r="L1719" t="s">
        <v>12051</v>
      </c>
      <c r="M1719" t="s">
        <v>12052</v>
      </c>
      <c r="O1719" t="s">
        <v>3598</v>
      </c>
      <c r="P1719">
        <v>95</v>
      </c>
      <c r="Q1719" t="s">
        <v>4485</v>
      </c>
      <c r="R1719">
        <v>203</v>
      </c>
      <c r="S1719" t="s">
        <v>12053</v>
      </c>
      <c r="T1719" t="s">
        <v>12053</v>
      </c>
      <c r="U1719" t="s">
        <v>4264</v>
      </c>
    </row>
    <row r="1720" spans="1:21" x14ac:dyDescent="0.2">
      <c r="A1720">
        <v>407</v>
      </c>
      <c r="B1720" t="s">
        <v>1697</v>
      </c>
      <c r="C1720" t="s">
        <v>12054</v>
      </c>
      <c r="D1720" t="s">
        <v>12055</v>
      </c>
      <c r="F1720" t="s">
        <v>9785</v>
      </c>
      <c r="G1720" t="s">
        <v>11171</v>
      </c>
      <c r="H1720" t="s">
        <v>4174</v>
      </c>
      <c r="I1720" t="s">
        <v>12056</v>
      </c>
      <c r="J1720" t="s">
        <v>3671</v>
      </c>
      <c r="K1720" t="s">
        <v>3497</v>
      </c>
      <c r="L1720" t="s">
        <v>12057</v>
      </c>
      <c r="M1720" t="s">
        <v>12058</v>
      </c>
      <c r="O1720" t="s">
        <v>4281</v>
      </c>
      <c r="P1720">
        <v>68</v>
      </c>
      <c r="Q1720" t="s">
        <v>4554</v>
      </c>
      <c r="R1720">
        <v>161</v>
      </c>
      <c r="S1720" t="s">
        <v>12059</v>
      </c>
      <c r="T1720" t="s">
        <v>4153</v>
      </c>
      <c r="U1720" t="s">
        <v>4153</v>
      </c>
    </row>
    <row r="1721" spans="1:21" x14ac:dyDescent="0.2">
      <c r="A1721">
        <v>408</v>
      </c>
      <c r="B1721" t="s">
        <v>1697</v>
      </c>
      <c r="C1721" t="s">
        <v>12060</v>
      </c>
      <c r="D1721" t="s">
        <v>12061</v>
      </c>
      <c r="F1721" t="s">
        <v>12062</v>
      </c>
      <c r="G1721" t="s">
        <v>3387</v>
      </c>
      <c r="H1721" t="s">
        <v>4174</v>
      </c>
      <c r="I1721" t="s">
        <v>22206</v>
      </c>
      <c r="J1721" t="s">
        <v>5823</v>
      </c>
      <c r="K1721" t="s">
        <v>3497</v>
      </c>
      <c r="L1721" t="s">
        <v>12063</v>
      </c>
      <c r="M1721" t="s">
        <v>12064</v>
      </c>
      <c r="N1721" t="s">
        <v>8512</v>
      </c>
      <c r="O1721" t="s">
        <v>4281</v>
      </c>
      <c r="P1721">
        <v>68</v>
      </c>
      <c r="S1721" t="s">
        <v>12059</v>
      </c>
      <c r="T1721" t="s">
        <v>12059</v>
      </c>
      <c r="U1721" t="s">
        <v>12059</v>
      </c>
    </row>
    <row r="1722" spans="1:21" x14ac:dyDescent="0.2">
      <c r="A1722">
        <v>409</v>
      </c>
      <c r="B1722" t="s">
        <v>1697</v>
      </c>
      <c r="C1722" t="s">
        <v>11583</v>
      </c>
      <c r="D1722" t="s">
        <v>5202</v>
      </c>
      <c r="F1722" t="s">
        <v>9751</v>
      </c>
      <c r="G1722" t="s">
        <v>3387</v>
      </c>
      <c r="H1722" t="s">
        <v>4174</v>
      </c>
      <c r="I1722" t="s">
        <v>22206</v>
      </c>
      <c r="J1722" t="s">
        <v>5823</v>
      </c>
      <c r="K1722" t="s">
        <v>3497</v>
      </c>
      <c r="L1722" t="s">
        <v>11584</v>
      </c>
      <c r="M1722" t="s">
        <v>11585</v>
      </c>
      <c r="O1722" t="s">
        <v>4281</v>
      </c>
      <c r="P1722">
        <v>68</v>
      </c>
      <c r="S1722" t="s">
        <v>12065</v>
      </c>
      <c r="T1722" t="s">
        <v>12065</v>
      </c>
      <c r="U1722" t="s">
        <v>12065</v>
      </c>
    </row>
    <row r="1723" spans="1:21" x14ac:dyDescent="0.2">
      <c r="A1723">
        <v>410</v>
      </c>
      <c r="B1723" t="s">
        <v>1697</v>
      </c>
      <c r="C1723" t="s">
        <v>12066</v>
      </c>
      <c r="D1723" t="s">
        <v>12067</v>
      </c>
      <c r="F1723" t="s">
        <v>12068</v>
      </c>
      <c r="G1723" t="s">
        <v>3387</v>
      </c>
      <c r="H1723" t="s">
        <v>7788</v>
      </c>
      <c r="I1723" t="s">
        <v>22207</v>
      </c>
      <c r="J1723" t="s">
        <v>3628</v>
      </c>
      <c r="K1723" t="s">
        <v>5028</v>
      </c>
      <c r="L1723" t="s">
        <v>12069</v>
      </c>
      <c r="M1723" t="s">
        <v>12070</v>
      </c>
      <c r="N1723" t="s">
        <v>3394</v>
      </c>
      <c r="O1723" t="s">
        <v>4281</v>
      </c>
      <c r="P1723">
        <v>68</v>
      </c>
      <c r="Q1723" t="s">
        <v>4554</v>
      </c>
      <c r="R1723">
        <v>161</v>
      </c>
      <c r="S1723" t="s">
        <v>12071</v>
      </c>
      <c r="T1723" t="s">
        <v>7113</v>
      </c>
      <c r="U1723" t="s">
        <v>7113</v>
      </c>
    </row>
    <row r="1724" spans="1:21" x14ac:dyDescent="0.2">
      <c r="A1724">
        <v>4101</v>
      </c>
      <c r="B1724" t="s">
        <v>1697</v>
      </c>
      <c r="C1724" t="s">
        <v>12072</v>
      </c>
      <c r="D1724" t="s">
        <v>12073</v>
      </c>
      <c r="F1724" t="s">
        <v>12074</v>
      </c>
      <c r="G1724" t="s">
        <v>4098</v>
      </c>
      <c r="H1724" t="s">
        <v>4243</v>
      </c>
      <c r="I1724" t="s">
        <v>12075</v>
      </c>
      <c r="J1724" t="s">
        <v>4132</v>
      </c>
      <c r="K1724" t="s">
        <v>4107</v>
      </c>
      <c r="L1724" t="s">
        <v>12076</v>
      </c>
      <c r="M1724" t="s">
        <v>12077</v>
      </c>
      <c r="N1724" t="s">
        <v>3394</v>
      </c>
      <c r="O1724" t="s">
        <v>9242</v>
      </c>
      <c r="P1724">
        <v>47</v>
      </c>
      <c r="Q1724" t="s">
        <v>4362</v>
      </c>
      <c r="R1724">
        <v>240</v>
      </c>
      <c r="S1724" t="s">
        <v>6468</v>
      </c>
      <c r="T1724" t="s">
        <v>6468</v>
      </c>
      <c r="U1724" t="s">
        <v>6468</v>
      </c>
    </row>
    <row r="1725" spans="1:21" x14ac:dyDescent="0.2">
      <c r="A1725">
        <v>4102</v>
      </c>
      <c r="B1725" t="s">
        <v>1697</v>
      </c>
      <c r="C1725" t="s">
        <v>12078</v>
      </c>
      <c r="D1725" t="s">
        <v>12079</v>
      </c>
      <c r="F1725" t="s">
        <v>12074</v>
      </c>
      <c r="G1725" t="s">
        <v>4098</v>
      </c>
      <c r="H1725" t="s">
        <v>4374</v>
      </c>
      <c r="I1725" t="s">
        <v>12075</v>
      </c>
      <c r="J1725" t="s">
        <v>4132</v>
      </c>
      <c r="K1725" t="s">
        <v>4107</v>
      </c>
      <c r="L1725" t="s">
        <v>12080</v>
      </c>
      <c r="M1725" t="s">
        <v>12081</v>
      </c>
      <c r="N1725" t="s">
        <v>3394</v>
      </c>
      <c r="O1725" t="s">
        <v>9242</v>
      </c>
      <c r="P1725">
        <v>45</v>
      </c>
      <c r="Q1725" t="s">
        <v>4362</v>
      </c>
      <c r="R1725">
        <v>240</v>
      </c>
      <c r="S1725" t="s">
        <v>7826</v>
      </c>
      <c r="T1725" t="s">
        <v>7826</v>
      </c>
      <c r="U1725" t="s">
        <v>7826</v>
      </c>
    </row>
    <row r="1726" spans="1:21" x14ac:dyDescent="0.2">
      <c r="A1726">
        <v>4103</v>
      </c>
      <c r="B1726" t="s">
        <v>1697</v>
      </c>
      <c r="C1726" t="s">
        <v>12082</v>
      </c>
      <c r="D1726" t="s">
        <v>4678</v>
      </c>
      <c r="E1726" t="s">
        <v>20884</v>
      </c>
      <c r="F1726" t="s">
        <v>7169</v>
      </c>
      <c r="G1726" t="s">
        <v>3535</v>
      </c>
      <c r="H1726" t="s">
        <v>4174</v>
      </c>
      <c r="I1726" t="s">
        <v>22206</v>
      </c>
      <c r="J1726" t="s">
        <v>5823</v>
      </c>
      <c r="K1726" t="s">
        <v>5005</v>
      </c>
      <c r="L1726" t="s">
        <v>12083</v>
      </c>
      <c r="M1726" t="s">
        <v>12084</v>
      </c>
      <c r="O1726" t="s">
        <v>10570</v>
      </c>
      <c r="P1726">
        <v>31</v>
      </c>
      <c r="S1726" t="s">
        <v>6379</v>
      </c>
      <c r="T1726" t="s">
        <v>6379</v>
      </c>
      <c r="U1726" t="s">
        <v>6379</v>
      </c>
    </row>
    <row r="1727" spans="1:21" x14ac:dyDescent="0.2">
      <c r="A1727">
        <v>4104</v>
      </c>
      <c r="B1727" t="s">
        <v>1697</v>
      </c>
      <c r="C1727" t="s">
        <v>12085</v>
      </c>
      <c r="D1727" t="s">
        <v>7089</v>
      </c>
      <c r="F1727" t="s">
        <v>20877</v>
      </c>
      <c r="G1727" t="s">
        <v>3420</v>
      </c>
      <c r="H1727" t="s">
        <v>3421</v>
      </c>
      <c r="I1727" t="s">
        <v>4761</v>
      </c>
      <c r="J1727" t="s">
        <v>6629</v>
      </c>
      <c r="K1727" t="s">
        <v>4150</v>
      </c>
      <c r="L1727" t="s">
        <v>12087</v>
      </c>
      <c r="M1727" t="s">
        <v>12088</v>
      </c>
      <c r="N1727" t="s">
        <v>3394</v>
      </c>
      <c r="O1727" t="s">
        <v>9991</v>
      </c>
      <c r="P1727">
        <v>120</v>
      </c>
      <c r="Q1727" t="s">
        <v>4401</v>
      </c>
      <c r="R1727">
        <v>220</v>
      </c>
      <c r="S1727" t="s">
        <v>6468</v>
      </c>
      <c r="T1727" t="s">
        <v>6468</v>
      </c>
      <c r="U1727" t="s">
        <v>6468</v>
      </c>
    </row>
    <row r="1728" spans="1:21" x14ac:dyDescent="0.2">
      <c r="A1728">
        <v>4105</v>
      </c>
      <c r="B1728" t="s">
        <v>1697</v>
      </c>
      <c r="C1728" t="s">
        <v>12089</v>
      </c>
      <c r="D1728" t="s">
        <v>12090</v>
      </c>
      <c r="I1728" t="s">
        <v>3389</v>
      </c>
      <c r="J1728" t="s">
        <v>6629</v>
      </c>
      <c r="K1728" t="s">
        <v>4150</v>
      </c>
      <c r="L1728" t="s">
        <v>12091</v>
      </c>
      <c r="M1728" t="s">
        <v>12092</v>
      </c>
      <c r="N1728" t="s">
        <v>3394</v>
      </c>
      <c r="Q1728" t="s">
        <v>3396</v>
      </c>
      <c r="R1728">
        <v>201</v>
      </c>
      <c r="S1728" t="s">
        <v>6580</v>
      </c>
      <c r="T1728" t="s">
        <v>6580</v>
      </c>
      <c r="U1728" t="s">
        <v>6580</v>
      </c>
    </row>
    <row r="1729" spans="1:21" x14ac:dyDescent="0.2">
      <c r="A1729">
        <v>4106</v>
      </c>
      <c r="B1729" t="s">
        <v>1697</v>
      </c>
      <c r="C1729" t="s">
        <v>12093</v>
      </c>
      <c r="D1729" t="s">
        <v>12094</v>
      </c>
      <c r="I1729" t="s">
        <v>5013</v>
      </c>
      <c r="J1729" t="s">
        <v>6629</v>
      </c>
      <c r="K1729" t="s">
        <v>4150</v>
      </c>
      <c r="L1729" t="s">
        <v>12095</v>
      </c>
      <c r="M1729" t="s">
        <v>12096</v>
      </c>
      <c r="Q1729" t="s">
        <v>3396</v>
      </c>
      <c r="R1729">
        <v>208</v>
      </c>
      <c r="S1729" t="s">
        <v>4555</v>
      </c>
      <c r="T1729" t="s">
        <v>4555</v>
      </c>
      <c r="U1729" t="s">
        <v>4555</v>
      </c>
    </row>
    <row r="1730" spans="1:21" x14ac:dyDescent="0.2">
      <c r="A1730">
        <v>4107</v>
      </c>
      <c r="B1730" t="s">
        <v>1697</v>
      </c>
      <c r="C1730" t="s">
        <v>12097</v>
      </c>
      <c r="D1730" t="s">
        <v>4678</v>
      </c>
      <c r="E1730" t="s">
        <v>20884</v>
      </c>
      <c r="F1730" t="s">
        <v>7224</v>
      </c>
      <c r="G1730" t="s">
        <v>3387</v>
      </c>
      <c r="H1730" t="s">
        <v>8093</v>
      </c>
      <c r="I1730" t="s">
        <v>12098</v>
      </c>
      <c r="J1730" t="s">
        <v>4052</v>
      </c>
      <c r="K1730" t="s">
        <v>3430</v>
      </c>
      <c r="L1730" t="s">
        <v>12099</v>
      </c>
      <c r="M1730" t="s">
        <v>12100</v>
      </c>
      <c r="O1730" t="s">
        <v>3718</v>
      </c>
      <c r="P1730">
        <v>94</v>
      </c>
      <c r="Q1730" t="s">
        <v>3396</v>
      </c>
      <c r="R1730">
        <v>205</v>
      </c>
      <c r="S1730" t="s">
        <v>6379</v>
      </c>
      <c r="T1730" t="s">
        <v>6379</v>
      </c>
      <c r="U1730" t="s">
        <v>5349</v>
      </c>
    </row>
    <row r="1731" spans="1:21" x14ac:dyDescent="0.2">
      <c r="A1731">
        <v>4108</v>
      </c>
      <c r="B1731" t="s">
        <v>1697</v>
      </c>
      <c r="C1731" t="s">
        <v>12101</v>
      </c>
      <c r="D1731" t="s">
        <v>12102</v>
      </c>
      <c r="F1731" t="s">
        <v>3495</v>
      </c>
      <c r="G1731" t="s">
        <v>3420</v>
      </c>
      <c r="H1731" t="s">
        <v>20900</v>
      </c>
      <c r="I1731" t="s">
        <v>7547</v>
      </c>
      <c r="J1731" t="s">
        <v>3963</v>
      </c>
      <c r="K1731" t="s">
        <v>4150</v>
      </c>
      <c r="L1731" t="s">
        <v>12103</v>
      </c>
      <c r="M1731" t="s">
        <v>12104</v>
      </c>
      <c r="O1731" t="s">
        <v>4421</v>
      </c>
      <c r="P1731">
        <v>61</v>
      </c>
      <c r="Q1731" t="s">
        <v>4554</v>
      </c>
      <c r="R1731">
        <v>162</v>
      </c>
      <c r="S1731" t="s">
        <v>5349</v>
      </c>
      <c r="T1731" t="s">
        <v>5349</v>
      </c>
      <c r="U1731" t="s">
        <v>5349</v>
      </c>
    </row>
    <row r="1732" spans="1:21" x14ac:dyDescent="0.2">
      <c r="A1732">
        <v>4109</v>
      </c>
      <c r="B1732" t="s">
        <v>1697</v>
      </c>
      <c r="C1732" t="s">
        <v>12105</v>
      </c>
      <c r="D1732" t="s">
        <v>12106</v>
      </c>
      <c r="F1732" t="s">
        <v>12074</v>
      </c>
      <c r="G1732" t="s">
        <v>4098</v>
      </c>
      <c r="H1732" t="s">
        <v>4123</v>
      </c>
      <c r="I1732" t="s">
        <v>12107</v>
      </c>
      <c r="J1732" t="s">
        <v>12108</v>
      </c>
      <c r="K1732" t="s">
        <v>4150</v>
      </c>
      <c r="L1732" t="s">
        <v>12109</v>
      </c>
      <c r="M1732" t="s">
        <v>12110</v>
      </c>
      <c r="O1732" t="s">
        <v>9960</v>
      </c>
      <c r="P1732">
        <v>20</v>
      </c>
      <c r="Q1732" t="s">
        <v>4401</v>
      </c>
      <c r="R1732">
        <v>220</v>
      </c>
      <c r="S1732" t="s">
        <v>6329</v>
      </c>
      <c r="T1732" t="s">
        <v>6329</v>
      </c>
      <c r="U1732" t="s">
        <v>6329</v>
      </c>
    </row>
    <row r="1733" spans="1:21" x14ac:dyDescent="0.2">
      <c r="A1733">
        <v>411</v>
      </c>
      <c r="B1733" t="s">
        <v>1697</v>
      </c>
      <c r="C1733" t="s">
        <v>12111</v>
      </c>
      <c r="D1733" t="s">
        <v>5202</v>
      </c>
      <c r="F1733" t="s">
        <v>7919</v>
      </c>
      <c r="G1733" t="s">
        <v>9375</v>
      </c>
      <c r="H1733" t="s">
        <v>6815</v>
      </c>
      <c r="I1733" t="s">
        <v>3428</v>
      </c>
      <c r="J1733" t="s">
        <v>6376</v>
      </c>
      <c r="K1733" t="s">
        <v>3391</v>
      </c>
      <c r="L1733" t="s">
        <v>7652</v>
      </c>
      <c r="M1733" t="s">
        <v>12112</v>
      </c>
      <c r="O1733" t="s">
        <v>3598</v>
      </c>
      <c r="P1733">
        <v>70</v>
      </c>
      <c r="Q1733" t="s">
        <v>4485</v>
      </c>
      <c r="R1733">
        <v>173</v>
      </c>
      <c r="S1733" t="s">
        <v>12113</v>
      </c>
      <c r="T1733" t="s">
        <v>12113</v>
      </c>
      <c r="U1733" t="s">
        <v>3752</v>
      </c>
    </row>
    <row r="1734" spans="1:21" x14ac:dyDescent="0.2">
      <c r="A1734">
        <v>4110</v>
      </c>
      <c r="B1734" t="s">
        <v>1697</v>
      </c>
      <c r="C1734" t="s">
        <v>12114</v>
      </c>
      <c r="F1734" t="s">
        <v>12074</v>
      </c>
      <c r="G1734" t="s">
        <v>4098</v>
      </c>
      <c r="H1734" t="s">
        <v>4243</v>
      </c>
      <c r="I1734" t="s">
        <v>4149</v>
      </c>
      <c r="J1734" t="s">
        <v>12115</v>
      </c>
      <c r="K1734" t="s">
        <v>4150</v>
      </c>
      <c r="L1734" t="s">
        <v>12116</v>
      </c>
      <c r="M1734" t="s">
        <v>12117</v>
      </c>
      <c r="N1734" t="s">
        <v>3394</v>
      </c>
      <c r="O1734" t="s">
        <v>3605</v>
      </c>
      <c r="P1734">
        <v>76</v>
      </c>
      <c r="Q1734" t="s">
        <v>3396</v>
      </c>
      <c r="R1734">
        <v>204</v>
      </c>
      <c r="S1734" t="s">
        <v>5646</v>
      </c>
      <c r="T1734" t="s">
        <v>5646</v>
      </c>
      <c r="U1734" t="s">
        <v>5646</v>
      </c>
    </row>
    <row r="1735" spans="1:21" x14ac:dyDescent="0.2">
      <c r="A1735">
        <v>4111</v>
      </c>
      <c r="B1735" t="s">
        <v>3089</v>
      </c>
      <c r="C1735" t="s">
        <v>12118</v>
      </c>
      <c r="D1735" t="s">
        <v>12119</v>
      </c>
      <c r="I1735" t="s">
        <v>12075</v>
      </c>
      <c r="J1735" t="s">
        <v>4132</v>
      </c>
      <c r="K1735" t="s">
        <v>4150</v>
      </c>
      <c r="L1735" t="s">
        <v>12120</v>
      </c>
      <c r="M1735" t="s">
        <v>12121</v>
      </c>
      <c r="N1735" t="s">
        <v>3394</v>
      </c>
      <c r="Q1735" t="s">
        <v>5178</v>
      </c>
      <c r="R1735">
        <v>150</v>
      </c>
      <c r="S1735" t="s">
        <v>6452</v>
      </c>
      <c r="T1735" t="s">
        <v>6452</v>
      </c>
      <c r="U1735" t="s">
        <v>6452</v>
      </c>
    </row>
    <row r="1736" spans="1:21" x14ac:dyDescent="0.2">
      <c r="A1736">
        <v>4112</v>
      </c>
      <c r="B1736" t="s">
        <v>1697</v>
      </c>
      <c r="C1736" t="s">
        <v>12122</v>
      </c>
      <c r="D1736" t="s">
        <v>12123</v>
      </c>
      <c r="I1736" t="s">
        <v>4149</v>
      </c>
      <c r="J1736" t="s">
        <v>4636</v>
      </c>
      <c r="K1736" t="s">
        <v>4107</v>
      </c>
      <c r="L1736" t="s">
        <v>12124</v>
      </c>
      <c r="M1736" t="s">
        <v>12125</v>
      </c>
      <c r="N1736" t="s">
        <v>3394</v>
      </c>
      <c r="Q1736" t="s">
        <v>3396</v>
      </c>
      <c r="R1736">
        <v>213</v>
      </c>
    </row>
    <row r="1737" spans="1:21" x14ac:dyDescent="0.2">
      <c r="A1737">
        <v>4113</v>
      </c>
      <c r="B1737" t="s">
        <v>1697</v>
      </c>
      <c r="C1737" t="s">
        <v>12126</v>
      </c>
      <c r="D1737" t="s">
        <v>12127</v>
      </c>
      <c r="I1737" t="s">
        <v>6272</v>
      </c>
      <c r="J1737" t="s">
        <v>4562</v>
      </c>
      <c r="K1737" t="s">
        <v>4150</v>
      </c>
      <c r="L1737" t="s">
        <v>12128</v>
      </c>
      <c r="M1737" t="s">
        <v>12129</v>
      </c>
      <c r="N1737" t="s">
        <v>3394</v>
      </c>
      <c r="Q1737" t="s">
        <v>6336</v>
      </c>
      <c r="R1737">
        <v>230</v>
      </c>
    </row>
    <row r="1738" spans="1:21" x14ac:dyDescent="0.2">
      <c r="A1738">
        <v>4114</v>
      </c>
      <c r="B1738" t="s">
        <v>1697</v>
      </c>
      <c r="C1738" t="s">
        <v>12130</v>
      </c>
      <c r="D1738" t="s">
        <v>12131</v>
      </c>
      <c r="I1738" t="s">
        <v>4482</v>
      </c>
      <c r="J1738" t="s">
        <v>4099</v>
      </c>
      <c r="K1738" t="s">
        <v>4150</v>
      </c>
      <c r="L1738" t="s">
        <v>12132</v>
      </c>
      <c r="M1738" t="s">
        <v>12133</v>
      </c>
      <c r="N1738" t="s">
        <v>3394</v>
      </c>
      <c r="Q1738" t="s">
        <v>3396</v>
      </c>
      <c r="R1738">
        <v>200</v>
      </c>
      <c r="S1738" t="s">
        <v>4349</v>
      </c>
      <c r="T1738" t="s">
        <v>4349</v>
      </c>
      <c r="U1738" t="s">
        <v>4349</v>
      </c>
    </row>
    <row r="1739" spans="1:21" x14ac:dyDescent="0.2">
      <c r="A1739">
        <v>4115</v>
      </c>
      <c r="B1739" t="s">
        <v>1697</v>
      </c>
      <c r="C1739" t="s">
        <v>12134</v>
      </c>
      <c r="D1739" t="s">
        <v>7089</v>
      </c>
      <c r="F1739" t="s">
        <v>12135</v>
      </c>
      <c r="G1739" t="s">
        <v>21026</v>
      </c>
      <c r="H1739" t="s">
        <v>5269</v>
      </c>
      <c r="I1739" t="s">
        <v>12135</v>
      </c>
      <c r="J1739" t="s">
        <v>4383</v>
      </c>
      <c r="K1739" t="s">
        <v>4150</v>
      </c>
      <c r="L1739" t="s">
        <v>12136</v>
      </c>
      <c r="M1739" t="s">
        <v>12137</v>
      </c>
      <c r="N1739" t="s">
        <v>3394</v>
      </c>
      <c r="O1739" t="s">
        <v>3453</v>
      </c>
      <c r="P1739">
        <v>12</v>
      </c>
    </row>
    <row r="1740" spans="1:21" x14ac:dyDescent="0.2">
      <c r="A1740">
        <v>4116</v>
      </c>
      <c r="B1740" t="s">
        <v>1697</v>
      </c>
      <c r="C1740" t="s">
        <v>12138</v>
      </c>
      <c r="D1740" t="s">
        <v>12139</v>
      </c>
      <c r="F1740" t="s">
        <v>12074</v>
      </c>
      <c r="G1740" t="s">
        <v>4098</v>
      </c>
      <c r="H1740" t="s">
        <v>4243</v>
      </c>
      <c r="I1740" t="s">
        <v>4149</v>
      </c>
      <c r="J1740" t="s">
        <v>4132</v>
      </c>
      <c r="K1740" t="s">
        <v>4150</v>
      </c>
      <c r="L1740" t="s">
        <v>12140</v>
      </c>
      <c r="M1740" t="s">
        <v>12141</v>
      </c>
      <c r="N1740" t="s">
        <v>3394</v>
      </c>
      <c r="O1740" t="s">
        <v>3598</v>
      </c>
      <c r="P1740">
        <v>70</v>
      </c>
      <c r="Q1740" t="s">
        <v>3396</v>
      </c>
      <c r="R1740">
        <v>206</v>
      </c>
    </row>
    <row r="1741" spans="1:21" ht="306" x14ac:dyDescent="0.2">
      <c r="A1741">
        <v>4117</v>
      </c>
      <c r="B1741" t="s">
        <v>1697</v>
      </c>
      <c r="C1741" t="s">
        <v>12142</v>
      </c>
      <c r="D1741" t="s">
        <v>12143</v>
      </c>
      <c r="I1741" t="s">
        <v>6272</v>
      </c>
      <c r="J1741" t="s">
        <v>4383</v>
      </c>
      <c r="K1741" t="s">
        <v>4150</v>
      </c>
      <c r="L1741" t="s">
        <v>12144</v>
      </c>
      <c r="M1741" t="s">
        <v>12145</v>
      </c>
      <c r="N1741" s="54" t="s">
        <v>12146</v>
      </c>
    </row>
    <row r="1742" spans="1:21" x14ac:dyDescent="0.2">
      <c r="A1742">
        <v>4118</v>
      </c>
      <c r="B1742" t="s">
        <v>1697</v>
      </c>
      <c r="C1742" t="s">
        <v>12147</v>
      </c>
      <c r="D1742" t="s">
        <v>12148</v>
      </c>
      <c r="I1742" t="s">
        <v>6589</v>
      </c>
      <c r="J1742" t="s">
        <v>4099</v>
      </c>
      <c r="K1742" t="s">
        <v>4150</v>
      </c>
      <c r="L1742" t="s">
        <v>12149</v>
      </c>
      <c r="M1742" t="s">
        <v>12150</v>
      </c>
      <c r="N1742" t="s">
        <v>3394</v>
      </c>
      <c r="Q1742" t="s">
        <v>3396</v>
      </c>
      <c r="R1742">
        <v>214</v>
      </c>
    </row>
    <row r="1743" spans="1:21" x14ac:dyDescent="0.2">
      <c r="A1743">
        <v>4119</v>
      </c>
      <c r="B1743" t="s">
        <v>1697</v>
      </c>
      <c r="C1743" t="s">
        <v>12151</v>
      </c>
      <c r="D1743" t="s">
        <v>12152</v>
      </c>
      <c r="I1743" t="s">
        <v>8685</v>
      </c>
      <c r="J1743" t="s">
        <v>4099</v>
      </c>
      <c r="K1743" t="s">
        <v>4150</v>
      </c>
      <c r="L1743" t="s">
        <v>12153</v>
      </c>
      <c r="M1743" t="s">
        <v>12154</v>
      </c>
      <c r="N1743" t="s">
        <v>3394</v>
      </c>
      <c r="Q1743" t="s">
        <v>3396</v>
      </c>
      <c r="R1743">
        <v>206</v>
      </c>
      <c r="S1743" t="s">
        <v>4966</v>
      </c>
      <c r="T1743" t="s">
        <v>4966</v>
      </c>
      <c r="U1743" t="s">
        <v>4966</v>
      </c>
    </row>
    <row r="1744" spans="1:21" x14ac:dyDescent="0.2">
      <c r="A1744">
        <v>412</v>
      </c>
      <c r="B1744" t="s">
        <v>1697</v>
      </c>
      <c r="C1744" t="s">
        <v>5201</v>
      </c>
      <c r="D1744" t="s">
        <v>5202</v>
      </c>
      <c r="F1744" t="s">
        <v>7919</v>
      </c>
      <c r="G1744" t="s">
        <v>5547</v>
      </c>
      <c r="H1744" t="s">
        <v>12155</v>
      </c>
      <c r="I1744" t="s">
        <v>7134</v>
      </c>
      <c r="J1744" t="s">
        <v>4455</v>
      </c>
      <c r="K1744" t="s">
        <v>3422</v>
      </c>
      <c r="L1744" t="s">
        <v>5203</v>
      </c>
      <c r="M1744" t="s">
        <v>5204</v>
      </c>
      <c r="O1744" t="s">
        <v>3598</v>
      </c>
      <c r="P1744">
        <v>73</v>
      </c>
      <c r="S1744" t="s">
        <v>12156</v>
      </c>
      <c r="T1744" t="s">
        <v>12156</v>
      </c>
      <c r="U1744" t="s">
        <v>12156</v>
      </c>
    </row>
    <row r="1745" spans="1:21" x14ac:dyDescent="0.2">
      <c r="A1745">
        <v>4120</v>
      </c>
      <c r="B1745" t="s">
        <v>1697</v>
      </c>
      <c r="C1745" t="s">
        <v>12157</v>
      </c>
      <c r="E1745" t="s">
        <v>20879</v>
      </c>
      <c r="I1745" t="s">
        <v>4278</v>
      </c>
      <c r="J1745" t="s">
        <v>4099</v>
      </c>
      <c r="K1745" t="s">
        <v>4150</v>
      </c>
      <c r="L1745" t="s">
        <v>7047</v>
      </c>
      <c r="M1745" t="s">
        <v>12158</v>
      </c>
      <c r="O1745" t="s">
        <v>3605</v>
      </c>
      <c r="P1745">
        <v>75</v>
      </c>
      <c r="Q1745" t="s">
        <v>3396</v>
      </c>
      <c r="R1745">
        <v>211</v>
      </c>
      <c r="S1745" t="s">
        <v>12159</v>
      </c>
      <c r="T1745" t="s">
        <v>12159</v>
      </c>
      <c r="U1745" t="s">
        <v>12159</v>
      </c>
    </row>
    <row r="1746" spans="1:21" x14ac:dyDescent="0.2">
      <c r="A1746">
        <v>4121</v>
      </c>
      <c r="B1746" t="s">
        <v>1697</v>
      </c>
      <c r="C1746" t="s">
        <v>12160</v>
      </c>
      <c r="D1746" t="s">
        <v>12161</v>
      </c>
      <c r="F1746" t="s">
        <v>6158</v>
      </c>
      <c r="G1746" t="s">
        <v>3387</v>
      </c>
      <c r="H1746" t="s">
        <v>7490</v>
      </c>
      <c r="I1746" t="s">
        <v>4761</v>
      </c>
      <c r="J1746" t="s">
        <v>20976</v>
      </c>
      <c r="K1746" t="s">
        <v>3430</v>
      </c>
      <c r="L1746" t="s">
        <v>12162</v>
      </c>
      <c r="M1746" t="s">
        <v>12163</v>
      </c>
      <c r="N1746" t="s">
        <v>3394</v>
      </c>
      <c r="O1746" t="s">
        <v>5455</v>
      </c>
      <c r="P1746">
        <v>45</v>
      </c>
      <c r="Q1746" t="s">
        <v>4362</v>
      </c>
      <c r="R1746">
        <v>240</v>
      </c>
      <c r="S1746" t="s">
        <v>7826</v>
      </c>
      <c r="T1746" t="s">
        <v>7826</v>
      </c>
      <c r="U1746" t="s">
        <v>7826</v>
      </c>
    </row>
    <row r="1747" spans="1:21" x14ac:dyDescent="0.2">
      <c r="A1747">
        <v>4122</v>
      </c>
      <c r="B1747" t="s">
        <v>1697</v>
      </c>
      <c r="C1747" t="s">
        <v>12164</v>
      </c>
      <c r="D1747" t="s">
        <v>12165</v>
      </c>
      <c r="F1747" t="s">
        <v>12166</v>
      </c>
      <c r="G1747" t="s">
        <v>3387</v>
      </c>
      <c r="H1747" t="s">
        <v>3640</v>
      </c>
      <c r="I1747" t="s">
        <v>12167</v>
      </c>
      <c r="J1747" t="s">
        <v>6629</v>
      </c>
      <c r="K1747" t="s">
        <v>3430</v>
      </c>
      <c r="L1747" t="s">
        <v>12168</v>
      </c>
      <c r="M1747" t="s">
        <v>11180</v>
      </c>
      <c r="N1747" t="s">
        <v>3394</v>
      </c>
      <c r="O1747" t="s">
        <v>3598</v>
      </c>
      <c r="P1747">
        <v>93</v>
      </c>
      <c r="Q1747" t="s">
        <v>3396</v>
      </c>
      <c r="R1747">
        <v>210</v>
      </c>
      <c r="S1747" t="s">
        <v>5646</v>
      </c>
      <c r="T1747" t="s">
        <v>5646</v>
      </c>
      <c r="U1747" t="s">
        <v>4349</v>
      </c>
    </row>
    <row r="1748" spans="1:21" x14ac:dyDescent="0.2">
      <c r="A1748">
        <v>4123</v>
      </c>
      <c r="B1748" t="s">
        <v>1697</v>
      </c>
      <c r="C1748" t="s">
        <v>12169</v>
      </c>
      <c r="D1748" t="s">
        <v>12170</v>
      </c>
      <c r="I1748" t="s">
        <v>4149</v>
      </c>
      <c r="J1748" t="s">
        <v>12171</v>
      </c>
      <c r="K1748" t="s">
        <v>4150</v>
      </c>
      <c r="L1748" t="s">
        <v>12172</v>
      </c>
      <c r="M1748" t="s">
        <v>12173</v>
      </c>
      <c r="N1748" t="s">
        <v>3394</v>
      </c>
      <c r="Q1748" t="s">
        <v>5925</v>
      </c>
      <c r="R1748">
        <v>163</v>
      </c>
      <c r="S1748" t="s">
        <v>4555</v>
      </c>
      <c r="T1748" t="s">
        <v>4555</v>
      </c>
      <c r="U1748" t="s">
        <v>4555</v>
      </c>
    </row>
    <row r="1749" spans="1:21" x14ac:dyDescent="0.2">
      <c r="A1749">
        <v>4124</v>
      </c>
      <c r="B1749" t="s">
        <v>1697</v>
      </c>
      <c r="C1749" t="s">
        <v>3176</v>
      </c>
      <c r="D1749" t="s">
        <v>7089</v>
      </c>
      <c r="F1749" t="s">
        <v>6158</v>
      </c>
      <c r="G1749" t="s">
        <v>3387</v>
      </c>
      <c r="H1749" t="s">
        <v>4174</v>
      </c>
      <c r="I1749" t="s">
        <v>22206</v>
      </c>
      <c r="J1749" t="s">
        <v>5823</v>
      </c>
      <c r="K1749" t="s">
        <v>5005</v>
      </c>
      <c r="L1749" t="s">
        <v>12174</v>
      </c>
      <c r="M1749" t="s">
        <v>12175</v>
      </c>
      <c r="O1749" t="s">
        <v>5475</v>
      </c>
      <c r="P1749">
        <v>40</v>
      </c>
    </row>
    <row r="1750" spans="1:21" x14ac:dyDescent="0.2">
      <c r="A1750">
        <v>4125</v>
      </c>
      <c r="B1750" t="s">
        <v>1697</v>
      </c>
      <c r="C1750" t="s">
        <v>3177</v>
      </c>
      <c r="D1750" t="s">
        <v>12176</v>
      </c>
      <c r="F1750" t="s">
        <v>3419</v>
      </c>
      <c r="G1750" t="s">
        <v>12177</v>
      </c>
      <c r="H1750" t="s">
        <v>20923</v>
      </c>
      <c r="I1750" t="s">
        <v>3595</v>
      </c>
      <c r="J1750" t="s">
        <v>4099</v>
      </c>
      <c r="K1750" t="s">
        <v>4150</v>
      </c>
      <c r="L1750" t="s">
        <v>12179</v>
      </c>
      <c r="M1750" t="s">
        <v>12180</v>
      </c>
      <c r="O1750" t="s">
        <v>3395</v>
      </c>
      <c r="P1750">
        <v>78</v>
      </c>
      <c r="Q1750" t="s">
        <v>4485</v>
      </c>
      <c r="R1750">
        <v>203</v>
      </c>
      <c r="S1750" t="s">
        <v>5646</v>
      </c>
      <c r="T1750" t="s">
        <v>5646</v>
      </c>
      <c r="U1750" t="s">
        <v>5646</v>
      </c>
    </row>
    <row r="1751" spans="1:21" x14ac:dyDescent="0.2">
      <c r="A1751">
        <v>4126</v>
      </c>
      <c r="B1751" t="s">
        <v>1697</v>
      </c>
      <c r="C1751" t="s">
        <v>12181</v>
      </c>
      <c r="D1751" t="s">
        <v>12182</v>
      </c>
      <c r="I1751" t="s">
        <v>20076</v>
      </c>
      <c r="J1751" t="s">
        <v>4429</v>
      </c>
      <c r="K1751" t="s">
        <v>4150</v>
      </c>
      <c r="L1751" t="s">
        <v>12183</v>
      </c>
      <c r="M1751" t="s">
        <v>12184</v>
      </c>
      <c r="N1751" t="s">
        <v>12185</v>
      </c>
      <c r="Q1751" t="s">
        <v>3396</v>
      </c>
      <c r="R1751">
        <v>208</v>
      </c>
    </row>
    <row r="1752" spans="1:21" x14ac:dyDescent="0.2">
      <c r="A1752">
        <v>4127</v>
      </c>
      <c r="B1752" t="s">
        <v>1697</v>
      </c>
      <c r="C1752" t="s">
        <v>12186</v>
      </c>
      <c r="D1752" t="s">
        <v>12187</v>
      </c>
      <c r="F1752" t="s">
        <v>3419</v>
      </c>
      <c r="G1752" t="s">
        <v>3420</v>
      </c>
      <c r="H1752" t="s">
        <v>3421</v>
      </c>
      <c r="I1752" t="s">
        <v>5013</v>
      </c>
      <c r="J1752" t="s">
        <v>4455</v>
      </c>
      <c r="K1752" t="s">
        <v>4150</v>
      </c>
      <c r="L1752" t="s">
        <v>12188</v>
      </c>
      <c r="M1752" t="s">
        <v>11678</v>
      </c>
      <c r="N1752" t="s">
        <v>12189</v>
      </c>
    </row>
    <row r="1753" spans="1:21" x14ac:dyDescent="0.2">
      <c r="A1753">
        <v>4128</v>
      </c>
      <c r="B1753" t="s">
        <v>1697</v>
      </c>
      <c r="C1753" t="s">
        <v>12190</v>
      </c>
      <c r="D1753" t="s">
        <v>12191</v>
      </c>
      <c r="F1753" t="s">
        <v>3419</v>
      </c>
      <c r="G1753" t="s">
        <v>12177</v>
      </c>
      <c r="H1753" t="s">
        <v>21568</v>
      </c>
      <c r="I1753" t="s">
        <v>22207</v>
      </c>
      <c r="J1753" t="s">
        <v>4099</v>
      </c>
      <c r="K1753" t="s">
        <v>4150</v>
      </c>
      <c r="L1753" t="s">
        <v>12192</v>
      </c>
      <c r="M1753" t="s">
        <v>12193</v>
      </c>
      <c r="N1753" t="s">
        <v>3394</v>
      </c>
      <c r="O1753" t="s">
        <v>3453</v>
      </c>
      <c r="P1753">
        <v>11</v>
      </c>
      <c r="Q1753" t="s">
        <v>3396</v>
      </c>
      <c r="R1753">
        <v>204</v>
      </c>
    </row>
    <row r="1754" spans="1:21" x14ac:dyDescent="0.2">
      <c r="A1754">
        <v>4129</v>
      </c>
      <c r="B1754" t="s">
        <v>1697</v>
      </c>
      <c r="C1754" t="s">
        <v>12194</v>
      </c>
      <c r="D1754" t="s">
        <v>12195</v>
      </c>
      <c r="F1754" t="s">
        <v>12074</v>
      </c>
      <c r="G1754" t="s">
        <v>3420</v>
      </c>
      <c r="H1754" t="s">
        <v>5630</v>
      </c>
      <c r="I1754" t="s">
        <v>4149</v>
      </c>
      <c r="J1754" t="s">
        <v>12196</v>
      </c>
      <c r="K1754" t="s">
        <v>4107</v>
      </c>
      <c r="L1754" t="s">
        <v>12197</v>
      </c>
      <c r="M1754" t="s">
        <v>12198</v>
      </c>
      <c r="N1754" t="s">
        <v>4529</v>
      </c>
      <c r="O1754" t="s">
        <v>3395</v>
      </c>
      <c r="P1754">
        <v>90</v>
      </c>
    </row>
    <row r="1755" spans="1:21" x14ac:dyDescent="0.2">
      <c r="A1755">
        <v>413</v>
      </c>
      <c r="B1755" t="s">
        <v>1697</v>
      </c>
      <c r="C1755" t="s">
        <v>12199</v>
      </c>
      <c r="D1755" t="s">
        <v>5202</v>
      </c>
      <c r="F1755" t="s">
        <v>7919</v>
      </c>
      <c r="G1755" t="s">
        <v>21569</v>
      </c>
      <c r="H1755" t="s">
        <v>6824</v>
      </c>
      <c r="I1755" t="s">
        <v>22206</v>
      </c>
      <c r="J1755" t="s">
        <v>4455</v>
      </c>
      <c r="K1755" t="s">
        <v>3497</v>
      </c>
      <c r="L1755" t="s">
        <v>12200</v>
      </c>
      <c r="M1755" t="s">
        <v>12201</v>
      </c>
      <c r="O1755" t="s">
        <v>3598</v>
      </c>
      <c r="P1755">
        <v>73</v>
      </c>
      <c r="S1755" t="s">
        <v>12202</v>
      </c>
      <c r="T1755" t="s">
        <v>12202</v>
      </c>
      <c r="U1755" t="s">
        <v>12202</v>
      </c>
    </row>
    <row r="1756" spans="1:21" x14ac:dyDescent="0.2">
      <c r="A1756">
        <v>4130</v>
      </c>
      <c r="B1756" t="s">
        <v>1697</v>
      </c>
      <c r="C1756" t="s">
        <v>12203</v>
      </c>
      <c r="D1756" t="s">
        <v>12204</v>
      </c>
      <c r="F1756" t="s">
        <v>12074</v>
      </c>
      <c r="G1756" t="s">
        <v>4098</v>
      </c>
      <c r="H1756" t="s">
        <v>4123</v>
      </c>
      <c r="I1756" t="s">
        <v>12075</v>
      </c>
      <c r="J1756" t="s">
        <v>4132</v>
      </c>
      <c r="K1756" t="s">
        <v>12205</v>
      </c>
      <c r="L1756" t="s">
        <v>12206</v>
      </c>
      <c r="M1756" t="s">
        <v>12207</v>
      </c>
      <c r="N1756" t="s">
        <v>4529</v>
      </c>
      <c r="O1756" t="s">
        <v>12208</v>
      </c>
      <c r="P1756">
        <v>85</v>
      </c>
      <c r="Q1756" t="s">
        <v>4401</v>
      </c>
      <c r="R1756">
        <v>220</v>
      </c>
      <c r="S1756" t="s">
        <v>6379</v>
      </c>
      <c r="T1756" t="s">
        <v>6379</v>
      </c>
      <c r="U1756" t="s">
        <v>6379</v>
      </c>
    </row>
    <row r="1757" spans="1:21" x14ac:dyDescent="0.2">
      <c r="A1757">
        <v>4131</v>
      </c>
      <c r="B1757" t="s">
        <v>1697</v>
      </c>
      <c r="C1757" t="s">
        <v>12209</v>
      </c>
      <c r="D1757" t="s">
        <v>12210</v>
      </c>
      <c r="I1757" t="s">
        <v>4149</v>
      </c>
      <c r="J1757" t="s">
        <v>4132</v>
      </c>
      <c r="K1757" t="s">
        <v>4150</v>
      </c>
      <c r="L1757" t="s">
        <v>12211</v>
      </c>
      <c r="M1757" t="s">
        <v>5839</v>
      </c>
      <c r="N1757" t="s">
        <v>3394</v>
      </c>
      <c r="Q1757" t="s">
        <v>5925</v>
      </c>
      <c r="R1757">
        <v>163</v>
      </c>
      <c r="S1757" t="s">
        <v>6329</v>
      </c>
      <c r="T1757" t="s">
        <v>6329</v>
      </c>
      <c r="U1757" t="s">
        <v>6329</v>
      </c>
    </row>
    <row r="1758" spans="1:21" x14ac:dyDescent="0.2">
      <c r="A1758">
        <v>4133</v>
      </c>
      <c r="B1758" t="s">
        <v>1697</v>
      </c>
      <c r="C1758" t="s">
        <v>12212</v>
      </c>
      <c r="D1758" t="s">
        <v>12213</v>
      </c>
      <c r="F1758" t="s">
        <v>8727</v>
      </c>
      <c r="G1758" t="s">
        <v>3387</v>
      </c>
      <c r="H1758" t="s">
        <v>5062</v>
      </c>
      <c r="I1758" t="s">
        <v>5013</v>
      </c>
      <c r="J1758" t="s">
        <v>6629</v>
      </c>
      <c r="K1758" t="s">
        <v>3430</v>
      </c>
      <c r="L1758" t="s">
        <v>12214</v>
      </c>
      <c r="M1758" t="s">
        <v>12215</v>
      </c>
      <c r="O1758" t="s">
        <v>4421</v>
      </c>
      <c r="P1758">
        <v>61</v>
      </c>
      <c r="Q1758" t="s">
        <v>4554</v>
      </c>
      <c r="R1758">
        <v>162</v>
      </c>
      <c r="S1758" t="s">
        <v>7826</v>
      </c>
      <c r="T1758" t="s">
        <v>7826</v>
      </c>
      <c r="U1758" t="s">
        <v>7826</v>
      </c>
    </row>
    <row r="1759" spans="1:21" x14ac:dyDescent="0.2">
      <c r="A1759">
        <v>4134</v>
      </c>
      <c r="B1759" t="s">
        <v>3089</v>
      </c>
      <c r="C1759" t="s">
        <v>12216</v>
      </c>
      <c r="D1759" t="s">
        <v>12217</v>
      </c>
      <c r="F1759" t="s">
        <v>12074</v>
      </c>
      <c r="G1759" t="s">
        <v>4098</v>
      </c>
      <c r="H1759" t="s">
        <v>4243</v>
      </c>
      <c r="I1759" t="s">
        <v>4149</v>
      </c>
      <c r="J1759" t="s">
        <v>4132</v>
      </c>
      <c r="K1759" t="s">
        <v>4150</v>
      </c>
      <c r="L1759" t="s">
        <v>12218</v>
      </c>
      <c r="M1759" t="s">
        <v>12219</v>
      </c>
      <c r="N1759" t="s">
        <v>3433</v>
      </c>
      <c r="O1759" t="s">
        <v>3605</v>
      </c>
      <c r="P1759">
        <v>7</v>
      </c>
      <c r="Q1759" t="s">
        <v>3396</v>
      </c>
      <c r="R1759">
        <v>211</v>
      </c>
      <c r="S1759" t="s">
        <v>4966</v>
      </c>
      <c r="T1759" t="s">
        <v>4966</v>
      </c>
      <c r="U1759" t="s">
        <v>4966</v>
      </c>
    </row>
    <row r="1760" spans="1:21" x14ac:dyDescent="0.2">
      <c r="A1760">
        <v>4135</v>
      </c>
      <c r="B1760" t="s">
        <v>1697</v>
      </c>
      <c r="C1760" t="s">
        <v>12220</v>
      </c>
      <c r="D1760" t="s">
        <v>12221</v>
      </c>
      <c r="F1760" t="s">
        <v>3419</v>
      </c>
      <c r="G1760" t="s">
        <v>3420</v>
      </c>
      <c r="H1760" t="s">
        <v>3421</v>
      </c>
      <c r="I1760" t="s">
        <v>5013</v>
      </c>
      <c r="J1760" t="s">
        <v>5477</v>
      </c>
      <c r="K1760" t="s">
        <v>4150</v>
      </c>
      <c r="L1760" t="s">
        <v>12222</v>
      </c>
      <c r="M1760" t="s">
        <v>12223</v>
      </c>
    </row>
    <row r="1761" spans="1:21" x14ac:dyDescent="0.2">
      <c r="A1761">
        <v>4136</v>
      </c>
      <c r="B1761" t="s">
        <v>3089</v>
      </c>
      <c r="C1761" t="s">
        <v>12224</v>
      </c>
      <c r="D1761" t="s">
        <v>12225</v>
      </c>
      <c r="I1761" t="s">
        <v>12167</v>
      </c>
      <c r="J1761" t="s">
        <v>3628</v>
      </c>
      <c r="K1761" t="s">
        <v>4150</v>
      </c>
      <c r="L1761" t="s">
        <v>12226</v>
      </c>
      <c r="M1761" t="s">
        <v>12227</v>
      </c>
      <c r="N1761" t="s">
        <v>3433</v>
      </c>
      <c r="Q1761" t="s">
        <v>3396</v>
      </c>
      <c r="R1761">
        <v>213</v>
      </c>
      <c r="S1761" t="s">
        <v>4349</v>
      </c>
      <c r="T1761" t="s">
        <v>4349</v>
      </c>
      <c r="U1761" t="s">
        <v>4349</v>
      </c>
    </row>
    <row r="1762" spans="1:21" x14ac:dyDescent="0.2">
      <c r="A1762">
        <v>4137</v>
      </c>
      <c r="B1762" t="s">
        <v>1697</v>
      </c>
      <c r="C1762" t="s">
        <v>12228</v>
      </c>
      <c r="D1762" t="s">
        <v>12229</v>
      </c>
      <c r="I1762" t="s">
        <v>22207</v>
      </c>
      <c r="J1762" t="s">
        <v>12230</v>
      </c>
      <c r="K1762" t="s">
        <v>4150</v>
      </c>
      <c r="L1762" t="s">
        <v>12231</v>
      </c>
      <c r="M1762" t="s">
        <v>12232</v>
      </c>
      <c r="Q1762" t="s">
        <v>3396</v>
      </c>
      <c r="R1762">
        <v>205</v>
      </c>
      <c r="S1762" t="s">
        <v>12233</v>
      </c>
      <c r="T1762" t="s">
        <v>12233</v>
      </c>
      <c r="U1762" t="s">
        <v>12233</v>
      </c>
    </row>
    <row r="1763" spans="1:21" x14ac:dyDescent="0.2">
      <c r="A1763">
        <v>4138</v>
      </c>
      <c r="B1763" t="s">
        <v>1697</v>
      </c>
      <c r="C1763" t="s">
        <v>12234</v>
      </c>
      <c r="D1763" t="s">
        <v>12235</v>
      </c>
      <c r="I1763" t="s">
        <v>12236</v>
      </c>
      <c r="J1763" t="s">
        <v>4099</v>
      </c>
      <c r="K1763" t="s">
        <v>4150</v>
      </c>
      <c r="L1763" t="s">
        <v>12237</v>
      </c>
      <c r="M1763" t="s">
        <v>12238</v>
      </c>
      <c r="N1763" t="s">
        <v>3394</v>
      </c>
      <c r="Q1763" t="s">
        <v>3396</v>
      </c>
      <c r="R1763">
        <v>201</v>
      </c>
    </row>
    <row r="1764" spans="1:21" x14ac:dyDescent="0.2">
      <c r="A1764">
        <v>4139</v>
      </c>
      <c r="B1764" t="s">
        <v>1697</v>
      </c>
      <c r="C1764" t="s">
        <v>3143</v>
      </c>
      <c r="D1764" t="s">
        <v>12239</v>
      </c>
      <c r="F1764" t="s">
        <v>6175</v>
      </c>
      <c r="G1764" t="s">
        <v>6905</v>
      </c>
      <c r="H1764" t="s">
        <v>7079</v>
      </c>
      <c r="I1764" t="s">
        <v>22206</v>
      </c>
      <c r="J1764" t="s">
        <v>5823</v>
      </c>
      <c r="K1764" t="s">
        <v>3430</v>
      </c>
      <c r="L1764" t="s">
        <v>12240</v>
      </c>
      <c r="M1764" t="s">
        <v>12241</v>
      </c>
      <c r="O1764" t="s">
        <v>4463</v>
      </c>
      <c r="P1764">
        <v>28</v>
      </c>
    </row>
    <row r="1765" spans="1:21" x14ac:dyDescent="0.2">
      <c r="A1765">
        <v>414</v>
      </c>
      <c r="B1765" t="s">
        <v>1697</v>
      </c>
      <c r="C1765" t="s">
        <v>12242</v>
      </c>
      <c r="D1765" t="s">
        <v>5658</v>
      </c>
      <c r="F1765" t="s">
        <v>8564</v>
      </c>
      <c r="G1765" t="s">
        <v>12243</v>
      </c>
      <c r="H1765" t="s">
        <v>4174</v>
      </c>
      <c r="I1765" t="s">
        <v>22206</v>
      </c>
      <c r="J1765" t="s">
        <v>5823</v>
      </c>
      <c r="K1765" t="s">
        <v>3497</v>
      </c>
      <c r="L1765" t="s">
        <v>12244</v>
      </c>
      <c r="M1765" t="s">
        <v>12245</v>
      </c>
      <c r="O1765" t="s">
        <v>22241</v>
      </c>
      <c r="P1765">
        <v>92</v>
      </c>
      <c r="S1765" t="s">
        <v>12246</v>
      </c>
      <c r="T1765" t="s">
        <v>12246</v>
      </c>
      <c r="U1765" t="s">
        <v>12246</v>
      </c>
    </row>
    <row r="1766" spans="1:21" x14ac:dyDescent="0.2">
      <c r="A1766">
        <v>4140</v>
      </c>
      <c r="B1766" t="s">
        <v>1697</v>
      </c>
      <c r="C1766" t="s">
        <v>12247</v>
      </c>
      <c r="D1766" t="s">
        <v>12248</v>
      </c>
      <c r="F1766" t="s">
        <v>12086</v>
      </c>
      <c r="G1766" t="s">
        <v>7763</v>
      </c>
      <c r="H1766" t="s">
        <v>20924</v>
      </c>
      <c r="I1766" t="s">
        <v>5013</v>
      </c>
      <c r="J1766" t="s">
        <v>4455</v>
      </c>
      <c r="K1766" t="s">
        <v>3430</v>
      </c>
      <c r="L1766" t="s">
        <v>12249</v>
      </c>
      <c r="M1766" t="s">
        <v>12250</v>
      </c>
      <c r="O1766" t="s">
        <v>3453</v>
      </c>
      <c r="P1766">
        <v>97</v>
      </c>
    </row>
    <row r="1767" spans="1:21" x14ac:dyDescent="0.2">
      <c r="A1767">
        <v>4146</v>
      </c>
      <c r="B1767" t="s">
        <v>1697</v>
      </c>
      <c r="C1767" t="s">
        <v>12251</v>
      </c>
      <c r="D1767" t="s">
        <v>12252</v>
      </c>
      <c r="F1767" t="s">
        <v>12074</v>
      </c>
      <c r="G1767" t="s">
        <v>4098</v>
      </c>
      <c r="H1767" t="s">
        <v>4243</v>
      </c>
      <c r="I1767" t="s">
        <v>4149</v>
      </c>
      <c r="J1767" t="s">
        <v>4267</v>
      </c>
      <c r="K1767" t="s">
        <v>4150</v>
      </c>
      <c r="L1767" t="s">
        <v>12253</v>
      </c>
      <c r="M1767" t="s">
        <v>12254</v>
      </c>
      <c r="N1767" t="s">
        <v>4529</v>
      </c>
      <c r="O1767" t="s">
        <v>3453</v>
      </c>
      <c r="P1767">
        <v>12</v>
      </c>
      <c r="Q1767" t="s">
        <v>3396</v>
      </c>
      <c r="R1767">
        <v>214</v>
      </c>
      <c r="S1767" t="s">
        <v>12255</v>
      </c>
      <c r="T1767" t="s">
        <v>6663</v>
      </c>
      <c r="U1767" t="s">
        <v>6663</v>
      </c>
    </row>
    <row r="1768" spans="1:21" x14ac:dyDescent="0.2">
      <c r="A1768">
        <v>415</v>
      </c>
      <c r="B1768" t="s">
        <v>1697</v>
      </c>
      <c r="C1768" t="s">
        <v>12256</v>
      </c>
      <c r="D1768" t="s">
        <v>5136</v>
      </c>
      <c r="F1768" t="s">
        <v>3585</v>
      </c>
      <c r="G1768" t="s">
        <v>21444</v>
      </c>
      <c r="H1768" t="s">
        <v>9361</v>
      </c>
      <c r="I1768" t="s">
        <v>4933</v>
      </c>
      <c r="J1768" t="s">
        <v>4934</v>
      </c>
      <c r="K1768" t="s">
        <v>5028</v>
      </c>
      <c r="L1768" t="s">
        <v>12257</v>
      </c>
      <c r="M1768" t="s">
        <v>12258</v>
      </c>
      <c r="N1768" t="s">
        <v>3433</v>
      </c>
      <c r="O1768" t="s">
        <v>22241</v>
      </c>
      <c r="P1768">
        <v>89</v>
      </c>
      <c r="Q1768" t="s">
        <v>4485</v>
      </c>
      <c r="R1768">
        <v>173</v>
      </c>
      <c r="S1768" t="s">
        <v>12259</v>
      </c>
      <c r="T1768" t="s">
        <v>12259</v>
      </c>
      <c r="U1768" t="s">
        <v>3682</v>
      </c>
    </row>
    <row r="1769" spans="1:21" x14ac:dyDescent="0.2">
      <c r="A1769">
        <v>4151</v>
      </c>
      <c r="B1769" t="s">
        <v>1697</v>
      </c>
      <c r="C1769" t="s">
        <v>12260</v>
      </c>
      <c r="D1769" t="s">
        <v>12261</v>
      </c>
      <c r="I1769" t="s">
        <v>7547</v>
      </c>
      <c r="J1769" t="s">
        <v>4562</v>
      </c>
      <c r="K1769" t="s">
        <v>4150</v>
      </c>
      <c r="L1769" t="s">
        <v>12262</v>
      </c>
      <c r="M1769" t="s">
        <v>12263</v>
      </c>
      <c r="Q1769" t="s">
        <v>4554</v>
      </c>
      <c r="R1769">
        <v>162</v>
      </c>
    </row>
    <row r="1770" spans="1:21" x14ac:dyDescent="0.2">
      <c r="A1770">
        <v>4152</v>
      </c>
      <c r="B1770" t="s">
        <v>1697</v>
      </c>
      <c r="C1770" t="s">
        <v>12264</v>
      </c>
      <c r="D1770" t="s">
        <v>12265</v>
      </c>
      <c r="F1770" t="s">
        <v>12074</v>
      </c>
      <c r="G1770" t="s">
        <v>4098</v>
      </c>
      <c r="H1770" t="s">
        <v>4123</v>
      </c>
      <c r="I1770" t="s">
        <v>4149</v>
      </c>
      <c r="J1770" t="s">
        <v>4267</v>
      </c>
      <c r="K1770" t="s">
        <v>4150</v>
      </c>
      <c r="L1770" t="s">
        <v>12266</v>
      </c>
      <c r="M1770" t="s">
        <v>12267</v>
      </c>
      <c r="N1770" t="s">
        <v>4529</v>
      </c>
      <c r="O1770" t="s">
        <v>3605</v>
      </c>
      <c r="P1770">
        <v>75</v>
      </c>
      <c r="Q1770" t="s">
        <v>3396</v>
      </c>
      <c r="R1770">
        <v>200</v>
      </c>
    </row>
    <row r="1771" spans="1:21" x14ac:dyDescent="0.2">
      <c r="A1771">
        <v>4155</v>
      </c>
      <c r="B1771" t="s">
        <v>1697</v>
      </c>
      <c r="C1771" t="s">
        <v>12268</v>
      </c>
      <c r="D1771" t="s">
        <v>12269</v>
      </c>
      <c r="F1771" t="s">
        <v>12074</v>
      </c>
      <c r="G1771" t="s">
        <v>4098</v>
      </c>
      <c r="H1771" t="s">
        <v>4243</v>
      </c>
      <c r="I1771" t="s">
        <v>4149</v>
      </c>
      <c r="J1771" t="s">
        <v>4196</v>
      </c>
      <c r="K1771" t="s">
        <v>4150</v>
      </c>
      <c r="L1771" t="s">
        <v>12270</v>
      </c>
      <c r="M1771" t="s">
        <v>12271</v>
      </c>
      <c r="N1771" t="s">
        <v>4529</v>
      </c>
      <c r="O1771" t="s">
        <v>3395</v>
      </c>
      <c r="P1771">
        <v>90</v>
      </c>
      <c r="Q1771" t="s">
        <v>3396</v>
      </c>
      <c r="R1771">
        <v>209</v>
      </c>
    </row>
    <row r="1772" spans="1:21" x14ac:dyDescent="0.2">
      <c r="A1772">
        <v>4156</v>
      </c>
      <c r="B1772" t="s">
        <v>1697</v>
      </c>
      <c r="C1772" t="s">
        <v>4656</v>
      </c>
      <c r="D1772" t="s">
        <v>12272</v>
      </c>
      <c r="F1772" t="s">
        <v>12273</v>
      </c>
      <c r="G1772" t="s">
        <v>12274</v>
      </c>
      <c r="H1772" t="s">
        <v>21443</v>
      </c>
      <c r="I1772" t="s">
        <v>12098</v>
      </c>
      <c r="J1772" t="s">
        <v>12275</v>
      </c>
      <c r="K1772" t="s">
        <v>3430</v>
      </c>
      <c r="L1772" t="s">
        <v>12276</v>
      </c>
      <c r="M1772" t="s">
        <v>12277</v>
      </c>
      <c r="O1772" t="s">
        <v>3605</v>
      </c>
      <c r="P1772">
        <v>7</v>
      </c>
      <c r="Q1772" t="s">
        <v>3396</v>
      </c>
      <c r="R1772">
        <v>211</v>
      </c>
    </row>
    <row r="1773" spans="1:21" x14ac:dyDescent="0.2">
      <c r="A1773">
        <v>416</v>
      </c>
      <c r="B1773" t="s">
        <v>1697</v>
      </c>
      <c r="C1773" t="s">
        <v>12278</v>
      </c>
      <c r="D1773" t="s">
        <v>12279</v>
      </c>
      <c r="F1773" t="s">
        <v>10192</v>
      </c>
      <c r="G1773" t="s">
        <v>7163</v>
      </c>
      <c r="H1773" t="s">
        <v>7399</v>
      </c>
      <c r="I1773" t="s">
        <v>12280</v>
      </c>
      <c r="J1773" t="s">
        <v>3587</v>
      </c>
      <c r="K1773" t="s">
        <v>3430</v>
      </c>
      <c r="L1773" t="s">
        <v>12281</v>
      </c>
      <c r="M1773" t="s">
        <v>12282</v>
      </c>
      <c r="O1773" t="s">
        <v>22241</v>
      </c>
      <c r="P1773">
        <v>92</v>
      </c>
      <c r="Q1773" t="s">
        <v>4485</v>
      </c>
      <c r="R1773">
        <v>170</v>
      </c>
      <c r="S1773" t="s">
        <v>6265</v>
      </c>
      <c r="T1773" t="s">
        <v>6265</v>
      </c>
      <c r="U1773" t="s">
        <v>4608</v>
      </c>
    </row>
    <row r="1774" spans="1:21" x14ac:dyDescent="0.2">
      <c r="A1774">
        <v>4160</v>
      </c>
      <c r="B1774" t="s">
        <v>1697</v>
      </c>
      <c r="C1774" t="s">
        <v>12283</v>
      </c>
      <c r="D1774" t="s">
        <v>12284</v>
      </c>
      <c r="F1774" t="s">
        <v>12285</v>
      </c>
      <c r="G1774" t="s">
        <v>4090</v>
      </c>
      <c r="H1774" t="s">
        <v>4174</v>
      </c>
      <c r="I1774" t="s">
        <v>22206</v>
      </c>
      <c r="J1774" t="s">
        <v>5823</v>
      </c>
      <c r="K1774" t="s">
        <v>5005</v>
      </c>
      <c r="L1774" t="s">
        <v>12286</v>
      </c>
      <c r="M1774" t="s">
        <v>12287</v>
      </c>
      <c r="O1774" t="s">
        <v>3614</v>
      </c>
      <c r="P1774">
        <v>83</v>
      </c>
    </row>
    <row r="1775" spans="1:21" x14ac:dyDescent="0.2">
      <c r="A1775">
        <v>4161</v>
      </c>
      <c r="B1775" t="s">
        <v>1697</v>
      </c>
      <c r="C1775" t="s">
        <v>12288</v>
      </c>
      <c r="D1775" t="s">
        <v>4678</v>
      </c>
      <c r="E1775" t="s">
        <v>20884</v>
      </c>
      <c r="I1775" t="s">
        <v>7743</v>
      </c>
      <c r="J1775" t="s">
        <v>6629</v>
      </c>
      <c r="K1775" t="s">
        <v>4150</v>
      </c>
      <c r="L1775" t="s">
        <v>12289</v>
      </c>
      <c r="M1775" t="s">
        <v>12290</v>
      </c>
      <c r="N1775" t="s">
        <v>3394</v>
      </c>
      <c r="Q1775" t="s">
        <v>4401</v>
      </c>
      <c r="R1775">
        <v>222</v>
      </c>
      <c r="S1775" t="s">
        <v>4966</v>
      </c>
      <c r="T1775" t="s">
        <v>4966</v>
      </c>
      <c r="U1775" t="s">
        <v>4966</v>
      </c>
    </row>
    <row r="1776" spans="1:21" x14ac:dyDescent="0.2">
      <c r="A1776">
        <v>4162</v>
      </c>
      <c r="B1776" t="s">
        <v>1697</v>
      </c>
      <c r="C1776" t="s">
        <v>12291</v>
      </c>
      <c r="D1776" t="s">
        <v>12292</v>
      </c>
      <c r="F1776" t="s">
        <v>12074</v>
      </c>
      <c r="G1776" t="s">
        <v>4098</v>
      </c>
      <c r="H1776" t="s">
        <v>4243</v>
      </c>
      <c r="I1776" t="s">
        <v>4149</v>
      </c>
      <c r="J1776" t="s">
        <v>4196</v>
      </c>
      <c r="K1776" t="s">
        <v>4150</v>
      </c>
      <c r="L1776" t="s">
        <v>12293</v>
      </c>
      <c r="M1776" t="s">
        <v>12294</v>
      </c>
      <c r="N1776" t="s">
        <v>4529</v>
      </c>
      <c r="O1776" t="s">
        <v>3395</v>
      </c>
      <c r="P1776">
        <v>10</v>
      </c>
      <c r="Q1776" t="s">
        <v>3396</v>
      </c>
      <c r="R1776">
        <v>200</v>
      </c>
      <c r="S1776" t="s">
        <v>4555</v>
      </c>
      <c r="T1776" t="s">
        <v>4555</v>
      </c>
      <c r="U1776" t="s">
        <v>4555</v>
      </c>
    </row>
    <row r="1777" spans="1:21" x14ac:dyDescent="0.2">
      <c r="A1777">
        <v>4165</v>
      </c>
      <c r="B1777" t="s">
        <v>1697</v>
      </c>
      <c r="C1777" t="s">
        <v>12295</v>
      </c>
      <c r="D1777" t="s">
        <v>7089</v>
      </c>
      <c r="F1777" t="s">
        <v>6175</v>
      </c>
      <c r="G1777" t="s">
        <v>18349</v>
      </c>
      <c r="H1777" t="s">
        <v>5269</v>
      </c>
      <c r="I1777" t="s">
        <v>22206</v>
      </c>
      <c r="J1777" t="s">
        <v>5823</v>
      </c>
      <c r="K1777" t="s">
        <v>3430</v>
      </c>
      <c r="L1777" t="s">
        <v>12296</v>
      </c>
      <c r="M1777" t="s">
        <v>12297</v>
      </c>
      <c r="O1777" t="s">
        <v>5779</v>
      </c>
      <c r="P1777">
        <v>81</v>
      </c>
    </row>
    <row r="1778" spans="1:21" x14ac:dyDescent="0.2">
      <c r="A1778">
        <v>4168</v>
      </c>
      <c r="B1778" t="s">
        <v>1697</v>
      </c>
      <c r="C1778" t="s">
        <v>12298</v>
      </c>
      <c r="D1778" t="s">
        <v>12299</v>
      </c>
      <c r="I1778" t="s">
        <v>4963</v>
      </c>
      <c r="J1778" t="s">
        <v>6629</v>
      </c>
      <c r="K1778" t="s">
        <v>4150</v>
      </c>
      <c r="L1778" t="s">
        <v>12300</v>
      </c>
      <c r="M1778" t="s">
        <v>12301</v>
      </c>
      <c r="N1778" t="s">
        <v>3394</v>
      </c>
      <c r="Q1778" t="s">
        <v>3396</v>
      </c>
      <c r="R1778">
        <v>201</v>
      </c>
      <c r="S1778" t="s">
        <v>4966</v>
      </c>
      <c r="T1778" t="s">
        <v>4966</v>
      </c>
      <c r="U1778" t="s">
        <v>4966</v>
      </c>
    </row>
    <row r="1779" spans="1:21" x14ac:dyDescent="0.2">
      <c r="A1779">
        <v>417</v>
      </c>
      <c r="B1779" t="s">
        <v>1697</v>
      </c>
      <c r="C1779" t="s">
        <v>12302</v>
      </c>
      <c r="D1779" t="s">
        <v>12303</v>
      </c>
      <c r="F1779" t="s">
        <v>3585</v>
      </c>
      <c r="G1779" t="s">
        <v>6905</v>
      </c>
      <c r="H1779" t="s">
        <v>8227</v>
      </c>
      <c r="I1779" t="s">
        <v>4045</v>
      </c>
      <c r="J1779" t="s">
        <v>3437</v>
      </c>
      <c r="K1779" t="s">
        <v>5028</v>
      </c>
      <c r="L1779" t="s">
        <v>12304</v>
      </c>
      <c r="M1779" t="s">
        <v>5169</v>
      </c>
      <c r="N1779" t="s">
        <v>8512</v>
      </c>
      <c r="O1779" t="s">
        <v>22241</v>
      </c>
      <c r="P1779">
        <v>14</v>
      </c>
      <c r="Q1779" t="s">
        <v>4485</v>
      </c>
      <c r="R1779">
        <v>170</v>
      </c>
      <c r="S1779" t="s">
        <v>6265</v>
      </c>
      <c r="T1779" t="s">
        <v>6265</v>
      </c>
      <c r="U1779" t="s">
        <v>8202</v>
      </c>
    </row>
    <row r="1780" spans="1:21" x14ac:dyDescent="0.2">
      <c r="A1780">
        <v>4175</v>
      </c>
      <c r="B1780" t="s">
        <v>1697</v>
      </c>
      <c r="C1780" t="s">
        <v>12305</v>
      </c>
      <c r="D1780" t="s">
        <v>12306</v>
      </c>
      <c r="I1780" t="s">
        <v>22207</v>
      </c>
      <c r="J1780" t="s">
        <v>3411</v>
      </c>
      <c r="K1780" t="s">
        <v>4150</v>
      </c>
      <c r="L1780" t="s">
        <v>12307</v>
      </c>
      <c r="M1780" t="s">
        <v>12308</v>
      </c>
      <c r="Q1780" t="s">
        <v>3396</v>
      </c>
      <c r="R1780">
        <v>205</v>
      </c>
      <c r="S1780" t="s">
        <v>6632</v>
      </c>
      <c r="T1780" t="s">
        <v>6632</v>
      </c>
      <c r="U1780" t="s">
        <v>6632</v>
      </c>
    </row>
    <row r="1781" spans="1:21" x14ac:dyDescent="0.2">
      <c r="A1781">
        <v>418</v>
      </c>
      <c r="B1781" t="s">
        <v>1697</v>
      </c>
      <c r="C1781" t="s">
        <v>12309</v>
      </c>
      <c r="D1781" t="s">
        <v>12310</v>
      </c>
      <c r="F1781" t="s">
        <v>3474</v>
      </c>
      <c r="G1781" t="s">
        <v>16766</v>
      </c>
      <c r="H1781" t="s">
        <v>20924</v>
      </c>
      <c r="I1781" t="s">
        <v>22206</v>
      </c>
      <c r="J1781" t="s">
        <v>5823</v>
      </c>
      <c r="K1781" t="s">
        <v>5028</v>
      </c>
      <c r="L1781" t="s">
        <v>12311</v>
      </c>
      <c r="M1781" t="s">
        <v>12312</v>
      </c>
      <c r="N1781" t="s">
        <v>3017</v>
      </c>
      <c r="S1781" t="s">
        <v>12313</v>
      </c>
      <c r="T1781" t="s">
        <v>12313</v>
      </c>
      <c r="U1781" t="s">
        <v>12313</v>
      </c>
    </row>
    <row r="1782" spans="1:21" x14ac:dyDescent="0.2">
      <c r="A1782">
        <v>4181</v>
      </c>
      <c r="B1782" t="s">
        <v>1697</v>
      </c>
      <c r="C1782" t="s">
        <v>12314</v>
      </c>
      <c r="F1782" t="s">
        <v>12086</v>
      </c>
      <c r="G1782" t="s">
        <v>3387</v>
      </c>
      <c r="H1782" t="s">
        <v>3410</v>
      </c>
      <c r="I1782" t="s">
        <v>22207</v>
      </c>
      <c r="J1782" t="s">
        <v>4455</v>
      </c>
      <c r="K1782" t="s">
        <v>3430</v>
      </c>
      <c r="L1782" t="s">
        <v>12315</v>
      </c>
      <c r="M1782" t="s">
        <v>12316</v>
      </c>
      <c r="N1782" t="s">
        <v>3394</v>
      </c>
      <c r="O1782" t="s">
        <v>22247</v>
      </c>
      <c r="P1782">
        <v>17</v>
      </c>
    </row>
    <row r="1783" spans="1:21" x14ac:dyDescent="0.2">
      <c r="A1783">
        <v>4182</v>
      </c>
      <c r="B1783" t="s">
        <v>1697</v>
      </c>
      <c r="C1783" t="s">
        <v>12317</v>
      </c>
      <c r="I1783" t="s">
        <v>6356</v>
      </c>
      <c r="J1783" t="s">
        <v>12230</v>
      </c>
      <c r="K1783" t="s">
        <v>4150</v>
      </c>
      <c r="L1783" t="s">
        <v>12318</v>
      </c>
      <c r="M1783" t="s">
        <v>12319</v>
      </c>
      <c r="Q1783" t="s">
        <v>3396</v>
      </c>
      <c r="R1783">
        <v>205</v>
      </c>
      <c r="S1783" t="s">
        <v>6632</v>
      </c>
      <c r="T1783" t="s">
        <v>6632</v>
      </c>
      <c r="U1783" t="s">
        <v>6632</v>
      </c>
    </row>
    <row r="1784" spans="1:21" x14ac:dyDescent="0.2">
      <c r="A1784">
        <v>419</v>
      </c>
      <c r="B1784" t="s">
        <v>1697</v>
      </c>
      <c r="C1784" t="s">
        <v>12320</v>
      </c>
      <c r="D1784" t="s">
        <v>12321</v>
      </c>
      <c r="F1784" t="s">
        <v>3585</v>
      </c>
      <c r="G1784" t="s">
        <v>9360</v>
      </c>
      <c r="H1784" t="s">
        <v>21570</v>
      </c>
      <c r="I1784" t="s">
        <v>7164</v>
      </c>
      <c r="J1784" t="s">
        <v>3679</v>
      </c>
      <c r="K1784" t="s">
        <v>3545</v>
      </c>
      <c r="L1784" t="s">
        <v>12322</v>
      </c>
      <c r="M1784" t="s">
        <v>12323</v>
      </c>
      <c r="O1784" t="s">
        <v>22241</v>
      </c>
      <c r="P1784">
        <v>14</v>
      </c>
      <c r="Q1784" t="s">
        <v>4485</v>
      </c>
      <c r="R1784">
        <v>170</v>
      </c>
      <c r="S1784" t="s">
        <v>12324</v>
      </c>
      <c r="T1784" t="s">
        <v>12324</v>
      </c>
      <c r="U1784" t="s">
        <v>4470</v>
      </c>
    </row>
    <row r="1785" spans="1:21" x14ac:dyDescent="0.2">
      <c r="A1785">
        <v>420</v>
      </c>
      <c r="B1785" t="s">
        <v>1697</v>
      </c>
      <c r="C1785" t="s">
        <v>12325</v>
      </c>
      <c r="D1785" t="s">
        <v>12326</v>
      </c>
      <c r="F1785" t="s">
        <v>6012</v>
      </c>
      <c r="G1785" t="s">
        <v>3885</v>
      </c>
      <c r="H1785" t="s">
        <v>5023</v>
      </c>
      <c r="I1785" t="s">
        <v>3428</v>
      </c>
      <c r="J1785" t="s">
        <v>3562</v>
      </c>
      <c r="K1785" t="s">
        <v>3545</v>
      </c>
      <c r="L1785" t="s">
        <v>12328</v>
      </c>
      <c r="M1785" t="s">
        <v>12329</v>
      </c>
      <c r="N1785" t="s">
        <v>8512</v>
      </c>
      <c r="O1785" t="s">
        <v>22241</v>
      </c>
      <c r="P1785">
        <v>92</v>
      </c>
      <c r="Q1785" t="s">
        <v>4485</v>
      </c>
      <c r="R1785">
        <v>170</v>
      </c>
      <c r="S1785" t="s">
        <v>7122</v>
      </c>
      <c r="T1785" t="s">
        <v>7122</v>
      </c>
      <c r="U1785" t="s">
        <v>7015</v>
      </c>
    </row>
    <row r="1786" spans="1:21" x14ac:dyDescent="0.2">
      <c r="A1786">
        <v>421</v>
      </c>
      <c r="B1786" t="s">
        <v>3416</v>
      </c>
      <c r="C1786" t="s">
        <v>1499</v>
      </c>
      <c r="D1786" t="s">
        <v>6964</v>
      </c>
      <c r="F1786" t="s">
        <v>3419</v>
      </c>
      <c r="G1786" t="s">
        <v>3420</v>
      </c>
      <c r="H1786" t="s">
        <v>3421</v>
      </c>
      <c r="I1786" t="s">
        <v>22206</v>
      </c>
      <c r="J1786" t="s">
        <v>5823</v>
      </c>
      <c r="K1786" t="s">
        <v>3422</v>
      </c>
      <c r="L1786" t="s">
        <v>12330</v>
      </c>
      <c r="M1786" t="s">
        <v>12331</v>
      </c>
      <c r="S1786" t="s">
        <v>12259</v>
      </c>
      <c r="T1786" t="s">
        <v>12259</v>
      </c>
      <c r="U1786" t="s">
        <v>12259</v>
      </c>
    </row>
    <row r="1787" spans="1:21" x14ac:dyDescent="0.2">
      <c r="A1787">
        <v>422</v>
      </c>
      <c r="B1787" t="s">
        <v>1697</v>
      </c>
      <c r="C1787" t="s">
        <v>12332</v>
      </c>
      <c r="D1787" t="s">
        <v>12333</v>
      </c>
      <c r="F1787" t="s">
        <v>3474</v>
      </c>
      <c r="G1787" t="s">
        <v>18349</v>
      </c>
      <c r="H1787" t="s">
        <v>5269</v>
      </c>
      <c r="I1787" t="s">
        <v>22206</v>
      </c>
      <c r="J1787" t="s">
        <v>5823</v>
      </c>
      <c r="K1787" t="s">
        <v>5028</v>
      </c>
      <c r="L1787" t="s">
        <v>12334</v>
      </c>
      <c r="M1787" t="s">
        <v>12335</v>
      </c>
      <c r="N1787" t="s">
        <v>3017</v>
      </c>
      <c r="S1787" t="s">
        <v>12336</v>
      </c>
      <c r="T1787" t="s">
        <v>12336</v>
      </c>
      <c r="U1787" t="s">
        <v>12336</v>
      </c>
    </row>
    <row r="1788" spans="1:21" x14ac:dyDescent="0.2">
      <c r="A1788">
        <v>423</v>
      </c>
      <c r="B1788" t="s">
        <v>1697</v>
      </c>
      <c r="C1788" t="s">
        <v>20977</v>
      </c>
      <c r="D1788" t="s">
        <v>12337</v>
      </c>
      <c r="F1788" t="s">
        <v>12338</v>
      </c>
      <c r="G1788" t="s">
        <v>21571</v>
      </c>
      <c r="H1788" t="s">
        <v>20978</v>
      </c>
      <c r="I1788" t="s">
        <v>3946</v>
      </c>
      <c r="J1788" t="s">
        <v>20979</v>
      </c>
      <c r="K1788" t="s">
        <v>3497</v>
      </c>
      <c r="L1788" t="s">
        <v>12339</v>
      </c>
      <c r="M1788" t="s">
        <v>12340</v>
      </c>
      <c r="O1788" t="s">
        <v>22241</v>
      </c>
      <c r="P1788">
        <v>92</v>
      </c>
      <c r="Q1788" t="s">
        <v>4485</v>
      </c>
      <c r="R1788">
        <v>170</v>
      </c>
      <c r="S1788" t="s">
        <v>12259</v>
      </c>
      <c r="T1788" t="s">
        <v>12259</v>
      </c>
      <c r="U1788" t="s">
        <v>4119</v>
      </c>
    </row>
    <row r="1789" spans="1:21" x14ac:dyDescent="0.2">
      <c r="A1789">
        <v>424</v>
      </c>
      <c r="B1789" t="s">
        <v>1697</v>
      </c>
      <c r="C1789" t="s">
        <v>12341</v>
      </c>
      <c r="D1789" t="s">
        <v>12342</v>
      </c>
      <c r="F1789" t="s">
        <v>3510</v>
      </c>
      <c r="G1789" t="s">
        <v>3535</v>
      </c>
      <c r="H1789" t="s">
        <v>3560</v>
      </c>
      <c r="I1789" t="s">
        <v>12343</v>
      </c>
      <c r="J1789" t="s">
        <v>5346</v>
      </c>
      <c r="K1789" t="s">
        <v>3497</v>
      </c>
      <c r="L1789" t="s">
        <v>12344</v>
      </c>
      <c r="M1789" t="s">
        <v>12345</v>
      </c>
      <c r="N1789" t="s">
        <v>8512</v>
      </c>
      <c r="O1789" t="s">
        <v>5000</v>
      </c>
      <c r="P1789">
        <v>14</v>
      </c>
      <c r="Q1789" t="s">
        <v>4485</v>
      </c>
      <c r="R1789">
        <v>170</v>
      </c>
      <c r="S1789" t="s">
        <v>12346</v>
      </c>
      <c r="T1789" t="s">
        <v>12346</v>
      </c>
      <c r="U1789" t="s">
        <v>4402</v>
      </c>
    </row>
    <row r="1790" spans="1:21" x14ac:dyDescent="0.2">
      <c r="A1790">
        <v>425</v>
      </c>
      <c r="B1790" t="s">
        <v>1697</v>
      </c>
      <c r="C1790" t="s">
        <v>12347</v>
      </c>
      <c r="D1790" t="s">
        <v>12348</v>
      </c>
      <c r="F1790" t="s">
        <v>7441</v>
      </c>
      <c r="G1790" t="s">
        <v>3387</v>
      </c>
      <c r="H1790" t="s">
        <v>4722</v>
      </c>
      <c r="I1790" t="s">
        <v>4933</v>
      </c>
      <c r="J1790" t="s">
        <v>4505</v>
      </c>
      <c r="K1790" t="s">
        <v>3430</v>
      </c>
      <c r="L1790" t="s">
        <v>12349</v>
      </c>
      <c r="M1790" t="s">
        <v>12350</v>
      </c>
      <c r="N1790" t="s">
        <v>3394</v>
      </c>
      <c r="O1790" t="s">
        <v>22241</v>
      </c>
      <c r="P1790">
        <v>14</v>
      </c>
      <c r="Q1790" t="s">
        <v>4485</v>
      </c>
      <c r="R1790">
        <v>170</v>
      </c>
      <c r="S1790" t="s">
        <v>12351</v>
      </c>
      <c r="T1790" t="s">
        <v>12351</v>
      </c>
      <c r="U1790" t="s">
        <v>3616</v>
      </c>
    </row>
    <row r="1791" spans="1:21" x14ac:dyDescent="0.2">
      <c r="A1791">
        <v>426</v>
      </c>
      <c r="B1791" t="s">
        <v>1697</v>
      </c>
      <c r="C1791" t="s">
        <v>12352</v>
      </c>
      <c r="D1791" t="s">
        <v>12353</v>
      </c>
      <c r="F1791" t="s">
        <v>7441</v>
      </c>
      <c r="G1791" t="s">
        <v>6905</v>
      </c>
      <c r="H1791" t="s">
        <v>7219</v>
      </c>
      <c r="I1791" t="s">
        <v>9299</v>
      </c>
      <c r="J1791" t="s">
        <v>3390</v>
      </c>
      <c r="K1791" t="s">
        <v>3545</v>
      </c>
      <c r="L1791" t="s">
        <v>12355</v>
      </c>
      <c r="M1791" t="s">
        <v>12356</v>
      </c>
      <c r="N1791" t="s">
        <v>8512</v>
      </c>
      <c r="O1791" t="s">
        <v>5000</v>
      </c>
      <c r="P1791">
        <v>14</v>
      </c>
      <c r="Q1791" t="s">
        <v>4485</v>
      </c>
      <c r="R1791">
        <v>170</v>
      </c>
      <c r="S1791" t="s">
        <v>9067</v>
      </c>
      <c r="T1791" t="s">
        <v>9067</v>
      </c>
      <c r="U1791" t="s">
        <v>7015</v>
      </c>
    </row>
    <row r="1792" spans="1:21" x14ac:dyDescent="0.2">
      <c r="A1792">
        <v>4263</v>
      </c>
      <c r="B1792" t="s">
        <v>1697</v>
      </c>
      <c r="C1792" t="s">
        <v>12357</v>
      </c>
      <c r="D1792" t="s">
        <v>12358</v>
      </c>
      <c r="F1792" t="s">
        <v>4149</v>
      </c>
      <c r="G1792" t="s">
        <v>4098</v>
      </c>
      <c r="H1792" t="s">
        <v>21572</v>
      </c>
      <c r="I1792" t="s">
        <v>4149</v>
      </c>
      <c r="J1792" t="s">
        <v>4970</v>
      </c>
      <c r="K1792" t="s">
        <v>4150</v>
      </c>
      <c r="L1792" t="s">
        <v>12359</v>
      </c>
      <c r="M1792" t="s">
        <v>12360</v>
      </c>
      <c r="N1792" t="s">
        <v>3394</v>
      </c>
      <c r="O1792" t="s">
        <v>3598</v>
      </c>
      <c r="P1792">
        <v>79</v>
      </c>
      <c r="Q1792" t="s">
        <v>3396</v>
      </c>
      <c r="R1792">
        <v>206</v>
      </c>
      <c r="S1792" t="s">
        <v>12233</v>
      </c>
      <c r="T1792" t="s">
        <v>12233</v>
      </c>
      <c r="U1792" t="s">
        <v>12233</v>
      </c>
    </row>
    <row r="1793" spans="1:21" x14ac:dyDescent="0.2">
      <c r="A1793">
        <v>427</v>
      </c>
      <c r="B1793" t="s">
        <v>1697</v>
      </c>
      <c r="C1793" t="s">
        <v>12361</v>
      </c>
      <c r="D1793" t="s">
        <v>12362</v>
      </c>
      <c r="F1793" t="s">
        <v>3585</v>
      </c>
      <c r="G1793" t="s">
        <v>6905</v>
      </c>
      <c r="H1793" t="s">
        <v>21573</v>
      </c>
      <c r="I1793" t="s">
        <v>3627</v>
      </c>
      <c r="J1793" t="s">
        <v>3512</v>
      </c>
      <c r="K1793" t="s">
        <v>3545</v>
      </c>
      <c r="L1793" t="s">
        <v>12363</v>
      </c>
      <c r="M1793" t="s">
        <v>12364</v>
      </c>
      <c r="N1793" t="s">
        <v>8512</v>
      </c>
      <c r="O1793" t="s">
        <v>5000</v>
      </c>
      <c r="P1793">
        <v>14</v>
      </c>
      <c r="Q1793" t="s">
        <v>4485</v>
      </c>
      <c r="R1793">
        <v>170</v>
      </c>
      <c r="S1793" t="s">
        <v>9067</v>
      </c>
      <c r="T1793" t="s">
        <v>9067</v>
      </c>
      <c r="U1793" t="s">
        <v>6956</v>
      </c>
    </row>
    <row r="1794" spans="1:21" x14ac:dyDescent="0.2">
      <c r="A1794">
        <v>428</v>
      </c>
      <c r="B1794" t="s">
        <v>1697</v>
      </c>
      <c r="C1794" t="s">
        <v>12365</v>
      </c>
      <c r="D1794" t="s">
        <v>5202</v>
      </c>
      <c r="F1794" t="s">
        <v>7919</v>
      </c>
      <c r="G1794" t="s">
        <v>7610</v>
      </c>
      <c r="H1794" t="s">
        <v>4174</v>
      </c>
      <c r="I1794" t="s">
        <v>22206</v>
      </c>
      <c r="J1794" t="s">
        <v>5823</v>
      </c>
      <c r="K1794" t="s">
        <v>3497</v>
      </c>
      <c r="L1794" t="s">
        <v>7523</v>
      </c>
      <c r="M1794" t="s">
        <v>12366</v>
      </c>
      <c r="O1794" t="s">
        <v>22241</v>
      </c>
      <c r="P1794">
        <v>14</v>
      </c>
      <c r="S1794" t="s">
        <v>12367</v>
      </c>
      <c r="T1794" t="s">
        <v>12367</v>
      </c>
      <c r="U1794" t="s">
        <v>12367</v>
      </c>
    </row>
    <row r="1795" spans="1:21" x14ac:dyDescent="0.2">
      <c r="A1795">
        <v>429</v>
      </c>
      <c r="B1795" t="s">
        <v>1697</v>
      </c>
      <c r="C1795" t="s">
        <v>11594</v>
      </c>
      <c r="D1795" t="s">
        <v>5202</v>
      </c>
      <c r="F1795" t="s">
        <v>10362</v>
      </c>
      <c r="G1795" t="s">
        <v>4389</v>
      </c>
      <c r="H1795" t="s">
        <v>4174</v>
      </c>
      <c r="I1795" t="s">
        <v>22206</v>
      </c>
      <c r="J1795" t="s">
        <v>5823</v>
      </c>
      <c r="K1795" t="s">
        <v>3497</v>
      </c>
      <c r="L1795" t="s">
        <v>11595</v>
      </c>
      <c r="M1795" t="s">
        <v>11596</v>
      </c>
      <c r="O1795" t="s">
        <v>5000</v>
      </c>
      <c r="P1795">
        <v>14</v>
      </c>
      <c r="S1795" t="s">
        <v>12367</v>
      </c>
      <c r="T1795" t="s">
        <v>12367</v>
      </c>
      <c r="U1795" t="s">
        <v>12367</v>
      </c>
    </row>
    <row r="1796" spans="1:21" x14ac:dyDescent="0.2">
      <c r="A1796">
        <v>4304</v>
      </c>
      <c r="B1796" t="s">
        <v>1697</v>
      </c>
      <c r="C1796" t="s">
        <v>12368</v>
      </c>
      <c r="D1796" t="s">
        <v>12369</v>
      </c>
      <c r="F1796" t="s">
        <v>6926</v>
      </c>
      <c r="G1796" t="s">
        <v>18349</v>
      </c>
      <c r="H1796" t="s">
        <v>5269</v>
      </c>
      <c r="I1796" t="s">
        <v>22206</v>
      </c>
      <c r="J1796" t="s">
        <v>5823</v>
      </c>
      <c r="K1796" t="s">
        <v>3422</v>
      </c>
      <c r="L1796" t="s">
        <v>12370</v>
      </c>
      <c r="M1796" t="s">
        <v>12371</v>
      </c>
      <c r="N1796" t="s">
        <v>5419</v>
      </c>
    </row>
    <row r="1797" spans="1:21" x14ac:dyDescent="0.2">
      <c r="A1797">
        <v>4305</v>
      </c>
      <c r="B1797" t="s">
        <v>1697</v>
      </c>
      <c r="C1797" t="s">
        <v>12372</v>
      </c>
      <c r="D1797" t="s">
        <v>22296</v>
      </c>
      <c r="F1797" t="s">
        <v>22297</v>
      </c>
      <c r="G1797" t="s">
        <v>12177</v>
      </c>
      <c r="H1797" t="s">
        <v>21568</v>
      </c>
      <c r="I1797" t="s">
        <v>4933</v>
      </c>
      <c r="J1797" t="s">
        <v>3402</v>
      </c>
      <c r="K1797" t="s">
        <v>3422</v>
      </c>
      <c r="L1797" t="s">
        <v>12373</v>
      </c>
      <c r="M1797" t="s">
        <v>12374</v>
      </c>
      <c r="O1797" t="s">
        <v>3598</v>
      </c>
      <c r="P1797">
        <v>70</v>
      </c>
      <c r="Q1797" t="s">
        <v>3396</v>
      </c>
      <c r="R1797">
        <v>210</v>
      </c>
      <c r="S1797" t="s">
        <v>12375</v>
      </c>
      <c r="T1797" t="s">
        <v>12375</v>
      </c>
      <c r="U1797" t="s">
        <v>8202</v>
      </c>
    </row>
    <row r="1798" spans="1:21" x14ac:dyDescent="0.2">
      <c r="A1798">
        <v>4306</v>
      </c>
      <c r="B1798" t="s">
        <v>1697</v>
      </c>
      <c r="C1798" t="s">
        <v>12376</v>
      </c>
      <c r="D1798" t="s">
        <v>12377</v>
      </c>
      <c r="F1798" t="s">
        <v>6175</v>
      </c>
      <c r="G1798" t="s">
        <v>18349</v>
      </c>
      <c r="H1798" t="s">
        <v>5269</v>
      </c>
      <c r="I1798" t="s">
        <v>22206</v>
      </c>
      <c r="J1798" t="s">
        <v>5823</v>
      </c>
      <c r="K1798" t="s">
        <v>3422</v>
      </c>
      <c r="L1798" t="s">
        <v>12378</v>
      </c>
      <c r="M1798" t="s">
        <v>12379</v>
      </c>
      <c r="N1798" t="s">
        <v>5419</v>
      </c>
    </row>
    <row r="1799" spans="1:21" x14ac:dyDescent="0.2">
      <c r="A1799">
        <v>4307</v>
      </c>
      <c r="B1799" t="s">
        <v>1697</v>
      </c>
      <c r="C1799" t="s">
        <v>12380</v>
      </c>
      <c r="D1799" t="s">
        <v>12381</v>
      </c>
      <c r="F1799" t="s">
        <v>6926</v>
      </c>
      <c r="G1799" t="s">
        <v>6905</v>
      </c>
      <c r="H1799" t="s">
        <v>4174</v>
      </c>
      <c r="I1799" t="s">
        <v>22206</v>
      </c>
      <c r="J1799" t="s">
        <v>5823</v>
      </c>
      <c r="K1799" t="s">
        <v>3921</v>
      </c>
      <c r="L1799" t="s">
        <v>12382</v>
      </c>
      <c r="M1799" t="s">
        <v>12383</v>
      </c>
      <c r="N1799" t="s">
        <v>6908</v>
      </c>
      <c r="O1799" t="s">
        <v>5052</v>
      </c>
      <c r="P1799">
        <v>99</v>
      </c>
      <c r="S1799" t="s">
        <v>8193</v>
      </c>
      <c r="T1799" t="s">
        <v>8193</v>
      </c>
      <c r="U1799" t="s">
        <v>8193</v>
      </c>
    </row>
    <row r="1800" spans="1:21" x14ac:dyDescent="0.2">
      <c r="A1800">
        <v>4308</v>
      </c>
      <c r="B1800" t="s">
        <v>1697</v>
      </c>
      <c r="C1800" t="s">
        <v>12384</v>
      </c>
      <c r="D1800" t="s">
        <v>12385</v>
      </c>
      <c r="F1800" t="s">
        <v>6175</v>
      </c>
      <c r="G1800" t="s">
        <v>6854</v>
      </c>
      <c r="H1800" t="s">
        <v>21574</v>
      </c>
      <c r="I1800" t="s">
        <v>22206</v>
      </c>
      <c r="J1800" t="s">
        <v>5823</v>
      </c>
      <c r="K1800" t="s">
        <v>3422</v>
      </c>
      <c r="L1800" t="s">
        <v>12386</v>
      </c>
      <c r="M1800" t="s">
        <v>12387</v>
      </c>
      <c r="O1800" t="s">
        <v>22247</v>
      </c>
      <c r="P1800">
        <v>96</v>
      </c>
      <c r="S1800" t="s">
        <v>12388</v>
      </c>
      <c r="T1800" t="s">
        <v>12388</v>
      </c>
      <c r="U1800" t="s">
        <v>12388</v>
      </c>
    </row>
    <row r="1801" spans="1:21" x14ac:dyDescent="0.2">
      <c r="A1801">
        <v>4309</v>
      </c>
      <c r="B1801" t="s">
        <v>1697</v>
      </c>
      <c r="C1801" t="s">
        <v>12389</v>
      </c>
      <c r="D1801" t="s">
        <v>7029</v>
      </c>
      <c r="F1801" t="s">
        <v>6175</v>
      </c>
      <c r="G1801" t="s">
        <v>6229</v>
      </c>
      <c r="H1801" t="s">
        <v>4174</v>
      </c>
      <c r="I1801" t="s">
        <v>22206</v>
      </c>
      <c r="J1801" t="s">
        <v>5823</v>
      </c>
      <c r="K1801" t="s">
        <v>3921</v>
      </c>
      <c r="L1801" t="s">
        <v>12390</v>
      </c>
      <c r="M1801" t="s">
        <v>12391</v>
      </c>
      <c r="O1801" t="s">
        <v>22242</v>
      </c>
      <c r="P1801">
        <v>18</v>
      </c>
      <c r="S1801" t="s">
        <v>12392</v>
      </c>
      <c r="T1801" t="s">
        <v>12392</v>
      </c>
      <c r="U1801" t="s">
        <v>12392</v>
      </c>
    </row>
    <row r="1802" spans="1:21" x14ac:dyDescent="0.2">
      <c r="A1802">
        <v>431</v>
      </c>
      <c r="B1802" t="s">
        <v>1697</v>
      </c>
      <c r="C1802" t="s">
        <v>12393</v>
      </c>
      <c r="D1802" t="s">
        <v>5202</v>
      </c>
      <c r="E1802" t="s">
        <v>20879</v>
      </c>
      <c r="F1802" t="s">
        <v>10362</v>
      </c>
      <c r="G1802" t="s">
        <v>10583</v>
      </c>
      <c r="H1802" t="s">
        <v>4174</v>
      </c>
      <c r="I1802" t="s">
        <v>22206</v>
      </c>
      <c r="J1802" t="s">
        <v>5823</v>
      </c>
      <c r="K1802" t="s">
        <v>3545</v>
      </c>
      <c r="L1802" t="s">
        <v>5260</v>
      </c>
      <c r="M1802" t="s">
        <v>5261</v>
      </c>
      <c r="O1802" t="s">
        <v>3405</v>
      </c>
      <c r="P1802">
        <v>114</v>
      </c>
      <c r="S1802" t="s">
        <v>7417</v>
      </c>
      <c r="T1802" t="s">
        <v>7417</v>
      </c>
      <c r="U1802" t="s">
        <v>7417</v>
      </c>
    </row>
    <row r="1803" spans="1:21" x14ac:dyDescent="0.2">
      <c r="A1803">
        <v>4315</v>
      </c>
      <c r="B1803" t="s">
        <v>1697</v>
      </c>
      <c r="C1803" t="s">
        <v>4938</v>
      </c>
      <c r="D1803" t="s">
        <v>4939</v>
      </c>
      <c r="F1803" t="s">
        <v>3669</v>
      </c>
      <c r="G1803" t="s">
        <v>3885</v>
      </c>
      <c r="H1803" t="s">
        <v>9414</v>
      </c>
      <c r="I1803" t="s">
        <v>3428</v>
      </c>
      <c r="J1803" t="s">
        <v>3467</v>
      </c>
      <c r="K1803" t="s">
        <v>3422</v>
      </c>
      <c r="L1803" t="s">
        <v>12394</v>
      </c>
      <c r="M1803" t="s">
        <v>12395</v>
      </c>
      <c r="O1803" t="s">
        <v>3598</v>
      </c>
      <c r="P1803">
        <v>70</v>
      </c>
      <c r="Q1803" t="s">
        <v>4485</v>
      </c>
      <c r="R1803">
        <v>203</v>
      </c>
      <c r="S1803" t="s">
        <v>9645</v>
      </c>
      <c r="T1803" t="s">
        <v>9645</v>
      </c>
      <c r="U1803" t="s">
        <v>7015</v>
      </c>
    </row>
    <row r="1804" spans="1:21" x14ac:dyDescent="0.2">
      <c r="A1804">
        <v>4318</v>
      </c>
      <c r="B1804" t="s">
        <v>1697</v>
      </c>
      <c r="C1804" t="s">
        <v>12396</v>
      </c>
      <c r="D1804" t="s">
        <v>12397</v>
      </c>
      <c r="I1804" t="s">
        <v>3595</v>
      </c>
      <c r="J1804" t="s">
        <v>3628</v>
      </c>
      <c r="K1804" t="s">
        <v>4150</v>
      </c>
      <c r="L1804" t="s">
        <v>12398</v>
      </c>
      <c r="M1804" t="s">
        <v>12399</v>
      </c>
      <c r="N1804" t="s">
        <v>3394</v>
      </c>
      <c r="Q1804" t="s">
        <v>4554</v>
      </c>
      <c r="R1804">
        <v>161</v>
      </c>
      <c r="S1804" t="s">
        <v>6379</v>
      </c>
      <c r="T1804" t="s">
        <v>6379</v>
      </c>
      <c r="U1804" t="s">
        <v>6379</v>
      </c>
    </row>
    <row r="1805" spans="1:21" x14ac:dyDescent="0.2">
      <c r="A1805">
        <v>4319</v>
      </c>
      <c r="B1805" t="s">
        <v>1697</v>
      </c>
      <c r="C1805" t="s">
        <v>12400</v>
      </c>
      <c r="D1805" t="s">
        <v>12401</v>
      </c>
      <c r="I1805" t="s">
        <v>3561</v>
      </c>
      <c r="J1805" t="s">
        <v>3628</v>
      </c>
      <c r="K1805" t="s">
        <v>4150</v>
      </c>
      <c r="L1805" t="s">
        <v>12402</v>
      </c>
      <c r="M1805" t="s">
        <v>12403</v>
      </c>
      <c r="Q1805" t="s">
        <v>4554</v>
      </c>
      <c r="R1805">
        <v>161</v>
      </c>
      <c r="S1805" t="s">
        <v>7741</v>
      </c>
      <c r="T1805" t="s">
        <v>7741</v>
      </c>
      <c r="U1805" t="s">
        <v>7741</v>
      </c>
    </row>
    <row r="1806" spans="1:21" ht="140.25" x14ac:dyDescent="0.2">
      <c r="A1806">
        <v>432</v>
      </c>
      <c r="B1806" t="s">
        <v>1697</v>
      </c>
      <c r="C1806" t="s">
        <v>12404</v>
      </c>
      <c r="D1806" t="s">
        <v>5202</v>
      </c>
      <c r="F1806" t="s">
        <v>7919</v>
      </c>
      <c r="G1806" t="s">
        <v>21575</v>
      </c>
      <c r="H1806" t="s">
        <v>4243</v>
      </c>
      <c r="K1806" t="s">
        <v>3545</v>
      </c>
      <c r="L1806" t="s">
        <v>12405</v>
      </c>
      <c r="M1806" t="s">
        <v>12406</v>
      </c>
      <c r="N1806" s="54" t="s">
        <v>12407</v>
      </c>
      <c r="O1806" t="s">
        <v>3405</v>
      </c>
      <c r="P1806">
        <v>114</v>
      </c>
      <c r="S1806" t="s">
        <v>10648</v>
      </c>
      <c r="T1806" t="s">
        <v>10648</v>
      </c>
      <c r="U1806" t="s">
        <v>10648</v>
      </c>
    </row>
    <row r="1807" spans="1:21" x14ac:dyDescent="0.2">
      <c r="A1807">
        <v>433</v>
      </c>
      <c r="B1807" t="s">
        <v>1697</v>
      </c>
      <c r="C1807" t="s">
        <v>12408</v>
      </c>
      <c r="D1807" t="s">
        <v>5202</v>
      </c>
      <c r="F1807" t="s">
        <v>7919</v>
      </c>
      <c r="G1807" t="s">
        <v>11318</v>
      </c>
      <c r="H1807" t="s">
        <v>4174</v>
      </c>
      <c r="I1807" t="s">
        <v>22206</v>
      </c>
      <c r="J1807" t="s">
        <v>5823</v>
      </c>
      <c r="K1807" t="s">
        <v>5028</v>
      </c>
      <c r="L1807" t="s">
        <v>12409</v>
      </c>
      <c r="M1807" t="s">
        <v>12410</v>
      </c>
      <c r="O1807" t="s">
        <v>3405</v>
      </c>
      <c r="P1807">
        <v>114</v>
      </c>
      <c r="S1807" t="s">
        <v>12411</v>
      </c>
      <c r="T1807" t="s">
        <v>12411</v>
      </c>
      <c r="U1807" t="s">
        <v>12411</v>
      </c>
    </row>
    <row r="1808" spans="1:21" x14ac:dyDescent="0.2">
      <c r="A1808">
        <v>434</v>
      </c>
      <c r="B1808" t="s">
        <v>1697</v>
      </c>
      <c r="C1808" t="s">
        <v>5274</v>
      </c>
      <c r="D1808" t="s">
        <v>5202</v>
      </c>
      <c r="F1808" t="s">
        <v>10362</v>
      </c>
      <c r="G1808" t="s">
        <v>10583</v>
      </c>
      <c r="H1808" t="s">
        <v>4174</v>
      </c>
      <c r="I1808" t="s">
        <v>22206</v>
      </c>
      <c r="J1808" t="s">
        <v>5823</v>
      </c>
      <c r="K1808" t="s">
        <v>3545</v>
      </c>
      <c r="L1808" t="s">
        <v>5275</v>
      </c>
      <c r="M1808" t="s">
        <v>5276</v>
      </c>
      <c r="O1808" t="s">
        <v>3405</v>
      </c>
      <c r="P1808">
        <v>114</v>
      </c>
      <c r="S1808" t="s">
        <v>12412</v>
      </c>
      <c r="T1808" t="s">
        <v>12412</v>
      </c>
      <c r="U1808" t="s">
        <v>12412</v>
      </c>
    </row>
    <row r="1809" spans="1:21" x14ac:dyDescent="0.2">
      <c r="A1809">
        <v>4343</v>
      </c>
      <c r="B1809" t="s">
        <v>1697</v>
      </c>
      <c r="C1809" t="s">
        <v>12413</v>
      </c>
      <c r="D1809" t="s">
        <v>5202</v>
      </c>
      <c r="E1809" t="s">
        <v>20878</v>
      </c>
      <c r="F1809" t="s">
        <v>6837</v>
      </c>
      <c r="G1809" t="s">
        <v>16766</v>
      </c>
      <c r="H1809" t="s">
        <v>3421</v>
      </c>
      <c r="I1809" t="s">
        <v>22206</v>
      </c>
      <c r="J1809" t="s">
        <v>5823</v>
      </c>
      <c r="K1809" t="s">
        <v>5005</v>
      </c>
      <c r="L1809" t="s">
        <v>12414</v>
      </c>
      <c r="M1809" t="s">
        <v>12415</v>
      </c>
      <c r="N1809" t="s">
        <v>6850</v>
      </c>
    </row>
    <row r="1810" spans="1:21" x14ac:dyDescent="0.2">
      <c r="A1810">
        <v>435</v>
      </c>
      <c r="B1810" t="s">
        <v>1697</v>
      </c>
      <c r="C1810" t="s">
        <v>12416</v>
      </c>
      <c r="D1810" t="s">
        <v>5202</v>
      </c>
      <c r="F1810" t="s">
        <v>7919</v>
      </c>
      <c r="G1810" t="s">
        <v>21576</v>
      </c>
      <c r="H1810" t="s">
        <v>4174</v>
      </c>
      <c r="I1810" t="s">
        <v>22206</v>
      </c>
      <c r="J1810" t="s">
        <v>5823</v>
      </c>
      <c r="K1810" t="s">
        <v>3545</v>
      </c>
      <c r="L1810" t="s">
        <v>12417</v>
      </c>
      <c r="M1810" t="s">
        <v>12418</v>
      </c>
      <c r="O1810" t="s">
        <v>3405</v>
      </c>
      <c r="P1810">
        <v>114</v>
      </c>
      <c r="S1810" t="s">
        <v>5228</v>
      </c>
      <c r="T1810" t="s">
        <v>5228</v>
      </c>
      <c r="U1810" t="s">
        <v>5228</v>
      </c>
    </row>
    <row r="1811" spans="1:21" x14ac:dyDescent="0.2">
      <c r="A1811">
        <v>436</v>
      </c>
      <c r="B1811" t="s">
        <v>1697</v>
      </c>
      <c r="C1811" t="s">
        <v>5291</v>
      </c>
      <c r="D1811" t="s">
        <v>5202</v>
      </c>
      <c r="E1811" t="s">
        <v>20879</v>
      </c>
      <c r="F1811" t="s">
        <v>10362</v>
      </c>
      <c r="G1811" t="s">
        <v>6905</v>
      </c>
      <c r="H1811" t="s">
        <v>4174</v>
      </c>
      <c r="I1811" t="s">
        <v>22206</v>
      </c>
      <c r="J1811" t="s">
        <v>5823</v>
      </c>
      <c r="K1811" t="s">
        <v>3545</v>
      </c>
      <c r="L1811" t="s">
        <v>5292</v>
      </c>
      <c r="M1811" t="s">
        <v>5293</v>
      </c>
      <c r="O1811" t="s">
        <v>3405</v>
      </c>
      <c r="P1811">
        <v>54</v>
      </c>
      <c r="S1811" t="s">
        <v>12419</v>
      </c>
      <c r="T1811" t="s">
        <v>12419</v>
      </c>
      <c r="U1811" t="s">
        <v>12419</v>
      </c>
    </row>
    <row r="1812" spans="1:21" x14ac:dyDescent="0.2">
      <c r="A1812">
        <v>4360</v>
      </c>
      <c r="B1812" t="s">
        <v>1697</v>
      </c>
      <c r="C1812" t="s">
        <v>12420</v>
      </c>
      <c r="D1812" t="s">
        <v>4678</v>
      </c>
      <c r="E1812" t="s">
        <v>20884</v>
      </c>
      <c r="F1812" t="s">
        <v>7169</v>
      </c>
      <c r="G1812" t="s">
        <v>8275</v>
      </c>
      <c r="H1812" t="s">
        <v>4174</v>
      </c>
      <c r="I1812" t="s">
        <v>22206</v>
      </c>
      <c r="J1812" t="s">
        <v>5823</v>
      </c>
      <c r="K1812" t="s">
        <v>5005</v>
      </c>
      <c r="L1812" t="s">
        <v>12421</v>
      </c>
      <c r="M1812" t="s">
        <v>12422</v>
      </c>
      <c r="N1812" t="s">
        <v>6908</v>
      </c>
      <c r="O1812" t="s">
        <v>6930</v>
      </c>
      <c r="P1812">
        <v>92</v>
      </c>
      <c r="S1812" t="s">
        <v>12423</v>
      </c>
      <c r="T1812" t="s">
        <v>12423</v>
      </c>
      <c r="U1812" t="s">
        <v>12423</v>
      </c>
    </row>
    <row r="1813" spans="1:21" x14ac:dyDescent="0.2">
      <c r="A1813">
        <v>4361</v>
      </c>
      <c r="B1813" t="s">
        <v>1697</v>
      </c>
      <c r="C1813" t="s">
        <v>12424</v>
      </c>
      <c r="D1813" t="s">
        <v>4678</v>
      </c>
      <c r="E1813" t="s">
        <v>20884</v>
      </c>
      <c r="F1813" t="s">
        <v>7169</v>
      </c>
      <c r="G1813" t="s">
        <v>14794</v>
      </c>
      <c r="H1813" t="s">
        <v>4174</v>
      </c>
      <c r="I1813" t="s">
        <v>22206</v>
      </c>
      <c r="J1813" t="s">
        <v>5823</v>
      </c>
      <c r="K1813" t="s">
        <v>5005</v>
      </c>
      <c r="L1813" t="s">
        <v>12425</v>
      </c>
      <c r="M1813" t="s">
        <v>12426</v>
      </c>
      <c r="N1813" t="s">
        <v>6908</v>
      </c>
      <c r="O1813" t="s">
        <v>22241</v>
      </c>
      <c r="P1813">
        <v>92</v>
      </c>
      <c r="S1813" t="s">
        <v>12423</v>
      </c>
      <c r="T1813" t="s">
        <v>12423</v>
      </c>
      <c r="U1813" t="s">
        <v>12423</v>
      </c>
    </row>
    <row r="1814" spans="1:21" x14ac:dyDescent="0.2">
      <c r="A1814">
        <v>437</v>
      </c>
      <c r="B1814" t="s">
        <v>1697</v>
      </c>
      <c r="C1814" t="s">
        <v>12427</v>
      </c>
      <c r="D1814" t="s">
        <v>5202</v>
      </c>
      <c r="F1814" t="s">
        <v>7919</v>
      </c>
      <c r="G1814" t="s">
        <v>21577</v>
      </c>
      <c r="H1814" t="s">
        <v>11342</v>
      </c>
      <c r="I1814" t="s">
        <v>22206</v>
      </c>
      <c r="J1814" t="s">
        <v>5823</v>
      </c>
      <c r="K1814" t="s">
        <v>3545</v>
      </c>
      <c r="L1814" t="s">
        <v>12428</v>
      </c>
      <c r="M1814" t="s">
        <v>12429</v>
      </c>
      <c r="O1814" t="s">
        <v>5263</v>
      </c>
      <c r="P1814">
        <v>54</v>
      </c>
      <c r="S1814" t="s">
        <v>12048</v>
      </c>
      <c r="T1814" t="s">
        <v>12048</v>
      </c>
      <c r="U1814" t="s">
        <v>12048</v>
      </c>
    </row>
    <row r="1815" spans="1:21" x14ac:dyDescent="0.2">
      <c r="A1815">
        <v>4371</v>
      </c>
      <c r="B1815" t="s">
        <v>1697</v>
      </c>
      <c r="C1815" t="s">
        <v>4656</v>
      </c>
      <c r="D1815" t="s">
        <v>12430</v>
      </c>
      <c r="F1815" t="s">
        <v>7046</v>
      </c>
      <c r="G1815" t="s">
        <v>7763</v>
      </c>
      <c r="H1815" t="s">
        <v>4551</v>
      </c>
      <c r="I1815" t="s">
        <v>22206</v>
      </c>
      <c r="J1815" t="s">
        <v>5823</v>
      </c>
      <c r="K1815" t="s">
        <v>3422</v>
      </c>
      <c r="L1815" t="s">
        <v>12431</v>
      </c>
      <c r="M1815" t="s">
        <v>12432</v>
      </c>
      <c r="N1815" t="s">
        <v>12433</v>
      </c>
    </row>
    <row r="1816" spans="1:21" x14ac:dyDescent="0.2">
      <c r="A1816">
        <v>4373</v>
      </c>
      <c r="B1816" t="s">
        <v>1697</v>
      </c>
      <c r="C1816" t="s">
        <v>12434</v>
      </c>
      <c r="D1816" t="s">
        <v>7301</v>
      </c>
      <c r="F1816" t="s">
        <v>6175</v>
      </c>
      <c r="G1816" t="s">
        <v>8100</v>
      </c>
      <c r="H1816" t="s">
        <v>4174</v>
      </c>
      <c r="I1816" t="s">
        <v>22206</v>
      </c>
      <c r="J1816" t="s">
        <v>5823</v>
      </c>
      <c r="K1816" t="s">
        <v>3921</v>
      </c>
      <c r="L1816" t="s">
        <v>12435</v>
      </c>
      <c r="M1816" t="s">
        <v>12436</v>
      </c>
      <c r="N1816" t="s">
        <v>6908</v>
      </c>
      <c r="O1816" t="s">
        <v>22247</v>
      </c>
      <c r="P1816">
        <v>96</v>
      </c>
      <c r="S1816" t="s">
        <v>12437</v>
      </c>
      <c r="T1816" t="s">
        <v>12437</v>
      </c>
      <c r="U1816" t="s">
        <v>12437</v>
      </c>
    </row>
    <row r="1817" spans="1:21" x14ac:dyDescent="0.2">
      <c r="A1817">
        <v>4376</v>
      </c>
      <c r="B1817" t="s">
        <v>1697</v>
      </c>
      <c r="C1817" t="s">
        <v>12438</v>
      </c>
      <c r="D1817" t="s">
        <v>5202</v>
      </c>
      <c r="F1817" t="s">
        <v>6837</v>
      </c>
      <c r="G1817" t="s">
        <v>21578</v>
      </c>
      <c r="H1817" t="s">
        <v>4658</v>
      </c>
      <c r="I1817" t="s">
        <v>22206</v>
      </c>
      <c r="J1817" t="s">
        <v>5823</v>
      </c>
      <c r="K1817" t="s">
        <v>3921</v>
      </c>
      <c r="L1817" t="s">
        <v>12439</v>
      </c>
      <c r="M1817" t="s">
        <v>12440</v>
      </c>
      <c r="N1817" t="s">
        <v>21579</v>
      </c>
      <c r="O1817" t="s">
        <v>22242</v>
      </c>
      <c r="P1817">
        <v>18</v>
      </c>
      <c r="S1817" t="s">
        <v>6657</v>
      </c>
      <c r="T1817" t="s">
        <v>6657</v>
      </c>
      <c r="U1817" t="s">
        <v>6657</v>
      </c>
    </row>
    <row r="1818" spans="1:21" x14ac:dyDescent="0.2">
      <c r="A1818">
        <v>4377</v>
      </c>
      <c r="B1818" t="s">
        <v>1697</v>
      </c>
      <c r="C1818" t="s">
        <v>12441</v>
      </c>
      <c r="D1818" t="s">
        <v>4678</v>
      </c>
      <c r="E1818" t="s">
        <v>20884</v>
      </c>
      <c r="F1818" t="s">
        <v>7169</v>
      </c>
      <c r="G1818" t="s">
        <v>5445</v>
      </c>
      <c r="H1818" t="s">
        <v>4174</v>
      </c>
      <c r="I1818" t="s">
        <v>22206</v>
      </c>
      <c r="J1818" t="s">
        <v>5823</v>
      </c>
      <c r="K1818" t="s">
        <v>5005</v>
      </c>
      <c r="L1818" t="s">
        <v>12442</v>
      </c>
      <c r="M1818" t="s">
        <v>12443</v>
      </c>
      <c r="N1818" t="s">
        <v>20980</v>
      </c>
      <c r="O1818" t="s">
        <v>22242</v>
      </c>
      <c r="P1818">
        <v>18</v>
      </c>
      <c r="S1818" t="s">
        <v>12444</v>
      </c>
      <c r="T1818" t="s">
        <v>12444</v>
      </c>
      <c r="U1818" t="s">
        <v>12444</v>
      </c>
    </row>
    <row r="1819" spans="1:21" x14ac:dyDescent="0.2">
      <c r="A1819">
        <v>438</v>
      </c>
      <c r="B1819" t="s">
        <v>1697</v>
      </c>
      <c r="C1819" t="s">
        <v>12445</v>
      </c>
      <c r="D1819" t="s">
        <v>5202</v>
      </c>
      <c r="F1819" t="s">
        <v>7919</v>
      </c>
      <c r="G1819" t="s">
        <v>21580</v>
      </c>
      <c r="H1819" t="s">
        <v>21581</v>
      </c>
      <c r="I1819" t="s">
        <v>9165</v>
      </c>
      <c r="J1819" t="s">
        <v>3963</v>
      </c>
      <c r="K1819" t="s">
        <v>3545</v>
      </c>
      <c r="L1819" t="s">
        <v>12447</v>
      </c>
      <c r="M1819" t="s">
        <v>12448</v>
      </c>
      <c r="O1819" t="s">
        <v>6551</v>
      </c>
      <c r="P1819">
        <v>55</v>
      </c>
      <c r="S1819" t="s">
        <v>7417</v>
      </c>
      <c r="T1819" t="s">
        <v>7417</v>
      </c>
      <c r="U1819" t="s">
        <v>7417</v>
      </c>
    </row>
    <row r="1820" spans="1:21" x14ac:dyDescent="0.2">
      <c r="A1820">
        <v>4382</v>
      </c>
      <c r="B1820" t="s">
        <v>1697</v>
      </c>
      <c r="C1820" t="s">
        <v>12449</v>
      </c>
      <c r="D1820" t="s">
        <v>12450</v>
      </c>
      <c r="F1820" t="s">
        <v>12451</v>
      </c>
      <c r="G1820" t="s">
        <v>6229</v>
      </c>
      <c r="H1820" t="s">
        <v>12452</v>
      </c>
      <c r="I1820" t="s">
        <v>12453</v>
      </c>
      <c r="J1820" t="s">
        <v>6376</v>
      </c>
      <c r="K1820" t="s">
        <v>3422</v>
      </c>
      <c r="L1820" t="s">
        <v>12454</v>
      </c>
      <c r="M1820" t="s">
        <v>12455</v>
      </c>
      <c r="O1820" t="s">
        <v>3605</v>
      </c>
      <c r="P1820">
        <v>74</v>
      </c>
      <c r="Q1820" t="s">
        <v>4485</v>
      </c>
      <c r="R1820">
        <v>202</v>
      </c>
      <c r="S1820" t="s">
        <v>8398</v>
      </c>
      <c r="T1820" t="s">
        <v>8398</v>
      </c>
      <c r="U1820" t="s">
        <v>5073</v>
      </c>
    </row>
    <row r="1821" spans="1:21" x14ac:dyDescent="0.2">
      <c r="A1821">
        <v>4383</v>
      </c>
      <c r="B1821" t="s">
        <v>1697</v>
      </c>
      <c r="C1821" t="s">
        <v>12456</v>
      </c>
      <c r="D1821" t="s">
        <v>12457</v>
      </c>
      <c r="F1821" t="s">
        <v>6158</v>
      </c>
      <c r="G1821" t="s">
        <v>7763</v>
      </c>
      <c r="H1821" t="s">
        <v>4551</v>
      </c>
      <c r="I1821" t="s">
        <v>22206</v>
      </c>
      <c r="J1821" t="s">
        <v>5823</v>
      </c>
      <c r="K1821" t="s">
        <v>3422</v>
      </c>
      <c r="L1821" t="s">
        <v>12458</v>
      </c>
      <c r="M1821" t="s">
        <v>12459</v>
      </c>
      <c r="N1821" t="s">
        <v>5419</v>
      </c>
    </row>
    <row r="1822" spans="1:21" x14ac:dyDescent="0.2">
      <c r="A1822">
        <v>439</v>
      </c>
      <c r="B1822" t="s">
        <v>1697</v>
      </c>
      <c r="C1822" t="s">
        <v>11605</v>
      </c>
      <c r="D1822" t="s">
        <v>5202</v>
      </c>
      <c r="F1822" t="s">
        <v>10362</v>
      </c>
      <c r="G1822" t="s">
        <v>19580</v>
      </c>
      <c r="H1822" t="s">
        <v>4174</v>
      </c>
      <c r="I1822" t="s">
        <v>22206</v>
      </c>
      <c r="J1822" t="s">
        <v>5823</v>
      </c>
      <c r="K1822" t="s">
        <v>3545</v>
      </c>
      <c r="L1822" t="s">
        <v>11606</v>
      </c>
      <c r="M1822" t="s">
        <v>11607</v>
      </c>
      <c r="O1822" t="s">
        <v>6551</v>
      </c>
      <c r="P1822">
        <v>55</v>
      </c>
      <c r="S1822" t="s">
        <v>7417</v>
      </c>
      <c r="T1822" t="s">
        <v>7417</v>
      </c>
      <c r="U1822" t="s">
        <v>7417</v>
      </c>
    </row>
    <row r="1823" spans="1:21" x14ac:dyDescent="0.2">
      <c r="A1823">
        <v>4393</v>
      </c>
      <c r="B1823" t="s">
        <v>1697</v>
      </c>
      <c r="C1823" t="s">
        <v>12460</v>
      </c>
      <c r="D1823" t="s">
        <v>5202</v>
      </c>
      <c r="E1823" t="s">
        <v>20879</v>
      </c>
      <c r="F1823" t="s">
        <v>6837</v>
      </c>
      <c r="G1823" t="s">
        <v>16766</v>
      </c>
      <c r="H1823" t="s">
        <v>3421</v>
      </c>
      <c r="I1823" t="s">
        <v>22206</v>
      </c>
      <c r="J1823" t="s">
        <v>5823</v>
      </c>
      <c r="K1823" t="s">
        <v>3921</v>
      </c>
      <c r="L1823" t="s">
        <v>12461</v>
      </c>
      <c r="M1823" t="s">
        <v>12462</v>
      </c>
      <c r="N1823" t="s">
        <v>5419</v>
      </c>
    </row>
    <row r="1824" spans="1:21" x14ac:dyDescent="0.2">
      <c r="A1824">
        <v>4399</v>
      </c>
      <c r="B1824" t="s">
        <v>1697</v>
      </c>
      <c r="C1824" t="s">
        <v>12463</v>
      </c>
      <c r="D1824" t="s">
        <v>5202</v>
      </c>
      <c r="E1824" t="s">
        <v>20879</v>
      </c>
      <c r="F1824" t="s">
        <v>7919</v>
      </c>
      <c r="G1824" t="s">
        <v>3542</v>
      </c>
      <c r="H1824" t="s">
        <v>4174</v>
      </c>
      <c r="I1824" t="s">
        <v>22206</v>
      </c>
      <c r="J1824" t="s">
        <v>5823</v>
      </c>
      <c r="K1824" t="s">
        <v>3921</v>
      </c>
      <c r="L1824" t="s">
        <v>12464</v>
      </c>
      <c r="M1824" t="s">
        <v>12465</v>
      </c>
      <c r="O1824" t="s">
        <v>5052</v>
      </c>
      <c r="P1824">
        <v>99</v>
      </c>
      <c r="S1824" t="s">
        <v>5780</v>
      </c>
      <c r="T1824" t="s">
        <v>5780</v>
      </c>
      <c r="U1824" t="s">
        <v>5780</v>
      </c>
    </row>
    <row r="1825" spans="1:21" x14ac:dyDescent="0.2">
      <c r="A1825">
        <v>440</v>
      </c>
      <c r="B1825" t="s">
        <v>1697</v>
      </c>
      <c r="C1825" t="s">
        <v>12466</v>
      </c>
      <c r="D1825" t="s">
        <v>5202</v>
      </c>
      <c r="F1825" t="s">
        <v>7919</v>
      </c>
      <c r="G1825" t="s">
        <v>21513</v>
      </c>
      <c r="H1825" t="s">
        <v>4174</v>
      </c>
      <c r="I1825" t="s">
        <v>22206</v>
      </c>
      <c r="J1825" t="s">
        <v>5823</v>
      </c>
      <c r="K1825" t="s">
        <v>3545</v>
      </c>
      <c r="L1825" t="s">
        <v>12467</v>
      </c>
      <c r="M1825" t="s">
        <v>12468</v>
      </c>
      <c r="O1825" t="s">
        <v>20887</v>
      </c>
      <c r="P1825">
        <v>112</v>
      </c>
      <c r="S1825" t="s">
        <v>7417</v>
      </c>
      <c r="T1825" t="s">
        <v>7417</v>
      </c>
      <c r="U1825" t="s">
        <v>7417</v>
      </c>
    </row>
    <row r="1826" spans="1:21" x14ac:dyDescent="0.2">
      <c r="A1826">
        <v>4400</v>
      </c>
      <c r="B1826" t="s">
        <v>1697</v>
      </c>
      <c r="C1826" t="s">
        <v>12469</v>
      </c>
      <c r="D1826" t="s">
        <v>12470</v>
      </c>
      <c r="F1826" t="s">
        <v>3669</v>
      </c>
      <c r="G1826" t="s">
        <v>18349</v>
      </c>
      <c r="H1826" t="s">
        <v>5269</v>
      </c>
      <c r="I1826" t="s">
        <v>22206</v>
      </c>
      <c r="J1826" t="s">
        <v>5823</v>
      </c>
      <c r="K1826" t="s">
        <v>3422</v>
      </c>
      <c r="L1826" t="s">
        <v>12471</v>
      </c>
      <c r="M1826" t="s">
        <v>12472</v>
      </c>
      <c r="N1826" t="s">
        <v>12473</v>
      </c>
    </row>
    <row r="1827" spans="1:21" x14ac:dyDescent="0.2">
      <c r="A1827">
        <v>4401</v>
      </c>
      <c r="B1827" t="s">
        <v>1697</v>
      </c>
      <c r="C1827" t="s">
        <v>12474</v>
      </c>
      <c r="D1827" t="s">
        <v>4678</v>
      </c>
      <c r="E1827" t="s">
        <v>20884</v>
      </c>
      <c r="F1827" t="s">
        <v>7954</v>
      </c>
      <c r="G1827" t="s">
        <v>12995</v>
      </c>
      <c r="H1827" t="s">
        <v>3723</v>
      </c>
      <c r="I1827" t="s">
        <v>22206</v>
      </c>
      <c r="J1827" t="s">
        <v>5823</v>
      </c>
      <c r="K1827" t="s">
        <v>3430</v>
      </c>
      <c r="L1827" t="s">
        <v>12475</v>
      </c>
      <c r="M1827" t="s">
        <v>12476</v>
      </c>
      <c r="O1827" t="s">
        <v>5205</v>
      </c>
      <c r="P1827">
        <v>73</v>
      </c>
      <c r="S1827" t="s">
        <v>12388</v>
      </c>
      <c r="T1827" t="s">
        <v>12388</v>
      </c>
      <c r="U1827" t="s">
        <v>12388</v>
      </c>
    </row>
    <row r="1828" spans="1:21" x14ac:dyDescent="0.2">
      <c r="A1828">
        <v>4402</v>
      </c>
      <c r="B1828" t="s">
        <v>1697</v>
      </c>
      <c r="C1828" t="s">
        <v>12477</v>
      </c>
      <c r="D1828" t="s">
        <v>6100</v>
      </c>
      <c r="E1828" t="s">
        <v>20884</v>
      </c>
      <c r="F1828" t="s">
        <v>12478</v>
      </c>
      <c r="G1828" t="s">
        <v>3387</v>
      </c>
      <c r="H1828" t="s">
        <v>4174</v>
      </c>
      <c r="I1828" t="s">
        <v>22206</v>
      </c>
      <c r="J1828" t="s">
        <v>5823</v>
      </c>
      <c r="K1828" t="s">
        <v>5340</v>
      </c>
      <c r="L1828" t="s">
        <v>12479</v>
      </c>
      <c r="M1828" t="s">
        <v>12480</v>
      </c>
      <c r="O1828" t="s">
        <v>3598</v>
      </c>
      <c r="P1828">
        <v>95</v>
      </c>
      <c r="S1828" t="s">
        <v>12481</v>
      </c>
      <c r="T1828" t="s">
        <v>12481</v>
      </c>
      <c r="U1828" t="s">
        <v>12481</v>
      </c>
    </row>
    <row r="1829" spans="1:21" x14ac:dyDescent="0.2">
      <c r="A1829">
        <v>4403</v>
      </c>
      <c r="B1829" t="s">
        <v>1697</v>
      </c>
      <c r="C1829" t="s">
        <v>12482</v>
      </c>
      <c r="D1829" t="s">
        <v>12483</v>
      </c>
      <c r="F1829" t="s">
        <v>8063</v>
      </c>
      <c r="G1829" t="s">
        <v>7254</v>
      </c>
      <c r="H1829" t="s">
        <v>20981</v>
      </c>
      <c r="I1829" t="s">
        <v>4933</v>
      </c>
      <c r="J1829" t="s">
        <v>3725</v>
      </c>
      <c r="K1829" t="s">
        <v>3430</v>
      </c>
      <c r="L1829" t="s">
        <v>12484</v>
      </c>
      <c r="M1829" t="s">
        <v>12485</v>
      </c>
      <c r="O1829" t="s">
        <v>22241</v>
      </c>
      <c r="P1829">
        <v>14</v>
      </c>
      <c r="Q1829" t="s">
        <v>4485</v>
      </c>
      <c r="R1829">
        <v>170</v>
      </c>
      <c r="S1829" t="s">
        <v>10986</v>
      </c>
      <c r="T1829" t="s">
        <v>10986</v>
      </c>
      <c r="U1829" t="s">
        <v>4402</v>
      </c>
    </row>
    <row r="1830" spans="1:21" x14ac:dyDescent="0.2">
      <c r="A1830">
        <v>4404</v>
      </c>
      <c r="B1830" t="s">
        <v>1697</v>
      </c>
      <c r="C1830" t="s">
        <v>12486</v>
      </c>
      <c r="D1830" t="s">
        <v>5202</v>
      </c>
      <c r="E1830" t="s">
        <v>20879</v>
      </c>
      <c r="F1830" t="s">
        <v>7919</v>
      </c>
      <c r="G1830" t="s">
        <v>7163</v>
      </c>
      <c r="H1830" t="s">
        <v>20945</v>
      </c>
      <c r="I1830" t="s">
        <v>22206</v>
      </c>
      <c r="J1830" t="s">
        <v>5823</v>
      </c>
      <c r="K1830" t="s">
        <v>3430</v>
      </c>
      <c r="L1830" t="s">
        <v>12487</v>
      </c>
      <c r="M1830" t="s">
        <v>12488</v>
      </c>
      <c r="O1830" t="s">
        <v>22241</v>
      </c>
      <c r="P1830">
        <v>89</v>
      </c>
      <c r="S1830" t="s">
        <v>12489</v>
      </c>
      <c r="T1830" t="s">
        <v>12489</v>
      </c>
      <c r="U1830" t="s">
        <v>12489</v>
      </c>
    </row>
    <row r="1831" spans="1:21" x14ac:dyDescent="0.2">
      <c r="A1831">
        <v>4405</v>
      </c>
      <c r="B1831" t="s">
        <v>1697</v>
      </c>
      <c r="C1831" t="s">
        <v>12490</v>
      </c>
      <c r="D1831" t="s">
        <v>12491</v>
      </c>
      <c r="F1831" t="s">
        <v>6012</v>
      </c>
      <c r="G1831" t="s">
        <v>3387</v>
      </c>
      <c r="H1831" t="s">
        <v>3640</v>
      </c>
      <c r="I1831" t="s">
        <v>22206</v>
      </c>
      <c r="J1831" t="s">
        <v>5823</v>
      </c>
      <c r="K1831" t="s">
        <v>3422</v>
      </c>
      <c r="L1831" t="s">
        <v>12492</v>
      </c>
      <c r="M1831" t="s">
        <v>12493</v>
      </c>
      <c r="N1831" t="s">
        <v>3490</v>
      </c>
      <c r="S1831" t="s">
        <v>12494</v>
      </c>
      <c r="T1831" t="s">
        <v>12494</v>
      </c>
      <c r="U1831" t="s">
        <v>12494</v>
      </c>
    </row>
    <row r="1832" spans="1:21" x14ac:dyDescent="0.2">
      <c r="A1832">
        <v>4406</v>
      </c>
      <c r="B1832" t="s">
        <v>1697</v>
      </c>
      <c r="C1832" t="s">
        <v>12495</v>
      </c>
      <c r="D1832" t="s">
        <v>5202</v>
      </c>
      <c r="E1832" t="s">
        <v>20879</v>
      </c>
      <c r="F1832" t="s">
        <v>8927</v>
      </c>
      <c r="G1832" t="s">
        <v>5547</v>
      </c>
      <c r="H1832" t="s">
        <v>4174</v>
      </c>
      <c r="I1832" t="s">
        <v>22206</v>
      </c>
      <c r="J1832" t="s">
        <v>5823</v>
      </c>
      <c r="K1832" t="s">
        <v>3921</v>
      </c>
      <c r="L1832" t="s">
        <v>12496</v>
      </c>
      <c r="M1832" t="s">
        <v>12497</v>
      </c>
      <c r="O1832" t="s">
        <v>4281</v>
      </c>
      <c r="P1832">
        <v>68</v>
      </c>
      <c r="S1832" t="s">
        <v>11244</v>
      </c>
      <c r="T1832" t="s">
        <v>11244</v>
      </c>
      <c r="U1832" t="s">
        <v>11244</v>
      </c>
    </row>
    <row r="1833" spans="1:21" x14ac:dyDescent="0.2">
      <c r="A1833">
        <v>4407</v>
      </c>
      <c r="B1833" t="s">
        <v>1697</v>
      </c>
      <c r="C1833" t="s">
        <v>12498</v>
      </c>
      <c r="D1833" t="s">
        <v>4678</v>
      </c>
      <c r="E1833" t="s">
        <v>20884</v>
      </c>
      <c r="F1833" t="s">
        <v>7954</v>
      </c>
      <c r="G1833" t="s">
        <v>3387</v>
      </c>
      <c r="H1833" t="s">
        <v>21582</v>
      </c>
      <c r="I1833" t="s">
        <v>22206</v>
      </c>
      <c r="J1833" t="s">
        <v>5823</v>
      </c>
      <c r="K1833" t="s">
        <v>3921</v>
      </c>
      <c r="L1833" t="s">
        <v>12499</v>
      </c>
      <c r="M1833" t="s">
        <v>12500</v>
      </c>
      <c r="O1833" t="s">
        <v>3598</v>
      </c>
      <c r="P1833">
        <v>95</v>
      </c>
      <c r="S1833" t="s">
        <v>12501</v>
      </c>
      <c r="T1833" t="s">
        <v>12501</v>
      </c>
      <c r="U1833" t="s">
        <v>12501</v>
      </c>
    </row>
    <row r="1834" spans="1:21" x14ac:dyDescent="0.2">
      <c r="A1834">
        <v>4408</v>
      </c>
      <c r="B1834" t="s">
        <v>1697</v>
      </c>
      <c r="C1834" t="s">
        <v>5207</v>
      </c>
      <c r="D1834" t="s">
        <v>5208</v>
      </c>
      <c r="F1834" t="s">
        <v>4051</v>
      </c>
      <c r="G1834" t="s">
        <v>3387</v>
      </c>
      <c r="H1834" t="s">
        <v>4174</v>
      </c>
      <c r="I1834" t="s">
        <v>22206</v>
      </c>
      <c r="J1834" t="s">
        <v>5823</v>
      </c>
      <c r="K1834" t="s">
        <v>3921</v>
      </c>
      <c r="L1834" t="s">
        <v>12502</v>
      </c>
      <c r="M1834" t="s">
        <v>12503</v>
      </c>
      <c r="O1834" t="s">
        <v>3598</v>
      </c>
      <c r="P1834">
        <v>73</v>
      </c>
      <c r="S1834" t="s">
        <v>12504</v>
      </c>
      <c r="T1834" t="s">
        <v>12504</v>
      </c>
      <c r="U1834" t="s">
        <v>12504</v>
      </c>
    </row>
    <row r="1835" spans="1:21" x14ac:dyDescent="0.2">
      <c r="A1835">
        <v>4409</v>
      </c>
      <c r="B1835" t="s">
        <v>1697</v>
      </c>
      <c r="C1835" t="s">
        <v>5192</v>
      </c>
      <c r="D1835" t="s">
        <v>4678</v>
      </c>
      <c r="E1835" t="s">
        <v>20884</v>
      </c>
      <c r="F1835" t="s">
        <v>8436</v>
      </c>
      <c r="G1835" t="s">
        <v>3387</v>
      </c>
      <c r="H1835" t="s">
        <v>4174</v>
      </c>
      <c r="I1835" t="s">
        <v>22206</v>
      </c>
      <c r="J1835" t="s">
        <v>5823</v>
      </c>
      <c r="K1835" t="s">
        <v>3921</v>
      </c>
      <c r="L1835" t="s">
        <v>12505</v>
      </c>
      <c r="M1835" t="s">
        <v>12506</v>
      </c>
      <c r="O1835" t="s">
        <v>4281</v>
      </c>
      <c r="P1835">
        <v>68</v>
      </c>
      <c r="S1835" t="s">
        <v>12507</v>
      </c>
      <c r="T1835" t="s">
        <v>12507</v>
      </c>
      <c r="U1835" t="s">
        <v>12507</v>
      </c>
    </row>
    <row r="1836" spans="1:21" x14ac:dyDescent="0.2">
      <c r="A1836">
        <v>441</v>
      </c>
      <c r="B1836" t="s">
        <v>1697</v>
      </c>
      <c r="C1836" t="s">
        <v>12508</v>
      </c>
      <c r="D1836" t="s">
        <v>5202</v>
      </c>
      <c r="F1836" t="s">
        <v>7919</v>
      </c>
      <c r="G1836" t="s">
        <v>8942</v>
      </c>
      <c r="H1836" t="s">
        <v>4174</v>
      </c>
      <c r="I1836" t="s">
        <v>9165</v>
      </c>
      <c r="J1836" t="s">
        <v>3963</v>
      </c>
      <c r="K1836" t="s">
        <v>3545</v>
      </c>
      <c r="L1836" t="s">
        <v>12509</v>
      </c>
      <c r="M1836" t="s">
        <v>12510</v>
      </c>
      <c r="O1836" t="s">
        <v>20887</v>
      </c>
      <c r="P1836">
        <v>112</v>
      </c>
      <c r="Q1836" t="s">
        <v>5178</v>
      </c>
      <c r="R1836">
        <v>151</v>
      </c>
      <c r="S1836" t="s">
        <v>10648</v>
      </c>
      <c r="T1836" t="s">
        <v>10648</v>
      </c>
      <c r="U1836" t="s">
        <v>10648</v>
      </c>
    </row>
    <row r="1837" spans="1:21" x14ac:dyDescent="0.2">
      <c r="A1837">
        <v>4410</v>
      </c>
      <c r="B1837" t="s">
        <v>1697</v>
      </c>
      <c r="C1837" t="s">
        <v>12511</v>
      </c>
      <c r="D1837" t="s">
        <v>4678</v>
      </c>
      <c r="E1837" t="s">
        <v>20884</v>
      </c>
      <c r="F1837" t="s">
        <v>8436</v>
      </c>
      <c r="G1837" t="s">
        <v>3387</v>
      </c>
      <c r="H1837" t="s">
        <v>4174</v>
      </c>
      <c r="I1837" t="s">
        <v>5820</v>
      </c>
      <c r="J1837" t="s">
        <v>5477</v>
      </c>
      <c r="K1837" t="s">
        <v>3921</v>
      </c>
      <c r="L1837" t="s">
        <v>12512</v>
      </c>
      <c r="M1837" t="s">
        <v>12513</v>
      </c>
      <c r="N1837" t="s">
        <v>12514</v>
      </c>
      <c r="O1837" t="s">
        <v>4281</v>
      </c>
      <c r="P1837">
        <v>68</v>
      </c>
      <c r="S1837" t="s">
        <v>12515</v>
      </c>
      <c r="T1837" t="s">
        <v>12515</v>
      </c>
      <c r="U1837" t="s">
        <v>12515</v>
      </c>
    </row>
    <row r="1838" spans="1:21" x14ac:dyDescent="0.2">
      <c r="A1838">
        <v>4411</v>
      </c>
      <c r="B1838" t="s">
        <v>1697</v>
      </c>
      <c r="C1838" t="s">
        <v>12516</v>
      </c>
      <c r="D1838" t="s">
        <v>4678</v>
      </c>
      <c r="E1838" t="s">
        <v>20884</v>
      </c>
      <c r="F1838" t="s">
        <v>8436</v>
      </c>
      <c r="G1838" t="s">
        <v>3387</v>
      </c>
      <c r="H1838" t="s">
        <v>4174</v>
      </c>
      <c r="I1838" t="s">
        <v>22206</v>
      </c>
      <c r="J1838" t="s">
        <v>5823</v>
      </c>
      <c r="K1838" t="s">
        <v>3921</v>
      </c>
      <c r="L1838" t="s">
        <v>12517</v>
      </c>
      <c r="M1838" t="s">
        <v>12518</v>
      </c>
      <c r="O1838" t="s">
        <v>8463</v>
      </c>
      <c r="P1838">
        <v>66</v>
      </c>
      <c r="S1838" t="s">
        <v>12519</v>
      </c>
      <c r="T1838" t="s">
        <v>12519</v>
      </c>
      <c r="U1838" t="s">
        <v>12519</v>
      </c>
    </row>
    <row r="1839" spans="1:21" x14ac:dyDescent="0.2">
      <c r="A1839">
        <v>4412</v>
      </c>
      <c r="B1839" t="s">
        <v>1697</v>
      </c>
      <c r="C1839" t="s">
        <v>12520</v>
      </c>
      <c r="D1839" t="s">
        <v>4678</v>
      </c>
      <c r="E1839" t="s">
        <v>20884</v>
      </c>
      <c r="F1839" t="s">
        <v>7954</v>
      </c>
      <c r="G1839" t="s">
        <v>21583</v>
      </c>
      <c r="H1839" t="s">
        <v>21584</v>
      </c>
      <c r="I1839" t="s">
        <v>5820</v>
      </c>
      <c r="J1839" t="s">
        <v>5477</v>
      </c>
      <c r="K1839" t="s">
        <v>3921</v>
      </c>
      <c r="L1839" t="s">
        <v>21585</v>
      </c>
      <c r="M1839" t="s">
        <v>21586</v>
      </c>
      <c r="O1839" t="s">
        <v>22241</v>
      </c>
      <c r="P1839">
        <v>89</v>
      </c>
      <c r="S1839" t="s">
        <v>12521</v>
      </c>
      <c r="T1839" t="s">
        <v>12521</v>
      </c>
      <c r="U1839" t="s">
        <v>12521</v>
      </c>
    </row>
    <row r="1840" spans="1:21" x14ac:dyDescent="0.2">
      <c r="A1840">
        <v>4413</v>
      </c>
      <c r="B1840" t="s">
        <v>1697</v>
      </c>
      <c r="C1840" t="s">
        <v>5212</v>
      </c>
      <c r="D1840" t="s">
        <v>5213</v>
      </c>
      <c r="F1840" t="s">
        <v>3585</v>
      </c>
      <c r="G1840" t="s">
        <v>3535</v>
      </c>
      <c r="H1840" t="s">
        <v>4174</v>
      </c>
      <c r="I1840" t="s">
        <v>22206</v>
      </c>
      <c r="J1840" t="s">
        <v>5823</v>
      </c>
      <c r="K1840" t="s">
        <v>3921</v>
      </c>
      <c r="L1840" t="s">
        <v>12522</v>
      </c>
      <c r="M1840" t="s">
        <v>12523</v>
      </c>
      <c r="O1840" t="s">
        <v>22241</v>
      </c>
      <c r="P1840">
        <v>92</v>
      </c>
      <c r="S1840" t="s">
        <v>12524</v>
      </c>
      <c r="T1840" t="s">
        <v>12524</v>
      </c>
      <c r="U1840" t="s">
        <v>12524</v>
      </c>
    </row>
    <row r="1841" spans="1:21" x14ac:dyDescent="0.2">
      <c r="A1841">
        <v>4414</v>
      </c>
      <c r="B1841" t="s">
        <v>1697</v>
      </c>
      <c r="C1841" t="s">
        <v>12525</v>
      </c>
      <c r="D1841" t="s">
        <v>4678</v>
      </c>
      <c r="E1841" t="s">
        <v>20884</v>
      </c>
      <c r="F1841" t="s">
        <v>7954</v>
      </c>
      <c r="G1841" t="s">
        <v>20983</v>
      </c>
      <c r="H1841" t="s">
        <v>21043</v>
      </c>
      <c r="I1841" t="s">
        <v>22206</v>
      </c>
      <c r="J1841" t="s">
        <v>5823</v>
      </c>
      <c r="K1841" t="s">
        <v>3921</v>
      </c>
      <c r="L1841" t="s">
        <v>12526</v>
      </c>
      <c r="M1841" t="s">
        <v>12527</v>
      </c>
      <c r="O1841" t="s">
        <v>22241</v>
      </c>
      <c r="P1841">
        <v>92</v>
      </c>
      <c r="S1841" t="s">
        <v>8543</v>
      </c>
      <c r="T1841" t="s">
        <v>8543</v>
      </c>
      <c r="U1841" t="s">
        <v>8543</v>
      </c>
    </row>
    <row r="1842" spans="1:21" x14ac:dyDescent="0.2">
      <c r="A1842">
        <v>4415</v>
      </c>
      <c r="B1842" t="s">
        <v>1697</v>
      </c>
      <c r="C1842" t="s">
        <v>12528</v>
      </c>
      <c r="D1842" t="s">
        <v>4678</v>
      </c>
      <c r="E1842" t="s">
        <v>20884</v>
      </c>
      <c r="F1842" t="s">
        <v>7954</v>
      </c>
      <c r="G1842" t="s">
        <v>10591</v>
      </c>
      <c r="H1842" t="s">
        <v>3723</v>
      </c>
      <c r="I1842" t="s">
        <v>22206</v>
      </c>
      <c r="J1842" t="s">
        <v>5823</v>
      </c>
      <c r="K1842" t="s">
        <v>3921</v>
      </c>
      <c r="L1842" t="s">
        <v>12529</v>
      </c>
      <c r="M1842" t="s">
        <v>12530</v>
      </c>
      <c r="O1842" t="s">
        <v>7083</v>
      </c>
      <c r="P1842">
        <v>89</v>
      </c>
      <c r="S1842" t="s">
        <v>12521</v>
      </c>
      <c r="T1842" t="s">
        <v>12521</v>
      </c>
      <c r="U1842" t="s">
        <v>12521</v>
      </c>
    </row>
    <row r="1843" spans="1:21" x14ac:dyDescent="0.2">
      <c r="A1843">
        <v>4416</v>
      </c>
      <c r="B1843" t="s">
        <v>1697</v>
      </c>
      <c r="C1843" t="s">
        <v>5217</v>
      </c>
      <c r="D1843" t="s">
        <v>4678</v>
      </c>
      <c r="E1843" t="s">
        <v>20884</v>
      </c>
      <c r="F1843" t="s">
        <v>7954</v>
      </c>
      <c r="G1843" t="s">
        <v>3387</v>
      </c>
      <c r="H1843" t="s">
        <v>4174</v>
      </c>
      <c r="I1843" t="s">
        <v>22206</v>
      </c>
      <c r="J1843" t="s">
        <v>5823</v>
      </c>
      <c r="K1843" t="s">
        <v>3422</v>
      </c>
      <c r="L1843" t="s">
        <v>12531</v>
      </c>
      <c r="M1843" t="s">
        <v>12532</v>
      </c>
      <c r="O1843" t="s">
        <v>22241</v>
      </c>
      <c r="P1843">
        <v>92</v>
      </c>
      <c r="S1843" t="s">
        <v>8476</v>
      </c>
      <c r="T1843" t="s">
        <v>8476</v>
      </c>
      <c r="U1843" t="s">
        <v>8476</v>
      </c>
    </row>
    <row r="1844" spans="1:21" x14ac:dyDescent="0.2">
      <c r="A1844">
        <v>4417</v>
      </c>
      <c r="B1844" t="s">
        <v>1697</v>
      </c>
      <c r="C1844" t="s">
        <v>12533</v>
      </c>
      <c r="D1844" t="s">
        <v>5202</v>
      </c>
      <c r="F1844" t="s">
        <v>7919</v>
      </c>
      <c r="G1844" t="s">
        <v>5547</v>
      </c>
      <c r="H1844" t="s">
        <v>4174</v>
      </c>
      <c r="I1844" t="s">
        <v>22206</v>
      </c>
      <c r="J1844" t="s">
        <v>5823</v>
      </c>
      <c r="K1844" t="s">
        <v>5340</v>
      </c>
      <c r="L1844" t="s">
        <v>12534</v>
      </c>
      <c r="M1844" t="s">
        <v>12535</v>
      </c>
      <c r="O1844" t="s">
        <v>22241</v>
      </c>
      <c r="P1844">
        <v>92</v>
      </c>
      <c r="S1844" t="s">
        <v>12536</v>
      </c>
      <c r="T1844" t="s">
        <v>12536</v>
      </c>
      <c r="U1844" t="s">
        <v>12536</v>
      </c>
    </row>
    <row r="1845" spans="1:21" x14ac:dyDescent="0.2">
      <c r="A1845">
        <v>4418</v>
      </c>
      <c r="B1845" t="s">
        <v>1697</v>
      </c>
      <c r="C1845" t="s">
        <v>12537</v>
      </c>
      <c r="D1845" t="s">
        <v>5202</v>
      </c>
      <c r="E1845" t="s">
        <v>20879</v>
      </c>
      <c r="F1845" t="s">
        <v>7919</v>
      </c>
      <c r="G1845" t="s">
        <v>3542</v>
      </c>
      <c r="H1845" t="s">
        <v>4174</v>
      </c>
      <c r="I1845" t="s">
        <v>22206</v>
      </c>
      <c r="J1845" t="s">
        <v>5823</v>
      </c>
      <c r="K1845" t="s">
        <v>3921</v>
      </c>
      <c r="L1845" t="s">
        <v>12538</v>
      </c>
      <c r="M1845" t="s">
        <v>12539</v>
      </c>
      <c r="O1845" t="s">
        <v>22241</v>
      </c>
      <c r="P1845">
        <v>92</v>
      </c>
      <c r="S1845" t="s">
        <v>12540</v>
      </c>
      <c r="T1845" t="s">
        <v>12540</v>
      </c>
      <c r="U1845" t="s">
        <v>12540</v>
      </c>
    </row>
    <row r="1846" spans="1:21" x14ac:dyDescent="0.2">
      <c r="A1846">
        <v>4419</v>
      </c>
      <c r="B1846" t="s">
        <v>1697</v>
      </c>
      <c r="C1846" t="s">
        <v>12541</v>
      </c>
      <c r="D1846" t="s">
        <v>5202</v>
      </c>
      <c r="E1846" t="s">
        <v>20879</v>
      </c>
      <c r="F1846" t="s">
        <v>7919</v>
      </c>
      <c r="G1846" t="s">
        <v>20984</v>
      </c>
      <c r="H1846" t="s">
        <v>4658</v>
      </c>
      <c r="I1846" t="s">
        <v>22206</v>
      </c>
      <c r="J1846" t="s">
        <v>5823</v>
      </c>
      <c r="K1846" t="s">
        <v>3921</v>
      </c>
      <c r="L1846" t="s">
        <v>20985</v>
      </c>
      <c r="M1846" t="s">
        <v>20986</v>
      </c>
      <c r="N1846" t="s">
        <v>20987</v>
      </c>
      <c r="O1846" t="s">
        <v>22241</v>
      </c>
      <c r="P1846">
        <v>92</v>
      </c>
      <c r="S1846" t="s">
        <v>11325</v>
      </c>
      <c r="T1846" t="s">
        <v>11325</v>
      </c>
      <c r="U1846" t="s">
        <v>11325</v>
      </c>
    </row>
    <row r="1847" spans="1:21" x14ac:dyDescent="0.2">
      <c r="A1847">
        <v>442</v>
      </c>
      <c r="B1847" t="s">
        <v>1697</v>
      </c>
      <c r="C1847" t="s">
        <v>12542</v>
      </c>
      <c r="D1847" t="s">
        <v>5202</v>
      </c>
      <c r="F1847" t="s">
        <v>7919</v>
      </c>
      <c r="G1847" t="s">
        <v>6905</v>
      </c>
      <c r="H1847" t="s">
        <v>4174</v>
      </c>
      <c r="I1847" t="s">
        <v>5631</v>
      </c>
      <c r="J1847" t="s">
        <v>3671</v>
      </c>
      <c r="K1847" t="s">
        <v>3545</v>
      </c>
      <c r="L1847" t="s">
        <v>12543</v>
      </c>
      <c r="M1847" t="s">
        <v>12544</v>
      </c>
      <c r="O1847" t="s">
        <v>5326</v>
      </c>
      <c r="P1847">
        <v>56</v>
      </c>
      <c r="Q1847" t="s">
        <v>5178</v>
      </c>
      <c r="R1847">
        <v>150</v>
      </c>
      <c r="S1847" t="s">
        <v>12048</v>
      </c>
      <c r="T1847" t="s">
        <v>5311</v>
      </c>
      <c r="U1847" t="s">
        <v>5311</v>
      </c>
    </row>
    <row r="1848" spans="1:21" x14ac:dyDescent="0.2">
      <c r="A1848">
        <v>4420</v>
      </c>
      <c r="B1848" t="s">
        <v>1697</v>
      </c>
      <c r="C1848" t="s">
        <v>12545</v>
      </c>
      <c r="D1848" t="s">
        <v>5090</v>
      </c>
      <c r="F1848" t="s">
        <v>3713</v>
      </c>
      <c r="G1848" t="s">
        <v>3387</v>
      </c>
      <c r="H1848" t="s">
        <v>7483</v>
      </c>
      <c r="I1848" t="s">
        <v>3627</v>
      </c>
      <c r="J1848" t="s">
        <v>3390</v>
      </c>
      <c r="K1848" t="s">
        <v>3422</v>
      </c>
      <c r="L1848" t="s">
        <v>12546</v>
      </c>
      <c r="M1848" t="s">
        <v>12547</v>
      </c>
      <c r="O1848" t="s">
        <v>22241</v>
      </c>
      <c r="P1848">
        <v>92</v>
      </c>
      <c r="Q1848" t="s">
        <v>4485</v>
      </c>
      <c r="R1848">
        <v>170</v>
      </c>
      <c r="S1848" t="s">
        <v>12548</v>
      </c>
      <c r="T1848" t="s">
        <v>12548</v>
      </c>
      <c r="U1848" t="s">
        <v>7015</v>
      </c>
    </row>
    <row r="1849" spans="1:21" x14ac:dyDescent="0.2">
      <c r="A1849">
        <v>4421</v>
      </c>
      <c r="B1849" t="s">
        <v>1697</v>
      </c>
      <c r="C1849" t="s">
        <v>5162</v>
      </c>
      <c r="D1849" t="s">
        <v>12549</v>
      </c>
      <c r="F1849" t="s">
        <v>3585</v>
      </c>
      <c r="G1849" t="s">
        <v>3387</v>
      </c>
      <c r="H1849" t="s">
        <v>7245</v>
      </c>
      <c r="I1849" t="s">
        <v>3428</v>
      </c>
      <c r="J1849" t="s">
        <v>3963</v>
      </c>
      <c r="K1849" t="s">
        <v>3422</v>
      </c>
      <c r="L1849" t="s">
        <v>12550</v>
      </c>
      <c r="M1849" t="s">
        <v>12551</v>
      </c>
      <c r="O1849" t="s">
        <v>3598</v>
      </c>
      <c r="P1849">
        <v>95</v>
      </c>
      <c r="Q1849" t="s">
        <v>4485</v>
      </c>
      <c r="R1849">
        <v>203</v>
      </c>
      <c r="S1849" t="s">
        <v>8429</v>
      </c>
      <c r="T1849" t="s">
        <v>8429</v>
      </c>
      <c r="U1849" t="s">
        <v>7045</v>
      </c>
    </row>
    <row r="1850" spans="1:21" x14ac:dyDescent="0.2">
      <c r="A1850">
        <v>4422</v>
      </c>
      <c r="B1850" t="s">
        <v>1697</v>
      </c>
      <c r="C1850" t="s">
        <v>12552</v>
      </c>
      <c r="D1850" t="s">
        <v>12553</v>
      </c>
      <c r="F1850" t="s">
        <v>11267</v>
      </c>
      <c r="G1850" t="s">
        <v>5888</v>
      </c>
      <c r="H1850" t="s">
        <v>7079</v>
      </c>
      <c r="I1850" t="s">
        <v>12554</v>
      </c>
      <c r="J1850" t="s">
        <v>6825</v>
      </c>
      <c r="K1850" t="s">
        <v>3422</v>
      </c>
      <c r="L1850" t="s">
        <v>12555</v>
      </c>
      <c r="M1850" t="s">
        <v>12556</v>
      </c>
      <c r="O1850" t="s">
        <v>22241</v>
      </c>
      <c r="P1850">
        <v>92</v>
      </c>
      <c r="Q1850" t="s">
        <v>4485</v>
      </c>
      <c r="R1850">
        <v>170</v>
      </c>
      <c r="S1850" t="s">
        <v>12557</v>
      </c>
      <c r="T1850" t="s">
        <v>12557</v>
      </c>
      <c r="U1850" t="s">
        <v>4608</v>
      </c>
    </row>
    <row r="1851" spans="1:21" x14ac:dyDescent="0.2">
      <c r="A1851">
        <v>4423</v>
      </c>
      <c r="B1851" t="s">
        <v>1697</v>
      </c>
      <c r="C1851" t="s">
        <v>12558</v>
      </c>
      <c r="D1851" t="s">
        <v>5202</v>
      </c>
      <c r="E1851" t="s">
        <v>20878</v>
      </c>
      <c r="F1851" t="s">
        <v>7919</v>
      </c>
      <c r="G1851" t="s">
        <v>8290</v>
      </c>
      <c r="H1851" t="s">
        <v>4174</v>
      </c>
      <c r="I1851" t="s">
        <v>22206</v>
      </c>
      <c r="J1851" t="s">
        <v>5823</v>
      </c>
      <c r="K1851" t="s">
        <v>5340</v>
      </c>
      <c r="L1851" t="s">
        <v>12559</v>
      </c>
      <c r="M1851" t="s">
        <v>12560</v>
      </c>
      <c r="O1851" t="s">
        <v>22241</v>
      </c>
      <c r="P1851">
        <v>14</v>
      </c>
      <c r="S1851" t="s">
        <v>11000</v>
      </c>
      <c r="T1851" t="s">
        <v>11000</v>
      </c>
      <c r="U1851" t="s">
        <v>11000</v>
      </c>
    </row>
    <row r="1852" spans="1:21" x14ac:dyDescent="0.2">
      <c r="A1852">
        <v>4424</v>
      </c>
      <c r="B1852" t="s">
        <v>1697</v>
      </c>
      <c r="C1852" t="s">
        <v>12561</v>
      </c>
      <c r="D1852" t="s">
        <v>12562</v>
      </c>
      <c r="F1852" t="s">
        <v>8031</v>
      </c>
      <c r="G1852" t="s">
        <v>7763</v>
      </c>
      <c r="H1852" t="s">
        <v>4551</v>
      </c>
      <c r="I1852" t="s">
        <v>22206</v>
      </c>
      <c r="J1852" t="s">
        <v>5823</v>
      </c>
      <c r="K1852" t="s">
        <v>3545</v>
      </c>
      <c r="L1852" t="s">
        <v>12563</v>
      </c>
      <c r="M1852" t="s">
        <v>12564</v>
      </c>
      <c r="N1852" t="s">
        <v>3637</v>
      </c>
    </row>
    <row r="1853" spans="1:21" x14ac:dyDescent="0.2">
      <c r="A1853">
        <v>4425</v>
      </c>
      <c r="B1853" t="s">
        <v>1697</v>
      </c>
      <c r="C1853" t="s">
        <v>5234</v>
      </c>
      <c r="D1853" t="s">
        <v>12565</v>
      </c>
      <c r="F1853" t="s">
        <v>10675</v>
      </c>
      <c r="G1853" t="s">
        <v>5445</v>
      </c>
      <c r="H1853" t="s">
        <v>12566</v>
      </c>
      <c r="I1853" t="s">
        <v>12567</v>
      </c>
      <c r="J1853" t="s">
        <v>3671</v>
      </c>
      <c r="K1853" t="s">
        <v>3422</v>
      </c>
      <c r="L1853" t="s">
        <v>12568</v>
      </c>
      <c r="M1853" t="s">
        <v>12569</v>
      </c>
      <c r="O1853" t="s">
        <v>5000</v>
      </c>
      <c r="P1853">
        <v>14</v>
      </c>
      <c r="Q1853" t="s">
        <v>4485</v>
      </c>
      <c r="R1853">
        <v>170</v>
      </c>
      <c r="S1853" t="s">
        <v>9115</v>
      </c>
      <c r="T1853" t="s">
        <v>9115</v>
      </c>
      <c r="U1853" t="s">
        <v>4402</v>
      </c>
    </row>
    <row r="1854" spans="1:21" x14ac:dyDescent="0.2">
      <c r="A1854">
        <v>4426</v>
      </c>
      <c r="B1854" t="s">
        <v>1697</v>
      </c>
      <c r="C1854" t="s">
        <v>5239</v>
      </c>
      <c r="D1854" t="s">
        <v>5202</v>
      </c>
      <c r="E1854" t="s">
        <v>20879</v>
      </c>
      <c r="F1854" t="s">
        <v>10362</v>
      </c>
      <c r="G1854" t="s">
        <v>3535</v>
      </c>
      <c r="H1854" t="s">
        <v>4174</v>
      </c>
      <c r="I1854" t="s">
        <v>22206</v>
      </c>
      <c r="J1854" t="s">
        <v>5823</v>
      </c>
      <c r="K1854" t="s">
        <v>3921</v>
      </c>
      <c r="L1854" t="s">
        <v>5240</v>
      </c>
      <c r="M1854" t="s">
        <v>5241</v>
      </c>
      <c r="O1854" t="s">
        <v>3614</v>
      </c>
      <c r="P1854">
        <v>83</v>
      </c>
      <c r="S1854" t="s">
        <v>12570</v>
      </c>
      <c r="T1854" t="s">
        <v>12570</v>
      </c>
      <c r="U1854" t="s">
        <v>12570</v>
      </c>
    </row>
    <row r="1855" spans="1:21" x14ac:dyDescent="0.2">
      <c r="A1855">
        <v>4427</v>
      </c>
      <c r="B1855" t="s">
        <v>1697</v>
      </c>
      <c r="C1855" t="s">
        <v>12571</v>
      </c>
      <c r="D1855" t="s">
        <v>5202</v>
      </c>
      <c r="E1855" t="s">
        <v>20879</v>
      </c>
      <c r="F1855" t="s">
        <v>7919</v>
      </c>
      <c r="G1855" t="s">
        <v>7163</v>
      </c>
      <c r="H1855" t="s">
        <v>4174</v>
      </c>
      <c r="I1855" t="s">
        <v>22207</v>
      </c>
      <c r="J1855" t="s">
        <v>3671</v>
      </c>
      <c r="K1855" t="s">
        <v>5340</v>
      </c>
      <c r="L1855" t="s">
        <v>12572</v>
      </c>
      <c r="M1855" t="s">
        <v>12573</v>
      </c>
      <c r="O1855" t="s">
        <v>3453</v>
      </c>
      <c r="P1855">
        <v>97</v>
      </c>
      <c r="Q1855" t="s">
        <v>4485</v>
      </c>
      <c r="R1855">
        <v>172</v>
      </c>
      <c r="S1855" t="s">
        <v>7933</v>
      </c>
      <c r="T1855" t="s">
        <v>4402</v>
      </c>
      <c r="U1855" t="s">
        <v>4402</v>
      </c>
    </row>
    <row r="1856" spans="1:21" x14ac:dyDescent="0.2">
      <c r="A1856">
        <v>4428</v>
      </c>
      <c r="B1856" t="s">
        <v>1697</v>
      </c>
      <c r="C1856" t="s">
        <v>12574</v>
      </c>
      <c r="D1856" t="s">
        <v>5202</v>
      </c>
      <c r="E1856" t="s">
        <v>20879</v>
      </c>
      <c r="F1856" t="s">
        <v>7919</v>
      </c>
      <c r="G1856" t="s">
        <v>20548</v>
      </c>
      <c r="H1856" t="s">
        <v>4174</v>
      </c>
      <c r="I1856" t="s">
        <v>8181</v>
      </c>
      <c r="J1856" t="s">
        <v>3963</v>
      </c>
      <c r="K1856" t="s">
        <v>5340</v>
      </c>
      <c r="L1856" t="s">
        <v>12575</v>
      </c>
      <c r="M1856" t="s">
        <v>12576</v>
      </c>
      <c r="O1856" t="s">
        <v>3598</v>
      </c>
      <c r="P1856">
        <v>73</v>
      </c>
      <c r="Q1856" t="s">
        <v>4485</v>
      </c>
      <c r="R1856">
        <v>173</v>
      </c>
      <c r="S1856" t="s">
        <v>11000</v>
      </c>
      <c r="T1856" t="s">
        <v>11000</v>
      </c>
      <c r="U1856" t="s">
        <v>11000</v>
      </c>
    </row>
    <row r="1857" spans="1:21" x14ac:dyDescent="0.2">
      <c r="A1857">
        <v>4429</v>
      </c>
      <c r="B1857" t="s">
        <v>1697</v>
      </c>
      <c r="C1857" t="s">
        <v>12577</v>
      </c>
      <c r="D1857" t="s">
        <v>5202</v>
      </c>
      <c r="F1857" t="s">
        <v>7919</v>
      </c>
      <c r="G1857" t="s">
        <v>16766</v>
      </c>
      <c r="H1857" t="s">
        <v>3421</v>
      </c>
      <c r="I1857" t="s">
        <v>22206</v>
      </c>
      <c r="J1857" t="s">
        <v>5823</v>
      </c>
      <c r="K1857" t="s">
        <v>5340</v>
      </c>
      <c r="L1857" t="s">
        <v>12578</v>
      </c>
      <c r="M1857" t="s">
        <v>12579</v>
      </c>
      <c r="N1857" t="s">
        <v>12580</v>
      </c>
    </row>
    <row r="1858" spans="1:21" x14ac:dyDescent="0.2">
      <c r="A1858">
        <v>443</v>
      </c>
      <c r="B1858" t="s">
        <v>1697</v>
      </c>
      <c r="C1858" t="s">
        <v>5323</v>
      </c>
      <c r="D1858" t="s">
        <v>5202</v>
      </c>
      <c r="F1858" t="s">
        <v>10362</v>
      </c>
      <c r="G1858" t="s">
        <v>6905</v>
      </c>
      <c r="H1858" t="s">
        <v>4174</v>
      </c>
      <c r="I1858" t="s">
        <v>5631</v>
      </c>
      <c r="J1858" t="s">
        <v>3671</v>
      </c>
      <c r="K1858" t="s">
        <v>5028</v>
      </c>
      <c r="L1858" t="s">
        <v>5324</v>
      </c>
      <c r="M1858" t="s">
        <v>5325</v>
      </c>
      <c r="O1858" t="s">
        <v>5326</v>
      </c>
      <c r="P1858">
        <v>56</v>
      </c>
      <c r="Q1858" t="s">
        <v>5178</v>
      </c>
      <c r="R1858">
        <v>150</v>
      </c>
      <c r="S1858" t="s">
        <v>12581</v>
      </c>
      <c r="T1858" t="s">
        <v>10014</v>
      </c>
      <c r="U1858" t="s">
        <v>10014</v>
      </c>
    </row>
    <row r="1859" spans="1:21" x14ac:dyDescent="0.2">
      <c r="A1859">
        <v>4430</v>
      </c>
      <c r="B1859" t="s">
        <v>1697</v>
      </c>
      <c r="C1859" t="s">
        <v>12582</v>
      </c>
      <c r="D1859" t="s">
        <v>4678</v>
      </c>
      <c r="E1859" t="s">
        <v>20884</v>
      </c>
      <c r="F1859" t="s">
        <v>7954</v>
      </c>
      <c r="G1859" t="s">
        <v>8290</v>
      </c>
      <c r="H1859" t="s">
        <v>21514</v>
      </c>
      <c r="I1859" t="s">
        <v>22206</v>
      </c>
      <c r="J1859" t="s">
        <v>5823</v>
      </c>
      <c r="K1859" t="s">
        <v>5028</v>
      </c>
      <c r="L1859" t="s">
        <v>12583</v>
      </c>
      <c r="M1859" t="s">
        <v>12584</v>
      </c>
      <c r="O1859" t="s">
        <v>7228</v>
      </c>
      <c r="P1859">
        <v>98</v>
      </c>
      <c r="S1859" t="s">
        <v>12585</v>
      </c>
      <c r="T1859" t="s">
        <v>12585</v>
      </c>
      <c r="U1859" t="s">
        <v>12585</v>
      </c>
    </row>
    <row r="1860" spans="1:21" x14ac:dyDescent="0.2">
      <c r="A1860">
        <v>4431</v>
      </c>
      <c r="B1860" t="s">
        <v>1697</v>
      </c>
      <c r="C1860" t="s">
        <v>12586</v>
      </c>
      <c r="D1860" t="s">
        <v>4678</v>
      </c>
      <c r="E1860" t="s">
        <v>20884</v>
      </c>
      <c r="F1860" t="s">
        <v>7954</v>
      </c>
      <c r="G1860" t="s">
        <v>5547</v>
      </c>
      <c r="H1860" t="s">
        <v>4174</v>
      </c>
      <c r="I1860" t="s">
        <v>22206</v>
      </c>
      <c r="J1860" t="s">
        <v>5823</v>
      </c>
      <c r="K1860" t="s">
        <v>3391</v>
      </c>
      <c r="L1860" t="s">
        <v>12587</v>
      </c>
      <c r="M1860" t="s">
        <v>12588</v>
      </c>
      <c r="N1860" t="s">
        <v>12589</v>
      </c>
      <c r="O1860" t="s">
        <v>22241</v>
      </c>
      <c r="P1860">
        <v>14</v>
      </c>
      <c r="S1860" t="s">
        <v>4036</v>
      </c>
      <c r="T1860" t="s">
        <v>4036</v>
      </c>
      <c r="U1860" t="s">
        <v>4036</v>
      </c>
    </row>
    <row r="1861" spans="1:21" x14ac:dyDescent="0.2">
      <c r="A1861">
        <v>4432</v>
      </c>
      <c r="B1861" t="s">
        <v>1697</v>
      </c>
      <c r="C1861" t="s">
        <v>12590</v>
      </c>
      <c r="D1861" t="s">
        <v>12591</v>
      </c>
      <c r="F1861" t="s">
        <v>8977</v>
      </c>
      <c r="G1861" t="s">
        <v>7091</v>
      </c>
      <c r="H1861" t="s">
        <v>3945</v>
      </c>
      <c r="I1861" t="s">
        <v>12592</v>
      </c>
      <c r="J1861" t="s">
        <v>3963</v>
      </c>
      <c r="K1861" t="s">
        <v>3422</v>
      </c>
      <c r="L1861" t="s">
        <v>12593</v>
      </c>
      <c r="M1861" t="s">
        <v>12594</v>
      </c>
      <c r="N1861" t="s">
        <v>12595</v>
      </c>
      <c r="O1861" t="s">
        <v>22241</v>
      </c>
      <c r="P1861">
        <v>92</v>
      </c>
      <c r="Q1861" t="s">
        <v>4485</v>
      </c>
      <c r="R1861">
        <v>170</v>
      </c>
      <c r="S1861" t="s">
        <v>11000</v>
      </c>
      <c r="T1861" t="s">
        <v>11000</v>
      </c>
      <c r="U1861" t="s">
        <v>11000</v>
      </c>
    </row>
    <row r="1862" spans="1:21" x14ac:dyDescent="0.2">
      <c r="A1862">
        <v>4433</v>
      </c>
      <c r="B1862" t="s">
        <v>1697</v>
      </c>
      <c r="C1862" t="s">
        <v>12596</v>
      </c>
      <c r="D1862" t="s">
        <v>5202</v>
      </c>
      <c r="F1862" t="s">
        <v>7919</v>
      </c>
      <c r="G1862" t="s">
        <v>6905</v>
      </c>
      <c r="H1862" t="s">
        <v>15790</v>
      </c>
      <c r="I1862" t="s">
        <v>22206</v>
      </c>
      <c r="J1862" t="s">
        <v>5823</v>
      </c>
      <c r="K1862" t="s">
        <v>3430</v>
      </c>
      <c r="L1862" t="s">
        <v>12597</v>
      </c>
      <c r="M1862" t="s">
        <v>12598</v>
      </c>
      <c r="O1862" t="s">
        <v>3598</v>
      </c>
      <c r="P1862">
        <v>95</v>
      </c>
      <c r="S1862" t="s">
        <v>7933</v>
      </c>
      <c r="T1862" t="s">
        <v>7933</v>
      </c>
      <c r="U1862" t="s">
        <v>7933</v>
      </c>
    </row>
    <row r="1863" spans="1:21" x14ac:dyDescent="0.2">
      <c r="A1863">
        <v>4434</v>
      </c>
      <c r="B1863" t="s">
        <v>1697</v>
      </c>
      <c r="C1863" t="s">
        <v>12599</v>
      </c>
      <c r="D1863" t="s">
        <v>12600</v>
      </c>
      <c r="F1863" t="s">
        <v>3585</v>
      </c>
      <c r="G1863" t="s">
        <v>8379</v>
      </c>
      <c r="H1863" t="s">
        <v>8247</v>
      </c>
      <c r="I1863" t="s">
        <v>5422</v>
      </c>
      <c r="J1863" t="s">
        <v>6825</v>
      </c>
      <c r="K1863" t="s">
        <v>3422</v>
      </c>
      <c r="L1863" t="s">
        <v>12602</v>
      </c>
      <c r="M1863" t="s">
        <v>12603</v>
      </c>
      <c r="O1863" t="s">
        <v>7083</v>
      </c>
      <c r="P1863">
        <v>89</v>
      </c>
      <c r="Q1863" t="s">
        <v>4485</v>
      </c>
      <c r="R1863">
        <v>173</v>
      </c>
      <c r="S1863" t="s">
        <v>11761</v>
      </c>
      <c r="T1863" t="s">
        <v>11761</v>
      </c>
      <c r="U1863" t="s">
        <v>4977</v>
      </c>
    </row>
    <row r="1864" spans="1:21" x14ac:dyDescent="0.2">
      <c r="A1864">
        <v>4435</v>
      </c>
      <c r="B1864" t="s">
        <v>1697</v>
      </c>
      <c r="C1864" t="s">
        <v>12604</v>
      </c>
      <c r="D1864" t="s">
        <v>12605</v>
      </c>
      <c r="F1864" t="s">
        <v>6012</v>
      </c>
      <c r="G1864" t="s">
        <v>3885</v>
      </c>
      <c r="H1864" t="s">
        <v>3723</v>
      </c>
      <c r="I1864" t="s">
        <v>4933</v>
      </c>
      <c r="J1864" t="s">
        <v>3725</v>
      </c>
      <c r="K1864" t="s">
        <v>3422</v>
      </c>
      <c r="L1864" t="s">
        <v>12606</v>
      </c>
      <c r="M1864" t="s">
        <v>12607</v>
      </c>
      <c r="O1864" t="s">
        <v>5052</v>
      </c>
      <c r="P1864">
        <v>99</v>
      </c>
      <c r="Q1864" t="s">
        <v>4485</v>
      </c>
      <c r="R1864">
        <v>202</v>
      </c>
      <c r="S1864" t="s">
        <v>12608</v>
      </c>
      <c r="T1864" t="s">
        <v>12608</v>
      </c>
      <c r="U1864" t="s">
        <v>3752</v>
      </c>
    </row>
    <row r="1865" spans="1:21" x14ac:dyDescent="0.2">
      <c r="A1865">
        <v>4436</v>
      </c>
      <c r="B1865" t="s">
        <v>1697</v>
      </c>
      <c r="C1865" t="s">
        <v>12609</v>
      </c>
      <c r="D1865" t="s">
        <v>12610</v>
      </c>
      <c r="F1865" t="s">
        <v>8063</v>
      </c>
      <c r="G1865" t="s">
        <v>3885</v>
      </c>
      <c r="H1865" t="s">
        <v>21587</v>
      </c>
      <c r="I1865" t="s">
        <v>4618</v>
      </c>
      <c r="J1865" t="s">
        <v>5346</v>
      </c>
      <c r="K1865" t="s">
        <v>3497</v>
      </c>
      <c r="L1865" t="s">
        <v>12611</v>
      </c>
      <c r="M1865" t="s">
        <v>12612</v>
      </c>
      <c r="O1865" t="s">
        <v>3453</v>
      </c>
      <c r="P1865">
        <v>97</v>
      </c>
      <c r="Q1865" t="s">
        <v>4485</v>
      </c>
      <c r="R1865">
        <v>173</v>
      </c>
      <c r="S1865" t="s">
        <v>12613</v>
      </c>
      <c r="T1865" t="s">
        <v>12613</v>
      </c>
      <c r="U1865" t="s">
        <v>4264</v>
      </c>
    </row>
    <row r="1866" spans="1:21" x14ac:dyDescent="0.2">
      <c r="A1866">
        <v>4437</v>
      </c>
      <c r="B1866" t="s">
        <v>1697</v>
      </c>
      <c r="C1866" t="s">
        <v>12614</v>
      </c>
      <c r="D1866" t="s">
        <v>12615</v>
      </c>
      <c r="F1866" t="s">
        <v>8031</v>
      </c>
      <c r="G1866" t="s">
        <v>3387</v>
      </c>
      <c r="H1866" t="s">
        <v>6824</v>
      </c>
      <c r="I1866" t="s">
        <v>22206</v>
      </c>
      <c r="J1866" t="s">
        <v>5823</v>
      </c>
      <c r="K1866" t="s">
        <v>3422</v>
      </c>
      <c r="L1866" t="s">
        <v>12616</v>
      </c>
      <c r="M1866" t="s">
        <v>12617</v>
      </c>
      <c r="N1866" t="s">
        <v>12618</v>
      </c>
      <c r="O1866" t="s">
        <v>5263</v>
      </c>
      <c r="P1866">
        <v>54</v>
      </c>
      <c r="S1866" t="s">
        <v>6479</v>
      </c>
      <c r="T1866" t="s">
        <v>6479</v>
      </c>
      <c r="U1866" t="s">
        <v>6479</v>
      </c>
    </row>
    <row r="1867" spans="1:21" x14ac:dyDescent="0.2">
      <c r="A1867">
        <v>4438</v>
      </c>
      <c r="B1867" t="s">
        <v>1697</v>
      </c>
      <c r="C1867" t="s">
        <v>12619</v>
      </c>
      <c r="D1867" t="s">
        <v>4678</v>
      </c>
      <c r="E1867" t="s">
        <v>20884</v>
      </c>
      <c r="F1867" t="s">
        <v>7954</v>
      </c>
      <c r="G1867" t="s">
        <v>13303</v>
      </c>
      <c r="H1867" t="s">
        <v>4174</v>
      </c>
      <c r="I1867" t="s">
        <v>7737</v>
      </c>
      <c r="J1867" t="s">
        <v>5477</v>
      </c>
      <c r="K1867" t="s">
        <v>3921</v>
      </c>
      <c r="L1867" t="s">
        <v>12620</v>
      </c>
      <c r="M1867" t="s">
        <v>12621</v>
      </c>
      <c r="N1867" t="s">
        <v>21588</v>
      </c>
      <c r="O1867" t="s">
        <v>6551</v>
      </c>
      <c r="P1867">
        <v>55</v>
      </c>
      <c r="S1867" t="s">
        <v>9876</v>
      </c>
      <c r="T1867" t="s">
        <v>9876</v>
      </c>
      <c r="U1867" t="s">
        <v>9876</v>
      </c>
    </row>
    <row r="1868" spans="1:21" x14ac:dyDescent="0.2">
      <c r="A1868">
        <v>4439</v>
      </c>
      <c r="B1868" t="s">
        <v>1697</v>
      </c>
      <c r="C1868" t="s">
        <v>12622</v>
      </c>
      <c r="D1868" t="s">
        <v>12623</v>
      </c>
      <c r="F1868" t="s">
        <v>12624</v>
      </c>
      <c r="G1868" t="s">
        <v>3747</v>
      </c>
      <c r="H1868" t="s">
        <v>8238</v>
      </c>
      <c r="I1868" t="s">
        <v>3627</v>
      </c>
      <c r="J1868" t="s">
        <v>3671</v>
      </c>
      <c r="K1868" t="s">
        <v>3430</v>
      </c>
      <c r="L1868" t="s">
        <v>12625</v>
      </c>
      <c r="M1868" t="s">
        <v>12626</v>
      </c>
      <c r="O1868" t="s">
        <v>4281</v>
      </c>
      <c r="P1868">
        <v>68</v>
      </c>
      <c r="Q1868" t="s">
        <v>4554</v>
      </c>
      <c r="R1868">
        <v>161</v>
      </c>
      <c r="S1868" t="s">
        <v>12627</v>
      </c>
      <c r="T1868" t="s">
        <v>12627</v>
      </c>
      <c r="U1868" t="s">
        <v>4521</v>
      </c>
    </row>
    <row r="1869" spans="1:21" x14ac:dyDescent="0.2">
      <c r="A1869">
        <v>444</v>
      </c>
      <c r="B1869" t="s">
        <v>1697</v>
      </c>
      <c r="C1869" t="s">
        <v>12628</v>
      </c>
      <c r="D1869" t="s">
        <v>12629</v>
      </c>
      <c r="F1869" t="s">
        <v>3669</v>
      </c>
      <c r="G1869" t="s">
        <v>7091</v>
      </c>
      <c r="H1869" t="s">
        <v>4064</v>
      </c>
      <c r="I1869" t="s">
        <v>3595</v>
      </c>
      <c r="J1869" t="s">
        <v>3628</v>
      </c>
      <c r="K1869" t="s">
        <v>3422</v>
      </c>
      <c r="L1869" t="s">
        <v>12630</v>
      </c>
      <c r="M1869" t="s">
        <v>12631</v>
      </c>
      <c r="O1869" t="s">
        <v>22241</v>
      </c>
      <c r="P1869">
        <v>14</v>
      </c>
      <c r="Q1869" t="s">
        <v>4485</v>
      </c>
      <c r="R1869">
        <v>170</v>
      </c>
      <c r="S1869" t="s">
        <v>12632</v>
      </c>
      <c r="T1869" t="s">
        <v>12632</v>
      </c>
      <c r="U1869" t="s">
        <v>12632</v>
      </c>
    </row>
    <row r="1870" spans="1:21" x14ac:dyDescent="0.2">
      <c r="A1870">
        <v>4440</v>
      </c>
      <c r="B1870" t="s">
        <v>1697</v>
      </c>
      <c r="C1870" t="s">
        <v>12633</v>
      </c>
      <c r="D1870" t="s">
        <v>5202</v>
      </c>
      <c r="E1870" t="s">
        <v>20879</v>
      </c>
      <c r="F1870" t="s">
        <v>8927</v>
      </c>
      <c r="G1870" t="s">
        <v>21589</v>
      </c>
      <c r="H1870" t="s">
        <v>4174</v>
      </c>
      <c r="I1870" t="s">
        <v>22206</v>
      </c>
      <c r="J1870" t="s">
        <v>5823</v>
      </c>
      <c r="K1870" t="s">
        <v>3430</v>
      </c>
      <c r="L1870" t="s">
        <v>12634</v>
      </c>
      <c r="M1870" t="s">
        <v>12635</v>
      </c>
      <c r="O1870" t="s">
        <v>8463</v>
      </c>
      <c r="P1870">
        <v>66</v>
      </c>
      <c r="S1870" t="s">
        <v>12636</v>
      </c>
      <c r="T1870" t="s">
        <v>12636</v>
      </c>
      <c r="U1870" t="s">
        <v>12636</v>
      </c>
    </row>
    <row r="1871" spans="1:21" x14ac:dyDescent="0.2">
      <c r="A1871">
        <v>4441</v>
      </c>
      <c r="B1871" t="s">
        <v>1697</v>
      </c>
      <c r="C1871" t="s">
        <v>12637</v>
      </c>
      <c r="D1871" t="s">
        <v>12638</v>
      </c>
      <c r="F1871" t="s">
        <v>3474</v>
      </c>
      <c r="G1871" t="s">
        <v>3387</v>
      </c>
      <c r="H1871" t="s">
        <v>4174</v>
      </c>
      <c r="I1871" t="s">
        <v>22206</v>
      </c>
      <c r="J1871" t="s">
        <v>5823</v>
      </c>
      <c r="K1871" t="s">
        <v>5340</v>
      </c>
      <c r="L1871" t="s">
        <v>12639</v>
      </c>
      <c r="M1871" t="s">
        <v>12640</v>
      </c>
      <c r="O1871" t="s">
        <v>6930</v>
      </c>
      <c r="P1871">
        <v>92</v>
      </c>
      <c r="S1871" t="s">
        <v>4036</v>
      </c>
      <c r="T1871" t="s">
        <v>4036</v>
      </c>
      <c r="U1871" t="s">
        <v>4036</v>
      </c>
    </row>
    <row r="1872" spans="1:21" x14ac:dyDescent="0.2">
      <c r="A1872">
        <v>4442</v>
      </c>
      <c r="B1872" t="s">
        <v>1697</v>
      </c>
      <c r="C1872" t="s">
        <v>12641</v>
      </c>
      <c r="D1872" t="s">
        <v>12642</v>
      </c>
      <c r="F1872" t="s">
        <v>3585</v>
      </c>
      <c r="G1872" t="s">
        <v>14794</v>
      </c>
      <c r="H1872" t="s">
        <v>20945</v>
      </c>
      <c r="I1872" t="s">
        <v>22206</v>
      </c>
      <c r="J1872" t="s">
        <v>5823</v>
      </c>
      <c r="K1872" t="s">
        <v>3430</v>
      </c>
      <c r="L1872" t="s">
        <v>12643</v>
      </c>
      <c r="M1872" t="s">
        <v>12644</v>
      </c>
      <c r="O1872" t="s">
        <v>22241</v>
      </c>
      <c r="P1872">
        <v>14</v>
      </c>
      <c r="S1872" t="s">
        <v>12645</v>
      </c>
      <c r="T1872" t="s">
        <v>12645</v>
      </c>
      <c r="U1872" t="s">
        <v>12645</v>
      </c>
    </row>
    <row r="1873" spans="1:21" x14ac:dyDescent="0.2">
      <c r="A1873">
        <v>4443</v>
      </c>
      <c r="B1873" t="s">
        <v>1697</v>
      </c>
      <c r="C1873" t="s">
        <v>12646</v>
      </c>
      <c r="D1873" t="s">
        <v>12647</v>
      </c>
      <c r="F1873" t="s">
        <v>8063</v>
      </c>
      <c r="G1873" t="s">
        <v>3387</v>
      </c>
      <c r="H1873" t="s">
        <v>21439</v>
      </c>
      <c r="I1873" t="s">
        <v>22207</v>
      </c>
      <c r="J1873" t="s">
        <v>3671</v>
      </c>
      <c r="K1873" t="s">
        <v>3430</v>
      </c>
      <c r="L1873" t="s">
        <v>12648</v>
      </c>
      <c r="M1873" t="s">
        <v>12649</v>
      </c>
      <c r="O1873" t="s">
        <v>22241</v>
      </c>
      <c r="P1873">
        <v>14</v>
      </c>
      <c r="Q1873" t="s">
        <v>4485</v>
      </c>
      <c r="R1873">
        <v>170</v>
      </c>
      <c r="S1873" t="s">
        <v>12650</v>
      </c>
      <c r="T1873" t="s">
        <v>12650</v>
      </c>
      <c r="U1873" t="s">
        <v>4799</v>
      </c>
    </row>
    <row r="1874" spans="1:21" x14ac:dyDescent="0.2">
      <c r="A1874">
        <v>4444</v>
      </c>
      <c r="B1874" t="s">
        <v>1697</v>
      </c>
      <c r="C1874" t="s">
        <v>12651</v>
      </c>
      <c r="D1874" t="s">
        <v>4997</v>
      </c>
      <c r="F1874" t="s">
        <v>8063</v>
      </c>
      <c r="G1874" t="s">
        <v>3387</v>
      </c>
      <c r="H1874" t="s">
        <v>8172</v>
      </c>
      <c r="I1874" t="s">
        <v>22206</v>
      </c>
      <c r="J1874" t="s">
        <v>5823</v>
      </c>
      <c r="K1874" t="s">
        <v>3430</v>
      </c>
      <c r="L1874" t="s">
        <v>12652</v>
      </c>
      <c r="M1874" t="s">
        <v>12653</v>
      </c>
      <c r="O1874" t="s">
        <v>22241</v>
      </c>
      <c r="P1874">
        <v>14</v>
      </c>
      <c r="S1874" t="s">
        <v>12654</v>
      </c>
      <c r="T1874" t="s">
        <v>12654</v>
      </c>
      <c r="U1874" t="s">
        <v>12654</v>
      </c>
    </row>
    <row r="1875" spans="1:21" x14ac:dyDescent="0.2">
      <c r="A1875">
        <v>4445</v>
      </c>
      <c r="B1875" t="s">
        <v>1697</v>
      </c>
      <c r="C1875" t="s">
        <v>12655</v>
      </c>
      <c r="D1875" t="s">
        <v>5202</v>
      </c>
      <c r="E1875" t="s">
        <v>20879</v>
      </c>
      <c r="F1875" t="s">
        <v>7919</v>
      </c>
      <c r="G1875" t="s">
        <v>11318</v>
      </c>
      <c r="H1875" t="s">
        <v>4174</v>
      </c>
      <c r="I1875" t="s">
        <v>22206</v>
      </c>
      <c r="J1875" t="s">
        <v>5823</v>
      </c>
      <c r="K1875" t="s">
        <v>3430</v>
      </c>
      <c r="L1875" t="s">
        <v>12656</v>
      </c>
      <c r="M1875" t="s">
        <v>12657</v>
      </c>
      <c r="O1875" t="s">
        <v>22247</v>
      </c>
      <c r="P1875">
        <v>96</v>
      </c>
      <c r="S1875" t="s">
        <v>8359</v>
      </c>
      <c r="T1875" t="s">
        <v>8359</v>
      </c>
      <c r="U1875" t="s">
        <v>8359</v>
      </c>
    </row>
    <row r="1876" spans="1:21" x14ac:dyDescent="0.2">
      <c r="A1876">
        <v>4446</v>
      </c>
      <c r="B1876" t="s">
        <v>1697</v>
      </c>
      <c r="C1876" t="s">
        <v>12658</v>
      </c>
      <c r="D1876" t="s">
        <v>5202</v>
      </c>
      <c r="F1876" t="s">
        <v>7919</v>
      </c>
      <c r="G1876" t="s">
        <v>6905</v>
      </c>
      <c r="H1876" t="s">
        <v>4174</v>
      </c>
      <c r="I1876" t="s">
        <v>22206</v>
      </c>
      <c r="J1876" t="s">
        <v>5823</v>
      </c>
      <c r="K1876" t="s">
        <v>3430</v>
      </c>
      <c r="L1876" t="s">
        <v>12659</v>
      </c>
      <c r="M1876" t="s">
        <v>12660</v>
      </c>
      <c r="O1876" t="s">
        <v>7228</v>
      </c>
      <c r="P1876">
        <v>98</v>
      </c>
      <c r="S1876" t="s">
        <v>8388</v>
      </c>
      <c r="T1876" t="s">
        <v>8388</v>
      </c>
      <c r="U1876" t="s">
        <v>8388</v>
      </c>
    </row>
    <row r="1877" spans="1:21" x14ac:dyDescent="0.2">
      <c r="A1877">
        <v>4447</v>
      </c>
      <c r="B1877" t="s">
        <v>1697</v>
      </c>
      <c r="C1877" t="s">
        <v>12661</v>
      </c>
      <c r="D1877" t="s">
        <v>5202</v>
      </c>
      <c r="F1877" t="s">
        <v>7919</v>
      </c>
      <c r="G1877" t="s">
        <v>6905</v>
      </c>
      <c r="H1877" t="s">
        <v>4174</v>
      </c>
      <c r="I1877" t="s">
        <v>8181</v>
      </c>
      <c r="J1877" t="s">
        <v>3963</v>
      </c>
      <c r="K1877" t="s">
        <v>3422</v>
      </c>
      <c r="L1877" t="s">
        <v>12662</v>
      </c>
      <c r="M1877" t="s">
        <v>12663</v>
      </c>
      <c r="O1877" t="s">
        <v>22241</v>
      </c>
      <c r="P1877">
        <v>14</v>
      </c>
      <c r="Q1877" t="s">
        <v>4485</v>
      </c>
      <c r="R1877">
        <v>170</v>
      </c>
      <c r="S1877" t="s">
        <v>7974</v>
      </c>
      <c r="T1877" t="s">
        <v>7974</v>
      </c>
      <c r="U1877" t="s">
        <v>7974</v>
      </c>
    </row>
    <row r="1878" spans="1:21" x14ac:dyDescent="0.2">
      <c r="A1878">
        <v>4448</v>
      </c>
      <c r="B1878" t="s">
        <v>1697</v>
      </c>
      <c r="C1878" t="s">
        <v>12664</v>
      </c>
      <c r="D1878" t="s">
        <v>5202</v>
      </c>
      <c r="E1878" t="s">
        <v>20879</v>
      </c>
      <c r="F1878" t="s">
        <v>8927</v>
      </c>
      <c r="G1878" t="s">
        <v>3747</v>
      </c>
      <c r="H1878" t="s">
        <v>4174</v>
      </c>
      <c r="I1878" t="s">
        <v>22206</v>
      </c>
      <c r="J1878" t="s">
        <v>5823</v>
      </c>
      <c r="K1878" t="s">
        <v>3430</v>
      </c>
      <c r="L1878" t="s">
        <v>12665</v>
      </c>
      <c r="M1878" t="s">
        <v>12666</v>
      </c>
      <c r="O1878" t="s">
        <v>8463</v>
      </c>
      <c r="P1878">
        <v>66</v>
      </c>
      <c r="S1878" t="s">
        <v>5001</v>
      </c>
      <c r="T1878" t="s">
        <v>5001</v>
      </c>
      <c r="U1878" t="s">
        <v>5001</v>
      </c>
    </row>
    <row r="1879" spans="1:21" x14ac:dyDescent="0.2">
      <c r="A1879">
        <v>4449</v>
      </c>
      <c r="B1879" t="s">
        <v>1697</v>
      </c>
      <c r="C1879" t="s">
        <v>12667</v>
      </c>
      <c r="D1879" t="s">
        <v>12668</v>
      </c>
      <c r="F1879" t="s">
        <v>8063</v>
      </c>
      <c r="G1879" t="s">
        <v>6905</v>
      </c>
      <c r="H1879" t="s">
        <v>4174</v>
      </c>
      <c r="I1879" t="s">
        <v>22206</v>
      </c>
      <c r="J1879" t="s">
        <v>5823</v>
      </c>
      <c r="K1879" t="s">
        <v>5028</v>
      </c>
      <c r="L1879" t="s">
        <v>12669</v>
      </c>
      <c r="M1879" t="s">
        <v>12670</v>
      </c>
      <c r="O1879" t="s">
        <v>22247</v>
      </c>
      <c r="P1879">
        <v>96</v>
      </c>
      <c r="S1879" t="s">
        <v>12671</v>
      </c>
      <c r="T1879" t="s">
        <v>12671</v>
      </c>
      <c r="U1879" t="s">
        <v>12671</v>
      </c>
    </row>
    <row r="1880" spans="1:21" x14ac:dyDescent="0.2">
      <c r="A1880">
        <v>445</v>
      </c>
      <c r="B1880" t="s">
        <v>1697</v>
      </c>
      <c r="C1880" t="s">
        <v>12672</v>
      </c>
      <c r="D1880" t="s">
        <v>12673</v>
      </c>
      <c r="F1880" t="s">
        <v>6012</v>
      </c>
      <c r="G1880" t="s">
        <v>3387</v>
      </c>
      <c r="H1880" t="s">
        <v>3690</v>
      </c>
      <c r="I1880" t="s">
        <v>3627</v>
      </c>
      <c r="J1880" t="s">
        <v>3578</v>
      </c>
      <c r="K1880" t="s">
        <v>3545</v>
      </c>
      <c r="L1880" t="s">
        <v>12674</v>
      </c>
      <c r="M1880" t="s">
        <v>12675</v>
      </c>
      <c r="N1880" t="s">
        <v>8512</v>
      </c>
      <c r="O1880" t="s">
        <v>22241</v>
      </c>
      <c r="P1880">
        <v>14</v>
      </c>
      <c r="Q1880" t="s">
        <v>4485</v>
      </c>
      <c r="R1880">
        <v>170</v>
      </c>
      <c r="S1880" t="s">
        <v>9995</v>
      </c>
      <c r="T1880" t="s">
        <v>9995</v>
      </c>
      <c r="U1880" t="s">
        <v>7015</v>
      </c>
    </row>
    <row r="1881" spans="1:21" x14ac:dyDescent="0.2">
      <c r="A1881">
        <v>4450</v>
      </c>
      <c r="B1881" t="s">
        <v>1697</v>
      </c>
      <c r="C1881" t="s">
        <v>12676</v>
      </c>
      <c r="D1881" t="s">
        <v>12677</v>
      </c>
      <c r="F1881" t="s">
        <v>20988</v>
      </c>
      <c r="G1881" t="s">
        <v>6229</v>
      </c>
      <c r="H1881" t="s">
        <v>3763</v>
      </c>
      <c r="I1881" t="s">
        <v>3428</v>
      </c>
      <c r="J1881" t="s">
        <v>12678</v>
      </c>
      <c r="K1881" t="s">
        <v>3430</v>
      </c>
      <c r="L1881" t="s">
        <v>12679</v>
      </c>
      <c r="M1881" t="s">
        <v>12680</v>
      </c>
      <c r="N1881" t="s">
        <v>12681</v>
      </c>
      <c r="S1881" t="s">
        <v>12682</v>
      </c>
      <c r="T1881" t="s">
        <v>12682</v>
      </c>
      <c r="U1881" t="s">
        <v>12682</v>
      </c>
    </row>
    <row r="1882" spans="1:21" x14ac:dyDescent="0.2">
      <c r="A1882">
        <v>4451</v>
      </c>
      <c r="B1882" t="s">
        <v>1697</v>
      </c>
      <c r="C1882" t="s">
        <v>12683</v>
      </c>
      <c r="D1882" t="s">
        <v>12684</v>
      </c>
      <c r="F1882" t="s">
        <v>8594</v>
      </c>
      <c r="G1882" t="s">
        <v>3387</v>
      </c>
      <c r="H1882" t="s">
        <v>6713</v>
      </c>
      <c r="I1882" t="s">
        <v>9299</v>
      </c>
      <c r="J1882" t="s">
        <v>3963</v>
      </c>
      <c r="K1882" t="s">
        <v>3422</v>
      </c>
      <c r="L1882" t="s">
        <v>12685</v>
      </c>
      <c r="M1882" t="s">
        <v>12686</v>
      </c>
      <c r="N1882" t="s">
        <v>3394</v>
      </c>
      <c r="O1882" t="s">
        <v>8463</v>
      </c>
      <c r="P1882">
        <v>66</v>
      </c>
      <c r="Q1882" t="s">
        <v>4554</v>
      </c>
      <c r="R1882">
        <v>161</v>
      </c>
      <c r="S1882" t="s">
        <v>5354</v>
      </c>
      <c r="T1882" t="s">
        <v>5354</v>
      </c>
      <c r="U1882" t="s">
        <v>3710</v>
      </c>
    </row>
    <row r="1883" spans="1:21" x14ac:dyDescent="0.2">
      <c r="A1883">
        <v>4452</v>
      </c>
      <c r="B1883" t="s">
        <v>1697</v>
      </c>
      <c r="C1883" t="s">
        <v>12687</v>
      </c>
      <c r="D1883" t="s">
        <v>12688</v>
      </c>
      <c r="F1883" t="s">
        <v>3585</v>
      </c>
      <c r="G1883" t="s">
        <v>7763</v>
      </c>
      <c r="H1883" t="s">
        <v>4551</v>
      </c>
      <c r="I1883" t="s">
        <v>22206</v>
      </c>
      <c r="J1883" t="s">
        <v>5823</v>
      </c>
      <c r="K1883" t="s">
        <v>3430</v>
      </c>
      <c r="L1883" t="s">
        <v>12689</v>
      </c>
      <c r="M1883" t="s">
        <v>12690</v>
      </c>
      <c r="N1883" t="s">
        <v>12691</v>
      </c>
    </row>
    <row r="1884" spans="1:21" x14ac:dyDescent="0.2">
      <c r="A1884">
        <v>4453</v>
      </c>
      <c r="B1884" t="s">
        <v>1697</v>
      </c>
      <c r="C1884" t="s">
        <v>12692</v>
      </c>
      <c r="D1884" t="s">
        <v>12693</v>
      </c>
      <c r="F1884" t="s">
        <v>3713</v>
      </c>
      <c r="G1884" t="s">
        <v>7763</v>
      </c>
      <c r="H1884" t="s">
        <v>4551</v>
      </c>
      <c r="I1884" t="s">
        <v>22206</v>
      </c>
      <c r="J1884" t="s">
        <v>5823</v>
      </c>
      <c r="K1884" t="s">
        <v>3422</v>
      </c>
      <c r="L1884" t="s">
        <v>12694</v>
      </c>
      <c r="M1884" t="s">
        <v>12695</v>
      </c>
      <c r="N1884" t="s">
        <v>3637</v>
      </c>
    </row>
    <row r="1885" spans="1:21" x14ac:dyDescent="0.2">
      <c r="A1885">
        <v>4454</v>
      </c>
      <c r="B1885" t="s">
        <v>1697</v>
      </c>
      <c r="C1885" t="s">
        <v>12696</v>
      </c>
      <c r="D1885" t="s">
        <v>12697</v>
      </c>
      <c r="F1885" t="s">
        <v>9725</v>
      </c>
      <c r="G1885" t="s">
        <v>3387</v>
      </c>
      <c r="H1885" t="s">
        <v>3793</v>
      </c>
      <c r="I1885" t="s">
        <v>3627</v>
      </c>
      <c r="J1885" t="s">
        <v>3512</v>
      </c>
      <c r="K1885" t="s">
        <v>3422</v>
      </c>
      <c r="L1885" t="s">
        <v>12698</v>
      </c>
      <c r="M1885" t="s">
        <v>12699</v>
      </c>
      <c r="N1885" t="s">
        <v>3394</v>
      </c>
      <c r="O1885" t="s">
        <v>8463</v>
      </c>
      <c r="P1885">
        <v>66</v>
      </c>
      <c r="Q1885" t="s">
        <v>4554</v>
      </c>
      <c r="R1885">
        <v>161</v>
      </c>
      <c r="S1885" t="s">
        <v>3989</v>
      </c>
      <c r="T1885" t="s">
        <v>3989</v>
      </c>
      <c r="U1885" t="s">
        <v>3590</v>
      </c>
    </row>
    <row r="1886" spans="1:21" x14ac:dyDescent="0.2">
      <c r="A1886">
        <v>4455</v>
      </c>
      <c r="B1886" t="s">
        <v>1697</v>
      </c>
      <c r="C1886" t="s">
        <v>12700</v>
      </c>
      <c r="D1886" t="s">
        <v>6100</v>
      </c>
      <c r="E1886" t="s">
        <v>20884</v>
      </c>
      <c r="F1886" t="s">
        <v>9714</v>
      </c>
      <c r="G1886" t="s">
        <v>12037</v>
      </c>
      <c r="H1886" t="s">
        <v>4229</v>
      </c>
      <c r="I1886" t="s">
        <v>8426</v>
      </c>
      <c r="J1886" t="s">
        <v>6825</v>
      </c>
      <c r="K1886" t="s">
        <v>5340</v>
      </c>
      <c r="L1886" t="s">
        <v>12701</v>
      </c>
      <c r="M1886" t="s">
        <v>12702</v>
      </c>
      <c r="O1886" t="s">
        <v>4281</v>
      </c>
      <c r="P1886">
        <v>68</v>
      </c>
      <c r="Q1886" t="s">
        <v>4554</v>
      </c>
      <c r="R1886">
        <v>161</v>
      </c>
      <c r="S1886" t="s">
        <v>12703</v>
      </c>
      <c r="T1886" t="s">
        <v>4521</v>
      </c>
      <c r="U1886" t="s">
        <v>4521</v>
      </c>
    </row>
    <row r="1887" spans="1:21" x14ac:dyDescent="0.2">
      <c r="A1887">
        <v>4456</v>
      </c>
      <c r="B1887" t="s">
        <v>1697</v>
      </c>
      <c r="C1887" t="s">
        <v>12704</v>
      </c>
      <c r="D1887" t="s">
        <v>5202</v>
      </c>
      <c r="E1887" t="s">
        <v>20879</v>
      </c>
      <c r="F1887" t="s">
        <v>7919</v>
      </c>
      <c r="G1887" t="s">
        <v>6905</v>
      </c>
      <c r="H1887" t="s">
        <v>4174</v>
      </c>
      <c r="I1887" t="s">
        <v>22206</v>
      </c>
      <c r="J1887" t="s">
        <v>5823</v>
      </c>
      <c r="K1887" t="s">
        <v>3430</v>
      </c>
      <c r="L1887" t="s">
        <v>12705</v>
      </c>
      <c r="M1887" t="s">
        <v>12706</v>
      </c>
      <c r="O1887" t="s">
        <v>6551</v>
      </c>
      <c r="P1887">
        <v>55</v>
      </c>
      <c r="S1887" t="s">
        <v>5310</v>
      </c>
      <c r="T1887" t="s">
        <v>5310</v>
      </c>
      <c r="U1887" t="s">
        <v>5310</v>
      </c>
    </row>
    <row r="1888" spans="1:21" x14ac:dyDescent="0.2">
      <c r="A1888">
        <v>4457</v>
      </c>
      <c r="B1888" t="s">
        <v>1697</v>
      </c>
      <c r="C1888" t="s">
        <v>12707</v>
      </c>
      <c r="D1888" t="s">
        <v>5202</v>
      </c>
      <c r="E1888" t="s">
        <v>20879</v>
      </c>
      <c r="F1888" t="s">
        <v>7919</v>
      </c>
      <c r="G1888" t="s">
        <v>6905</v>
      </c>
      <c r="H1888" t="s">
        <v>4174</v>
      </c>
      <c r="I1888" t="s">
        <v>22206</v>
      </c>
      <c r="J1888" t="s">
        <v>5823</v>
      </c>
      <c r="K1888" t="s">
        <v>3430</v>
      </c>
      <c r="L1888" t="s">
        <v>12708</v>
      </c>
      <c r="M1888" t="s">
        <v>12709</v>
      </c>
      <c r="O1888" t="s">
        <v>7083</v>
      </c>
      <c r="P1888">
        <v>89</v>
      </c>
      <c r="S1888" t="s">
        <v>12710</v>
      </c>
      <c r="T1888" t="s">
        <v>12710</v>
      </c>
      <c r="U1888" t="s">
        <v>12710</v>
      </c>
    </row>
    <row r="1889" spans="1:21" x14ac:dyDescent="0.2">
      <c r="A1889">
        <v>4458</v>
      </c>
      <c r="B1889" t="s">
        <v>1697</v>
      </c>
      <c r="C1889" t="s">
        <v>12711</v>
      </c>
      <c r="D1889" t="s">
        <v>5202</v>
      </c>
      <c r="E1889" t="s">
        <v>20879</v>
      </c>
      <c r="F1889" t="s">
        <v>8927</v>
      </c>
      <c r="G1889" t="s">
        <v>3465</v>
      </c>
      <c r="H1889" t="s">
        <v>4174</v>
      </c>
      <c r="I1889" t="s">
        <v>22206</v>
      </c>
      <c r="J1889" t="s">
        <v>5823</v>
      </c>
      <c r="K1889" t="s">
        <v>3921</v>
      </c>
      <c r="L1889" t="s">
        <v>12712</v>
      </c>
      <c r="M1889" t="s">
        <v>12713</v>
      </c>
      <c r="O1889" t="s">
        <v>8463</v>
      </c>
      <c r="P1889">
        <v>66</v>
      </c>
      <c r="S1889" t="s">
        <v>5273</v>
      </c>
      <c r="T1889" t="s">
        <v>5273</v>
      </c>
      <c r="U1889" t="s">
        <v>5273</v>
      </c>
    </row>
    <row r="1890" spans="1:21" x14ac:dyDescent="0.2">
      <c r="A1890">
        <v>4459</v>
      </c>
      <c r="B1890" t="s">
        <v>1697</v>
      </c>
      <c r="C1890" t="s">
        <v>12714</v>
      </c>
      <c r="D1890" t="s">
        <v>12715</v>
      </c>
      <c r="F1890" t="s">
        <v>12716</v>
      </c>
      <c r="G1890" t="s">
        <v>3542</v>
      </c>
      <c r="H1890" t="s">
        <v>21590</v>
      </c>
      <c r="I1890" t="s">
        <v>12717</v>
      </c>
      <c r="J1890" t="s">
        <v>8575</v>
      </c>
      <c r="K1890" t="s">
        <v>3430</v>
      </c>
      <c r="L1890" t="s">
        <v>12718</v>
      </c>
      <c r="M1890" t="s">
        <v>12719</v>
      </c>
      <c r="O1890" t="s">
        <v>8463</v>
      </c>
      <c r="P1890">
        <v>66</v>
      </c>
      <c r="Q1890" t="s">
        <v>4554</v>
      </c>
      <c r="R1890">
        <v>161</v>
      </c>
      <c r="S1890" t="s">
        <v>8742</v>
      </c>
      <c r="T1890" t="s">
        <v>8742</v>
      </c>
      <c r="U1890" t="s">
        <v>12720</v>
      </c>
    </row>
    <row r="1891" spans="1:21" x14ac:dyDescent="0.2">
      <c r="A1891">
        <v>446</v>
      </c>
      <c r="B1891" t="s">
        <v>1697</v>
      </c>
      <c r="C1891" t="s">
        <v>12721</v>
      </c>
      <c r="D1891" t="s">
        <v>4678</v>
      </c>
      <c r="E1891" t="s">
        <v>20884</v>
      </c>
      <c r="F1891" t="s">
        <v>7954</v>
      </c>
      <c r="G1891" t="s">
        <v>3387</v>
      </c>
      <c r="H1891" t="s">
        <v>8048</v>
      </c>
      <c r="I1891" t="s">
        <v>22206</v>
      </c>
      <c r="J1891" t="s">
        <v>5823</v>
      </c>
      <c r="K1891" t="s">
        <v>6121</v>
      </c>
      <c r="L1891" t="s">
        <v>12722</v>
      </c>
      <c r="M1891" t="s">
        <v>12723</v>
      </c>
      <c r="O1891" t="s">
        <v>5326</v>
      </c>
      <c r="P1891">
        <v>56</v>
      </c>
      <c r="S1891" t="s">
        <v>12724</v>
      </c>
      <c r="T1891" t="s">
        <v>12724</v>
      </c>
      <c r="U1891" t="s">
        <v>12724</v>
      </c>
    </row>
    <row r="1892" spans="1:21" x14ac:dyDescent="0.2">
      <c r="A1892">
        <v>4460</v>
      </c>
      <c r="B1892" t="s">
        <v>1697</v>
      </c>
      <c r="C1892" t="s">
        <v>12725</v>
      </c>
      <c r="D1892" t="s">
        <v>12726</v>
      </c>
      <c r="F1892" t="s">
        <v>3585</v>
      </c>
      <c r="G1892" t="s">
        <v>3625</v>
      </c>
      <c r="H1892" t="s">
        <v>8172</v>
      </c>
      <c r="I1892" t="s">
        <v>8790</v>
      </c>
      <c r="J1892" t="s">
        <v>3437</v>
      </c>
      <c r="K1892" t="s">
        <v>3430</v>
      </c>
      <c r="L1892" t="s">
        <v>12727</v>
      </c>
      <c r="M1892" t="s">
        <v>12728</v>
      </c>
      <c r="O1892" t="s">
        <v>6570</v>
      </c>
      <c r="P1892">
        <v>52</v>
      </c>
      <c r="Q1892" t="s">
        <v>5178</v>
      </c>
      <c r="R1892">
        <v>151</v>
      </c>
      <c r="S1892" t="s">
        <v>12729</v>
      </c>
      <c r="T1892" t="s">
        <v>12729</v>
      </c>
      <c r="U1892" t="s">
        <v>4813</v>
      </c>
    </row>
    <row r="1893" spans="1:21" x14ac:dyDescent="0.2">
      <c r="A1893">
        <v>4461</v>
      </c>
      <c r="B1893" t="s">
        <v>1697</v>
      </c>
      <c r="C1893" t="s">
        <v>5196</v>
      </c>
      <c r="D1893" t="s">
        <v>5197</v>
      </c>
      <c r="F1893" t="s">
        <v>8063</v>
      </c>
      <c r="G1893" t="s">
        <v>3593</v>
      </c>
      <c r="H1893" t="s">
        <v>12731</v>
      </c>
      <c r="I1893" t="s">
        <v>4278</v>
      </c>
      <c r="J1893" t="s">
        <v>20989</v>
      </c>
      <c r="K1893" t="s">
        <v>3430</v>
      </c>
      <c r="L1893" t="s">
        <v>12732</v>
      </c>
      <c r="M1893" t="s">
        <v>12733</v>
      </c>
      <c r="N1893" t="s">
        <v>20990</v>
      </c>
      <c r="O1893" t="s">
        <v>3598</v>
      </c>
      <c r="P1893">
        <v>70</v>
      </c>
      <c r="Q1893" t="s">
        <v>4485</v>
      </c>
      <c r="R1893">
        <v>203</v>
      </c>
      <c r="S1893" t="s">
        <v>12734</v>
      </c>
      <c r="T1893" t="s">
        <v>12734</v>
      </c>
      <c r="U1893" t="s">
        <v>12735</v>
      </c>
    </row>
    <row r="1894" spans="1:21" x14ac:dyDescent="0.2">
      <c r="A1894">
        <v>4462</v>
      </c>
      <c r="B1894" t="s">
        <v>1697</v>
      </c>
      <c r="C1894" t="s">
        <v>12736</v>
      </c>
      <c r="D1894" t="s">
        <v>12737</v>
      </c>
      <c r="F1894" t="s">
        <v>8063</v>
      </c>
      <c r="G1894" t="s">
        <v>16766</v>
      </c>
      <c r="H1894" t="s">
        <v>5269</v>
      </c>
      <c r="I1894" t="s">
        <v>22206</v>
      </c>
      <c r="J1894" t="s">
        <v>5823</v>
      </c>
      <c r="K1894" t="s">
        <v>3545</v>
      </c>
      <c r="L1894" t="s">
        <v>12738</v>
      </c>
      <c r="M1894" t="s">
        <v>12739</v>
      </c>
      <c r="N1894" t="s">
        <v>12740</v>
      </c>
    </row>
    <row r="1895" spans="1:21" x14ac:dyDescent="0.2">
      <c r="A1895">
        <v>4463</v>
      </c>
      <c r="B1895" t="s">
        <v>1697</v>
      </c>
      <c r="C1895" t="s">
        <v>12741</v>
      </c>
      <c r="D1895" t="s">
        <v>12742</v>
      </c>
      <c r="F1895" t="s">
        <v>3992</v>
      </c>
      <c r="G1895" t="s">
        <v>3542</v>
      </c>
      <c r="H1895" t="s">
        <v>7018</v>
      </c>
      <c r="I1895" t="s">
        <v>9420</v>
      </c>
      <c r="J1895" t="s">
        <v>3437</v>
      </c>
      <c r="K1895" t="s">
        <v>3422</v>
      </c>
      <c r="L1895" t="s">
        <v>12743</v>
      </c>
      <c r="M1895" t="s">
        <v>12744</v>
      </c>
      <c r="O1895" t="s">
        <v>6570</v>
      </c>
      <c r="P1895">
        <v>52</v>
      </c>
      <c r="Q1895" t="s">
        <v>5178</v>
      </c>
      <c r="R1895">
        <v>151</v>
      </c>
      <c r="S1895" t="s">
        <v>4752</v>
      </c>
      <c r="T1895" t="s">
        <v>4752</v>
      </c>
      <c r="U1895" t="s">
        <v>7021</v>
      </c>
    </row>
    <row r="1896" spans="1:21" x14ac:dyDescent="0.2">
      <c r="A1896">
        <v>4464</v>
      </c>
      <c r="B1896" t="s">
        <v>3416</v>
      </c>
      <c r="C1896" t="s">
        <v>618</v>
      </c>
      <c r="D1896" t="s">
        <v>6971</v>
      </c>
      <c r="F1896" t="s">
        <v>12745</v>
      </c>
      <c r="G1896" t="s">
        <v>3420</v>
      </c>
      <c r="H1896" t="s">
        <v>3421</v>
      </c>
      <c r="I1896" t="s">
        <v>22206</v>
      </c>
      <c r="J1896" t="s">
        <v>5823</v>
      </c>
      <c r="K1896" t="s">
        <v>3921</v>
      </c>
      <c r="L1896" t="s">
        <v>12746</v>
      </c>
      <c r="M1896" t="s">
        <v>12747</v>
      </c>
      <c r="S1896" t="s">
        <v>12748</v>
      </c>
      <c r="T1896" t="s">
        <v>12748</v>
      </c>
      <c r="U1896" t="s">
        <v>12748</v>
      </c>
    </row>
    <row r="1897" spans="1:21" x14ac:dyDescent="0.2">
      <c r="A1897">
        <v>4465</v>
      </c>
      <c r="B1897" t="s">
        <v>1697</v>
      </c>
      <c r="C1897" t="s">
        <v>12749</v>
      </c>
      <c r="D1897" t="s">
        <v>12750</v>
      </c>
      <c r="F1897" t="s">
        <v>3552</v>
      </c>
      <c r="G1897" t="s">
        <v>4016</v>
      </c>
      <c r="H1897" t="s">
        <v>10997</v>
      </c>
      <c r="I1897" t="s">
        <v>5631</v>
      </c>
      <c r="J1897" t="s">
        <v>4934</v>
      </c>
      <c r="K1897" t="s">
        <v>3422</v>
      </c>
      <c r="L1897" t="s">
        <v>12751</v>
      </c>
      <c r="M1897" t="s">
        <v>12752</v>
      </c>
      <c r="O1897" t="s">
        <v>6570</v>
      </c>
      <c r="P1897">
        <v>52</v>
      </c>
      <c r="Q1897" t="s">
        <v>5178</v>
      </c>
      <c r="R1897">
        <v>151</v>
      </c>
      <c r="S1897" t="s">
        <v>12753</v>
      </c>
      <c r="T1897" t="s">
        <v>12753</v>
      </c>
      <c r="U1897" t="s">
        <v>8202</v>
      </c>
    </row>
    <row r="1898" spans="1:21" x14ac:dyDescent="0.2">
      <c r="A1898">
        <v>4466</v>
      </c>
      <c r="B1898" t="s">
        <v>1697</v>
      </c>
      <c r="C1898" t="s">
        <v>12754</v>
      </c>
      <c r="D1898" t="s">
        <v>4678</v>
      </c>
      <c r="E1898" t="s">
        <v>20884</v>
      </c>
      <c r="F1898" t="s">
        <v>7954</v>
      </c>
      <c r="G1898" t="s">
        <v>3435</v>
      </c>
      <c r="H1898" t="s">
        <v>21591</v>
      </c>
      <c r="I1898" t="s">
        <v>7737</v>
      </c>
      <c r="J1898" t="s">
        <v>12755</v>
      </c>
      <c r="K1898" t="s">
        <v>6121</v>
      </c>
      <c r="L1898" t="s">
        <v>12756</v>
      </c>
      <c r="M1898" t="s">
        <v>5362</v>
      </c>
      <c r="O1898" t="s">
        <v>6570</v>
      </c>
      <c r="P1898">
        <v>52</v>
      </c>
      <c r="Q1898" t="s">
        <v>5178</v>
      </c>
      <c r="R1898">
        <v>151</v>
      </c>
      <c r="S1898" t="s">
        <v>8761</v>
      </c>
      <c r="T1898" t="s">
        <v>8084</v>
      </c>
      <c r="U1898" t="s">
        <v>6468</v>
      </c>
    </row>
    <row r="1899" spans="1:21" x14ac:dyDescent="0.2">
      <c r="A1899">
        <v>4467</v>
      </c>
      <c r="B1899" t="s">
        <v>1697</v>
      </c>
      <c r="C1899" t="s">
        <v>12757</v>
      </c>
      <c r="D1899" t="s">
        <v>12758</v>
      </c>
      <c r="F1899" t="s">
        <v>3585</v>
      </c>
      <c r="G1899" t="s">
        <v>7763</v>
      </c>
      <c r="H1899" t="s">
        <v>4551</v>
      </c>
      <c r="I1899" t="s">
        <v>22206</v>
      </c>
      <c r="J1899" t="s">
        <v>5823</v>
      </c>
      <c r="K1899" t="s">
        <v>3422</v>
      </c>
      <c r="L1899" t="s">
        <v>12759</v>
      </c>
      <c r="M1899" t="s">
        <v>12760</v>
      </c>
      <c r="N1899" t="s">
        <v>3637</v>
      </c>
    </row>
    <row r="1900" spans="1:21" x14ac:dyDescent="0.2">
      <c r="A1900">
        <v>4468</v>
      </c>
      <c r="B1900" t="s">
        <v>1697</v>
      </c>
      <c r="C1900" t="s">
        <v>12761</v>
      </c>
      <c r="D1900" t="s">
        <v>12762</v>
      </c>
      <c r="F1900" t="s">
        <v>3585</v>
      </c>
      <c r="G1900" t="s">
        <v>7091</v>
      </c>
      <c r="H1900" t="s">
        <v>3529</v>
      </c>
      <c r="I1900" t="s">
        <v>10926</v>
      </c>
      <c r="J1900" t="s">
        <v>3544</v>
      </c>
      <c r="K1900" t="s">
        <v>3422</v>
      </c>
      <c r="L1900" t="s">
        <v>12763</v>
      </c>
      <c r="M1900" t="s">
        <v>12764</v>
      </c>
      <c r="O1900" t="s">
        <v>5263</v>
      </c>
      <c r="P1900">
        <v>54</v>
      </c>
      <c r="Q1900" t="s">
        <v>5178</v>
      </c>
      <c r="R1900">
        <v>151</v>
      </c>
      <c r="S1900" t="s">
        <v>12753</v>
      </c>
      <c r="T1900" t="s">
        <v>12753</v>
      </c>
      <c r="U1900" t="s">
        <v>10262</v>
      </c>
    </row>
    <row r="1901" spans="1:21" x14ac:dyDescent="0.2">
      <c r="A1901">
        <v>4469</v>
      </c>
      <c r="B1901" t="s">
        <v>1697</v>
      </c>
      <c r="C1901" t="s">
        <v>12765</v>
      </c>
      <c r="D1901" t="s">
        <v>12766</v>
      </c>
      <c r="F1901" t="s">
        <v>4030</v>
      </c>
      <c r="G1901" t="s">
        <v>7763</v>
      </c>
      <c r="H1901" t="s">
        <v>5269</v>
      </c>
      <c r="I1901" t="s">
        <v>22206</v>
      </c>
      <c r="J1901" t="s">
        <v>5823</v>
      </c>
      <c r="K1901" t="s">
        <v>3921</v>
      </c>
      <c r="L1901" t="s">
        <v>12767</v>
      </c>
      <c r="M1901" t="s">
        <v>12768</v>
      </c>
      <c r="N1901" t="s">
        <v>3637</v>
      </c>
    </row>
    <row r="1902" spans="1:21" x14ac:dyDescent="0.2">
      <c r="A1902">
        <v>447</v>
      </c>
      <c r="B1902" t="s">
        <v>1697</v>
      </c>
      <c r="C1902" t="s">
        <v>12769</v>
      </c>
      <c r="D1902" t="s">
        <v>4582</v>
      </c>
      <c r="F1902" t="s">
        <v>8977</v>
      </c>
      <c r="G1902" t="s">
        <v>3885</v>
      </c>
      <c r="H1902" t="s">
        <v>4503</v>
      </c>
      <c r="I1902" t="s">
        <v>3389</v>
      </c>
      <c r="J1902" t="s">
        <v>3628</v>
      </c>
      <c r="K1902" t="s">
        <v>3545</v>
      </c>
      <c r="L1902" t="s">
        <v>12770</v>
      </c>
      <c r="M1902" t="s">
        <v>12771</v>
      </c>
      <c r="O1902" t="s">
        <v>22241</v>
      </c>
      <c r="P1902">
        <v>89</v>
      </c>
      <c r="Q1902" t="s">
        <v>4485</v>
      </c>
      <c r="R1902">
        <v>173</v>
      </c>
      <c r="S1902" t="s">
        <v>12772</v>
      </c>
      <c r="T1902" t="s">
        <v>12772</v>
      </c>
      <c r="U1902" t="s">
        <v>5525</v>
      </c>
    </row>
    <row r="1903" spans="1:21" x14ac:dyDescent="0.2">
      <c r="A1903">
        <v>4470</v>
      </c>
      <c r="B1903" t="s">
        <v>1697</v>
      </c>
      <c r="C1903" t="s">
        <v>12773</v>
      </c>
      <c r="D1903" t="s">
        <v>12774</v>
      </c>
      <c r="F1903" t="s">
        <v>6012</v>
      </c>
      <c r="G1903" t="s">
        <v>4016</v>
      </c>
      <c r="H1903" t="s">
        <v>21408</v>
      </c>
      <c r="I1903" t="s">
        <v>12775</v>
      </c>
      <c r="J1903" t="s">
        <v>3894</v>
      </c>
      <c r="K1903" t="s">
        <v>3422</v>
      </c>
      <c r="L1903" t="s">
        <v>12776</v>
      </c>
      <c r="M1903" t="s">
        <v>12777</v>
      </c>
      <c r="N1903" t="s">
        <v>4513</v>
      </c>
      <c r="O1903" t="s">
        <v>8787</v>
      </c>
      <c r="P1903">
        <v>50</v>
      </c>
      <c r="Q1903" t="s">
        <v>5178</v>
      </c>
      <c r="R1903">
        <v>150</v>
      </c>
      <c r="S1903" t="s">
        <v>8895</v>
      </c>
      <c r="T1903" t="s">
        <v>8895</v>
      </c>
      <c r="U1903" t="s">
        <v>3740</v>
      </c>
    </row>
    <row r="1904" spans="1:21" x14ac:dyDescent="0.2">
      <c r="A1904">
        <v>4471</v>
      </c>
      <c r="B1904" t="s">
        <v>1697</v>
      </c>
      <c r="C1904" t="s">
        <v>12778</v>
      </c>
      <c r="D1904" t="s">
        <v>12779</v>
      </c>
      <c r="F1904" t="s">
        <v>3474</v>
      </c>
      <c r="G1904" t="s">
        <v>4016</v>
      </c>
      <c r="H1904" t="s">
        <v>9795</v>
      </c>
      <c r="I1904" t="s">
        <v>22251</v>
      </c>
      <c r="J1904" t="s">
        <v>3894</v>
      </c>
      <c r="K1904" t="s">
        <v>3422</v>
      </c>
      <c r="L1904" t="s">
        <v>8797</v>
      </c>
      <c r="M1904" t="s">
        <v>12780</v>
      </c>
      <c r="N1904" t="s">
        <v>4513</v>
      </c>
      <c r="O1904" t="s">
        <v>8787</v>
      </c>
      <c r="P1904">
        <v>50</v>
      </c>
      <c r="Q1904" t="s">
        <v>5178</v>
      </c>
      <c r="R1904">
        <v>150</v>
      </c>
      <c r="S1904" t="s">
        <v>8895</v>
      </c>
      <c r="T1904" t="s">
        <v>8895</v>
      </c>
      <c r="U1904" t="s">
        <v>10375</v>
      </c>
    </row>
    <row r="1905" spans="1:21" x14ac:dyDescent="0.2">
      <c r="A1905">
        <v>4472</v>
      </c>
      <c r="B1905" t="s">
        <v>1697</v>
      </c>
      <c r="C1905" t="s">
        <v>12781</v>
      </c>
      <c r="D1905" t="s">
        <v>12782</v>
      </c>
      <c r="F1905" t="s">
        <v>3474</v>
      </c>
      <c r="G1905" t="s">
        <v>7763</v>
      </c>
      <c r="H1905" t="s">
        <v>5269</v>
      </c>
      <c r="I1905" t="s">
        <v>22206</v>
      </c>
      <c r="J1905" t="s">
        <v>5823</v>
      </c>
      <c r="K1905" t="s">
        <v>3422</v>
      </c>
      <c r="L1905" t="s">
        <v>12783</v>
      </c>
      <c r="M1905" t="s">
        <v>12784</v>
      </c>
      <c r="N1905" t="s">
        <v>3637</v>
      </c>
    </row>
    <row r="1906" spans="1:21" x14ac:dyDescent="0.2">
      <c r="A1906">
        <v>4473</v>
      </c>
      <c r="B1906" t="s">
        <v>1697</v>
      </c>
      <c r="C1906" t="s">
        <v>12785</v>
      </c>
      <c r="D1906" t="s">
        <v>12786</v>
      </c>
      <c r="F1906" t="s">
        <v>3552</v>
      </c>
      <c r="G1906" t="s">
        <v>4016</v>
      </c>
      <c r="H1906" t="s">
        <v>13550</v>
      </c>
      <c r="I1906" t="s">
        <v>5451</v>
      </c>
      <c r="J1906" t="s">
        <v>3628</v>
      </c>
      <c r="K1906" t="s">
        <v>3422</v>
      </c>
      <c r="L1906" t="s">
        <v>12787</v>
      </c>
      <c r="M1906" t="s">
        <v>12788</v>
      </c>
      <c r="N1906" t="s">
        <v>3394</v>
      </c>
      <c r="O1906" t="s">
        <v>8787</v>
      </c>
      <c r="P1906">
        <v>50</v>
      </c>
      <c r="Q1906" t="s">
        <v>5178</v>
      </c>
      <c r="R1906">
        <v>150</v>
      </c>
      <c r="S1906" t="s">
        <v>3719</v>
      </c>
      <c r="T1906" t="s">
        <v>3719</v>
      </c>
      <c r="U1906" t="s">
        <v>4095</v>
      </c>
    </row>
    <row r="1907" spans="1:21" x14ac:dyDescent="0.2">
      <c r="A1907">
        <v>4474</v>
      </c>
      <c r="B1907" t="s">
        <v>1697</v>
      </c>
      <c r="C1907" t="s">
        <v>12789</v>
      </c>
      <c r="D1907" t="s">
        <v>4678</v>
      </c>
      <c r="E1907" t="s">
        <v>20884</v>
      </c>
      <c r="F1907" t="s">
        <v>7954</v>
      </c>
      <c r="G1907" t="s">
        <v>6905</v>
      </c>
      <c r="H1907" t="s">
        <v>5173</v>
      </c>
      <c r="I1907" t="s">
        <v>22206</v>
      </c>
      <c r="J1907" t="s">
        <v>5823</v>
      </c>
      <c r="K1907" t="s">
        <v>3430</v>
      </c>
      <c r="L1907" t="s">
        <v>12790</v>
      </c>
      <c r="M1907" t="s">
        <v>12791</v>
      </c>
      <c r="O1907" t="s">
        <v>6570</v>
      </c>
      <c r="P1907">
        <v>52</v>
      </c>
      <c r="S1907" t="s">
        <v>11867</v>
      </c>
      <c r="T1907" t="s">
        <v>11867</v>
      </c>
      <c r="U1907" t="s">
        <v>11867</v>
      </c>
    </row>
    <row r="1908" spans="1:21" x14ac:dyDescent="0.2">
      <c r="A1908">
        <v>4475</v>
      </c>
      <c r="B1908" t="s">
        <v>1697</v>
      </c>
      <c r="C1908" t="s">
        <v>12792</v>
      </c>
      <c r="D1908" t="s">
        <v>12793</v>
      </c>
      <c r="F1908" t="s">
        <v>8594</v>
      </c>
      <c r="G1908" t="s">
        <v>3387</v>
      </c>
      <c r="H1908" t="s">
        <v>7147</v>
      </c>
      <c r="I1908" t="s">
        <v>9299</v>
      </c>
      <c r="J1908" t="s">
        <v>3521</v>
      </c>
      <c r="K1908" t="s">
        <v>3430</v>
      </c>
      <c r="L1908" t="s">
        <v>12794</v>
      </c>
      <c r="M1908" t="s">
        <v>12795</v>
      </c>
      <c r="O1908" t="s">
        <v>8463</v>
      </c>
      <c r="P1908">
        <v>66</v>
      </c>
      <c r="Q1908" t="s">
        <v>4554</v>
      </c>
      <c r="R1908">
        <v>161</v>
      </c>
      <c r="S1908" t="s">
        <v>12796</v>
      </c>
      <c r="T1908" t="s">
        <v>12796</v>
      </c>
      <c r="U1908" t="s">
        <v>4223</v>
      </c>
    </row>
    <row r="1909" spans="1:21" x14ac:dyDescent="0.2">
      <c r="A1909">
        <v>4476</v>
      </c>
      <c r="B1909" t="s">
        <v>1697</v>
      </c>
      <c r="C1909" t="s">
        <v>12797</v>
      </c>
      <c r="D1909" t="s">
        <v>12798</v>
      </c>
      <c r="F1909" t="s">
        <v>8063</v>
      </c>
      <c r="G1909" t="s">
        <v>3625</v>
      </c>
      <c r="H1909" t="s">
        <v>4174</v>
      </c>
      <c r="I1909" t="s">
        <v>22206</v>
      </c>
      <c r="J1909" t="s">
        <v>5823</v>
      </c>
      <c r="K1909" t="s">
        <v>3430</v>
      </c>
      <c r="L1909" t="s">
        <v>12799</v>
      </c>
      <c r="M1909" t="s">
        <v>12800</v>
      </c>
      <c r="O1909" t="s">
        <v>6551</v>
      </c>
      <c r="P1909">
        <v>55</v>
      </c>
      <c r="S1909" t="s">
        <v>12801</v>
      </c>
      <c r="T1909" t="s">
        <v>12801</v>
      </c>
      <c r="U1909" t="s">
        <v>12801</v>
      </c>
    </row>
    <row r="1910" spans="1:21" x14ac:dyDescent="0.2">
      <c r="A1910">
        <v>4477</v>
      </c>
      <c r="B1910" t="s">
        <v>1697</v>
      </c>
      <c r="C1910" t="s">
        <v>12802</v>
      </c>
      <c r="D1910" t="s">
        <v>12803</v>
      </c>
      <c r="F1910" t="s">
        <v>3992</v>
      </c>
      <c r="G1910" t="s">
        <v>7763</v>
      </c>
      <c r="H1910" t="s">
        <v>4551</v>
      </c>
      <c r="I1910" t="s">
        <v>22206</v>
      </c>
      <c r="J1910" t="s">
        <v>5823</v>
      </c>
      <c r="K1910" t="s">
        <v>3430</v>
      </c>
      <c r="L1910" t="s">
        <v>12804</v>
      </c>
      <c r="M1910" t="s">
        <v>12805</v>
      </c>
      <c r="N1910" t="s">
        <v>12806</v>
      </c>
    </row>
    <row r="1911" spans="1:21" x14ac:dyDescent="0.2">
      <c r="A1911">
        <v>4478</v>
      </c>
      <c r="B1911" t="s">
        <v>1697</v>
      </c>
      <c r="C1911" t="s">
        <v>12807</v>
      </c>
      <c r="D1911" t="s">
        <v>12808</v>
      </c>
      <c r="F1911" t="s">
        <v>3585</v>
      </c>
      <c r="G1911" t="s">
        <v>16766</v>
      </c>
      <c r="H1911" t="s">
        <v>5269</v>
      </c>
      <c r="I1911" t="s">
        <v>22206</v>
      </c>
      <c r="J1911" t="s">
        <v>5823</v>
      </c>
      <c r="K1911" t="s">
        <v>3430</v>
      </c>
      <c r="L1911" t="s">
        <v>8595</v>
      </c>
      <c r="M1911" t="s">
        <v>8596</v>
      </c>
      <c r="N1911" t="s">
        <v>3637</v>
      </c>
    </row>
    <row r="1912" spans="1:21" x14ac:dyDescent="0.2">
      <c r="A1912">
        <v>4479</v>
      </c>
      <c r="B1912" t="s">
        <v>1697</v>
      </c>
      <c r="C1912" t="s">
        <v>12809</v>
      </c>
      <c r="D1912" t="s">
        <v>12810</v>
      </c>
      <c r="F1912" t="s">
        <v>3713</v>
      </c>
      <c r="G1912" t="s">
        <v>4016</v>
      </c>
      <c r="H1912" t="s">
        <v>8981</v>
      </c>
      <c r="I1912" t="s">
        <v>10975</v>
      </c>
      <c r="J1912" t="s">
        <v>4505</v>
      </c>
      <c r="K1912" t="s">
        <v>3497</v>
      </c>
      <c r="L1912" t="s">
        <v>12811</v>
      </c>
      <c r="M1912" t="s">
        <v>12812</v>
      </c>
      <c r="N1912" t="s">
        <v>3394</v>
      </c>
      <c r="O1912" t="s">
        <v>8787</v>
      </c>
      <c r="P1912">
        <v>50</v>
      </c>
      <c r="Q1912" t="s">
        <v>5178</v>
      </c>
      <c r="R1912">
        <v>150</v>
      </c>
      <c r="S1912" t="s">
        <v>8044</v>
      </c>
      <c r="T1912" t="s">
        <v>8044</v>
      </c>
      <c r="U1912" t="s">
        <v>4799</v>
      </c>
    </row>
    <row r="1913" spans="1:21" x14ac:dyDescent="0.2">
      <c r="A1913">
        <v>448</v>
      </c>
      <c r="B1913" t="s">
        <v>1697</v>
      </c>
      <c r="C1913" t="s">
        <v>12813</v>
      </c>
      <c r="D1913" t="s">
        <v>12814</v>
      </c>
      <c r="F1913" t="s">
        <v>3585</v>
      </c>
      <c r="G1913" t="s">
        <v>21513</v>
      </c>
      <c r="H1913" t="s">
        <v>21592</v>
      </c>
      <c r="I1913" t="s">
        <v>12816</v>
      </c>
      <c r="J1913" t="s">
        <v>4455</v>
      </c>
      <c r="K1913" t="s">
        <v>3497</v>
      </c>
      <c r="L1913" t="s">
        <v>11580</v>
      </c>
      <c r="M1913" t="s">
        <v>11581</v>
      </c>
      <c r="O1913" t="s">
        <v>3598</v>
      </c>
      <c r="P1913">
        <v>95</v>
      </c>
      <c r="S1913" t="s">
        <v>5720</v>
      </c>
      <c r="T1913" t="s">
        <v>5720</v>
      </c>
      <c r="U1913" t="s">
        <v>5720</v>
      </c>
    </row>
    <row r="1914" spans="1:21" x14ac:dyDescent="0.2">
      <c r="A1914">
        <v>4480</v>
      </c>
      <c r="B1914" t="s">
        <v>1697</v>
      </c>
      <c r="C1914" t="s">
        <v>409</v>
      </c>
      <c r="D1914" t="s">
        <v>12817</v>
      </c>
      <c r="F1914" t="s">
        <v>8063</v>
      </c>
      <c r="G1914" t="s">
        <v>3387</v>
      </c>
      <c r="H1914" t="s">
        <v>4174</v>
      </c>
      <c r="I1914" t="s">
        <v>22206</v>
      </c>
      <c r="J1914" t="s">
        <v>5823</v>
      </c>
      <c r="K1914" t="s">
        <v>3430</v>
      </c>
      <c r="L1914" t="s">
        <v>12818</v>
      </c>
      <c r="M1914" t="s">
        <v>12819</v>
      </c>
      <c r="N1914" t="s">
        <v>6840</v>
      </c>
      <c r="O1914" t="s">
        <v>3405</v>
      </c>
      <c r="P1914">
        <v>114</v>
      </c>
      <c r="S1914" t="s">
        <v>6337</v>
      </c>
      <c r="T1914" t="s">
        <v>6337</v>
      </c>
      <c r="U1914" t="s">
        <v>6337</v>
      </c>
    </row>
    <row r="1915" spans="1:21" x14ac:dyDescent="0.2">
      <c r="A1915">
        <v>4481</v>
      </c>
      <c r="B1915" t="s">
        <v>1697</v>
      </c>
      <c r="C1915" t="s">
        <v>12820</v>
      </c>
      <c r="D1915" t="s">
        <v>12821</v>
      </c>
      <c r="F1915" t="s">
        <v>3669</v>
      </c>
      <c r="G1915" t="s">
        <v>8275</v>
      </c>
      <c r="H1915" t="s">
        <v>8238</v>
      </c>
      <c r="I1915" t="s">
        <v>7809</v>
      </c>
      <c r="J1915" t="s">
        <v>3628</v>
      </c>
      <c r="K1915" t="s">
        <v>3430</v>
      </c>
      <c r="L1915" t="s">
        <v>12822</v>
      </c>
      <c r="M1915" t="s">
        <v>12823</v>
      </c>
      <c r="O1915" t="s">
        <v>5326</v>
      </c>
      <c r="P1915">
        <v>56</v>
      </c>
      <c r="Q1915" t="s">
        <v>5178</v>
      </c>
      <c r="R1915">
        <v>150</v>
      </c>
      <c r="S1915" t="s">
        <v>12824</v>
      </c>
      <c r="T1915" t="s">
        <v>12824</v>
      </c>
      <c r="U1915" t="s">
        <v>5973</v>
      </c>
    </row>
    <row r="1916" spans="1:21" x14ac:dyDescent="0.2">
      <c r="A1916">
        <v>4482</v>
      </c>
      <c r="B1916" t="s">
        <v>1697</v>
      </c>
      <c r="C1916" t="s">
        <v>12825</v>
      </c>
      <c r="D1916" t="s">
        <v>8333</v>
      </c>
      <c r="F1916" t="s">
        <v>8738</v>
      </c>
      <c r="G1916" t="s">
        <v>3387</v>
      </c>
      <c r="H1916" t="s">
        <v>3640</v>
      </c>
      <c r="I1916" t="s">
        <v>3627</v>
      </c>
      <c r="J1916" t="s">
        <v>3429</v>
      </c>
      <c r="K1916" t="s">
        <v>3430</v>
      </c>
      <c r="L1916" t="s">
        <v>12826</v>
      </c>
      <c r="M1916" t="s">
        <v>12827</v>
      </c>
      <c r="O1916" t="s">
        <v>8463</v>
      </c>
      <c r="P1916">
        <v>66</v>
      </c>
      <c r="Q1916" t="s">
        <v>4554</v>
      </c>
      <c r="R1916">
        <v>161</v>
      </c>
      <c r="S1916" t="s">
        <v>11769</v>
      </c>
      <c r="T1916" t="s">
        <v>11769</v>
      </c>
      <c r="U1916" t="s">
        <v>4223</v>
      </c>
    </row>
    <row r="1917" spans="1:21" x14ac:dyDescent="0.2">
      <c r="A1917">
        <v>4483</v>
      </c>
      <c r="B1917" t="s">
        <v>1697</v>
      </c>
      <c r="C1917" t="s">
        <v>12828</v>
      </c>
      <c r="D1917" t="s">
        <v>12829</v>
      </c>
      <c r="F1917" t="s">
        <v>3669</v>
      </c>
      <c r="G1917" t="s">
        <v>3747</v>
      </c>
      <c r="H1917" t="s">
        <v>9786</v>
      </c>
      <c r="I1917" t="s">
        <v>8906</v>
      </c>
      <c r="J1917" t="s">
        <v>3628</v>
      </c>
      <c r="K1917" t="s">
        <v>3422</v>
      </c>
      <c r="L1917" t="s">
        <v>12830</v>
      </c>
      <c r="M1917" t="s">
        <v>12831</v>
      </c>
      <c r="N1917" t="s">
        <v>3394</v>
      </c>
      <c r="O1917" t="s">
        <v>5177</v>
      </c>
      <c r="P1917">
        <v>50</v>
      </c>
      <c r="Q1917" t="s">
        <v>5178</v>
      </c>
      <c r="R1917">
        <v>150</v>
      </c>
      <c r="S1917" t="s">
        <v>12832</v>
      </c>
      <c r="T1917" t="s">
        <v>12832</v>
      </c>
      <c r="U1917" t="s">
        <v>8799</v>
      </c>
    </row>
    <row r="1918" spans="1:21" x14ac:dyDescent="0.2">
      <c r="A1918">
        <v>4484</v>
      </c>
      <c r="B1918" t="s">
        <v>1697</v>
      </c>
      <c r="C1918" t="s">
        <v>12833</v>
      </c>
      <c r="D1918" t="s">
        <v>12834</v>
      </c>
      <c r="F1918" t="s">
        <v>3992</v>
      </c>
      <c r="G1918" t="s">
        <v>21403</v>
      </c>
      <c r="H1918" t="s">
        <v>6824</v>
      </c>
      <c r="I1918" t="s">
        <v>8790</v>
      </c>
      <c r="J1918" t="s">
        <v>7664</v>
      </c>
      <c r="K1918" t="s">
        <v>3430</v>
      </c>
      <c r="L1918" t="s">
        <v>12835</v>
      </c>
      <c r="M1918" t="s">
        <v>12836</v>
      </c>
      <c r="N1918" t="s">
        <v>22298</v>
      </c>
      <c r="O1918" t="s">
        <v>8787</v>
      </c>
      <c r="P1918">
        <v>50</v>
      </c>
      <c r="Q1918" t="s">
        <v>5178</v>
      </c>
      <c r="R1918">
        <v>150</v>
      </c>
      <c r="S1918" t="s">
        <v>12837</v>
      </c>
      <c r="T1918" t="s">
        <v>12837</v>
      </c>
      <c r="U1918" t="s">
        <v>8794</v>
      </c>
    </row>
    <row r="1919" spans="1:21" x14ac:dyDescent="0.2">
      <c r="A1919">
        <v>4485</v>
      </c>
      <c r="B1919" t="s">
        <v>1697</v>
      </c>
      <c r="C1919" t="s">
        <v>12838</v>
      </c>
      <c r="D1919" t="s">
        <v>4678</v>
      </c>
      <c r="E1919" t="s">
        <v>20884</v>
      </c>
      <c r="F1919" t="s">
        <v>7954</v>
      </c>
      <c r="G1919" t="s">
        <v>3535</v>
      </c>
      <c r="H1919" t="s">
        <v>4174</v>
      </c>
      <c r="I1919" t="s">
        <v>22206</v>
      </c>
      <c r="J1919" t="s">
        <v>5823</v>
      </c>
      <c r="K1919" t="s">
        <v>3430</v>
      </c>
      <c r="L1919" t="s">
        <v>12839</v>
      </c>
      <c r="M1919" t="s">
        <v>12840</v>
      </c>
      <c r="O1919" t="s">
        <v>3598</v>
      </c>
      <c r="P1919">
        <v>95</v>
      </c>
      <c r="S1919" t="s">
        <v>5001</v>
      </c>
      <c r="T1919" t="s">
        <v>5001</v>
      </c>
      <c r="U1919" t="s">
        <v>5001</v>
      </c>
    </row>
    <row r="1920" spans="1:21" x14ac:dyDescent="0.2">
      <c r="A1920">
        <v>4486</v>
      </c>
      <c r="B1920" t="s">
        <v>1697</v>
      </c>
      <c r="C1920" t="s">
        <v>12841</v>
      </c>
      <c r="D1920" t="s">
        <v>12842</v>
      </c>
      <c r="F1920" t="s">
        <v>8738</v>
      </c>
      <c r="G1920" t="s">
        <v>3542</v>
      </c>
      <c r="H1920" t="s">
        <v>21593</v>
      </c>
      <c r="I1920" t="s">
        <v>3389</v>
      </c>
      <c r="J1920" t="s">
        <v>3671</v>
      </c>
      <c r="K1920" t="s">
        <v>3430</v>
      </c>
      <c r="L1920" t="s">
        <v>12843</v>
      </c>
      <c r="M1920" t="s">
        <v>12844</v>
      </c>
      <c r="N1920" t="s">
        <v>3433</v>
      </c>
      <c r="O1920" t="s">
        <v>8463</v>
      </c>
      <c r="P1920">
        <v>66</v>
      </c>
      <c r="Q1920" t="s">
        <v>4554</v>
      </c>
      <c r="R1920">
        <v>161</v>
      </c>
      <c r="S1920" t="s">
        <v>8597</v>
      </c>
      <c r="T1920" t="s">
        <v>8597</v>
      </c>
      <c r="U1920" t="s">
        <v>4521</v>
      </c>
    </row>
    <row r="1921" spans="1:21" x14ac:dyDescent="0.2">
      <c r="A1921">
        <v>4487</v>
      </c>
      <c r="B1921" t="s">
        <v>1697</v>
      </c>
      <c r="C1921" t="s">
        <v>12845</v>
      </c>
      <c r="D1921" t="s">
        <v>22299</v>
      </c>
      <c r="F1921" t="s">
        <v>3713</v>
      </c>
      <c r="G1921" t="s">
        <v>21403</v>
      </c>
      <c r="H1921" t="s">
        <v>6824</v>
      </c>
      <c r="I1921" t="s">
        <v>5451</v>
      </c>
      <c r="J1921" t="s">
        <v>21054</v>
      </c>
      <c r="K1921" t="s">
        <v>3430</v>
      </c>
      <c r="L1921" t="s">
        <v>22300</v>
      </c>
      <c r="M1921" t="s">
        <v>12846</v>
      </c>
      <c r="N1921" t="s">
        <v>20964</v>
      </c>
      <c r="O1921" t="s">
        <v>8787</v>
      </c>
      <c r="P1921">
        <v>50</v>
      </c>
      <c r="Q1921" t="s">
        <v>5178</v>
      </c>
      <c r="R1921">
        <v>150</v>
      </c>
      <c r="S1921" t="s">
        <v>6834</v>
      </c>
      <c r="T1921" t="s">
        <v>6834</v>
      </c>
      <c r="U1921" t="s">
        <v>8799</v>
      </c>
    </row>
    <row r="1922" spans="1:21" x14ac:dyDescent="0.2">
      <c r="A1922">
        <v>4489</v>
      </c>
      <c r="B1922" t="s">
        <v>1697</v>
      </c>
      <c r="C1922" t="s">
        <v>12847</v>
      </c>
      <c r="D1922" t="s">
        <v>12848</v>
      </c>
      <c r="F1922" t="s">
        <v>3585</v>
      </c>
      <c r="G1922" t="s">
        <v>4016</v>
      </c>
      <c r="H1922" t="s">
        <v>8821</v>
      </c>
      <c r="I1922" t="s">
        <v>7809</v>
      </c>
      <c r="J1922" t="s">
        <v>3628</v>
      </c>
      <c r="K1922" t="s">
        <v>3430</v>
      </c>
      <c r="L1922" t="s">
        <v>12849</v>
      </c>
      <c r="M1922" t="s">
        <v>12850</v>
      </c>
      <c r="N1922" t="s">
        <v>3394</v>
      </c>
      <c r="O1922" t="s">
        <v>5396</v>
      </c>
      <c r="P1922">
        <v>53</v>
      </c>
      <c r="Q1922" t="s">
        <v>5178</v>
      </c>
      <c r="R1922">
        <v>150</v>
      </c>
      <c r="S1922" t="s">
        <v>12837</v>
      </c>
      <c r="T1922" t="s">
        <v>12837</v>
      </c>
      <c r="U1922" t="s">
        <v>3924</v>
      </c>
    </row>
    <row r="1923" spans="1:21" x14ac:dyDescent="0.2">
      <c r="A1923">
        <v>449</v>
      </c>
      <c r="B1923" t="s">
        <v>1697</v>
      </c>
      <c r="C1923" t="s">
        <v>12851</v>
      </c>
      <c r="D1923" t="s">
        <v>12852</v>
      </c>
      <c r="F1923" t="s">
        <v>8063</v>
      </c>
      <c r="G1923" t="s">
        <v>3387</v>
      </c>
      <c r="H1923" t="s">
        <v>11423</v>
      </c>
      <c r="I1923" t="s">
        <v>22206</v>
      </c>
      <c r="J1923" t="s">
        <v>5823</v>
      </c>
      <c r="K1923" t="s">
        <v>3391</v>
      </c>
      <c r="L1923" t="s">
        <v>12853</v>
      </c>
      <c r="M1923" t="s">
        <v>12854</v>
      </c>
      <c r="O1923" t="s">
        <v>3598</v>
      </c>
      <c r="P1923">
        <v>70</v>
      </c>
      <c r="S1923" t="s">
        <v>7928</v>
      </c>
      <c r="T1923" t="s">
        <v>7928</v>
      </c>
      <c r="U1923" t="s">
        <v>7928</v>
      </c>
    </row>
    <row r="1924" spans="1:21" x14ac:dyDescent="0.2">
      <c r="A1924">
        <v>4490</v>
      </c>
      <c r="B1924" t="s">
        <v>1697</v>
      </c>
      <c r="C1924" t="s">
        <v>12855</v>
      </c>
      <c r="D1924" t="s">
        <v>12856</v>
      </c>
      <c r="F1924" t="s">
        <v>8063</v>
      </c>
      <c r="G1924" t="s">
        <v>6905</v>
      </c>
      <c r="H1924" t="s">
        <v>12857</v>
      </c>
      <c r="I1924" t="s">
        <v>7878</v>
      </c>
      <c r="J1924" t="s">
        <v>3628</v>
      </c>
      <c r="K1924" t="s">
        <v>3430</v>
      </c>
      <c r="L1924" t="s">
        <v>12858</v>
      </c>
      <c r="M1924" t="s">
        <v>12859</v>
      </c>
      <c r="O1924" t="s">
        <v>5177</v>
      </c>
      <c r="P1924">
        <v>50</v>
      </c>
      <c r="Q1924" t="s">
        <v>5178</v>
      </c>
      <c r="R1924">
        <v>150</v>
      </c>
      <c r="S1924" t="s">
        <v>8263</v>
      </c>
      <c r="T1924" t="s">
        <v>8263</v>
      </c>
      <c r="U1924" t="s">
        <v>3674</v>
      </c>
    </row>
    <row r="1925" spans="1:21" x14ac:dyDescent="0.2">
      <c r="A1925">
        <v>4491</v>
      </c>
      <c r="B1925" t="s">
        <v>1697</v>
      </c>
      <c r="C1925" t="s">
        <v>12860</v>
      </c>
      <c r="D1925" t="s">
        <v>5202</v>
      </c>
      <c r="E1925" t="s">
        <v>20878</v>
      </c>
      <c r="F1925" t="s">
        <v>6837</v>
      </c>
      <c r="G1925" t="s">
        <v>8100</v>
      </c>
      <c r="H1925" t="s">
        <v>4174</v>
      </c>
      <c r="I1925" t="s">
        <v>22206</v>
      </c>
      <c r="J1925" t="s">
        <v>5823</v>
      </c>
      <c r="K1925" t="s">
        <v>5005</v>
      </c>
      <c r="L1925" t="s">
        <v>12861</v>
      </c>
      <c r="M1925" t="s">
        <v>12862</v>
      </c>
      <c r="O1925" t="s">
        <v>6930</v>
      </c>
      <c r="P1925">
        <v>92</v>
      </c>
      <c r="S1925" t="s">
        <v>7251</v>
      </c>
      <c r="T1925" t="s">
        <v>7251</v>
      </c>
      <c r="U1925" t="s">
        <v>7251</v>
      </c>
    </row>
    <row r="1926" spans="1:21" x14ac:dyDescent="0.2">
      <c r="A1926">
        <v>4494</v>
      </c>
      <c r="B1926" t="s">
        <v>1697</v>
      </c>
      <c r="C1926" t="s">
        <v>12863</v>
      </c>
      <c r="D1926" t="s">
        <v>12864</v>
      </c>
      <c r="F1926" t="s">
        <v>4008</v>
      </c>
      <c r="G1926" t="s">
        <v>6229</v>
      </c>
      <c r="H1926" t="s">
        <v>7977</v>
      </c>
      <c r="I1926" t="s">
        <v>4761</v>
      </c>
      <c r="J1926" t="s">
        <v>3894</v>
      </c>
      <c r="K1926" t="s">
        <v>3430</v>
      </c>
      <c r="L1926" t="s">
        <v>12865</v>
      </c>
      <c r="M1926" t="s">
        <v>12866</v>
      </c>
      <c r="N1926" t="s">
        <v>4513</v>
      </c>
      <c r="O1926" t="s">
        <v>5177</v>
      </c>
      <c r="P1926">
        <v>50</v>
      </c>
      <c r="Q1926" t="s">
        <v>5178</v>
      </c>
      <c r="R1926">
        <v>150</v>
      </c>
      <c r="S1926" t="s">
        <v>4165</v>
      </c>
      <c r="T1926" t="s">
        <v>4165</v>
      </c>
      <c r="U1926" t="s">
        <v>8782</v>
      </c>
    </row>
    <row r="1927" spans="1:21" x14ac:dyDescent="0.2">
      <c r="A1927">
        <v>450</v>
      </c>
      <c r="B1927" t="s">
        <v>1697</v>
      </c>
      <c r="C1927" t="s">
        <v>12867</v>
      </c>
      <c r="D1927" t="s">
        <v>4678</v>
      </c>
      <c r="E1927" t="s">
        <v>20884</v>
      </c>
      <c r="F1927" t="s">
        <v>7954</v>
      </c>
      <c r="G1927" t="s">
        <v>3542</v>
      </c>
      <c r="H1927" t="s">
        <v>4174</v>
      </c>
      <c r="I1927" t="s">
        <v>22206</v>
      </c>
      <c r="J1927" t="s">
        <v>5823</v>
      </c>
      <c r="K1927" t="s">
        <v>6121</v>
      </c>
      <c r="L1927" t="s">
        <v>12868</v>
      </c>
      <c r="M1927" t="s">
        <v>12869</v>
      </c>
      <c r="O1927" t="s">
        <v>6570</v>
      </c>
      <c r="P1927">
        <v>52</v>
      </c>
      <c r="S1927" t="s">
        <v>10328</v>
      </c>
      <c r="T1927" t="s">
        <v>10328</v>
      </c>
      <c r="U1927" t="s">
        <v>10328</v>
      </c>
    </row>
    <row r="1928" spans="1:21" x14ac:dyDescent="0.2">
      <c r="A1928">
        <v>4500</v>
      </c>
      <c r="B1928" t="s">
        <v>1697</v>
      </c>
      <c r="C1928" t="s">
        <v>12870</v>
      </c>
      <c r="D1928" t="s">
        <v>12871</v>
      </c>
      <c r="F1928" t="s">
        <v>7186</v>
      </c>
      <c r="G1928" t="s">
        <v>3387</v>
      </c>
      <c r="H1928" t="s">
        <v>11456</v>
      </c>
      <c r="I1928" t="s">
        <v>7547</v>
      </c>
      <c r="J1928" t="s">
        <v>5999</v>
      </c>
      <c r="K1928" t="s">
        <v>3422</v>
      </c>
      <c r="L1928" t="s">
        <v>12872</v>
      </c>
      <c r="M1928" t="s">
        <v>12873</v>
      </c>
      <c r="N1928" t="s">
        <v>3394</v>
      </c>
      <c r="O1928" t="s">
        <v>22242</v>
      </c>
      <c r="P1928">
        <v>18</v>
      </c>
      <c r="Q1928" t="s">
        <v>4485</v>
      </c>
      <c r="R1928">
        <v>171</v>
      </c>
      <c r="S1928" t="s">
        <v>6426</v>
      </c>
      <c r="T1928" t="s">
        <v>6426</v>
      </c>
      <c r="U1928" t="s">
        <v>4486</v>
      </c>
    </row>
    <row r="1929" spans="1:21" x14ac:dyDescent="0.2">
      <c r="A1929">
        <v>4501</v>
      </c>
      <c r="B1929" t="s">
        <v>1697</v>
      </c>
      <c r="C1929" t="s">
        <v>12874</v>
      </c>
      <c r="D1929" t="s">
        <v>8563</v>
      </c>
      <c r="F1929" t="s">
        <v>12875</v>
      </c>
      <c r="G1929" t="s">
        <v>9190</v>
      </c>
      <c r="H1929" t="s">
        <v>4174</v>
      </c>
      <c r="I1929" t="s">
        <v>22206</v>
      </c>
      <c r="J1929" t="s">
        <v>5823</v>
      </c>
      <c r="K1929" t="s">
        <v>5340</v>
      </c>
      <c r="L1929" t="s">
        <v>12876</v>
      </c>
      <c r="M1929" t="s">
        <v>12877</v>
      </c>
      <c r="O1929" t="s">
        <v>5988</v>
      </c>
      <c r="P1929">
        <v>84</v>
      </c>
      <c r="S1929" t="s">
        <v>11000</v>
      </c>
      <c r="T1929" t="s">
        <v>11000</v>
      </c>
      <c r="U1929" t="s">
        <v>11000</v>
      </c>
    </row>
    <row r="1930" spans="1:21" x14ac:dyDescent="0.2">
      <c r="A1930">
        <v>4502</v>
      </c>
      <c r="B1930" t="s">
        <v>1697</v>
      </c>
      <c r="C1930" t="s">
        <v>12376</v>
      </c>
      <c r="D1930" t="s">
        <v>4678</v>
      </c>
      <c r="E1930" t="s">
        <v>20884</v>
      </c>
      <c r="F1930" t="s">
        <v>7954</v>
      </c>
      <c r="G1930" t="s">
        <v>7163</v>
      </c>
      <c r="H1930" t="s">
        <v>4174</v>
      </c>
      <c r="I1930" t="s">
        <v>5820</v>
      </c>
      <c r="J1930" t="s">
        <v>3496</v>
      </c>
      <c r="K1930" t="s">
        <v>3497</v>
      </c>
      <c r="L1930" t="s">
        <v>12878</v>
      </c>
      <c r="M1930" t="s">
        <v>12879</v>
      </c>
      <c r="N1930" t="s">
        <v>12880</v>
      </c>
      <c r="O1930" t="s">
        <v>3718</v>
      </c>
      <c r="P1930">
        <v>94</v>
      </c>
      <c r="Q1930" t="s">
        <v>3396</v>
      </c>
      <c r="R1930">
        <v>205</v>
      </c>
      <c r="S1930" t="s">
        <v>12881</v>
      </c>
      <c r="T1930" t="s">
        <v>12882</v>
      </c>
      <c r="U1930" t="s">
        <v>12882</v>
      </c>
    </row>
    <row r="1931" spans="1:21" x14ac:dyDescent="0.2">
      <c r="A1931">
        <v>4503</v>
      </c>
      <c r="B1931" t="s">
        <v>1697</v>
      </c>
      <c r="C1931" t="s">
        <v>12883</v>
      </c>
      <c r="D1931" t="s">
        <v>12884</v>
      </c>
      <c r="F1931" t="s">
        <v>8063</v>
      </c>
      <c r="G1931" t="s">
        <v>7763</v>
      </c>
      <c r="H1931" t="s">
        <v>4551</v>
      </c>
      <c r="I1931" t="s">
        <v>22206</v>
      </c>
      <c r="J1931" t="s">
        <v>5823</v>
      </c>
      <c r="K1931" t="s">
        <v>3497</v>
      </c>
      <c r="L1931" t="s">
        <v>12885</v>
      </c>
      <c r="M1931" t="s">
        <v>12886</v>
      </c>
      <c r="N1931" t="s">
        <v>3637</v>
      </c>
    </row>
    <row r="1932" spans="1:21" x14ac:dyDescent="0.2">
      <c r="A1932">
        <v>4504</v>
      </c>
      <c r="B1932" t="s">
        <v>1697</v>
      </c>
      <c r="C1932" t="s">
        <v>5437</v>
      </c>
      <c r="D1932" t="s">
        <v>5438</v>
      </c>
      <c r="F1932" t="s">
        <v>3585</v>
      </c>
      <c r="G1932" t="s">
        <v>7254</v>
      </c>
      <c r="H1932" t="s">
        <v>4174</v>
      </c>
      <c r="I1932" t="s">
        <v>22206</v>
      </c>
      <c r="J1932" t="s">
        <v>5823</v>
      </c>
      <c r="K1932" t="s">
        <v>3422</v>
      </c>
      <c r="L1932" t="s">
        <v>12887</v>
      </c>
      <c r="M1932" t="s">
        <v>5440</v>
      </c>
      <c r="O1932" t="s">
        <v>7228</v>
      </c>
      <c r="P1932">
        <v>98</v>
      </c>
      <c r="S1932" t="s">
        <v>12888</v>
      </c>
      <c r="T1932" t="s">
        <v>12888</v>
      </c>
      <c r="U1932" t="s">
        <v>12888</v>
      </c>
    </row>
    <row r="1933" spans="1:21" x14ac:dyDescent="0.2">
      <c r="A1933">
        <v>4505</v>
      </c>
      <c r="B1933" t="s">
        <v>1697</v>
      </c>
      <c r="C1933" t="s">
        <v>12889</v>
      </c>
      <c r="D1933" t="s">
        <v>4678</v>
      </c>
      <c r="E1933" t="s">
        <v>20884</v>
      </c>
      <c r="F1933" t="s">
        <v>7954</v>
      </c>
      <c r="G1933" t="s">
        <v>3387</v>
      </c>
      <c r="H1933" t="s">
        <v>4174</v>
      </c>
      <c r="I1933" t="s">
        <v>22206</v>
      </c>
      <c r="J1933" t="s">
        <v>5823</v>
      </c>
      <c r="K1933" t="s">
        <v>5340</v>
      </c>
      <c r="L1933" t="s">
        <v>12890</v>
      </c>
      <c r="M1933" t="s">
        <v>12891</v>
      </c>
      <c r="O1933" t="s">
        <v>5475</v>
      </c>
      <c r="P1933">
        <v>40</v>
      </c>
      <c r="S1933" t="s">
        <v>11120</v>
      </c>
      <c r="T1933" t="s">
        <v>11120</v>
      </c>
      <c r="U1933" t="s">
        <v>11120</v>
      </c>
    </row>
    <row r="1934" spans="1:21" x14ac:dyDescent="0.2">
      <c r="A1934">
        <v>4506</v>
      </c>
      <c r="B1934" t="s">
        <v>1697</v>
      </c>
      <c r="C1934" t="s">
        <v>12892</v>
      </c>
      <c r="D1934" t="s">
        <v>4678</v>
      </c>
      <c r="E1934" t="s">
        <v>20884</v>
      </c>
      <c r="F1934" t="s">
        <v>7954</v>
      </c>
      <c r="G1934" t="s">
        <v>18893</v>
      </c>
      <c r="H1934" t="s">
        <v>4174</v>
      </c>
      <c r="I1934" t="s">
        <v>22206</v>
      </c>
      <c r="J1934" t="s">
        <v>5823</v>
      </c>
      <c r="K1934" t="s">
        <v>5340</v>
      </c>
      <c r="L1934" t="s">
        <v>12893</v>
      </c>
      <c r="M1934" t="s">
        <v>12894</v>
      </c>
      <c r="O1934" t="s">
        <v>5475</v>
      </c>
      <c r="P1934">
        <v>40</v>
      </c>
      <c r="S1934" t="s">
        <v>11000</v>
      </c>
      <c r="T1934" t="s">
        <v>11000</v>
      </c>
      <c r="U1934" t="s">
        <v>11000</v>
      </c>
    </row>
    <row r="1935" spans="1:21" x14ac:dyDescent="0.2">
      <c r="A1935">
        <v>4507</v>
      </c>
      <c r="B1935" t="s">
        <v>1697</v>
      </c>
      <c r="C1935" t="s">
        <v>12895</v>
      </c>
      <c r="D1935" t="s">
        <v>12896</v>
      </c>
      <c r="F1935" t="s">
        <v>3713</v>
      </c>
      <c r="G1935" t="s">
        <v>3747</v>
      </c>
      <c r="H1935" t="s">
        <v>7245</v>
      </c>
      <c r="I1935" t="s">
        <v>3561</v>
      </c>
      <c r="J1935" t="s">
        <v>6376</v>
      </c>
      <c r="K1935" t="s">
        <v>3422</v>
      </c>
      <c r="L1935" t="s">
        <v>12897</v>
      </c>
      <c r="M1935" t="s">
        <v>12898</v>
      </c>
      <c r="O1935" t="s">
        <v>22242</v>
      </c>
      <c r="P1935">
        <v>91</v>
      </c>
      <c r="Q1935" t="s">
        <v>4485</v>
      </c>
      <c r="R1935">
        <v>203</v>
      </c>
      <c r="S1935" t="s">
        <v>10995</v>
      </c>
      <c r="T1935" t="s">
        <v>10995</v>
      </c>
      <c r="U1935" t="s">
        <v>3549</v>
      </c>
    </row>
    <row r="1936" spans="1:21" x14ac:dyDescent="0.2">
      <c r="A1936">
        <v>4508</v>
      </c>
      <c r="B1936" t="s">
        <v>1697</v>
      </c>
      <c r="C1936" t="s">
        <v>12899</v>
      </c>
      <c r="D1936" t="s">
        <v>12900</v>
      </c>
      <c r="F1936" t="s">
        <v>3986</v>
      </c>
      <c r="G1936" t="s">
        <v>3465</v>
      </c>
      <c r="H1936" t="s">
        <v>11433</v>
      </c>
      <c r="I1936" t="s">
        <v>3627</v>
      </c>
      <c r="J1936" t="s">
        <v>3411</v>
      </c>
      <c r="K1936" t="s">
        <v>3422</v>
      </c>
      <c r="L1936" t="s">
        <v>12901</v>
      </c>
      <c r="M1936" t="s">
        <v>12902</v>
      </c>
      <c r="O1936" t="s">
        <v>22242</v>
      </c>
      <c r="P1936">
        <v>91</v>
      </c>
      <c r="Q1936" t="s">
        <v>4485</v>
      </c>
      <c r="R1936">
        <v>203</v>
      </c>
      <c r="S1936" t="s">
        <v>11337</v>
      </c>
      <c r="T1936" t="s">
        <v>11337</v>
      </c>
      <c r="U1936" t="s">
        <v>4223</v>
      </c>
    </row>
    <row r="1937" spans="1:21" x14ac:dyDescent="0.2">
      <c r="A1937">
        <v>4509</v>
      </c>
      <c r="B1937" t="s">
        <v>1697</v>
      </c>
      <c r="C1937" t="s">
        <v>12903</v>
      </c>
      <c r="D1937" t="s">
        <v>12904</v>
      </c>
      <c r="F1937" t="s">
        <v>4038</v>
      </c>
      <c r="G1937" t="s">
        <v>3387</v>
      </c>
      <c r="H1937" t="s">
        <v>7079</v>
      </c>
      <c r="I1937" t="s">
        <v>8739</v>
      </c>
      <c r="J1937" t="s">
        <v>8631</v>
      </c>
      <c r="K1937" t="s">
        <v>3422</v>
      </c>
      <c r="L1937" t="s">
        <v>12905</v>
      </c>
      <c r="M1937" t="s">
        <v>12906</v>
      </c>
      <c r="N1937" t="s">
        <v>3433</v>
      </c>
      <c r="O1937" t="s">
        <v>22242</v>
      </c>
      <c r="P1937">
        <v>18</v>
      </c>
      <c r="Q1937" t="s">
        <v>4485</v>
      </c>
      <c r="R1937">
        <v>171</v>
      </c>
      <c r="S1937" t="s">
        <v>12907</v>
      </c>
      <c r="T1937" t="s">
        <v>12907</v>
      </c>
      <c r="U1937" t="s">
        <v>7856</v>
      </c>
    </row>
    <row r="1938" spans="1:21" x14ac:dyDescent="0.2">
      <c r="A1938">
        <v>451</v>
      </c>
      <c r="B1938" t="s">
        <v>1697</v>
      </c>
      <c r="C1938" t="s">
        <v>12908</v>
      </c>
      <c r="D1938" t="s">
        <v>12909</v>
      </c>
      <c r="F1938" t="s">
        <v>8441</v>
      </c>
      <c r="G1938" t="s">
        <v>3625</v>
      </c>
      <c r="H1938" t="s">
        <v>4503</v>
      </c>
      <c r="I1938" t="s">
        <v>22207</v>
      </c>
      <c r="J1938" t="s">
        <v>3544</v>
      </c>
      <c r="K1938" t="s">
        <v>12910</v>
      </c>
      <c r="L1938" t="s">
        <v>12911</v>
      </c>
      <c r="M1938" t="s">
        <v>12912</v>
      </c>
      <c r="N1938" t="s">
        <v>8512</v>
      </c>
      <c r="O1938" t="s">
        <v>8463</v>
      </c>
      <c r="P1938">
        <v>66</v>
      </c>
      <c r="Q1938" t="s">
        <v>4554</v>
      </c>
      <c r="R1938">
        <v>161</v>
      </c>
      <c r="S1938" t="s">
        <v>12913</v>
      </c>
      <c r="T1938" t="s">
        <v>12913</v>
      </c>
      <c r="U1938" t="s">
        <v>12720</v>
      </c>
    </row>
    <row r="1939" spans="1:21" x14ac:dyDescent="0.2">
      <c r="A1939">
        <v>4510</v>
      </c>
      <c r="B1939" t="s">
        <v>1697</v>
      </c>
      <c r="C1939" t="s">
        <v>12914</v>
      </c>
      <c r="D1939" t="s">
        <v>12915</v>
      </c>
      <c r="F1939" t="s">
        <v>4038</v>
      </c>
      <c r="G1939" t="s">
        <v>3747</v>
      </c>
      <c r="H1939" t="s">
        <v>3912</v>
      </c>
      <c r="I1939" t="s">
        <v>12916</v>
      </c>
      <c r="J1939" t="s">
        <v>3411</v>
      </c>
      <c r="K1939" t="s">
        <v>3545</v>
      </c>
      <c r="L1939" t="s">
        <v>12917</v>
      </c>
      <c r="M1939" t="s">
        <v>12918</v>
      </c>
      <c r="N1939" t="s">
        <v>3433</v>
      </c>
      <c r="O1939" t="s">
        <v>22242</v>
      </c>
      <c r="P1939">
        <v>18</v>
      </c>
      <c r="Q1939" t="s">
        <v>4485</v>
      </c>
      <c r="R1939">
        <v>171</v>
      </c>
      <c r="S1939" t="s">
        <v>12919</v>
      </c>
      <c r="T1939" t="s">
        <v>12919</v>
      </c>
      <c r="U1939" t="s">
        <v>6877</v>
      </c>
    </row>
    <row r="1940" spans="1:21" x14ac:dyDescent="0.2">
      <c r="A1940">
        <v>4511</v>
      </c>
      <c r="B1940" t="s">
        <v>1697</v>
      </c>
      <c r="C1940" t="s">
        <v>12920</v>
      </c>
      <c r="D1940" t="s">
        <v>12921</v>
      </c>
      <c r="F1940" t="s">
        <v>7098</v>
      </c>
      <c r="G1940" t="s">
        <v>3625</v>
      </c>
      <c r="H1940" t="s">
        <v>5767</v>
      </c>
      <c r="I1940" t="s">
        <v>22207</v>
      </c>
      <c r="J1940" t="s">
        <v>6376</v>
      </c>
      <c r="K1940" t="s">
        <v>3422</v>
      </c>
      <c r="L1940" t="s">
        <v>12922</v>
      </c>
      <c r="M1940" t="s">
        <v>12923</v>
      </c>
      <c r="N1940" t="s">
        <v>3433</v>
      </c>
      <c r="O1940" t="s">
        <v>22242</v>
      </c>
      <c r="P1940">
        <v>18</v>
      </c>
      <c r="Q1940" t="s">
        <v>4485</v>
      </c>
      <c r="R1940">
        <v>171</v>
      </c>
      <c r="S1940" t="s">
        <v>12748</v>
      </c>
      <c r="T1940" t="s">
        <v>12748</v>
      </c>
      <c r="U1940" t="s">
        <v>11023</v>
      </c>
    </row>
    <row r="1941" spans="1:21" x14ac:dyDescent="0.2">
      <c r="A1941">
        <v>4512</v>
      </c>
      <c r="B1941" t="s">
        <v>1697</v>
      </c>
      <c r="C1941" t="s">
        <v>12924</v>
      </c>
      <c r="D1941" t="s">
        <v>3655</v>
      </c>
      <c r="F1941" t="s">
        <v>3986</v>
      </c>
      <c r="G1941" t="s">
        <v>3387</v>
      </c>
      <c r="H1941" t="s">
        <v>21594</v>
      </c>
      <c r="I1941" t="s">
        <v>3595</v>
      </c>
      <c r="J1941" t="s">
        <v>6431</v>
      </c>
      <c r="K1941" t="s">
        <v>3422</v>
      </c>
      <c r="L1941" t="s">
        <v>12925</v>
      </c>
      <c r="M1941" t="s">
        <v>12926</v>
      </c>
      <c r="N1941" t="s">
        <v>3394</v>
      </c>
      <c r="O1941" t="s">
        <v>22242</v>
      </c>
      <c r="P1941">
        <v>18</v>
      </c>
      <c r="Q1941" t="s">
        <v>4485</v>
      </c>
      <c r="R1941">
        <v>171</v>
      </c>
      <c r="S1941" t="s">
        <v>6022</v>
      </c>
      <c r="T1941" t="s">
        <v>6022</v>
      </c>
      <c r="U1941" t="s">
        <v>3752</v>
      </c>
    </row>
    <row r="1942" spans="1:21" x14ac:dyDescent="0.2">
      <c r="A1942">
        <v>4513</v>
      </c>
      <c r="B1942" t="s">
        <v>1697</v>
      </c>
      <c r="C1942" t="s">
        <v>12927</v>
      </c>
      <c r="D1942" t="s">
        <v>5213</v>
      </c>
      <c r="F1942" t="s">
        <v>3986</v>
      </c>
      <c r="G1942" t="s">
        <v>3387</v>
      </c>
      <c r="H1942" t="s">
        <v>3594</v>
      </c>
      <c r="I1942" t="s">
        <v>3627</v>
      </c>
      <c r="J1942" t="s">
        <v>3411</v>
      </c>
      <c r="K1942" t="s">
        <v>3422</v>
      </c>
      <c r="L1942" t="s">
        <v>12928</v>
      </c>
      <c r="M1942" t="s">
        <v>12929</v>
      </c>
      <c r="N1942" t="s">
        <v>3433</v>
      </c>
      <c r="O1942" t="s">
        <v>22242</v>
      </c>
      <c r="P1942">
        <v>18</v>
      </c>
      <c r="Q1942" t="s">
        <v>4485</v>
      </c>
      <c r="R1942">
        <v>171</v>
      </c>
      <c r="S1942" t="s">
        <v>6022</v>
      </c>
      <c r="T1942" t="s">
        <v>6022</v>
      </c>
      <c r="U1942" t="s">
        <v>4223</v>
      </c>
    </row>
    <row r="1943" spans="1:21" x14ac:dyDescent="0.2">
      <c r="A1943">
        <v>4514</v>
      </c>
      <c r="B1943" t="s">
        <v>1697</v>
      </c>
      <c r="C1943" t="s">
        <v>23115</v>
      </c>
      <c r="D1943" t="s">
        <v>12930</v>
      </c>
      <c r="F1943" t="s">
        <v>3585</v>
      </c>
      <c r="G1943" t="s">
        <v>3387</v>
      </c>
      <c r="H1943" t="s">
        <v>6815</v>
      </c>
      <c r="I1943" t="s">
        <v>3627</v>
      </c>
      <c r="J1943" t="s">
        <v>8575</v>
      </c>
      <c r="K1943" t="s">
        <v>3422</v>
      </c>
      <c r="L1943" t="s">
        <v>12931</v>
      </c>
      <c r="M1943" t="s">
        <v>12932</v>
      </c>
      <c r="O1943" t="s">
        <v>5753</v>
      </c>
      <c r="P1943">
        <v>18</v>
      </c>
      <c r="Q1943" t="s">
        <v>4485</v>
      </c>
      <c r="R1943">
        <v>171</v>
      </c>
      <c r="S1943" t="s">
        <v>5891</v>
      </c>
      <c r="T1943" t="s">
        <v>5891</v>
      </c>
      <c r="U1943" t="s">
        <v>6016</v>
      </c>
    </row>
    <row r="1944" spans="1:21" x14ac:dyDescent="0.2">
      <c r="A1944">
        <v>4515</v>
      </c>
      <c r="B1944" t="s">
        <v>1697</v>
      </c>
      <c r="C1944" t="s">
        <v>12933</v>
      </c>
      <c r="D1944" t="s">
        <v>12934</v>
      </c>
      <c r="F1944" t="s">
        <v>3585</v>
      </c>
      <c r="G1944" t="s">
        <v>12935</v>
      </c>
      <c r="H1944" t="s">
        <v>21373</v>
      </c>
      <c r="I1944" t="s">
        <v>9059</v>
      </c>
      <c r="J1944" t="s">
        <v>4033</v>
      </c>
      <c r="K1944" t="s">
        <v>3422</v>
      </c>
      <c r="L1944" t="s">
        <v>12937</v>
      </c>
      <c r="M1944" t="s">
        <v>12938</v>
      </c>
      <c r="N1944" t="s">
        <v>3433</v>
      </c>
      <c r="Q1944" t="s">
        <v>4362</v>
      </c>
      <c r="R1944">
        <v>241</v>
      </c>
      <c r="S1944" t="s">
        <v>12939</v>
      </c>
      <c r="T1944" t="s">
        <v>12939</v>
      </c>
      <c r="U1944" t="s">
        <v>8004</v>
      </c>
    </row>
    <row r="1945" spans="1:21" x14ac:dyDescent="0.2">
      <c r="A1945">
        <v>4516</v>
      </c>
      <c r="B1945" t="s">
        <v>1697</v>
      </c>
      <c r="C1945" t="s">
        <v>12940</v>
      </c>
      <c r="D1945" t="s">
        <v>5213</v>
      </c>
      <c r="F1945" t="s">
        <v>6012</v>
      </c>
      <c r="G1945" t="s">
        <v>22301</v>
      </c>
      <c r="H1945" t="s">
        <v>9491</v>
      </c>
      <c r="I1945" t="s">
        <v>9016</v>
      </c>
      <c r="J1945" t="s">
        <v>22302</v>
      </c>
      <c r="K1945" t="s">
        <v>3422</v>
      </c>
      <c r="L1945" t="s">
        <v>22303</v>
      </c>
      <c r="M1945" t="s">
        <v>22304</v>
      </c>
      <c r="N1945" t="s">
        <v>3394</v>
      </c>
      <c r="O1945" t="s">
        <v>9026</v>
      </c>
      <c r="P1945">
        <v>40</v>
      </c>
      <c r="Q1945" t="s">
        <v>4362</v>
      </c>
      <c r="R1945">
        <v>241</v>
      </c>
      <c r="S1945" t="s">
        <v>12939</v>
      </c>
      <c r="T1945" t="s">
        <v>12939</v>
      </c>
      <c r="U1945" t="s">
        <v>4799</v>
      </c>
    </row>
    <row r="1946" spans="1:21" x14ac:dyDescent="0.2">
      <c r="A1946">
        <v>4517</v>
      </c>
      <c r="B1946" t="s">
        <v>1697</v>
      </c>
      <c r="C1946" t="s">
        <v>12942</v>
      </c>
      <c r="D1946" t="s">
        <v>12943</v>
      </c>
      <c r="F1946" t="s">
        <v>3585</v>
      </c>
      <c r="G1946" t="s">
        <v>21595</v>
      </c>
      <c r="H1946" t="s">
        <v>21596</v>
      </c>
      <c r="I1946" t="s">
        <v>6043</v>
      </c>
      <c r="J1946" t="s">
        <v>12944</v>
      </c>
      <c r="K1946" t="s">
        <v>3422</v>
      </c>
      <c r="L1946" t="s">
        <v>12945</v>
      </c>
      <c r="M1946" t="s">
        <v>12946</v>
      </c>
      <c r="Q1946" t="s">
        <v>4362</v>
      </c>
      <c r="R1946">
        <v>241</v>
      </c>
      <c r="S1946" t="s">
        <v>12939</v>
      </c>
      <c r="T1946" t="s">
        <v>12939</v>
      </c>
      <c r="U1946" t="s">
        <v>9840</v>
      </c>
    </row>
    <row r="1947" spans="1:21" x14ac:dyDescent="0.2">
      <c r="A1947">
        <v>4518</v>
      </c>
      <c r="B1947" t="s">
        <v>1697</v>
      </c>
      <c r="C1947" t="s">
        <v>12947</v>
      </c>
      <c r="D1947" t="s">
        <v>12948</v>
      </c>
      <c r="F1947" t="s">
        <v>3669</v>
      </c>
      <c r="G1947" t="s">
        <v>3885</v>
      </c>
      <c r="H1947" t="s">
        <v>3723</v>
      </c>
      <c r="I1947" t="s">
        <v>9016</v>
      </c>
      <c r="J1947" t="s">
        <v>4052</v>
      </c>
      <c r="K1947" t="s">
        <v>3422</v>
      </c>
      <c r="L1947" t="s">
        <v>12949</v>
      </c>
      <c r="M1947" t="s">
        <v>12950</v>
      </c>
      <c r="N1947" t="s">
        <v>3394</v>
      </c>
      <c r="O1947" t="s">
        <v>9026</v>
      </c>
      <c r="P1947">
        <v>40</v>
      </c>
      <c r="Q1947" t="s">
        <v>4362</v>
      </c>
      <c r="R1947">
        <v>241</v>
      </c>
      <c r="S1947" t="s">
        <v>12951</v>
      </c>
      <c r="T1947" t="s">
        <v>12951</v>
      </c>
      <c r="U1947" t="s">
        <v>4111</v>
      </c>
    </row>
    <row r="1948" spans="1:21" x14ac:dyDescent="0.2">
      <c r="A1948">
        <v>4519</v>
      </c>
      <c r="B1948" t="s">
        <v>1697</v>
      </c>
      <c r="C1948" t="s">
        <v>12952</v>
      </c>
      <c r="D1948" t="s">
        <v>5202</v>
      </c>
      <c r="E1948" t="s">
        <v>20879</v>
      </c>
      <c r="F1948" t="s">
        <v>7919</v>
      </c>
      <c r="G1948" t="s">
        <v>3885</v>
      </c>
      <c r="H1948" t="s">
        <v>4174</v>
      </c>
      <c r="I1948" t="s">
        <v>22206</v>
      </c>
      <c r="J1948" t="s">
        <v>5823</v>
      </c>
      <c r="K1948" t="s">
        <v>6121</v>
      </c>
      <c r="L1948" t="s">
        <v>12953</v>
      </c>
      <c r="M1948" t="s">
        <v>12954</v>
      </c>
      <c r="O1948" t="s">
        <v>5475</v>
      </c>
      <c r="P1948">
        <v>40</v>
      </c>
      <c r="S1948" t="s">
        <v>11414</v>
      </c>
      <c r="T1948" t="s">
        <v>11414</v>
      </c>
      <c r="U1948" t="s">
        <v>11414</v>
      </c>
    </row>
    <row r="1949" spans="1:21" x14ac:dyDescent="0.2">
      <c r="A1949">
        <v>452</v>
      </c>
      <c r="B1949" t="s">
        <v>1697</v>
      </c>
      <c r="C1949" t="s">
        <v>12955</v>
      </c>
      <c r="D1949" t="s">
        <v>12956</v>
      </c>
      <c r="F1949" t="s">
        <v>9700</v>
      </c>
      <c r="G1949" t="s">
        <v>3625</v>
      </c>
      <c r="H1949" t="s">
        <v>3912</v>
      </c>
      <c r="I1949" t="s">
        <v>11003</v>
      </c>
      <c r="J1949" t="s">
        <v>3802</v>
      </c>
      <c r="K1949" t="s">
        <v>3497</v>
      </c>
      <c r="L1949" t="s">
        <v>12957</v>
      </c>
      <c r="M1949" t="s">
        <v>12958</v>
      </c>
      <c r="N1949" t="s">
        <v>8512</v>
      </c>
      <c r="O1949" t="s">
        <v>8463</v>
      </c>
      <c r="P1949">
        <v>66</v>
      </c>
      <c r="Q1949" t="s">
        <v>4554</v>
      </c>
      <c r="R1949">
        <v>161</v>
      </c>
      <c r="S1949" t="s">
        <v>12913</v>
      </c>
      <c r="T1949" t="s">
        <v>12913</v>
      </c>
      <c r="U1949" t="s">
        <v>12720</v>
      </c>
    </row>
    <row r="1950" spans="1:21" x14ac:dyDescent="0.2">
      <c r="A1950">
        <v>4520</v>
      </c>
      <c r="B1950" t="s">
        <v>1697</v>
      </c>
      <c r="C1950" t="s">
        <v>12959</v>
      </c>
      <c r="D1950" t="s">
        <v>12960</v>
      </c>
      <c r="F1950" t="s">
        <v>3669</v>
      </c>
      <c r="G1950" t="s">
        <v>9427</v>
      </c>
      <c r="H1950" t="s">
        <v>3954</v>
      </c>
      <c r="I1950" t="s">
        <v>5487</v>
      </c>
      <c r="J1950" t="s">
        <v>3628</v>
      </c>
      <c r="K1950" t="s">
        <v>3422</v>
      </c>
      <c r="L1950" t="s">
        <v>12961</v>
      </c>
      <c r="M1950" t="s">
        <v>12962</v>
      </c>
      <c r="N1950" t="s">
        <v>8512</v>
      </c>
      <c r="O1950" t="s">
        <v>4530</v>
      </c>
      <c r="P1950">
        <v>82</v>
      </c>
      <c r="Q1950" t="s">
        <v>4362</v>
      </c>
      <c r="R1950">
        <v>241</v>
      </c>
      <c r="S1950" t="s">
        <v>12963</v>
      </c>
      <c r="T1950" t="s">
        <v>12963</v>
      </c>
      <c r="U1950" t="s">
        <v>9162</v>
      </c>
    </row>
    <row r="1951" spans="1:21" x14ac:dyDescent="0.2">
      <c r="A1951">
        <v>4521</v>
      </c>
      <c r="B1951" t="s">
        <v>1697</v>
      </c>
      <c r="C1951" t="s">
        <v>12964</v>
      </c>
      <c r="D1951" t="s">
        <v>9444</v>
      </c>
      <c r="F1951" t="s">
        <v>3585</v>
      </c>
      <c r="G1951" t="s">
        <v>6415</v>
      </c>
      <c r="H1951" t="s">
        <v>3640</v>
      </c>
      <c r="I1951" t="s">
        <v>12965</v>
      </c>
      <c r="J1951" t="s">
        <v>3628</v>
      </c>
      <c r="K1951" t="s">
        <v>3422</v>
      </c>
      <c r="L1951" t="s">
        <v>12966</v>
      </c>
      <c r="M1951" t="s">
        <v>12967</v>
      </c>
      <c r="O1951" t="s">
        <v>3614</v>
      </c>
      <c r="P1951">
        <v>83</v>
      </c>
      <c r="Q1951" t="s">
        <v>4362</v>
      </c>
      <c r="R1951">
        <v>241</v>
      </c>
      <c r="S1951" t="s">
        <v>12519</v>
      </c>
      <c r="T1951" t="s">
        <v>12519</v>
      </c>
      <c r="U1951" t="s">
        <v>3682</v>
      </c>
    </row>
    <row r="1952" spans="1:21" x14ac:dyDescent="0.2">
      <c r="A1952">
        <v>4522</v>
      </c>
      <c r="B1952" t="s">
        <v>1697</v>
      </c>
      <c r="C1952" t="s">
        <v>12968</v>
      </c>
      <c r="D1952" t="s">
        <v>5202</v>
      </c>
      <c r="F1952" t="s">
        <v>7919</v>
      </c>
      <c r="G1952" t="s">
        <v>7163</v>
      </c>
      <c r="H1952" t="s">
        <v>21597</v>
      </c>
      <c r="I1952" t="s">
        <v>12969</v>
      </c>
      <c r="J1952" t="s">
        <v>4052</v>
      </c>
      <c r="K1952" t="s">
        <v>3422</v>
      </c>
      <c r="L1952" t="s">
        <v>12970</v>
      </c>
      <c r="M1952" t="s">
        <v>12971</v>
      </c>
      <c r="O1952" t="s">
        <v>5475</v>
      </c>
      <c r="P1952">
        <v>40</v>
      </c>
      <c r="Q1952" t="s">
        <v>4362</v>
      </c>
      <c r="R1952">
        <v>241</v>
      </c>
      <c r="S1952" t="s">
        <v>3949</v>
      </c>
      <c r="T1952" t="s">
        <v>3949</v>
      </c>
      <c r="U1952" t="s">
        <v>9156</v>
      </c>
    </row>
    <row r="1953" spans="1:21" x14ac:dyDescent="0.2">
      <c r="A1953">
        <v>4523</v>
      </c>
      <c r="B1953" t="s">
        <v>1697</v>
      </c>
      <c r="C1953" t="s">
        <v>12972</v>
      </c>
      <c r="D1953" t="s">
        <v>12973</v>
      </c>
      <c r="F1953" t="s">
        <v>3713</v>
      </c>
      <c r="G1953" t="s">
        <v>3387</v>
      </c>
      <c r="H1953" t="s">
        <v>3640</v>
      </c>
      <c r="I1953" t="s">
        <v>22206</v>
      </c>
      <c r="J1953" t="s">
        <v>5823</v>
      </c>
      <c r="K1953" t="s">
        <v>3422</v>
      </c>
      <c r="L1953" t="s">
        <v>12974</v>
      </c>
      <c r="M1953" t="s">
        <v>12975</v>
      </c>
      <c r="N1953" t="s">
        <v>3490</v>
      </c>
      <c r="S1953" t="s">
        <v>12976</v>
      </c>
      <c r="T1953" t="s">
        <v>12976</v>
      </c>
      <c r="U1953" t="s">
        <v>12976</v>
      </c>
    </row>
    <row r="1954" spans="1:21" x14ac:dyDescent="0.2">
      <c r="A1954">
        <v>4524</v>
      </c>
      <c r="B1954" t="s">
        <v>1697</v>
      </c>
      <c r="C1954" t="s">
        <v>12977</v>
      </c>
      <c r="D1954" t="s">
        <v>4997</v>
      </c>
      <c r="F1954" t="s">
        <v>8977</v>
      </c>
      <c r="G1954" t="s">
        <v>3387</v>
      </c>
      <c r="H1954" t="s">
        <v>5023</v>
      </c>
      <c r="I1954" t="s">
        <v>9016</v>
      </c>
      <c r="J1954" t="s">
        <v>3671</v>
      </c>
      <c r="K1954" t="s">
        <v>3422</v>
      </c>
      <c r="L1954" t="s">
        <v>12978</v>
      </c>
      <c r="M1954" t="s">
        <v>12979</v>
      </c>
      <c r="N1954" t="s">
        <v>3394</v>
      </c>
      <c r="O1954" t="s">
        <v>9026</v>
      </c>
      <c r="P1954">
        <v>40</v>
      </c>
      <c r="Q1954" t="s">
        <v>4362</v>
      </c>
      <c r="R1954">
        <v>241</v>
      </c>
      <c r="S1954" t="s">
        <v>9558</v>
      </c>
      <c r="T1954" t="s">
        <v>9558</v>
      </c>
      <c r="U1954" t="s">
        <v>4111</v>
      </c>
    </row>
    <row r="1955" spans="1:21" x14ac:dyDescent="0.2">
      <c r="A1955">
        <v>4525</v>
      </c>
      <c r="B1955" t="s">
        <v>1697</v>
      </c>
      <c r="C1955" t="s">
        <v>12980</v>
      </c>
      <c r="D1955" t="s">
        <v>12981</v>
      </c>
      <c r="F1955" t="s">
        <v>3992</v>
      </c>
      <c r="G1955" t="s">
        <v>3747</v>
      </c>
      <c r="H1955" t="s">
        <v>3690</v>
      </c>
      <c r="I1955" t="s">
        <v>6043</v>
      </c>
      <c r="J1955" t="s">
        <v>6431</v>
      </c>
      <c r="K1955" t="s">
        <v>3422</v>
      </c>
      <c r="L1955" t="s">
        <v>12982</v>
      </c>
      <c r="M1955" t="s">
        <v>12983</v>
      </c>
      <c r="N1955" t="s">
        <v>3394</v>
      </c>
      <c r="O1955" t="s">
        <v>9026</v>
      </c>
      <c r="P1955">
        <v>40</v>
      </c>
      <c r="Q1955" t="s">
        <v>4362</v>
      </c>
      <c r="R1955">
        <v>241</v>
      </c>
      <c r="S1955" t="s">
        <v>12984</v>
      </c>
      <c r="T1955" t="s">
        <v>12984</v>
      </c>
      <c r="U1955" t="s">
        <v>4655</v>
      </c>
    </row>
    <row r="1956" spans="1:21" x14ac:dyDescent="0.2">
      <c r="A1956">
        <v>4526</v>
      </c>
      <c r="B1956" t="s">
        <v>1697</v>
      </c>
      <c r="C1956" t="s">
        <v>5526</v>
      </c>
      <c r="D1956" t="s">
        <v>5438</v>
      </c>
      <c r="F1956" t="s">
        <v>3669</v>
      </c>
      <c r="G1956" t="s">
        <v>6905</v>
      </c>
      <c r="H1956" t="s">
        <v>7748</v>
      </c>
      <c r="I1956" t="s">
        <v>12985</v>
      </c>
      <c r="J1956" t="s">
        <v>4052</v>
      </c>
      <c r="K1956" t="s">
        <v>3545</v>
      </c>
      <c r="L1956" t="s">
        <v>12986</v>
      </c>
      <c r="M1956" t="s">
        <v>12987</v>
      </c>
      <c r="O1956" t="s">
        <v>9119</v>
      </c>
      <c r="P1956">
        <v>41</v>
      </c>
      <c r="Q1956" t="s">
        <v>4362</v>
      </c>
      <c r="R1956">
        <v>241</v>
      </c>
      <c r="S1956" t="s">
        <v>9141</v>
      </c>
      <c r="T1956" t="s">
        <v>9141</v>
      </c>
      <c r="U1956" t="s">
        <v>10566</v>
      </c>
    </row>
    <row r="1957" spans="1:21" x14ac:dyDescent="0.2">
      <c r="A1957">
        <v>4527</v>
      </c>
      <c r="B1957" t="s">
        <v>1697</v>
      </c>
      <c r="C1957" t="s">
        <v>12988</v>
      </c>
      <c r="D1957" t="s">
        <v>7089</v>
      </c>
      <c r="E1957" t="s">
        <v>20879</v>
      </c>
      <c r="F1957" t="s">
        <v>12989</v>
      </c>
      <c r="G1957" t="s">
        <v>12990</v>
      </c>
      <c r="H1957" t="s">
        <v>4174</v>
      </c>
      <c r="I1957" t="s">
        <v>12991</v>
      </c>
      <c r="J1957" t="s">
        <v>5632</v>
      </c>
      <c r="K1957" t="s">
        <v>6121</v>
      </c>
      <c r="L1957" t="s">
        <v>12992</v>
      </c>
      <c r="M1957" t="s">
        <v>12993</v>
      </c>
      <c r="O1957" t="s">
        <v>9119</v>
      </c>
      <c r="P1957">
        <v>41</v>
      </c>
      <c r="S1957" t="s">
        <v>9115</v>
      </c>
      <c r="T1957" t="s">
        <v>9115</v>
      </c>
      <c r="U1957" t="s">
        <v>9115</v>
      </c>
    </row>
    <row r="1958" spans="1:21" x14ac:dyDescent="0.2">
      <c r="A1958">
        <v>4528</v>
      </c>
      <c r="B1958" t="s">
        <v>1697</v>
      </c>
      <c r="C1958" t="s">
        <v>12994</v>
      </c>
      <c r="D1958" t="s">
        <v>7089</v>
      </c>
      <c r="E1958" t="s">
        <v>20879</v>
      </c>
      <c r="F1958" t="s">
        <v>7919</v>
      </c>
      <c r="G1958" t="s">
        <v>12995</v>
      </c>
      <c r="H1958" t="s">
        <v>4174</v>
      </c>
      <c r="I1958" t="s">
        <v>10293</v>
      </c>
      <c r="J1958" t="s">
        <v>3963</v>
      </c>
      <c r="K1958" t="s">
        <v>6121</v>
      </c>
      <c r="L1958" t="s">
        <v>12996</v>
      </c>
      <c r="M1958" t="s">
        <v>12997</v>
      </c>
      <c r="O1958" t="s">
        <v>9119</v>
      </c>
      <c r="P1958">
        <v>41</v>
      </c>
      <c r="S1958" t="s">
        <v>9115</v>
      </c>
      <c r="T1958" t="s">
        <v>9115</v>
      </c>
      <c r="U1958" t="s">
        <v>9115</v>
      </c>
    </row>
    <row r="1959" spans="1:21" x14ac:dyDescent="0.2">
      <c r="A1959">
        <v>4529</v>
      </c>
      <c r="B1959" t="s">
        <v>1697</v>
      </c>
      <c r="C1959" t="s">
        <v>12998</v>
      </c>
      <c r="D1959" t="s">
        <v>12999</v>
      </c>
      <c r="F1959" t="s">
        <v>13000</v>
      </c>
      <c r="G1959" t="s">
        <v>12935</v>
      </c>
      <c r="H1959" t="s">
        <v>21598</v>
      </c>
      <c r="I1959" t="s">
        <v>5856</v>
      </c>
      <c r="J1959" t="s">
        <v>7864</v>
      </c>
      <c r="K1959" t="s">
        <v>3422</v>
      </c>
      <c r="L1959" t="s">
        <v>13001</v>
      </c>
      <c r="M1959" t="s">
        <v>13002</v>
      </c>
      <c r="N1959" t="s">
        <v>3394</v>
      </c>
      <c r="Q1959" t="s">
        <v>4362</v>
      </c>
      <c r="R1959">
        <v>241</v>
      </c>
      <c r="S1959" t="s">
        <v>3719</v>
      </c>
      <c r="T1959" t="s">
        <v>3719</v>
      </c>
      <c r="U1959" t="s">
        <v>4111</v>
      </c>
    </row>
    <row r="1960" spans="1:21" x14ac:dyDescent="0.2">
      <c r="A1960">
        <v>453</v>
      </c>
      <c r="B1960" t="s">
        <v>1697</v>
      </c>
      <c r="C1960" t="s">
        <v>13003</v>
      </c>
      <c r="D1960" t="s">
        <v>13004</v>
      </c>
      <c r="F1960" t="s">
        <v>9700</v>
      </c>
      <c r="G1960" t="s">
        <v>3387</v>
      </c>
      <c r="H1960" t="s">
        <v>8093</v>
      </c>
      <c r="I1960" t="s">
        <v>7400</v>
      </c>
      <c r="J1960" t="s">
        <v>3874</v>
      </c>
      <c r="K1960" t="s">
        <v>3497</v>
      </c>
      <c r="L1960" t="s">
        <v>13005</v>
      </c>
      <c r="M1960" t="s">
        <v>13006</v>
      </c>
      <c r="N1960" t="s">
        <v>8512</v>
      </c>
      <c r="O1960" t="s">
        <v>8463</v>
      </c>
      <c r="P1960">
        <v>66</v>
      </c>
      <c r="Q1960" t="s">
        <v>4554</v>
      </c>
      <c r="R1960">
        <v>161</v>
      </c>
      <c r="S1960" t="s">
        <v>13007</v>
      </c>
      <c r="T1960" t="s">
        <v>13007</v>
      </c>
      <c r="U1960" t="s">
        <v>4223</v>
      </c>
    </row>
    <row r="1961" spans="1:21" x14ac:dyDescent="0.2">
      <c r="A1961">
        <v>4530</v>
      </c>
      <c r="B1961" t="s">
        <v>1697</v>
      </c>
      <c r="C1961" t="s">
        <v>13008</v>
      </c>
      <c r="D1961" t="s">
        <v>4678</v>
      </c>
      <c r="E1961" t="s">
        <v>20884</v>
      </c>
      <c r="F1961" t="s">
        <v>7954</v>
      </c>
      <c r="G1961" t="s">
        <v>7254</v>
      </c>
      <c r="H1961" t="s">
        <v>4174</v>
      </c>
      <c r="I1961" t="s">
        <v>22206</v>
      </c>
      <c r="J1961" t="s">
        <v>5823</v>
      </c>
      <c r="K1961" t="s">
        <v>3921</v>
      </c>
      <c r="L1961" t="s">
        <v>13009</v>
      </c>
      <c r="M1961" t="s">
        <v>13010</v>
      </c>
      <c r="O1961" t="s">
        <v>4530</v>
      </c>
      <c r="P1961">
        <v>82</v>
      </c>
      <c r="S1961" t="s">
        <v>9876</v>
      </c>
      <c r="T1961" t="s">
        <v>9876</v>
      </c>
      <c r="U1961" t="s">
        <v>9876</v>
      </c>
    </row>
    <row r="1962" spans="1:21" x14ac:dyDescent="0.2">
      <c r="A1962">
        <v>4531</v>
      </c>
      <c r="B1962" t="s">
        <v>1697</v>
      </c>
      <c r="C1962" t="s">
        <v>11679</v>
      </c>
      <c r="D1962" t="s">
        <v>4678</v>
      </c>
      <c r="E1962" t="s">
        <v>20884</v>
      </c>
      <c r="F1962" t="s">
        <v>7954</v>
      </c>
      <c r="G1962" t="s">
        <v>10357</v>
      </c>
      <c r="H1962" t="s">
        <v>4174</v>
      </c>
      <c r="I1962" t="s">
        <v>22206</v>
      </c>
      <c r="J1962" t="s">
        <v>5823</v>
      </c>
      <c r="K1962" t="s">
        <v>3422</v>
      </c>
      <c r="L1962" t="s">
        <v>13011</v>
      </c>
      <c r="M1962" t="s">
        <v>13012</v>
      </c>
      <c r="O1962" t="s">
        <v>5507</v>
      </c>
      <c r="P1962">
        <v>80</v>
      </c>
      <c r="S1962" t="s">
        <v>5248</v>
      </c>
      <c r="T1962" t="s">
        <v>5248</v>
      </c>
      <c r="U1962" t="s">
        <v>5248</v>
      </c>
    </row>
    <row r="1963" spans="1:21" x14ac:dyDescent="0.2">
      <c r="A1963">
        <v>4532</v>
      </c>
      <c r="B1963" t="s">
        <v>1697</v>
      </c>
      <c r="C1963" t="s">
        <v>13013</v>
      </c>
      <c r="D1963" t="s">
        <v>13014</v>
      </c>
      <c r="F1963" t="s">
        <v>3585</v>
      </c>
      <c r="G1963" t="s">
        <v>6905</v>
      </c>
      <c r="H1963" t="s">
        <v>3436</v>
      </c>
      <c r="I1963" t="s">
        <v>5487</v>
      </c>
      <c r="J1963" t="s">
        <v>3679</v>
      </c>
      <c r="K1963" t="s">
        <v>3545</v>
      </c>
      <c r="L1963" t="s">
        <v>13015</v>
      </c>
      <c r="M1963" t="s">
        <v>13016</v>
      </c>
      <c r="O1963" t="s">
        <v>5507</v>
      </c>
      <c r="P1963">
        <v>80</v>
      </c>
      <c r="Q1963" t="s">
        <v>4362</v>
      </c>
      <c r="R1963">
        <v>242</v>
      </c>
      <c r="S1963" t="s">
        <v>10611</v>
      </c>
      <c r="T1963" t="s">
        <v>10611</v>
      </c>
      <c r="U1963" t="s">
        <v>3674</v>
      </c>
    </row>
    <row r="1964" spans="1:21" x14ac:dyDescent="0.2">
      <c r="A1964">
        <v>4533</v>
      </c>
      <c r="B1964" t="s">
        <v>1697</v>
      </c>
      <c r="C1964" t="s">
        <v>13017</v>
      </c>
      <c r="D1964" t="s">
        <v>5202</v>
      </c>
      <c r="E1964" t="s">
        <v>20879</v>
      </c>
      <c r="F1964" t="s">
        <v>7919</v>
      </c>
      <c r="G1964" t="s">
        <v>3885</v>
      </c>
      <c r="H1964" t="s">
        <v>4174</v>
      </c>
      <c r="I1964" t="s">
        <v>22206</v>
      </c>
      <c r="J1964" t="s">
        <v>5823</v>
      </c>
      <c r="K1964" t="s">
        <v>3921</v>
      </c>
      <c r="L1964" t="s">
        <v>13018</v>
      </c>
      <c r="M1964" t="s">
        <v>13019</v>
      </c>
      <c r="O1964" t="s">
        <v>5507</v>
      </c>
      <c r="P1964">
        <v>80</v>
      </c>
      <c r="S1964" t="s">
        <v>11496</v>
      </c>
      <c r="T1964" t="s">
        <v>11496</v>
      </c>
      <c r="U1964" t="s">
        <v>11496</v>
      </c>
    </row>
    <row r="1965" spans="1:21" x14ac:dyDescent="0.2">
      <c r="A1965">
        <v>4534</v>
      </c>
      <c r="B1965" t="s">
        <v>1697</v>
      </c>
      <c r="C1965" t="s">
        <v>5552</v>
      </c>
      <c r="D1965" t="s">
        <v>4678</v>
      </c>
      <c r="E1965" t="s">
        <v>20884</v>
      </c>
      <c r="F1965" t="s">
        <v>7954</v>
      </c>
      <c r="G1965" t="s">
        <v>6415</v>
      </c>
      <c r="H1965" t="s">
        <v>4174</v>
      </c>
      <c r="I1965" t="s">
        <v>12969</v>
      </c>
      <c r="J1965" t="s">
        <v>3671</v>
      </c>
      <c r="K1965" t="s">
        <v>3422</v>
      </c>
      <c r="L1965" t="s">
        <v>13020</v>
      </c>
      <c r="M1965" t="s">
        <v>13021</v>
      </c>
      <c r="O1965" t="s">
        <v>7711</v>
      </c>
      <c r="P1965">
        <v>140</v>
      </c>
      <c r="Q1965" t="s">
        <v>4362</v>
      </c>
      <c r="R1965">
        <v>241</v>
      </c>
      <c r="S1965" t="s">
        <v>8439</v>
      </c>
      <c r="T1965" t="s">
        <v>9005</v>
      </c>
      <c r="U1965" t="s">
        <v>9005</v>
      </c>
    </row>
    <row r="1966" spans="1:21" x14ac:dyDescent="0.2">
      <c r="A1966">
        <v>4535</v>
      </c>
      <c r="B1966" t="s">
        <v>1697</v>
      </c>
      <c r="C1966" t="s">
        <v>13022</v>
      </c>
      <c r="D1966" t="s">
        <v>13023</v>
      </c>
      <c r="F1966" t="s">
        <v>3669</v>
      </c>
      <c r="G1966" t="s">
        <v>7254</v>
      </c>
      <c r="H1966" t="s">
        <v>4017</v>
      </c>
      <c r="I1966" t="s">
        <v>13024</v>
      </c>
      <c r="J1966" t="s">
        <v>9289</v>
      </c>
      <c r="K1966" t="s">
        <v>3545</v>
      </c>
      <c r="L1966" t="s">
        <v>13025</v>
      </c>
      <c r="M1966" t="s">
        <v>13026</v>
      </c>
      <c r="O1966" t="s">
        <v>5988</v>
      </c>
      <c r="P1966">
        <v>84</v>
      </c>
      <c r="Q1966" t="s">
        <v>4362</v>
      </c>
      <c r="R1966">
        <v>242</v>
      </c>
      <c r="S1966" t="s">
        <v>10000</v>
      </c>
      <c r="T1966" t="s">
        <v>10000</v>
      </c>
      <c r="U1966" t="s">
        <v>7095</v>
      </c>
    </row>
    <row r="1967" spans="1:21" x14ac:dyDescent="0.2">
      <c r="A1967">
        <v>4536</v>
      </c>
      <c r="B1967" t="s">
        <v>1697</v>
      </c>
      <c r="C1967" t="s">
        <v>13027</v>
      </c>
      <c r="D1967" t="s">
        <v>13028</v>
      </c>
      <c r="F1967" t="s">
        <v>8977</v>
      </c>
      <c r="G1967" t="s">
        <v>3387</v>
      </c>
      <c r="H1967" t="s">
        <v>4174</v>
      </c>
      <c r="I1967" t="s">
        <v>22206</v>
      </c>
      <c r="J1967" t="s">
        <v>5823</v>
      </c>
      <c r="K1967" t="s">
        <v>3921</v>
      </c>
      <c r="L1967" t="s">
        <v>13029</v>
      </c>
      <c r="M1967" t="s">
        <v>13030</v>
      </c>
      <c r="O1967" t="s">
        <v>5725</v>
      </c>
      <c r="P1967">
        <v>88</v>
      </c>
      <c r="S1967" t="s">
        <v>9876</v>
      </c>
      <c r="T1967" t="s">
        <v>9876</v>
      </c>
      <c r="U1967" t="s">
        <v>9876</v>
      </c>
    </row>
    <row r="1968" spans="1:21" x14ac:dyDescent="0.2">
      <c r="A1968">
        <v>4537</v>
      </c>
      <c r="B1968" t="s">
        <v>1697</v>
      </c>
      <c r="C1968" t="s">
        <v>13031</v>
      </c>
      <c r="D1968" t="s">
        <v>13032</v>
      </c>
      <c r="F1968" t="s">
        <v>8977</v>
      </c>
      <c r="G1968" t="s">
        <v>3387</v>
      </c>
      <c r="H1968" t="s">
        <v>4174</v>
      </c>
      <c r="I1968" t="s">
        <v>22206</v>
      </c>
      <c r="J1968" t="s">
        <v>5823</v>
      </c>
      <c r="K1968" t="s">
        <v>3921</v>
      </c>
      <c r="L1968" t="s">
        <v>13033</v>
      </c>
      <c r="M1968" t="s">
        <v>13034</v>
      </c>
      <c r="O1968" t="s">
        <v>5725</v>
      </c>
      <c r="P1968">
        <v>88</v>
      </c>
      <c r="S1968" t="s">
        <v>13035</v>
      </c>
      <c r="T1968" t="s">
        <v>13035</v>
      </c>
      <c r="U1968" t="s">
        <v>13035</v>
      </c>
    </row>
    <row r="1969" spans="1:21" x14ac:dyDescent="0.2">
      <c r="A1969">
        <v>4538</v>
      </c>
      <c r="B1969" t="s">
        <v>1697</v>
      </c>
      <c r="C1969" t="s">
        <v>13036</v>
      </c>
      <c r="D1969" t="s">
        <v>5202</v>
      </c>
      <c r="E1969" t="s">
        <v>20879</v>
      </c>
      <c r="F1969" t="s">
        <v>7919</v>
      </c>
      <c r="G1969" t="s">
        <v>5888</v>
      </c>
      <c r="H1969" t="s">
        <v>4174</v>
      </c>
      <c r="I1969" t="s">
        <v>22206</v>
      </c>
      <c r="J1969" t="s">
        <v>5823</v>
      </c>
      <c r="K1969" t="s">
        <v>3422</v>
      </c>
      <c r="L1969" t="s">
        <v>13037</v>
      </c>
      <c r="M1969" t="s">
        <v>13038</v>
      </c>
      <c r="O1969" t="s">
        <v>9127</v>
      </c>
      <c r="P1969">
        <v>141</v>
      </c>
      <c r="S1969" t="s">
        <v>9115</v>
      </c>
      <c r="T1969" t="s">
        <v>9115</v>
      </c>
      <c r="U1969" t="s">
        <v>9115</v>
      </c>
    </row>
    <row r="1970" spans="1:21" x14ac:dyDescent="0.2">
      <c r="A1970">
        <v>4539</v>
      </c>
      <c r="B1970" t="s">
        <v>1697</v>
      </c>
      <c r="C1970" t="s">
        <v>13039</v>
      </c>
      <c r="D1970" t="s">
        <v>4678</v>
      </c>
      <c r="E1970" t="s">
        <v>20884</v>
      </c>
      <c r="F1970" t="s">
        <v>7954</v>
      </c>
      <c r="G1970" t="s">
        <v>3387</v>
      </c>
      <c r="H1970" t="s">
        <v>4174</v>
      </c>
      <c r="I1970" t="s">
        <v>22206</v>
      </c>
      <c r="J1970" t="s">
        <v>5823</v>
      </c>
      <c r="K1970" t="s">
        <v>3921</v>
      </c>
      <c r="L1970" t="s">
        <v>13040</v>
      </c>
      <c r="M1970" t="s">
        <v>13041</v>
      </c>
      <c r="O1970" t="s">
        <v>9378</v>
      </c>
      <c r="P1970">
        <v>46</v>
      </c>
      <c r="S1970" t="s">
        <v>12963</v>
      </c>
      <c r="T1970" t="s">
        <v>12963</v>
      </c>
      <c r="U1970" t="s">
        <v>12963</v>
      </c>
    </row>
    <row r="1971" spans="1:21" x14ac:dyDescent="0.2">
      <c r="A1971">
        <v>454</v>
      </c>
      <c r="B1971" t="s">
        <v>1697</v>
      </c>
      <c r="C1971" t="s">
        <v>13042</v>
      </c>
      <c r="D1971" t="s">
        <v>13043</v>
      </c>
      <c r="F1971" t="s">
        <v>13044</v>
      </c>
      <c r="G1971" t="s">
        <v>3387</v>
      </c>
      <c r="H1971" t="s">
        <v>7982</v>
      </c>
      <c r="I1971" t="s">
        <v>3428</v>
      </c>
      <c r="J1971" t="s">
        <v>3671</v>
      </c>
      <c r="K1971" t="s">
        <v>3497</v>
      </c>
      <c r="L1971" t="s">
        <v>13045</v>
      </c>
      <c r="M1971" t="s">
        <v>13046</v>
      </c>
      <c r="N1971" t="s">
        <v>3394</v>
      </c>
      <c r="O1971" t="s">
        <v>8463</v>
      </c>
      <c r="P1971">
        <v>66</v>
      </c>
      <c r="Q1971" t="s">
        <v>4554</v>
      </c>
      <c r="R1971">
        <v>161</v>
      </c>
      <c r="S1971" t="s">
        <v>12913</v>
      </c>
      <c r="T1971" t="s">
        <v>12913</v>
      </c>
      <c r="U1971" t="s">
        <v>13047</v>
      </c>
    </row>
    <row r="1972" spans="1:21" x14ac:dyDescent="0.2">
      <c r="A1972">
        <v>4540</v>
      </c>
      <c r="B1972" t="s">
        <v>1697</v>
      </c>
      <c r="C1972" t="s">
        <v>13048</v>
      </c>
      <c r="D1972" t="s">
        <v>5202</v>
      </c>
      <c r="F1972" t="s">
        <v>7919</v>
      </c>
      <c r="G1972" t="s">
        <v>5547</v>
      </c>
      <c r="H1972" t="s">
        <v>17253</v>
      </c>
      <c r="I1972" t="s">
        <v>22206</v>
      </c>
      <c r="J1972" t="s">
        <v>5823</v>
      </c>
      <c r="K1972" t="s">
        <v>5340</v>
      </c>
      <c r="L1972" t="s">
        <v>13049</v>
      </c>
      <c r="M1972" t="s">
        <v>13050</v>
      </c>
      <c r="O1972" t="s">
        <v>5779</v>
      </c>
      <c r="P1972">
        <v>81</v>
      </c>
      <c r="S1972" t="s">
        <v>12832</v>
      </c>
      <c r="T1972" t="s">
        <v>13051</v>
      </c>
      <c r="U1972" t="s">
        <v>13051</v>
      </c>
    </row>
    <row r="1973" spans="1:21" x14ac:dyDescent="0.2">
      <c r="A1973">
        <v>4541</v>
      </c>
      <c r="B1973" t="s">
        <v>1697</v>
      </c>
      <c r="C1973" t="s">
        <v>13052</v>
      </c>
      <c r="D1973" t="s">
        <v>13053</v>
      </c>
      <c r="F1973" t="s">
        <v>3585</v>
      </c>
      <c r="G1973" t="s">
        <v>9375</v>
      </c>
      <c r="H1973" t="s">
        <v>21537</v>
      </c>
      <c r="I1973" t="s">
        <v>8607</v>
      </c>
      <c r="J1973" t="s">
        <v>10231</v>
      </c>
      <c r="K1973" t="s">
        <v>3545</v>
      </c>
      <c r="L1973" t="s">
        <v>13054</v>
      </c>
      <c r="M1973" t="s">
        <v>13055</v>
      </c>
      <c r="N1973" t="s">
        <v>8512</v>
      </c>
      <c r="O1973" t="s">
        <v>9127</v>
      </c>
      <c r="P1973">
        <v>141</v>
      </c>
      <c r="Q1973" t="s">
        <v>4362</v>
      </c>
      <c r="R1973">
        <v>241</v>
      </c>
      <c r="S1973" t="s">
        <v>5972</v>
      </c>
      <c r="T1973" t="s">
        <v>5972</v>
      </c>
      <c r="U1973" t="s">
        <v>9013</v>
      </c>
    </row>
    <row r="1974" spans="1:21" x14ac:dyDescent="0.2">
      <c r="A1974">
        <v>4542</v>
      </c>
      <c r="B1974" t="s">
        <v>1697</v>
      </c>
      <c r="C1974" t="s">
        <v>13056</v>
      </c>
      <c r="D1974" t="s">
        <v>4678</v>
      </c>
      <c r="E1974" t="s">
        <v>20884</v>
      </c>
      <c r="F1974" t="s">
        <v>7954</v>
      </c>
      <c r="G1974" t="s">
        <v>3885</v>
      </c>
      <c r="H1974" t="s">
        <v>4174</v>
      </c>
      <c r="I1974" t="s">
        <v>22206</v>
      </c>
      <c r="J1974" t="s">
        <v>5823</v>
      </c>
      <c r="K1974" t="s">
        <v>3921</v>
      </c>
      <c r="L1974" t="s">
        <v>13057</v>
      </c>
      <c r="M1974" t="s">
        <v>13058</v>
      </c>
      <c r="O1974" t="s">
        <v>7711</v>
      </c>
      <c r="P1974">
        <v>140</v>
      </c>
      <c r="S1974" t="s">
        <v>12748</v>
      </c>
      <c r="T1974" t="s">
        <v>12748</v>
      </c>
      <c r="U1974" t="s">
        <v>12748</v>
      </c>
    </row>
    <row r="1975" spans="1:21" x14ac:dyDescent="0.2">
      <c r="A1975">
        <v>4543</v>
      </c>
      <c r="B1975" t="s">
        <v>1697</v>
      </c>
      <c r="C1975" t="s">
        <v>13059</v>
      </c>
      <c r="D1975" t="s">
        <v>13060</v>
      </c>
      <c r="F1975" t="s">
        <v>3585</v>
      </c>
      <c r="G1975" t="s">
        <v>8290</v>
      </c>
      <c r="H1975" t="s">
        <v>9720</v>
      </c>
      <c r="I1975" t="s">
        <v>13061</v>
      </c>
      <c r="J1975" t="s">
        <v>3679</v>
      </c>
      <c r="K1975" t="s">
        <v>3545</v>
      </c>
      <c r="L1975" t="s">
        <v>13062</v>
      </c>
      <c r="M1975" t="s">
        <v>13063</v>
      </c>
      <c r="O1975" t="s">
        <v>4530</v>
      </c>
      <c r="P1975">
        <v>82</v>
      </c>
      <c r="Q1975" t="s">
        <v>4362</v>
      </c>
      <c r="R1975">
        <v>241</v>
      </c>
      <c r="S1975" t="s">
        <v>13064</v>
      </c>
      <c r="T1975" t="s">
        <v>13064</v>
      </c>
      <c r="U1975" t="s">
        <v>4655</v>
      </c>
    </row>
    <row r="1976" spans="1:21" x14ac:dyDescent="0.2">
      <c r="A1976">
        <v>4544</v>
      </c>
      <c r="B1976" t="s">
        <v>1697</v>
      </c>
      <c r="C1976" t="s">
        <v>13065</v>
      </c>
      <c r="D1976" t="s">
        <v>5202</v>
      </c>
      <c r="E1976" t="s">
        <v>20879</v>
      </c>
      <c r="F1976" t="s">
        <v>7919</v>
      </c>
      <c r="G1976" t="s">
        <v>3387</v>
      </c>
      <c r="H1976" t="s">
        <v>4174</v>
      </c>
      <c r="I1976" t="s">
        <v>22206</v>
      </c>
      <c r="J1976" t="s">
        <v>5823</v>
      </c>
      <c r="K1976" t="s">
        <v>3921</v>
      </c>
      <c r="L1976" t="s">
        <v>13066</v>
      </c>
      <c r="M1976" t="s">
        <v>13067</v>
      </c>
      <c r="O1976" t="s">
        <v>5988</v>
      </c>
      <c r="P1976">
        <v>84</v>
      </c>
      <c r="S1976" t="s">
        <v>12951</v>
      </c>
      <c r="T1976" t="s">
        <v>12951</v>
      </c>
      <c r="U1976" t="s">
        <v>12951</v>
      </c>
    </row>
    <row r="1977" spans="1:21" x14ac:dyDescent="0.2">
      <c r="A1977">
        <v>4545</v>
      </c>
      <c r="B1977" t="s">
        <v>1697</v>
      </c>
      <c r="C1977" t="s">
        <v>13068</v>
      </c>
      <c r="D1977" t="s">
        <v>4678</v>
      </c>
      <c r="E1977" t="s">
        <v>20884</v>
      </c>
      <c r="F1977" t="s">
        <v>12273</v>
      </c>
      <c r="G1977" t="s">
        <v>9512</v>
      </c>
      <c r="H1977" t="s">
        <v>4174</v>
      </c>
      <c r="I1977" t="s">
        <v>5405</v>
      </c>
      <c r="J1977" t="s">
        <v>6498</v>
      </c>
      <c r="K1977" t="s">
        <v>3391</v>
      </c>
      <c r="L1977" t="s">
        <v>13069</v>
      </c>
      <c r="M1977" t="s">
        <v>13070</v>
      </c>
      <c r="O1977" t="s">
        <v>4530</v>
      </c>
      <c r="P1977">
        <v>82</v>
      </c>
      <c r="Q1977" t="s">
        <v>4362</v>
      </c>
      <c r="R1977">
        <v>241</v>
      </c>
      <c r="S1977" t="s">
        <v>13071</v>
      </c>
      <c r="T1977" t="s">
        <v>7740</v>
      </c>
      <c r="U1977" t="s">
        <v>7740</v>
      </c>
    </row>
    <row r="1978" spans="1:21" x14ac:dyDescent="0.2">
      <c r="A1978">
        <v>4546</v>
      </c>
      <c r="B1978" t="s">
        <v>1697</v>
      </c>
      <c r="C1978" t="s">
        <v>13072</v>
      </c>
      <c r="D1978" t="s">
        <v>13073</v>
      </c>
      <c r="F1978" t="s">
        <v>8977</v>
      </c>
      <c r="G1978" t="s">
        <v>12006</v>
      </c>
      <c r="H1978" t="s">
        <v>11433</v>
      </c>
      <c r="I1978" t="s">
        <v>7878</v>
      </c>
      <c r="J1978" t="s">
        <v>6431</v>
      </c>
      <c r="K1978" t="s">
        <v>3422</v>
      </c>
      <c r="L1978" t="s">
        <v>13074</v>
      </c>
      <c r="M1978" t="s">
        <v>13075</v>
      </c>
      <c r="S1978" t="s">
        <v>13076</v>
      </c>
      <c r="T1978" t="s">
        <v>13076</v>
      </c>
      <c r="U1978" t="s">
        <v>8184</v>
      </c>
    </row>
    <row r="1979" spans="1:21" x14ac:dyDescent="0.2">
      <c r="A1979">
        <v>4547</v>
      </c>
      <c r="B1979" t="s">
        <v>1697</v>
      </c>
      <c r="C1979" t="s">
        <v>5841</v>
      </c>
      <c r="D1979" t="s">
        <v>13077</v>
      </c>
      <c r="F1979" t="s">
        <v>3880</v>
      </c>
      <c r="G1979" t="s">
        <v>6905</v>
      </c>
      <c r="H1979" t="s">
        <v>8753</v>
      </c>
      <c r="I1979" t="s">
        <v>22206</v>
      </c>
      <c r="J1979" t="s">
        <v>22225</v>
      </c>
      <c r="K1979" t="s">
        <v>3422</v>
      </c>
      <c r="L1979" t="s">
        <v>13078</v>
      </c>
      <c r="M1979" t="s">
        <v>13079</v>
      </c>
      <c r="N1979" t="s">
        <v>13080</v>
      </c>
      <c r="S1979" t="s">
        <v>11091</v>
      </c>
      <c r="T1979" t="s">
        <v>11091</v>
      </c>
      <c r="U1979" t="s">
        <v>11091</v>
      </c>
    </row>
    <row r="1980" spans="1:21" x14ac:dyDescent="0.2">
      <c r="A1980">
        <v>4548</v>
      </c>
      <c r="B1980" t="s">
        <v>1697</v>
      </c>
      <c r="C1980" t="s">
        <v>13081</v>
      </c>
      <c r="D1980" t="s">
        <v>13082</v>
      </c>
      <c r="F1980" t="s">
        <v>3585</v>
      </c>
      <c r="G1980" t="s">
        <v>7163</v>
      </c>
      <c r="H1980" t="s">
        <v>3723</v>
      </c>
      <c r="I1980" t="s">
        <v>5487</v>
      </c>
      <c r="J1980" t="s">
        <v>6825</v>
      </c>
      <c r="K1980" t="s">
        <v>3422</v>
      </c>
      <c r="L1980" t="s">
        <v>13083</v>
      </c>
      <c r="M1980" t="s">
        <v>13084</v>
      </c>
      <c r="O1980" t="s">
        <v>9483</v>
      </c>
      <c r="P1980">
        <v>143</v>
      </c>
      <c r="Q1980" t="s">
        <v>4362</v>
      </c>
      <c r="R1980">
        <v>242</v>
      </c>
      <c r="S1980" t="s">
        <v>13085</v>
      </c>
      <c r="T1980" t="s">
        <v>13085</v>
      </c>
      <c r="U1980" t="s">
        <v>5311</v>
      </c>
    </row>
    <row r="1981" spans="1:21" x14ac:dyDescent="0.2">
      <c r="A1981">
        <v>4549</v>
      </c>
      <c r="B1981" t="s">
        <v>1697</v>
      </c>
      <c r="C1981" t="s">
        <v>13086</v>
      </c>
      <c r="D1981" t="s">
        <v>4678</v>
      </c>
      <c r="E1981" t="s">
        <v>20884</v>
      </c>
      <c r="F1981" t="s">
        <v>7954</v>
      </c>
      <c r="G1981" t="s">
        <v>3885</v>
      </c>
      <c r="H1981" t="s">
        <v>4174</v>
      </c>
      <c r="I1981" t="s">
        <v>22206</v>
      </c>
      <c r="J1981" t="s">
        <v>5823</v>
      </c>
      <c r="K1981" t="s">
        <v>5340</v>
      </c>
      <c r="L1981" t="s">
        <v>13087</v>
      </c>
      <c r="M1981" t="s">
        <v>13088</v>
      </c>
      <c r="O1981" t="s">
        <v>5779</v>
      </c>
      <c r="P1981">
        <v>81</v>
      </c>
      <c r="S1981" t="s">
        <v>7933</v>
      </c>
      <c r="T1981" t="s">
        <v>7933</v>
      </c>
      <c r="U1981" t="s">
        <v>7933</v>
      </c>
    </row>
    <row r="1982" spans="1:21" x14ac:dyDescent="0.2">
      <c r="A1982">
        <v>455</v>
      </c>
      <c r="B1982" t="s">
        <v>1697</v>
      </c>
      <c r="C1982" t="s">
        <v>13089</v>
      </c>
      <c r="D1982" t="s">
        <v>13090</v>
      </c>
      <c r="F1982" t="s">
        <v>8441</v>
      </c>
      <c r="G1982" t="s">
        <v>3387</v>
      </c>
      <c r="H1982" t="s">
        <v>3640</v>
      </c>
      <c r="I1982" t="s">
        <v>4045</v>
      </c>
      <c r="J1982" t="s">
        <v>3467</v>
      </c>
      <c r="K1982" t="s">
        <v>3430</v>
      </c>
      <c r="L1982" t="s">
        <v>13091</v>
      </c>
      <c r="M1982" t="s">
        <v>13092</v>
      </c>
      <c r="N1982" t="s">
        <v>8512</v>
      </c>
      <c r="O1982" t="s">
        <v>8463</v>
      </c>
      <c r="P1982">
        <v>66</v>
      </c>
      <c r="Q1982" t="s">
        <v>4554</v>
      </c>
      <c r="R1982">
        <v>161</v>
      </c>
      <c r="S1982" t="s">
        <v>13007</v>
      </c>
      <c r="T1982" t="s">
        <v>13007</v>
      </c>
      <c r="U1982" t="s">
        <v>12720</v>
      </c>
    </row>
    <row r="1983" spans="1:21" x14ac:dyDescent="0.2">
      <c r="A1983">
        <v>4550</v>
      </c>
      <c r="B1983" t="s">
        <v>1697</v>
      </c>
      <c r="C1983" t="s">
        <v>13093</v>
      </c>
      <c r="D1983" t="s">
        <v>4678</v>
      </c>
      <c r="E1983" t="s">
        <v>20884</v>
      </c>
      <c r="F1983" t="s">
        <v>7954</v>
      </c>
      <c r="G1983" t="s">
        <v>6905</v>
      </c>
      <c r="H1983" t="s">
        <v>4174</v>
      </c>
      <c r="I1983" t="s">
        <v>22206</v>
      </c>
      <c r="J1983" t="s">
        <v>5823</v>
      </c>
      <c r="K1983" t="s">
        <v>5340</v>
      </c>
      <c r="L1983" t="s">
        <v>13094</v>
      </c>
      <c r="M1983" t="s">
        <v>13095</v>
      </c>
      <c r="O1983" t="s">
        <v>5701</v>
      </c>
      <c r="P1983">
        <v>42</v>
      </c>
      <c r="S1983" t="s">
        <v>11938</v>
      </c>
      <c r="T1983" t="s">
        <v>11938</v>
      </c>
      <c r="U1983" t="s">
        <v>11938</v>
      </c>
    </row>
    <row r="1984" spans="1:21" x14ac:dyDescent="0.2">
      <c r="A1984">
        <v>4551</v>
      </c>
      <c r="B1984" t="s">
        <v>1697</v>
      </c>
      <c r="C1984" t="s">
        <v>7898</v>
      </c>
      <c r="D1984" t="s">
        <v>7899</v>
      </c>
      <c r="F1984" t="s">
        <v>6012</v>
      </c>
      <c r="G1984" t="s">
        <v>3387</v>
      </c>
      <c r="H1984" t="s">
        <v>10434</v>
      </c>
      <c r="I1984" t="s">
        <v>12775</v>
      </c>
      <c r="J1984" t="s">
        <v>3402</v>
      </c>
      <c r="K1984" t="s">
        <v>3545</v>
      </c>
      <c r="L1984" t="s">
        <v>20991</v>
      </c>
      <c r="M1984" t="s">
        <v>20992</v>
      </c>
      <c r="N1984" t="s">
        <v>4513</v>
      </c>
      <c r="Q1984" t="s">
        <v>4362</v>
      </c>
      <c r="R1984">
        <v>240</v>
      </c>
      <c r="S1984" t="s">
        <v>6362</v>
      </c>
      <c r="T1984" t="s">
        <v>6362</v>
      </c>
      <c r="U1984" t="s">
        <v>5457</v>
      </c>
    </row>
    <row r="1985" spans="1:21" x14ac:dyDescent="0.2">
      <c r="A1985">
        <v>4552</v>
      </c>
      <c r="B1985" t="s">
        <v>1697</v>
      </c>
      <c r="C1985" t="s">
        <v>13097</v>
      </c>
      <c r="D1985" t="s">
        <v>13098</v>
      </c>
      <c r="F1985" t="s">
        <v>5788</v>
      </c>
      <c r="G1985" t="s">
        <v>3535</v>
      </c>
      <c r="H1985" t="s">
        <v>19551</v>
      </c>
      <c r="I1985" t="s">
        <v>9059</v>
      </c>
      <c r="J1985" t="s">
        <v>3429</v>
      </c>
      <c r="K1985" t="s">
        <v>3545</v>
      </c>
      <c r="L1985" t="s">
        <v>13099</v>
      </c>
      <c r="M1985" t="s">
        <v>13100</v>
      </c>
      <c r="N1985" t="s">
        <v>3433</v>
      </c>
      <c r="Q1985" t="s">
        <v>4362</v>
      </c>
      <c r="R1985">
        <v>240</v>
      </c>
      <c r="S1985" t="s">
        <v>6362</v>
      </c>
      <c r="T1985" t="s">
        <v>6362</v>
      </c>
      <c r="U1985" t="s">
        <v>9056</v>
      </c>
    </row>
    <row r="1986" spans="1:21" x14ac:dyDescent="0.2">
      <c r="A1986">
        <v>4553</v>
      </c>
      <c r="B1986" t="s">
        <v>1697</v>
      </c>
      <c r="C1986" t="s">
        <v>13101</v>
      </c>
      <c r="D1986" t="s">
        <v>13102</v>
      </c>
      <c r="F1986" t="s">
        <v>3552</v>
      </c>
      <c r="G1986" t="s">
        <v>3465</v>
      </c>
      <c r="H1986" t="s">
        <v>21599</v>
      </c>
      <c r="I1986" t="s">
        <v>13103</v>
      </c>
      <c r="J1986" t="s">
        <v>3628</v>
      </c>
      <c r="K1986" t="s">
        <v>3422</v>
      </c>
      <c r="L1986" t="s">
        <v>13104</v>
      </c>
      <c r="M1986" t="s">
        <v>13105</v>
      </c>
      <c r="N1986" t="s">
        <v>3394</v>
      </c>
      <c r="Q1986" t="s">
        <v>4362</v>
      </c>
      <c r="R1986">
        <v>240</v>
      </c>
      <c r="S1986" t="s">
        <v>10552</v>
      </c>
      <c r="T1986" t="s">
        <v>10552</v>
      </c>
      <c r="U1986" t="s">
        <v>3830</v>
      </c>
    </row>
    <row r="1987" spans="1:21" x14ac:dyDescent="0.2">
      <c r="A1987">
        <v>4554</v>
      </c>
      <c r="B1987" t="s">
        <v>1697</v>
      </c>
      <c r="C1987" t="s">
        <v>13106</v>
      </c>
      <c r="D1987" t="s">
        <v>13107</v>
      </c>
      <c r="F1987" t="s">
        <v>3552</v>
      </c>
      <c r="G1987" t="s">
        <v>3387</v>
      </c>
      <c r="H1987" t="s">
        <v>22305</v>
      </c>
      <c r="I1987" t="s">
        <v>8790</v>
      </c>
      <c r="J1987" t="s">
        <v>21010</v>
      </c>
      <c r="K1987" t="s">
        <v>3422</v>
      </c>
      <c r="L1987" t="s">
        <v>13108</v>
      </c>
      <c r="M1987" t="s">
        <v>13109</v>
      </c>
      <c r="N1987" t="s">
        <v>3433</v>
      </c>
      <c r="O1987" t="s">
        <v>5463</v>
      </c>
      <c r="P1987">
        <v>47</v>
      </c>
      <c r="Q1987" t="s">
        <v>4362</v>
      </c>
      <c r="R1987">
        <v>240</v>
      </c>
      <c r="S1987" t="s">
        <v>3759</v>
      </c>
      <c r="T1987" t="s">
        <v>3759</v>
      </c>
      <c r="U1987" t="s">
        <v>9056</v>
      </c>
    </row>
    <row r="1988" spans="1:21" x14ac:dyDescent="0.2">
      <c r="A1988">
        <v>4555</v>
      </c>
      <c r="B1988" t="s">
        <v>1697</v>
      </c>
      <c r="C1988" t="s">
        <v>13110</v>
      </c>
      <c r="D1988" t="s">
        <v>13111</v>
      </c>
      <c r="F1988" t="s">
        <v>13112</v>
      </c>
      <c r="G1988" t="s">
        <v>7091</v>
      </c>
      <c r="H1988" t="s">
        <v>5977</v>
      </c>
      <c r="I1988" t="s">
        <v>13114</v>
      </c>
      <c r="J1988" t="s">
        <v>8089</v>
      </c>
      <c r="K1988" t="s">
        <v>3422</v>
      </c>
      <c r="L1988" t="s">
        <v>13115</v>
      </c>
      <c r="M1988" t="s">
        <v>13116</v>
      </c>
      <c r="N1988" t="s">
        <v>3433</v>
      </c>
      <c r="O1988" t="s">
        <v>5621</v>
      </c>
      <c r="P1988">
        <v>87</v>
      </c>
      <c r="Q1988" t="s">
        <v>4362</v>
      </c>
      <c r="R1988">
        <v>240</v>
      </c>
      <c r="S1988" t="s">
        <v>13117</v>
      </c>
      <c r="T1988" t="s">
        <v>13117</v>
      </c>
      <c r="U1988" t="s">
        <v>9056</v>
      </c>
    </row>
    <row r="1989" spans="1:21" x14ac:dyDescent="0.2">
      <c r="A1989">
        <v>4556</v>
      </c>
      <c r="B1989" t="s">
        <v>1697</v>
      </c>
      <c r="C1989" t="s">
        <v>13118</v>
      </c>
      <c r="D1989" t="s">
        <v>13119</v>
      </c>
      <c r="F1989" t="s">
        <v>3585</v>
      </c>
      <c r="G1989" t="s">
        <v>13120</v>
      </c>
      <c r="H1989" t="s">
        <v>3543</v>
      </c>
      <c r="I1989" t="s">
        <v>8790</v>
      </c>
      <c r="J1989" t="s">
        <v>3411</v>
      </c>
      <c r="K1989" t="s">
        <v>3422</v>
      </c>
      <c r="L1989" t="s">
        <v>13121</v>
      </c>
      <c r="M1989" t="s">
        <v>13122</v>
      </c>
      <c r="N1989" t="s">
        <v>3433</v>
      </c>
      <c r="O1989" t="s">
        <v>9242</v>
      </c>
      <c r="P1989">
        <v>45</v>
      </c>
      <c r="Q1989" t="s">
        <v>4362</v>
      </c>
      <c r="R1989">
        <v>240</v>
      </c>
      <c r="S1989" t="s">
        <v>13117</v>
      </c>
      <c r="T1989" t="s">
        <v>13117</v>
      </c>
      <c r="U1989" t="s">
        <v>9056</v>
      </c>
    </row>
    <row r="1990" spans="1:21" x14ac:dyDescent="0.2">
      <c r="A1990">
        <v>4557</v>
      </c>
      <c r="B1990" t="s">
        <v>1697</v>
      </c>
      <c r="C1990" t="s">
        <v>20993</v>
      </c>
      <c r="D1990" t="s">
        <v>13123</v>
      </c>
      <c r="F1990" t="s">
        <v>3585</v>
      </c>
      <c r="G1990" t="s">
        <v>3535</v>
      </c>
      <c r="H1990" t="s">
        <v>21600</v>
      </c>
      <c r="I1990" t="s">
        <v>8790</v>
      </c>
      <c r="J1990" t="s">
        <v>6887</v>
      </c>
      <c r="K1990" t="s">
        <v>3422</v>
      </c>
      <c r="L1990" t="s">
        <v>13124</v>
      </c>
      <c r="M1990" t="s">
        <v>13125</v>
      </c>
      <c r="N1990" t="s">
        <v>3433</v>
      </c>
      <c r="Q1990" t="s">
        <v>4362</v>
      </c>
      <c r="R1990">
        <v>240</v>
      </c>
      <c r="S1990" t="s">
        <v>12519</v>
      </c>
      <c r="T1990" t="s">
        <v>12519</v>
      </c>
      <c r="U1990" t="s">
        <v>9056</v>
      </c>
    </row>
    <row r="1991" spans="1:21" x14ac:dyDescent="0.2">
      <c r="A1991">
        <v>4558</v>
      </c>
      <c r="B1991" t="s">
        <v>1697</v>
      </c>
      <c r="C1991" t="s">
        <v>13126</v>
      </c>
      <c r="D1991" t="s">
        <v>13127</v>
      </c>
      <c r="F1991" t="s">
        <v>3585</v>
      </c>
      <c r="G1991" t="s">
        <v>3387</v>
      </c>
      <c r="H1991" t="s">
        <v>3594</v>
      </c>
      <c r="I1991" t="s">
        <v>5487</v>
      </c>
      <c r="J1991" t="s">
        <v>3628</v>
      </c>
      <c r="K1991" t="s">
        <v>3422</v>
      </c>
      <c r="L1991" t="s">
        <v>13128</v>
      </c>
      <c r="M1991" t="s">
        <v>13129</v>
      </c>
      <c r="N1991" t="s">
        <v>13130</v>
      </c>
      <c r="O1991" t="s">
        <v>9193</v>
      </c>
      <c r="P1991">
        <v>43</v>
      </c>
      <c r="Q1991" t="s">
        <v>4362</v>
      </c>
      <c r="R1991">
        <v>240</v>
      </c>
      <c r="S1991" t="s">
        <v>13117</v>
      </c>
      <c r="T1991" t="s">
        <v>13117</v>
      </c>
      <c r="U1991" t="s">
        <v>3674</v>
      </c>
    </row>
    <row r="1992" spans="1:21" x14ac:dyDescent="0.2">
      <c r="A1992">
        <v>4559</v>
      </c>
      <c r="B1992" t="s">
        <v>1697</v>
      </c>
      <c r="C1992" t="s">
        <v>13131</v>
      </c>
      <c r="D1992" t="s">
        <v>13132</v>
      </c>
      <c r="F1992" t="s">
        <v>3669</v>
      </c>
      <c r="G1992" t="s">
        <v>3387</v>
      </c>
      <c r="H1992" t="s">
        <v>3388</v>
      </c>
      <c r="I1992" t="s">
        <v>7809</v>
      </c>
      <c r="J1992" t="s">
        <v>3894</v>
      </c>
      <c r="K1992" t="s">
        <v>3422</v>
      </c>
      <c r="L1992" t="s">
        <v>13133</v>
      </c>
      <c r="M1992" t="s">
        <v>13134</v>
      </c>
      <c r="N1992" t="s">
        <v>4513</v>
      </c>
      <c r="O1992" t="s">
        <v>5621</v>
      </c>
      <c r="P1992">
        <v>87</v>
      </c>
      <c r="Q1992" t="s">
        <v>4362</v>
      </c>
      <c r="R1992">
        <v>240</v>
      </c>
      <c r="S1992" t="s">
        <v>3759</v>
      </c>
      <c r="T1992" t="s">
        <v>3759</v>
      </c>
      <c r="U1992" t="s">
        <v>5457</v>
      </c>
    </row>
    <row r="1993" spans="1:21" x14ac:dyDescent="0.2">
      <c r="A1993">
        <v>456</v>
      </c>
      <c r="B1993" t="s">
        <v>1697</v>
      </c>
      <c r="C1993" t="s">
        <v>13135</v>
      </c>
      <c r="D1993" t="s">
        <v>13136</v>
      </c>
      <c r="F1993" t="s">
        <v>13137</v>
      </c>
      <c r="G1993" t="s">
        <v>3387</v>
      </c>
      <c r="H1993" t="s">
        <v>9795</v>
      </c>
      <c r="I1993" t="s">
        <v>13138</v>
      </c>
      <c r="J1993" t="s">
        <v>5559</v>
      </c>
      <c r="K1993" t="s">
        <v>3497</v>
      </c>
      <c r="L1993" t="s">
        <v>13139</v>
      </c>
      <c r="M1993" t="s">
        <v>13140</v>
      </c>
      <c r="O1993" t="s">
        <v>8463</v>
      </c>
      <c r="P1993">
        <v>66</v>
      </c>
      <c r="Q1993" t="s">
        <v>4554</v>
      </c>
      <c r="R1993">
        <v>161</v>
      </c>
      <c r="S1993" t="s">
        <v>13141</v>
      </c>
      <c r="T1993" t="s">
        <v>13141</v>
      </c>
      <c r="U1993" t="s">
        <v>4153</v>
      </c>
    </row>
    <row r="1994" spans="1:21" x14ac:dyDescent="0.2">
      <c r="A1994">
        <v>4560</v>
      </c>
      <c r="B1994" t="s">
        <v>1697</v>
      </c>
      <c r="C1994" t="s">
        <v>13142</v>
      </c>
      <c r="D1994" t="s">
        <v>13143</v>
      </c>
      <c r="F1994" t="s">
        <v>3474</v>
      </c>
      <c r="G1994" t="s">
        <v>7763</v>
      </c>
      <c r="H1994" t="s">
        <v>4551</v>
      </c>
      <c r="I1994" t="s">
        <v>22206</v>
      </c>
      <c r="J1994" t="s">
        <v>5823</v>
      </c>
      <c r="K1994" t="s">
        <v>3422</v>
      </c>
      <c r="L1994" t="s">
        <v>13144</v>
      </c>
      <c r="M1994" t="s">
        <v>13145</v>
      </c>
      <c r="N1994" t="s">
        <v>3637</v>
      </c>
    </row>
    <row r="1995" spans="1:21" x14ac:dyDescent="0.2">
      <c r="A1995">
        <v>4561</v>
      </c>
      <c r="B1995" t="s">
        <v>1697</v>
      </c>
      <c r="C1995" t="s">
        <v>13146</v>
      </c>
      <c r="D1995" t="s">
        <v>4088</v>
      </c>
      <c r="F1995" t="s">
        <v>3669</v>
      </c>
      <c r="G1995" t="s">
        <v>7763</v>
      </c>
      <c r="H1995" t="s">
        <v>4551</v>
      </c>
      <c r="I1995" t="s">
        <v>22206</v>
      </c>
      <c r="J1995" t="s">
        <v>5823</v>
      </c>
      <c r="K1995" t="s">
        <v>3422</v>
      </c>
      <c r="L1995" t="s">
        <v>13147</v>
      </c>
      <c r="M1995" t="s">
        <v>13148</v>
      </c>
      <c r="N1995" t="s">
        <v>3637</v>
      </c>
    </row>
    <row r="1996" spans="1:21" x14ac:dyDescent="0.2">
      <c r="A1996">
        <v>4562</v>
      </c>
      <c r="B1996" t="s">
        <v>1697</v>
      </c>
      <c r="C1996" t="s">
        <v>13149</v>
      </c>
      <c r="D1996" t="s">
        <v>13150</v>
      </c>
      <c r="F1996" t="s">
        <v>6012</v>
      </c>
      <c r="G1996" t="s">
        <v>3625</v>
      </c>
      <c r="H1996" t="s">
        <v>5045</v>
      </c>
      <c r="I1996" t="s">
        <v>13151</v>
      </c>
      <c r="J1996" t="s">
        <v>6376</v>
      </c>
      <c r="K1996" t="s">
        <v>3422</v>
      </c>
      <c r="L1996" t="s">
        <v>13152</v>
      </c>
      <c r="M1996" t="s">
        <v>13153</v>
      </c>
      <c r="N1996" t="s">
        <v>3394</v>
      </c>
      <c r="O1996" t="s">
        <v>5621</v>
      </c>
      <c r="P1996">
        <v>87</v>
      </c>
      <c r="Q1996" t="s">
        <v>4362</v>
      </c>
      <c r="R1996">
        <v>240</v>
      </c>
      <c r="S1996" t="s">
        <v>12519</v>
      </c>
      <c r="T1996" t="s">
        <v>12519</v>
      </c>
      <c r="U1996" t="s">
        <v>3830</v>
      </c>
    </row>
    <row r="1997" spans="1:21" x14ac:dyDescent="0.2">
      <c r="A1997">
        <v>4563</v>
      </c>
      <c r="B1997" t="s">
        <v>1697</v>
      </c>
      <c r="C1997" t="s">
        <v>13154</v>
      </c>
      <c r="D1997" t="s">
        <v>5202</v>
      </c>
      <c r="F1997" t="s">
        <v>7919</v>
      </c>
      <c r="G1997" t="s">
        <v>3387</v>
      </c>
      <c r="H1997" t="s">
        <v>4174</v>
      </c>
      <c r="I1997" t="s">
        <v>22206</v>
      </c>
      <c r="J1997" t="s">
        <v>22306</v>
      </c>
      <c r="K1997" t="s">
        <v>3422</v>
      </c>
      <c r="L1997" t="s">
        <v>13155</v>
      </c>
      <c r="M1997" t="s">
        <v>13156</v>
      </c>
      <c r="O1997" t="s">
        <v>9127</v>
      </c>
      <c r="P1997">
        <v>141</v>
      </c>
      <c r="S1997" t="s">
        <v>13157</v>
      </c>
      <c r="T1997" t="s">
        <v>13157</v>
      </c>
      <c r="U1997" t="s">
        <v>13157</v>
      </c>
    </row>
    <row r="1998" spans="1:21" x14ac:dyDescent="0.2">
      <c r="A1998">
        <v>4564</v>
      </c>
      <c r="B1998" t="s">
        <v>1697</v>
      </c>
      <c r="C1998" t="s">
        <v>13158</v>
      </c>
      <c r="D1998" t="s">
        <v>5202</v>
      </c>
      <c r="E1998" t="s">
        <v>20879</v>
      </c>
      <c r="F1998" t="s">
        <v>7919</v>
      </c>
      <c r="G1998" t="s">
        <v>12006</v>
      </c>
      <c r="H1998" t="s">
        <v>4174</v>
      </c>
      <c r="I1998" t="s">
        <v>5487</v>
      </c>
      <c r="J1998" t="s">
        <v>6825</v>
      </c>
      <c r="K1998" t="s">
        <v>3921</v>
      </c>
      <c r="L1998" t="s">
        <v>13159</v>
      </c>
      <c r="M1998" t="s">
        <v>13160</v>
      </c>
      <c r="O1998" t="s">
        <v>3758</v>
      </c>
      <c r="P1998">
        <v>84</v>
      </c>
      <c r="Q1998" t="s">
        <v>4362</v>
      </c>
      <c r="R1998">
        <v>242</v>
      </c>
      <c r="S1998" t="s">
        <v>12613</v>
      </c>
      <c r="T1998" t="s">
        <v>4470</v>
      </c>
      <c r="U1998" t="s">
        <v>4470</v>
      </c>
    </row>
    <row r="1999" spans="1:21" x14ac:dyDescent="0.2">
      <c r="A1999">
        <v>4565</v>
      </c>
      <c r="B1999" t="s">
        <v>1697</v>
      </c>
      <c r="C1999" t="s">
        <v>13161</v>
      </c>
      <c r="D1999" t="s">
        <v>5202</v>
      </c>
      <c r="E1999" t="s">
        <v>20879</v>
      </c>
      <c r="F1999" t="s">
        <v>7919</v>
      </c>
      <c r="G1999" t="s">
        <v>10357</v>
      </c>
      <c r="H1999" t="s">
        <v>4174</v>
      </c>
      <c r="I1999" t="s">
        <v>9165</v>
      </c>
      <c r="J1999" t="s">
        <v>3963</v>
      </c>
      <c r="K1999" t="s">
        <v>3921</v>
      </c>
      <c r="L1999" t="s">
        <v>13162</v>
      </c>
      <c r="M1999" t="s">
        <v>13163</v>
      </c>
      <c r="O1999" t="s">
        <v>9127</v>
      </c>
      <c r="P1999">
        <v>141</v>
      </c>
      <c r="S1999" t="s">
        <v>13164</v>
      </c>
      <c r="T1999" t="s">
        <v>13164</v>
      </c>
      <c r="U1999" t="s">
        <v>13164</v>
      </c>
    </row>
    <row r="2000" spans="1:21" x14ac:dyDescent="0.2">
      <c r="A2000">
        <v>4566</v>
      </c>
      <c r="B2000" t="s">
        <v>1697</v>
      </c>
      <c r="C2000" t="s">
        <v>9006</v>
      </c>
      <c r="D2000" t="s">
        <v>5202</v>
      </c>
      <c r="E2000" t="s">
        <v>20879</v>
      </c>
      <c r="F2000" t="s">
        <v>7919</v>
      </c>
      <c r="G2000" t="s">
        <v>8324</v>
      </c>
      <c r="H2000" t="s">
        <v>4174</v>
      </c>
      <c r="I2000" t="s">
        <v>22206</v>
      </c>
      <c r="J2000" t="s">
        <v>5823</v>
      </c>
      <c r="K2000" t="s">
        <v>3921</v>
      </c>
      <c r="L2000" t="s">
        <v>13165</v>
      </c>
      <c r="M2000" t="s">
        <v>13166</v>
      </c>
      <c r="O2000" t="s">
        <v>5475</v>
      </c>
      <c r="P2000">
        <v>40</v>
      </c>
      <c r="S2000" t="s">
        <v>13167</v>
      </c>
      <c r="T2000" t="s">
        <v>13167</v>
      </c>
      <c r="U2000" t="s">
        <v>13167</v>
      </c>
    </row>
    <row r="2001" spans="1:21" x14ac:dyDescent="0.2">
      <c r="A2001">
        <v>4567</v>
      </c>
      <c r="B2001" t="s">
        <v>1697</v>
      </c>
      <c r="C2001" t="s">
        <v>13168</v>
      </c>
      <c r="D2001" t="s">
        <v>4678</v>
      </c>
      <c r="E2001" t="s">
        <v>20884</v>
      </c>
      <c r="F2001" t="s">
        <v>8436</v>
      </c>
      <c r="G2001" t="s">
        <v>12006</v>
      </c>
      <c r="H2001" t="s">
        <v>4174</v>
      </c>
      <c r="I2001" t="s">
        <v>22206</v>
      </c>
      <c r="J2001" t="s">
        <v>5823</v>
      </c>
      <c r="K2001" t="s">
        <v>5340</v>
      </c>
      <c r="L2001" t="s">
        <v>13169</v>
      </c>
      <c r="M2001" t="s">
        <v>13170</v>
      </c>
      <c r="O2001" t="s">
        <v>4421</v>
      </c>
      <c r="P2001">
        <v>61</v>
      </c>
      <c r="S2001" t="s">
        <v>4036</v>
      </c>
      <c r="T2001" t="s">
        <v>4036</v>
      </c>
      <c r="U2001" t="s">
        <v>4036</v>
      </c>
    </row>
    <row r="2002" spans="1:21" x14ac:dyDescent="0.2">
      <c r="A2002">
        <v>4568</v>
      </c>
      <c r="B2002" t="s">
        <v>1697</v>
      </c>
      <c r="C2002" t="s">
        <v>13171</v>
      </c>
      <c r="D2002" t="s">
        <v>13172</v>
      </c>
      <c r="F2002" t="s">
        <v>3713</v>
      </c>
      <c r="G2002" t="s">
        <v>3387</v>
      </c>
      <c r="H2002" t="s">
        <v>3610</v>
      </c>
      <c r="I2002" t="s">
        <v>9232</v>
      </c>
      <c r="J2002" t="s">
        <v>6376</v>
      </c>
      <c r="K2002" t="s">
        <v>3422</v>
      </c>
      <c r="L2002" t="s">
        <v>13173</v>
      </c>
      <c r="M2002" t="s">
        <v>13174</v>
      </c>
      <c r="N2002" t="s">
        <v>3394</v>
      </c>
      <c r="O2002" t="s">
        <v>9242</v>
      </c>
      <c r="P2002">
        <v>45</v>
      </c>
      <c r="Q2002" t="s">
        <v>4362</v>
      </c>
      <c r="R2002">
        <v>240</v>
      </c>
      <c r="S2002" t="s">
        <v>13175</v>
      </c>
      <c r="T2002" t="s">
        <v>13175</v>
      </c>
      <c r="U2002" t="s">
        <v>3830</v>
      </c>
    </row>
    <row r="2003" spans="1:21" x14ac:dyDescent="0.2">
      <c r="A2003">
        <v>4569</v>
      </c>
      <c r="B2003" t="s">
        <v>1697</v>
      </c>
      <c r="C2003" t="s">
        <v>13176</v>
      </c>
      <c r="D2003" t="s">
        <v>13177</v>
      </c>
      <c r="F2003" t="s">
        <v>6012</v>
      </c>
      <c r="G2003" t="s">
        <v>8579</v>
      </c>
      <c r="H2003" t="s">
        <v>21601</v>
      </c>
      <c r="I2003" t="s">
        <v>12775</v>
      </c>
      <c r="J2003" t="s">
        <v>7664</v>
      </c>
      <c r="K2003" t="s">
        <v>3422</v>
      </c>
      <c r="L2003" t="s">
        <v>13178</v>
      </c>
      <c r="M2003" t="s">
        <v>13179</v>
      </c>
      <c r="N2003" t="s">
        <v>4513</v>
      </c>
      <c r="O2003" t="s">
        <v>9193</v>
      </c>
      <c r="P2003">
        <v>43</v>
      </c>
      <c r="Q2003" t="s">
        <v>4362</v>
      </c>
      <c r="R2003">
        <v>240</v>
      </c>
      <c r="S2003" t="s">
        <v>3775</v>
      </c>
      <c r="T2003" t="s">
        <v>3775</v>
      </c>
      <c r="U2003" t="s">
        <v>5457</v>
      </c>
    </row>
    <row r="2004" spans="1:21" x14ac:dyDescent="0.2">
      <c r="A2004">
        <v>457</v>
      </c>
      <c r="B2004" t="s">
        <v>1697</v>
      </c>
      <c r="C2004" t="s">
        <v>13180</v>
      </c>
      <c r="D2004" t="s">
        <v>13181</v>
      </c>
      <c r="F2004" t="s">
        <v>6687</v>
      </c>
      <c r="G2004" t="s">
        <v>3387</v>
      </c>
      <c r="H2004" t="s">
        <v>7657</v>
      </c>
      <c r="I2004" t="s">
        <v>22207</v>
      </c>
      <c r="J2004" t="s">
        <v>9023</v>
      </c>
      <c r="K2004" t="s">
        <v>3497</v>
      </c>
      <c r="L2004" t="s">
        <v>13182</v>
      </c>
      <c r="M2004" t="s">
        <v>13183</v>
      </c>
      <c r="N2004" t="s">
        <v>8512</v>
      </c>
      <c r="O2004" t="s">
        <v>8463</v>
      </c>
      <c r="P2004">
        <v>66</v>
      </c>
      <c r="Q2004" t="s">
        <v>4554</v>
      </c>
      <c r="R2004">
        <v>161</v>
      </c>
      <c r="S2004" t="s">
        <v>13184</v>
      </c>
      <c r="T2004" t="s">
        <v>13184</v>
      </c>
      <c r="U2004" t="s">
        <v>4402</v>
      </c>
    </row>
    <row r="2005" spans="1:21" x14ac:dyDescent="0.2">
      <c r="A2005">
        <v>4570</v>
      </c>
      <c r="B2005" t="s">
        <v>1697</v>
      </c>
      <c r="C2005" t="s">
        <v>13185</v>
      </c>
      <c r="D2005" t="s">
        <v>5213</v>
      </c>
      <c r="F2005" t="s">
        <v>3669</v>
      </c>
      <c r="G2005" t="s">
        <v>4016</v>
      </c>
      <c r="H2005" t="s">
        <v>5901</v>
      </c>
      <c r="I2005" t="s">
        <v>13151</v>
      </c>
      <c r="J2005" t="s">
        <v>3827</v>
      </c>
      <c r="K2005" t="s">
        <v>3422</v>
      </c>
      <c r="L2005" t="s">
        <v>13186</v>
      </c>
      <c r="M2005" t="s">
        <v>13187</v>
      </c>
      <c r="N2005" t="s">
        <v>3394</v>
      </c>
      <c r="Q2005" t="s">
        <v>4362</v>
      </c>
      <c r="R2005">
        <v>240</v>
      </c>
      <c r="S2005" t="s">
        <v>11124</v>
      </c>
      <c r="T2005" t="s">
        <v>11124</v>
      </c>
      <c r="U2005" t="s">
        <v>8799</v>
      </c>
    </row>
    <row r="2006" spans="1:21" x14ac:dyDescent="0.2">
      <c r="A2006">
        <v>4571</v>
      </c>
      <c r="B2006" t="s">
        <v>1697</v>
      </c>
      <c r="C2006" t="s">
        <v>13188</v>
      </c>
      <c r="D2006" t="s">
        <v>13189</v>
      </c>
      <c r="F2006" t="s">
        <v>3677</v>
      </c>
      <c r="G2006" t="s">
        <v>3625</v>
      </c>
      <c r="H2006" t="s">
        <v>21471</v>
      </c>
      <c r="I2006" t="s">
        <v>13190</v>
      </c>
      <c r="J2006" t="s">
        <v>3429</v>
      </c>
      <c r="K2006" t="s">
        <v>3422</v>
      </c>
      <c r="L2006" t="s">
        <v>13191</v>
      </c>
      <c r="M2006" t="s">
        <v>13192</v>
      </c>
      <c r="N2006" t="s">
        <v>3433</v>
      </c>
      <c r="Q2006" t="s">
        <v>4362</v>
      </c>
      <c r="R2006">
        <v>240</v>
      </c>
      <c r="S2006" t="s">
        <v>13193</v>
      </c>
      <c r="T2006" t="s">
        <v>13193</v>
      </c>
      <c r="U2006" t="s">
        <v>9056</v>
      </c>
    </row>
    <row r="2007" spans="1:21" x14ac:dyDescent="0.2">
      <c r="A2007">
        <v>4572</v>
      </c>
      <c r="B2007" t="s">
        <v>1697</v>
      </c>
      <c r="C2007" t="s">
        <v>13194</v>
      </c>
      <c r="D2007" t="s">
        <v>13195</v>
      </c>
      <c r="F2007" t="s">
        <v>3386</v>
      </c>
      <c r="G2007" t="s">
        <v>21602</v>
      </c>
      <c r="H2007" t="s">
        <v>7522</v>
      </c>
      <c r="I2007" t="s">
        <v>9202</v>
      </c>
      <c r="J2007" t="s">
        <v>6376</v>
      </c>
      <c r="K2007" t="s">
        <v>3422</v>
      </c>
      <c r="L2007" t="s">
        <v>13197</v>
      </c>
      <c r="M2007" t="s">
        <v>13198</v>
      </c>
      <c r="N2007" t="s">
        <v>3394</v>
      </c>
      <c r="O2007" t="s">
        <v>5463</v>
      </c>
      <c r="P2007">
        <v>47</v>
      </c>
      <c r="Q2007" t="s">
        <v>4362</v>
      </c>
      <c r="R2007">
        <v>240</v>
      </c>
      <c r="S2007" t="s">
        <v>13199</v>
      </c>
      <c r="T2007" t="s">
        <v>13199</v>
      </c>
      <c r="U2007" t="s">
        <v>5311</v>
      </c>
    </row>
    <row r="2008" spans="1:21" ht="178.5" x14ac:dyDescent="0.2">
      <c r="A2008">
        <v>4573</v>
      </c>
      <c r="B2008" t="s">
        <v>1697</v>
      </c>
      <c r="C2008" t="s">
        <v>20994</v>
      </c>
      <c r="D2008" t="s">
        <v>13200</v>
      </c>
      <c r="F2008" t="s">
        <v>3552</v>
      </c>
      <c r="G2008" t="s">
        <v>3542</v>
      </c>
      <c r="H2008" t="s">
        <v>3640</v>
      </c>
      <c r="I2008" t="s">
        <v>8790</v>
      </c>
      <c r="J2008" t="s">
        <v>3411</v>
      </c>
      <c r="K2008" t="s">
        <v>3422</v>
      </c>
      <c r="L2008" t="s">
        <v>13201</v>
      </c>
      <c r="M2008" t="s">
        <v>12081</v>
      </c>
      <c r="N2008" s="54" t="s">
        <v>20995</v>
      </c>
      <c r="O2008" t="s">
        <v>9193</v>
      </c>
      <c r="P2008">
        <v>43</v>
      </c>
      <c r="Q2008" t="s">
        <v>4362</v>
      </c>
      <c r="R2008">
        <v>240</v>
      </c>
      <c r="S2008" t="s">
        <v>11145</v>
      </c>
      <c r="T2008" t="s">
        <v>11145</v>
      </c>
      <c r="U2008" t="s">
        <v>9056</v>
      </c>
    </row>
    <row r="2009" spans="1:21" x14ac:dyDescent="0.2">
      <c r="A2009">
        <v>4574</v>
      </c>
      <c r="B2009" t="s">
        <v>1697</v>
      </c>
      <c r="C2009" t="s">
        <v>13202</v>
      </c>
      <c r="D2009" t="s">
        <v>13200</v>
      </c>
      <c r="F2009" t="s">
        <v>6012</v>
      </c>
      <c r="G2009" t="s">
        <v>22307</v>
      </c>
      <c r="H2009" t="s">
        <v>22308</v>
      </c>
      <c r="I2009" t="s">
        <v>12775</v>
      </c>
      <c r="J2009" t="s">
        <v>20943</v>
      </c>
      <c r="K2009" t="s">
        <v>3422</v>
      </c>
      <c r="L2009" t="s">
        <v>13203</v>
      </c>
      <c r="M2009" t="s">
        <v>13174</v>
      </c>
      <c r="N2009" t="s">
        <v>4513</v>
      </c>
      <c r="O2009" t="s">
        <v>9242</v>
      </c>
      <c r="P2009">
        <v>45</v>
      </c>
      <c r="Q2009" t="s">
        <v>4362</v>
      </c>
      <c r="R2009">
        <v>240</v>
      </c>
      <c r="S2009" t="s">
        <v>13193</v>
      </c>
      <c r="T2009" t="s">
        <v>13193</v>
      </c>
      <c r="U2009" t="s">
        <v>5457</v>
      </c>
    </row>
    <row r="2010" spans="1:21" x14ac:dyDescent="0.2">
      <c r="A2010">
        <v>4575</v>
      </c>
      <c r="B2010" t="s">
        <v>1697</v>
      </c>
      <c r="C2010" t="s">
        <v>13204</v>
      </c>
      <c r="D2010" t="s">
        <v>5213</v>
      </c>
      <c r="F2010" t="s">
        <v>3669</v>
      </c>
      <c r="G2010" t="s">
        <v>3465</v>
      </c>
      <c r="H2010" t="s">
        <v>3640</v>
      </c>
      <c r="I2010" t="s">
        <v>9016</v>
      </c>
      <c r="J2010" t="s">
        <v>4033</v>
      </c>
      <c r="K2010" t="s">
        <v>3422</v>
      </c>
      <c r="L2010" t="s">
        <v>13205</v>
      </c>
      <c r="M2010" t="s">
        <v>13206</v>
      </c>
      <c r="N2010" t="s">
        <v>3433</v>
      </c>
      <c r="O2010" t="s">
        <v>8959</v>
      </c>
      <c r="P2010">
        <v>49</v>
      </c>
      <c r="Q2010" t="s">
        <v>4362</v>
      </c>
      <c r="R2010">
        <v>241</v>
      </c>
      <c r="S2010" t="s">
        <v>13035</v>
      </c>
      <c r="T2010" t="s">
        <v>13035</v>
      </c>
      <c r="U2010" t="s">
        <v>8004</v>
      </c>
    </row>
    <row r="2011" spans="1:21" x14ac:dyDescent="0.2">
      <c r="A2011">
        <v>4576</v>
      </c>
      <c r="B2011" t="s">
        <v>1697</v>
      </c>
      <c r="C2011" t="s">
        <v>13207</v>
      </c>
      <c r="D2011" t="s">
        <v>4678</v>
      </c>
      <c r="E2011" t="s">
        <v>20884</v>
      </c>
      <c r="F2011" t="s">
        <v>7954</v>
      </c>
      <c r="G2011" t="s">
        <v>9437</v>
      </c>
      <c r="H2011" t="s">
        <v>4174</v>
      </c>
      <c r="I2011" t="s">
        <v>22206</v>
      </c>
      <c r="J2011" t="s">
        <v>5823</v>
      </c>
      <c r="K2011" t="s">
        <v>5028</v>
      </c>
      <c r="L2011" t="s">
        <v>13208</v>
      </c>
      <c r="M2011" t="s">
        <v>13209</v>
      </c>
      <c r="N2011" t="s">
        <v>8940</v>
      </c>
      <c r="O2011" t="s">
        <v>5988</v>
      </c>
      <c r="P2011">
        <v>84</v>
      </c>
      <c r="S2011" t="s">
        <v>13210</v>
      </c>
      <c r="T2011" t="s">
        <v>13210</v>
      </c>
      <c r="U2011" t="s">
        <v>13210</v>
      </c>
    </row>
    <row r="2012" spans="1:21" x14ac:dyDescent="0.2">
      <c r="A2012">
        <v>4577</v>
      </c>
      <c r="B2012" t="s">
        <v>1697</v>
      </c>
      <c r="C2012" t="s">
        <v>13211</v>
      </c>
      <c r="D2012" t="s">
        <v>7089</v>
      </c>
      <c r="E2012" t="s">
        <v>20879</v>
      </c>
      <c r="F2012" t="s">
        <v>7919</v>
      </c>
      <c r="G2012" t="s">
        <v>10639</v>
      </c>
      <c r="H2012" t="s">
        <v>4123</v>
      </c>
      <c r="I2012" t="s">
        <v>13212</v>
      </c>
      <c r="J2012" t="s">
        <v>5477</v>
      </c>
      <c r="K2012" t="s">
        <v>3921</v>
      </c>
      <c r="L2012" t="s">
        <v>13213</v>
      </c>
      <c r="M2012" t="s">
        <v>13214</v>
      </c>
      <c r="O2012" t="s">
        <v>5507</v>
      </c>
      <c r="P2012">
        <v>80</v>
      </c>
      <c r="S2012" t="s">
        <v>13164</v>
      </c>
      <c r="T2012" t="s">
        <v>13164</v>
      </c>
      <c r="U2012" t="s">
        <v>13164</v>
      </c>
    </row>
    <row r="2013" spans="1:21" x14ac:dyDescent="0.2">
      <c r="A2013">
        <v>4578</v>
      </c>
      <c r="B2013" t="s">
        <v>1697</v>
      </c>
      <c r="C2013" t="s">
        <v>13215</v>
      </c>
      <c r="D2013" t="s">
        <v>5202</v>
      </c>
      <c r="E2013" t="s">
        <v>20879</v>
      </c>
      <c r="F2013" t="s">
        <v>7919</v>
      </c>
      <c r="G2013" t="s">
        <v>3885</v>
      </c>
      <c r="H2013" t="s">
        <v>4174</v>
      </c>
      <c r="I2013" t="s">
        <v>22206</v>
      </c>
      <c r="J2013" t="s">
        <v>5823</v>
      </c>
      <c r="K2013" t="s">
        <v>3921</v>
      </c>
      <c r="L2013" t="s">
        <v>13216</v>
      </c>
      <c r="M2013" t="s">
        <v>13217</v>
      </c>
      <c r="O2013" t="s">
        <v>5725</v>
      </c>
      <c r="P2013">
        <v>88</v>
      </c>
      <c r="S2013" t="s">
        <v>13218</v>
      </c>
      <c r="T2013" t="s">
        <v>13218</v>
      </c>
      <c r="U2013" t="s">
        <v>13218</v>
      </c>
    </row>
    <row r="2014" spans="1:21" x14ac:dyDescent="0.2">
      <c r="A2014">
        <v>4579</v>
      </c>
      <c r="B2014" t="s">
        <v>1697</v>
      </c>
      <c r="C2014" t="s">
        <v>13219</v>
      </c>
      <c r="D2014" t="s">
        <v>5202</v>
      </c>
      <c r="E2014" t="s">
        <v>20879</v>
      </c>
      <c r="F2014" t="s">
        <v>7919</v>
      </c>
      <c r="G2014" t="s">
        <v>10410</v>
      </c>
      <c r="H2014" t="s">
        <v>4174</v>
      </c>
      <c r="I2014" t="s">
        <v>22206</v>
      </c>
      <c r="J2014" t="s">
        <v>5823</v>
      </c>
      <c r="K2014" t="s">
        <v>5340</v>
      </c>
      <c r="L2014" t="s">
        <v>13220</v>
      </c>
      <c r="M2014" t="s">
        <v>13221</v>
      </c>
      <c r="O2014" t="s">
        <v>5725</v>
      </c>
      <c r="P2014">
        <v>88</v>
      </c>
      <c r="S2014" t="s">
        <v>13222</v>
      </c>
      <c r="T2014" t="s">
        <v>13222</v>
      </c>
      <c r="U2014" t="s">
        <v>13222</v>
      </c>
    </row>
    <row r="2015" spans="1:21" x14ac:dyDescent="0.2">
      <c r="A2015">
        <v>458</v>
      </c>
      <c r="B2015" t="s">
        <v>1697</v>
      </c>
      <c r="C2015" t="s">
        <v>13223</v>
      </c>
      <c r="D2015" t="s">
        <v>13224</v>
      </c>
      <c r="F2015" t="s">
        <v>8441</v>
      </c>
      <c r="G2015" t="s">
        <v>5547</v>
      </c>
      <c r="H2015" t="s">
        <v>8302</v>
      </c>
      <c r="I2015" t="s">
        <v>3428</v>
      </c>
      <c r="J2015" t="s">
        <v>3963</v>
      </c>
      <c r="K2015" t="s">
        <v>3545</v>
      </c>
      <c r="L2015" t="s">
        <v>13225</v>
      </c>
      <c r="M2015" t="s">
        <v>13226</v>
      </c>
      <c r="O2015" t="s">
        <v>8463</v>
      </c>
      <c r="P2015">
        <v>66</v>
      </c>
      <c r="Q2015" t="s">
        <v>4554</v>
      </c>
      <c r="R2015">
        <v>161</v>
      </c>
      <c r="S2015" t="s">
        <v>12581</v>
      </c>
      <c r="T2015" t="s">
        <v>12581</v>
      </c>
      <c r="U2015" t="s">
        <v>9013</v>
      </c>
    </row>
    <row r="2016" spans="1:21" x14ac:dyDescent="0.2">
      <c r="A2016">
        <v>4580</v>
      </c>
      <c r="B2016" t="s">
        <v>1697</v>
      </c>
      <c r="C2016" t="s">
        <v>13227</v>
      </c>
      <c r="D2016" t="s">
        <v>13228</v>
      </c>
      <c r="F2016" t="s">
        <v>3669</v>
      </c>
      <c r="G2016" t="s">
        <v>5888</v>
      </c>
      <c r="H2016" t="s">
        <v>11814</v>
      </c>
      <c r="I2016" t="s">
        <v>5487</v>
      </c>
      <c r="J2016" t="s">
        <v>6825</v>
      </c>
      <c r="K2016" t="s">
        <v>3422</v>
      </c>
      <c r="L2016" t="s">
        <v>13229</v>
      </c>
      <c r="M2016" t="s">
        <v>13230</v>
      </c>
      <c r="O2016" t="s">
        <v>5621</v>
      </c>
      <c r="P2016">
        <v>87</v>
      </c>
      <c r="Q2016" t="s">
        <v>4362</v>
      </c>
      <c r="R2016">
        <v>240</v>
      </c>
      <c r="S2016" t="s">
        <v>13231</v>
      </c>
      <c r="T2016" t="s">
        <v>13231</v>
      </c>
      <c r="U2016" t="s">
        <v>8300</v>
      </c>
    </row>
    <row r="2017" spans="1:21" x14ac:dyDescent="0.2">
      <c r="A2017">
        <v>4581</v>
      </c>
      <c r="B2017" t="s">
        <v>1697</v>
      </c>
      <c r="C2017" t="s">
        <v>23116</v>
      </c>
      <c r="D2017" t="s">
        <v>5202</v>
      </c>
      <c r="E2017" t="s">
        <v>20879</v>
      </c>
      <c r="F2017" t="s">
        <v>7919</v>
      </c>
      <c r="G2017" t="s">
        <v>8540</v>
      </c>
      <c r="H2017" t="s">
        <v>4174</v>
      </c>
      <c r="I2017" t="s">
        <v>13233</v>
      </c>
      <c r="J2017" t="s">
        <v>3963</v>
      </c>
      <c r="K2017" t="s">
        <v>3921</v>
      </c>
      <c r="L2017" t="s">
        <v>13234</v>
      </c>
      <c r="M2017" t="s">
        <v>13235</v>
      </c>
      <c r="O2017" t="s">
        <v>9378</v>
      </c>
      <c r="P2017">
        <v>46</v>
      </c>
      <c r="S2017" t="s">
        <v>5273</v>
      </c>
      <c r="T2017" t="s">
        <v>5273</v>
      </c>
      <c r="U2017" t="s">
        <v>5273</v>
      </c>
    </row>
    <row r="2018" spans="1:21" x14ac:dyDescent="0.2">
      <c r="A2018">
        <v>4582</v>
      </c>
      <c r="B2018" t="s">
        <v>1697</v>
      </c>
      <c r="C2018" t="s">
        <v>13236</v>
      </c>
      <c r="D2018" t="s">
        <v>13237</v>
      </c>
      <c r="F2018" t="s">
        <v>6012</v>
      </c>
      <c r="G2018" t="s">
        <v>7225</v>
      </c>
      <c r="H2018" t="s">
        <v>4174</v>
      </c>
      <c r="I2018" t="s">
        <v>13238</v>
      </c>
      <c r="J2018" t="s">
        <v>6431</v>
      </c>
      <c r="K2018" t="s">
        <v>3921</v>
      </c>
      <c r="L2018" t="s">
        <v>13239</v>
      </c>
      <c r="M2018" t="s">
        <v>13240</v>
      </c>
      <c r="O2018" t="s">
        <v>5701</v>
      </c>
      <c r="P2018">
        <v>42</v>
      </c>
      <c r="Q2018" t="s">
        <v>4362</v>
      </c>
      <c r="R2018">
        <v>242</v>
      </c>
      <c r="S2018" t="s">
        <v>6260</v>
      </c>
      <c r="T2018" t="s">
        <v>3616</v>
      </c>
      <c r="U2018" t="s">
        <v>3616</v>
      </c>
    </row>
    <row r="2019" spans="1:21" x14ac:dyDescent="0.2">
      <c r="A2019">
        <v>4583</v>
      </c>
      <c r="B2019" t="s">
        <v>1697</v>
      </c>
      <c r="C2019" t="s">
        <v>13241</v>
      </c>
      <c r="D2019" t="s">
        <v>4678</v>
      </c>
      <c r="E2019" t="s">
        <v>20884</v>
      </c>
      <c r="F2019" t="s">
        <v>7954</v>
      </c>
      <c r="G2019" t="s">
        <v>6101</v>
      </c>
      <c r="H2019" t="s">
        <v>4174</v>
      </c>
      <c r="I2019" t="s">
        <v>22206</v>
      </c>
      <c r="J2019" t="s">
        <v>5823</v>
      </c>
      <c r="K2019" t="s">
        <v>3921</v>
      </c>
      <c r="L2019" t="s">
        <v>13242</v>
      </c>
      <c r="M2019" t="s">
        <v>13243</v>
      </c>
      <c r="O2019" t="s">
        <v>20895</v>
      </c>
      <c r="P2019">
        <v>142</v>
      </c>
      <c r="S2019" t="s">
        <v>8610</v>
      </c>
      <c r="T2019" t="s">
        <v>8610</v>
      </c>
      <c r="U2019" t="s">
        <v>8610</v>
      </c>
    </row>
    <row r="2020" spans="1:21" x14ac:dyDescent="0.2">
      <c r="A2020">
        <v>4584</v>
      </c>
      <c r="B2020" t="s">
        <v>3416</v>
      </c>
      <c r="C2020" t="s">
        <v>13244</v>
      </c>
      <c r="D2020" t="s">
        <v>6971</v>
      </c>
      <c r="F2020" t="s">
        <v>8640</v>
      </c>
      <c r="G2020" t="s">
        <v>3420</v>
      </c>
      <c r="H2020" t="s">
        <v>3421</v>
      </c>
      <c r="I2020" t="s">
        <v>22206</v>
      </c>
      <c r="J2020" t="s">
        <v>5823</v>
      </c>
      <c r="K2020" t="s">
        <v>3545</v>
      </c>
      <c r="L2020" t="s">
        <v>13245</v>
      </c>
      <c r="M2020" t="s">
        <v>13246</v>
      </c>
      <c r="S2020" t="s">
        <v>9174</v>
      </c>
      <c r="T2020" t="s">
        <v>9174</v>
      </c>
      <c r="U2020" t="s">
        <v>9174</v>
      </c>
    </row>
    <row r="2021" spans="1:21" x14ac:dyDescent="0.2">
      <c r="A2021">
        <v>4585</v>
      </c>
      <c r="B2021" t="s">
        <v>1697</v>
      </c>
      <c r="C2021" t="s">
        <v>13247</v>
      </c>
      <c r="D2021" t="s">
        <v>5202</v>
      </c>
      <c r="E2021" t="s">
        <v>20879</v>
      </c>
      <c r="F2021" t="s">
        <v>7919</v>
      </c>
      <c r="G2021" t="s">
        <v>20996</v>
      </c>
      <c r="H2021" t="s">
        <v>17005</v>
      </c>
      <c r="I2021" t="s">
        <v>13248</v>
      </c>
      <c r="J2021" t="s">
        <v>4383</v>
      </c>
      <c r="K2021" t="s">
        <v>3921</v>
      </c>
      <c r="L2021" t="s">
        <v>13249</v>
      </c>
      <c r="M2021" t="s">
        <v>13250</v>
      </c>
      <c r="O2021" t="s">
        <v>9378</v>
      </c>
      <c r="P2021">
        <v>46</v>
      </c>
      <c r="S2021" t="s">
        <v>13251</v>
      </c>
      <c r="T2021" t="s">
        <v>13251</v>
      </c>
      <c r="U2021" t="s">
        <v>13251</v>
      </c>
    </row>
    <row r="2022" spans="1:21" x14ac:dyDescent="0.2">
      <c r="A2022">
        <v>4586</v>
      </c>
      <c r="B2022" t="s">
        <v>1697</v>
      </c>
      <c r="C2022" t="s">
        <v>13252</v>
      </c>
      <c r="D2022" t="s">
        <v>13253</v>
      </c>
      <c r="E2022" t="s">
        <v>20884</v>
      </c>
      <c r="F2022" t="s">
        <v>7954</v>
      </c>
      <c r="G2022" t="s">
        <v>17058</v>
      </c>
      <c r="H2022" t="s">
        <v>4658</v>
      </c>
      <c r="I2022" t="s">
        <v>7737</v>
      </c>
      <c r="J2022" t="s">
        <v>5477</v>
      </c>
      <c r="K2022" t="s">
        <v>3921</v>
      </c>
      <c r="L2022" t="s">
        <v>13254</v>
      </c>
      <c r="M2022" t="s">
        <v>13255</v>
      </c>
      <c r="O2022" t="s">
        <v>9378</v>
      </c>
      <c r="P2022">
        <v>46</v>
      </c>
      <c r="S2022" t="s">
        <v>8610</v>
      </c>
      <c r="T2022" t="s">
        <v>8610</v>
      </c>
      <c r="U2022" t="s">
        <v>8610</v>
      </c>
    </row>
    <row r="2023" spans="1:21" x14ac:dyDescent="0.2">
      <c r="A2023">
        <v>4587</v>
      </c>
      <c r="B2023" t="s">
        <v>1697</v>
      </c>
      <c r="C2023" t="s">
        <v>13256</v>
      </c>
      <c r="D2023" t="s">
        <v>9007</v>
      </c>
      <c r="F2023" t="s">
        <v>13257</v>
      </c>
      <c r="G2023" t="s">
        <v>6905</v>
      </c>
      <c r="H2023" t="s">
        <v>3945</v>
      </c>
      <c r="I2023" t="s">
        <v>5487</v>
      </c>
      <c r="J2023" t="s">
        <v>6825</v>
      </c>
      <c r="K2023" t="s">
        <v>3545</v>
      </c>
      <c r="L2023" t="s">
        <v>13258</v>
      </c>
      <c r="M2023" t="s">
        <v>13259</v>
      </c>
      <c r="O2023" t="s">
        <v>3614</v>
      </c>
      <c r="P2023">
        <v>83</v>
      </c>
      <c r="Q2023" t="s">
        <v>4362</v>
      </c>
      <c r="R2023">
        <v>241</v>
      </c>
      <c r="S2023" t="s">
        <v>5972</v>
      </c>
      <c r="T2023" t="s">
        <v>5972</v>
      </c>
      <c r="U2023" t="s">
        <v>3682</v>
      </c>
    </row>
    <row r="2024" spans="1:21" x14ac:dyDescent="0.2">
      <c r="A2024">
        <v>4588</v>
      </c>
      <c r="B2024" t="s">
        <v>1697</v>
      </c>
      <c r="C2024" t="s">
        <v>13260</v>
      </c>
      <c r="D2024" t="s">
        <v>13261</v>
      </c>
      <c r="F2024" t="s">
        <v>3669</v>
      </c>
      <c r="G2024" t="s">
        <v>18349</v>
      </c>
      <c r="H2024" t="s">
        <v>5269</v>
      </c>
      <c r="I2024" t="s">
        <v>22206</v>
      </c>
      <c r="J2024" t="s">
        <v>5823</v>
      </c>
      <c r="K2024" t="s">
        <v>3422</v>
      </c>
      <c r="L2024" t="s">
        <v>13262</v>
      </c>
      <c r="M2024" t="s">
        <v>13263</v>
      </c>
      <c r="N2024" t="s">
        <v>13264</v>
      </c>
    </row>
    <row r="2025" spans="1:21" x14ac:dyDescent="0.2">
      <c r="A2025">
        <v>4589</v>
      </c>
      <c r="B2025" t="s">
        <v>1697</v>
      </c>
      <c r="C2025" t="s">
        <v>13265</v>
      </c>
      <c r="D2025" t="s">
        <v>4678</v>
      </c>
      <c r="E2025" t="s">
        <v>20884</v>
      </c>
      <c r="F2025" t="s">
        <v>7954</v>
      </c>
      <c r="G2025" t="s">
        <v>10096</v>
      </c>
      <c r="H2025" t="s">
        <v>4174</v>
      </c>
      <c r="I2025" t="s">
        <v>22206</v>
      </c>
      <c r="J2025" t="s">
        <v>5823</v>
      </c>
      <c r="K2025" t="s">
        <v>3921</v>
      </c>
      <c r="L2025" t="s">
        <v>13266</v>
      </c>
      <c r="M2025" t="s">
        <v>13267</v>
      </c>
      <c r="O2025" t="s">
        <v>9378</v>
      </c>
      <c r="P2025">
        <v>46</v>
      </c>
      <c r="S2025" t="s">
        <v>13085</v>
      </c>
      <c r="T2025" t="s">
        <v>13085</v>
      </c>
      <c r="U2025" t="s">
        <v>13085</v>
      </c>
    </row>
    <row r="2026" spans="1:21" x14ac:dyDescent="0.2">
      <c r="A2026">
        <v>459</v>
      </c>
      <c r="B2026" t="s">
        <v>1697</v>
      </c>
      <c r="C2026" t="s">
        <v>13268</v>
      </c>
      <c r="D2026" t="s">
        <v>13269</v>
      </c>
      <c r="F2026" t="s">
        <v>8441</v>
      </c>
      <c r="G2026" t="s">
        <v>3535</v>
      </c>
      <c r="H2026" t="s">
        <v>9836</v>
      </c>
      <c r="I2026" t="s">
        <v>13270</v>
      </c>
      <c r="J2026" t="s">
        <v>3963</v>
      </c>
      <c r="K2026" t="s">
        <v>3545</v>
      </c>
      <c r="L2026" t="s">
        <v>13271</v>
      </c>
      <c r="M2026" t="s">
        <v>13272</v>
      </c>
      <c r="N2026" t="s">
        <v>8512</v>
      </c>
      <c r="O2026" t="s">
        <v>8463</v>
      </c>
      <c r="P2026">
        <v>66</v>
      </c>
      <c r="Q2026" t="s">
        <v>4554</v>
      </c>
      <c r="R2026">
        <v>161</v>
      </c>
      <c r="S2026" t="s">
        <v>9850</v>
      </c>
      <c r="T2026" t="s">
        <v>9850</v>
      </c>
      <c r="U2026" t="s">
        <v>12720</v>
      </c>
    </row>
    <row r="2027" spans="1:21" x14ac:dyDescent="0.2">
      <c r="A2027">
        <v>4590</v>
      </c>
      <c r="B2027" t="s">
        <v>1697</v>
      </c>
      <c r="C2027" t="s">
        <v>13273</v>
      </c>
      <c r="D2027" t="s">
        <v>5202</v>
      </c>
      <c r="E2027" t="s">
        <v>20879</v>
      </c>
      <c r="F2027" t="s">
        <v>7919</v>
      </c>
      <c r="G2027" t="s">
        <v>6101</v>
      </c>
      <c r="H2027" t="s">
        <v>4174</v>
      </c>
      <c r="I2027" t="s">
        <v>22206</v>
      </c>
      <c r="J2027" t="s">
        <v>5823</v>
      </c>
      <c r="K2027" t="s">
        <v>6121</v>
      </c>
      <c r="L2027" t="s">
        <v>13274</v>
      </c>
      <c r="M2027" t="s">
        <v>13275</v>
      </c>
      <c r="O2027" t="s">
        <v>20895</v>
      </c>
      <c r="P2027">
        <v>142</v>
      </c>
      <c r="S2027" t="s">
        <v>9479</v>
      </c>
      <c r="T2027" t="s">
        <v>9479</v>
      </c>
      <c r="U2027" t="s">
        <v>9479</v>
      </c>
    </row>
    <row r="2028" spans="1:21" x14ac:dyDescent="0.2">
      <c r="A2028">
        <v>4591</v>
      </c>
      <c r="B2028" t="s">
        <v>1697</v>
      </c>
      <c r="C2028" t="s">
        <v>13276</v>
      </c>
      <c r="D2028" t="s">
        <v>5202</v>
      </c>
      <c r="E2028" t="s">
        <v>20879</v>
      </c>
      <c r="F2028" t="s">
        <v>7919</v>
      </c>
      <c r="G2028" t="s">
        <v>3885</v>
      </c>
      <c r="H2028" t="s">
        <v>4174</v>
      </c>
      <c r="I2028" t="s">
        <v>13212</v>
      </c>
      <c r="J2028" t="s">
        <v>3963</v>
      </c>
      <c r="K2028" t="s">
        <v>3921</v>
      </c>
      <c r="L2028" t="s">
        <v>13277</v>
      </c>
      <c r="M2028" t="s">
        <v>13278</v>
      </c>
      <c r="O2028" t="s">
        <v>5701</v>
      </c>
      <c r="P2028">
        <v>42</v>
      </c>
      <c r="Q2028" t="s">
        <v>4362</v>
      </c>
      <c r="R2028">
        <v>242</v>
      </c>
      <c r="S2028" t="s">
        <v>10246</v>
      </c>
      <c r="T2028" t="s">
        <v>10246</v>
      </c>
      <c r="U2028" t="s">
        <v>10246</v>
      </c>
    </row>
    <row r="2029" spans="1:21" x14ac:dyDescent="0.2">
      <c r="A2029">
        <v>4592</v>
      </c>
      <c r="B2029" t="s">
        <v>1697</v>
      </c>
      <c r="C2029" t="s">
        <v>13279</v>
      </c>
      <c r="D2029" t="s">
        <v>5202</v>
      </c>
      <c r="E2029" t="s">
        <v>20879</v>
      </c>
      <c r="F2029" t="s">
        <v>7919</v>
      </c>
      <c r="G2029" t="s">
        <v>12006</v>
      </c>
      <c r="H2029" t="s">
        <v>4174</v>
      </c>
      <c r="I2029" t="s">
        <v>22206</v>
      </c>
      <c r="J2029" t="s">
        <v>5823</v>
      </c>
      <c r="K2029" t="s">
        <v>3921</v>
      </c>
      <c r="L2029" t="s">
        <v>13280</v>
      </c>
      <c r="M2029" t="s">
        <v>13281</v>
      </c>
      <c r="N2029" t="s">
        <v>13282</v>
      </c>
      <c r="O2029" t="s">
        <v>9483</v>
      </c>
      <c r="P2029">
        <v>143</v>
      </c>
      <c r="S2029" t="s">
        <v>5966</v>
      </c>
      <c r="T2029" t="s">
        <v>5966</v>
      </c>
      <c r="U2029" t="s">
        <v>5966</v>
      </c>
    </row>
    <row r="2030" spans="1:21" x14ac:dyDescent="0.2">
      <c r="A2030">
        <v>4593</v>
      </c>
      <c r="B2030" t="s">
        <v>1697</v>
      </c>
      <c r="C2030" t="s">
        <v>13283</v>
      </c>
      <c r="D2030" t="s">
        <v>5202</v>
      </c>
      <c r="E2030" t="s">
        <v>20879</v>
      </c>
      <c r="F2030" t="s">
        <v>7919</v>
      </c>
      <c r="G2030" t="s">
        <v>6415</v>
      </c>
      <c r="H2030" t="s">
        <v>4174</v>
      </c>
      <c r="I2030" t="s">
        <v>22206</v>
      </c>
      <c r="J2030" t="s">
        <v>5823</v>
      </c>
      <c r="K2030" t="s">
        <v>6121</v>
      </c>
      <c r="L2030" t="s">
        <v>13284</v>
      </c>
      <c r="M2030" t="s">
        <v>13285</v>
      </c>
      <c r="O2030" t="s">
        <v>3758</v>
      </c>
      <c r="P2030">
        <v>84</v>
      </c>
      <c r="S2030" t="s">
        <v>11196</v>
      </c>
      <c r="T2030" t="s">
        <v>11196</v>
      </c>
      <c r="U2030" t="s">
        <v>11196</v>
      </c>
    </row>
    <row r="2031" spans="1:21" x14ac:dyDescent="0.2">
      <c r="A2031">
        <v>4594</v>
      </c>
      <c r="B2031" t="s">
        <v>1697</v>
      </c>
      <c r="C2031" t="s">
        <v>13286</v>
      </c>
      <c r="D2031" t="s">
        <v>5202</v>
      </c>
      <c r="E2031" t="s">
        <v>20879</v>
      </c>
      <c r="F2031" t="s">
        <v>12989</v>
      </c>
      <c r="G2031" t="s">
        <v>3387</v>
      </c>
      <c r="H2031" t="s">
        <v>21603</v>
      </c>
      <c r="I2031" t="s">
        <v>5631</v>
      </c>
      <c r="J2031" t="s">
        <v>6431</v>
      </c>
      <c r="K2031" t="s">
        <v>3921</v>
      </c>
      <c r="L2031" t="s">
        <v>13287</v>
      </c>
      <c r="M2031" t="s">
        <v>13288</v>
      </c>
      <c r="O2031" t="s">
        <v>5701</v>
      </c>
      <c r="P2031">
        <v>42</v>
      </c>
      <c r="Q2031" t="s">
        <v>4362</v>
      </c>
      <c r="R2031">
        <v>242</v>
      </c>
      <c r="S2031" t="s">
        <v>13289</v>
      </c>
      <c r="T2031" t="s">
        <v>13290</v>
      </c>
      <c r="U2031" t="s">
        <v>13290</v>
      </c>
    </row>
    <row r="2032" spans="1:21" x14ac:dyDescent="0.2">
      <c r="A2032">
        <v>4595</v>
      </c>
      <c r="B2032" t="s">
        <v>1697</v>
      </c>
      <c r="C2032" t="s">
        <v>13291</v>
      </c>
      <c r="D2032" t="s">
        <v>5202</v>
      </c>
      <c r="F2032" t="s">
        <v>13292</v>
      </c>
      <c r="G2032" t="s">
        <v>21604</v>
      </c>
      <c r="H2032" t="s">
        <v>4658</v>
      </c>
      <c r="I2032" t="s">
        <v>22206</v>
      </c>
      <c r="J2032" t="s">
        <v>5823</v>
      </c>
      <c r="K2032" t="s">
        <v>3430</v>
      </c>
      <c r="L2032" t="s">
        <v>13294</v>
      </c>
      <c r="M2032" t="s">
        <v>13295</v>
      </c>
      <c r="O2032" t="s">
        <v>5725</v>
      </c>
      <c r="P2032">
        <v>88</v>
      </c>
      <c r="S2032" t="s">
        <v>4493</v>
      </c>
      <c r="T2032" t="s">
        <v>4493</v>
      </c>
      <c r="U2032" t="s">
        <v>4493</v>
      </c>
    </row>
    <row r="2033" spans="1:21" x14ac:dyDescent="0.2">
      <c r="A2033">
        <v>4596</v>
      </c>
      <c r="B2033" t="s">
        <v>1697</v>
      </c>
      <c r="C2033" t="s">
        <v>13296</v>
      </c>
      <c r="D2033" t="s">
        <v>5202</v>
      </c>
      <c r="E2033" t="s">
        <v>20879</v>
      </c>
      <c r="F2033" t="s">
        <v>7919</v>
      </c>
      <c r="G2033" t="s">
        <v>10824</v>
      </c>
      <c r="H2033" t="s">
        <v>9171</v>
      </c>
      <c r="I2033" t="s">
        <v>22206</v>
      </c>
      <c r="J2033" t="s">
        <v>5823</v>
      </c>
      <c r="K2033" t="s">
        <v>3921</v>
      </c>
      <c r="L2033" t="s">
        <v>13297</v>
      </c>
      <c r="M2033" t="s">
        <v>13298</v>
      </c>
      <c r="O2033" t="s">
        <v>5475</v>
      </c>
      <c r="P2033">
        <v>40</v>
      </c>
      <c r="S2033" t="s">
        <v>9479</v>
      </c>
      <c r="T2033" t="s">
        <v>9479</v>
      </c>
      <c r="U2033" t="s">
        <v>9479</v>
      </c>
    </row>
    <row r="2034" spans="1:21" x14ac:dyDescent="0.2">
      <c r="A2034">
        <v>4597</v>
      </c>
      <c r="B2034" t="s">
        <v>1697</v>
      </c>
      <c r="C2034" t="s">
        <v>13299</v>
      </c>
      <c r="D2034" t="s">
        <v>4678</v>
      </c>
      <c r="E2034" t="s">
        <v>20884</v>
      </c>
      <c r="F2034" t="s">
        <v>7954</v>
      </c>
      <c r="G2034" t="s">
        <v>21605</v>
      </c>
      <c r="H2034" t="s">
        <v>4658</v>
      </c>
      <c r="I2034" t="s">
        <v>22206</v>
      </c>
      <c r="J2034" t="s">
        <v>5477</v>
      </c>
      <c r="K2034" t="s">
        <v>5028</v>
      </c>
      <c r="L2034" t="s">
        <v>13300</v>
      </c>
      <c r="M2034" t="s">
        <v>13301</v>
      </c>
      <c r="O2034" t="s">
        <v>5475</v>
      </c>
      <c r="P2034">
        <v>40</v>
      </c>
      <c r="S2034" t="s">
        <v>9488</v>
      </c>
      <c r="T2034" t="s">
        <v>9488</v>
      </c>
      <c r="U2034" t="s">
        <v>9488</v>
      </c>
    </row>
    <row r="2035" spans="1:21" x14ac:dyDescent="0.2">
      <c r="A2035">
        <v>4598</v>
      </c>
      <c r="B2035" t="s">
        <v>1697</v>
      </c>
      <c r="C2035" t="s">
        <v>13302</v>
      </c>
      <c r="D2035" t="s">
        <v>7089</v>
      </c>
      <c r="E2035" t="s">
        <v>20879</v>
      </c>
      <c r="F2035" t="s">
        <v>7919</v>
      </c>
      <c r="G2035" t="s">
        <v>21606</v>
      </c>
      <c r="H2035" t="s">
        <v>21356</v>
      </c>
      <c r="I2035" t="s">
        <v>9165</v>
      </c>
      <c r="J2035" t="s">
        <v>3963</v>
      </c>
      <c r="K2035" t="s">
        <v>3921</v>
      </c>
      <c r="L2035" t="s">
        <v>13304</v>
      </c>
      <c r="M2035" t="s">
        <v>13305</v>
      </c>
      <c r="O2035" t="s">
        <v>9483</v>
      </c>
      <c r="P2035">
        <v>143</v>
      </c>
      <c r="S2035" t="s">
        <v>13210</v>
      </c>
      <c r="T2035" t="s">
        <v>13210</v>
      </c>
      <c r="U2035" t="s">
        <v>13210</v>
      </c>
    </row>
    <row r="2036" spans="1:21" x14ac:dyDescent="0.2">
      <c r="A2036">
        <v>4599</v>
      </c>
      <c r="B2036" t="s">
        <v>1697</v>
      </c>
      <c r="C2036" t="s">
        <v>11727</v>
      </c>
      <c r="D2036" t="s">
        <v>4678</v>
      </c>
      <c r="E2036" t="s">
        <v>20884</v>
      </c>
      <c r="F2036" t="s">
        <v>7954</v>
      </c>
      <c r="G2036" t="s">
        <v>21607</v>
      </c>
      <c r="H2036" t="s">
        <v>4658</v>
      </c>
      <c r="I2036" t="s">
        <v>22206</v>
      </c>
      <c r="J2036" t="s">
        <v>5477</v>
      </c>
      <c r="K2036" t="s">
        <v>3921</v>
      </c>
      <c r="L2036" t="s">
        <v>13306</v>
      </c>
      <c r="M2036" t="s">
        <v>21608</v>
      </c>
      <c r="N2036" t="s">
        <v>21609</v>
      </c>
      <c r="O2036" t="s">
        <v>20895</v>
      </c>
      <c r="P2036">
        <v>142</v>
      </c>
      <c r="S2036" t="s">
        <v>13307</v>
      </c>
      <c r="T2036" t="s">
        <v>13307</v>
      </c>
      <c r="U2036" t="s">
        <v>13307</v>
      </c>
    </row>
    <row r="2037" spans="1:21" x14ac:dyDescent="0.2">
      <c r="A2037">
        <v>460</v>
      </c>
      <c r="B2037" t="s">
        <v>1697</v>
      </c>
      <c r="C2037" t="s">
        <v>13308</v>
      </c>
      <c r="D2037" t="s">
        <v>13309</v>
      </c>
      <c r="F2037" t="s">
        <v>8441</v>
      </c>
      <c r="G2037" t="s">
        <v>7265</v>
      </c>
      <c r="H2037" t="s">
        <v>8697</v>
      </c>
      <c r="I2037" t="s">
        <v>3428</v>
      </c>
      <c r="J2037" t="s">
        <v>4033</v>
      </c>
      <c r="K2037" t="s">
        <v>3545</v>
      </c>
      <c r="L2037" t="s">
        <v>13310</v>
      </c>
      <c r="M2037" t="s">
        <v>13311</v>
      </c>
      <c r="N2037" t="s">
        <v>13312</v>
      </c>
      <c r="O2037" t="s">
        <v>4281</v>
      </c>
      <c r="P2037">
        <v>68</v>
      </c>
      <c r="Q2037" t="s">
        <v>4554</v>
      </c>
      <c r="R2037">
        <v>161</v>
      </c>
      <c r="S2037" t="s">
        <v>9995</v>
      </c>
      <c r="T2037" t="s">
        <v>9995</v>
      </c>
      <c r="U2037" t="s">
        <v>9013</v>
      </c>
    </row>
    <row r="2038" spans="1:21" x14ac:dyDescent="0.2">
      <c r="A2038">
        <v>4600</v>
      </c>
      <c r="B2038" t="s">
        <v>1697</v>
      </c>
      <c r="C2038" t="s">
        <v>13313</v>
      </c>
      <c r="D2038" t="s">
        <v>13314</v>
      </c>
      <c r="F2038" t="s">
        <v>3669</v>
      </c>
      <c r="G2038" t="s">
        <v>4642</v>
      </c>
      <c r="H2038" t="s">
        <v>8442</v>
      </c>
      <c r="I2038" t="s">
        <v>5856</v>
      </c>
      <c r="J2038" t="s">
        <v>3587</v>
      </c>
      <c r="K2038" t="s">
        <v>3430</v>
      </c>
      <c r="L2038" t="s">
        <v>13315</v>
      </c>
      <c r="M2038" t="s">
        <v>13316</v>
      </c>
      <c r="N2038" t="s">
        <v>3394</v>
      </c>
      <c r="O2038" t="s">
        <v>9625</v>
      </c>
      <c r="P2038">
        <v>44</v>
      </c>
      <c r="Q2038" t="s">
        <v>4362</v>
      </c>
      <c r="R2038">
        <v>242</v>
      </c>
      <c r="S2038" t="s">
        <v>13317</v>
      </c>
      <c r="T2038" t="s">
        <v>13317</v>
      </c>
      <c r="U2038" t="s">
        <v>5311</v>
      </c>
    </row>
    <row r="2039" spans="1:21" x14ac:dyDescent="0.2">
      <c r="A2039">
        <v>4601</v>
      </c>
      <c r="B2039" t="s">
        <v>1697</v>
      </c>
      <c r="C2039" t="s">
        <v>13318</v>
      </c>
      <c r="D2039" t="s">
        <v>5202</v>
      </c>
      <c r="E2039" t="s">
        <v>20879</v>
      </c>
      <c r="F2039" t="s">
        <v>7919</v>
      </c>
      <c r="G2039" t="s">
        <v>10583</v>
      </c>
      <c r="H2039" t="s">
        <v>4174</v>
      </c>
      <c r="I2039" t="s">
        <v>22206</v>
      </c>
      <c r="J2039" t="s">
        <v>5823</v>
      </c>
      <c r="K2039" t="s">
        <v>5340</v>
      </c>
      <c r="L2039" t="s">
        <v>13319</v>
      </c>
      <c r="M2039" t="s">
        <v>13320</v>
      </c>
      <c r="O2039" t="s">
        <v>22242</v>
      </c>
      <c r="P2039">
        <v>18</v>
      </c>
      <c r="S2039" t="s">
        <v>13210</v>
      </c>
      <c r="T2039" t="s">
        <v>13210</v>
      </c>
      <c r="U2039" t="s">
        <v>13210</v>
      </c>
    </row>
    <row r="2040" spans="1:21" x14ac:dyDescent="0.2">
      <c r="A2040">
        <v>4602</v>
      </c>
      <c r="B2040" t="s">
        <v>1697</v>
      </c>
      <c r="C2040" t="s">
        <v>13321</v>
      </c>
      <c r="D2040" t="s">
        <v>13322</v>
      </c>
      <c r="F2040" t="s">
        <v>3585</v>
      </c>
      <c r="G2040" t="s">
        <v>3885</v>
      </c>
      <c r="H2040" t="s">
        <v>7663</v>
      </c>
      <c r="I2040" t="s">
        <v>22207</v>
      </c>
      <c r="J2040" t="s">
        <v>6825</v>
      </c>
      <c r="K2040" t="s">
        <v>3391</v>
      </c>
      <c r="L2040" t="s">
        <v>13323</v>
      </c>
      <c r="M2040" t="s">
        <v>13324</v>
      </c>
      <c r="O2040" t="s">
        <v>5753</v>
      </c>
      <c r="P2040">
        <v>18</v>
      </c>
      <c r="Q2040" t="s">
        <v>4485</v>
      </c>
      <c r="R2040">
        <v>171</v>
      </c>
      <c r="S2040" t="s">
        <v>11120</v>
      </c>
      <c r="T2040" t="s">
        <v>11120</v>
      </c>
      <c r="U2040" t="s">
        <v>3682</v>
      </c>
    </row>
    <row r="2041" spans="1:21" x14ac:dyDescent="0.2">
      <c r="A2041">
        <v>4603</v>
      </c>
      <c r="B2041" t="s">
        <v>1697</v>
      </c>
      <c r="C2041" t="s">
        <v>13325</v>
      </c>
      <c r="D2041" t="s">
        <v>4678</v>
      </c>
      <c r="E2041" t="s">
        <v>20884</v>
      </c>
      <c r="F2041" t="s">
        <v>7954</v>
      </c>
      <c r="G2041" t="s">
        <v>5547</v>
      </c>
      <c r="H2041" t="s">
        <v>4174</v>
      </c>
      <c r="I2041" t="s">
        <v>22206</v>
      </c>
      <c r="J2041" t="s">
        <v>5823</v>
      </c>
      <c r="K2041" t="s">
        <v>3921</v>
      </c>
      <c r="L2041" t="s">
        <v>13326</v>
      </c>
      <c r="M2041" t="s">
        <v>13327</v>
      </c>
      <c r="O2041" t="s">
        <v>5753</v>
      </c>
      <c r="P2041">
        <v>18</v>
      </c>
      <c r="S2041" t="s">
        <v>13035</v>
      </c>
      <c r="T2041" t="s">
        <v>13035</v>
      </c>
      <c r="U2041" t="s">
        <v>13035</v>
      </c>
    </row>
    <row r="2042" spans="1:21" x14ac:dyDescent="0.2">
      <c r="A2042">
        <v>4604</v>
      </c>
      <c r="B2042" t="s">
        <v>1697</v>
      </c>
      <c r="C2042" t="s">
        <v>13328</v>
      </c>
      <c r="D2042" t="s">
        <v>4678</v>
      </c>
      <c r="E2042" t="s">
        <v>20884</v>
      </c>
      <c r="F2042" t="s">
        <v>7954</v>
      </c>
      <c r="G2042" t="s">
        <v>10236</v>
      </c>
      <c r="H2042" t="s">
        <v>4174</v>
      </c>
      <c r="I2042" t="s">
        <v>22206</v>
      </c>
      <c r="J2042" t="s">
        <v>5823</v>
      </c>
      <c r="K2042" t="s">
        <v>3921</v>
      </c>
      <c r="L2042" t="s">
        <v>13329</v>
      </c>
      <c r="M2042" t="s">
        <v>13330</v>
      </c>
      <c r="O2042" t="s">
        <v>9483</v>
      </c>
      <c r="P2042">
        <v>143</v>
      </c>
      <c r="S2042" t="s">
        <v>13331</v>
      </c>
      <c r="T2042" t="s">
        <v>13331</v>
      </c>
      <c r="U2042" t="s">
        <v>13331</v>
      </c>
    </row>
    <row r="2043" spans="1:21" x14ac:dyDescent="0.2">
      <c r="A2043">
        <v>4605</v>
      </c>
      <c r="B2043" t="s">
        <v>1697</v>
      </c>
      <c r="C2043" t="s">
        <v>13332</v>
      </c>
      <c r="D2043" t="s">
        <v>5202</v>
      </c>
      <c r="E2043" t="s">
        <v>20879</v>
      </c>
      <c r="F2043" t="s">
        <v>7919</v>
      </c>
      <c r="G2043" t="s">
        <v>13333</v>
      </c>
      <c r="H2043" t="s">
        <v>13334</v>
      </c>
      <c r="I2043" t="s">
        <v>22206</v>
      </c>
      <c r="J2043" t="s">
        <v>5823</v>
      </c>
      <c r="K2043" t="s">
        <v>3422</v>
      </c>
      <c r="L2043" t="s">
        <v>13335</v>
      </c>
      <c r="M2043" t="s">
        <v>13336</v>
      </c>
      <c r="O2043" t="s">
        <v>9483</v>
      </c>
      <c r="P2043">
        <v>143</v>
      </c>
      <c r="S2043" t="s">
        <v>5508</v>
      </c>
      <c r="T2043" t="s">
        <v>5508</v>
      </c>
      <c r="U2043" t="s">
        <v>5508</v>
      </c>
    </row>
    <row r="2044" spans="1:21" x14ac:dyDescent="0.2">
      <c r="A2044">
        <v>4606</v>
      </c>
      <c r="B2044" t="s">
        <v>1697</v>
      </c>
      <c r="C2044" t="s">
        <v>13337</v>
      </c>
      <c r="D2044" t="s">
        <v>5202</v>
      </c>
      <c r="E2044" t="s">
        <v>20879</v>
      </c>
      <c r="F2044" t="s">
        <v>7919</v>
      </c>
      <c r="G2044" t="s">
        <v>3387</v>
      </c>
      <c r="H2044" t="s">
        <v>4174</v>
      </c>
      <c r="I2044" t="s">
        <v>22206</v>
      </c>
      <c r="J2044" t="s">
        <v>5823</v>
      </c>
      <c r="K2044" t="s">
        <v>5340</v>
      </c>
      <c r="L2044" t="s">
        <v>13338</v>
      </c>
      <c r="M2044" t="s">
        <v>13339</v>
      </c>
      <c r="O2044" t="s">
        <v>4530</v>
      </c>
      <c r="P2044">
        <v>82</v>
      </c>
      <c r="S2044" t="s">
        <v>13222</v>
      </c>
      <c r="T2044" t="s">
        <v>13222</v>
      </c>
      <c r="U2044" t="s">
        <v>13222</v>
      </c>
    </row>
    <row r="2045" spans="1:21" x14ac:dyDescent="0.2">
      <c r="A2045">
        <v>4607</v>
      </c>
      <c r="B2045" t="s">
        <v>1697</v>
      </c>
      <c r="C2045" t="s">
        <v>13340</v>
      </c>
      <c r="D2045" t="s">
        <v>5202</v>
      </c>
      <c r="E2045" t="s">
        <v>20879</v>
      </c>
      <c r="F2045" t="s">
        <v>7919</v>
      </c>
      <c r="G2045" t="s">
        <v>3387</v>
      </c>
      <c r="H2045" t="s">
        <v>4174</v>
      </c>
      <c r="I2045" t="s">
        <v>22206</v>
      </c>
      <c r="J2045" t="s">
        <v>5823</v>
      </c>
      <c r="K2045" t="s">
        <v>3921</v>
      </c>
      <c r="L2045" t="s">
        <v>13341</v>
      </c>
      <c r="M2045" t="s">
        <v>13342</v>
      </c>
      <c r="O2045" t="s">
        <v>3614</v>
      </c>
      <c r="P2045">
        <v>83</v>
      </c>
      <c r="S2045" t="s">
        <v>5780</v>
      </c>
      <c r="T2045" t="s">
        <v>5780</v>
      </c>
      <c r="U2045" t="s">
        <v>5780</v>
      </c>
    </row>
    <row r="2046" spans="1:21" x14ac:dyDescent="0.2">
      <c r="A2046">
        <v>4608</v>
      </c>
      <c r="B2046" t="s">
        <v>1697</v>
      </c>
      <c r="C2046" t="s">
        <v>13343</v>
      </c>
      <c r="D2046" t="s">
        <v>5202</v>
      </c>
      <c r="E2046" t="s">
        <v>20879</v>
      </c>
      <c r="F2046" t="s">
        <v>7919</v>
      </c>
      <c r="G2046" t="s">
        <v>3387</v>
      </c>
      <c r="H2046" t="s">
        <v>4174</v>
      </c>
      <c r="I2046" t="s">
        <v>22206</v>
      </c>
      <c r="J2046" t="s">
        <v>5823</v>
      </c>
      <c r="K2046" t="s">
        <v>3422</v>
      </c>
      <c r="L2046" t="s">
        <v>13344</v>
      </c>
      <c r="M2046" t="s">
        <v>13345</v>
      </c>
      <c r="O2046" t="s">
        <v>3614</v>
      </c>
      <c r="P2046">
        <v>83</v>
      </c>
      <c r="S2046" t="s">
        <v>5780</v>
      </c>
      <c r="T2046" t="s">
        <v>5780</v>
      </c>
      <c r="U2046" t="s">
        <v>5780</v>
      </c>
    </row>
    <row r="2047" spans="1:21" x14ac:dyDescent="0.2">
      <c r="A2047">
        <v>4609</v>
      </c>
      <c r="B2047" t="s">
        <v>1697</v>
      </c>
      <c r="C2047" t="s">
        <v>13346</v>
      </c>
      <c r="D2047" t="s">
        <v>5202</v>
      </c>
      <c r="E2047" t="s">
        <v>20879</v>
      </c>
      <c r="F2047" t="s">
        <v>7919</v>
      </c>
      <c r="G2047" t="s">
        <v>3885</v>
      </c>
      <c r="H2047" t="s">
        <v>4174</v>
      </c>
      <c r="I2047" t="s">
        <v>22206</v>
      </c>
      <c r="J2047" t="s">
        <v>5823</v>
      </c>
      <c r="K2047" t="s">
        <v>3921</v>
      </c>
      <c r="L2047" t="s">
        <v>13347</v>
      </c>
      <c r="M2047" t="s">
        <v>13348</v>
      </c>
      <c r="O2047" t="s">
        <v>3614</v>
      </c>
      <c r="P2047">
        <v>83</v>
      </c>
      <c r="S2047" t="s">
        <v>5780</v>
      </c>
      <c r="T2047" t="s">
        <v>5780</v>
      </c>
      <c r="U2047" t="s">
        <v>5780</v>
      </c>
    </row>
    <row r="2048" spans="1:21" x14ac:dyDescent="0.2">
      <c r="A2048">
        <v>461</v>
      </c>
      <c r="B2048" t="s">
        <v>1697</v>
      </c>
      <c r="C2048" t="s">
        <v>13349</v>
      </c>
      <c r="D2048" t="s">
        <v>13350</v>
      </c>
      <c r="F2048" t="s">
        <v>3585</v>
      </c>
      <c r="G2048" t="s">
        <v>6905</v>
      </c>
      <c r="H2048" t="s">
        <v>13351</v>
      </c>
      <c r="I2048" t="s">
        <v>5631</v>
      </c>
      <c r="J2048" t="s">
        <v>3587</v>
      </c>
      <c r="K2048" t="s">
        <v>3545</v>
      </c>
      <c r="L2048" t="s">
        <v>13352</v>
      </c>
      <c r="M2048" t="s">
        <v>13353</v>
      </c>
      <c r="N2048" t="s">
        <v>3394</v>
      </c>
      <c r="O2048" t="s">
        <v>6570</v>
      </c>
      <c r="P2048">
        <v>52</v>
      </c>
      <c r="Q2048" t="s">
        <v>5178</v>
      </c>
      <c r="R2048">
        <v>151</v>
      </c>
      <c r="S2048" t="s">
        <v>13354</v>
      </c>
      <c r="T2048" t="s">
        <v>13354</v>
      </c>
      <c r="U2048" t="s">
        <v>4655</v>
      </c>
    </row>
    <row r="2049" spans="1:21" x14ac:dyDescent="0.2">
      <c r="A2049">
        <v>4610</v>
      </c>
      <c r="B2049" t="s">
        <v>1697</v>
      </c>
      <c r="C2049" t="s">
        <v>13355</v>
      </c>
      <c r="D2049" t="s">
        <v>5202</v>
      </c>
      <c r="E2049" t="s">
        <v>20879</v>
      </c>
      <c r="F2049" t="s">
        <v>7919</v>
      </c>
      <c r="G2049" t="s">
        <v>10872</v>
      </c>
      <c r="H2049" t="s">
        <v>4174</v>
      </c>
      <c r="I2049" t="s">
        <v>5487</v>
      </c>
      <c r="J2049" t="s">
        <v>3671</v>
      </c>
      <c r="K2049" t="s">
        <v>3422</v>
      </c>
      <c r="L2049" t="s">
        <v>13356</v>
      </c>
      <c r="M2049" t="s">
        <v>13357</v>
      </c>
      <c r="O2049" t="s">
        <v>3614</v>
      </c>
      <c r="P2049">
        <v>83</v>
      </c>
      <c r="Q2049" t="s">
        <v>4362</v>
      </c>
      <c r="R2049">
        <v>241</v>
      </c>
      <c r="S2049" t="s">
        <v>5780</v>
      </c>
      <c r="T2049" t="s">
        <v>7740</v>
      </c>
      <c r="U2049" t="s">
        <v>7740</v>
      </c>
    </row>
    <row r="2050" spans="1:21" x14ac:dyDescent="0.2">
      <c r="A2050">
        <v>4611</v>
      </c>
      <c r="B2050" t="s">
        <v>1697</v>
      </c>
      <c r="C2050" t="s">
        <v>13358</v>
      </c>
      <c r="D2050" t="s">
        <v>13359</v>
      </c>
      <c r="F2050" t="s">
        <v>3669</v>
      </c>
      <c r="G2050" t="s">
        <v>7091</v>
      </c>
      <c r="H2050" t="s">
        <v>4174</v>
      </c>
      <c r="I2050" t="s">
        <v>5487</v>
      </c>
      <c r="J2050" t="s">
        <v>3671</v>
      </c>
      <c r="K2050" t="s">
        <v>3921</v>
      </c>
      <c r="L2050" t="s">
        <v>13360</v>
      </c>
      <c r="M2050" t="s">
        <v>13361</v>
      </c>
      <c r="O2050" t="s">
        <v>5701</v>
      </c>
      <c r="P2050">
        <v>42</v>
      </c>
      <c r="Q2050" t="s">
        <v>4362</v>
      </c>
      <c r="R2050">
        <v>242</v>
      </c>
      <c r="S2050" t="s">
        <v>3766</v>
      </c>
      <c r="T2050" t="s">
        <v>8799</v>
      </c>
      <c r="U2050" t="s">
        <v>8799</v>
      </c>
    </row>
    <row r="2051" spans="1:21" x14ac:dyDescent="0.2">
      <c r="A2051">
        <v>4612</v>
      </c>
      <c r="B2051" t="s">
        <v>1697</v>
      </c>
      <c r="C2051" t="s">
        <v>13362</v>
      </c>
      <c r="D2051" t="s">
        <v>5202</v>
      </c>
      <c r="F2051" t="s">
        <v>7919</v>
      </c>
      <c r="G2051" t="s">
        <v>3885</v>
      </c>
      <c r="H2051" t="s">
        <v>4174</v>
      </c>
      <c r="I2051" t="s">
        <v>22206</v>
      </c>
      <c r="J2051" t="s">
        <v>5823</v>
      </c>
      <c r="K2051" t="s">
        <v>3422</v>
      </c>
      <c r="L2051" t="s">
        <v>13363</v>
      </c>
      <c r="M2051" t="s">
        <v>13364</v>
      </c>
      <c r="O2051" t="s">
        <v>9378</v>
      </c>
      <c r="P2051">
        <v>46</v>
      </c>
      <c r="S2051" t="s">
        <v>13222</v>
      </c>
      <c r="T2051" t="s">
        <v>13222</v>
      </c>
      <c r="U2051" t="s">
        <v>13222</v>
      </c>
    </row>
    <row r="2052" spans="1:21" x14ac:dyDescent="0.2">
      <c r="A2052">
        <v>4613</v>
      </c>
      <c r="B2052" t="s">
        <v>1697</v>
      </c>
      <c r="C2052" t="s">
        <v>13365</v>
      </c>
      <c r="D2052" t="s">
        <v>7089</v>
      </c>
      <c r="F2052" t="s">
        <v>7919</v>
      </c>
      <c r="G2052" t="s">
        <v>9533</v>
      </c>
      <c r="H2052" t="s">
        <v>4174</v>
      </c>
      <c r="I2052" t="s">
        <v>5613</v>
      </c>
      <c r="J2052" t="s">
        <v>3963</v>
      </c>
      <c r="K2052" t="s">
        <v>5340</v>
      </c>
      <c r="L2052" t="s">
        <v>13366</v>
      </c>
      <c r="M2052" t="s">
        <v>13367</v>
      </c>
      <c r="O2052" t="s">
        <v>5701</v>
      </c>
      <c r="P2052">
        <v>42</v>
      </c>
      <c r="S2052" t="s">
        <v>4020</v>
      </c>
      <c r="T2052" t="s">
        <v>4020</v>
      </c>
      <c r="U2052" t="s">
        <v>4020</v>
      </c>
    </row>
    <row r="2053" spans="1:21" x14ac:dyDescent="0.2">
      <c r="A2053">
        <v>4614</v>
      </c>
      <c r="B2053" t="s">
        <v>1697</v>
      </c>
      <c r="C2053" t="s">
        <v>5579</v>
      </c>
      <c r="D2053" t="s">
        <v>13060</v>
      </c>
      <c r="F2053" t="s">
        <v>3585</v>
      </c>
      <c r="G2053" t="s">
        <v>7163</v>
      </c>
      <c r="H2053" t="s">
        <v>4174</v>
      </c>
      <c r="I2053" t="s">
        <v>22206</v>
      </c>
      <c r="J2053" t="s">
        <v>5823</v>
      </c>
      <c r="K2053" t="s">
        <v>3921</v>
      </c>
      <c r="L2053" t="s">
        <v>13368</v>
      </c>
      <c r="M2053" t="s">
        <v>13369</v>
      </c>
      <c r="O2053" t="s">
        <v>4530</v>
      </c>
      <c r="P2053">
        <v>82</v>
      </c>
      <c r="S2053" t="s">
        <v>3989</v>
      </c>
      <c r="T2053" t="s">
        <v>3989</v>
      </c>
      <c r="U2053" t="s">
        <v>3989</v>
      </c>
    </row>
    <row r="2054" spans="1:21" x14ac:dyDescent="0.2">
      <c r="A2054">
        <v>4615</v>
      </c>
      <c r="B2054" t="s">
        <v>1697</v>
      </c>
      <c r="C2054" t="s">
        <v>13370</v>
      </c>
      <c r="D2054" t="s">
        <v>12934</v>
      </c>
      <c r="F2054" t="s">
        <v>3669</v>
      </c>
      <c r="G2054" t="s">
        <v>7763</v>
      </c>
      <c r="H2054" t="s">
        <v>4551</v>
      </c>
      <c r="I2054" t="s">
        <v>22206</v>
      </c>
      <c r="J2054" t="s">
        <v>5823</v>
      </c>
      <c r="K2054" t="s">
        <v>3422</v>
      </c>
      <c r="L2054" t="s">
        <v>13371</v>
      </c>
      <c r="M2054" t="s">
        <v>13372</v>
      </c>
      <c r="N2054" t="s">
        <v>13373</v>
      </c>
    </row>
    <row r="2055" spans="1:21" x14ac:dyDescent="0.2">
      <c r="A2055">
        <v>4616</v>
      </c>
      <c r="B2055" t="s">
        <v>1697</v>
      </c>
      <c r="C2055" t="s">
        <v>13374</v>
      </c>
      <c r="D2055" t="s">
        <v>4678</v>
      </c>
      <c r="E2055" t="s">
        <v>20884</v>
      </c>
      <c r="F2055" t="s">
        <v>7954</v>
      </c>
      <c r="G2055" t="s">
        <v>3387</v>
      </c>
      <c r="H2055" t="s">
        <v>4174</v>
      </c>
      <c r="I2055" t="s">
        <v>22206</v>
      </c>
      <c r="J2055" t="s">
        <v>5823</v>
      </c>
      <c r="K2055" t="s">
        <v>3921</v>
      </c>
      <c r="L2055" t="s">
        <v>13375</v>
      </c>
      <c r="M2055" t="s">
        <v>13376</v>
      </c>
      <c r="O2055" t="s">
        <v>5779</v>
      </c>
      <c r="P2055">
        <v>81</v>
      </c>
      <c r="S2055" t="s">
        <v>8283</v>
      </c>
      <c r="T2055" t="s">
        <v>8283</v>
      </c>
      <c r="U2055" t="s">
        <v>8283</v>
      </c>
    </row>
    <row r="2056" spans="1:21" x14ac:dyDescent="0.2">
      <c r="A2056">
        <v>4617</v>
      </c>
      <c r="B2056" t="s">
        <v>1697</v>
      </c>
      <c r="C2056" t="s">
        <v>13377</v>
      </c>
      <c r="D2056" t="s">
        <v>5202</v>
      </c>
      <c r="E2056" t="s">
        <v>20879</v>
      </c>
      <c r="F2056" t="s">
        <v>7919</v>
      </c>
      <c r="G2056" t="s">
        <v>11411</v>
      </c>
      <c r="H2056" t="s">
        <v>4174</v>
      </c>
      <c r="I2056" t="s">
        <v>22206</v>
      </c>
      <c r="J2056" t="s">
        <v>5823</v>
      </c>
      <c r="K2056" t="s">
        <v>3921</v>
      </c>
      <c r="L2056" t="s">
        <v>13378</v>
      </c>
      <c r="M2056" t="s">
        <v>13379</v>
      </c>
      <c r="O2056" t="s">
        <v>5779</v>
      </c>
      <c r="P2056">
        <v>81</v>
      </c>
      <c r="S2056" t="s">
        <v>9564</v>
      </c>
      <c r="T2056" t="s">
        <v>9564</v>
      </c>
      <c r="U2056" t="s">
        <v>9564</v>
      </c>
    </row>
    <row r="2057" spans="1:21" x14ac:dyDescent="0.2">
      <c r="A2057">
        <v>4618</v>
      </c>
      <c r="B2057" t="s">
        <v>1697</v>
      </c>
      <c r="C2057" t="s">
        <v>13380</v>
      </c>
      <c r="D2057" t="s">
        <v>13381</v>
      </c>
      <c r="F2057" t="s">
        <v>3585</v>
      </c>
      <c r="G2057" t="s">
        <v>8379</v>
      </c>
      <c r="H2057" t="s">
        <v>3690</v>
      </c>
      <c r="I2057" t="s">
        <v>5631</v>
      </c>
      <c r="J2057" t="s">
        <v>7255</v>
      </c>
      <c r="K2057" t="s">
        <v>3422</v>
      </c>
      <c r="L2057" t="s">
        <v>13382</v>
      </c>
      <c r="M2057" t="s">
        <v>13383</v>
      </c>
      <c r="O2057" t="s">
        <v>9378</v>
      </c>
      <c r="P2057">
        <v>46</v>
      </c>
      <c r="Q2057" t="s">
        <v>4362</v>
      </c>
      <c r="R2057">
        <v>241</v>
      </c>
      <c r="S2057" t="s">
        <v>13085</v>
      </c>
      <c r="T2057" t="s">
        <v>13085</v>
      </c>
      <c r="U2057" t="s">
        <v>9013</v>
      </c>
    </row>
    <row r="2058" spans="1:21" x14ac:dyDescent="0.2">
      <c r="A2058">
        <v>4619</v>
      </c>
      <c r="B2058" t="s">
        <v>1697</v>
      </c>
      <c r="C2058" t="s">
        <v>13384</v>
      </c>
      <c r="D2058" t="s">
        <v>13385</v>
      </c>
      <c r="F2058" t="s">
        <v>3585</v>
      </c>
      <c r="G2058" t="s">
        <v>6101</v>
      </c>
      <c r="H2058" t="s">
        <v>13386</v>
      </c>
      <c r="I2058" t="s">
        <v>8346</v>
      </c>
      <c r="J2058" t="s">
        <v>3725</v>
      </c>
      <c r="K2058" t="s">
        <v>3422</v>
      </c>
      <c r="L2058" t="s">
        <v>13387</v>
      </c>
      <c r="M2058" t="s">
        <v>7989</v>
      </c>
      <c r="N2058" t="s">
        <v>8512</v>
      </c>
      <c r="O2058" t="s">
        <v>9483</v>
      </c>
      <c r="P2058">
        <v>143</v>
      </c>
      <c r="Q2058" t="s">
        <v>4362</v>
      </c>
      <c r="R2058">
        <v>242</v>
      </c>
      <c r="S2058" t="s">
        <v>13085</v>
      </c>
      <c r="T2058" t="s">
        <v>13085</v>
      </c>
      <c r="U2058" t="s">
        <v>13388</v>
      </c>
    </row>
    <row r="2059" spans="1:21" x14ac:dyDescent="0.2">
      <c r="A2059">
        <v>462</v>
      </c>
      <c r="B2059" t="s">
        <v>3416</v>
      </c>
      <c r="C2059" t="s">
        <v>618</v>
      </c>
      <c r="D2059" t="s">
        <v>13389</v>
      </c>
      <c r="F2059" t="s">
        <v>3419</v>
      </c>
      <c r="G2059" t="s">
        <v>3420</v>
      </c>
      <c r="H2059" t="s">
        <v>3421</v>
      </c>
      <c r="I2059" t="s">
        <v>22206</v>
      </c>
      <c r="J2059" t="s">
        <v>3850</v>
      </c>
      <c r="K2059" t="s">
        <v>5340</v>
      </c>
      <c r="L2059" t="s">
        <v>13390</v>
      </c>
      <c r="M2059" t="s">
        <v>13391</v>
      </c>
      <c r="N2059" t="s">
        <v>13392</v>
      </c>
      <c r="S2059" t="s">
        <v>13393</v>
      </c>
      <c r="T2059" t="s">
        <v>13393</v>
      </c>
      <c r="U2059" t="s">
        <v>13393</v>
      </c>
    </row>
    <row r="2060" spans="1:21" x14ac:dyDescent="0.2">
      <c r="A2060">
        <v>4620</v>
      </c>
      <c r="B2060" t="s">
        <v>1697</v>
      </c>
      <c r="C2060" t="s">
        <v>13394</v>
      </c>
      <c r="D2060" t="s">
        <v>13395</v>
      </c>
      <c r="F2060" t="s">
        <v>3669</v>
      </c>
      <c r="G2060" t="s">
        <v>10955</v>
      </c>
      <c r="H2060" t="s">
        <v>3969</v>
      </c>
      <c r="I2060" t="s">
        <v>13024</v>
      </c>
      <c r="J2060" t="s">
        <v>4033</v>
      </c>
      <c r="K2060" t="s">
        <v>3422</v>
      </c>
      <c r="L2060" t="s">
        <v>13396</v>
      </c>
      <c r="M2060" t="s">
        <v>13397</v>
      </c>
      <c r="O2060" t="s">
        <v>5988</v>
      </c>
      <c r="P2060">
        <v>84</v>
      </c>
      <c r="Q2060" t="s">
        <v>4362</v>
      </c>
      <c r="R2060">
        <v>242</v>
      </c>
      <c r="S2060" t="s">
        <v>12632</v>
      </c>
      <c r="T2060" t="s">
        <v>12632</v>
      </c>
      <c r="U2060" t="s">
        <v>7095</v>
      </c>
    </row>
    <row r="2061" spans="1:21" x14ac:dyDescent="0.2">
      <c r="A2061">
        <v>4621</v>
      </c>
      <c r="B2061" t="s">
        <v>1697</v>
      </c>
      <c r="C2061" t="s">
        <v>13398</v>
      </c>
      <c r="D2061" t="s">
        <v>13399</v>
      </c>
      <c r="F2061" t="s">
        <v>3880</v>
      </c>
      <c r="G2061" t="s">
        <v>3885</v>
      </c>
      <c r="H2061" t="s">
        <v>7399</v>
      </c>
      <c r="I2061" t="s">
        <v>8754</v>
      </c>
      <c r="J2061" t="s">
        <v>6431</v>
      </c>
      <c r="K2061" t="s">
        <v>3422</v>
      </c>
      <c r="L2061" t="s">
        <v>13400</v>
      </c>
      <c r="M2061" t="s">
        <v>13401</v>
      </c>
      <c r="N2061" t="s">
        <v>8512</v>
      </c>
      <c r="O2061" t="s">
        <v>5701</v>
      </c>
      <c r="P2061">
        <v>42</v>
      </c>
      <c r="Q2061" t="s">
        <v>4362</v>
      </c>
      <c r="R2061">
        <v>242</v>
      </c>
      <c r="S2061" t="s">
        <v>13402</v>
      </c>
      <c r="T2061" t="s">
        <v>13402</v>
      </c>
      <c r="U2061" t="s">
        <v>13403</v>
      </c>
    </row>
    <row r="2062" spans="1:21" x14ac:dyDescent="0.2">
      <c r="A2062">
        <v>4622</v>
      </c>
      <c r="B2062" t="s">
        <v>1697</v>
      </c>
      <c r="C2062" t="s">
        <v>13404</v>
      </c>
      <c r="D2062" t="s">
        <v>4997</v>
      </c>
      <c r="F2062" t="s">
        <v>8063</v>
      </c>
      <c r="G2062" t="s">
        <v>14072</v>
      </c>
      <c r="H2062" t="s">
        <v>13405</v>
      </c>
      <c r="I2062" t="s">
        <v>13406</v>
      </c>
      <c r="J2062" t="s">
        <v>9023</v>
      </c>
      <c r="K2062" t="s">
        <v>3430</v>
      </c>
      <c r="L2062" t="s">
        <v>13407</v>
      </c>
      <c r="M2062" t="s">
        <v>13408</v>
      </c>
      <c r="O2062" t="s">
        <v>7707</v>
      </c>
      <c r="P2062">
        <v>44</v>
      </c>
      <c r="Q2062" t="s">
        <v>4362</v>
      </c>
      <c r="R2062">
        <v>242</v>
      </c>
      <c r="S2062" t="s">
        <v>13409</v>
      </c>
      <c r="T2062" t="s">
        <v>13409</v>
      </c>
      <c r="U2062" t="s">
        <v>9005</v>
      </c>
    </row>
    <row r="2063" spans="1:21" x14ac:dyDescent="0.2">
      <c r="A2063">
        <v>4623</v>
      </c>
      <c r="B2063" t="s">
        <v>1697</v>
      </c>
      <c r="C2063" t="s">
        <v>13410</v>
      </c>
      <c r="D2063" t="s">
        <v>13411</v>
      </c>
      <c r="F2063" t="s">
        <v>3669</v>
      </c>
      <c r="G2063" t="s">
        <v>18349</v>
      </c>
      <c r="H2063" t="s">
        <v>5269</v>
      </c>
      <c r="I2063" t="s">
        <v>22206</v>
      </c>
      <c r="J2063" t="s">
        <v>5823</v>
      </c>
      <c r="K2063" t="s">
        <v>3430</v>
      </c>
      <c r="L2063" t="s">
        <v>13412</v>
      </c>
      <c r="M2063" t="s">
        <v>13413</v>
      </c>
      <c r="N2063" t="s">
        <v>3637</v>
      </c>
    </row>
    <row r="2064" spans="1:21" x14ac:dyDescent="0.2">
      <c r="A2064">
        <v>4624</v>
      </c>
      <c r="B2064" t="s">
        <v>1697</v>
      </c>
      <c r="C2064" t="s">
        <v>13414</v>
      </c>
      <c r="D2064" t="s">
        <v>13415</v>
      </c>
      <c r="F2064" t="s">
        <v>3669</v>
      </c>
      <c r="G2064" t="s">
        <v>3885</v>
      </c>
      <c r="H2064" t="s">
        <v>3793</v>
      </c>
      <c r="I2064" t="s">
        <v>5063</v>
      </c>
      <c r="J2064" t="s">
        <v>3671</v>
      </c>
      <c r="K2064" t="s">
        <v>3422</v>
      </c>
      <c r="L2064" t="s">
        <v>13416</v>
      </c>
      <c r="M2064" t="s">
        <v>13417</v>
      </c>
      <c r="N2064" t="s">
        <v>8512</v>
      </c>
      <c r="O2064" t="s">
        <v>3598</v>
      </c>
      <c r="P2064">
        <v>95</v>
      </c>
      <c r="Q2064" t="s">
        <v>4485</v>
      </c>
      <c r="R2064">
        <v>203</v>
      </c>
      <c r="S2064" t="s">
        <v>8288</v>
      </c>
      <c r="T2064" t="s">
        <v>8288</v>
      </c>
      <c r="U2064" t="s">
        <v>13418</v>
      </c>
    </row>
    <row r="2065" spans="1:21" x14ac:dyDescent="0.2">
      <c r="A2065">
        <v>4625</v>
      </c>
      <c r="B2065" t="s">
        <v>1697</v>
      </c>
      <c r="C2065" t="s">
        <v>13419</v>
      </c>
      <c r="D2065" t="s">
        <v>13420</v>
      </c>
      <c r="F2065" t="s">
        <v>8594</v>
      </c>
      <c r="G2065" t="s">
        <v>3387</v>
      </c>
      <c r="H2065" t="s">
        <v>3800</v>
      </c>
      <c r="I2065" t="s">
        <v>9763</v>
      </c>
      <c r="J2065" t="s">
        <v>9289</v>
      </c>
      <c r="K2065" t="s">
        <v>3497</v>
      </c>
      <c r="L2065" t="s">
        <v>13421</v>
      </c>
      <c r="M2065" t="s">
        <v>13422</v>
      </c>
      <c r="O2065" t="s">
        <v>8463</v>
      </c>
      <c r="P2065">
        <v>66</v>
      </c>
      <c r="Q2065" t="s">
        <v>4554</v>
      </c>
      <c r="R2065">
        <v>161</v>
      </c>
      <c r="S2065" t="s">
        <v>8742</v>
      </c>
      <c r="T2065" t="s">
        <v>8742</v>
      </c>
      <c r="U2065" t="s">
        <v>4223</v>
      </c>
    </row>
    <row r="2066" spans="1:21" x14ac:dyDescent="0.2">
      <c r="A2066">
        <v>4626</v>
      </c>
      <c r="B2066" t="s">
        <v>1697</v>
      </c>
      <c r="C2066" t="s">
        <v>13423</v>
      </c>
      <c r="D2066" t="s">
        <v>13424</v>
      </c>
      <c r="F2066" t="s">
        <v>11466</v>
      </c>
      <c r="G2066" t="s">
        <v>3625</v>
      </c>
      <c r="H2066" t="s">
        <v>4174</v>
      </c>
      <c r="I2066" t="s">
        <v>22206</v>
      </c>
      <c r="J2066" t="s">
        <v>5823</v>
      </c>
      <c r="K2066" t="s">
        <v>5340</v>
      </c>
      <c r="L2066" t="s">
        <v>13425</v>
      </c>
      <c r="M2066" t="s">
        <v>13426</v>
      </c>
      <c r="O2066" t="s">
        <v>9483</v>
      </c>
      <c r="P2066">
        <v>143</v>
      </c>
      <c r="S2066" t="s">
        <v>13427</v>
      </c>
      <c r="T2066" t="s">
        <v>13427</v>
      </c>
      <c r="U2066" t="s">
        <v>13427</v>
      </c>
    </row>
    <row r="2067" spans="1:21" x14ac:dyDescent="0.2">
      <c r="A2067">
        <v>4627</v>
      </c>
      <c r="B2067" t="s">
        <v>1697</v>
      </c>
      <c r="C2067" t="s">
        <v>13428</v>
      </c>
      <c r="D2067" t="s">
        <v>13429</v>
      </c>
      <c r="F2067" t="s">
        <v>8063</v>
      </c>
      <c r="G2067" t="s">
        <v>8324</v>
      </c>
      <c r="H2067" t="s">
        <v>4174</v>
      </c>
      <c r="I2067" t="s">
        <v>22206</v>
      </c>
      <c r="J2067" t="s">
        <v>5823</v>
      </c>
      <c r="K2067" t="s">
        <v>5340</v>
      </c>
      <c r="L2067" t="s">
        <v>13430</v>
      </c>
      <c r="M2067" t="s">
        <v>13431</v>
      </c>
      <c r="O2067" t="s">
        <v>7707</v>
      </c>
      <c r="P2067">
        <v>44</v>
      </c>
      <c r="S2067" t="s">
        <v>5603</v>
      </c>
      <c r="T2067" t="s">
        <v>5603</v>
      </c>
      <c r="U2067" t="s">
        <v>5603</v>
      </c>
    </row>
    <row r="2068" spans="1:21" x14ac:dyDescent="0.2">
      <c r="A2068">
        <v>4628</v>
      </c>
      <c r="B2068" t="s">
        <v>1697</v>
      </c>
      <c r="C2068" t="s">
        <v>13432</v>
      </c>
      <c r="D2068" t="s">
        <v>13433</v>
      </c>
      <c r="F2068" t="s">
        <v>8660</v>
      </c>
      <c r="G2068" t="s">
        <v>3387</v>
      </c>
      <c r="H2068" t="s">
        <v>4174</v>
      </c>
      <c r="I2068" t="s">
        <v>22206</v>
      </c>
      <c r="J2068" t="s">
        <v>5823</v>
      </c>
      <c r="K2068" t="s">
        <v>5340</v>
      </c>
      <c r="L2068" t="s">
        <v>13434</v>
      </c>
      <c r="M2068" t="s">
        <v>13435</v>
      </c>
      <c r="O2068" t="s">
        <v>4232</v>
      </c>
      <c r="P2068">
        <v>67</v>
      </c>
      <c r="S2068" t="s">
        <v>6509</v>
      </c>
      <c r="T2068" t="s">
        <v>6509</v>
      </c>
      <c r="U2068" t="s">
        <v>6509</v>
      </c>
    </row>
    <row r="2069" spans="1:21" x14ac:dyDescent="0.2">
      <c r="A2069">
        <v>4629</v>
      </c>
      <c r="B2069" t="s">
        <v>1697</v>
      </c>
      <c r="C2069" t="s">
        <v>13436</v>
      </c>
      <c r="D2069" t="s">
        <v>13437</v>
      </c>
      <c r="F2069" t="s">
        <v>8594</v>
      </c>
      <c r="G2069" t="s">
        <v>3387</v>
      </c>
      <c r="H2069" t="s">
        <v>4174</v>
      </c>
      <c r="I2069" t="s">
        <v>22206</v>
      </c>
      <c r="J2069" t="s">
        <v>5823</v>
      </c>
      <c r="K2069" t="s">
        <v>3430</v>
      </c>
      <c r="L2069" t="s">
        <v>13438</v>
      </c>
      <c r="M2069" t="s">
        <v>13439</v>
      </c>
      <c r="O2069" t="s">
        <v>4421</v>
      </c>
      <c r="P2069">
        <v>61</v>
      </c>
      <c r="S2069" t="s">
        <v>8675</v>
      </c>
      <c r="T2069" t="s">
        <v>8675</v>
      </c>
      <c r="U2069" t="s">
        <v>8675</v>
      </c>
    </row>
    <row r="2070" spans="1:21" x14ac:dyDescent="0.2">
      <c r="A2070">
        <v>463</v>
      </c>
      <c r="B2070" t="s">
        <v>1697</v>
      </c>
      <c r="C2070" t="s">
        <v>13440</v>
      </c>
      <c r="D2070" t="s">
        <v>5658</v>
      </c>
      <c r="F2070" t="s">
        <v>13441</v>
      </c>
      <c r="G2070" t="s">
        <v>3387</v>
      </c>
      <c r="H2070" t="s">
        <v>5821</v>
      </c>
      <c r="I2070" t="s">
        <v>13442</v>
      </c>
      <c r="J2070" t="s">
        <v>5823</v>
      </c>
      <c r="K2070" t="s">
        <v>3430</v>
      </c>
      <c r="L2070" t="s">
        <v>13443</v>
      </c>
      <c r="M2070" t="s">
        <v>13444</v>
      </c>
      <c r="O2070" t="s">
        <v>4281</v>
      </c>
      <c r="P2070">
        <v>68</v>
      </c>
      <c r="S2070" t="s">
        <v>13445</v>
      </c>
      <c r="T2070" t="s">
        <v>13445</v>
      </c>
      <c r="U2070" t="s">
        <v>13445</v>
      </c>
    </row>
    <row r="2071" spans="1:21" x14ac:dyDescent="0.2">
      <c r="A2071">
        <v>4630</v>
      </c>
      <c r="B2071" t="s">
        <v>1697</v>
      </c>
      <c r="C2071" t="s">
        <v>13446</v>
      </c>
      <c r="D2071" t="s">
        <v>13447</v>
      </c>
      <c r="F2071" t="s">
        <v>3585</v>
      </c>
      <c r="G2071" t="s">
        <v>7091</v>
      </c>
      <c r="H2071" t="s">
        <v>6815</v>
      </c>
      <c r="I2071" t="s">
        <v>8607</v>
      </c>
      <c r="J2071" t="s">
        <v>6431</v>
      </c>
      <c r="K2071" t="s">
        <v>3422</v>
      </c>
      <c r="L2071" t="s">
        <v>13448</v>
      </c>
      <c r="M2071" t="s">
        <v>13449</v>
      </c>
      <c r="O2071" t="s">
        <v>5779</v>
      </c>
      <c r="P2071">
        <v>81</v>
      </c>
      <c r="Q2071" t="s">
        <v>4362</v>
      </c>
      <c r="R2071">
        <v>242</v>
      </c>
      <c r="S2071" t="s">
        <v>13450</v>
      </c>
      <c r="T2071" t="s">
        <v>13450</v>
      </c>
      <c r="U2071" t="s">
        <v>5233</v>
      </c>
    </row>
    <row r="2072" spans="1:21" x14ac:dyDescent="0.2">
      <c r="A2072">
        <v>4631</v>
      </c>
      <c r="B2072" t="s">
        <v>1697</v>
      </c>
      <c r="C2072" t="s">
        <v>13451</v>
      </c>
      <c r="D2072" t="s">
        <v>5202</v>
      </c>
      <c r="E2072" t="s">
        <v>20879</v>
      </c>
      <c r="F2072" t="s">
        <v>7919</v>
      </c>
      <c r="G2072" t="s">
        <v>9375</v>
      </c>
      <c r="H2072" t="s">
        <v>4174</v>
      </c>
      <c r="I2072" t="s">
        <v>22206</v>
      </c>
      <c r="J2072" t="s">
        <v>5823</v>
      </c>
      <c r="K2072" t="s">
        <v>3430</v>
      </c>
      <c r="L2072" t="s">
        <v>13452</v>
      </c>
      <c r="M2072" t="s">
        <v>13453</v>
      </c>
      <c r="O2072" t="s">
        <v>3614</v>
      </c>
      <c r="P2072">
        <v>83</v>
      </c>
      <c r="S2072" t="s">
        <v>8175</v>
      </c>
      <c r="T2072" t="s">
        <v>8175</v>
      </c>
      <c r="U2072" t="s">
        <v>8175</v>
      </c>
    </row>
    <row r="2073" spans="1:21" x14ac:dyDescent="0.2">
      <c r="A2073">
        <v>4632</v>
      </c>
      <c r="B2073" t="s">
        <v>1697</v>
      </c>
      <c r="C2073" t="s">
        <v>13454</v>
      </c>
      <c r="D2073" t="s">
        <v>5202</v>
      </c>
      <c r="E2073" t="s">
        <v>20878</v>
      </c>
      <c r="F2073" t="s">
        <v>7919</v>
      </c>
      <c r="G2073" t="s">
        <v>6905</v>
      </c>
      <c r="H2073" t="s">
        <v>8238</v>
      </c>
      <c r="I2073" t="s">
        <v>22206</v>
      </c>
      <c r="J2073" t="s">
        <v>5823</v>
      </c>
      <c r="K2073" t="s">
        <v>3430</v>
      </c>
      <c r="L2073" t="s">
        <v>13455</v>
      </c>
      <c r="M2073" t="s">
        <v>13456</v>
      </c>
      <c r="O2073" t="s">
        <v>5779</v>
      </c>
      <c r="P2073">
        <v>81</v>
      </c>
      <c r="S2073" t="s">
        <v>8359</v>
      </c>
      <c r="T2073" t="s">
        <v>8359</v>
      </c>
      <c r="U2073" t="s">
        <v>8359</v>
      </c>
    </row>
    <row r="2074" spans="1:21" x14ac:dyDescent="0.2">
      <c r="A2074">
        <v>4633</v>
      </c>
      <c r="B2074" t="s">
        <v>1697</v>
      </c>
      <c r="C2074" t="s">
        <v>13457</v>
      </c>
      <c r="D2074" t="s">
        <v>13458</v>
      </c>
      <c r="F2074" t="s">
        <v>3713</v>
      </c>
      <c r="G2074" t="s">
        <v>3387</v>
      </c>
      <c r="H2074" t="s">
        <v>21610</v>
      </c>
      <c r="I2074" t="s">
        <v>5856</v>
      </c>
      <c r="J2074" t="s">
        <v>7864</v>
      </c>
      <c r="K2074" t="s">
        <v>3430</v>
      </c>
      <c r="L2074" t="s">
        <v>13459</v>
      </c>
      <c r="M2074" t="s">
        <v>13460</v>
      </c>
      <c r="N2074" t="s">
        <v>3394</v>
      </c>
      <c r="O2074" t="s">
        <v>7707</v>
      </c>
      <c r="P2074">
        <v>44</v>
      </c>
      <c r="Q2074" t="s">
        <v>4362</v>
      </c>
      <c r="R2074">
        <v>242</v>
      </c>
      <c r="S2074" t="s">
        <v>5859</v>
      </c>
      <c r="T2074" t="s">
        <v>5859</v>
      </c>
      <c r="U2074" t="s">
        <v>8799</v>
      </c>
    </row>
    <row r="2075" spans="1:21" x14ac:dyDescent="0.2">
      <c r="A2075">
        <v>4634</v>
      </c>
      <c r="B2075" t="s">
        <v>1697</v>
      </c>
      <c r="C2075" t="s">
        <v>13461</v>
      </c>
      <c r="D2075" t="s">
        <v>13462</v>
      </c>
      <c r="F2075" t="s">
        <v>3585</v>
      </c>
      <c r="G2075" t="s">
        <v>3387</v>
      </c>
      <c r="H2075" t="s">
        <v>5045</v>
      </c>
      <c r="I2075" t="s">
        <v>5856</v>
      </c>
      <c r="J2075" t="s">
        <v>3628</v>
      </c>
      <c r="K2075" t="s">
        <v>3422</v>
      </c>
      <c r="L2075" t="s">
        <v>13463</v>
      </c>
      <c r="M2075" t="s">
        <v>13464</v>
      </c>
      <c r="N2075" t="s">
        <v>13465</v>
      </c>
      <c r="O2075" t="s">
        <v>7707</v>
      </c>
      <c r="P2075">
        <v>44</v>
      </c>
      <c r="Q2075" t="s">
        <v>4362</v>
      </c>
      <c r="R2075">
        <v>242</v>
      </c>
      <c r="S2075" t="s">
        <v>8476</v>
      </c>
      <c r="T2075" t="s">
        <v>8476</v>
      </c>
      <c r="U2075" t="s">
        <v>3710</v>
      </c>
    </row>
    <row r="2076" spans="1:21" x14ac:dyDescent="0.2">
      <c r="A2076">
        <v>4635</v>
      </c>
      <c r="B2076" t="s">
        <v>1697</v>
      </c>
      <c r="C2076" t="s">
        <v>13466</v>
      </c>
      <c r="D2076" t="s">
        <v>13467</v>
      </c>
      <c r="F2076" t="s">
        <v>3585</v>
      </c>
      <c r="G2076" t="s">
        <v>6415</v>
      </c>
      <c r="H2076" t="s">
        <v>3640</v>
      </c>
      <c r="I2076" t="s">
        <v>5856</v>
      </c>
      <c r="J2076" t="s">
        <v>3411</v>
      </c>
      <c r="K2076" t="s">
        <v>3422</v>
      </c>
      <c r="L2076" t="s">
        <v>13468</v>
      </c>
      <c r="M2076" t="s">
        <v>13469</v>
      </c>
      <c r="N2076" t="s">
        <v>8512</v>
      </c>
      <c r="O2076" t="s">
        <v>7707</v>
      </c>
      <c r="P2076">
        <v>44</v>
      </c>
      <c r="Q2076" t="s">
        <v>4362</v>
      </c>
      <c r="R2076">
        <v>242</v>
      </c>
      <c r="S2076" t="s">
        <v>5875</v>
      </c>
      <c r="T2076" t="s">
        <v>5875</v>
      </c>
      <c r="U2076" t="s">
        <v>13470</v>
      </c>
    </row>
    <row r="2077" spans="1:21" x14ac:dyDescent="0.2">
      <c r="A2077">
        <v>4636</v>
      </c>
      <c r="B2077" t="s">
        <v>1697</v>
      </c>
      <c r="C2077" t="s">
        <v>13471</v>
      </c>
      <c r="D2077" t="s">
        <v>13472</v>
      </c>
      <c r="F2077" t="s">
        <v>3669</v>
      </c>
      <c r="G2077" t="s">
        <v>3387</v>
      </c>
      <c r="H2077" t="s">
        <v>4448</v>
      </c>
      <c r="I2077" t="s">
        <v>5856</v>
      </c>
      <c r="J2077" t="s">
        <v>3628</v>
      </c>
      <c r="K2077" t="s">
        <v>3391</v>
      </c>
      <c r="L2077" t="s">
        <v>13473</v>
      </c>
      <c r="M2077" t="s">
        <v>13474</v>
      </c>
      <c r="N2077" t="s">
        <v>3394</v>
      </c>
      <c r="O2077" t="s">
        <v>9625</v>
      </c>
      <c r="P2077">
        <v>44</v>
      </c>
      <c r="Q2077" t="s">
        <v>4362</v>
      </c>
      <c r="R2077">
        <v>242</v>
      </c>
      <c r="S2077" t="s">
        <v>8591</v>
      </c>
      <c r="T2077" t="s">
        <v>8591</v>
      </c>
      <c r="U2077" t="s">
        <v>5311</v>
      </c>
    </row>
    <row r="2078" spans="1:21" x14ac:dyDescent="0.2">
      <c r="A2078">
        <v>4637</v>
      </c>
      <c r="B2078" t="s">
        <v>1697</v>
      </c>
      <c r="C2078" t="s">
        <v>13475</v>
      </c>
      <c r="D2078" t="s">
        <v>13476</v>
      </c>
      <c r="F2078" t="s">
        <v>3669</v>
      </c>
      <c r="G2078" t="s">
        <v>5888</v>
      </c>
      <c r="H2078" t="s">
        <v>3626</v>
      </c>
      <c r="I2078" t="s">
        <v>5856</v>
      </c>
      <c r="J2078" t="s">
        <v>9023</v>
      </c>
      <c r="K2078" t="s">
        <v>3545</v>
      </c>
      <c r="L2078" t="s">
        <v>13477</v>
      </c>
      <c r="M2078" t="s">
        <v>13478</v>
      </c>
      <c r="N2078" t="s">
        <v>3394</v>
      </c>
      <c r="O2078" t="s">
        <v>7707</v>
      </c>
      <c r="P2078">
        <v>44</v>
      </c>
      <c r="Q2078" t="s">
        <v>4362</v>
      </c>
      <c r="R2078">
        <v>242</v>
      </c>
      <c r="S2078" t="s">
        <v>13479</v>
      </c>
      <c r="T2078" t="s">
        <v>13479</v>
      </c>
      <c r="U2078" t="s">
        <v>8799</v>
      </c>
    </row>
    <row r="2079" spans="1:21" x14ac:dyDescent="0.2">
      <c r="A2079">
        <v>4638</v>
      </c>
      <c r="B2079" t="s">
        <v>1697</v>
      </c>
      <c r="C2079" t="s">
        <v>13480</v>
      </c>
      <c r="D2079" t="s">
        <v>5202</v>
      </c>
      <c r="E2079" t="s">
        <v>20879</v>
      </c>
      <c r="F2079" t="s">
        <v>7919</v>
      </c>
      <c r="G2079" t="s">
        <v>6905</v>
      </c>
      <c r="H2079" t="s">
        <v>4174</v>
      </c>
      <c r="I2079" t="s">
        <v>22206</v>
      </c>
      <c r="J2079" t="s">
        <v>5823</v>
      </c>
      <c r="K2079" t="s">
        <v>3430</v>
      </c>
      <c r="L2079" t="s">
        <v>13481</v>
      </c>
      <c r="M2079" t="s">
        <v>13482</v>
      </c>
      <c r="O2079" t="s">
        <v>9378</v>
      </c>
      <c r="P2079">
        <v>46</v>
      </c>
      <c r="S2079" t="s">
        <v>8175</v>
      </c>
      <c r="T2079" t="s">
        <v>8175</v>
      </c>
      <c r="U2079" t="s">
        <v>8175</v>
      </c>
    </row>
    <row r="2080" spans="1:21" x14ac:dyDescent="0.2">
      <c r="A2080">
        <v>4639</v>
      </c>
      <c r="B2080" t="s">
        <v>1697</v>
      </c>
      <c r="C2080" t="s">
        <v>21611</v>
      </c>
      <c r="D2080" t="s">
        <v>13483</v>
      </c>
      <c r="F2080" t="s">
        <v>3585</v>
      </c>
      <c r="G2080" t="s">
        <v>7521</v>
      </c>
      <c r="H2080" t="s">
        <v>8574</v>
      </c>
      <c r="I2080" t="s">
        <v>13484</v>
      </c>
      <c r="J2080" t="s">
        <v>8631</v>
      </c>
      <c r="K2080" t="s">
        <v>3422</v>
      </c>
      <c r="L2080" t="s">
        <v>13485</v>
      </c>
      <c r="M2080" t="s">
        <v>13486</v>
      </c>
      <c r="O2080" t="s">
        <v>9625</v>
      </c>
      <c r="P2080">
        <v>44</v>
      </c>
      <c r="Q2080" t="s">
        <v>4362</v>
      </c>
      <c r="R2080">
        <v>242</v>
      </c>
      <c r="S2080" t="s">
        <v>13479</v>
      </c>
      <c r="T2080" t="s">
        <v>13479</v>
      </c>
      <c r="U2080" t="s">
        <v>5233</v>
      </c>
    </row>
    <row r="2081" spans="1:21" x14ac:dyDescent="0.2">
      <c r="A2081">
        <v>464</v>
      </c>
      <c r="B2081" t="s">
        <v>1697</v>
      </c>
      <c r="C2081" t="s">
        <v>13487</v>
      </c>
      <c r="D2081" t="s">
        <v>13488</v>
      </c>
      <c r="F2081" t="s">
        <v>3585</v>
      </c>
      <c r="G2081" t="s">
        <v>3387</v>
      </c>
      <c r="H2081" t="s">
        <v>9836</v>
      </c>
      <c r="I2081" t="s">
        <v>7878</v>
      </c>
      <c r="J2081" t="s">
        <v>3679</v>
      </c>
      <c r="K2081" t="s">
        <v>3545</v>
      </c>
      <c r="L2081" t="s">
        <v>13489</v>
      </c>
      <c r="M2081" t="s">
        <v>13490</v>
      </c>
      <c r="N2081" t="s">
        <v>3394</v>
      </c>
      <c r="O2081" t="s">
        <v>6570</v>
      </c>
      <c r="P2081">
        <v>52</v>
      </c>
      <c r="Q2081" t="s">
        <v>5178</v>
      </c>
      <c r="R2081">
        <v>151</v>
      </c>
      <c r="S2081" t="s">
        <v>13491</v>
      </c>
      <c r="T2081" t="s">
        <v>13491</v>
      </c>
      <c r="U2081" t="s">
        <v>3682</v>
      </c>
    </row>
    <row r="2082" spans="1:21" x14ac:dyDescent="0.2">
      <c r="A2082">
        <v>4640</v>
      </c>
      <c r="B2082" t="s">
        <v>1697</v>
      </c>
      <c r="C2082" t="s">
        <v>13492</v>
      </c>
      <c r="D2082" t="s">
        <v>4678</v>
      </c>
      <c r="E2082" t="s">
        <v>20884</v>
      </c>
      <c r="F2082" t="s">
        <v>8436</v>
      </c>
      <c r="G2082" t="s">
        <v>13493</v>
      </c>
      <c r="H2082" t="s">
        <v>4174</v>
      </c>
      <c r="I2082" t="s">
        <v>5820</v>
      </c>
      <c r="J2082" t="s">
        <v>5477</v>
      </c>
      <c r="K2082" t="s">
        <v>3430</v>
      </c>
      <c r="L2082" t="s">
        <v>13494</v>
      </c>
      <c r="M2082" t="s">
        <v>13495</v>
      </c>
      <c r="N2082" t="s">
        <v>13496</v>
      </c>
      <c r="O2082" t="s">
        <v>4421</v>
      </c>
      <c r="P2082">
        <v>61</v>
      </c>
      <c r="S2082" t="s">
        <v>11059</v>
      </c>
      <c r="T2082" t="s">
        <v>11059</v>
      </c>
      <c r="U2082" t="s">
        <v>11059</v>
      </c>
    </row>
    <row r="2083" spans="1:21" x14ac:dyDescent="0.2">
      <c r="A2083">
        <v>4641</v>
      </c>
      <c r="B2083" t="s">
        <v>1697</v>
      </c>
      <c r="C2083" t="s">
        <v>9612</v>
      </c>
      <c r="D2083" t="s">
        <v>13497</v>
      </c>
      <c r="F2083" t="s">
        <v>3585</v>
      </c>
      <c r="G2083" t="s">
        <v>9121</v>
      </c>
      <c r="H2083" t="s">
        <v>17913</v>
      </c>
      <c r="I2083" t="s">
        <v>5631</v>
      </c>
      <c r="J2083" t="s">
        <v>3802</v>
      </c>
      <c r="K2083" t="s">
        <v>3545</v>
      </c>
      <c r="L2083" t="s">
        <v>13499</v>
      </c>
      <c r="M2083" t="s">
        <v>13500</v>
      </c>
      <c r="O2083" t="s">
        <v>7707</v>
      </c>
      <c r="P2083">
        <v>44</v>
      </c>
      <c r="Q2083" t="s">
        <v>4362</v>
      </c>
      <c r="R2083">
        <v>242</v>
      </c>
      <c r="S2083" t="s">
        <v>3666</v>
      </c>
      <c r="T2083" t="s">
        <v>3666</v>
      </c>
      <c r="U2083" t="s">
        <v>4813</v>
      </c>
    </row>
    <row r="2084" spans="1:21" x14ac:dyDescent="0.2">
      <c r="A2084">
        <v>4642</v>
      </c>
      <c r="B2084" t="s">
        <v>1697</v>
      </c>
      <c r="C2084" t="s">
        <v>13501</v>
      </c>
      <c r="D2084" t="s">
        <v>5202</v>
      </c>
      <c r="E2084" t="s">
        <v>20879</v>
      </c>
      <c r="F2084" t="s">
        <v>8927</v>
      </c>
      <c r="G2084" t="s">
        <v>6905</v>
      </c>
      <c r="H2084" t="s">
        <v>4174</v>
      </c>
      <c r="I2084" t="s">
        <v>22206</v>
      </c>
      <c r="J2084" t="s">
        <v>5823</v>
      </c>
      <c r="K2084" t="s">
        <v>3921</v>
      </c>
      <c r="L2084" t="s">
        <v>13502</v>
      </c>
      <c r="M2084" t="s">
        <v>13503</v>
      </c>
      <c r="O2084" t="s">
        <v>4421</v>
      </c>
      <c r="P2084">
        <v>61</v>
      </c>
      <c r="S2084" t="s">
        <v>13504</v>
      </c>
      <c r="T2084" t="s">
        <v>13504</v>
      </c>
      <c r="U2084" t="s">
        <v>13504</v>
      </c>
    </row>
    <row r="2085" spans="1:21" x14ac:dyDescent="0.2">
      <c r="A2085">
        <v>4643</v>
      </c>
      <c r="B2085" t="s">
        <v>1697</v>
      </c>
      <c r="C2085" t="s">
        <v>9746</v>
      </c>
      <c r="D2085" t="s">
        <v>13505</v>
      </c>
      <c r="F2085" t="s">
        <v>13506</v>
      </c>
      <c r="G2085" t="s">
        <v>3387</v>
      </c>
      <c r="H2085" t="s">
        <v>8981</v>
      </c>
      <c r="I2085" t="s">
        <v>13507</v>
      </c>
      <c r="J2085" t="s">
        <v>3628</v>
      </c>
      <c r="K2085" t="s">
        <v>3921</v>
      </c>
      <c r="L2085" t="s">
        <v>13508</v>
      </c>
      <c r="M2085" t="s">
        <v>13509</v>
      </c>
      <c r="O2085" t="s">
        <v>5826</v>
      </c>
      <c r="P2085">
        <v>63</v>
      </c>
      <c r="Q2085" t="s">
        <v>5925</v>
      </c>
      <c r="R2085">
        <v>160</v>
      </c>
      <c r="S2085" t="s">
        <v>7741</v>
      </c>
      <c r="T2085" t="s">
        <v>7741</v>
      </c>
      <c r="U2085" t="s">
        <v>7741</v>
      </c>
    </row>
    <row r="2086" spans="1:21" x14ac:dyDescent="0.2">
      <c r="A2086">
        <v>4644</v>
      </c>
      <c r="B2086" t="s">
        <v>1697</v>
      </c>
      <c r="C2086" t="s">
        <v>13510</v>
      </c>
      <c r="D2086" t="s">
        <v>4678</v>
      </c>
      <c r="E2086" t="s">
        <v>20884</v>
      </c>
      <c r="F2086" t="s">
        <v>8436</v>
      </c>
      <c r="G2086" t="s">
        <v>21458</v>
      </c>
      <c r="H2086" t="s">
        <v>4174</v>
      </c>
      <c r="I2086" t="s">
        <v>22206</v>
      </c>
      <c r="J2086" t="s">
        <v>5823</v>
      </c>
      <c r="K2086" t="s">
        <v>3921</v>
      </c>
      <c r="L2086" t="s">
        <v>13511</v>
      </c>
      <c r="M2086" t="s">
        <v>13512</v>
      </c>
      <c r="O2086" t="s">
        <v>5826</v>
      </c>
      <c r="P2086">
        <v>62</v>
      </c>
      <c r="S2086" t="s">
        <v>12515</v>
      </c>
      <c r="T2086" t="s">
        <v>12515</v>
      </c>
      <c r="U2086" t="s">
        <v>12515</v>
      </c>
    </row>
    <row r="2087" spans="1:21" x14ac:dyDescent="0.2">
      <c r="A2087">
        <v>4645</v>
      </c>
      <c r="B2087" t="s">
        <v>1697</v>
      </c>
      <c r="C2087" t="s">
        <v>13513</v>
      </c>
      <c r="D2087" t="s">
        <v>5202</v>
      </c>
      <c r="E2087" t="s">
        <v>20879</v>
      </c>
      <c r="F2087" t="s">
        <v>8927</v>
      </c>
      <c r="G2087" t="s">
        <v>3625</v>
      </c>
      <c r="H2087" t="s">
        <v>4174</v>
      </c>
      <c r="I2087" t="s">
        <v>22206</v>
      </c>
      <c r="J2087" t="s">
        <v>5823</v>
      </c>
      <c r="K2087" t="s">
        <v>9548</v>
      </c>
      <c r="L2087" t="s">
        <v>13514</v>
      </c>
      <c r="M2087" t="s">
        <v>13515</v>
      </c>
      <c r="O2087" t="s">
        <v>4232</v>
      </c>
      <c r="P2087">
        <v>67</v>
      </c>
      <c r="S2087" t="s">
        <v>12536</v>
      </c>
      <c r="T2087" t="s">
        <v>12536</v>
      </c>
      <c r="U2087" t="s">
        <v>12536</v>
      </c>
    </row>
    <row r="2088" spans="1:21" x14ac:dyDescent="0.2">
      <c r="A2088">
        <v>4646</v>
      </c>
      <c r="B2088" t="s">
        <v>1697</v>
      </c>
      <c r="C2088" t="s">
        <v>13516</v>
      </c>
      <c r="D2088" t="s">
        <v>4678</v>
      </c>
      <c r="E2088" t="s">
        <v>20884</v>
      </c>
      <c r="F2088" t="s">
        <v>8436</v>
      </c>
      <c r="G2088" t="s">
        <v>3387</v>
      </c>
      <c r="H2088" t="s">
        <v>4174</v>
      </c>
      <c r="I2088" t="s">
        <v>22206</v>
      </c>
      <c r="J2088" t="s">
        <v>5823</v>
      </c>
      <c r="K2088" t="s">
        <v>5340</v>
      </c>
      <c r="L2088" t="s">
        <v>13517</v>
      </c>
      <c r="M2088" t="s">
        <v>13518</v>
      </c>
      <c r="O2088" t="s">
        <v>4421</v>
      </c>
      <c r="P2088">
        <v>61</v>
      </c>
      <c r="S2088" t="s">
        <v>11124</v>
      </c>
      <c r="T2088" t="s">
        <v>11124</v>
      </c>
      <c r="U2088" t="s">
        <v>11124</v>
      </c>
    </row>
    <row r="2089" spans="1:21" x14ac:dyDescent="0.2">
      <c r="A2089">
        <v>4647</v>
      </c>
      <c r="B2089" t="s">
        <v>1697</v>
      </c>
      <c r="C2089" t="s">
        <v>11753</v>
      </c>
      <c r="D2089" t="s">
        <v>13519</v>
      </c>
      <c r="F2089" t="s">
        <v>9725</v>
      </c>
      <c r="G2089" t="s">
        <v>12935</v>
      </c>
      <c r="H2089" t="s">
        <v>21492</v>
      </c>
      <c r="I2089" t="s">
        <v>3627</v>
      </c>
      <c r="J2089" t="s">
        <v>3467</v>
      </c>
      <c r="K2089" t="s">
        <v>3422</v>
      </c>
      <c r="L2089" t="s">
        <v>13521</v>
      </c>
      <c r="M2089" t="s">
        <v>13522</v>
      </c>
      <c r="O2089" t="s">
        <v>4421</v>
      </c>
      <c r="P2089">
        <v>61</v>
      </c>
      <c r="Q2089" t="s">
        <v>4554</v>
      </c>
      <c r="R2089">
        <v>162</v>
      </c>
      <c r="S2089" t="s">
        <v>13251</v>
      </c>
      <c r="T2089" t="s">
        <v>13251</v>
      </c>
      <c r="U2089" t="s">
        <v>6956</v>
      </c>
    </row>
    <row r="2090" spans="1:21" x14ac:dyDescent="0.2">
      <c r="A2090">
        <v>4648</v>
      </c>
      <c r="B2090" t="s">
        <v>1697</v>
      </c>
      <c r="C2090" t="s">
        <v>13523</v>
      </c>
      <c r="D2090" t="s">
        <v>13524</v>
      </c>
      <c r="F2090" t="s">
        <v>8594</v>
      </c>
      <c r="G2090" t="s">
        <v>4593</v>
      </c>
      <c r="H2090" t="s">
        <v>13525</v>
      </c>
      <c r="I2090" t="s">
        <v>22207</v>
      </c>
      <c r="J2090" t="s">
        <v>3963</v>
      </c>
      <c r="K2090" t="s">
        <v>3422</v>
      </c>
      <c r="L2090" t="s">
        <v>13526</v>
      </c>
      <c r="M2090" t="s">
        <v>13527</v>
      </c>
      <c r="O2090" t="s">
        <v>5826</v>
      </c>
      <c r="P2090">
        <v>62</v>
      </c>
      <c r="Q2090" t="s">
        <v>5925</v>
      </c>
      <c r="R2090">
        <v>163</v>
      </c>
      <c r="S2090" t="s">
        <v>3989</v>
      </c>
      <c r="T2090" t="s">
        <v>3989</v>
      </c>
      <c r="U2090" t="s">
        <v>3989</v>
      </c>
    </row>
    <row r="2091" spans="1:21" x14ac:dyDescent="0.2">
      <c r="A2091">
        <v>4649</v>
      </c>
      <c r="B2091" t="s">
        <v>1697</v>
      </c>
      <c r="C2091" t="s">
        <v>13528</v>
      </c>
      <c r="D2091" t="s">
        <v>13529</v>
      </c>
      <c r="F2091" t="s">
        <v>21612</v>
      </c>
      <c r="G2091" t="s">
        <v>3420</v>
      </c>
      <c r="H2091" t="s">
        <v>3421</v>
      </c>
      <c r="I2091" t="s">
        <v>3595</v>
      </c>
      <c r="J2091" t="s">
        <v>3725</v>
      </c>
      <c r="K2091" t="s">
        <v>4150</v>
      </c>
      <c r="L2091" t="s">
        <v>13530</v>
      </c>
      <c r="M2091" t="s">
        <v>13531</v>
      </c>
      <c r="Q2091" t="s">
        <v>5925</v>
      </c>
      <c r="R2091">
        <v>160</v>
      </c>
      <c r="S2091" t="s">
        <v>5973</v>
      </c>
      <c r="T2091" t="s">
        <v>5973</v>
      </c>
      <c r="U2091" t="s">
        <v>5973</v>
      </c>
    </row>
    <row r="2092" spans="1:21" x14ac:dyDescent="0.2">
      <c r="A2092">
        <v>465</v>
      </c>
      <c r="B2092" t="s">
        <v>1697</v>
      </c>
      <c r="C2092" t="s">
        <v>13532</v>
      </c>
      <c r="D2092" t="s">
        <v>10674</v>
      </c>
      <c r="F2092" t="s">
        <v>10675</v>
      </c>
      <c r="G2092" t="s">
        <v>3387</v>
      </c>
      <c r="H2092" t="s">
        <v>20945</v>
      </c>
      <c r="I2092" t="s">
        <v>9059</v>
      </c>
      <c r="J2092" t="s">
        <v>4024</v>
      </c>
      <c r="K2092" t="s">
        <v>3497</v>
      </c>
      <c r="L2092" t="s">
        <v>13533</v>
      </c>
      <c r="M2092" t="s">
        <v>13534</v>
      </c>
      <c r="O2092" t="s">
        <v>6570</v>
      </c>
      <c r="P2092">
        <v>52</v>
      </c>
      <c r="Q2092" t="s">
        <v>5178</v>
      </c>
      <c r="R2092">
        <v>151</v>
      </c>
      <c r="S2092" t="s">
        <v>13535</v>
      </c>
      <c r="T2092" t="s">
        <v>13535</v>
      </c>
      <c r="U2092" t="s">
        <v>6877</v>
      </c>
    </row>
    <row r="2093" spans="1:21" x14ac:dyDescent="0.2">
      <c r="A2093">
        <v>4650</v>
      </c>
      <c r="B2093" t="s">
        <v>1697</v>
      </c>
      <c r="C2093" t="s">
        <v>13536</v>
      </c>
      <c r="D2093" t="s">
        <v>5202</v>
      </c>
      <c r="E2093" t="s">
        <v>20879</v>
      </c>
      <c r="F2093" t="s">
        <v>8927</v>
      </c>
      <c r="G2093" t="s">
        <v>3387</v>
      </c>
      <c r="H2093" t="s">
        <v>4174</v>
      </c>
      <c r="I2093" t="s">
        <v>22206</v>
      </c>
      <c r="J2093" t="s">
        <v>5823</v>
      </c>
      <c r="K2093" t="s">
        <v>3430</v>
      </c>
      <c r="L2093" t="s">
        <v>13537</v>
      </c>
      <c r="M2093" t="s">
        <v>13538</v>
      </c>
      <c r="O2093" t="s">
        <v>4232</v>
      </c>
      <c r="P2093">
        <v>67</v>
      </c>
      <c r="S2093" t="s">
        <v>13539</v>
      </c>
      <c r="T2093" t="s">
        <v>13539</v>
      </c>
      <c r="U2093" t="s">
        <v>13539</v>
      </c>
    </row>
    <row r="2094" spans="1:21" x14ac:dyDescent="0.2">
      <c r="A2094">
        <v>4651</v>
      </c>
      <c r="B2094" t="s">
        <v>1697</v>
      </c>
      <c r="C2094" t="s">
        <v>13540</v>
      </c>
      <c r="D2094" t="s">
        <v>13541</v>
      </c>
      <c r="F2094" t="s">
        <v>9700</v>
      </c>
      <c r="G2094" t="s">
        <v>3625</v>
      </c>
      <c r="H2094" t="s">
        <v>3905</v>
      </c>
      <c r="I2094" t="s">
        <v>22207</v>
      </c>
      <c r="J2094" t="s">
        <v>3512</v>
      </c>
      <c r="K2094" t="s">
        <v>3422</v>
      </c>
      <c r="L2094" t="s">
        <v>13542</v>
      </c>
      <c r="M2094" t="s">
        <v>13543</v>
      </c>
      <c r="N2094" t="s">
        <v>4513</v>
      </c>
      <c r="O2094" t="s">
        <v>4421</v>
      </c>
      <c r="P2094">
        <v>60</v>
      </c>
      <c r="Q2094" t="s">
        <v>5925</v>
      </c>
      <c r="R2094">
        <v>163</v>
      </c>
      <c r="S2094" t="s">
        <v>9814</v>
      </c>
      <c r="T2094" t="s">
        <v>9814</v>
      </c>
      <c r="U2094" t="s">
        <v>9531</v>
      </c>
    </row>
    <row r="2095" spans="1:21" x14ac:dyDescent="0.2">
      <c r="A2095">
        <v>4652</v>
      </c>
      <c r="B2095" t="s">
        <v>1697</v>
      </c>
      <c r="C2095" t="s">
        <v>13544</v>
      </c>
      <c r="D2095" t="s">
        <v>13545</v>
      </c>
      <c r="F2095" t="s">
        <v>6687</v>
      </c>
      <c r="G2095" t="s">
        <v>22309</v>
      </c>
      <c r="H2095" t="s">
        <v>22310</v>
      </c>
      <c r="I2095" t="s">
        <v>3561</v>
      </c>
      <c r="J2095" t="s">
        <v>3697</v>
      </c>
      <c r="K2095" t="s">
        <v>3921</v>
      </c>
      <c r="L2095" t="s">
        <v>13546</v>
      </c>
      <c r="M2095" t="s">
        <v>13547</v>
      </c>
      <c r="N2095" t="s">
        <v>4513</v>
      </c>
      <c r="O2095" t="s">
        <v>4421</v>
      </c>
      <c r="P2095">
        <v>60</v>
      </c>
      <c r="Q2095" t="s">
        <v>5925</v>
      </c>
      <c r="R2095">
        <v>163</v>
      </c>
      <c r="S2095" t="s">
        <v>8476</v>
      </c>
      <c r="T2095" t="s">
        <v>8476</v>
      </c>
      <c r="U2095" t="s">
        <v>5414</v>
      </c>
    </row>
    <row r="2096" spans="1:21" x14ac:dyDescent="0.2">
      <c r="A2096">
        <v>4653</v>
      </c>
      <c r="B2096" t="s">
        <v>1697</v>
      </c>
      <c r="C2096" t="s">
        <v>13548</v>
      </c>
      <c r="D2096" t="s">
        <v>13549</v>
      </c>
      <c r="F2096" t="s">
        <v>8594</v>
      </c>
      <c r="G2096" t="s">
        <v>3535</v>
      </c>
      <c r="H2096" t="s">
        <v>7675</v>
      </c>
      <c r="I2096" t="s">
        <v>3595</v>
      </c>
      <c r="J2096" t="s">
        <v>3894</v>
      </c>
      <c r="K2096" t="s">
        <v>3422</v>
      </c>
      <c r="L2096" t="s">
        <v>13551</v>
      </c>
      <c r="M2096" t="s">
        <v>13552</v>
      </c>
      <c r="N2096" t="s">
        <v>4513</v>
      </c>
      <c r="O2096" t="s">
        <v>5826</v>
      </c>
      <c r="P2096">
        <v>63</v>
      </c>
      <c r="Q2096" t="s">
        <v>5925</v>
      </c>
      <c r="R2096">
        <v>160</v>
      </c>
      <c r="S2096" t="s">
        <v>10246</v>
      </c>
      <c r="T2096" t="s">
        <v>10246</v>
      </c>
      <c r="U2096" t="s">
        <v>7329</v>
      </c>
    </row>
    <row r="2097" spans="1:21" x14ac:dyDescent="0.2">
      <c r="A2097">
        <v>4654</v>
      </c>
      <c r="B2097" t="s">
        <v>1697</v>
      </c>
      <c r="C2097" t="s">
        <v>13553</v>
      </c>
      <c r="D2097" t="s">
        <v>13554</v>
      </c>
      <c r="F2097" t="s">
        <v>8441</v>
      </c>
      <c r="G2097" t="s">
        <v>3387</v>
      </c>
      <c r="H2097" t="s">
        <v>10513</v>
      </c>
      <c r="I2097" t="s">
        <v>3595</v>
      </c>
      <c r="J2097" t="s">
        <v>3390</v>
      </c>
      <c r="K2097" t="s">
        <v>3422</v>
      </c>
      <c r="L2097" t="s">
        <v>13555</v>
      </c>
      <c r="M2097" t="s">
        <v>13556</v>
      </c>
      <c r="N2097" t="s">
        <v>4513</v>
      </c>
      <c r="O2097" t="s">
        <v>4421</v>
      </c>
      <c r="P2097">
        <v>60</v>
      </c>
      <c r="Q2097" t="s">
        <v>5925</v>
      </c>
      <c r="R2097">
        <v>163</v>
      </c>
      <c r="S2097" t="s">
        <v>8476</v>
      </c>
      <c r="T2097" t="s">
        <v>8476</v>
      </c>
      <c r="U2097" t="s">
        <v>9531</v>
      </c>
    </row>
    <row r="2098" spans="1:21" x14ac:dyDescent="0.2">
      <c r="A2098">
        <v>4655</v>
      </c>
      <c r="B2098" t="s">
        <v>1697</v>
      </c>
      <c r="C2098" t="s">
        <v>13557</v>
      </c>
      <c r="D2098" t="s">
        <v>13558</v>
      </c>
      <c r="F2098" t="s">
        <v>6687</v>
      </c>
      <c r="G2098" t="s">
        <v>4016</v>
      </c>
      <c r="H2098" t="s">
        <v>6025</v>
      </c>
      <c r="I2098" t="s">
        <v>3627</v>
      </c>
      <c r="J2098" t="s">
        <v>3411</v>
      </c>
      <c r="K2098" t="s">
        <v>3422</v>
      </c>
      <c r="L2098" t="s">
        <v>13559</v>
      </c>
      <c r="M2098" t="s">
        <v>13560</v>
      </c>
      <c r="N2098" t="s">
        <v>3433</v>
      </c>
      <c r="O2098" t="s">
        <v>5826</v>
      </c>
      <c r="P2098">
        <v>63</v>
      </c>
      <c r="Q2098" t="s">
        <v>5925</v>
      </c>
      <c r="R2098">
        <v>160</v>
      </c>
      <c r="S2098" t="s">
        <v>13479</v>
      </c>
      <c r="T2098" t="s">
        <v>13479</v>
      </c>
      <c r="U2098" t="s">
        <v>9505</v>
      </c>
    </row>
    <row r="2099" spans="1:21" x14ac:dyDescent="0.2">
      <c r="A2099">
        <v>4656</v>
      </c>
      <c r="B2099" t="s">
        <v>1697</v>
      </c>
      <c r="C2099" t="s">
        <v>13561</v>
      </c>
      <c r="D2099" t="s">
        <v>13562</v>
      </c>
      <c r="E2099" t="s">
        <v>20879</v>
      </c>
      <c r="F2099" t="s">
        <v>10701</v>
      </c>
      <c r="G2099" t="s">
        <v>7644</v>
      </c>
      <c r="H2099" t="s">
        <v>8877</v>
      </c>
      <c r="I2099" t="s">
        <v>5013</v>
      </c>
      <c r="J2099" t="s">
        <v>3496</v>
      </c>
      <c r="K2099" t="s">
        <v>5340</v>
      </c>
      <c r="L2099" t="s">
        <v>13563</v>
      </c>
      <c r="M2099" t="s">
        <v>13564</v>
      </c>
      <c r="N2099" t="s">
        <v>4513</v>
      </c>
      <c r="O2099" t="s">
        <v>5826</v>
      </c>
      <c r="P2099">
        <v>63</v>
      </c>
      <c r="Q2099" t="s">
        <v>5925</v>
      </c>
      <c r="R2099">
        <v>160</v>
      </c>
      <c r="S2099" t="s">
        <v>13565</v>
      </c>
      <c r="T2099" t="s">
        <v>13565</v>
      </c>
      <c r="U2099" t="s">
        <v>4780</v>
      </c>
    </row>
    <row r="2100" spans="1:21" x14ac:dyDescent="0.2">
      <c r="A2100">
        <v>4657</v>
      </c>
      <c r="B2100" t="s">
        <v>1697</v>
      </c>
      <c r="C2100" t="s">
        <v>5906</v>
      </c>
      <c r="D2100" t="s">
        <v>13566</v>
      </c>
      <c r="E2100" t="s">
        <v>20879</v>
      </c>
      <c r="F2100" t="s">
        <v>10701</v>
      </c>
      <c r="G2100" t="s">
        <v>3625</v>
      </c>
      <c r="H2100" t="s">
        <v>6713</v>
      </c>
      <c r="I2100" t="s">
        <v>7041</v>
      </c>
      <c r="J2100" t="s">
        <v>3671</v>
      </c>
      <c r="K2100" t="s">
        <v>3430</v>
      </c>
      <c r="L2100" t="s">
        <v>13567</v>
      </c>
      <c r="M2100" t="s">
        <v>4187</v>
      </c>
      <c r="N2100" t="s">
        <v>3394</v>
      </c>
      <c r="O2100" t="s">
        <v>4421</v>
      </c>
      <c r="P2100">
        <v>65</v>
      </c>
      <c r="Q2100" t="s">
        <v>5925</v>
      </c>
      <c r="R2100">
        <v>160</v>
      </c>
      <c r="S2100" t="s">
        <v>13568</v>
      </c>
      <c r="T2100" t="s">
        <v>13568</v>
      </c>
      <c r="U2100" t="s">
        <v>4655</v>
      </c>
    </row>
    <row r="2101" spans="1:21" x14ac:dyDescent="0.2">
      <c r="A2101">
        <v>4658</v>
      </c>
      <c r="B2101" t="s">
        <v>1697</v>
      </c>
      <c r="C2101" t="s">
        <v>13569</v>
      </c>
      <c r="D2101" t="s">
        <v>13570</v>
      </c>
      <c r="F2101" t="s">
        <v>12716</v>
      </c>
      <c r="G2101" t="s">
        <v>3747</v>
      </c>
      <c r="H2101" t="s">
        <v>5977</v>
      </c>
      <c r="I2101" t="s">
        <v>3428</v>
      </c>
      <c r="J2101" t="s">
        <v>3411</v>
      </c>
      <c r="K2101" t="s">
        <v>3422</v>
      </c>
      <c r="L2101" t="s">
        <v>13571</v>
      </c>
      <c r="M2101" t="s">
        <v>13572</v>
      </c>
      <c r="N2101" t="s">
        <v>3433</v>
      </c>
      <c r="O2101" t="s">
        <v>5826</v>
      </c>
      <c r="P2101">
        <v>63</v>
      </c>
      <c r="Q2101" t="s">
        <v>5925</v>
      </c>
      <c r="R2101">
        <v>160</v>
      </c>
      <c r="S2101" t="s">
        <v>8949</v>
      </c>
      <c r="T2101" t="s">
        <v>8949</v>
      </c>
      <c r="U2101" t="s">
        <v>13573</v>
      </c>
    </row>
    <row r="2102" spans="1:21" x14ac:dyDescent="0.2">
      <c r="A2102">
        <v>4659</v>
      </c>
      <c r="B2102" t="s">
        <v>1697</v>
      </c>
      <c r="C2102" t="s">
        <v>13574</v>
      </c>
      <c r="D2102" t="s">
        <v>13575</v>
      </c>
      <c r="F2102" t="s">
        <v>8441</v>
      </c>
      <c r="G2102" t="s">
        <v>3387</v>
      </c>
      <c r="H2102" t="s">
        <v>8753</v>
      </c>
      <c r="I2102" t="s">
        <v>3595</v>
      </c>
      <c r="J2102" t="s">
        <v>6825</v>
      </c>
      <c r="K2102" t="s">
        <v>3545</v>
      </c>
      <c r="L2102" t="s">
        <v>13576</v>
      </c>
      <c r="M2102" t="s">
        <v>13577</v>
      </c>
      <c r="N2102" t="s">
        <v>3394</v>
      </c>
      <c r="O2102" t="s">
        <v>5826</v>
      </c>
      <c r="P2102">
        <v>63</v>
      </c>
      <c r="Q2102" t="s">
        <v>5925</v>
      </c>
      <c r="R2102">
        <v>160</v>
      </c>
      <c r="S2102" t="s">
        <v>8949</v>
      </c>
      <c r="T2102" t="s">
        <v>8949</v>
      </c>
      <c r="U2102" t="s">
        <v>5067</v>
      </c>
    </row>
    <row r="2103" spans="1:21" x14ac:dyDescent="0.2">
      <c r="A2103">
        <v>466</v>
      </c>
      <c r="B2103" t="s">
        <v>1697</v>
      </c>
      <c r="C2103" t="s">
        <v>13578</v>
      </c>
      <c r="D2103" t="s">
        <v>13579</v>
      </c>
      <c r="F2103" t="s">
        <v>3585</v>
      </c>
      <c r="G2103" t="s">
        <v>3435</v>
      </c>
      <c r="H2103" t="s">
        <v>5062</v>
      </c>
      <c r="I2103" t="s">
        <v>8790</v>
      </c>
      <c r="J2103" t="s">
        <v>20949</v>
      </c>
      <c r="K2103" t="s">
        <v>3497</v>
      </c>
      <c r="L2103" t="s">
        <v>20997</v>
      </c>
      <c r="M2103" t="s">
        <v>13580</v>
      </c>
      <c r="N2103" t="s">
        <v>20964</v>
      </c>
      <c r="O2103" t="s">
        <v>6570</v>
      </c>
      <c r="P2103">
        <v>52</v>
      </c>
      <c r="Q2103" t="s">
        <v>5178</v>
      </c>
      <c r="R2103">
        <v>151</v>
      </c>
      <c r="S2103" t="s">
        <v>13581</v>
      </c>
      <c r="T2103" t="s">
        <v>13581</v>
      </c>
      <c r="U2103" t="s">
        <v>7021</v>
      </c>
    </row>
    <row r="2104" spans="1:21" x14ac:dyDescent="0.2">
      <c r="A2104">
        <v>4660</v>
      </c>
      <c r="B2104" t="s">
        <v>1697</v>
      </c>
      <c r="C2104" t="s">
        <v>13582</v>
      </c>
      <c r="D2104" t="s">
        <v>13583</v>
      </c>
      <c r="F2104" t="s">
        <v>8441</v>
      </c>
      <c r="G2104" t="s">
        <v>6905</v>
      </c>
      <c r="H2104" t="s">
        <v>3945</v>
      </c>
      <c r="I2104" t="s">
        <v>22206</v>
      </c>
      <c r="J2104" t="s">
        <v>5823</v>
      </c>
      <c r="K2104" t="s">
        <v>3391</v>
      </c>
      <c r="L2104" t="s">
        <v>13584</v>
      </c>
      <c r="M2104" t="s">
        <v>13585</v>
      </c>
      <c r="O2104" t="s">
        <v>5826</v>
      </c>
      <c r="P2104">
        <v>62</v>
      </c>
      <c r="S2104" t="s">
        <v>13222</v>
      </c>
      <c r="T2104" t="s">
        <v>13222</v>
      </c>
      <c r="U2104" t="s">
        <v>13222</v>
      </c>
    </row>
    <row r="2105" spans="1:21" x14ac:dyDescent="0.2">
      <c r="A2105">
        <v>4661</v>
      </c>
      <c r="B2105" t="s">
        <v>1697</v>
      </c>
      <c r="C2105" t="s">
        <v>13586</v>
      </c>
      <c r="D2105" t="s">
        <v>13587</v>
      </c>
      <c r="F2105" t="s">
        <v>8441</v>
      </c>
      <c r="G2105" t="s">
        <v>3387</v>
      </c>
      <c r="H2105" t="s">
        <v>13588</v>
      </c>
      <c r="I2105" t="s">
        <v>22206</v>
      </c>
      <c r="J2105" t="s">
        <v>22225</v>
      </c>
      <c r="K2105" t="s">
        <v>3422</v>
      </c>
      <c r="L2105" t="s">
        <v>13589</v>
      </c>
      <c r="M2105" t="s">
        <v>6817</v>
      </c>
      <c r="N2105" t="s">
        <v>3490</v>
      </c>
      <c r="S2105" t="s">
        <v>5919</v>
      </c>
      <c r="T2105" t="s">
        <v>5919</v>
      </c>
      <c r="U2105" t="s">
        <v>5919</v>
      </c>
    </row>
    <row r="2106" spans="1:21" x14ac:dyDescent="0.2">
      <c r="A2106">
        <v>4662</v>
      </c>
      <c r="B2106" t="s">
        <v>1697</v>
      </c>
      <c r="C2106" t="s">
        <v>13590</v>
      </c>
      <c r="D2106" t="s">
        <v>5202</v>
      </c>
      <c r="E2106" t="s">
        <v>20879</v>
      </c>
      <c r="F2106" t="s">
        <v>8927</v>
      </c>
      <c r="G2106" t="s">
        <v>4593</v>
      </c>
      <c r="H2106" t="s">
        <v>4174</v>
      </c>
      <c r="I2106" t="s">
        <v>22206</v>
      </c>
      <c r="J2106" t="s">
        <v>5823</v>
      </c>
      <c r="K2106" t="s">
        <v>3921</v>
      </c>
      <c r="L2106" t="s">
        <v>13591</v>
      </c>
      <c r="M2106" t="s">
        <v>13592</v>
      </c>
      <c r="O2106" t="s">
        <v>4421</v>
      </c>
      <c r="P2106">
        <v>61</v>
      </c>
      <c r="S2106" t="s">
        <v>9479</v>
      </c>
      <c r="T2106" t="s">
        <v>9479</v>
      </c>
      <c r="U2106" t="s">
        <v>9479</v>
      </c>
    </row>
    <row r="2107" spans="1:21" x14ac:dyDescent="0.2">
      <c r="A2107">
        <v>4663</v>
      </c>
      <c r="B2107" t="s">
        <v>1697</v>
      </c>
      <c r="C2107" t="s">
        <v>13593</v>
      </c>
      <c r="D2107" t="s">
        <v>13594</v>
      </c>
      <c r="F2107" t="s">
        <v>8441</v>
      </c>
      <c r="G2107" t="s">
        <v>3387</v>
      </c>
      <c r="H2107" t="s">
        <v>13595</v>
      </c>
      <c r="I2107" t="s">
        <v>3627</v>
      </c>
      <c r="J2107" t="s">
        <v>3467</v>
      </c>
      <c r="K2107" t="s">
        <v>3422</v>
      </c>
      <c r="L2107" t="s">
        <v>13596</v>
      </c>
      <c r="M2107" t="s">
        <v>13597</v>
      </c>
      <c r="N2107" t="s">
        <v>3433</v>
      </c>
      <c r="O2107" t="s">
        <v>4421</v>
      </c>
      <c r="P2107">
        <v>60</v>
      </c>
      <c r="Q2107" t="s">
        <v>5925</v>
      </c>
      <c r="R2107">
        <v>163</v>
      </c>
      <c r="S2107" t="s">
        <v>9814</v>
      </c>
      <c r="T2107" t="s">
        <v>9814</v>
      </c>
      <c r="U2107" t="s">
        <v>9505</v>
      </c>
    </row>
    <row r="2108" spans="1:21" x14ac:dyDescent="0.2">
      <c r="A2108">
        <v>4664</v>
      </c>
      <c r="B2108" t="s">
        <v>1697</v>
      </c>
      <c r="C2108" t="s">
        <v>13598</v>
      </c>
      <c r="D2108" t="s">
        <v>4678</v>
      </c>
      <c r="E2108" t="s">
        <v>20884</v>
      </c>
      <c r="F2108" t="s">
        <v>8436</v>
      </c>
      <c r="G2108" t="s">
        <v>3465</v>
      </c>
      <c r="H2108" t="s">
        <v>4174</v>
      </c>
      <c r="I2108" t="s">
        <v>22206</v>
      </c>
      <c r="J2108" t="s">
        <v>5823</v>
      </c>
      <c r="K2108" t="s">
        <v>6121</v>
      </c>
      <c r="L2108" t="s">
        <v>13599</v>
      </c>
      <c r="M2108" t="s">
        <v>13600</v>
      </c>
      <c r="O2108" t="s">
        <v>4281</v>
      </c>
      <c r="P2108">
        <v>68</v>
      </c>
      <c r="S2108" t="s">
        <v>9467</v>
      </c>
      <c r="T2108" t="s">
        <v>9467</v>
      </c>
      <c r="U2108" t="s">
        <v>9467</v>
      </c>
    </row>
    <row r="2109" spans="1:21" x14ac:dyDescent="0.2">
      <c r="A2109">
        <v>4665</v>
      </c>
      <c r="B2109" t="s">
        <v>1697</v>
      </c>
      <c r="C2109" t="s">
        <v>13601</v>
      </c>
      <c r="D2109" t="s">
        <v>4678</v>
      </c>
      <c r="E2109" t="s">
        <v>20884</v>
      </c>
      <c r="F2109" t="s">
        <v>8436</v>
      </c>
      <c r="G2109" t="s">
        <v>3387</v>
      </c>
      <c r="H2109" t="s">
        <v>4174</v>
      </c>
      <c r="I2109" t="s">
        <v>22206</v>
      </c>
      <c r="J2109" t="s">
        <v>5823</v>
      </c>
      <c r="K2109" t="s">
        <v>3497</v>
      </c>
      <c r="L2109" t="s">
        <v>13602</v>
      </c>
      <c r="M2109" t="s">
        <v>13603</v>
      </c>
      <c r="O2109" t="s">
        <v>4281</v>
      </c>
      <c r="P2109">
        <v>68</v>
      </c>
      <c r="S2109" t="s">
        <v>12632</v>
      </c>
      <c r="T2109" t="s">
        <v>12632</v>
      </c>
      <c r="U2109" t="s">
        <v>12632</v>
      </c>
    </row>
    <row r="2110" spans="1:21" x14ac:dyDescent="0.2">
      <c r="A2110">
        <v>4666</v>
      </c>
      <c r="B2110" t="s">
        <v>1697</v>
      </c>
      <c r="C2110" t="s">
        <v>13604</v>
      </c>
      <c r="D2110" t="s">
        <v>4678</v>
      </c>
      <c r="E2110" t="s">
        <v>20884</v>
      </c>
      <c r="F2110" t="s">
        <v>8436</v>
      </c>
      <c r="G2110" t="s">
        <v>5547</v>
      </c>
      <c r="H2110" t="s">
        <v>4174</v>
      </c>
      <c r="I2110" t="s">
        <v>22206</v>
      </c>
      <c r="J2110" t="s">
        <v>5823</v>
      </c>
      <c r="K2110" t="s">
        <v>6121</v>
      </c>
      <c r="L2110" t="s">
        <v>13605</v>
      </c>
      <c r="M2110" t="s">
        <v>13606</v>
      </c>
      <c r="O2110" t="s">
        <v>5826</v>
      </c>
      <c r="P2110">
        <v>62</v>
      </c>
      <c r="S2110" t="s">
        <v>8949</v>
      </c>
      <c r="T2110" t="s">
        <v>8949</v>
      </c>
      <c r="U2110" t="s">
        <v>8949</v>
      </c>
    </row>
    <row r="2111" spans="1:21" x14ac:dyDescent="0.2">
      <c r="A2111">
        <v>4667</v>
      </c>
      <c r="B2111" t="s">
        <v>1697</v>
      </c>
      <c r="C2111" t="s">
        <v>13607</v>
      </c>
      <c r="D2111" t="s">
        <v>5202</v>
      </c>
      <c r="E2111" t="s">
        <v>20879</v>
      </c>
      <c r="F2111" t="s">
        <v>8927</v>
      </c>
      <c r="G2111" t="s">
        <v>3387</v>
      </c>
      <c r="H2111" t="s">
        <v>4174</v>
      </c>
      <c r="I2111" t="s">
        <v>22206</v>
      </c>
      <c r="J2111" t="s">
        <v>5823</v>
      </c>
      <c r="K2111" t="s">
        <v>3921</v>
      </c>
      <c r="L2111" t="s">
        <v>13608</v>
      </c>
      <c r="M2111" t="s">
        <v>13609</v>
      </c>
      <c r="O2111" t="s">
        <v>4232</v>
      </c>
      <c r="P2111">
        <v>67</v>
      </c>
      <c r="S2111" t="s">
        <v>11770</v>
      </c>
      <c r="T2111" t="s">
        <v>11770</v>
      </c>
      <c r="U2111" t="s">
        <v>11770</v>
      </c>
    </row>
    <row r="2112" spans="1:21" x14ac:dyDescent="0.2">
      <c r="A2112">
        <v>4668</v>
      </c>
      <c r="B2112" t="s">
        <v>1697</v>
      </c>
      <c r="C2112" t="s">
        <v>13610</v>
      </c>
      <c r="D2112" t="s">
        <v>5202</v>
      </c>
      <c r="E2112" t="s">
        <v>20879</v>
      </c>
      <c r="F2112" t="s">
        <v>8927</v>
      </c>
      <c r="G2112" t="s">
        <v>3387</v>
      </c>
      <c r="H2112" t="s">
        <v>4174</v>
      </c>
      <c r="I2112" t="s">
        <v>22206</v>
      </c>
      <c r="J2112" t="s">
        <v>5823</v>
      </c>
      <c r="K2112" t="s">
        <v>3921</v>
      </c>
      <c r="L2112" t="s">
        <v>13611</v>
      </c>
      <c r="M2112" t="s">
        <v>13612</v>
      </c>
      <c r="O2112" t="s">
        <v>4281</v>
      </c>
      <c r="P2112">
        <v>68</v>
      </c>
      <c r="S2112" t="s">
        <v>5720</v>
      </c>
      <c r="T2112" t="s">
        <v>5720</v>
      </c>
      <c r="U2112" t="s">
        <v>5720</v>
      </c>
    </row>
    <row r="2113" spans="1:21" x14ac:dyDescent="0.2">
      <c r="A2113">
        <v>4669</v>
      </c>
      <c r="B2113" t="s">
        <v>1697</v>
      </c>
      <c r="C2113" t="s">
        <v>13613</v>
      </c>
      <c r="D2113" t="s">
        <v>5202</v>
      </c>
      <c r="E2113" t="s">
        <v>20879</v>
      </c>
      <c r="F2113" t="s">
        <v>8927</v>
      </c>
      <c r="G2113" t="s">
        <v>3542</v>
      </c>
      <c r="H2113" t="s">
        <v>4174</v>
      </c>
      <c r="I2113" t="s">
        <v>22206</v>
      </c>
      <c r="J2113" t="s">
        <v>5823</v>
      </c>
      <c r="K2113" t="s">
        <v>5340</v>
      </c>
      <c r="L2113" t="s">
        <v>13614</v>
      </c>
      <c r="M2113" t="s">
        <v>13615</v>
      </c>
      <c r="O2113" t="s">
        <v>4232</v>
      </c>
      <c r="P2113">
        <v>67</v>
      </c>
      <c r="S2113" t="s">
        <v>11124</v>
      </c>
      <c r="T2113" t="s">
        <v>11124</v>
      </c>
      <c r="U2113" t="s">
        <v>11124</v>
      </c>
    </row>
    <row r="2114" spans="1:21" x14ac:dyDescent="0.2">
      <c r="A2114">
        <v>467</v>
      </c>
      <c r="B2114" t="s">
        <v>1697</v>
      </c>
      <c r="C2114" t="s">
        <v>13616</v>
      </c>
      <c r="D2114" t="s">
        <v>5202</v>
      </c>
      <c r="E2114" t="s">
        <v>20879</v>
      </c>
      <c r="F2114" t="s">
        <v>7919</v>
      </c>
      <c r="G2114" t="s">
        <v>22311</v>
      </c>
      <c r="H2114" t="s">
        <v>21613</v>
      </c>
      <c r="I2114" t="s">
        <v>22206</v>
      </c>
      <c r="J2114" t="s">
        <v>22312</v>
      </c>
      <c r="K2114" t="s">
        <v>3497</v>
      </c>
      <c r="L2114" t="s">
        <v>13617</v>
      </c>
      <c r="M2114" t="s">
        <v>13618</v>
      </c>
      <c r="N2114" t="s">
        <v>22313</v>
      </c>
      <c r="O2114" t="s">
        <v>5370</v>
      </c>
      <c r="P2114">
        <v>52</v>
      </c>
      <c r="S2114" t="s">
        <v>13619</v>
      </c>
      <c r="T2114" t="s">
        <v>13619</v>
      </c>
      <c r="U2114" t="s">
        <v>13619</v>
      </c>
    </row>
    <row r="2115" spans="1:21" x14ac:dyDescent="0.2">
      <c r="A2115">
        <v>4670</v>
      </c>
      <c r="B2115" t="s">
        <v>1697</v>
      </c>
      <c r="C2115" t="s">
        <v>13620</v>
      </c>
      <c r="D2115" t="s">
        <v>5202</v>
      </c>
      <c r="E2115" t="s">
        <v>20879</v>
      </c>
      <c r="F2115" t="s">
        <v>8927</v>
      </c>
      <c r="G2115" t="s">
        <v>21614</v>
      </c>
      <c r="H2115" t="s">
        <v>4658</v>
      </c>
      <c r="I2115" t="s">
        <v>5822</v>
      </c>
      <c r="J2115" t="s">
        <v>5477</v>
      </c>
      <c r="K2115" t="s">
        <v>3921</v>
      </c>
      <c r="L2115" t="s">
        <v>13621</v>
      </c>
      <c r="M2115" t="s">
        <v>13622</v>
      </c>
      <c r="O2115" t="s">
        <v>4281</v>
      </c>
      <c r="P2115">
        <v>68</v>
      </c>
      <c r="S2115" t="s">
        <v>13164</v>
      </c>
      <c r="T2115" t="s">
        <v>13164</v>
      </c>
      <c r="U2115" t="s">
        <v>13164</v>
      </c>
    </row>
    <row r="2116" spans="1:21" x14ac:dyDescent="0.2">
      <c r="A2116">
        <v>4671</v>
      </c>
      <c r="B2116" t="s">
        <v>1697</v>
      </c>
      <c r="C2116" t="s">
        <v>13623</v>
      </c>
      <c r="D2116" t="s">
        <v>5438</v>
      </c>
      <c r="F2116" t="s">
        <v>8441</v>
      </c>
      <c r="G2116" t="s">
        <v>3885</v>
      </c>
      <c r="H2116" t="s">
        <v>7018</v>
      </c>
      <c r="I2116" t="s">
        <v>3595</v>
      </c>
      <c r="J2116" t="s">
        <v>3963</v>
      </c>
      <c r="K2116" t="s">
        <v>3422</v>
      </c>
      <c r="L2116" t="s">
        <v>13624</v>
      </c>
      <c r="M2116" t="s">
        <v>13625</v>
      </c>
      <c r="O2116" t="s">
        <v>4421</v>
      </c>
      <c r="P2116">
        <v>61</v>
      </c>
      <c r="S2116" t="s">
        <v>13626</v>
      </c>
      <c r="T2116" t="s">
        <v>13626</v>
      </c>
      <c r="U2116" t="s">
        <v>13626</v>
      </c>
    </row>
    <row r="2117" spans="1:21" x14ac:dyDescent="0.2">
      <c r="A2117">
        <v>4672</v>
      </c>
      <c r="B2117" t="s">
        <v>1697</v>
      </c>
      <c r="C2117" t="s">
        <v>13627</v>
      </c>
      <c r="D2117" t="s">
        <v>13628</v>
      </c>
      <c r="F2117" t="s">
        <v>9725</v>
      </c>
      <c r="G2117" t="s">
        <v>3625</v>
      </c>
      <c r="H2117" t="s">
        <v>12601</v>
      </c>
      <c r="I2117" t="s">
        <v>9763</v>
      </c>
      <c r="J2117" t="s">
        <v>10071</v>
      </c>
      <c r="K2117" t="s">
        <v>3422</v>
      </c>
      <c r="L2117" t="s">
        <v>13629</v>
      </c>
      <c r="M2117" t="s">
        <v>13630</v>
      </c>
      <c r="O2117" t="s">
        <v>4421</v>
      </c>
      <c r="P2117">
        <v>60</v>
      </c>
      <c r="Q2117" t="s">
        <v>5925</v>
      </c>
      <c r="R2117">
        <v>163</v>
      </c>
      <c r="S2117" t="s">
        <v>10246</v>
      </c>
      <c r="T2117" t="s">
        <v>10246</v>
      </c>
      <c r="U2117" t="s">
        <v>3471</v>
      </c>
    </row>
    <row r="2118" spans="1:21" x14ac:dyDescent="0.2">
      <c r="A2118">
        <v>4673</v>
      </c>
      <c r="B2118" t="s">
        <v>1697</v>
      </c>
      <c r="C2118" t="s">
        <v>5927</v>
      </c>
      <c r="D2118" t="s">
        <v>13631</v>
      </c>
      <c r="F2118" t="s">
        <v>8441</v>
      </c>
      <c r="G2118" t="s">
        <v>13632</v>
      </c>
      <c r="H2118" t="s">
        <v>6824</v>
      </c>
      <c r="I2118" t="s">
        <v>3595</v>
      </c>
      <c r="J2118" t="s">
        <v>3963</v>
      </c>
      <c r="K2118" t="s">
        <v>3422</v>
      </c>
      <c r="L2118" t="s">
        <v>13633</v>
      </c>
      <c r="M2118" t="s">
        <v>13634</v>
      </c>
      <c r="O2118" t="s">
        <v>5826</v>
      </c>
      <c r="P2118">
        <v>62</v>
      </c>
      <c r="S2118" t="s">
        <v>3775</v>
      </c>
      <c r="T2118" t="s">
        <v>3775</v>
      </c>
      <c r="U2118" t="s">
        <v>3775</v>
      </c>
    </row>
    <row r="2119" spans="1:21" x14ac:dyDescent="0.2">
      <c r="A2119">
        <v>4674</v>
      </c>
      <c r="B2119" t="s">
        <v>1697</v>
      </c>
      <c r="C2119" t="s">
        <v>13635</v>
      </c>
      <c r="D2119" t="s">
        <v>13636</v>
      </c>
      <c r="F2119" t="s">
        <v>13637</v>
      </c>
      <c r="G2119" t="s">
        <v>3387</v>
      </c>
      <c r="H2119" t="s">
        <v>4174</v>
      </c>
      <c r="I2119" t="s">
        <v>22206</v>
      </c>
      <c r="J2119" t="s">
        <v>5823</v>
      </c>
      <c r="K2119" t="s">
        <v>3921</v>
      </c>
      <c r="L2119" t="s">
        <v>13638</v>
      </c>
      <c r="M2119" t="s">
        <v>13639</v>
      </c>
      <c r="N2119" t="s">
        <v>8512</v>
      </c>
      <c r="O2119" t="s">
        <v>4232</v>
      </c>
      <c r="P2119">
        <v>67</v>
      </c>
      <c r="S2119" t="s">
        <v>5322</v>
      </c>
      <c r="T2119" t="s">
        <v>5322</v>
      </c>
      <c r="U2119" t="s">
        <v>5322</v>
      </c>
    </row>
    <row r="2120" spans="1:21" x14ac:dyDescent="0.2">
      <c r="A2120">
        <v>4675</v>
      </c>
      <c r="B2120" t="s">
        <v>1697</v>
      </c>
      <c r="C2120" t="s">
        <v>13640</v>
      </c>
      <c r="D2120" t="s">
        <v>4678</v>
      </c>
      <c r="E2120" t="s">
        <v>20884</v>
      </c>
      <c r="F2120" t="s">
        <v>8436</v>
      </c>
      <c r="G2120" t="s">
        <v>5547</v>
      </c>
      <c r="H2120" t="s">
        <v>4174</v>
      </c>
      <c r="I2120" t="s">
        <v>22206</v>
      </c>
      <c r="J2120" t="s">
        <v>5823</v>
      </c>
      <c r="K2120" t="s">
        <v>3921</v>
      </c>
      <c r="L2120" t="s">
        <v>13641</v>
      </c>
      <c r="M2120" t="s">
        <v>13642</v>
      </c>
      <c r="O2120" t="s">
        <v>4281</v>
      </c>
      <c r="P2120">
        <v>68</v>
      </c>
      <c r="S2120" t="s">
        <v>13643</v>
      </c>
      <c r="T2120" t="s">
        <v>13643</v>
      </c>
      <c r="U2120" t="s">
        <v>13643</v>
      </c>
    </row>
    <row r="2121" spans="1:21" x14ac:dyDescent="0.2">
      <c r="A2121">
        <v>4676</v>
      </c>
      <c r="B2121" t="s">
        <v>1697</v>
      </c>
      <c r="C2121" t="s">
        <v>13644</v>
      </c>
      <c r="D2121" t="s">
        <v>5202</v>
      </c>
      <c r="E2121" t="s">
        <v>20879</v>
      </c>
      <c r="F2121" t="s">
        <v>8927</v>
      </c>
      <c r="G2121" t="s">
        <v>3387</v>
      </c>
      <c r="H2121" t="s">
        <v>4174</v>
      </c>
      <c r="I2121" t="s">
        <v>22206</v>
      </c>
      <c r="J2121" t="s">
        <v>5823</v>
      </c>
      <c r="K2121" t="s">
        <v>3422</v>
      </c>
      <c r="L2121" t="s">
        <v>13645</v>
      </c>
      <c r="M2121" t="s">
        <v>13646</v>
      </c>
      <c r="O2121" t="s">
        <v>4232</v>
      </c>
      <c r="P2121">
        <v>67</v>
      </c>
      <c r="S2121" t="s">
        <v>6022</v>
      </c>
      <c r="T2121" t="s">
        <v>6022</v>
      </c>
      <c r="U2121" t="s">
        <v>6022</v>
      </c>
    </row>
    <row r="2122" spans="1:21" x14ac:dyDescent="0.2">
      <c r="A2122">
        <v>4677</v>
      </c>
      <c r="B2122" t="s">
        <v>1697</v>
      </c>
      <c r="C2122" t="s">
        <v>13647</v>
      </c>
      <c r="D2122" t="s">
        <v>4678</v>
      </c>
      <c r="E2122" t="s">
        <v>20884</v>
      </c>
      <c r="F2122" t="s">
        <v>8436</v>
      </c>
      <c r="G2122" t="s">
        <v>5547</v>
      </c>
      <c r="H2122" t="s">
        <v>4174</v>
      </c>
      <c r="I2122" t="s">
        <v>22206</v>
      </c>
      <c r="J2122" t="s">
        <v>5823</v>
      </c>
      <c r="K2122" t="s">
        <v>3430</v>
      </c>
      <c r="L2122" t="s">
        <v>13648</v>
      </c>
      <c r="M2122" t="s">
        <v>13649</v>
      </c>
      <c r="O2122" t="s">
        <v>5826</v>
      </c>
      <c r="P2122">
        <v>62</v>
      </c>
      <c r="S2122" t="s">
        <v>6869</v>
      </c>
      <c r="T2122" t="s">
        <v>6869</v>
      </c>
      <c r="U2122" t="s">
        <v>6869</v>
      </c>
    </row>
    <row r="2123" spans="1:21" x14ac:dyDescent="0.2">
      <c r="A2123">
        <v>4678</v>
      </c>
      <c r="B2123" t="s">
        <v>1697</v>
      </c>
      <c r="C2123" t="s">
        <v>13650</v>
      </c>
      <c r="D2123" t="s">
        <v>5202</v>
      </c>
      <c r="E2123" t="s">
        <v>20879</v>
      </c>
      <c r="F2123" t="s">
        <v>8927</v>
      </c>
      <c r="G2123" t="s">
        <v>3387</v>
      </c>
      <c r="H2123" t="s">
        <v>4174</v>
      </c>
      <c r="I2123" t="s">
        <v>22206</v>
      </c>
      <c r="J2123" t="s">
        <v>5823</v>
      </c>
      <c r="K2123" t="s">
        <v>3921</v>
      </c>
      <c r="L2123" t="s">
        <v>13651</v>
      </c>
      <c r="M2123" t="s">
        <v>13652</v>
      </c>
      <c r="O2123" t="s">
        <v>4421</v>
      </c>
      <c r="P2123">
        <v>61</v>
      </c>
      <c r="S2123" t="s">
        <v>9479</v>
      </c>
      <c r="T2123" t="s">
        <v>9479</v>
      </c>
      <c r="U2123" t="s">
        <v>9479</v>
      </c>
    </row>
    <row r="2124" spans="1:21" x14ac:dyDescent="0.2">
      <c r="A2124">
        <v>4679</v>
      </c>
      <c r="B2124" t="s">
        <v>1697</v>
      </c>
      <c r="C2124" t="s">
        <v>13653</v>
      </c>
      <c r="D2124" t="s">
        <v>4678</v>
      </c>
      <c r="E2124" t="s">
        <v>20884</v>
      </c>
      <c r="F2124" t="s">
        <v>8436</v>
      </c>
      <c r="G2124" t="s">
        <v>5547</v>
      </c>
      <c r="H2124" t="s">
        <v>4174</v>
      </c>
      <c r="I2124" t="s">
        <v>22206</v>
      </c>
      <c r="J2124" t="s">
        <v>5823</v>
      </c>
      <c r="K2124" t="s">
        <v>3921</v>
      </c>
      <c r="L2124" t="s">
        <v>13654</v>
      </c>
      <c r="M2124" t="s">
        <v>13655</v>
      </c>
      <c r="O2124" t="s">
        <v>5826</v>
      </c>
      <c r="P2124">
        <v>62</v>
      </c>
      <c r="S2124" t="s">
        <v>4055</v>
      </c>
      <c r="T2124" t="s">
        <v>4055</v>
      </c>
      <c r="U2124" t="s">
        <v>4055</v>
      </c>
    </row>
    <row r="2125" spans="1:21" x14ac:dyDescent="0.2">
      <c r="A2125">
        <v>468</v>
      </c>
      <c r="B2125" t="s">
        <v>1697</v>
      </c>
      <c r="C2125" t="s">
        <v>13656</v>
      </c>
      <c r="D2125" t="s">
        <v>5202</v>
      </c>
      <c r="F2125" t="s">
        <v>8927</v>
      </c>
      <c r="G2125" t="s">
        <v>22314</v>
      </c>
      <c r="H2125" t="s">
        <v>4174</v>
      </c>
      <c r="I2125" t="s">
        <v>4504</v>
      </c>
      <c r="J2125" t="s">
        <v>22315</v>
      </c>
      <c r="K2125" t="s">
        <v>3497</v>
      </c>
      <c r="L2125" t="s">
        <v>13657</v>
      </c>
      <c r="M2125" t="s">
        <v>22316</v>
      </c>
      <c r="O2125" t="s">
        <v>4281</v>
      </c>
      <c r="P2125">
        <v>68</v>
      </c>
      <c r="S2125" t="s">
        <v>12065</v>
      </c>
      <c r="T2125" t="s">
        <v>12065</v>
      </c>
      <c r="U2125" t="s">
        <v>12065</v>
      </c>
    </row>
    <row r="2126" spans="1:21" x14ac:dyDescent="0.2">
      <c r="A2126">
        <v>4680</v>
      </c>
      <c r="B2126" t="s">
        <v>1697</v>
      </c>
      <c r="C2126" t="s">
        <v>13658</v>
      </c>
      <c r="D2126" t="s">
        <v>4678</v>
      </c>
      <c r="E2126" t="s">
        <v>20884</v>
      </c>
      <c r="F2126" t="s">
        <v>8436</v>
      </c>
      <c r="G2126" t="s">
        <v>3387</v>
      </c>
      <c r="H2126" t="s">
        <v>4174</v>
      </c>
      <c r="I2126" t="s">
        <v>22206</v>
      </c>
      <c r="J2126" t="s">
        <v>5823</v>
      </c>
      <c r="K2126" t="s">
        <v>5340</v>
      </c>
      <c r="L2126" t="s">
        <v>13659</v>
      </c>
      <c r="M2126" t="s">
        <v>13660</v>
      </c>
      <c r="O2126" t="s">
        <v>4232</v>
      </c>
      <c r="P2126">
        <v>67</v>
      </c>
      <c r="S2126" t="s">
        <v>13661</v>
      </c>
      <c r="T2126" t="s">
        <v>13661</v>
      </c>
      <c r="U2126" t="s">
        <v>13661</v>
      </c>
    </row>
    <row r="2127" spans="1:21" x14ac:dyDescent="0.2">
      <c r="A2127">
        <v>4681</v>
      </c>
      <c r="B2127" t="s">
        <v>1697</v>
      </c>
      <c r="C2127" t="s">
        <v>13662</v>
      </c>
      <c r="D2127" t="s">
        <v>4678</v>
      </c>
      <c r="E2127" t="s">
        <v>20884</v>
      </c>
      <c r="F2127" t="s">
        <v>8436</v>
      </c>
      <c r="G2127" t="s">
        <v>3387</v>
      </c>
      <c r="H2127" t="s">
        <v>4174</v>
      </c>
      <c r="I2127" t="s">
        <v>22206</v>
      </c>
      <c r="J2127" t="s">
        <v>5823</v>
      </c>
      <c r="K2127" t="s">
        <v>6121</v>
      </c>
      <c r="L2127" t="s">
        <v>13663</v>
      </c>
      <c r="M2127" t="s">
        <v>13664</v>
      </c>
      <c r="O2127" t="s">
        <v>4232</v>
      </c>
      <c r="P2127">
        <v>67</v>
      </c>
      <c r="S2127" t="s">
        <v>13665</v>
      </c>
      <c r="T2127" t="s">
        <v>13665</v>
      </c>
      <c r="U2127" t="s">
        <v>13665</v>
      </c>
    </row>
    <row r="2128" spans="1:21" x14ac:dyDescent="0.2">
      <c r="A2128">
        <v>4682</v>
      </c>
      <c r="B2128" t="s">
        <v>1697</v>
      </c>
      <c r="C2128" t="s">
        <v>13666</v>
      </c>
      <c r="D2128" t="s">
        <v>13667</v>
      </c>
      <c r="F2128" t="s">
        <v>3585</v>
      </c>
      <c r="G2128" t="s">
        <v>9087</v>
      </c>
      <c r="H2128" t="s">
        <v>20998</v>
      </c>
      <c r="I2128" t="s">
        <v>5487</v>
      </c>
      <c r="J2128" t="s">
        <v>3679</v>
      </c>
      <c r="K2128" t="s">
        <v>3545</v>
      </c>
      <c r="L2128" t="s">
        <v>13668</v>
      </c>
      <c r="M2128" t="s">
        <v>13669</v>
      </c>
      <c r="N2128" t="s">
        <v>3490</v>
      </c>
      <c r="S2128" t="s">
        <v>10323</v>
      </c>
      <c r="T2128" t="s">
        <v>10323</v>
      </c>
      <c r="U2128" t="s">
        <v>10323</v>
      </c>
    </row>
    <row r="2129" spans="1:21" x14ac:dyDescent="0.2">
      <c r="A2129">
        <v>4683</v>
      </c>
      <c r="B2129" t="s">
        <v>1697</v>
      </c>
      <c r="C2129" t="s">
        <v>13670</v>
      </c>
      <c r="D2129" t="s">
        <v>13671</v>
      </c>
      <c r="F2129" t="s">
        <v>3585</v>
      </c>
      <c r="G2129" t="s">
        <v>14072</v>
      </c>
      <c r="H2129" t="s">
        <v>21473</v>
      </c>
      <c r="I2129" t="s">
        <v>13672</v>
      </c>
      <c r="J2129" t="s">
        <v>8249</v>
      </c>
      <c r="K2129" t="s">
        <v>3422</v>
      </c>
      <c r="L2129" t="s">
        <v>13673</v>
      </c>
      <c r="M2129" t="s">
        <v>13674</v>
      </c>
      <c r="O2129" t="s">
        <v>3758</v>
      </c>
      <c r="P2129">
        <v>84</v>
      </c>
      <c r="Q2129" t="s">
        <v>4362</v>
      </c>
      <c r="R2129">
        <v>242</v>
      </c>
      <c r="S2129" t="s">
        <v>11000</v>
      </c>
      <c r="T2129" t="s">
        <v>11000</v>
      </c>
      <c r="U2129" t="s">
        <v>4948</v>
      </c>
    </row>
    <row r="2130" spans="1:21" x14ac:dyDescent="0.2">
      <c r="A2130">
        <v>4684</v>
      </c>
      <c r="B2130" t="s">
        <v>1697</v>
      </c>
      <c r="C2130" t="s">
        <v>13675</v>
      </c>
      <c r="D2130" t="s">
        <v>4678</v>
      </c>
      <c r="E2130" t="s">
        <v>20884</v>
      </c>
      <c r="F2130" t="s">
        <v>8436</v>
      </c>
      <c r="G2130" t="s">
        <v>13676</v>
      </c>
      <c r="H2130" t="s">
        <v>4174</v>
      </c>
      <c r="I2130" t="s">
        <v>22206</v>
      </c>
      <c r="J2130" t="s">
        <v>5823</v>
      </c>
      <c r="K2130" t="s">
        <v>3391</v>
      </c>
      <c r="L2130" t="s">
        <v>13677</v>
      </c>
      <c r="M2130" t="s">
        <v>13678</v>
      </c>
      <c r="O2130" t="s">
        <v>8463</v>
      </c>
      <c r="P2130">
        <v>66</v>
      </c>
      <c r="S2130" t="s">
        <v>13679</v>
      </c>
      <c r="T2130" t="s">
        <v>13679</v>
      </c>
      <c r="U2130" t="s">
        <v>13679</v>
      </c>
    </row>
    <row r="2131" spans="1:21" x14ac:dyDescent="0.2">
      <c r="A2131">
        <v>4685</v>
      </c>
      <c r="B2131" t="s">
        <v>1697</v>
      </c>
      <c r="C2131" t="s">
        <v>5989</v>
      </c>
      <c r="D2131" t="s">
        <v>5658</v>
      </c>
      <c r="F2131" t="s">
        <v>13441</v>
      </c>
      <c r="G2131" t="s">
        <v>3435</v>
      </c>
      <c r="H2131" t="s">
        <v>4174</v>
      </c>
      <c r="I2131" t="s">
        <v>22206</v>
      </c>
      <c r="J2131" t="s">
        <v>5823</v>
      </c>
      <c r="K2131" t="s">
        <v>3422</v>
      </c>
      <c r="L2131" t="s">
        <v>13680</v>
      </c>
      <c r="M2131" t="s">
        <v>13681</v>
      </c>
      <c r="O2131" t="s">
        <v>5826</v>
      </c>
      <c r="P2131">
        <v>62</v>
      </c>
      <c r="S2131" t="s">
        <v>9467</v>
      </c>
      <c r="T2131" t="s">
        <v>9467</v>
      </c>
      <c r="U2131" t="s">
        <v>9467</v>
      </c>
    </row>
    <row r="2132" spans="1:21" x14ac:dyDescent="0.2">
      <c r="A2132">
        <v>4686</v>
      </c>
      <c r="B2132" t="s">
        <v>1697</v>
      </c>
      <c r="C2132" t="s">
        <v>13682</v>
      </c>
      <c r="D2132" t="s">
        <v>4678</v>
      </c>
      <c r="E2132" t="s">
        <v>20884</v>
      </c>
      <c r="F2132" t="s">
        <v>8436</v>
      </c>
      <c r="G2132" t="s">
        <v>3387</v>
      </c>
      <c r="H2132" t="s">
        <v>4174</v>
      </c>
      <c r="I2132" t="s">
        <v>22206</v>
      </c>
      <c r="J2132" t="s">
        <v>5823</v>
      </c>
      <c r="K2132" t="s">
        <v>5340</v>
      </c>
      <c r="L2132" t="s">
        <v>13683</v>
      </c>
      <c r="M2132" t="s">
        <v>13684</v>
      </c>
      <c r="O2132" t="s">
        <v>5826</v>
      </c>
      <c r="P2132">
        <v>62</v>
      </c>
      <c r="S2132" t="s">
        <v>10986</v>
      </c>
      <c r="T2132" t="s">
        <v>10986</v>
      </c>
      <c r="U2132" t="s">
        <v>10986</v>
      </c>
    </row>
    <row r="2133" spans="1:21" x14ac:dyDescent="0.2">
      <c r="A2133">
        <v>4687</v>
      </c>
      <c r="B2133" t="s">
        <v>1697</v>
      </c>
      <c r="C2133" t="s">
        <v>13685</v>
      </c>
      <c r="D2133" t="s">
        <v>4678</v>
      </c>
      <c r="E2133" t="s">
        <v>20884</v>
      </c>
      <c r="F2133" t="s">
        <v>8436</v>
      </c>
      <c r="G2133" t="s">
        <v>5547</v>
      </c>
      <c r="H2133" t="s">
        <v>4174</v>
      </c>
      <c r="I2133" t="s">
        <v>22206</v>
      </c>
      <c r="J2133" t="s">
        <v>5823</v>
      </c>
      <c r="K2133" t="s">
        <v>9548</v>
      </c>
      <c r="L2133" t="s">
        <v>13686</v>
      </c>
      <c r="M2133" t="s">
        <v>13687</v>
      </c>
      <c r="O2133" t="s">
        <v>5826</v>
      </c>
      <c r="P2133">
        <v>62</v>
      </c>
      <c r="S2133" t="s">
        <v>8949</v>
      </c>
      <c r="T2133" t="s">
        <v>8949</v>
      </c>
      <c r="U2133" t="s">
        <v>8949</v>
      </c>
    </row>
    <row r="2134" spans="1:21" x14ac:dyDescent="0.2">
      <c r="A2134">
        <v>4688</v>
      </c>
      <c r="B2134" t="s">
        <v>1697</v>
      </c>
      <c r="C2134" t="s">
        <v>13688</v>
      </c>
      <c r="D2134" t="s">
        <v>13689</v>
      </c>
      <c r="F2134" t="s">
        <v>8672</v>
      </c>
      <c r="G2134" t="s">
        <v>3542</v>
      </c>
      <c r="H2134" t="s">
        <v>4174</v>
      </c>
      <c r="I2134" t="s">
        <v>22206</v>
      </c>
      <c r="J2134" t="s">
        <v>5823</v>
      </c>
      <c r="K2134" t="s">
        <v>3430</v>
      </c>
      <c r="L2134" t="s">
        <v>13690</v>
      </c>
      <c r="M2134" t="s">
        <v>13691</v>
      </c>
      <c r="O2134" t="s">
        <v>5826</v>
      </c>
      <c r="P2134">
        <v>62</v>
      </c>
      <c r="S2134" t="s">
        <v>4020</v>
      </c>
      <c r="T2134" t="s">
        <v>4020</v>
      </c>
      <c r="U2134" t="s">
        <v>4020</v>
      </c>
    </row>
    <row r="2135" spans="1:21" x14ac:dyDescent="0.2">
      <c r="A2135">
        <v>4689</v>
      </c>
      <c r="B2135" t="s">
        <v>1697</v>
      </c>
      <c r="C2135" t="s">
        <v>13692</v>
      </c>
      <c r="D2135" t="s">
        <v>13693</v>
      </c>
      <c r="F2135" t="s">
        <v>8594</v>
      </c>
      <c r="G2135" t="s">
        <v>3387</v>
      </c>
      <c r="H2135" t="s">
        <v>4174</v>
      </c>
      <c r="I2135" t="s">
        <v>22206</v>
      </c>
      <c r="J2135" t="s">
        <v>5823</v>
      </c>
      <c r="K2135" t="s">
        <v>5340</v>
      </c>
      <c r="L2135" t="s">
        <v>13694</v>
      </c>
      <c r="M2135" t="s">
        <v>13695</v>
      </c>
      <c r="O2135" t="s">
        <v>4421</v>
      </c>
      <c r="P2135">
        <v>61</v>
      </c>
      <c r="S2135" t="s">
        <v>11120</v>
      </c>
      <c r="T2135" t="s">
        <v>11120</v>
      </c>
      <c r="U2135" t="s">
        <v>11120</v>
      </c>
    </row>
    <row r="2136" spans="1:21" x14ac:dyDescent="0.2">
      <c r="A2136">
        <v>469</v>
      </c>
      <c r="B2136" t="s">
        <v>1697</v>
      </c>
      <c r="C2136" t="s">
        <v>13696</v>
      </c>
      <c r="D2136" t="s">
        <v>5202</v>
      </c>
      <c r="E2136" t="s">
        <v>20879</v>
      </c>
      <c r="F2136" t="s">
        <v>7919</v>
      </c>
      <c r="G2136" t="s">
        <v>4593</v>
      </c>
      <c r="H2136" t="s">
        <v>4174</v>
      </c>
      <c r="I2136" t="s">
        <v>22206</v>
      </c>
      <c r="J2136" t="s">
        <v>22317</v>
      </c>
      <c r="K2136" t="s">
        <v>3497</v>
      </c>
      <c r="L2136" t="s">
        <v>13697</v>
      </c>
      <c r="M2136" t="s">
        <v>13698</v>
      </c>
      <c r="N2136" t="s">
        <v>22318</v>
      </c>
      <c r="O2136" t="s">
        <v>5370</v>
      </c>
      <c r="P2136">
        <v>52</v>
      </c>
      <c r="S2136" t="s">
        <v>13619</v>
      </c>
      <c r="T2136" t="s">
        <v>13619</v>
      </c>
      <c r="U2136" t="s">
        <v>13619</v>
      </c>
    </row>
    <row r="2137" spans="1:21" x14ac:dyDescent="0.2">
      <c r="A2137">
        <v>4690</v>
      </c>
      <c r="B2137" t="s">
        <v>1697</v>
      </c>
      <c r="C2137" t="s">
        <v>13699</v>
      </c>
      <c r="D2137" t="s">
        <v>5202</v>
      </c>
      <c r="E2137" t="s">
        <v>20879</v>
      </c>
      <c r="F2137" t="s">
        <v>8927</v>
      </c>
      <c r="G2137" t="s">
        <v>5547</v>
      </c>
      <c r="H2137" t="s">
        <v>4174</v>
      </c>
      <c r="I2137" t="s">
        <v>22206</v>
      </c>
      <c r="J2137" t="s">
        <v>5823</v>
      </c>
      <c r="K2137" t="s">
        <v>3921</v>
      </c>
      <c r="L2137" t="s">
        <v>13700</v>
      </c>
      <c r="M2137" t="s">
        <v>13701</v>
      </c>
      <c r="O2137" t="s">
        <v>5826</v>
      </c>
      <c r="P2137">
        <v>62</v>
      </c>
      <c r="S2137" t="s">
        <v>10995</v>
      </c>
      <c r="T2137" t="s">
        <v>10995</v>
      </c>
      <c r="U2137" t="s">
        <v>10995</v>
      </c>
    </row>
    <row r="2138" spans="1:21" x14ac:dyDescent="0.2">
      <c r="A2138">
        <v>4691</v>
      </c>
      <c r="B2138" t="s">
        <v>1697</v>
      </c>
      <c r="C2138" t="s">
        <v>13702</v>
      </c>
      <c r="D2138" t="s">
        <v>5202</v>
      </c>
      <c r="E2138" t="s">
        <v>20879</v>
      </c>
      <c r="F2138" t="s">
        <v>8927</v>
      </c>
      <c r="G2138" t="s">
        <v>3387</v>
      </c>
      <c r="H2138" t="s">
        <v>4174</v>
      </c>
      <c r="I2138" t="s">
        <v>22206</v>
      </c>
      <c r="J2138" t="s">
        <v>5823</v>
      </c>
      <c r="K2138" t="s">
        <v>3921</v>
      </c>
      <c r="L2138" t="s">
        <v>13703</v>
      </c>
      <c r="M2138" t="s">
        <v>13704</v>
      </c>
      <c r="O2138" t="s">
        <v>5826</v>
      </c>
      <c r="P2138">
        <v>62</v>
      </c>
      <c r="S2138" t="s">
        <v>6022</v>
      </c>
      <c r="T2138" t="s">
        <v>6022</v>
      </c>
      <c r="U2138" t="s">
        <v>6022</v>
      </c>
    </row>
    <row r="2139" spans="1:21" x14ac:dyDescent="0.2">
      <c r="A2139">
        <v>4692</v>
      </c>
      <c r="B2139" t="s">
        <v>1697</v>
      </c>
      <c r="C2139" t="s">
        <v>13705</v>
      </c>
      <c r="D2139" t="s">
        <v>4678</v>
      </c>
      <c r="E2139" t="s">
        <v>20884</v>
      </c>
      <c r="F2139" t="s">
        <v>8436</v>
      </c>
      <c r="G2139" t="s">
        <v>3387</v>
      </c>
      <c r="H2139" t="s">
        <v>4174</v>
      </c>
      <c r="I2139" t="s">
        <v>22206</v>
      </c>
      <c r="J2139" t="s">
        <v>5823</v>
      </c>
      <c r="K2139" t="s">
        <v>3921</v>
      </c>
      <c r="L2139" t="s">
        <v>13706</v>
      </c>
      <c r="M2139" t="s">
        <v>13707</v>
      </c>
      <c r="O2139" t="s">
        <v>5826</v>
      </c>
      <c r="P2139">
        <v>62</v>
      </c>
      <c r="S2139" t="s">
        <v>3966</v>
      </c>
      <c r="T2139" t="s">
        <v>3966</v>
      </c>
      <c r="U2139" t="s">
        <v>3966</v>
      </c>
    </row>
    <row r="2140" spans="1:21" x14ac:dyDescent="0.2">
      <c r="A2140">
        <v>4693</v>
      </c>
      <c r="B2140" t="s">
        <v>1697</v>
      </c>
      <c r="C2140" t="s">
        <v>13708</v>
      </c>
      <c r="D2140" t="s">
        <v>5202</v>
      </c>
      <c r="E2140" t="s">
        <v>20879</v>
      </c>
      <c r="F2140" t="s">
        <v>8927</v>
      </c>
      <c r="G2140" t="s">
        <v>3625</v>
      </c>
      <c r="H2140" t="s">
        <v>4174</v>
      </c>
      <c r="I2140" t="s">
        <v>22206</v>
      </c>
      <c r="J2140" t="s">
        <v>5823</v>
      </c>
      <c r="K2140" t="s">
        <v>5340</v>
      </c>
      <c r="L2140" t="s">
        <v>13709</v>
      </c>
      <c r="M2140" t="s">
        <v>13710</v>
      </c>
      <c r="O2140" t="s">
        <v>4232</v>
      </c>
      <c r="P2140">
        <v>67</v>
      </c>
      <c r="S2140" t="s">
        <v>11124</v>
      </c>
      <c r="T2140" t="s">
        <v>11124</v>
      </c>
      <c r="U2140" t="s">
        <v>11124</v>
      </c>
    </row>
    <row r="2141" spans="1:21" x14ac:dyDescent="0.2">
      <c r="A2141">
        <v>4694</v>
      </c>
      <c r="B2141" t="s">
        <v>1697</v>
      </c>
      <c r="C2141" t="s">
        <v>11027</v>
      </c>
      <c r="D2141" t="s">
        <v>5202</v>
      </c>
      <c r="F2141" t="s">
        <v>7919</v>
      </c>
      <c r="G2141" t="s">
        <v>16766</v>
      </c>
      <c r="H2141" t="s">
        <v>3421</v>
      </c>
      <c r="I2141" t="s">
        <v>22206</v>
      </c>
      <c r="J2141" t="s">
        <v>5823</v>
      </c>
      <c r="K2141" t="s">
        <v>3422</v>
      </c>
      <c r="L2141" t="s">
        <v>13711</v>
      </c>
      <c r="M2141" t="s">
        <v>13712</v>
      </c>
      <c r="N2141" t="s">
        <v>13713</v>
      </c>
    </row>
    <row r="2142" spans="1:21" x14ac:dyDescent="0.2">
      <c r="A2142">
        <v>4695</v>
      </c>
      <c r="B2142" t="s">
        <v>1697</v>
      </c>
      <c r="C2142" t="s">
        <v>13714</v>
      </c>
      <c r="D2142" t="s">
        <v>4678</v>
      </c>
      <c r="E2142" t="s">
        <v>20884</v>
      </c>
      <c r="F2142" t="s">
        <v>7954</v>
      </c>
      <c r="G2142" t="s">
        <v>21615</v>
      </c>
      <c r="H2142" t="s">
        <v>4174</v>
      </c>
      <c r="I2142" t="s">
        <v>22206</v>
      </c>
      <c r="J2142" t="s">
        <v>5823</v>
      </c>
      <c r="K2142" t="s">
        <v>3921</v>
      </c>
      <c r="L2142" t="s">
        <v>13715</v>
      </c>
      <c r="M2142" t="s">
        <v>13716</v>
      </c>
      <c r="O2142" t="s">
        <v>5370</v>
      </c>
      <c r="P2142">
        <v>52</v>
      </c>
      <c r="S2142" t="s">
        <v>11261</v>
      </c>
      <c r="T2142" t="s">
        <v>11261</v>
      </c>
      <c r="U2142" t="s">
        <v>11261</v>
      </c>
    </row>
    <row r="2143" spans="1:21" x14ac:dyDescent="0.2">
      <c r="A2143">
        <v>4696</v>
      </c>
      <c r="B2143" t="s">
        <v>1697</v>
      </c>
      <c r="C2143" t="s">
        <v>13717</v>
      </c>
      <c r="D2143" t="s">
        <v>5202</v>
      </c>
      <c r="E2143" t="s">
        <v>20879</v>
      </c>
      <c r="F2143" t="s">
        <v>8927</v>
      </c>
      <c r="G2143" t="s">
        <v>13632</v>
      </c>
      <c r="H2143" t="s">
        <v>4174</v>
      </c>
      <c r="I2143" t="s">
        <v>8181</v>
      </c>
      <c r="J2143" t="s">
        <v>3963</v>
      </c>
      <c r="K2143" t="s">
        <v>3422</v>
      </c>
      <c r="L2143" t="s">
        <v>13718</v>
      </c>
      <c r="M2143" t="s">
        <v>13719</v>
      </c>
      <c r="O2143" t="s">
        <v>4232</v>
      </c>
      <c r="P2143">
        <v>67</v>
      </c>
      <c r="S2143" t="s">
        <v>9467</v>
      </c>
      <c r="T2143" t="s">
        <v>9467</v>
      </c>
      <c r="U2143" t="s">
        <v>9467</v>
      </c>
    </row>
    <row r="2144" spans="1:21" x14ac:dyDescent="0.2">
      <c r="A2144">
        <v>4697</v>
      </c>
      <c r="B2144" t="s">
        <v>1697</v>
      </c>
      <c r="C2144" t="s">
        <v>13720</v>
      </c>
      <c r="D2144" t="s">
        <v>4678</v>
      </c>
      <c r="E2144" t="s">
        <v>20884</v>
      </c>
      <c r="F2144" t="s">
        <v>8436</v>
      </c>
      <c r="G2144" t="s">
        <v>3387</v>
      </c>
      <c r="H2144" t="s">
        <v>4174</v>
      </c>
      <c r="I2144" t="s">
        <v>22206</v>
      </c>
      <c r="J2144" t="s">
        <v>5823</v>
      </c>
      <c r="K2144" t="s">
        <v>3545</v>
      </c>
      <c r="L2144" t="s">
        <v>13721</v>
      </c>
      <c r="M2144" t="s">
        <v>13722</v>
      </c>
      <c r="O2144" t="s">
        <v>4232</v>
      </c>
      <c r="P2144">
        <v>67</v>
      </c>
      <c r="S2144" t="s">
        <v>9111</v>
      </c>
      <c r="T2144" t="s">
        <v>9111</v>
      </c>
      <c r="U2144" t="s">
        <v>9111</v>
      </c>
    </row>
    <row r="2145" spans="1:21" x14ac:dyDescent="0.2">
      <c r="A2145">
        <v>4698</v>
      </c>
      <c r="B2145" t="s">
        <v>1697</v>
      </c>
      <c r="C2145" t="s">
        <v>13723</v>
      </c>
      <c r="D2145" t="s">
        <v>5202</v>
      </c>
      <c r="E2145" t="s">
        <v>20879</v>
      </c>
      <c r="F2145" t="s">
        <v>7919</v>
      </c>
      <c r="G2145" t="s">
        <v>21546</v>
      </c>
      <c r="H2145" t="s">
        <v>4174</v>
      </c>
      <c r="I2145" t="s">
        <v>5631</v>
      </c>
      <c r="J2145" t="s">
        <v>3671</v>
      </c>
      <c r="K2145" t="s">
        <v>3921</v>
      </c>
      <c r="L2145" t="s">
        <v>13724</v>
      </c>
      <c r="M2145" t="s">
        <v>13725</v>
      </c>
      <c r="O2145" t="s">
        <v>5370</v>
      </c>
      <c r="P2145">
        <v>52</v>
      </c>
      <c r="Q2145" t="s">
        <v>5178</v>
      </c>
      <c r="R2145">
        <v>151</v>
      </c>
      <c r="S2145" t="s">
        <v>4947</v>
      </c>
      <c r="T2145" t="s">
        <v>3811</v>
      </c>
      <c r="U2145" t="s">
        <v>3811</v>
      </c>
    </row>
    <row r="2146" spans="1:21" x14ac:dyDescent="0.2">
      <c r="A2146">
        <v>4699</v>
      </c>
      <c r="B2146" t="s">
        <v>1697</v>
      </c>
      <c r="C2146" t="s">
        <v>13726</v>
      </c>
      <c r="D2146" t="s">
        <v>4678</v>
      </c>
      <c r="E2146" t="s">
        <v>20884</v>
      </c>
      <c r="F2146" t="s">
        <v>7954</v>
      </c>
      <c r="G2146" t="s">
        <v>3625</v>
      </c>
      <c r="H2146" t="s">
        <v>4174</v>
      </c>
      <c r="I2146" t="s">
        <v>22206</v>
      </c>
      <c r="J2146" t="s">
        <v>5823</v>
      </c>
      <c r="K2146" t="s">
        <v>5028</v>
      </c>
      <c r="L2146" t="s">
        <v>13727</v>
      </c>
      <c r="M2146" t="s">
        <v>13728</v>
      </c>
      <c r="O2146" t="s">
        <v>5370</v>
      </c>
      <c r="P2146">
        <v>52</v>
      </c>
      <c r="S2146" t="s">
        <v>13729</v>
      </c>
      <c r="T2146" t="s">
        <v>13729</v>
      </c>
      <c r="U2146" t="s">
        <v>13729</v>
      </c>
    </row>
    <row r="2147" spans="1:21" x14ac:dyDescent="0.2">
      <c r="A2147">
        <v>470</v>
      </c>
      <c r="B2147" t="s">
        <v>1697</v>
      </c>
      <c r="C2147" t="s">
        <v>13730</v>
      </c>
      <c r="D2147" t="s">
        <v>13731</v>
      </c>
      <c r="F2147" t="s">
        <v>22319</v>
      </c>
      <c r="G2147" t="s">
        <v>21403</v>
      </c>
      <c r="H2147" t="s">
        <v>22320</v>
      </c>
      <c r="I2147" t="s">
        <v>13732</v>
      </c>
      <c r="J2147" t="s">
        <v>7664</v>
      </c>
      <c r="K2147" t="s">
        <v>3545</v>
      </c>
      <c r="L2147" t="s">
        <v>13733</v>
      </c>
      <c r="M2147" t="s">
        <v>13734</v>
      </c>
      <c r="O2147" t="s">
        <v>5177</v>
      </c>
      <c r="P2147">
        <v>50</v>
      </c>
      <c r="Q2147" t="s">
        <v>5178</v>
      </c>
      <c r="R2147">
        <v>150</v>
      </c>
      <c r="S2147" t="s">
        <v>8781</v>
      </c>
      <c r="T2147" t="s">
        <v>8781</v>
      </c>
      <c r="U2147" t="s">
        <v>8794</v>
      </c>
    </row>
    <row r="2148" spans="1:21" x14ac:dyDescent="0.2">
      <c r="A2148">
        <v>4700</v>
      </c>
      <c r="B2148" t="s">
        <v>1697</v>
      </c>
      <c r="C2148" t="s">
        <v>13735</v>
      </c>
      <c r="D2148" t="s">
        <v>4678</v>
      </c>
      <c r="E2148" t="s">
        <v>20884</v>
      </c>
      <c r="F2148" t="s">
        <v>7954</v>
      </c>
      <c r="G2148" t="s">
        <v>5547</v>
      </c>
      <c r="H2148" t="s">
        <v>4174</v>
      </c>
      <c r="I2148" t="s">
        <v>22206</v>
      </c>
      <c r="J2148" t="s">
        <v>5823</v>
      </c>
      <c r="K2148" t="s">
        <v>5340</v>
      </c>
      <c r="L2148" t="s">
        <v>13736</v>
      </c>
      <c r="M2148" t="s">
        <v>13737</v>
      </c>
      <c r="O2148" t="s">
        <v>10336</v>
      </c>
      <c r="P2148">
        <v>124</v>
      </c>
      <c r="S2148" t="s">
        <v>11938</v>
      </c>
      <c r="T2148" t="s">
        <v>11938</v>
      </c>
      <c r="U2148" t="s">
        <v>11938</v>
      </c>
    </row>
    <row r="2149" spans="1:21" x14ac:dyDescent="0.2">
      <c r="A2149">
        <v>4701</v>
      </c>
      <c r="B2149" t="s">
        <v>1697</v>
      </c>
      <c r="C2149" t="s">
        <v>13738</v>
      </c>
      <c r="D2149" t="s">
        <v>13739</v>
      </c>
      <c r="F2149" t="s">
        <v>4008</v>
      </c>
      <c r="G2149" t="s">
        <v>7763</v>
      </c>
      <c r="H2149" t="s">
        <v>4551</v>
      </c>
      <c r="I2149" t="s">
        <v>22206</v>
      </c>
      <c r="J2149" t="s">
        <v>5823</v>
      </c>
      <c r="K2149" t="s">
        <v>3422</v>
      </c>
      <c r="L2149" t="s">
        <v>13740</v>
      </c>
      <c r="M2149" t="s">
        <v>13741</v>
      </c>
      <c r="N2149" t="s">
        <v>13742</v>
      </c>
      <c r="S2149" t="s">
        <v>9802</v>
      </c>
      <c r="T2149" t="s">
        <v>9802</v>
      </c>
      <c r="U2149" t="s">
        <v>9802</v>
      </c>
    </row>
    <row r="2150" spans="1:21" x14ac:dyDescent="0.2">
      <c r="A2150">
        <v>4702</v>
      </c>
      <c r="B2150" t="s">
        <v>1697</v>
      </c>
      <c r="C2150" t="s">
        <v>13743</v>
      </c>
      <c r="D2150" t="s">
        <v>13744</v>
      </c>
      <c r="F2150" t="s">
        <v>3669</v>
      </c>
      <c r="G2150" t="s">
        <v>13120</v>
      </c>
      <c r="H2150" t="s">
        <v>13745</v>
      </c>
      <c r="I2150" t="s">
        <v>7809</v>
      </c>
      <c r="J2150" t="s">
        <v>14937</v>
      </c>
      <c r="K2150" t="s">
        <v>3422</v>
      </c>
      <c r="L2150" t="s">
        <v>13746</v>
      </c>
      <c r="M2150" t="s">
        <v>13747</v>
      </c>
      <c r="N2150" t="s">
        <v>4513</v>
      </c>
      <c r="O2150" t="s">
        <v>9991</v>
      </c>
      <c r="P2150">
        <v>120</v>
      </c>
      <c r="Q2150" t="s">
        <v>4401</v>
      </c>
      <c r="R2150">
        <v>220</v>
      </c>
      <c r="S2150" t="s">
        <v>13748</v>
      </c>
      <c r="T2150" t="s">
        <v>13748</v>
      </c>
      <c r="U2150" t="s">
        <v>8782</v>
      </c>
    </row>
    <row r="2151" spans="1:21" x14ac:dyDescent="0.2">
      <c r="A2151">
        <v>4703</v>
      </c>
      <c r="B2151" t="s">
        <v>1697</v>
      </c>
      <c r="C2151" t="s">
        <v>13749</v>
      </c>
      <c r="D2151" t="s">
        <v>13750</v>
      </c>
      <c r="F2151" t="s">
        <v>13751</v>
      </c>
      <c r="G2151" t="s">
        <v>3747</v>
      </c>
      <c r="H2151" t="s">
        <v>4503</v>
      </c>
      <c r="I2151" t="s">
        <v>13752</v>
      </c>
      <c r="J2151" t="s">
        <v>3628</v>
      </c>
      <c r="K2151" t="s">
        <v>3545</v>
      </c>
      <c r="L2151" t="s">
        <v>13753</v>
      </c>
      <c r="M2151" t="s">
        <v>13754</v>
      </c>
      <c r="N2151" t="s">
        <v>3394</v>
      </c>
      <c r="O2151" t="s">
        <v>9960</v>
      </c>
      <c r="P2151">
        <v>20</v>
      </c>
      <c r="Q2151" t="s">
        <v>4401</v>
      </c>
      <c r="R2151">
        <v>220</v>
      </c>
      <c r="S2151" t="s">
        <v>3615</v>
      </c>
      <c r="T2151" t="s">
        <v>3615</v>
      </c>
      <c r="U2151" t="s">
        <v>9942</v>
      </c>
    </row>
    <row r="2152" spans="1:21" x14ac:dyDescent="0.2">
      <c r="A2152">
        <v>4704</v>
      </c>
      <c r="B2152" t="s">
        <v>1697</v>
      </c>
      <c r="C2152" t="s">
        <v>13755</v>
      </c>
      <c r="D2152" t="s">
        <v>13756</v>
      </c>
      <c r="F2152" t="s">
        <v>13757</v>
      </c>
      <c r="G2152" t="s">
        <v>3542</v>
      </c>
      <c r="H2152" t="s">
        <v>5534</v>
      </c>
      <c r="I2152" t="s">
        <v>10145</v>
      </c>
      <c r="J2152" t="s">
        <v>20949</v>
      </c>
      <c r="K2152" t="s">
        <v>3545</v>
      </c>
      <c r="L2152" t="s">
        <v>13758</v>
      </c>
      <c r="M2152" t="s">
        <v>13759</v>
      </c>
      <c r="N2152" t="s">
        <v>13760</v>
      </c>
      <c r="O2152" t="s">
        <v>9960</v>
      </c>
      <c r="P2152">
        <v>20</v>
      </c>
      <c r="Q2152" t="s">
        <v>4401</v>
      </c>
      <c r="R2152">
        <v>220</v>
      </c>
      <c r="S2152" t="s">
        <v>5354</v>
      </c>
      <c r="T2152" t="s">
        <v>5354</v>
      </c>
      <c r="U2152" t="s">
        <v>4849</v>
      </c>
    </row>
    <row r="2153" spans="1:21" x14ac:dyDescent="0.2">
      <c r="A2153">
        <v>4705</v>
      </c>
      <c r="B2153" t="s">
        <v>1697</v>
      </c>
      <c r="C2153" t="s">
        <v>13761</v>
      </c>
      <c r="D2153" t="s">
        <v>13762</v>
      </c>
      <c r="F2153" t="s">
        <v>3669</v>
      </c>
      <c r="G2153" t="s">
        <v>3542</v>
      </c>
      <c r="H2153" t="s">
        <v>3640</v>
      </c>
      <c r="I2153" t="s">
        <v>7809</v>
      </c>
      <c r="J2153" t="s">
        <v>3496</v>
      </c>
      <c r="K2153" t="s">
        <v>3422</v>
      </c>
      <c r="L2153" t="s">
        <v>13763</v>
      </c>
      <c r="M2153" t="s">
        <v>13764</v>
      </c>
      <c r="N2153" t="s">
        <v>4513</v>
      </c>
      <c r="O2153" t="s">
        <v>12208</v>
      </c>
      <c r="P2153">
        <v>85</v>
      </c>
      <c r="Q2153" t="s">
        <v>4401</v>
      </c>
      <c r="R2153">
        <v>220</v>
      </c>
      <c r="S2153" t="s">
        <v>5354</v>
      </c>
      <c r="T2153" t="s">
        <v>5354</v>
      </c>
      <c r="U2153" t="s">
        <v>7329</v>
      </c>
    </row>
    <row r="2154" spans="1:21" x14ac:dyDescent="0.2">
      <c r="A2154">
        <v>4706</v>
      </c>
      <c r="B2154" t="s">
        <v>1697</v>
      </c>
      <c r="C2154" t="s">
        <v>13765</v>
      </c>
      <c r="D2154" t="s">
        <v>13766</v>
      </c>
      <c r="F2154" t="s">
        <v>13757</v>
      </c>
      <c r="G2154" t="s">
        <v>3625</v>
      </c>
      <c r="H2154" t="s">
        <v>3610</v>
      </c>
      <c r="I2154" t="s">
        <v>13767</v>
      </c>
      <c r="J2154" t="s">
        <v>3628</v>
      </c>
      <c r="K2154" t="s">
        <v>3422</v>
      </c>
      <c r="L2154" t="s">
        <v>13768</v>
      </c>
      <c r="M2154" t="s">
        <v>13769</v>
      </c>
      <c r="N2154" t="s">
        <v>3394</v>
      </c>
      <c r="O2154" t="s">
        <v>9991</v>
      </c>
      <c r="P2154">
        <v>120</v>
      </c>
      <c r="Q2154" t="s">
        <v>4401</v>
      </c>
      <c r="R2154">
        <v>220</v>
      </c>
      <c r="S2154" t="s">
        <v>5354</v>
      </c>
      <c r="T2154" t="s">
        <v>5354</v>
      </c>
      <c r="U2154" t="s">
        <v>4128</v>
      </c>
    </row>
    <row r="2155" spans="1:21" x14ac:dyDescent="0.2">
      <c r="A2155">
        <v>4707</v>
      </c>
      <c r="B2155" t="s">
        <v>1697</v>
      </c>
      <c r="C2155" t="s">
        <v>13770</v>
      </c>
      <c r="D2155" t="s">
        <v>13771</v>
      </c>
      <c r="F2155" t="s">
        <v>13772</v>
      </c>
      <c r="G2155" t="s">
        <v>3387</v>
      </c>
      <c r="H2155" t="s">
        <v>3873</v>
      </c>
      <c r="I2155" t="s">
        <v>13773</v>
      </c>
      <c r="J2155" t="s">
        <v>7605</v>
      </c>
      <c r="K2155" t="s">
        <v>3422</v>
      </c>
      <c r="L2155" t="s">
        <v>13774</v>
      </c>
      <c r="M2155" t="s">
        <v>13775</v>
      </c>
      <c r="N2155" t="s">
        <v>4513</v>
      </c>
      <c r="O2155" t="s">
        <v>4520</v>
      </c>
      <c r="P2155">
        <v>86</v>
      </c>
      <c r="Q2155" t="s">
        <v>4401</v>
      </c>
      <c r="R2155">
        <v>220</v>
      </c>
      <c r="S2155" t="s">
        <v>13748</v>
      </c>
      <c r="T2155" t="s">
        <v>13748</v>
      </c>
      <c r="U2155" t="s">
        <v>3557</v>
      </c>
    </row>
    <row r="2156" spans="1:21" x14ac:dyDescent="0.2">
      <c r="A2156">
        <v>4708</v>
      </c>
      <c r="B2156" t="s">
        <v>1697</v>
      </c>
      <c r="C2156" t="s">
        <v>13776</v>
      </c>
      <c r="D2156" t="s">
        <v>13777</v>
      </c>
      <c r="F2156" t="s">
        <v>3474</v>
      </c>
      <c r="G2156" t="s">
        <v>3387</v>
      </c>
      <c r="H2156" t="s">
        <v>4073</v>
      </c>
      <c r="I2156" t="s">
        <v>22251</v>
      </c>
      <c r="J2156" t="s">
        <v>3894</v>
      </c>
      <c r="K2156" t="s">
        <v>3422</v>
      </c>
      <c r="L2156" t="s">
        <v>13778</v>
      </c>
      <c r="M2156" t="s">
        <v>13779</v>
      </c>
      <c r="N2156" t="s">
        <v>4513</v>
      </c>
      <c r="O2156" t="s">
        <v>7897</v>
      </c>
      <c r="P2156">
        <v>26</v>
      </c>
      <c r="Q2156" t="s">
        <v>4401</v>
      </c>
      <c r="R2156">
        <v>220</v>
      </c>
      <c r="S2156" t="s">
        <v>13748</v>
      </c>
      <c r="T2156" t="s">
        <v>13748</v>
      </c>
      <c r="U2156" t="s">
        <v>3557</v>
      </c>
    </row>
    <row r="2157" spans="1:21" x14ac:dyDescent="0.2">
      <c r="A2157">
        <v>4709</v>
      </c>
      <c r="B2157" t="s">
        <v>1697</v>
      </c>
      <c r="C2157" t="s">
        <v>13780</v>
      </c>
      <c r="D2157" t="s">
        <v>13781</v>
      </c>
      <c r="F2157" t="s">
        <v>13757</v>
      </c>
      <c r="G2157" t="s">
        <v>3535</v>
      </c>
      <c r="H2157" t="s">
        <v>14142</v>
      </c>
      <c r="I2157" t="s">
        <v>13782</v>
      </c>
      <c r="J2157" t="s">
        <v>3467</v>
      </c>
      <c r="K2157" t="s">
        <v>3422</v>
      </c>
      <c r="L2157" t="s">
        <v>13783</v>
      </c>
      <c r="M2157" t="s">
        <v>13784</v>
      </c>
      <c r="N2157" t="s">
        <v>3433</v>
      </c>
      <c r="O2157" t="s">
        <v>7897</v>
      </c>
      <c r="P2157">
        <v>26</v>
      </c>
      <c r="Q2157" t="s">
        <v>4401</v>
      </c>
      <c r="R2157">
        <v>220</v>
      </c>
      <c r="S2157" t="s">
        <v>8974</v>
      </c>
      <c r="T2157" t="s">
        <v>8974</v>
      </c>
      <c r="U2157" t="s">
        <v>3805</v>
      </c>
    </row>
    <row r="2158" spans="1:21" x14ac:dyDescent="0.2">
      <c r="A2158">
        <v>471</v>
      </c>
      <c r="B2158" t="s">
        <v>1697</v>
      </c>
      <c r="C2158" t="s">
        <v>13785</v>
      </c>
      <c r="D2158" t="s">
        <v>13786</v>
      </c>
      <c r="F2158" t="s">
        <v>3386</v>
      </c>
      <c r="G2158" t="s">
        <v>4016</v>
      </c>
      <c r="H2158" t="s">
        <v>9795</v>
      </c>
      <c r="I2158" t="s">
        <v>8754</v>
      </c>
      <c r="J2158" t="s">
        <v>3411</v>
      </c>
      <c r="K2158" t="s">
        <v>3545</v>
      </c>
      <c r="L2158" t="s">
        <v>13787</v>
      </c>
      <c r="M2158" t="s">
        <v>13788</v>
      </c>
      <c r="N2158" t="s">
        <v>3433</v>
      </c>
      <c r="O2158" t="s">
        <v>8787</v>
      </c>
      <c r="P2158">
        <v>50</v>
      </c>
      <c r="Q2158" t="s">
        <v>5178</v>
      </c>
      <c r="R2158">
        <v>150</v>
      </c>
      <c r="S2158" t="s">
        <v>13789</v>
      </c>
      <c r="T2158" t="s">
        <v>13789</v>
      </c>
      <c r="U2158" t="s">
        <v>8794</v>
      </c>
    </row>
    <row r="2159" spans="1:21" x14ac:dyDescent="0.2">
      <c r="A2159">
        <v>4711</v>
      </c>
      <c r="B2159" t="s">
        <v>1697</v>
      </c>
      <c r="C2159" t="s">
        <v>23117</v>
      </c>
      <c r="D2159" t="s">
        <v>13790</v>
      </c>
      <c r="F2159" t="s">
        <v>3585</v>
      </c>
      <c r="G2159" t="s">
        <v>3542</v>
      </c>
      <c r="H2159" t="s">
        <v>6784</v>
      </c>
      <c r="I2159" t="s">
        <v>9938</v>
      </c>
      <c r="J2159" t="s">
        <v>3628</v>
      </c>
      <c r="K2159" t="s">
        <v>3422</v>
      </c>
      <c r="L2159" t="s">
        <v>13791</v>
      </c>
      <c r="M2159" t="s">
        <v>13792</v>
      </c>
      <c r="N2159" t="s">
        <v>3394</v>
      </c>
      <c r="O2159" t="s">
        <v>9991</v>
      </c>
      <c r="P2159">
        <v>120</v>
      </c>
      <c r="Q2159" t="s">
        <v>4401</v>
      </c>
      <c r="R2159">
        <v>220</v>
      </c>
      <c r="S2159" t="s">
        <v>5354</v>
      </c>
      <c r="T2159" t="s">
        <v>5354</v>
      </c>
      <c r="U2159" t="s">
        <v>8799</v>
      </c>
    </row>
    <row r="2160" spans="1:21" x14ac:dyDescent="0.2">
      <c r="A2160">
        <v>4712</v>
      </c>
      <c r="B2160" t="s">
        <v>1697</v>
      </c>
      <c r="C2160" t="s">
        <v>13793</v>
      </c>
      <c r="D2160" t="s">
        <v>13794</v>
      </c>
      <c r="F2160" t="s">
        <v>13757</v>
      </c>
      <c r="G2160" t="s">
        <v>3542</v>
      </c>
      <c r="H2160" t="s">
        <v>3640</v>
      </c>
      <c r="I2160" t="s">
        <v>13773</v>
      </c>
      <c r="J2160" t="s">
        <v>8892</v>
      </c>
      <c r="K2160" t="s">
        <v>3422</v>
      </c>
      <c r="L2160" t="s">
        <v>13795</v>
      </c>
      <c r="M2160" t="s">
        <v>13796</v>
      </c>
      <c r="N2160" t="s">
        <v>4513</v>
      </c>
      <c r="O2160" t="s">
        <v>12208</v>
      </c>
      <c r="P2160">
        <v>85</v>
      </c>
      <c r="Q2160" t="s">
        <v>4401</v>
      </c>
      <c r="R2160">
        <v>220</v>
      </c>
      <c r="S2160" t="s">
        <v>13748</v>
      </c>
      <c r="T2160" t="s">
        <v>13748</v>
      </c>
      <c r="U2160" t="s">
        <v>8782</v>
      </c>
    </row>
    <row r="2161" spans="1:21" x14ac:dyDescent="0.2">
      <c r="A2161">
        <v>4713</v>
      </c>
      <c r="B2161" t="s">
        <v>1697</v>
      </c>
      <c r="C2161" t="s">
        <v>13797</v>
      </c>
      <c r="D2161" t="s">
        <v>13798</v>
      </c>
      <c r="F2161" t="s">
        <v>3585</v>
      </c>
      <c r="G2161" t="s">
        <v>3535</v>
      </c>
      <c r="H2161" t="s">
        <v>3975</v>
      </c>
      <c r="I2161" t="s">
        <v>10253</v>
      </c>
      <c r="J2161" t="s">
        <v>3411</v>
      </c>
      <c r="K2161" t="s">
        <v>3422</v>
      </c>
      <c r="L2161" t="s">
        <v>13799</v>
      </c>
      <c r="M2161" t="s">
        <v>13800</v>
      </c>
      <c r="N2161" t="s">
        <v>3394</v>
      </c>
      <c r="O2161" t="s">
        <v>9991</v>
      </c>
      <c r="P2161">
        <v>120</v>
      </c>
      <c r="Q2161" t="s">
        <v>4401</v>
      </c>
      <c r="R2161">
        <v>220</v>
      </c>
      <c r="S2161" t="s">
        <v>5354</v>
      </c>
      <c r="T2161" t="s">
        <v>5354</v>
      </c>
      <c r="U2161" t="s">
        <v>13801</v>
      </c>
    </row>
    <row r="2162" spans="1:21" x14ac:dyDescent="0.2">
      <c r="A2162">
        <v>4714</v>
      </c>
      <c r="B2162" t="s">
        <v>1697</v>
      </c>
      <c r="C2162" t="s">
        <v>13802</v>
      </c>
      <c r="D2162" t="s">
        <v>13803</v>
      </c>
      <c r="F2162" t="s">
        <v>13757</v>
      </c>
      <c r="G2162" t="s">
        <v>7763</v>
      </c>
      <c r="H2162" t="s">
        <v>4551</v>
      </c>
      <c r="I2162" t="s">
        <v>22206</v>
      </c>
      <c r="J2162" t="s">
        <v>5823</v>
      </c>
      <c r="K2162" t="s">
        <v>3422</v>
      </c>
      <c r="L2162" t="s">
        <v>13804</v>
      </c>
      <c r="M2162" t="s">
        <v>13805</v>
      </c>
      <c r="N2162" t="s">
        <v>13806</v>
      </c>
    </row>
    <row r="2163" spans="1:21" x14ac:dyDescent="0.2">
      <c r="A2163">
        <v>4715</v>
      </c>
      <c r="B2163" t="s">
        <v>1697</v>
      </c>
      <c r="C2163" t="s">
        <v>13807</v>
      </c>
      <c r="D2163" t="s">
        <v>13808</v>
      </c>
      <c r="F2163" t="s">
        <v>13809</v>
      </c>
      <c r="G2163" t="s">
        <v>3465</v>
      </c>
      <c r="H2163" t="s">
        <v>7633</v>
      </c>
      <c r="I2163" t="s">
        <v>6200</v>
      </c>
      <c r="J2163" t="s">
        <v>3827</v>
      </c>
      <c r="K2163" t="s">
        <v>3545</v>
      </c>
      <c r="L2163" t="s">
        <v>13810</v>
      </c>
      <c r="M2163" t="s">
        <v>13811</v>
      </c>
      <c r="N2163" t="s">
        <v>3394</v>
      </c>
      <c r="O2163" t="s">
        <v>9934</v>
      </c>
      <c r="P2163">
        <v>85</v>
      </c>
      <c r="Q2163" t="s">
        <v>4401</v>
      </c>
      <c r="R2163">
        <v>220</v>
      </c>
      <c r="S2163" t="s">
        <v>13748</v>
      </c>
      <c r="T2163" t="s">
        <v>13748</v>
      </c>
      <c r="U2163" t="s">
        <v>4128</v>
      </c>
    </row>
    <row r="2164" spans="1:21" x14ac:dyDescent="0.2">
      <c r="A2164">
        <v>4716</v>
      </c>
      <c r="B2164" t="s">
        <v>1697</v>
      </c>
      <c r="C2164" t="s">
        <v>13812</v>
      </c>
      <c r="D2164" t="s">
        <v>13813</v>
      </c>
      <c r="F2164" t="s">
        <v>3585</v>
      </c>
      <c r="G2164" t="s">
        <v>3387</v>
      </c>
      <c r="H2164" t="s">
        <v>5767</v>
      </c>
      <c r="I2164" t="s">
        <v>10151</v>
      </c>
      <c r="J2164" t="s">
        <v>3467</v>
      </c>
      <c r="K2164" t="s">
        <v>3422</v>
      </c>
      <c r="L2164" t="s">
        <v>13814</v>
      </c>
      <c r="M2164" t="s">
        <v>13815</v>
      </c>
      <c r="N2164" t="s">
        <v>3433</v>
      </c>
      <c r="O2164" t="s">
        <v>4520</v>
      </c>
      <c r="P2164">
        <v>86</v>
      </c>
      <c r="Q2164" t="s">
        <v>4401</v>
      </c>
      <c r="R2164">
        <v>220</v>
      </c>
      <c r="S2164" t="s">
        <v>5354</v>
      </c>
      <c r="T2164" t="s">
        <v>5354</v>
      </c>
      <c r="U2164" t="s">
        <v>7776</v>
      </c>
    </row>
    <row r="2165" spans="1:21" x14ac:dyDescent="0.2">
      <c r="A2165">
        <v>4717</v>
      </c>
      <c r="B2165" t="s">
        <v>1697</v>
      </c>
      <c r="C2165" t="s">
        <v>13816</v>
      </c>
      <c r="D2165" t="s">
        <v>4678</v>
      </c>
      <c r="E2165" t="s">
        <v>20884</v>
      </c>
      <c r="F2165" t="s">
        <v>7954</v>
      </c>
      <c r="G2165" t="s">
        <v>9158</v>
      </c>
      <c r="H2165" t="s">
        <v>6538</v>
      </c>
      <c r="I2165" t="s">
        <v>22206</v>
      </c>
      <c r="J2165" t="s">
        <v>5823</v>
      </c>
      <c r="K2165" t="s">
        <v>3921</v>
      </c>
      <c r="L2165" t="s">
        <v>13817</v>
      </c>
      <c r="M2165" t="s">
        <v>13818</v>
      </c>
      <c r="O2165" t="s">
        <v>10256</v>
      </c>
      <c r="P2165">
        <v>29</v>
      </c>
      <c r="S2165" t="s">
        <v>3775</v>
      </c>
      <c r="T2165" t="s">
        <v>3775</v>
      </c>
      <c r="U2165" t="s">
        <v>3775</v>
      </c>
    </row>
    <row r="2166" spans="1:21" x14ac:dyDescent="0.2">
      <c r="A2166">
        <v>4718</v>
      </c>
      <c r="B2166" t="s">
        <v>1697</v>
      </c>
      <c r="C2166" t="s">
        <v>13819</v>
      </c>
      <c r="D2166" t="s">
        <v>4678</v>
      </c>
      <c r="E2166" t="s">
        <v>20884</v>
      </c>
      <c r="F2166" t="s">
        <v>7954</v>
      </c>
      <c r="G2166" t="s">
        <v>10004</v>
      </c>
      <c r="H2166" t="s">
        <v>21616</v>
      </c>
      <c r="I2166" t="s">
        <v>13820</v>
      </c>
      <c r="J2166" t="s">
        <v>5477</v>
      </c>
      <c r="K2166" t="s">
        <v>6121</v>
      </c>
      <c r="L2166" t="s">
        <v>13821</v>
      </c>
      <c r="M2166" t="s">
        <v>13822</v>
      </c>
      <c r="O2166" t="s">
        <v>10256</v>
      </c>
      <c r="P2166">
        <v>29</v>
      </c>
      <c r="S2166" t="s">
        <v>8604</v>
      </c>
      <c r="T2166" t="s">
        <v>8604</v>
      </c>
      <c r="U2166" t="s">
        <v>8604</v>
      </c>
    </row>
    <row r="2167" spans="1:21" x14ac:dyDescent="0.2">
      <c r="A2167">
        <v>4719</v>
      </c>
      <c r="B2167" t="s">
        <v>1697</v>
      </c>
      <c r="C2167" t="s">
        <v>13823</v>
      </c>
      <c r="D2167" t="s">
        <v>13824</v>
      </c>
      <c r="F2167" t="s">
        <v>3669</v>
      </c>
      <c r="G2167" t="s">
        <v>3465</v>
      </c>
      <c r="H2167" t="s">
        <v>3640</v>
      </c>
      <c r="I2167" t="s">
        <v>7809</v>
      </c>
      <c r="J2167" t="s">
        <v>4065</v>
      </c>
      <c r="K2167" t="s">
        <v>3422</v>
      </c>
      <c r="L2167" t="s">
        <v>13825</v>
      </c>
      <c r="M2167" t="s">
        <v>13826</v>
      </c>
      <c r="N2167" t="s">
        <v>4513</v>
      </c>
      <c r="O2167" t="s">
        <v>9991</v>
      </c>
      <c r="P2167">
        <v>120</v>
      </c>
      <c r="Q2167" t="s">
        <v>4401</v>
      </c>
      <c r="R2167">
        <v>220</v>
      </c>
      <c r="S2167" t="s">
        <v>13827</v>
      </c>
      <c r="T2167" t="s">
        <v>13827</v>
      </c>
      <c r="U2167" t="s">
        <v>8782</v>
      </c>
    </row>
    <row r="2168" spans="1:21" x14ac:dyDescent="0.2">
      <c r="A2168">
        <v>472</v>
      </c>
      <c r="B2168" t="s">
        <v>1697</v>
      </c>
      <c r="C2168" t="s">
        <v>13828</v>
      </c>
      <c r="D2168" t="s">
        <v>13829</v>
      </c>
      <c r="F2168" t="s">
        <v>3528</v>
      </c>
      <c r="G2168" t="s">
        <v>3465</v>
      </c>
      <c r="H2168" t="s">
        <v>3945</v>
      </c>
      <c r="I2168" t="s">
        <v>8754</v>
      </c>
      <c r="J2168" t="s">
        <v>3437</v>
      </c>
      <c r="K2168" t="s">
        <v>3430</v>
      </c>
      <c r="L2168" t="s">
        <v>13830</v>
      </c>
      <c r="M2168" t="s">
        <v>13831</v>
      </c>
      <c r="N2168" t="s">
        <v>3433</v>
      </c>
      <c r="O2168" t="s">
        <v>5177</v>
      </c>
      <c r="P2168">
        <v>50</v>
      </c>
      <c r="Q2168" t="s">
        <v>5178</v>
      </c>
      <c r="R2168">
        <v>150</v>
      </c>
      <c r="S2168" t="s">
        <v>13832</v>
      </c>
      <c r="T2168" t="s">
        <v>13832</v>
      </c>
      <c r="U2168" t="s">
        <v>8794</v>
      </c>
    </row>
    <row r="2169" spans="1:21" x14ac:dyDescent="0.2">
      <c r="A2169">
        <v>4720</v>
      </c>
      <c r="B2169" t="s">
        <v>1697</v>
      </c>
      <c r="C2169" t="s">
        <v>13833</v>
      </c>
      <c r="D2169" t="s">
        <v>13834</v>
      </c>
      <c r="F2169" t="s">
        <v>3669</v>
      </c>
      <c r="G2169" t="s">
        <v>8364</v>
      </c>
      <c r="H2169" t="s">
        <v>6815</v>
      </c>
      <c r="I2169" t="s">
        <v>22251</v>
      </c>
      <c r="J2169" t="s">
        <v>3628</v>
      </c>
      <c r="K2169" t="s">
        <v>3921</v>
      </c>
      <c r="L2169" t="s">
        <v>13835</v>
      </c>
      <c r="M2169" t="s">
        <v>13836</v>
      </c>
      <c r="N2169" t="s">
        <v>3394</v>
      </c>
      <c r="O2169" t="s">
        <v>4520</v>
      </c>
      <c r="P2169">
        <v>86</v>
      </c>
      <c r="Q2169" t="s">
        <v>4401</v>
      </c>
      <c r="R2169">
        <v>221</v>
      </c>
      <c r="S2169" t="s">
        <v>13837</v>
      </c>
      <c r="T2169" t="s">
        <v>13837</v>
      </c>
      <c r="U2169" t="s">
        <v>3811</v>
      </c>
    </row>
    <row r="2170" spans="1:21" x14ac:dyDescent="0.2">
      <c r="A2170">
        <v>4721</v>
      </c>
      <c r="B2170" t="s">
        <v>1697</v>
      </c>
      <c r="C2170" t="s">
        <v>13838</v>
      </c>
      <c r="D2170" t="s">
        <v>5438</v>
      </c>
      <c r="F2170" t="s">
        <v>3669</v>
      </c>
      <c r="G2170" t="s">
        <v>14794</v>
      </c>
      <c r="H2170" t="s">
        <v>20908</v>
      </c>
      <c r="I2170" t="s">
        <v>9202</v>
      </c>
      <c r="J2170" t="s">
        <v>4052</v>
      </c>
      <c r="K2170" t="s">
        <v>3921</v>
      </c>
      <c r="L2170" t="s">
        <v>13839</v>
      </c>
      <c r="M2170" t="s">
        <v>13840</v>
      </c>
      <c r="N2170" t="s">
        <v>6131</v>
      </c>
      <c r="O2170" t="s">
        <v>3665</v>
      </c>
      <c r="P2170">
        <v>85</v>
      </c>
      <c r="Q2170" t="s">
        <v>4401</v>
      </c>
      <c r="R2170">
        <v>221</v>
      </c>
      <c r="S2170" t="s">
        <v>3775</v>
      </c>
      <c r="T2170" t="s">
        <v>3775</v>
      </c>
      <c r="U2170" t="s">
        <v>11526</v>
      </c>
    </row>
    <row r="2171" spans="1:21" x14ac:dyDescent="0.2">
      <c r="A2171">
        <v>4722</v>
      </c>
      <c r="B2171" t="s">
        <v>1697</v>
      </c>
      <c r="C2171" t="s">
        <v>13841</v>
      </c>
      <c r="D2171" t="s">
        <v>13842</v>
      </c>
      <c r="F2171" t="s">
        <v>8285</v>
      </c>
      <c r="G2171" t="s">
        <v>20999</v>
      </c>
      <c r="H2171" t="s">
        <v>7245</v>
      </c>
      <c r="I2171" t="s">
        <v>13843</v>
      </c>
      <c r="J2171" t="s">
        <v>4052</v>
      </c>
      <c r="K2171" t="s">
        <v>3921</v>
      </c>
      <c r="L2171" t="s">
        <v>13844</v>
      </c>
      <c r="M2171" t="s">
        <v>13845</v>
      </c>
      <c r="O2171" t="s">
        <v>4520</v>
      </c>
      <c r="P2171">
        <v>86</v>
      </c>
      <c r="Q2171" t="s">
        <v>4401</v>
      </c>
      <c r="R2171">
        <v>221</v>
      </c>
      <c r="S2171" t="s">
        <v>13846</v>
      </c>
      <c r="T2171" t="s">
        <v>10715</v>
      </c>
      <c r="U2171" t="s">
        <v>10715</v>
      </c>
    </row>
    <row r="2172" spans="1:21" x14ac:dyDescent="0.2">
      <c r="A2172">
        <v>4723</v>
      </c>
      <c r="B2172" t="s">
        <v>3416</v>
      </c>
      <c r="C2172" t="s">
        <v>13847</v>
      </c>
      <c r="D2172" t="s">
        <v>13848</v>
      </c>
      <c r="F2172" t="s">
        <v>13849</v>
      </c>
      <c r="G2172" t="s">
        <v>3420</v>
      </c>
      <c r="H2172" t="s">
        <v>3421</v>
      </c>
      <c r="I2172" t="s">
        <v>22206</v>
      </c>
      <c r="J2172" t="s">
        <v>5823</v>
      </c>
      <c r="K2172" t="s">
        <v>3545</v>
      </c>
      <c r="L2172" t="s">
        <v>13850</v>
      </c>
      <c r="M2172" t="s">
        <v>13851</v>
      </c>
      <c r="N2172" t="s">
        <v>3017</v>
      </c>
      <c r="S2172" t="s">
        <v>13852</v>
      </c>
      <c r="T2172" t="s">
        <v>13852</v>
      </c>
      <c r="U2172" t="s">
        <v>13852</v>
      </c>
    </row>
    <row r="2173" spans="1:21" x14ac:dyDescent="0.2">
      <c r="A2173">
        <v>4724</v>
      </c>
      <c r="B2173" t="s">
        <v>1697</v>
      </c>
      <c r="C2173" t="s">
        <v>13853</v>
      </c>
      <c r="D2173" t="s">
        <v>4678</v>
      </c>
      <c r="E2173" t="s">
        <v>20884</v>
      </c>
      <c r="F2173" t="s">
        <v>7954</v>
      </c>
      <c r="G2173" t="s">
        <v>7265</v>
      </c>
      <c r="H2173" t="s">
        <v>9756</v>
      </c>
      <c r="I2173" t="s">
        <v>4650</v>
      </c>
      <c r="J2173" t="s">
        <v>4455</v>
      </c>
      <c r="K2173" t="s">
        <v>3422</v>
      </c>
      <c r="L2173" t="s">
        <v>13854</v>
      </c>
      <c r="M2173" t="s">
        <v>13855</v>
      </c>
      <c r="O2173" t="s">
        <v>10063</v>
      </c>
      <c r="P2173">
        <v>25</v>
      </c>
      <c r="S2173" t="s">
        <v>13856</v>
      </c>
      <c r="T2173" t="s">
        <v>13856</v>
      </c>
      <c r="U2173" t="s">
        <v>13856</v>
      </c>
    </row>
    <row r="2174" spans="1:21" x14ac:dyDescent="0.2">
      <c r="A2174">
        <v>4725</v>
      </c>
      <c r="B2174" t="s">
        <v>1697</v>
      </c>
      <c r="C2174" t="s">
        <v>13857</v>
      </c>
      <c r="D2174" t="s">
        <v>13858</v>
      </c>
      <c r="F2174" t="s">
        <v>3585</v>
      </c>
      <c r="G2174" t="s">
        <v>13120</v>
      </c>
      <c r="H2174" t="s">
        <v>13859</v>
      </c>
      <c r="I2174" t="s">
        <v>10175</v>
      </c>
      <c r="J2174" t="s">
        <v>9023</v>
      </c>
      <c r="K2174" t="s">
        <v>3422</v>
      </c>
      <c r="L2174" t="s">
        <v>13860</v>
      </c>
      <c r="M2174" t="s">
        <v>13861</v>
      </c>
      <c r="N2174" t="s">
        <v>3433</v>
      </c>
      <c r="O2174" t="s">
        <v>10063</v>
      </c>
      <c r="P2174">
        <v>25</v>
      </c>
      <c r="Q2174" t="s">
        <v>4401</v>
      </c>
      <c r="R2174">
        <v>221</v>
      </c>
      <c r="S2174" t="s">
        <v>6514</v>
      </c>
      <c r="T2174" t="s">
        <v>6514</v>
      </c>
      <c r="U2174" t="s">
        <v>10148</v>
      </c>
    </row>
    <row r="2175" spans="1:21" x14ac:dyDescent="0.2">
      <c r="A2175">
        <v>4726</v>
      </c>
      <c r="B2175" t="s">
        <v>1697</v>
      </c>
      <c r="C2175" t="s">
        <v>13862</v>
      </c>
      <c r="D2175" t="s">
        <v>13863</v>
      </c>
      <c r="F2175" t="s">
        <v>3585</v>
      </c>
      <c r="G2175" t="s">
        <v>3387</v>
      </c>
      <c r="H2175" t="s">
        <v>3640</v>
      </c>
      <c r="I2175" t="s">
        <v>8790</v>
      </c>
      <c r="J2175" t="s">
        <v>3611</v>
      </c>
      <c r="K2175" t="s">
        <v>3422</v>
      </c>
      <c r="L2175" t="s">
        <v>13864</v>
      </c>
      <c r="M2175" t="s">
        <v>13865</v>
      </c>
      <c r="N2175" t="s">
        <v>3433</v>
      </c>
      <c r="O2175" t="s">
        <v>10063</v>
      </c>
      <c r="P2175">
        <v>25</v>
      </c>
      <c r="Q2175" t="s">
        <v>4401</v>
      </c>
      <c r="R2175">
        <v>221</v>
      </c>
      <c r="S2175" t="s">
        <v>8895</v>
      </c>
      <c r="T2175" t="s">
        <v>8895</v>
      </c>
      <c r="U2175" t="s">
        <v>13866</v>
      </c>
    </row>
    <row r="2176" spans="1:21" x14ac:dyDescent="0.2">
      <c r="A2176">
        <v>4727</v>
      </c>
      <c r="B2176" t="s">
        <v>1697</v>
      </c>
      <c r="C2176" t="s">
        <v>13867</v>
      </c>
      <c r="D2176" t="s">
        <v>13868</v>
      </c>
      <c r="F2176" t="s">
        <v>5835</v>
      </c>
      <c r="G2176" t="s">
        <v>7610</v>
      </c>
      <c r="H2176" t="s">
        <v>5901</v>
      </c>
      <c r="I2176" t="s">
        <v>13869</v>
      </c>
      <c r="J2176" t="s">
        <v>3467</v>
      </c>
      <c r="K2176" t="s">
        <v>3422</v>
      </c>
      <c r="L2176" t="s">
        <v>13870</v>
      </c>
      <c r="M2176" t="s">
        <v>13871</v>
      </c>
      <c r="Q2176" t="s">
        <v>4401</v>
      </c>
      <c r="R2176">
        <v>220</v>
      </c>
      <c r="S2176" t="s">
        <v>8895</v>
      </c>
      <c r="T2176" t="s">
        <v>8895</v>
      </c>
      <c r="U2176" t="s">
        <v>9005</v>
      </c>
    </row>
    <row r="2177" spans="1:21" x14ac:dyDescent="0.2">
      <c r="A2177">
        <v>4728</v>
      </c>
      <c r="B2177" t="s">
        <v>1697</v>
      </c>
      <c r="C2177" t="s">
        <v>13872</v>
      </c>
      <c r="D2177" t="s">
        <v>4997</v>
      </c>
      <c r="F2177" t="s">
        <v>8977</v>
      </c>
      <c r="G2177" t="s">
        <v>22321</v>
      </c>
      <c r="H2177" t="s">
        <v>22322</v>
      </c>
      <c r="I2177" t="s">
        <v>13873</v>
      </c>
      <c r="J2177" t="s">
        <v>22228</v>
      </c>
      <c r="K2177" t="s">
        <v>3422</v>
      </c>
      <c r="L2177" t="s">
        <v>13874</v>
      </c>
      <c r="M2177" t="s">
        <v>13875</v>
      </c>
      <c r="O2177" t="s">
        <v>9934</v>
      </c>
      <c r="P2177">
        <v>85</v>
      </c>
      <c r="Q2177" t="s">
        <v>4401</v>
      </c>
      <c r="R2177">
        <v>220</v>
      </c>
      <c r="S2177" t="s">
        <v>13876</v>
      </c>
      <c r="T2177" t="s">
        <v>13876</v>
      </c>
      <c r="U2177" t="s">
        <v>5476</v>
      </c>
    </row>
    <row r="2178" spans="1:21" x14ac:dyDescent="0.2">
      <c r="A2178">
        <v>4729</v>
      </c>
      <c r="B2178" t="s">
        <v>1697</v>
      </c>
      <c r="C2178" t="s">
        <v>13877</v>
      </c>
      <c r="D2178" t="s">
        <v>4997</v>
      </c>
      <c r="F2178" t="s">
        <v>4008</v>
      </c>
      <c r="G2178" t="s">
        <v>5888</v>
      </c>
      <c r="H2178" t="s">
        <v>6025</v>
      </c>
      <c r="I2178" t="s">
        <v>13878</v>
      </c>
      <c r="J2178" t="s">
        <v>20940</v>
      </c>
      <c r="K2178" t="s">
        <v>3422</v>
      </c>
      <c r="L2178" t="s">
        <v>13879</v>
      </c>
      <c r="M2178" t="s">
        <v>13880</v>
      </c>
      <c r="O2178" t="s">
        <v>3665</v>
      </c>
      <c r="P2178">
        <v>85</v>
      </c>
      <c r="Q2178" t="s">
        <v>4401</v>
      </c>
      <c r="R2178">
        <v>220</v>
      </c>
      <c r="S2178" t="s">
        <v>11152</v>
      </c>
      <c r="T2178" t="s">
        <v>11152</v>
      </c>
      <c r="U2178" t="s">
        <v>5476</v>
      </c>
    </row>
    <row r="2179" spans="1:21" x14ac:dyDescent="0.2">
      <c r="A2179">
        <v>473</v>
      </c>
      <c r="B2179" t="s">
        <v>1697</v>
      </c>
      <c r="C2179" t="s">
        <v>13881</v>
      </c>
      <c r="D2179" t="s">
        <v>13882</v>
      </c>
      <c r="F2179" t="s">
        <v>3386</v>
      </c>
      <c r="G2179" t="s">
        <v>22288</v>
      </c>
      <c r="H2179" t="s">
        <v>6824</v>
      </c>
      <c r="I2179" t="s">
        <v>22251</v>
      </c>
      <c r="J2179" t="s">
        <v>7664</v>
      </c>
      <c r="K2179" t="s">
        <v>3391</v>
      </c>
      <c r="L2179" t="s">
        <v>13883</v>
      </c>
      <c r="M2179" t="s">
        <v>13884</v>
      </c>
      <c r="N2179" t="s">
        <v>22323</v>
      </c>
      <c r="O2179" t="s">
        <v>5177</v>
      </c>
      <c r="P2179">
        <v>50</v>
      </c>
      <c r="Q2179" t="s">
        <v>5178</v>
      </c>
      <c r="R2179">
        <v>150</v>
      </c>
      <c r="S2179" t="s">
        <v>13885</v>
      </c>
      <c r="T2179" t="s">
        <v>13885</v>
      </c>
      <c r="U2179" t="s">
        <v>4069</v>
      </c>
    </row>
    <row r="2180" spans="1:21" x14ac:dyDescent="0.2">
      <c r="A2180">
        <v>4730</v>
      </c>
      <c r="B2180" t="s">
        <v>1697</v>
      </c>
      <c r="C2180" t="s">
        <v>13886</v>
      </c>
      <c r="D2180" t="s">
        <v>13887</v>
      </c>
      <c r="F2180" t="s">
        <v>4072</v>
      </c>
      <c r="G2180" t="s">
        <v>13888</v>
      </c>
      <c r="H2180" t="s">
        <v>21617</v>
      </c>
      <c r="I2180" t="s">
        <v>9202</v>
      </c>
      <c r="J2180" t="s">
        <v>3679</v>
      </c>
      <c r="K2180" t="s">
        <v>3422</v>
      </c>
      <c r="L2180" t="s">
        <v>13889</v>
      </c>
      <c r="M2180" t="s">
        <v>13890</v>
      </c>
      <c r="N2180" t="s">
        <v>3394</v>
      </c>
      <c r="O2180" t="s">
        <v>6116</v>
      </c>
      <c r="P2180">
        <v>23</v>
      </c>
      <c r="Q2180" t="s">
        <v>4401</v>
      </c>
      <c r="R2180">
        <v>221</v>
      </c>
      <c r="S2180" t="s">
        <v>9111</v>
      </c>
      <c r="T2180" t="s">
        <v>9111</v>
      </c>
      <c r="U2180" t="s">
        <v>10148</v>
      </c>
    </row>
    <row r="2181" spans="1:21" x14ac:dyDescent="0.2">
      <c r="A2181">
        <v>4731</v>
      </c>
      <c r="B2181" t="s">
        <v>1697</v>
      </c>
      <c r="C2181" t="s">
        <v>13891</v>
      </c>
      <c r="D2181" t="s">
        <v>13892</v>
      </c>
      <c r="F2181" t="s">
        <v>3669</v>
      </c>
      <c r="G2181" t="s">
        <v>7763</v>
      </c>
      <c r="H2181" t="s">
        <v>4551</v>
      </c>
      <c r="I2181" t="s">
        <v>22206</v>
      </c>
      <c r="J2181" t="s">
        <v>5823</v>
      </c>
      <c r="K2181" t="s">
        <v>3921</v>
      </c>
      <c r="L2181" t="s">
        <v>13893</v>
      </c>
      <c r="M2181" t="s">
        <v>13894</v>
      </c>
      <c r="N2181" t="s">
        <v>13806</v>
      </c>
    </row>
    <row r="2182" spans="1:21" x14ac:dyDescent="0.2">
      <c r="A2182">
        <v>4732</v>
      </c>
      <c r="B2182" t="s">
        <v>1697</v>
      </c>
      <c r="C2182" t="s">
        <v>13895</v>
      </c>
      <c r="D2182" t="s">
        <v>13896</v>
      </c>
      <c r="F2182" t="s">
        <v>3799</v>
      </c>
      <c r="G2182" t="s">
        <v>3625</v>
      </c>
      <c r="H2182" t="s">
        <v>3912</v>
      </c>
      <c r="I2182" t="s">
        <v>10214</v>
      </c>
      <c r="J2182" t="s">
        <v>3963</v>
      </c>
      <c r="K2182" t="s">
        <v>3422</v>
      </c>
      <c r="L2182" t="s">
        <v>13898</v>
      </c>
      <c r="M2182" t="s">
        <v>13899</v>
      </c>
      <c r="O2182" t="s">
        <v>5645</v>
      </c>
      <c r="P2182">
        <v>122</v>
      </c>
      <c r="Q2182" t="s">
        <v>4401</v>
      </c>
      <c r="R2182">
        <v>222</v>
      </c>
      <c r="S2182" t="s">
        <v>12521</v>
      </c>
      <c r="T2182" t="s">
        <v>12521</v>
      </c>
      <c r="U2182" t="s">
        <v>8004</v>
      </c>
    </row>
    <row r="2183" spans="1:21" x14ac:dyDescent="0.2">
      <c r="A2183">
        <v>4733</v>
      </c>
      <c r="B2183" t="s">
        <v>1697</v>
      </c>
      <c r="C2183" t="s">
        <v>13900</v>
      </c>
      <c r="D2183" t="s">
        <v>4678</v>
      </c>
      <c r="E2183" t="s">
        <v>20884</v>
      </c>
      <c r="F2183" t="s">
        <v>7954</v>
      </c>
      <c r="G2183" t="s">
        <v>7507</v>
      </c>
      <c r="H2183" t="s">
        <v>4174</v>
      </c>
      <c r="I2183" t="s">
        <v>22206</v>
      </c>
      <c r="J2183" t="s">
        <v>5823</v>
      </c>
      <c r="K2183" t="s">
        <v>3921</v>
      </c>
      <c r="L2183" t="s">
        <v>13901</v>
      </c>
      <c r="M2183" t="s">
        <v>13902</v>
      </c>
      <c r="O2183" t="s">
        <v>6116</v>
      </c>
      <c r="P2183">
        <v>23</v>
      </c>
      <c r="S2183" t="s">
        <v>9111</v>
      </c>
      <c r="T2183" t="s">
        <v>9111</v>
      </c>
      <c r="U2183" t="s">
        <v>9111</v>
      </c>
    </row>
    <row r="2184" spans="1:21" x14ac:dyDescent="0.2">
      <c r="A2184">
        <v>4734</v>
      </c>
      <c r="B2184" t="s">
        <v>1697</v>
      </c>
      <c r="C2184" t="s">
        <v>13903</v>
      </c>
      <c r="D2184" t="s">
        <v>13904</v>
      </c>
      <c r="F2184" t="s">
        <v>3585</v>
      </c>
      <c r="G2184" t="s">
        <v>3747</v>
      </c>
      <c r="H2184" t="s">
        <v>3819</v>
      </c>
      <c r="I2184" t="s">
        <v>13905</v>
      </c>
      <c r="J2184" t="s">
        <v>6431</v>
      </c>
      <c r="K2184" t="s">
        <v>3422</v>
      </c>
      <c r="L2184" t="s">
        <v>13906</v>
      </c>
      <c r="M2184" t="s">
        <v>13907</v>
      </c>
      <c r="N2184" t="s">
        <v>3433</v>
      </c>
      <c r="O2184" t="s">
        <v>6125</v>
      </c>
      <c r="P2184">
        <v>123</v>
      </c>
      <c r="Q2184" t="s">
        <v>4401</v>
      </c>
      <c r="R2184">
        <v>221</v>
      </c>
      <c r="S2184" t="s">
        <v>3836</v>
      </c>
      <c r="T2184" t="s">
        <v>3836</v>
      </c>
      <c r="U2184" t="s">
        <v>8202</v>
      </c>
    </row>
    <row r="2185" spans="1:21" x14ac:dyDescent="0.2">
      <c r="A2185">
        <v>4735</v>
      </c>
      <c r="B2185" t="s">
        <v>1697</v>
      </c>
      <c r="C2185" t="s">
        <v>13908</v>
      </c>
      <c r="D2185" t="s">
        <v>13909</v>
      </c>
      <c r="F2185" t="s">
        <v>3669</v>
      </c>
      <c r="G2185" t="s">
        <v>3885</v>
      </c>
      <c r="H2185" t="s">
        <v>10997</v>
      </c>
      <c r="I2185" t="s">
        <v>22251</v>
      </c>
      <c r="J2185" t="s">
        <v>3671</v>
      </c>
      <c r="K2185" t="s">
        <v>3422</v>
      </c>
      <c r="L2185" t="s">
        <v>13910</v>
      </c>
      <c r="M2185" t="s">
        <v>13911</v>
      </c>
      <c r="O2185" t="s">
        <v>20894</v>
      </c>
      <c r="P2185">
        <v>125</v>
      </c>
      <c r="Q2185" t="s">
        <v>4401</v>
      </c>
      <c r="R2185">
        <v>222</v>
      </c>
      <c r="S2185" t="s">
        <v>8268</v>
      </c>
      <c r="T2185" t="s">
        <v>8268</v>
      </c>
      <c r="U2185" t="s">
        <v>13912</v>
      </c>
    </row>
    <row r="2186" spans="1:21" x14ac:dyDescent="0.2">
      <c r="A2186">
        <v>4736</v>
      </c>
      <c r="B2186" t="s">
        <v>1697</v>
      </c>
      <c r="C2186" t="s">
        <v>13913</v>
      </c>
      <c r="D2186" t="s">
        <v>13914</v>
      </c>
      <c r="F2186" t="s">
        <v>3585</v>
      </c>
      <c r="G2186" t="s">
        <v>6101</v>
      </c>
      <c r="H2186" t="s">
        <v>3543</v>
      </c>
      <c r="I2186" t="s">
        <v>7878</v>
      </c>
      <c r="J2186" t="s">
        <v>3411</v>
      </c>
      <c r="K2186" t="s">
        <v>3422</v>
      </c>
      <c r="L2186" t="s">
        <v>13915</v>
      </c>
      <c r="M2186" t="s">
        <v>13916</v>
      </c>
      <c r="N2186" t="s">
        <v>8512</v>
      </c>
      <c r="O2186" t="s">
        <v>6284</v>
      </c>
      <c r="P2186">
        <v>27</v>
      </c>
      <c r="Q2186" t="s">
        <v>4401</v>
      </c>
      <c r="R2186">
        <v>221</v>
      </c>
      <c r="S2186" t="s">
        <v>3796</v>
      </c>
      <c r="T2186" t="s">
        <v>3796</v>
      </c>
      <c r="U2186" t="s">
        <v>9840</v>
      </c>
    </row>
    <row r="2187" spans="1:21" x14ac:dyDescent="0.2">
      <c r="A2187">
        <v>4737</v>
      </c>
      <c r="B2187" t="s">
        <v>1697</v>
      </c>
      <c r="C2187" t="s">
        <v>13917</v>
      </c>
      <c r="D2187" t="s">
        <v>13842</v>
      </c>
      <c r="F2187" t="s">
        <v>3992</v>
      </c>
      <c r="G2187" t="s">
        <v>6905</v>
      </c>
      <c r="H2187" t="s">
        <v>7399</v>
      </c>
      <c r="I2187" t="s">
        <v>22206</v>
      </c>
      <c r="J2187" t="s">
        <v>22225</v>
      </c>
      <c r="K2187" t="s">
        <v>3422</v>
      </c>
      <c r="L2187" t="s">
        <v>13918</v>
      </c>
      <c r="M2187" t="s">
        <v>13919</v>
      </c>
      <c r="N2187" t="s">
        <v>3490</v>
      </c>
      <c r="S2187" t="s">
        <v>13920</v>
      </c>
      <c r="T2187" t="s">
        <v>13920</v>
      </c>
      <c r="U2187" t="s">
        <v>13920</v>
      </c>
    </row>
    <row r="2188" spans="1:21" x14ac:dyDescent="0.2">
      <c r="A2188">
        <v>4738</v>
      </c>
      <c r="B2188" t="s">
        <v>1697</v>
      </c>
      <c r="C2188" t="s">
        <v>6147</v>
      </c>
      <c r="D2188" t="s">
        <v>4678</v>
      </c>
      <c r="E2188" t="s">
        <v>20884</v>
      </c>
      <c r="F2188" t="s">
        <v>7954</v>
      </c>
      <c r="G2188" t="s">
        <v>3387</v>
      </c>
      <c r="H2188" t="s">
        <v>4174</v>
      </c>
      <c r="I2188" t="s">
        <v>22206</v>
      </c>
      <c r="J2188" t="s">
        <v>5823</v>
      </c>
      <c r="K2188" t="s">
        <v>3422</v>
      </c>
      <c r="L2188" t="s">
        <v>13921</v>
      </c>
      <c r="M2188" t="s">
        <v>13922</v>
      </c>
      <c r="O2188" t="s">
        <v>6247</v>
      </c>
      <c r="P2188">
        <v>129</v>
      </c>
      <c r="S2188" t="s">
        <v>13923</v>
      </c>
      <c r="T2188" t="s">
        <v>13923</v>
      </c>
      <c r="U2188" t="s">
        <v>13923</v>
      </c>
    </row>
    <row r="2189" spans="1:21" x14ac:dyDescent="0.2">
      <c r="A2189">
        <v>4739</v>
      </c>
      <c r="B2189" t="s">
        <v>1697</v>
      </c>
      <c r="C2189" t="s">
        <v>13924</v>
      </c>
      <c r="D2189" t="s">
        <v>5202</v>
      </c>
      <c r="F2189" t="s">
        <v>7919</v>
      </c>
      <c r="G2189" t="s">
        <v>6101</v>
      </c>
      <c r="H2189" t="s">
        <v>21000</v>
      </c>
      <c r="I2189" t="s">
        <v>22206</v>
      </c>
      <c r="J2189" t="s">
        <v>5823</v>
      </c>
      <c r="K2189" t="s">
        <v>3422</v>
      </c>
      <c r="L2189" t="s">
        <v>13925</v>
      </c>
      <c r="M2189" t="s">
        <v>13926</v>
      </c>
      <c r="O2189" t="s">
        <v>20894</v>
      </c>
      <c r="P2189">
        <v>125</v>
      </c>
      <c r="S2189" t="s">
        <v>13210</v>
      </c>
      <c r="T2189" t="s">
        <v>13210</v>
      </c>
      <c r="U2189" t="s">
        <v>13210</v>
      </c>
    </row>
    <row r="2190" spans="1:21" x14ac:dyDescent="0.2">
      <c r="A2190">
        <v>474</v>
      </c>
      <c r="B2190" t="s">
        <v>1697</v>
      </c>
      <c r="C2190" t="s">
        <v>22324</v>
      </c>
      <c r="D2190" t="s">
        <v>13927</v>
      </c>
      <c r="F2190" t="s">
        <v>3458</v>
      </c>
      <c r="G2190" t="s">
        <v>21403</v>
      </c>
      <c r="H2190" t="s">
        <v>17994</v>
      </c>
      <c r="I2190" t="s">
        <v>22251</v>
      </c>
      <c r="J2190" t="s">
        <v>3402</v>
      </c>
      <c r="K2190" t="s">
        <v>3391</v>
      </c>
      <c r="L2190" t="s">
        <v>13928</v>
      </c>
      <c r="M2190" t="s">
        <v>13929</v>
      </c>
      <c r="N2190" t="s">
        <v>22325</v>
      </c>
      <c r="O2190" t="s">
        <v>8787</v>
      </c>
      <c r="P2190">
        <v>50</v>
      </c>
      <c r="Q2190" t="s">
        <v>5178</v>
      </c>
      <c r="R2190">
        <v>150</v>
      </c>
      <c r="S2190" t="s">
        <v>13832</v>
      </c>
      <c r="T2190" t="s">
        <v>13832</v>
      </c>
      <c r="U2190" t="s">
        <v>8782</v>
      </c>
    </row>
    <row r="2191" spans="1:21" x14ac:dyDescent="0.2">
      <c r="A2191">
        <v>4740</v>
      </c>
      <c r="B2191" t="s">
        <v>1697</v>
      </c>
      <c r="C2191" t="s">
        <v>13930</v>
      </c>
      <c r="D2191" t="s">
        <v>13931</v>
      </c>
      <c r="F2191" t="s">
        <v>3585</v>
      </c>
      <c r="G2191" t="s">
        <v>18647</v>
      </c>
      <c r="H2191" t="s">
        <v>3819</v>
      </c>
      <c r="I2191" t="s">
        <v>10208</v>
      </c>
      <c r="J2191" t="s">
        <v>3611</v>
      </c>
      <c r="K2191" t="s">
        <v>3422</v>
      </c>
      <c r="L2191" t="s">
        <v>13932</v>
      </c>
      <c r="M2191" t="s">
        <v>13933</v>
      </c>
      <c r="N2191" t="s">
        <v>3394</v>
      </c>
      <c r="O2191" t="s">
        <v>20894</v>
      </c>
      <c r="P2191">
        <v>125</v>
      </c>
      <c r="Q2191" t="s">
        <v>4401</v>
      </c>
      <c r="R2191">
        <v>222</v>
      </c>
      <c r="S2191" t="s">
        <v>3759</v>
      </c>
      <c r="T2191" t="s">
        <v>3759</v>
      </c>
      <c r="U2191" t="s">
        <v>13934</v>
      </c>
    </row>
    <row r="2192" spans="1:21" x14ac:dyDescent="0.2">
      <c r="A2192">
        <v>4741</v>
      </c>
      <c r="B2192" t="s">
        <v>1697</v>
      </c>
      <c r="C2192" t="s">
        <v>13935</v>
      </c>
      <c r="D2192" t="s">
        <v>4678</v>
      </c>
      <c r="E2192" t="s">
        <v>20884</v>
      </c>
      <c r="F2192" t="s">
        <v>7954</v>
      </c>
      <c r="G2192" t="s">
        <v>8942</v>
      </c>
      <c r="H2192" t="s">
        <v>4174</v>
      </c>
      <c r="I2192" t="s">
        <v>22206</v>
      </c>
      <c r="J2192" t="s">
        <v>5823</v>
      </c>
      <c r="K2192" t="s">
        <v>3422</v>
      </c>
      <c r="L2192" t="s">
        <v>13936</v>
      </c>
      <c r="M2192" t="s">
        <v>13937</v>
      </c>
      <c r="O2192" t="s">
        <v>20894</v>
      </c>
      <c r="P2192">
        <v>125</v>
      </c>
      <c r="S2192" t="s">
        <v>8543</v>
      </c>
      <c r="T2192" t="s">
        <v>8543</v>
      </c>
      <c r="U2192" t="s">
        <v>8543</v>
      </c>
    </row>
    <row r="2193" spans="1:21" x14ac:dyDescent="0.2">
      <c r="A2193">
        <v>4742</v>
      </c>
      <c r="B2193" t="s">
        <v>1697</v>
      </c>
      <c r="C2193" t="s">
        <v>13938</v>
      </c>
      <c r="D2193" t="s">
        <v>13939</v>
      </c>
      <c r="F2193" t="s">
        <v>3669</v>
      </c>
      <c r="G2193" t="s">
        <v>8290</v>
      </c>
      <c r="H2193" t="s">
        <v>21001</v>
      </c>
      <c r="I2193" t="s">
        <v>13940</v>
      </c>
      <c r="J2193" t="s">
        <v>3671</v>
      </c>
      <c r="K2193" t="s">
        <v>6121</v>
      </c>
      <c r="L2193" t="s">
        <v>13941</v>
      </c>
      <c r="M2193" t="s">
        <v>13942</v>
      </c>
      <c r="O2193" t="s">
        <v>20894</v>
      </c>
      <c r="P2193">
        <v>125</v>
      </c>
      <c r="Q2193" t="s">
        <v>4401</v>
      </c>
      <c r="R2193">
        <v>222</v>
      </c>
      <c r="S2193" t="s">
        <v>13943</v>
      </c>
      <c r="T2193" t="s">
        <v>13943</v>
      </c>
      <c r="U2193" t="s">
        <v>8857</v>
      </c>
    </row>
    <row r="2194" spans="1:21" x14ac:dyDescent="0.2">
      <c r="A2194">
        <v>4743</v>
      </c>
      <c r="B2194" t="s">
        <v>1697</v>
      </c>
      <c r="C2194" t="s">
        <v>13944</v>
      </c>
      <c r="D2194" t="s">
        <v>5202</v>
      </c>
      <c r="E2194" t="s">
        <v>20879</v>
      </c>
      <c r="F2194" t="s">
        <v>7919</v>
      </c>
      <c r="G2194" t="s">
        <v>3885</v>
      </c>
      <c r="H2194" t="s">
        <v>4174</v>
      </c>
      <c r="I2194" t="s">
        <v>22206</v>
      </c>
      <c r="J2194" t="s">
        <v>5823</v>
      </c>
      <c r="K2194" t="s">
        <v>3921</v>
      </c>
      <c r="L2194" t="s">
        <v>13945</v>
      </c>
      <c r="M2194" t="s">
        <v>13946</v>
      </c>
      <c r="O2194" t="s">
        <v>20894</v>
      </c>
      <c r="P2194">
        <v>125</v>
      </c>
      <c r="S2194" t="s">
        <v>9479</v>
      </c>
      <c r="T2194" t="s">
        <v>9479</v>
      </c>
      <c r="U2194" t="s">
        <v>9479</v>
      </c>
    </row>
    <row r="2195" spans="1:21" x14ac:dyDescent="0.2">
      <c r="A2195">
        <v>4744</v>
      </c>
      <c r="B2195" t="s">
        <v>1697</v>
      </c>
      <c r="C2195" t="s">
        <v>13947</v>
      </c>
      <c r="D2195" t="s">
        <v>13948</v>
      </c>
      <c r="F2195" t="s">
        <v>3585</v>
      </c>
      <c r="G2195" t="s">
        <v>8087</v>
      </c>
      <c r="H2195" t="s">
        <v>8442</v>
      </c>
      <c r="I2195" t="s">
        <v>7809</v>
      </c>
      <c r="J2195" t="s">
        <v>3671</v>
      </c>
      <c r="K2195" t="s">
        <v>3545</v>
      </c>
      <c r="L2195" t="s">
        <v>13949</v>
      </c>
      <c r="M2195" t="s">
        <v>8615</v>
      </c>
      <c r="N2195" t="s">
        <v>13950</v>
      </c>
      <c r="O2195" t="s">
        <v>20894</v>
      </c>
      <c r="P2195">
        <v>125</v>
      </c>
      <c r="Q2195" t="s">
        <v>4401</v>
      </c>
      <c r="R2195">
        <v>222</v>
      </c>
      <c r="S2195" t="s">
        <v>10349</v>
      </c>
      <c r="T2195" t="s">
        <v>10349</v>
      </c>
      <c r="U2195" t="s">
        <v>5476</v>
      </c>
    </row>
    <row r="2196" spans="1:21" x14ac:dyDescent="0.2">
      <c r="A2196">
        <v>4745</v>
      </c>
      <c r="B2196" t="s">
        <v>1697</v>
      </c>
      <c r="C2196" t="s">
        <v>13951</v>
      </c>
      <c r="D2196" t="s">
        <v>4678</v>
      </c>
      <c r="E2196" t="s">
        <v>20884</v>
      </c>
      <c r="F2196" t="s">
        <v>7954</v>
      </c>
      <c r="G2196" t="s">
        <v>7254</v>
      </c>
      <c r="H2196" t="s">
        <v>4174</v>
      </c>
      <c r="I2196" t="s">
        <v>22206</v>
      </c>
      <c r="J2196" t="s">
        <v>5823</v>
      </c>
      <c r="K2196" t="s">
        <v>3422</v>
      </c>
      <c r="L2196" t="s">
        <v>13952</v>
      </c>
      <c r="M2196" t="s">
        <v>13953</v>
      </c>
      <c r="O2196" t="s">
        <v>11058</v>
      </c>
      <c r="P2196">
        <v>22</v>
      </c>
      <c r="S2196" t="s">
        <v>3931</v>
      </c>
      <c r="T2196" t="s">
        <v>3931</v>
      </c>
      <c r="U2196" t="s">
        <v>3931</v>
      </c>
    </row>
    <row r="2197" spans="1:21" x14ac:dyDescent="0.2">
      <c r="A2197">
        <v>4746</v>
      </c>
      <c r="B2197" t="s">
        <v>1697</v>
      </c>
      <c r="C2197" t="s">
        <v>13954</v>
      </c>
      <c r="D2197" t="s">
        <v>4678</v>
      </c>
      <c r="E2197" t="s">
        <v>20884</v>
      </c>
      <c r="F2197" t="s">
        <v>7954</v>
      </c>
      <c r="G2197" t="s">
        <v>7265</v>
      </c>
      <c r="H2197" t="s">
        <v>4174</v>
      </c>
      <c r="I2197" t="s">
        <v>13955</v>
      </c>
      <c r="J2197" t="s">
        <v>3671</v>
      </c>
      <c r="K2197" t="s">
        <v>9548</v>
      </c>
      <c r="L2197" t="s">
        <v>13956</v>
      </c>
      <c r="M2197" t="s">
        <v>13957</v>
      </c>
      <c r="O2197" t="s">
        <v>11058</v>
      </c>
      <c r="P2197">
        <v>22</v>
      </c>
      <c r="Q2197" t="s">
        <v>4401</v>
      </c>
      <c r="R2197">
        <v>222</v>
      </c>
      <c r="S2197" t="s">
        <v>13958</v>
      </c>
      <c r="T2197" t="s">
        <v>3924</v>
      </c>
      <c r="U2197" t="s">
        <v>3924</v>
      </c>
    </row>
    <row r="2198" spans="1:21" x14ac:dyDescent="0.2">
      <c r="A2198">
        <v>4747</v>
      </c>
      <c r="B2198" t="s">
        <v>1697</v>
      </c>
      <c r="C2198" t="s">
        <v>13959</v>
      </c>
      <c r="D2198" t="s">
        <v>13960</v>
      </c>
      <c r="F2198" t="s">
        <v>3669</v>
      </c>
      <c r="G2198" t="s">
        <v>13961</v>
      </c>
      <c r="H2198" t="s">
        <v>3873</v>
      </c>
      <c r="I2198" t="s">
        <v>13752</v>
      </c>
      <c r="J2198" t="s">
        <v>3827</v>
      </c>
      <c r="K2198" t="s">
        <v>3422</v>
      </c>
      <c r="L2198" t="s">
        <v>13962</v>
      </c>
      <c r="M2198" t="s">
        <v>13963</v>
      </c>
      <c r="O2198" t="s">
        <v>4463</v>
      </c>
      <c r="P2198">
        <v>28</v>
      </c>
      <c r="Q2198" t="s">
        <v>4401</v>
      </c>
      <c r="R2198">
        <v>222</v>
      </c>
      <c r="S2198" t="s">
        <v>6252</v>
      </c>
      <c r="T2198" t="s">
        <v>6252</v>
      </c>
      <c r="U2198" t="s">
        <v>3682</v>
      </c>
    </row>
    <row r="2199" spans="1:21" x14ac:dyDescent="0.2">
      <c r="A2199">
        <v>4748</v>
      </c>
      <c r="B2199" t="s">
        <v>1697</v>
      </c>
      <c r="C2199" t="s">
        <v>13964</v>
      </c>
      <c r="D2199" t="s">
        <v>4678</v>
      </c>
      <c r="E2199" t="s">
        <v>20884</v>
      </c>
      <c r="F2199" t="s">
        <v>7954</v>
      </c>
      <c r="G2199" t="s">
        <v>3542</v>
      </c>
      <c r="H2199" t="s">
        <v>4174</v>
      </c>
      <c r="I2199" t="s">
        <v>22206</v>
      </c>
      <c r="J2199" t="s">
        <v>5823</v>
      </c>
      <c r="K2199" t="s">
        <v>3422</v>
      </c>
      <c r="L2199" t="s">
        <v>13965</v>
      </c>
      <c r="M2199" t="s">
        <v>13966</v>
      </c>
      <c r="O2199" t="s">
        <v>11058</v>
      </c>
      <c r="P2199">
        <v>22</v>
      </c>
      <c r="S2199" t="s">
        <v>8230</v>
      </c>
      <c r="T2199" t="s">
        <v>8230</v>
      </c>
      <c r="U2199" t="s">
        <v>8230</v>
      </c>
    </row>
    <row r="2200" spans="1:21" x14ac:dyDescent="0.2">
      <c r="A2200">
        <v>4749</v>
      </c>
      <c r="B2200" t="s">
        <v>1697</v>
      </c>
      <c r="C2200" t="s">
        <v>13967</v>
      </c>
      <c r="D2200" t="s">
        <v>4678</v>
      </c>
      <c r="E2200" t="s">
        <v>20884</v>
      </c>
      <c r="F2200" t="s">
        <v>7954</v>
      </c>
      <c r="G2200" t="s">
        <v>8324</v>
      </c>
      <c r="H2200" t="s">
        <v>4174</v>
      </c>
      <c r="I2200" t="s">
        <v>22206</v>
      </c>
      <c r="J2200" t="s">
        <v>5823</v>
      </c>
      <c r="K2200" t="s">
        <v>3391</v>
      </c>
      <c r="L2200" t="s">
        <v>13968</v>
      </c>
      <c r="M2200" t="s">
        <v>13969</v>
      </c>
      <c r="O2200" t="s">
        <v>5645</v>
      </c>
      <c r="P2200">
        <v>122</v>
      </c>
      <c r="S2200" t="s">
        <v>13970</v>
      </c>
      <c r="T2200" t="s">
        <v>13970</v>
      </c>
      <c r="U2200" t="s">
        <v>13970</v>
      </c>
    </row>
    <row r="2201" spans="1:21" x14ac:dyDescent="0.2">
      <c r="A2201">
        <v>475</v>
      </c>
      <c r="B2201" t="s">
        <v>1697</v>
      </c>
      <c r="C2201" t="s">
        <v>13971</v>
      </c>
      <c r="D2201" t="s">
        <v>13972</v>
      </c>
      <c r="F2201" t="s">
        <v>3528</v>
      </c>
      <c r="G2201" t="s">
        <v>3535</v>
      </c>
      <c r="H2201" t="s">
        <v>9419</v>
      </c>
      <c r="I2201" t="s">
        <v>8754</v>
      </c>
      <c r="J2201" t="s">
        <v>3437</v>
      </c>
      <c r="K2201" t="s">
        <v>3422</v>
      </c>
      <c r="L2201" t="s">
        <v>13973</v>
      </c>
      <c r="M2201" t="s">
        <v>13974</v>
      </c>
      <c r="N2201" t="s">
        <v>3433</v>
      </c>
      <c r="O2201" t="s">
        <v>5396</v>
      </c>
      <c r="P2201">
        <v>53</v>
      </c>
      <c r="Q2201" t="s">
        <v>5178</v>
      </c>
      <c r="R2201">
        <v>150</v>
      </c>
      <c r="S2201" t="s">
        <v>13975</v>
      </c>
      <c r="T2201" t="s">
        <v>13975</v>
      </c>
      <c r="U2201" t="s">
        <v>8794</v>
      </c>
    </row>
    <row r="2202" spans="1:21" x14ac:dyDescent="0.2">
      <c r="A2202">
        <v>4750</v>
      </c>
      <c r="B2202" t="s">
        <v>1697</v>
      </c>
      <c r="C2202" t="s">
        <v>13976</v>
      </c>
      <c r="D2202" t="s">
        <v>5202</v>
      </c>
      <c r="E2202" t="s">
        <v>20879</v>
      </c>
      <c r="F2202" t="s">
        <v>7919</v>
      </c>
      <c r="G2202" t="s">
        <v>3387</v>
      </c>
      <c r="H2202" t="s">
        <v>7018</v>
      </c>
      <c r="I2202" t="s">
        <v>22206</v>
      </c>
      <c r="J2202" t="s">
        <v>5823</v>
      </c>
      <c r="K2202" t="s">
        <v>3422</v>
      </c>
      <c r="L2202" t="s">
        <v>13977</v>
      </c>
      <c r="M2202" t="s">
        <v>13978</v>
      </c>
      <c r="O2202" t="s">
        <v>6146</v>
      </c>
      <c r="P2202">
        <v>25</v>
      </c>
      <c r="S2202" t="s">
        <v>9479</v>
      </c>
      <c r="T2202" t="s">
        <v>9479</v>
      </c>
      <c r="U2202" t="s">
        <v>9479</v>
      </c>
    </row>
    <row r="2203" spans="1:21" x14ac:dyDescent="0.2">
      <c r="A2203">
        <v>4751</v>
      </c>
      <c r="B2203" t="s">
        <v>1697</v>
      </c>
      <c r="C2203" t="s">
        <v>13979</v>
      </c>
      <c r="D2203" t="s">
        <v>4678</v>
      </c>
      <c r="E2203" t="s">
        <v>20884</v>
      </c>
      <c r="F2203" t="s">
        <v>7954</v>
      </c>
      <c r="G2203" t="s">
        <v>5547</v>
      </c>
      <c r="H2203" t="s">
        <v>4174</v>
      </c>
      <c r="I2203" t="s">
        <v>22206</v>
      </c>
      <c r="J2203" t="s">
        <v>5823</v>
      </c>
      <c r="K2203" t="s">
        <v>3422</v>
      </c>
      <c r="L2203" t="s">
        <v>13980</v>
      </c>
      <c r="M2203" t="s">
        <v>13981</v>
      </c>
      <c r="O2203" t="s">
        <v>11058</v>
      </c>
      <c r="P2203">
        <v>22</v>
      </c>
      <c r="S2203" t="s">
        <v>4036</v>
      </c>
      <c r="T2203" t="s">
        <v>4036</v>
      </c>
      <c r="U2203" t="s">
        <v>4036</v>
      </c>
    </row>
    <row r="2204" spans="1:21" x14ac:dyDescent="0.2">
      <c r="A2204">
        <v>4752</v>
      </c>
      <c r="B2204" t="s">
        <v>1697</v>
      </c>
      <c r="C2204" t="s">
        <v>13982</v>
      </c>
      <c r="D2204" t="s">
        <v>13983</v>
      </c>
      <c r="F2204" t="s">
        <v>3713</v>
      </c>
      <c r="G2204" t="s">
        <v>3465</v>
      </c>
      <c r="H2204" t="s">
        <v>4503</v>
      </c>
      <c r="I2204" t="s">
        <v>10175</v>
      </c>
      <c r="J2204" t="s">
        <v>3671</v>
      </c>
      <c r="K2204" t="s">
        <v>3545</v>
      </c>
      <c r="L2204" t="s">
        <v>13984</v>
      </c>
      <c r="M2204" t="s">
        <v>13985</v>
      </c>
      <c r="N2204" t="s">
        <v>3433</v>
      </c>
      <c r="O2204" t="s">
        <v>4653</v>
      </c>
      <c r="P2204">
        <v>21</v>
      </c>
      <c r="Q2204" t="s">
        <v>4401</v>
      </c>
      <c r="R2204">
        <v>222</v>
      </c>
      <c r="S2204" t="s">
        <v>9038</v>
      </c>
      <c r="T2204" t="s">
        <v>9038</v>
      </c>
      <c r="U2204" t="s">
        <v>4111</v>
      </c>
    </row>
    <row r="2205" spans="1:21" x14ac:dyDescent="0.2">
      <c r="A2205">
        <v>4753</v>
      </c>
      <c r="B2205" t="s">
        <v>1697</v>
      </c>
      <c r="C2205" t="s">
        <v>13986</v>
      </c>
      <c r="D2205" t="s">
        <v>4678</v>
      </c>
      <c r="E2205" t="s">
        <v>20884</v>
      </c>
      <c r="F2205" t="s">
        <v>7954</v>
      </c>
      <c r="G2205" t="s">
        <v>13987</v>
      </c>
      <c r="H2205" t="s">
        <v>21618</v>
      </c>
      <c r="I2205" t="s">
        <v>22206</v>
      </c>
      <c r="J2205" t="s">
        <v>5823</v>
      </c>
      <c r="K2205" t="s">
        <v>3545</v>
      </c>
      <c r="L2205" t="s">
        <v>13988</v>
      </c>
      <c r="M2205" t="s">
        <v>13989</v>
      </c>
      <c r="O2205" t="s">
        <v>11058</v>
      </c>
      <c r="P2205">
        <v>22</v>
      </c>
      <c r="S2205" t="s">
        <v>6585</v>
      </c>
      <c r="T2205" t="s">
        <v>6585</v>
      </c>
      <c r="U2205" t="s">
        <v>6585</v>
      </c>
    </row>
    <row r="2206" spans="1:21" x14ac:dyDescent="0.2">
      <c r="A2206">
        <v>4754</v>
      </c>
      <c r="B2206" t="s">
        <v>1697</v>
      </c>
      <c r="C2206" t="s">
        <v>13990</v>
      </c>
      <c r="D2206" t="s">
        <v>13991</v>
      </c>
      <c r="F2206" t="s">
        <v>13992</v>
      </c>
      <c r="G2206" t="s">
        <v>3465</v>
      </c>
      <c r="H2206" t="s">
        <v>7633</v>
      </c>
      <c r="I2206" t="s">
        <v>13993</v>
      </c>
      <c r="J2206" t="s">
        <v>3642</v>
      </c>
      <c r="K2206" t="s">
        <v>3422</v>
      </c>
      <c r="L2206" t="s">
        <v>13994</v>
      </c>
      <c r="M2206" t="s">
        <v>13995</v>
      </c>
      <c r="N2206" t="s">
        <v>3433</v>
      </c>
      <c r="O2206" t="s">
        <v>4463</v>
      </c>
      <c r="P2206">
        <v>28</v>
      </c>
      <c r="Q2206" t="s">
        <v>4401</v>
      </c>
      <c r="R2206">
        <v>222</v>
      </c>
      <c r="S2206" t="s">
        <v>10178</v>
      </c>
      <c r="T2206" t="s">
        <v>10178</v>
      </c>
      <c r="U2206" t="s">
        <v>10189</v>
      </c>
    </row>
    <row r="2207" spans="1:21" x14ac:dyDescent="0.2">
      <c r="A2207">
        <v>4755</v>
      </c>
      <c r="B2207" t="s">
        <v>1697</v>
      </c>
      <c r="C2207" t="s">
        <v>13996</v>
      </c>
      <c r="D2207" t="s">
        <v>13997</v>
      </c>
      <c r="F2207" t="s">
        <v>3552</v>
      </c>
      <c r="G2207" t="s">
        <v>3747</v>
      </c>
      <c r="H2207" t="s">
        <v>6784</v>
      </c>
      <c r="I2207" t="s">
        <v>8790</v>
      </c>
      <c r="J2207" t="s">
        <v>10200</v>
      </c>
      <c r="K2207" t="s">
        <v>3422</v>
      </c>
      <c r="L2207" t="s">
        <v>13998</v>
      </c>
      <c r="M2207" t="s">
        <v>13999</v>
      </c>
      <c r="N2207" t="s">
        <v>3433</v>
      </c>
      <c r="O2207" t="s">
        <v>4653</v>
      </c>
      <c r="P2207">
        <v>21</v>
      </c>
      <c r="Q2207" t="s">
        <v>4401</v>
      </c>
      <c r="R2207">
        <v>222</v>
      </c>
      <c r="S2207" t="s">
        <v>14000</v>
      </c>
      <c r="T2207" t="s">
        <v>14000</v>
      </c>
      <c r="U2207" t="s">
        <v>4536</v>
      </c>
    </row>
    <row r="2208" spans="1:21" x14ac:dyDescent="0.2">
      <c r="A2208">
        <v>4756</v>
      </c>
      <c r="B2208" t="s">
        <v>1697</v>
      </c>
      <c r="C2208" t="s">
        <v>14001</v>
      </c>
      <c r="D2208" t="s">
        <v>14002</v>
      </c>
      <c r="F2208" t="s">
        <v>3585</v>
      </c>
      <c r="G2208" t="s">
        <v>7763</v>
      </c>
      <c r="H2208" t="s">
        <v>4551</v>
      </c>
      <c r="I2208" t="s">
        <v>22206</v>
      </c>
      <c r="J2208" t="s">
        <v>5823</v>
      </c>
      <c r="K2208" t="s">
        <v>3422</v>
      </c>
      <c r="L2208" t="s">
        <v>14003</v>
      </c>
      <c r="M2208" t="s">
        <v>14004</v>
      </c>
      <c r="N2208" t="s">
        <v>14005</v>
      </c>
    </row>
    <row r="2209" spans="1:21" x14ac:dyDescent="0.2">
      <c r="A2209">
        <v>4757</v>
      </c>
      <c r="B2209" t="s">
        <v>1697</v>
      </c>
      <c r="C2209" t="s">
        <v>14006</v>
      </c>
      <c r="D2209" t="s">
        <v>14007</v>
      </c>
      <c r="F2209" t="s">
        <v>3585</v>
      </c>
      <c r="G2209" t="s">
        <v>21619</v>
      </c>
      <c r="H2209" t="s">
        <v>3662</v>
      </c>
      <c r="I2209" t="s">
        <v>10214</v>
      </c>
      <c r="J2209" t="s">
        <v>3429</v>
      </c>
      <c r="K2209" t="s">
        <v>3422</v>
      </c>
      <c r="L2209" t="s">
        <v>14009</v>
      </c>
      <c r="M2209" t="s">
        <v>14010</v>
      </c>
      <c r="O2209" t="s">
        <v>4463</v>
      </c>
      <c r="P2209">
        <v>28</v>
      </c>
      <c r="Q2209" t="s">
        <v>4401</v>
      </c>
      <c r="R2209">
        <v>222</v>
      </c>
      <c r="S2209" t="s">
        <v>14000</v>
      </c>
      <c r="T2209" t="s">
        <v>14000</v>
      </c>
      <c r="U2209" t="s">
        <v>7875</v>
      </c>
    </row>
    <row r="2210" spans="1:21" x14ac:dyDescent="0.2">
      <c r="A2210">
        <v>4758</v>
      </c>
      <c r="B2210" t="s">
        <v>1697</v>
      </c>
      <c r="C2210" t="s">
        <v>14011</v>
      </c>
      <c r="D2210" t="s">
        <v>14012</v>
      </c>
      <c r="F2210" t="s">
        <v>3585</v>
      </c>
      <c r="G2210" t="s">
        <v>11318</v>
      </c>
      <c r="H2210" t="s">
        <v>5767</v>
      </c>
      <c r="I2210" t="s">
        <v>13940</v>
      </c>
      <c r="J2210" t="s">
        <v>7864</v>
      </c>
      <c r="K2210" t="s">
        <v>3497</v>
      </c>
      <c r="L2210" t="s">
        <v>14013</v>
      </c>
      <c r="M2210" t="s">
        <v>14014</v>
      </c>
      <c r="N2210" t="s">
        <v>3394</v>
      </c>
      <c r="O2210" t="s">
        <v>6146</v>
      </c>
      <c r="P2210">
        <v>25</v>
      </c>
      <c r="Q2210" t="s">
        <v>4401</v>
      </c>
      <c r="R2210">
        <v>221</v>
      </c>
      <c r="S2210" t="s">
        <v>9019</v>
      </c>
      <c r="T2210" t="s">
        <v>9019</v>
      </c>
      <c r="U2210" t="s">
        <v>8202</v>
      </c>
    </row>
    <row r="2211" spans="1:21" x14ac:dyDescent="0.2">
      <c r="A2211">
        <v>4759</v>
      </c>
      <c r="B2211" t="s">
        <v>1697</v>
      </c>
      <c r="C2211" t="s">
        <v>14015</v>
      </c>
      <c r="D2211" t="s">
        <v>4678</v>
      </c>
      <c r="E2211" t="s">
        <v>20884</v>
      </c>
      <c r="F2211" t="s">
        <v>7954</v>
      </c>
      <c r="G2211" t="s">
        <v>21002</v>
      </c>
      <c r="H2211" t="s">
        <v>21003</v>
      </c>
      <c r="I2211" t="s">
        <v>7737</v>
      </c>
      <c r="J2211" t="s">
        <v>3671</v>
      </c>
      <c r="K2211" t="s">
        <v>3921</v>
      </c>
      <c r="L2211" t="s">
        <v>14016</v>
      </c>
      <c r="M2211" t="s">
        <v>14017</v>
      </c>
      <c r="O2211" t="s">
        <v>4463</v>
      </c>
      <c r="P2211">
        <v>28</v>
      </c>
      <c r="Q2211" t="s">
        <v>4401</v>
      </c>
      <c r="R2211">
        <v>222</v>
      </c>
      <c r="S2211" t="s">
        <v>8543</v>
      </c>
      <c r="T2211" t="s">
        <v>5678</v>
      </c>
      <c r="U2211" t="s">
        <v>14018</v>
      </c>
    </row>
    <row r="2212" spans="1:21" x14ac:dyDescent="0.2">
      <c r="A2212">
        <v>476</v>
      </c>
      <c r="B2212" t="s">
        <v>1697</v>
      </c>
      <c r="C2212" t="s">
        <v>14019</v>
      </c>
      <c r="D2212" t="s">
        <v>14020</v>
      </c>
      <c r="F2212" t="s">
        <v>3386</v>
      </c>
      <c r="G2212" t="s">
        <v>3625</v>
      </c>
      <c r="H2212" t="s">
        <v>11423</v>
      </c>
      <c r="I2212" t="s">
        <v>8754</v>
      </c>
      <c r="J2212" t="s">
        <v>3411</v>
      </c>
      <c r="K2212" t="s">
        <v>3391</v>
      </c>
      <c r="L2212" t="s">
        <v>14021</v>
      </c>
      <c r="M2212" t="s">
        <v>14022</v>
      </c>
      <c r="N2212" t="s">
        <v>3433</v>
      </c>
      <c r="O2212" t="s">
        <v>5396</v>
      </c>
      <c r="P2212">
        <v>53</v>
      </c>
      <c r="Q2212" t="s">
        <v>5178</v>
      </c>
      <c r="R2212">
        <v>150</v>
      </c>
      <c r="S2212" t="s">
        <v>14023</v>
      </c>
      <c r="T2212" t="s">
        <v>14023</v>
      </c>
      <c r="U2212" t="s">
        <v>8794</v>
      </c>
    </row>
    <row r="2213" spans="1:21" x14ac:dyDescent="0.2">
      <c r="A2213">
        <v>4760</v>
      </c>
      <c r="B2213" t="s">
        <v>1697</v>
      </c>
      <c r="C2213" t="s">
        <v>14024</v>
      </c>
      <c r="D2213" t="s">
        <v>14025</v>
      </c>
      <c r="F2213" t="s">
        <v>3585</v>
      </c>
      <c r="G2213" t="s">
        <v>5888</v>
      </c>
      <c r="H2213" t="s">
        <v>6861</v>
      </c>
      <c r="I2213" t="s">
        <v>8790</v>
      </c>
      <c r="J2213" t="s">
        <v>3467</v>
      </c>
      <c r="K2213" t="s">
        <v>3422</v>
      </c>
      <c r="L2213" t="s">
        <v>14026</v>
      </c>
      <c r="M2213" t="s">
        <v>14027</v>
      </c>
      <c r="N2213" t="s">
        <v>3433</v>
      </c>
      <c r="O2213" t="s">
        <v>4520</v>
      </c>
      <c r="P2213">
        <v>86</v>
      </c>
      <c r="Q2213" t="s">
        <v>4401</v>
      </c>
      <c r="R2213">
        <v>220</v>
      </c>
      <c r="S2213" t="s">
        <v>8895</v>
      </c>
      <c r="T2213" t="s">
        <v>8895</v>
      </c>
      <c r="U2213" t="s">
        <v>3805</v>
      </c>
    </row>
    <row r="2214" spans="1:21" x14ac:dyDescent="0.2">
      <c r="A2214">
        <v>4761</v>
      </c>
      <c r="B2214" t="s">
        <v>1697</v>
      </c>
      <c r="C2214" t="s">
        <v>14028</v>
      </c>
      <c r="D2214" t="s">
        <v>4678</v>
      </c>
      <c r="E2214" t="s">
        <v>20884</v>
      </c>
      <c r="F2214" t="s">
        <v>7954</v>
      </c>
      <c r="G2214" t="s">
        <v>7163</v>
      </c>
      <c r="H2214" t="s">
        <v>4174</v>
      </c>
      <c r="I2214" t="s">
        <v>22206</v>
      </c>
      <c r="J2214" t="s">
        <v>5823</v>
      </c>
      <c r="K2214" t="s">
        <v>5340</v>
      </c>
      <c r="L2214" t="s">
        <v>14029</v>
      </c>
      <c r="M2214" t="s">
        <v>14030</v>
      </c>
      <c r="O2214" t="s">
        <v>6125</v>
      </c>
      <c r="P2214">
        <v>123</v>
      </c>
      <c r="S2214" t="s">
        <v>8421</v>
      </c>
      <c r="T2214" t="s">
        <v>8421</v>
      </c>
      <c r="U2214" t="s">
        <v>8421</v>
      </c>
    </row>
    <row r="2215" spans="1:21" x14ac:dyDescent="0.2">
      <c r="A2215">
        <v>4762</v>
      </c>
      <c r="B2215" t="s">
        <v>1697</v>
      </c>
      <c r="C2215" t="s">
        <v>14031</v>
      </c>
      <c r="D2215" t="s">
        <v>5202</v>
      </c>
      <c r="E2215" t="s">
        <v>20879</v>
      </c>
      <c r="F2215" t="s">
        <v>7919</v>
      </c>
      <c r="G2215" t="s">
        <v>8087</v>
      </c>
      <c r="H2215" t="s">
        <v>4174</v>
      </c>
      <c r="I2215" t="s">
        <v>22206</v>
      </c>
      <c r="J2215" t="s">
        <v>5823</v>
      </c>
      <c r="K2215" t="s">
        <v>5340</v>
      </c>
      <c r="L2215" t="s">
        <v>14032</v>
      </c>
      <c r="M2215" t="s">
        <v>14033</v>
      </c>
      <c r="O2215" t="s">
        <v>3917</v>
      </c>
      <c r="P2215">
        <v>24</v>
      </c>
      <c r="S2215" t="s">
        <v>14034</v>
      </c>
      <c r="T2215" t="s">
        <v>14034</v>
      </c>
      <c r="U2215" t="s">
        <v>14034</v>
      </c>
    </row>
    <row r="2216" spans="1:21" x14ac:dyDescent="0.2">
      <c r="A2216">
        <v>4763</v>
      </c>
      <c r="B2216" t="s">
        <v>1697</v>
      </c>
      <c r="C2216" t="s">
        <v>14035</v>
      </c>
      <c r="D2216" t="s">
        <v>4678</v>
      </c>
      <c r="E2216" t="s">
        <v>20884</v>
      </c>
      <c r="F2216" t="s">
        <v>7954</v>
      </c>
      <c r="G2216" t="s">
        <v>21004</v>
      </c>
      <c r="H2216" t="s">
        <v>3723</v>
      </c>
      <c r="I2216" t="s">
        <v>22206</v>
      </c>
      <c r="J2216" t="s">
        <v>5823</v>
      </c>
      <c r="K2216" t="s">
        <v>5028</v>
      </c>
      <c r="L2216" t="s">
        <v>14036</v>
      </c>
      <c r="M2216" t="s">
        <v>14037</v>
      </c>
      <c r="O2216" t="s">
        <v>7228</v>
      </c>
      <c r="P2216">
        <v>98</v>
      </c>
      <c r="S2216" t="s">
        <v>8543</v>
      </c>
      <c r="T2216" t="s">
        <v>8543</v>
      </c>
      <c r="U2216" t="s">
        <v>8543</v>
      </c>
    </row>
    <row r="2217" spans="1:21" x14ac:dyDescent="0.2">
      <c r="A2217">
        <v>4764</v>
      </c>
      <c r="B2217" t="s">
        <v>1697</v>
      </c>
      <c r="C2217" t="s">
        <v>14038</v>
      </c>
      <c r="D2217" t="s">
        <v>5202</v>
      </c>
      <c r="E2217" t="s">
        <v>20879</v>
      </c>
      <c r="F2217" t="s">
        <v>7919</v>
      </c>
      <c r="G2217" t="s">
        <v>6415</v>
      </c>
      <c r="H2217" t="s">
        <v>4174</v>
      </c>
      <c r="I2217" t="s">
        <v>22206</v>
      </c>
      <c r="J2217" t="s">
        <v>5823</v>
      </c>
      <c r="K2217" t="s">
        <v>3921</v>
      </c>
      <c r="L2217" t="s">
        <v>14039</v>
      </c>
      <c r="M2217" t="s">
        <v>14040</v>
      </c>
      <c r="O2217" t="s">
        <v>6116</v>
      </c>
      <c r="P2217">
        <v>23</v>
      </c>
      <c r="S2217" t="s">
        <v>8965</v>
      </c>
      <c r="T2217" t="s">
        <v>8965</v>
      </c>
      <c r="U2217" t="s">
        <v>8965</v>
      </c>
    </row>
    <row r="2218" spans="1:21" x14ac:dyDescent="0.2">
      <c r="A2218">
        <v>4765</v>
      </c>
      <c r="B2218" t="s">
        <v>1697</v>
      </c>
      <c r="C2218" t="s">
        <v>14041</v>
      </c>
      <c r="D2218" t="s">
        <v>5202</v>
      </c>
      <c r="E2218" t="s">
        <v>20879</v>
      </c>
      <c r="F2218" t="s">
        <v>11808</v>
      </c>
      <c r="G2218" t="s">
        <v>9158</v>
      </c>
      <c r="H2218" t="s">
        <v>4174</v>
      </c>
      <c r="I2218" t="s">
        <v>22206</v>
      </c>
      <c r="J2218" t="s">
        <v>5823</v>
      </c>
      <c r="K2218" t="s">
        <v>5340</v>
      </c>
      <c r="L2218" t="s">
        <v>14042</v>
      </c>
      <c r="M2218" t="s">
        <v>14043</v>
      </c>
      <c r="O2218" t="s">
        <v>6247</v>
      </c>
      <c r="P2218">
        <v>129</v>
      </c>
      <c r="S2218" t="s">
        <v>12734</v>
      </c>
      <c r="T2218" t="s">
        <v>12734</v>
      </c>
      <c r="U2218" t="s">
        <v>12734</v>
      </c>
    </row>
    <row r="2219" spans="1:21" x14ac:dyDescent="0.2">
      <c r="A2219">
        <v>4766</v>
      </c>
      <c r="B2219" t="s">
        <v>1697</v>
      </c>
      <c r="C2219" t="s">
        <v>14044</v>
      </c>
      <c r="D2219" t="s">
        <v>5202</v>
      </c>
      <c r="E2219" t="s">
        <v>20879</v>
      </c>
      <c r="F2219" t="s">
        <v>7919</v>
      </c>
      <c r="G2219" t="s">
        <v>21005</v>
      </c>
      <c r="H2219" t="s">
        <v>21620</v>
      </c>
      <c r="I2219" t="s">
        <v>22206</v>
      </c>
      <c r="J2219" t="s">
        <v>5823</v>
      </c>
      <c r="K2219" t="s">
        <v>5340</v>
      </c>
      <c r="L2219" t="s">
        <v>14045</v>
      </c>
      <c r="M2219" t="s">
        <v>14046</v>
      </c>
      <c r="O2219" t="s">
        <v>10256</v>
      </c>
      <c r="P2219">
        <v>29</v>
      </c>
      <c r="S2219" t="s">
        <v>7933</v>
      </c>
      <c r="T2219" t="s">
        <v>6379</v>
      </c>
      <c r="U2219" t="s">
        <v>6379</v>
      </c>
    </row>
    <row r="2220" spans="1:21" x14ac:dyDescent="0.2">
      <c r="A2220">
        <v>4767</v>
      </c>
      <c r="B2220" t="s">
        <v>1697</v>
      </c>
      <c r="C2220" t="s">
        <v>14047</v>
      </c>
      <c r="D2220" t="s">
        <v>5202</v>
      </c>
      <c r="E2220" t="s">
        <v>20879</v>
      </c>
      <c r="F2220" t="s">
        <v>7919</v>
      </c>
      <c r="G2220" t="s">
        <v>5547</v>
      </c>
      <c r="H2220" t="s">
        <v>4174</v>
      </c>
      <c r="I2220" t="s">
        <v>22206</v>
      </c>
      <c r="J2220" t="s">
        <v>5823</v>
      </c>
      <c r="K2220" t="s">
        <v>5340</v>
      </c>
      <c r="L2220" t="s">
        <v>14048</v>
      </c>
      <c r="M2220" t="s">
        <v>14049</v>
      </c>
      <c r="O2220" t="s">
        <v>10336</v>
      </c>
      <c r="P2220">
        <v>124</v>
      </c>
      <c r="S2220" t="s">
        <v>8591</v>
      </c>
      <c r="T2220" t="s">
        <v>8591</v>
      </c>
      <c r="U2220" t="s">
        <v>8591</v>
      </c>
    </row>
    <row r="2221" spans="1:21" x14ac:dyDescent="0.2">
      <c r="A2221">
        <v>4768</v>
      </c>
      <c r="B2221" t="s">
        <v>1697</v>
      </c>
      <c r="C2221" t="s">
        <v>14050</v>
      </c>
      <c r="D2221" t="s">
        <v>5202</v>
      </c>
      <c r="E2221" t="s">
        <v>20879</v>
      </c>
      <c r="F2221" t="s">
        <v>7919</v>
      </c>
      <c r="G2221" t="s">
        <v>8466</v>
      </c>
      <c r="H2221" t="s">
        <v>4174</v>
      </c>
      <c r="I2221" t="s">
        <v>22206</v>
      </c>
      <c r="J2221" t="s">
        <v>5823</v>
      </c>
      <c r="K2221" t="s">
        <v>3921</v>
      </c>
      <c r="L2221" t="s">
        <v>14051</v>
      </c>
      <c r="M2221" t="s">
        <v>14052</v>
      </c>
      <c r="O2221" t="s">
        <v>20894</v>
      </c>
      <c r="P2221">
        <v>125</v>
      </c>
      <c r="S2221" t="s">
        <v>14053</v>
      </c>
      <c r="T2221" t="s">
        <v>14053</v>
      </c>
      <c r="U2221" t="s">
        <v>14053</v>
      </c>
    </row>
    <row r="2222" spans="1:21" x14ac:dyDescent="0.2">
      <c r="A2222">
        <v>4769</v>
      </c>
      <c r="B2222" t="s">
        <v>1697</v>
      </c>
      <c r="C2222" t="s">
        <v>14054</v>
      </c>
      <c r="D2222" t="s">
        <v>5202</v>
      </c>
      <c r="E2222" t="s">
        <v>20879</v>
      </c>
      <c r="F2222" t="s">
        <v>7919</v>
      </c>
      <c r="G2222" t="s">
        <v>3387</v>
      </c>
      <c r="H2222" t="s">
        <v>4174</v>
      </c>
      <c r="I2222" t="s">
        <v>14055</v>
      </c>
      <c r="J2222" t="s">
        <v>5477</v>
      </c>
      <c r="K2222" t="s">
        <v>5028</v>
      </c>
      <c r="L2222" t="s">
        <v>14056</v>
      </c>
      <c r="M2222" t="s">
        <v>14057</v>
      </c>
      <c r="N2222" t="s">
        <v>6840</v>
      </c>
      <c r="O2222" t="s">
        <v>6318</v>
      </c>
      <c r="P2222">
        <v>24</v>
      </c>
      <c r="S2222" t="s">
        <v>14058</v>
      </c>
      <c r="T2222" t="s">
        <v>14058</v>
      </c>
      <c r="U2222" t="s">
        <v>14058</v>
      </c>
    </row>
    <row r="2223" spans="1:21" x14ac:dyDescent="0.2">
      <c r="A2223">
        <v>477</v>
      </c>
      <c r="B2223" t="s">
        <v>1697</v>
      </c>
      <c r="C2223" t="s">
        <v>14059</v>
      </c>
      <c r="D2223" t="s">
        <v>14060</v>
      </c>
      <c r="F2223" t="s">
        <v>7441</v>
      </c>
      <c r="G2223" t="s">
        <v>5268</v>
      </c>
      <c r="H2223" t="s">
        <v>10315</v>
      </c>
      <c r="I2223" t="s">
        <v>9420</v>
      </c>
      <c r="J2223" t="s">
        <v>3772</v>
      </c>
      <c r="K2223" t="s">
        <v>3391</v>
      </c>
      <c r="L2223" t="s">
        <v>22326</v>
      </c>
      <c r="M2223" t="s">
        <v>14062</v>
      </c>
      <c r="N2223" t="s">
        <v>20964</v>
      </c>
      <c r="O2223" t="s">
        <v>5396</v>
      </c>
      <c r="P2223">
        <v>53</v>
      </c>
      <c r="Q2223" t="s">
        <v>5178</v>
      </c>
      <c r="R2223">
        <v>150</v>
      </c>
      <c r="S2223" t="s">
        <v>14063</v>
      </c>
      <c r="T2223" t="s">
        <v>14063</v>
      </c>
      <c r="U2223" t="s">
        <v>8794</v>
      </c>
    </row>
    <row r="2224" spans="1:21" x14ac:dyDescent="0.2">
      <c r="A2224">
        <v>4770</v>
      </c>
      <c r="B2224" t="s">
        <v>1697</v>
      </c>
      <c r="C2224" t="s">
        <v>14064</v>
      </c>
      <c r="D2224" t="s">
        <v>13960</v>
      </c>
      <c r="F2224" t="s">
        <v>14065</v>
      </c>
      <c r="G2224" t="s">
        <v>8763</v>
      </c>
      <c r="H2224" t="s">
        <v>7633</v>
      </c>
      <c r="I2224" t="s">
        <v>4933</v>
      </c>
      <c r="J2224" t="s">
        <v>3628</v>
      </c>
      <c r="K2224" t="s">
        <v>3422</v>
      </c>
      <c r="L2224" t="s">
        <v>14066</v>
      </c>
      <c r="M2224" t="s">
        <v>14067</v>
      </c>
      <c r="N2224" t="s">
        <v>3433</v>
      </c>
      <c r="O2224" t="s">
        <v>7032</v>
      </c>
      <c r="P2224">
        <v>97</v>
      </c>
      <c r="Q2224" t="s">
        <v>4485</v>
      </c>
      <c r="R2224">
        <v>173</v>
      </c>
      <c r="S2224" t="s">
        <v>14068</v>
      </c>
      <c r="T2224" t="s">
        <v>14068</v>
      </c>
      <c r="U2224" t="s">
        <v>3682</v>
      </c>
    </row>
    <row r="2225" spans="1:21" x14ac:dyDescent="0.2">
      <c r="A2225">
        <v>4771</v>
      </c>
      <c r="B2225" t="s">
        <v>1697</v>
      </c>
      <c r="C2225" t="s">
        <v>14069</v>
      </c>
      <c r="D2225" t="s">
        <v>14070</v>
      </c>
      <c r="F2225" t="s">
        <v>14071</v>
      </c>
      <c r="G2225" t="s">
        <v>14072</v>
      </c>
      <c r="H2225" t="s">
        <v>14628</v>
      </c>
      <c r="I2225" t="s">
        <v>6200</v>
      </c>
      <c r="J2225" t="s">
        <v>6825</v>
      </c>
      <c r="K2225" t="s">
        <v>3422</v>
      </c>
      <c r="L2225" t="s">
        <v>14073</v>
      </c>
      <c r="M2225" t="s">
        <v>14074</v>
      </c>
      <c r="N2225" t="s">
        <v>3433</v>
      </c>
      <c r="O2225" t="s">
        <v>4463</v>
      </c>
      <c r="P2225">
        <v>28</v>
      </c>
      <c r="Q2225" t="s">
        <v>4401</v>
      </c>
      <c r="R2225">
        <v>222</v>
      </c>
      <c r="S2225" t="s">
        <v>10246</v>
      </c>
      <c r="T2225" t="s">
        <v>10246</v>
      </c>
      <c r="U2225" t="s">
        <v>4655</v>
      </c>
    </row>
    <row r="2226" spans="1:21" x14ac:dyDescent="0.2">
      <c r="A2226">
        <v>4772</v>
      </c>
      <c r="B2226" t="s">
        <v>1697</v>
      </c>
      <c r="C2226" t="s">
        <v>14075</v>
      </c>
      <c r="D2226" t="s">
        <v>14076</v>
      </c>
      <c r="F2226" t="s">
        <v>3585</v>
      </c>
      <c r="G2226" t="s">
        <v>7763</v>
      </c>
      <c r="H2226" t="s">
        <v>4551</v>
      </c>
      <c r="I2226" t="s">
        <v>22206</v>
      </c>
      <c r="J2226" t="s">
        <v>5823</v>
      </c>
      <c r="K2226" t="s">
        <v>3422</v>
      </c>
      <c r="L2226" t="s">
        <v>14077</v>
      </c>
      <c r="M2226" t="s">
        <v>14078</v>
      </c>
      <c r="N2226" t="s">
        <v>13806</v>
      </c>
    </row>
    <row r="2227" spans="1:21" x14ac:dyDescent="0.2">
      <c r="A2227">
        <v>4773</v>
      </c>
      <c r="B2227" t="s">
        <v>1697</v>
      </c>
      <c r="C2227" t="s">
        <v>14079</v>
      </c>
      <c r="D2227" t="s">
        <v>4678</v>
      </c>
      <c r="E2227" t="s">
        <v>20884</v>
      </c>
      <c r="F2227" t="s">
        <v>7954</v>
      </c>
      <c r="G2227" t="s">
        <v>5888</v>
      </c>
      <c r="H2227" t="s">
        <v>4174</v>
      </c>
      <c r="I2227" t="s">
        <v>22206</v>
      </c>
      <c r="J2227" t="s">
        <v>5823</v>
      </c>
      <c r="K2227" t="s">
        <v>5340</v>
      </c>
      <c r="L2227" t="s">
        <v>14080</v>
      </c>
      <c r="M2227" t="s">
        <v>14081</v>
      </c>
      <c r="O2227" t="s">
        <v>6284</v>
      </c>
      <c r="P2227">
        <v>27</v>
      </c>
      <c r="S2227" t="s">
        <v>4086</v>
      </c>
      <c r="T2227" t="s">
        <v>4086</v>
      </c>
      <c r="U2227" t="s">
        <v>4086</v>
      </c>
    </row>
    <row r="2228" spans="1:21" x14ac:dyDescent="0.2">
      <c r="A2228">
        <v>4774</v>
      </c>
      <c r="B2228" t="s">
        <v>1697</v>
      </c>
      <c r="C2228" t="s">
        <v>14082</v>
      </c>
      <c r="D2228" t="s">
        <v>14083</v>
      </c>
      <c r="F2228" t="s">
        <v>14084</v>
      </c>
      <c r="G2228" t="s">
        <v>7763</v>
      </c>
      <c r="H2228" t="s">
        <v>4551</v>
      </c>
      <c r="I2228" t="s">
        <v>22206</v>
      </c>
      <c r="J2228" t="s">
        <v>5823</v>
      </c>
      <c r="K2228" t="s">
        <v>3921</v>
      </c>
      <c r="L2228" t="s">
        <v>14085</v>
      </c>
      <c r="M2228" t="s">
        <v>14086</v>
      </c>
      <c r="N2228" t="s">
        <v>3637</v>
      </c>
    </row>
    <row r="2229" spans="1:21" x14ac:dyDescent="0.2">
      <c r="A2229">
        <v>4775</v>
      </c>
      <c r="B2229" t="s">
        <v>1697</v>
      </c>
      <c r="C2229" t="s">
        <v>14087</v>
      </c>
      <c r="D2229" t="s">
        <v>4678</v>
      </c>
      <c r="E2229" t="s">
        <v>20884</v>
      </c>
      <c r="F2229" t="s">
        <v>7954</v>
      </c>
      <c r="G2229" t="s">
        <v>11785</v>
      </c>
      <c r="H2229" t="s">
        <v>4174</v>
      </c>
      <c r="I2229" t="s">
        <v>22206</v>
      </c>
      <c r="J2229" t="s">
        <v>5823</v>
      </c>
      <c r="K2229" t="s">
        <v>5340</v>
      </c>
      <c r="L2229" t="s">
        <v>14088</v>
      </c>
      <c r="M2229" t="s">
        <v>14089</v>
      </c>
      <c r="O2229" t="s">
        <v>6284</v>
      </c>
      <c r="P2229">
        <v>27</v>
      </c>
      <c r="S2229" t="s">
        <v>4086</v>
      </c>
      <c r="T2229" t="s">
        <v>4086</v>
      </c>
      <c r="U2229" t="s">
        <v>4086</v>
      </c>
    </row>
    <row r="2230" spans="1:21" x14ac:dyDescent="0.2">
      <c r="A2230">
        <v>4776</v>
      </c>
      <c r="B2230" t="s">
        <v>1697</v>
      </c>
      <c r="C2230" t="s">
        <v>14090</v>
      </c>
      <c r="D2230" t="s">
        <v>14091</v>
      </c>
      <c r="F2230" t="s">
        <v>13757</v>
      </c>
      <c r="G2230" t="s">
        <v>3387</v>
      </c>
      <c r="H2230" t="s">
        <v>5534</v>
      </c>
      <c r="I2230" t="s">
        <v>9980</v>
      </c>
      <c r="J2230" t="s">
        <v>21006</v>
      </c>
      <c r="K2230" t="s">
        <v>3422</v>
      </c>
      <c r="L2230" t="s">
        <v>14092</v>
      </c>
      <c r="M2230" t="s">
        <v>14093</v>
      </c>
      <c r="N2230" t="s">
        <v>3433</v>
      </c>
      <c r="O2230" t="s">
        <v>4520</v>
      </c>
      <c r="P2230">
        <v>86</v>
      </c>
      <c r="Q2230" t="s">
        <v>4401</v>
      </c>
      <c r="R2230">
        <v>220</v>
      </c>
      <c r="S2230" t="s">
        <v>8974</v>
      </c>
      <c r="T2230" t="s">
        <v>8974</v>
      </c>
      <c r="U2230" t="s">
        <v>3805</v>
      </c>
    </row>
    <row r="2231" spans="1:21" x14ac:dyDescent="0.2">
      <c r="A2231">
        <v>4777</v>
      </c>
      <c r="B2231" t="s">
        <v>1697</v>
      </c>
      <c r="C2231" t="s">
        <v>14094</v>
      </c>
      <c r="D2231" t="s">
        <v>4678</v>
      </c>
      <c r="E2231" t="s">
        <v>20884</v>
      </c>
      <c r="F2231" t="s">
        <v>7954</v>
      </c>
      <c r="G2231" t="s">
        <v>8100</v>
      </c>
      <c r="H2231" t="s">
        <v>4174</v>
      </c>
      <c r="I2231" t="s">
        <v>22206</v>
      </c>
      <c r="J2231" t="s">
        <v>5823</v>
      </c>
      <c r="K2231" t="s">
        <v>5340</v>
      </c>
      <c r="L2231" t="s">
        <v>14095</v>
      </c>
      <c r="M2231" t="s">
        <v>14096</v>
      </c>
      <c r="O2231" t="s">
        <v>10336</v>
      </c>
      <c r="P2231">
        <v>124</v>
      </c>
      <c r="S2231" t="s">
        <v>11938</v>
      </c>
      <c r="T2231" t="s">
        <v>11938</v>
      </c>
      <c r="U2231" t="s">
        <v>11938</v>
      </c>
    </row>
    <row r="2232" spans="1:21" x14ac:dyDescent="0.2">
      <c r="A2232">
        <v>4778</v>
      </c>
      <c r="B2232" t="s">
        <v>1697</v>
      </c>
      <c r="C2232" t="s">
        <v>14097</v>
      </c>
      <c r="D2232" t="s">
        <v>4678</v>
      </c>
      <c r="E2232" t="s">
        <v>20884</v>
      </c>
      <c r="F2232" t="s">
        <v>7954</v>
      </c>
      <c r="G2232" t="s">
        <v>14098</v>
      </c>
      <c r="H2232" t="s">
        <v>6824</v>
      </c>
      <c r="I2232" t="s">
        <v>7737</v>
      </c>
      <c r="J2232" t="s">
        <v>3628</v>
      </c>
      <c r="K2232" t="s">
        <v>5340</v>
      </c>
      <c r="L2232" t="s">
        <v>14099</v>
      </c>
      <c r="M2232" t="s">
        <v>14100</v>
      </c>
      <c r="O2232" t="s">
        <v>4520</v>
      </c>
      <c r="P2232">
        <v>86</v>
      </c>
      <c r="Q2232" t="s">
        <v>4401</v>
      </c>
      <c r="R2232">
        <v>221</v>
      </c>
      <c r="S2232" t="s">
        <v>9568</v>
      </c>
      <c r="T2232" t="s">
        <v>6468</v>
      </c>
      <c r="U2232" t="s">
        <v>6319</v>
      </c>
    </row>
    <row r="2233" spans="1:21" x14ac:dyDescent="0.2">
      <c r="A2233">
        <v>4779</v>
      </c>
      <c r="B2233" t="s">
        <v>1697</v>
      </c>
      <c r="C2233" t="s">
        <v>14101</v>
      </c>
      <c r="D2233" t="s">
        <v>14102</v>
      </c>
      <c r="F2233" t="s">
        <v>3585</v>
      </c>
      <c r="G2233" t="s">
        <v>9375</v>
      </c>
      <c r="H2233" t="s">
        <v>7024</v>
      </c>
      <c r="I2233" t="s">
        <v>10253</v>
      </c>
      <c r="J2233" t="s">
        <v>6431</v>
      </c>
      <c r="K2233" t="s">
        <v>3422</v>
      </c>
      <c r="L2233" t="s">
        <v>14104</v>
      </c>
      <c r="M2233" t="s">
        <v>14105</v>
      </c>
      <c r="O2233" t="s">
        <v>6116</v>
      </c>
      <c r="P2233">
        <v>23</v>
      </c>
      <c r="Q2233" t="s">
        <v>4401</v>
      </c>
      <c r="R2233">
        <v>221</v>
      </c>
      <c r="S2233" t="s">
        <v>12521</v>
      </c>
      <c r="T2233" t="s">
        <v>12521</v>
      </c>
      <c r="U2233" t="s">
        <v>4521</v>
      </c>
    </row>
    <row r="2234" spans="1:21" ht="153" x14ac:dyDescent="0.2">
      <c r="A2234">
        <v>478</v>
      </c>
      <c r="B2234" t="s">
        <v>1697</v>
      </c>
      <c r="C2234" t="s">
        <v>14106</v>
      </c>
      <c r="D2234" t="s">
        <v>14107</v>
      </c>
      <c r="F2234" t="s">
        <v>3474</v>
      </c>
      <c r="G2234" t="s">
        <v>4016</v>
      </c>
      <c r="H2234" t="s">
        <v>6927</v>
      </c>
      <c r="I2234" t="s">
        <v>8754</v>
      </c>
      <c r="J2234" t="s">
        <v>20913</v>
      </c>
      <c r="K2234" t="s">
        <v>3391</v>
      </c>
      <c r="L2234" t="s">
        <v>14108</v>
      </c>
      <c r="M2234" t="s">
        <v>14109</v>
      </c>
      <c r="N2234" s="54" t="s">
        <v>21007</v>
      </c>
      <c r="O2234" t="s">
        <v>5177</v>
      </c>
      <c r="P2234">
        <v>50</v>
      </c>
      <c r="Q2234" t="s">
        <v>5178</v>
      </c>
      <c r="R2234">
        <v>150</v>
      </c>
      <c r="S2234" t="s">
        <v>13832</v>
      </c>
      <c r="T2234" t="s">
        <v>13832</v>
      </c>
      <c r="U2234" t="s">
        <v>8202</v>
      </c>
    </row>
    <row r="2235" spans="1:21" x14ac:dyDescent="0.2">
      <c r="A2235">
        <v>4780</v>
      </c>
      <c r="B2235" t="s">
        <v>1697</v>
      </c>
      <c r="C2235" t="s">
        <v>14110</v>
      </c>
      <c r="D2235" t="s">
        <v>4678</v>
      </c>
      <c r="E2235" t="s">
        <v>20884</v>
      </c>
      <c r="F2235" t="s">
        <v>7954</v>
      </c>
      <c r="G2235" t="s">
        <v>10096</v>
      </c>
      <c r="H2235" t="s">
        <v>4174</v>
      </c>
      <c r="I2235" t="s">
        <v>22206</v>
      </c>
      <c r="J2235" t="s">
        <v>5823</v>
      </c>
      <c r="K2235" t="s">
        <v>5340</v>
      </c>
      <c r="L2235" t="s">
        <v>14111</v>
      </c>
      <c r="M2235" t="s">
        <v>14112</v>
      </c>
      <c r="O2235" t="s">
        <v>3917</v>
      </c>
      <c r="P2235">
        <v>24</v>
      </c>
      <c r="S2235" t="s">
        <v>13427</v>
      </c>
      <c r="T2235" t="s">
        <v>13427</v>
      </c>
      <c r="U2235" t="s">
        <v>13427</v>
      </c>
    </row>
    <row r="2236" spans="1:21" x14ac:dyDescent="0.2">
      <c r="A2236">
        <v>4781</v>
      </c>
      <c r="B2236" t="s">
        <v>1697</v>
      </c>
      <c r="C2236" t="s">
        <v>14113</v>
      </c>
      <c r="D2236" t="s">
        <v>5202</v>
      </c>
      <c r="E2236" t="s">
        <v>20879</v>
      </c>
      <c r="F2236" t="s">
        <v>7919</v>
      </c>
      <c r="G2236" t="s">
        <v>13333</v>
      </c>
      <c r="H2236" t="s">
        <v>7018</v>
      </c>
      <c r="I2236" t="s">
        <v>5487</v>
      </c>
      <c r="J2236" t="s">
        <v>4455</v>
      </c>
      <c r="K2236" t="s">
        <v>3422</v>
      </c>
      <c r="L2236" t="s">
        <v>14114</v>
      </c>
      <c r="M2236" t="s">
        <v>14115</v>
      </c>
      <c r="O2236" t="s">
        <v>6284</v>
      </c>
      <c r="P2236">
        <v>27</v>
      </c>
      <c r="S2236" t="s">
        <v>9479</v>
      </c>
      <c r="T2236" t="s">
        <v>9479</v>
      </c>
      <c r="U2236" t="s">
        <v>9479</v>
      </c>
    </row>
    <row r="2237" spans="1:21" x14ac:dyDescent="0.2">
      <c r="A2237">
        <v>4782</v>
      </c>
      <c r="B2237" t="s">
        <v>1697</v>
      </c>
      <c r="C2237" t="s">
        <v>6079</v>
      </c>
      <c r="D2237" t="s">
        <v>4678</v>
      </c>
      <c r="E2237" t="s">
        <v>20884</v>
      </c>
      <c r="F2237" t="s">
        <v>7954</v>
      </c>
      <c r="G2237" t="s">
        <v>3542</v>
      </c>
      <c r="H2237" t="s">
        <v>4174</v>
      </c>
      <c r="I2237" t="s">
        <v>22206</v>
      </c>
      <c r="J2237" t="s">
        <v>5823</v>
      </c>
      <c r="K2237" t="s">
        <v>3921</v>
      </c>
      <c r="L2237" t="s">
        <v>14116</v>
      </c>
      <c r="M2237" t="s">
        <v>14117</v>
      </c>
      <c r="O2237" t="s">
        <v>6116</v>
      </c>
      <c r="P2237">
        <v>23</v>
      </c>
      <c r="S2237" t="s">
        <v>5780</v>
      </c>
      <c r="T2237" t="s">
        <v>5780</v>
      </c>
      <c r="U2237" t="s">
        <v>5780</v>
      </c>
    </row>
    <row r="2238" spans="1:21" x14ac:dyDescent="0.2">
      <c r="A2238">
        <v>4783</v>
      </c>
      <c r="B2238" t="s">
        <v>1697</v>
      </c>
      <c r="C2238" t="s">
        <v>14118</v>
      </c>
      <c r="D2238" t="s">
        <v>14119</v>
      </c>
      <c r="F2238" t="s">
        <v>3669</v>
      </c>
      <c r="G2238" t="s">
        <v>3387</v>
      </c>
      <c r="H2238" t="s">
        <v>13550</v>
      </c>
      <c r="I2238" t="s">
        <v>14120</v>
      </c>
      <c r="J2238" t="s">
        <v>3963</v>
      </c>
      <c r="K2238" t="s">
        <v>3422</v>
      </c>
      <c r="L2238" t="s">
        <v>14121</v>
      </c>
      <c r="M2238" t="s">
        <v>14122</v>
      </c>
      <c r="O2238" t="s">
        <v>6146</v>
      </c>
      <c r="P2238">
        <v>25</v>
      </c>
      <c r="Q2238" t="s">
        <v>4401</v>
      </c>
      <c r="R2238">
        <v>221</v>
      </c>
      <c r="S2238" t="s">
        <v>14123</v>
      </c>
      <c r="T2238" t="s">
        <v>14123</v>
      </c>
      <c r="U2238" t="s">
        <v>8300</v>
      </c>
    </row>
    <row r="2239" spans="1:21" x14ac:dyDescent="0.2">
      <c r="A2239">
        <v>4784</v>
      </c>
      <c r="B2239" t="s">
        <v>1697</v>
      </c>
      <c r="C2239" t="s">
        <v>14124</v>
      </c>
      <c r="D2239" t="s">
        <v>13842</v>
      </c>
      <c r="F2239" t="s">
        <v>3669</v>
      </c>
      <c r="G2239" t="s">
        <v>8630</v>
      </c>
      <c r="H2239" t="s">
        <v>5767</v>
      </c>
      <c r="I2239" t="s">
        <v>10214</v>
      </c>
      <c r="J2239" t="s">
        <v>3628</v>
      </c>
      <c r="K2239" t="s">
        <v>3422</v>
      </c>
      <c r="L2239" t="s">
        <v>14125</v>
      </c>
      <c r="M2239" t="s">
        <v>14126</v>
      </c>
      <c r="N2239" t="s">
        <v>3394</v>
      </c>
      <c r="O2239" t="s">
        <v>5645</v>
      </c>
      <c r="P2239">
        <v>122</v>
      </c>
      <c r="Q2239" t="s">
        <v>4401</v>
      </c>
      <c r="R2239">
        <v>222</v>
      </c>
      <c r="S2239" t="s">
        <v>13251</v>
      </c>
      <c r="T2239" t="s">
        <v>13251</v>
      </c>
      <c r="U2239" t="s">
        <v>10008</v>
      </c>
    </row>
    <row r="2240" spans="1:21" x14ac:dyDescent="0.2">
      <c r="A2240">
        <v>4785</v>
      </c>
      <c r="B2240" t="s">
        <v>1697</v>
      </c>
      <c r="C2240" t="s">
        <v>14127</v>
      </c>
      <c r="D2240" t="s">
        <v>5202</v>
      </c>
      <c r="E2240" t="s">
        <v>20879</v>
      </c>
      <c r="F2240" t="s">
        <v>7919</v>
      </c>
      <c r="G2240" t="s">
        <v>4593</v>
      </c>
      <c r="H2240" t="s">
        <v>4174</v>
      </c>
      <c r="I2240" t="s">
        <v>9165</v>
      </c>
      <c r="J2240" t="s">
        <v>3587</v>
      </c>
      <c r="K2240" t="s">
        <v>3422</v>
      </c>
      <c r="L2240" t="s">
        <v>14128</v>
      </c>
      <c r="M2240" t="s">
        <v>14129</v>
      </c>
      <c r="O2240" t="s">
        <v>11058</v>
      </c>
      <c r="P2240">
        <v>22</v>
      </c>
      <c r="Q2240" t="s">
        <v>4401</v>
      </c>
      <c r="R2240">
        <v>221</v>
      </c>
      <c r="S2240" t="s">
        <v>10396</v>
      </c>
      <c r="T2240" t="s">
        <v>10008</v>
      </c>
      <c r="U2240" t="s">
        <v>10008</v>
      </c>
    </row>
    <row r="2241" spans="1:21" x14ac:dyDescent="0.2">
      <c r="A2241">
        <v>4786</v>
      </c>
      <c r="B2241" t="s">
        <v>1697</v>
      </c>
      <c r="C2241" t="s">
        <v>14130</v>
      </c>
      <c r="D2241" t="s">
        <v>4678</v>
      </c>
      <c r="E2241" t="s">
        <v>20884</v>
      </c>
      <c r="F2241" t="s">
        <v>7954</v>
      </c>
      <c r="G2241" t="s">
        <v>21621</v>
      </c>
      <c r="H2241" t="s">
        <v>21622</v>
      </c>
      <c r="I2241" t="s">
        <v>7737</v>
      </c>
      <c r="J2241" t="s">
        <v>3671</v>
      </c>
      <c r="K2241" t="s">
        <v>3921</v>
      </c>
      <c r="L2241" t="s">
        <v>14132</v>
      </c>
      <c r="M2241" t="s">
        <v>14133</v>
      </c>
      <c r="O2241" t="s">
        <v>11058</v>
      </c>
      <c r="P2241">
        <v>22</v>
      </c>
      <c r="Q2241" t="s">
        <v>4401</v>
      </c>
      <c r="R2241">
        <v>221</v>
      </c>
      <c r="S2241" t="s">
        <v>3796</v>
      </c>
      <c r="T2241" t="s">
        <v>14134</v>
      </c>
      <c r="U2241" t="s">
        <v>10627</v>
      </c>
    </row>
    <row r="2242" spans="1:21" x14ac:dyDescent="0.2">
      <c r="A2242">
        <v>4787</v>
      </c>
      <c r="B2242" t="s">
        <v>1697</v>
      </c>
      <c r="C2242" t="s">
        <v>14135</v>
      </c>
      <c r="D2242" t="s">
        <v>14136</v>
      </c>
      <c r="F2242" t="s">
        <v>3585</v>
      </c>
      <c r="G2242" t="s">
        <v>3387</v>
      </c>
      <c r="H2242" t="s">
        <v>8442</v>
      </c>
      <c r="I2242" t="s">
        <v>7809</v>
      </c>
      <c r="J2242" t="s">
        <v>3611</v>
      </c>
      <c r="K2242" t="s">
        <v>3422</v>
      </c>
      <c r="L2242" t="s">
        <v>14137</v>
      </c>
      <c r="M2242" t="s">
        <v>14138</v>
      </c>
      <c r="O2242" t="s">
        <v>4520</v>
      </c>
      <c r="P2242">
        <v>86</v>
      </c>
      <c r="Q2242" t="s">
        <v>4401</v>
      </c>
      <c r="R2242">
        <v>221</v>
      </c>
      <c r="S2242" t="s">
        <v>14139</v>
      </c>
      <c r="T2242" t="s">
        <v>14139</v>
      </c>
      <c r="U2242" t="s">
        <v>4521</v>
      </c>
    </row>
    <row r="2243" spans="1:21" x14ac:dyDescent="0.2">
      <c r="A2243">
        <v>4788</v>
      </c>
      <c r="B2243" t="s">
        <v>1697</v>
      </c>
      <c r="C2243" t="s">
        <v>14140</v>
      </c>
      <c r="D2243" t="s">
        <v>14141</v>
      </c>
      <c r="F2243" t="s">
        <v>3669</v>
      </c>
      <c r="G2243" t="s">
        <v>3885</v>
      </c>
      <c r="H2243" t="s">
        <v>21623</v>
      </c>
      <c r="I2243" t="s">
        <v>13940</v>
      </c>
      <c r="J2243" t="s">
        <v>7864</v>
      </c>
      <c r="K2243" t="s">
        <v>3422</v>
      </c>
      <c r="L2243" t="s">
        <v>14143</v>
      </c>
      <c r="M2243" t="s">
        <v>14144</v>
      </c>
      <c r="O2243" t="s">
        <v>6125</v>
      </c>
      <c r="P2243">
        <v>123</v>
      </c>
      <c r="Q2243" t="s">
        <v>4401</v>
      </c>
      <c r="R2243">
        <v>221</v>
      </c>
      <c r="S2243" t="s">
        <v>8714</v>
      </c>
      <c r="T2243" t="s">
        <v>8714</v>
      </c>
      <c r="U2243" t="s">
        <v>3830</v>
      </c>
    </row>
    <row r="2244" spans="1:21" x14ac:dyDescent="0.2">
      <c r="A2244">
        <v>4789</v>
      </c>
      <c r="B2244" t="s">
        <v>1697</v>
      </c>
      <c r="C2244" t="s">
        <v>11868</v>
      </c>
      <c r="D2244" t="s">
        <v>14145</v>
      </c>
      <c r="F2244" t="s">
        <v>3585</v>
      </c>
      <c r="G2244" t="s">
        <v>5547</v>
      </c>
      <c r="H2244" t="s">
        <v>6824</v>
      </c>
      <c r="I2244" t="s">
        <v>7809</v>
      </c>
      <c r="J2244" t="s">
        <v>6431</v>
      </c>
      <c r="K2244" t="s">
        <v>3545</v>
      </c>
      <c r="L2244" t="s">
        <v>14146</v>
      </c>
      <c r="M2244" t="s">
        <v>14147</v>
      </c>
      <c r="O2244" t="s">
        <v>5645</v>
      </c>
      <c r="P2244">
        <v>122</v>
      </c>
      <c r="Q2244" t="s">
        <v>4401</v>
      </c>
      <c r="R2244">
        <v>222</v>
      </c>
      <c r="S2244" t="s">
        <v>3615</v>
      </c>
      <c r="T2244" t="s">
        <v>3615</v>
      </c>
      <c r="U2244" t="s">
        <v>10008</v>
      </c>
    </row>
    <row r="2245" spans="1:21" x14ac:dyDescent="0.2">
      <c r="A2245">
        <v>479</v>
      </c>
      <c r="B2245" t="s">
        <v>1697</v>
      </c>
      <c r="C2245" t="s">
        <v>14148</v>
      </c>
      <c r="D2245" t="s">
        <v>14149</v>
      </c>
      <c r="F2245" t="s">
        <v>3474</v>
      </c>
      <c r="G2245" t="s">
        <v>4016</v>
      </c>
      <c r="H2245" t="s">
        <v>7018</v>
      </c>
      <c r="I2245" t="s">
        <v>22251</v>
      </c>
      <c r="J2245" t="s">
        <v>3894</v>
      </c>
      <c r="K2245" t="s">
        <v>3391</v>
      </c>
      <c r="L2245" t="s">
        <v>14150</v>
      </c>
      <c r="M2245" t="s">
        <v>14151</v>
      </c>
      <c r="N2245" t="s">
        <v>4513</v>
      </c>
      <c r="O2245" t="s">
        <v>5396</v>
      </c>
      <c r="P2245">
        <v>53</v>
      </c>
      <c r="Q2245" t="s">
        <v>5178</v>
      </c>
      <c r="R2245">
        <v>150</v>
      </c>
      <c r="S2245" t="s">
        <v>13975</v>
      </c>
      <c r="T2245" t="s">
        <v>13975</v>
      </c>
      <c r="U2245" t="s">
        <v>4069</v>
      </c>
    </row>
    <row r="2246" spans="1:21" x14ac:dyDescent="0.2">
      <c r="A2246">
        <v>4790</v>
      </c>
      <c r="B2246" t="s">
        <v>1697</v>
      </c>
      <c r="C2246" t="s">
        <v>14152</v>
      </c>
      <c r="D2246" t="s">
        <v>4678</v>
      </c>
      <c r="E2246" t="s">
        <v>20884</v>
      </c>
      <c r="F2246" t="s">
        <v>7954</v>
      </c>
      <c r="G2246" t="s">
        <v>12006</v>
      </c>
      <c r="H2246" t="s">
        <v>21001</v>
      </c>
      <c r="I2246" t="s">
        <v>7737</v>
      </c>
      <c r="J2246" t="s">
        <v>6498</v>
      </c>
      <c r="K2246" t="s">
        <v>5028</v>
      </c>
      <c r="L2246" t="s">
        <v>14153</v>
      </c>
      <c r="M2246" t="s">
        <v>14154</v>
      </c>
      <c r="O2246" t="s">
        <v>5645</v>
      </c>
      <c r="P2246">
        <v>122</v>
      </c>
      <c r="Q2246" t="s">
        <v>4401</v>
      </c>
      <c r="R2246">
        <v>222</v>
      </c>
      <c r="S2246" t="s">
        <v>14155</v>
      </c>
      <c r="T2246" t="s">
        <v>6691</v>
      </c>
      <c r="U2246" t="s">
        <v>14156</v>
      </c>
    </row>
    <row r="2247" spans="1:21" x14ac:dyDescent="0.2">
      <c r="A2247">
        <v>4791</v>
      </c>
      <c r="B2247" t="s">
        <v>1697</v>
      </c>
      <c r="C2247" t="s">
        <v>14157</v>
      </c>
      <c r="D2247" t="s">
        <v>14158</v>
      </c>
      <c r="F2247" t="s">
        <v>3585</v>
      </c>
      <c r="G2247" t="s">
        <v>3885</v>
      </c>
      <c r="H2247" t="s">
        <v>4174</v>
      </c>
      <c r="I2247" t="s">
        <v>13940</v>
      </c>
      <c r="J2247" t="s">
        <v>3725</v>
      </c>
      <c r="K2247" t="s">
        <v>3921</v>
      </c>
      <c r="L2247" t="s">
        <v>14159</v>
      </c>
      <c r="M2247" t="s">
        <v>14160</v>
      </c>
      <c r="O2247" t="s">
        <v>6318</v>
      </c>
      <c r="P2247">
        <v>24</v>
      </c>
      <c r="Q2247" t="s">
        <v>4401</v>
      </c>
      <c r="R2247">
        <v>222</v>
      </c>
      <c r="S2247" t="s">
        <v>14161</v>
      </c>
      <c r="T2247" t="s">
        <v>13388</v>
      </c>
      <c r="U2247" t="s">
        <v>13388</v>
      </c>
    </row>
    <row r="2248" spans="1:21" x14ac:dyDescent="0.2">
      <c r="A2248">
        <v>4792</v>
      </c>
      <c r="B2248" t="s">
        <v>1697</v>
      </c>
      <c r="C2248" t="s">
        <v>14162</v>
      </c>
      <c r="D2248" t="s">
        <v>14163</v>
      </c>
      <c r="F2248" t="s">
        <v>3986</v>
      </c>
      <c r="G2248" t="s">
        <v>8379</v>
      </c>
      <c r="H2248" t="s">
        <v>9709</v>
      </c>
      <c r="I2248" t="s">
        <v>13940</v>
      </c>
      <c r="J2248" t="s">
        <v>4455</v>
      </c>
      <c r="K2248" t="s">
        <v>3422</v>
      </c>
      <c r="L2248" t="s">
        <v>14164</v>
      </c>
      <c r="M2248" t="s">
        <v>21624</v>
      </c>
      <c r="N2248" t="s">
        <v>21625</v>
      </c>
      <c r="S2248" t="s">
        <v>21626</v>
      </c>
      <c r="T2248" t="s">
        <v>21626</v>
      </c>
      <c r="U2248" t="s">
        <v>21626</v>
      </c>
    </row>
    <row r="2249" spans="1:21" x14ac:dyDescent="0.2">
      <c r="A2249">
        <v>4793</v>
      </c>
      <c r="B2249" t="s">
        <v>1697</v>
      </c>
      <c r="C2249" t="s">
        <v>14165</v>
      </c>
      <c r="D2249" t="s">
        <v>4678</v>
      </c>
      <c r="E2249" t="s">
        <v>20884</v>
      </c>
      <c r="F2249" t="s">
        <v>7954</v>
      </c>
      <c r="G2249" t="s">
        <v>21627</v>
      </c>
      <c r="H2249" t="s">
        <v>3723</v>
      </c>
      <c r="I2249" t="s">
        <v>13212</v>
      </c>
      <c r="J2249" t="s">
        <v>5477</v>
      </c>
      <c r="K2249" t="s">
        <v>3921</v>
      </c>
      <c r="L2249" t="s">
        <v>14166</v>
      </c>
      <c r="M2249" t="s">
        <v>14167</v>
      </c>
      <c r="O2249" t="s">
        <v>6284</v>
      </c>
      <c r="P2249">
        <v>27</v>
      </c>
      <c r="S2249" t="s">
        <v>14168</v>
      </c>
      <c r="T2249" t="s">
        <v>14168</v>
      </c>
      <c r="U2249" t="s">
        <v>14168</v>
      </c>
    </row>
    <row r="2250" spans="1:21" x14ac:dyDescent="0.2">
      <c r="A2250">
        <v>4794</v>
      </c>
      <c r="B2250" t="s">
        <v>1697</v>
      </c>
      <c r="C2250" t="s">
        <v>6211</v>
      </c>
      <c r="D2250" t="s">
        <v>6060</v>
      </c>
      <c r="F2250" t="s">
        <v>3585</v>
      </c>
      <c r="G2250" t="s">
        <v>5547</v>
      </c>
      <c r="H2250" t="s">
        <v>6927</v>
      </c>
      <c r="I2250" t="s">
        <v>10208</v>
      </c>
      <c r="J2250" t="s">
        <v>3671</v>
      </c>
      <c r="K2250" t="s">
        <v>3422</v>
      </c>
      <c r="L2250" t="s">
        <v>14169</v>
      </c>
      <c r="M2250" t="s">
        <v>14170</v>
      </c>
      <c r="O2250" t="s">
        <v>3917</v>
      </c>
      <c r="P2250">
        <v>24</v>
      </c>
      <c r="Q2250" t="s">
        <v>4401</v>
      </c>
      <c r="R2250">
        <v>222</v>
      </c>
      <c r="S2250" t="s">
        <v>8421</v>
      </c>
      <c r="T2250" t="s">
        <v>8421</v>
      </c>
      <c r="U2250" t="s">
        <v>4111</v>
      </c>
    </row>
    <row r="2251" spans="1:21" x14ac:dyDescent="0.2">
      <c r="A2251">
        <v>4795</v>
      </c>
      <c r="B2251" t="s">
        <v>1697</v>
      </c>
      <c r="C2251" t="s">
        <v>14171</v>
      </c>
      <c r="D2251" t="s">
        <v>14158</v>
      </c>
      <c r="F2251" t="s">
        <v>3585</v>
      </c>
      <c r="G2251" t="s">
        <v>6905</v>
      </c>
      <c r="H2251" t="s">
        <v>6861</v>
      </c>
      <c r="I2251" t="s">
        <v>22251</v>
      </c>
      <c r="J2251" t="s">
        <v>4052</v>
      </c>
      <c r="K2251" t="s">
        <v>3422</v>
      </c>
      <c r="L2251" t="s">
        <v>14172</v>
      </c>
      <c r="M2251" t="s">
        <v>14173</v>
      </c>
      <c r="O2251" t="s">
        <v>6318</v>
      </c>
      <c r="P2251">
        <v>24</v>
      </c>
      <c r="Q2251" t="s">
        <v>4401</v>
      </c>
      <c r="R2251">
        <v>222</v>
      </c>
      <c r="S2251" t="s">
        <v>14161</v>
      </c>
      <c r="T2251" t="s">
        <v>14161</v>
      </c>
      <c r="U2251" t="s">
        <v>3682</v>
      </c>
    </row>
    <row r="2252" spans="1:21" x14ac:dyDescent="0.2">
      <c r="A2252">
        <v>4796</v>
      </c>
      <c r="B2252" t="s">
        <v>1697</v>
      </c>
      <c r="C2252" t="s">
        <v>6289</v>
      </c>
      <c r="D2252" t="s">
        <v>6290</v>
      </c>
      <c r="F2252" t="s">
        <v>3585</v>
      </c>
      <c r="G2252" t="s">
        <v>19373</v>
      </c>
      <c r="H2252" t="s">
        <v>21628</v>
      </c>
      <c r="I2252" t="s">
        <v>9202</v>
      </c>
      <c r="J2252" t="s">
        <v>5999</v>
      </c>
      <c r="K2252" t="s">
        <v>3422</v>
      </c>
      <c r="L2252" t="s">
        <v>6291</v>
      </c>
      <c r="M2252" t="s">
        <v>14174</v>
      </c>
      <c r="O2252" t="s">
        <v>4520</v>
      </c>
      <c r="P2252">
        <v>86</v>
      </c>
      <c r="Q2252" t="s">
        <v>4401</v>
      </c>
      <c r="R2252">
        <v>221</v>
      </c>
      <c r="S2252" t="s">
        <v>14175</v>
      </c>
      <c r="T2252" t="s">
        <v>10360</v>
      </c>
      <c r="U2252" t="s">
        <v>8349</v>
      </c>
    </row>
    <row r="2253" spans="1:21" x14ac:dyDescent="0.2">
      <c r="A2253">
        <v>4797</v>
      </c>
      <c r="B2253" t="s">
        <v>1697</v>
      </c>
      <c r="C2253" t="s">
        <v>14176</v>
      </c>
      <c r="D2253" t="s">
        <v>5202</v>
      </c>
      <c r="E2253" t="s">
        <v>20879</v>
      </c>
      <c r="F2253" t="s">
        <v>7919</v>
      </c>
      <c r="G2253" t="s">
        <v>8630</v>
      </c>
      <c r="H2253" t="s">
        <v>4174</v>
      </c>
      <c r="I2253" t="s">
        <v>22206</v>
      </c>
      <c r="J2253" t="s">
        <v>5823</v>
      </c>
      <c r="K2253" t="s">
        <v>6121</v>
      </c>
      <c r="L2253" t="s">
        <v>14177</v>
      </c>
      <c r="M2253" t="s">
        <v>14178</v>
      </c>
      <c r="O2253" t="s">
        <v>6146</v>
      </c>
      <c r="P2253">
        <v>25</v>
      </c>
      <c r="S2253" t="s">
        <v>6399</v>
      </c>
      <c r="T2253" t="s">
        <v>6399</v>
      </c>
      <c r="U2253" t="s">
        <v>6399</v>
      </c>
    </row>
    <row r="2254" spans="1:21" x14ac:dyDescent="0.2">
      <c r="A2254">
        <v>4798</v>
      </c>
      <c r="B2254" t="s">
        <v>1697</v>
      </c>
      <c r="C2254" t="s">
        <v>6286</v>
      </c>
      <c r="D2254" t="s">
        <v>5202</v>
      </c>
      <c r="E2254" t="s">
        <v>20879</v>
      </c>
      <c r="F2254" t="s">
        <v>10362</v>
      </c>
      <c r="G2254" t="s">
        <v>21629</v>
      </c>
      <c r="H2254" t="s">
        <v>21630</v>
      </c>
      <c r="I2254" t="s">
        <v>10293</v>
      </c>
      <c r="J2254" t="s">
        <v>3411</v>
      </c>
      <c r="K2254" t="s">
        <v>3921</v>
      </c>
      <c r="L2254" t="s">
        <v>6287</v>
      </c>
      <c r="M2254" t="s">
        <v>6288</v>
      </c>
      <c r="O2254" t="s">
        <v>6284</v>
      </c>
      <c r="P2254">
        <v>27</v>
      </c>
      <c r="S2254" t="s">
        <v>9479</v>
      </c>
      <c r="T2254" t="s">
        <v>4521</v>
      </c>
      <c r="U2254" t="s">
        <v>4521</v>
      </c>
    </row>
    <row r="2255" spans="1:21" x14ac:dyDescent="0.2">
      <c r="A2255">
        <v>4799</v>
      </c>
      <c r="B2255" t="s">
        <v>1697</v>
      </c>
      <c r="C2255" t="s">
        <v>14180</v>
      </c>
      <c r="D2255" t="s">
        <v>4678</v>
      </c>
      <c r="E2255" t="s">
        <v>20884</v>
      </c>
      <c r="F2255" t="s">
        <v>7954</v>
      </c>
      <c r="G2255" t="s">
        <v>11785</v>
      </c>
      <c r="H2255" t="s">
        <v>4174</v>
      </c>
      <c r="I2255" t="s">
        <v>14181</v>
      </c>
      <c r="J2255" t="s">
        <v>14182</v>
      </c>
      <c r="K2255" t="s">
        <v>3921</v>
      </c>
      <c r="L2255" t="s">
        <v>14183</v>
      </c>
      <c r="M2255" t="s">
        <v>14184</v>
      </c>
      <c r="O2255" t="s">
        <v>6318</v>
      </c>
      <c r="P2255">
        <v>24</v>
      </c>
      <c r="S2255" t="s">
        <v>13626</v>
      </c>
      <c r="T2255" t="s">
        <v>13626</v>
      </c>
      <c r="U2255" t="s">
        <v>13626</v>
      </c>
    </row>
    <row r="2256" spans="1:21" x14ac:dyDescent="0.2">
      <c r="A2256">
        <v>480</v>
      </c>
      <c r="B2256" t="s">
        <v>1697</v>
      </c>
      <c r="C2256" t="s">
        <v>14185</v>
      </c>
      <c r="D2256" t="s">
        <v>14186</v>
      </c>
      <c r="F2256" t="s">
        <v>3474</v>
      </c>
      <c r="G2256" t="s">
        <v>3535</v>
      </c>
      <c r="H2256" t="s">
        <v>21631</v>
      </c>
      <c r="I2256" t="s">
        <v>22251</v>
      </c>
      <c r="J2256" t="s">
        <v>20913</v>
      </c>
      <c r="K2256" t="s">
        <v>3391</v>
      </c>
      <c r="L2256" t="s">
        <v>14187</v>
      </c>
      <c r="M2256" t="s">
        <v>14188</v>
      </c>
      <c r="N2256" t="s">
        <v>21009</v>
      </c>
      <c r="O2256" t="s">
        <v>5396</v>
      </c>
      <c r="P2256">
        <v>53</v>
      </c>
      <c r="Q2256" t="s">
        <v>5178</v>
      </c>
      <c r="R2256">
        <v>150</v>
      </c>
      <c r="S2256" t="s">
        <v>13885</v>
      </c>
      <c r="T2256" t="s">
        <v>13885</v>
      </c>
      <c r="U2256" t="s">
        <v>3740</v>
      </c>
    </row>
    <row r="2257" spans="1:21" x14ac:dyDescent="0.2">
      <c r="A2257">
        <v>4800</v>
      </c>
      <c r="B2257" t="s">
        <v>1697</v>
      </c>
      <c r="C2257" t="s">
        <v>14189</v>
      </c>
      <c r="D2257" t="s">
        <v>4678</v>
      </c>
      <c r="E2257" t="s">
        <v>20884</v>
      </c>
      <c r="F2257" t="s">
        <v>7954</v>
      </c>
      <c r="G2257" t="s">
        <v>8290</v>
      </c>
      <c r="H2257" t="s">
        <v>4174</v>
      </c>
      <c r="I2257" t="s">
        <v>22206</v>
      </c>
      <c r="J2257" t="s">
        <v>5823</v>
      </c>
      <c r="K2257" t="s">
        <v>5340</v>
      </c>
      <c r="L2257" t="s">
        <v>14190</v>
      </c>
      <c r="M2257" t="s">
        <v>14191</v>
      </c>
      <c r="O2257" t="s">
        <v>10110</v>
      </c>
      <c r="P2257">
        <v>36</v>
      </c>
      <c r="S2257" t="s">
        <v>3890</v>
      </c>
      <c r="T2257" t="s">
        <v>3890</v>
      </c>
      <c r="U2257" t="s">
        <v>3890</v>
      </c>
    </row>
    <row r="2258" spans="1:21" x14ac:dyDescent="0.2">
      <c r="A2258">
        <v>4801</v>
      </c>
      <c r="B2258" t="s">
        <v>1697</v>
      </c>
      <c r="C2258" t="s">
        <v>14192</v>
      </c>
      <c r="D2258" t="s">
        <v>14193</v>
      </c>
      <c r="F2258" t="s">
        <v>6687</v>
      </c>
      <c r="G2258" t="s">
        <v>3387</v>
      </c>
      <c r="H2258" t="s">
        <v>3723</v>
      </c>
      <c r="I2258" t="s">
        <v>3627</v>
      </c>
      <c r="J2258" t="s">
        <v>3628</v>
      </c>
      <c r="K2258" t="s">
        <v>3545</v>
      </c>
      <c r="L2258" t="s">
        <v>14194</v>
      </c>
      <c r="M2258" t="s">
        <v>14195</v>
      </c>
      <c r="N2258" t="s">
        <v>3394</v>
      </c>
      <c r="O2258" t="s">
        <v>6335</v>
      </c>
      <c r="P2258">
        <v>30</v>
      </c>
      <c r="Q2258" t="s">
        <v>6336</v>
      </c>
      <c r="R2258">
        <v>230</v>
      </c>
      <c r="S2258" t="s">
        <v>10552</v>
      </c>
      <c r="T2258" t="s">
        <v>10552</v>
      </c>
      <c r="U2258" t="s">
        <v>3752</v>
      </c>
    </row>
    <row r="2259" spans="1:21" x14ac:dyDescent="0.2">
      <c r="A2259">
        <v>4802</v>
      </c>
      <c r="B2259" t="s">
        <v>1697</v>
      </c>
      <c r="C2259" t="s">
        <v>14196</v>
      </c>
      <c r="D2259" t="s">
        <v>14197</v>
      </c>
      <c r="F2259" t="s">
        <v>4008</v>
      </c>
      <c r="G2259" t="s">
        <v>7763</v>
      </c>
      <c r="H2259" t="s">
        <v>4551</v>
      </c>
      <c r="I2259" t="s">
        <v>22206</v>
      </c>
      <c r="J2259" t="s">
        <v>5823</v>
      </c>
      <c r="K2259" t="s">
        <v>3422</v>
      </c>
      <c r="L2259" t="s">
        <v>14198</v>
      </c>
      <c r="M2259" t="s">
        <v>14199</v>
      </c>
      <c r="N2259" t="s">
        <v>3637</v>
      </c>
    </row>
    <row r="2260" spans="1:21" x14ac:dyDescent="0.2">
      <c r="A2260">
        <v>4803</v>
      </c>
      <c r="B2260" t="s">
        <v>1697</v>
      </c>
      <c r="C2260" t="s">
        <v>14200</v>
      </c>
      <c r="D2260" t="s">
        <v>14201</v>
      </c>
      <c r="F2260" t="s">
        <v>6687</v>
      </c>
      <c r="G2260" t="s">
        <v>22301</v>
      </c>
      <c r="H2260" t="s">
        <v>22327</v>
      </c>
      <c r="I2260" t="s">
        <v>3561</v>
      </c>
      <c r="J2260" t="s">
        <v>5570</v>
      </c>
      <c r="K2260" t="s">
        <v>3422</v>
      </c>
      <c r="L2260" t="s">
        <v>14202</v>
      </c>
      <c r="M2260" t="s">
        <v>14203</v>
      </c>
      <c r="N2260" t="s">
        <v>22328</v>
      </c>
      <c r="O2260" t="s">
        <v>6335</v>
      </c>
      <c r="P2260">
        <v>30</v>
      </c>
      <c r="Q2260" t="s">
        <v>6336</v>
      </c>
      <c r="R2260">
        <v>230</v>
      </c>
      <c r="S2260" t="s">
        <v>10865</v>
      </c>
      <c r="T2260" t="s">
        <v>10865</v>
      </c>
      <c r="U2260" t="s">
        <v>3891</v>
      </c>
    </row>
    <row r="2261" spans="1:21" x14ac:dyDescent="0.2">
      <c r="A2261">
        <v>4804</v>
      </c>
      <c r="B2261" t="s">
        <v>1697</v>
      </c>
      <c r="C2261" t="s">
        <v>14204</v>
      </c>
      <c r="D2261" t="s">
        <v>14205</v>
      </c>
      <c r="F2261" t="s">
        <v>13637</v>
      </c>
      <c r="G2261" t="s">
        <v>6905</v>
      </c>
      <c r="H2261" t="s">
        <v>7663</v>
      </c>
      <c r="I2261" t="s">
        <v>22207</v>
      </c>
      <c r="J2261" t="s">
        <v>4455</v>
      </c>
      <c r="K2261" t="s">
        <v>3422</v>
      </c>
      <c r="L2261" t="s">
        <v>14206</v>
      </c>
      <c r="M2261" t="s">
        <v>14207</v>
      </c>
      <c r="O2261" t="s">
        <v>6335</v>
      </c>
      <c r="P2261">
        <v>30</v>
      </c>
      <c r="S2261" t="s">
        <v>14208</v>
      </c>
      <c r="T2261" t="s">
        <v>14208</v>
      </c>
      <c r="U2261" t="s">
        <v>14208</v>
      </c>
    </row>
    <row r="2262" spans="1:21" x14ac:dyDescent="0.2">
      <c r="A2262">
        <v>4805</v>
      </c>
      <c r="B2262" t="s">
        <v>1697</v>
      </c>
      <c r="C2262" t="s">
        <v>14209</v>
      </c>
      <c r="D2262" t="s">
        <v>14210</v>
      </c>
      <c r="F2262" t="s">
        <v>14211</v>
      </c>
      <c r="G2262" t="s">
        <v>3535</v>
      </c>
      <c r="H2262" t="s">
        <v>21632</v>
      </c>
      <c r="I2262" t="s">
        <v>14212</v>
      </c>
      <c r="J2262" t="s">
        <v>3894</v>
      </c>
      <c r="K2262" t="s">
        <v>3422</v>
      </c>
      <c r="L2262" t="s">
        <v>14213</v>
      </c>
      <c r="M2262" t="s">
        <v>14214</v>
      </c>
      <c r="N2262" t="s">
        <v>4513</v>
      </c>
      <c r="O2262" t="s">
        <v>6335</v>
      </c>
      <c r="P2262">
        <v>30</v>
      </c>
      <c r="Q2262" t="s">
        <v>6336</v>
      </c>
      <c r="R2262">
        <v>230</v>
      </c>
      <c r="S2262" t="s">
        <v>10552</v>
      </c>
      <c r="T2262" t="s">
        <v>10552</v>
      </c>
      <c r="U2262" t="s">
        <v>6435</v>
      </c>
    </row>
    <row r="2263" spans="1:21" x14ac:dyDescent="0.2">
      <c r="A2263">
        <v>4806</v>
      </c>
      <c r="B2263" t="s">
        <v>1697</v>
      </c>
      <c r="C2263" t="s">
        <v>14215</v>
      </c>
      <c r="D2263" t="s">
        <v>14216</v>
      </c>
      <c r="F2263" t="s">
        <v>14217</v>
      </c>
      <c r="G2263" t="s">
        <v>4593</v>
      </c>
      <c r="H2263" t="s">
        <v>21633</v>
      </c>
      <c r="I2263" t="s">
        <v>3389</v>
      </c>
      <c r="J2263" t="s">
        <v>3544</v>
      </c>
      <c r="K2263" t="s">
        <v>3422</v>
      </c>
      <c r="L2263" t="s">
        <v>14218</v>
      </c>
      <c r="M2263" t="s">
        <v>14219</v>
      </c>
      <c r="O2263" t="s">
        <v>5232</v>
      </c>
      <c r="P2263">
        <v>33</v>
      </c>
      <c r="Q2263" t="s">
        <v>6336</v>
      </c>
      <c r="R2263">
        <v>233</v>
      </c>
      <c r="S2263" t="s">
        <v>10552</v>
      </c>
      <c r="T2263" t="s">
        <v>10552</v>
      </c>
      <c r="U2263" t="s">
        <v>5973</v>
      </c>
    </row>
    <row r="2264" spans="1:21" x14ac:dyDescent="0.2">
      <c r="A2264">
        <v>4807</v>
      </c>
      <c r="B2264" t="s">
        <v>1697</v>
      </c>
      <c r="C2264" t="s">
        <v>14220</v>
      </c>
      <c r="D2264" t="s">
        <v>14221</v>
      </c>
      <c r="F2264" t="s">
        <v>14222</v>
      </c>
      <c r="G2264" t="s">
        <v>21026</v>
      </c>
      <c r="H2264" t="s">
        <v>22329</v>
      </c>
      <c r="I2264" t="s">
        <v>14223</v>
      </c>
      <c r="J2264" t="s">
        <v>5570</v>
      </c>
      <c r="K2264" t="s">
        <v>3430</v>
      </c>
      <c r="L2264" t="s">
        <v>14224</v>
      </c>
      <c r="M2264" t="s">
        <v>14225</v>
      </c>
      <c r="N2264" t="s">
        <v>3394</v>
      </c>
      <c r="O2264" t="s">
        <v>5232</v>
      </c>
      <c r="P2264">
        <v>37</v>
      </c>
      <c r="Q2264" t="s">
        <v>6336</v>
      </c>
      <c r="R2264">
        <v>233</v>
      </c>
      <c r="S2264" t="s">
        <v>14226</v>
      </c>
      <c r="T2264" t="s">
        <v>14226</v>
      </c>
      <c r="U2264" t="s">
        <v>3752</v>
      </c>
    </row>
    <row r="2265" spans="1:21" x14ac:dyDescent="0.2">
      <c r="A2265">
        <v>4808</v>
      </c>
      <c r="B2265" t="s">
        <v>1697</v>
      </c>
      <c r="C2265" t="s">
        <v>14227</v>
      </c>
      <c r="D2265" t="s">
        <v>14228</v>
      </c>
      <c r="F2265" t="s">
        <v>3669</v>
      </c>
      <c r="G2265" t="s">
        <v>7763</v>
      </c>
      <c r="H2265" t="s">
        <v>4551</v>
      </c>
      <c r="I2265" t="s">
        <v>22206</v>
      </c>
      <c r="J2265" t="s">
        <v>5823</v>
      </c>
      <c r="K2265" t="s">
        <v>3422</v>
      </c>
      <c r="L2265" t="s">
        <v>14229</v>
      </c>
      <c r="M2265" t="s">
        <v>14230</v>
      </c>
      <c r="N2265" t="s">
        <v>3637</v>
      </c>
    </row>
    <row r="2266" spans="1:21" x14ac:dyDescent="0.2">
      <c r="A2266">
        <v>4809</v>
      </c>
      <c r="B2266" t="s">
        <v>1697</v>
      </c>
      <c r="C2266" t="s">
        <v>14231</v>
      </c>
      <c r="D2266" t="s">
        <v>14232</v>
      </c>
      <c r="F2266" t="s">
        <v>14233</v>
      </c>
      <c r="G2266" t="s">
        <v>3387</v>
      </c>
      <c r="H2266" t="s">
        <v>7483</v>
      </c>
      <c r="I2266" t="s">
        <v>5013</v>
      </c>
      <c r="J2266" t="s">
        <v>3894</v>
      </c>
      <c r="K2266" t="s">
        <v>3422</v>
      </c>
      <c r="L2266" t="s">
        <v>14234</v>
      </c>
      <c r="M2266" t="s">
        <v>14235</v>
      </c>
      <c r="N2266" t="s">
        <v>4513</v>
      </c>
      <c r="O2266" t="s">
        <v>5232</v>
      </c>
      <c r="P2266">
        <v>33</v>
      </c>
      <c r="Q2266" t="s">
        <v>6336</v>
      </c>
      <c r="R2266">
        <v>233</v>
      </c>
      <c r="S2266" t="s">
        <v>8476</v>
      </c>
      <c r="T2266" t="s">
        <v>8476</v>
      </c>
      <c r="U2266" t="s">
        <v>14236</v>
      </c>
    </row>
    <row r="2267" spans="1:21" ht="127.5" x14ac:dyDescent="0.2">
      <c r="A2267">
        <v>481</v>
      </c>
      <c r="B2267" t="s">
        <v>1697</v>
      </c>
      <c r="C2267" t="s">
        <v>14237</v>
      </c>
      <c r="D2267" t="s">
        <v>14238</v>
      </c>
      <c r="F2267" t="s">
        <v>3386</v>
      </c>
      <c r="G2267" t="s">
        <v>3465</v>
      </c>
      <c r="H2267" t="s">
        <v>19693</v>
      </c>
      <c r="I2267" t="s">
        <v>8754</v>
      </c>
      <c r="J2267" t="s">
        <v>21010</v>
      </c>
      <c r="K2267" t="s">
        <v>3391</v>
      </c>
      <c r="L2267" t="s">
        <v>21011</v>
      </c>
      <c r="M2267" t="s">
        <v>14239</v>
      </c>
      <c r="N2267" s="54" t="s">
        <v>21012</v>
      </c>
      <c r="O2267" t="s">
        <v>5177</v>
      </c>
      <c r="P2267">
        <v>50</v>
      </c>
      <c r="Q2267" t="s">
        <v>5178</v>
      </c>
      <c r="R2267">
        <v>150</v>
      </c>
      <c r="S2267" t="s">
        <v>14240</v>
      </c>
      <c r="T2267" t="s">
        <v>14240</v>
      </c>
      <c r="U2267" t="s">
        <v>8794</v>
      </c>
    </row>
    <row r="2268" spans="1:21" x14ac:dyDescent="0.2">
      <c r="A2268">
        <v>4810</v>
      </c>
      <c r="B2268" t="s">
        <v>1697</v>
      </c>
      <c r="C2268" t="s">
        <v>14241</v>
      </c>
      <c r="D2268" t="s">
        <v>14242</v>
      </c>
      <c r="F2268" t="s">
        <v>14243</v>
      </c>
      <c r="G2268" t="s">
        <v>7521</v>
      </c>
      <c r="H2268" t="s">
        <v>21634</v>
      </c>
      <c r="I2268" t="s">
        <v>7400</v>
      </c>
      <c r="J2268" t="s">
        <v>3963</v>
      </c>
      <c r="K2268" t="s">
        <v>6121</v>
      </c>
      <c r="L2268" t="s">
        <v>14244</v>
      </c>
      <c r="M2268" t="s">
        <v>14245</v>
      </c>
      <c r="O2268" t="s">
        <v>6335</v>
      </c>
      <c r="P2268">
        <v>30</v>
      </c>
      <c r="Q2268" t="s">
        <v>6336</v>
      </c>
      <c r="R2268">
        <v>230</v>
      </c>
      <c r="S2268" t="s">
        <v>14246</v>
      </c>
      <c r="T2268" t="s">
        <v>14246</v>
      </c>
      <c r="U2268" t="s">
        <v>10001</v>
      </c>
    </row>
    <row r="2269" spans="1:21" x14ac:dyDescent="0.2">
      <c r="A2269">
        <v>4811</v>
      </c>
      <c r="B2269" t="s">
        <v>1697</v>
      </c>
      <c r="C2269" t="s">
        <v>14247</v>
      </c>
      <c r="D2269" t="s">
        <v>14248</v>
      </c>
      <c r="F2269" t="s">
        <v>6687</v>
      </c>
      <c r="G2269" t="s">
        <v>3387</v>
      </c>
      <c r="H2269" t="s">
        <v>4722</v>
      </c>
      <c r="I2269" t="s">
        <v>3627</v>
      </c>
      <c r="J2269" t="s">
        <v>3411</v>
      </c>
      <c r="K2269" t="s">
        <v>3422</v>
      </c>
      <c r="L2269" t="s">
        <v>14249</v>
      </c>
      <c r="M2269" t="s">
        <v>14250</v>
      </c>
      <c r="N2269" t="s">
        <v>3433</v>
      </c>
      <c r="O2269" t="s">
        <v>6335</v>
      </c>
      <c r="P2269">
        <v>134</v>
      </c>
      <c r="Q2269" t="s">
        <v>6336</v>
      </c>
      <c r="R2269">
        <v>234</v>
      </c>
      <c r="S2269" t="s">
        <v>8476</v>
      </c>
      <c r="T2269" t="s">
        <v>8476</v>
      </c>
      <c r="U2269" t="s">
        <v>3607</v>
      </c>
    </row>
    <row r="2270" spans="1:21" x14ac:dyDescent="0.2">
      <c r="A2270">
        <v>4812</v>
      </c>
      <c r="B2270" t="s">
        <v>1697</v>
      </c>
      <c r="C2270" t="s">
        <v>14251</v>
      </c>
      <c r="D2270" t="s">
        <v>14252</v>
      </c>
      <c r="F2270" t="s">
        <v>8594</v>
      </c>
      <c r="G2270" t="s">
        <v>3625</v>
      </c>
      <c r="H2270" t="s">
        <v>8882</v>
      </c>
      <c r="I2270" t="s">
        <v>3627</v>
      </c>
      <c r="J2270" t="s">
        <v>3628</v>
      </c>
      <c r="K2270" t="s">
        <v>3422</v>
      </c>
      <c r="L2270" t="s">
        <v>14253</v>
      </c>
      <c r="M2270" t="s">
        <v>14254</v>
      </c>
      <c r="N2270" t="s">
        <v>3394</v>
      </c>
      <c r="O2270" t="s">
        <v>6335</v>
      </c>
      <c r="P2270">
        <v>134</v>
      </c>
      <c r="Q2270" t="s">
        <v>6336</v>
      </c>
      <c r="R2270">
        <v>234</v>
      </c>
      <c r="S2270" t="s">
        <v>8476</v>
      </c>
      <c r="T2270" t="s">
        <v>8476</v>
      </c>
      <c r="U2270" t="s">
        <v>5332</v>
      </c>
    </row>
    <row r="2271" spans="1:21" x14ac:dyDescent="0.2">
      <c r="A2271">
        <v>4813</v>
      </c>
      <c r="B2271" t="s">
        <v>1697</v>
      </c>
      <c r="C2271" t="s">
        <v>14255</v>
      </c>
      <c r="D2271" t="s">
        <v>14256</v>
      </c>
      <c r="F2271" t="s">
        <v>8441</v>
      </c>
      <c r="G2271" t="s">
        <v>21403</v>
      </c>
      <c r="H2271" t="s">
        <v>22330</v>
      </c>
      <c r="I2271" t="s">
        <v>3595</v>
      </c>
      <c r="J2271" t="s">
        <v>3402</v>
      </c>
      <c r="K2271" t="s">
        <v>3422</v>
      </c>
      <c r="L2271" t="s">
        <v>14257</v>
      </c>
      <c r="M2271" t="s">
        <v>22331</v>
      </c>
      <c r="N2271" t="s">
        <v>20964</v>
      </c>
      <c r="O2271" t="s">
        <v>6335</v>
      </c>
      <c r="P2271">
        <v>134</v>
      </c>
      <c r="Q2271" t="s">
        <v>6336</v>
      </c>
      <c r="R2271">
        <v>234</v>
      </c>
      <c r="S2271" t="s">
        <v>14246</v>
      </c>
      <c r="T2271" t="s">
        <v>14246</v>
      </c>
      <c r="U2271" t="s">
        <v>4786</v>
      </c>
    </row>
    <row r="2272" spans="1:21" x14ac:dyDescent="0.2">
      <c r="A2272">
        <v>4814</v>
      </c>
      <c r="B2272" t="s">
        <v>1697</v>
      </c>
      <c r="C2272" t="s">
        <v>14258</v>
      </c>
      <c r="D2272" t="s">
        <v>14259</v>
      </c>
      <c r="F2272" t="s">
        <v>14260</v>
      </c>
      <c r="G2272" t="s">
        <v>3535</v>
      </c>
      <c r="H2272" t="s">
        <v>7633</v>
      </c>
      <c r="I2272" t="s">
        <v>3595</v>
      </c>
      <c r="J2272" t="s">
        <v>7443</v>
      </c>
      <c r="K2272" t="s">
        <v>3422</v>
      </c>
      <c r="L2272" t="s">
        <v>14261</v>
      </c>
      <c r="M2272" t="s">
        <v>14262</v>
      </c>
      <c r="N2272" t="s">
        <v>4513</v>
      </c>
      <c r="O2272" t="s">
        <v>5232</v>
      </c>
      <c r="P2272">
        <v>37</v>
      </c>
      <c r="Q2272" t="s">
        <v>6336</v>
      </c>
      <c r="R2272">
        <v>233</v>
      </c>
      <c r="S2272" t="s">
        <v>12632</v>
      </c>
      <c r="T2272" t="s">
        <v>12632</v>
      </c>
      <c r="U2272" t="s">
        <v>3891</v>
      </c>
    </row>
    <row r="2273" spans="1:21" x14ac:dyDescent="0.2">
      <c r="A2273">
        <v>4815</v>
      </c>
      <c r="B2273" t="s">
        <v>1697</v>
      </c>
      <c r="C2273" t="s">
        <v>14263</v>
      </c>
      <c r="D2273" t="s">
        <v>14264</v>
      </c>
      <c r="F2273" t="s">
        <v>14265</v>
      </c>
      <c r="G2273" t="s">
        <v>3542</v>
      </c>
      <c r="H2273" t="s">
        <v>8913</v>
      </c>
      <c r="I2273" t="s">
        <v>4821</v>
      </c>
      <c r="J2273" t="s">
        <v>4033</v>
      </c>
      <c r="K2273" t="s">
        <v>3422</v>
      </c>
      <c r="L2273" t="s">
        <v>14266</v>
      </c>
      <c r="M2273" t="s">
        <v>14267</v>
      </c>
      <c r="N2273" t="s">
        <v>3433</v>
      </c>
      <c r="O2273" t="s">
        <v>6335</v>
      </c>
      <c r="P2273">
        <v>34</v>
      </c>
      <c r="Q2273" t="s">
        <v>6336</v>
      </c>
      <c r="R2273">
        <v>230</v>
      </c>
      <c r="S2273" t="s">
        <v>13193</v>
      </c>
      <c r="T2273" t="s">
        <v>13193</v>
      </c>
      <c r="U2273" t="s">
        <v>7526</v>
      </c>
    </row>
    <row r="2274" spans="1:21" x14ac:dyDescent="0.2">
      <c r="A2274">
        <v>4816</v>
      </c>
      <c r="B2274" t="s">
        <v>1697</v>
      </c>
      <c r="C2274" t="s">
        <v>14268</v>
      </c>
      <c r="D2274" t="s">
        <v>14269</v>
      </c>
      <c r="F2274" t="s">
        <v>8594</v>
      </c>
      <c r="G2274" t="s">
        <v>3387</v>
      </c>
      <c r="H2274" t="s">
        <v>7977</v>
      </c>
      <c r="I2274" t="s">
        <v>22206</v>
      </c>
      <c r="J2274" t="s">
        <v>22225</v>
      </c>
      <c r="K2274" t="s">
        <v>3422</v>
      </c>
      <c r="L2274" t="s">
        <v>14270</v>
      </c>
      <c r="M2274" t="s">
        <v>14271</v>
      </c>
      <c r="N2274" t="s">
        <v>3017</v>
      </c>
      <c r="S2274" t="s">
        <v>14272</v>
      </c>
      <c r="T2274" t="s">
        <v>14272</v>
      </c>
      <c r="U2274" t="s">
        <v>14272</v>
      </c>
    </row>
    <row r="2275" spans="1:21" x14ac:dyDescent="0.2">
      <c r="A2275">
        <v>4817</v>
      </c>
      <c r="B2275" t="s">
        <v>1697</v>
      </c>
      <c r="C2275" t="s">
        <v>14273</v>
      </c>
      <c r="D2275" t="s">
        <v>14274</v>
      </c>
      <c r="F2275" t="s">
        <v>5681</v>
      </c>
      <c r="G2275" t="s">
        <v>7763</v>
      </c>
      <c r="H2275" t="s">
        <v>4551</v>
      </c>
      <c r="I2275" t="s">
        <v>22206</v>
      </c>
      <c r="J2275" t="s">
        <v>5823</v>
      </c>
      <c r="K2275" t="s">
        <v>3422</v>
      </c>
      <c r="L2275" t="s">
        <v>14275</v>
      </c>
      <c r="M2275" t="s">
        <v>14276</v>
      </c>
      <c r="N2275" t="s">
        <v>3637</v>
      </c>
    </row>
    <row r="2276" spans="1:21" x14ac:dyDescent="0.2">
      <c r="A2276">
        <v>4818</v>
      </c>
      <c r="B2276" t="s">
        <v>1697</v>
      </c>
      <c r="C2276" t="s">
        <v>14277</v>
      </c>
      <c r="D2276" t="s">
        <v>14278</v>
      </c>
      <c r="F2276" t="s">
        <v>14279</v>
      </c>
      <c r="G2276" t="s">
        <v>21635</v>
      </c>
      <c r="H2276" t="s">
        <v>14280</v>
      </c>
      <c r="I2276" t="s">
        <v>3627</v>
      </c>
      <c r="J2276" t="s">
        <v>14281</v>
      </c>
      <c r="K2276" t="s">
        <v>3422</v>
      </c>
      <c r="L2276" t="s">
        <v>14282</v>
      </c>
      <c r="M2276" t="s">
        <v>14283</v>
      </c>
      <c r="N2276" t="s">
        <v>14284</v>
      </c>
      <c r="O2276" t="s">
        <v>5232</v>
      </c>
      <c r="P2276">
        <v>33</v>
      </c>
      <c r="Q2276" t="s">
        <v>6336</v>
      </c>
      <c r="R2276">
        <v>233</v>
      </c>
      <c r="S2276" t="s">
        <v>14246</v>
      </c>
      <c r="T2276" t="s">
        <v>14246</v>
      </c>
      <c r="U2276" t="s">
        <v>6016</v>
      </c>
    </row>
    <row r="2277" spans="1:21" x14ac:dyDescent="0.2">
      <c r="A2277">
        <v>4819</v>
      </c>
      <c r="B2277" t="s">
        <v>1697</v>
      </c>
      <c r="C2277" t="s">
        <v>14285</v>
      </c>
      <c r="D2277" t="s">
        <v>14286</v>
      </c>
      <c r="F2277" t="s">
        <v>4030</v>
      </c>
      <c r="G2277" t="s">
        <v>7763</v>
      </c>
      <c r="H2277" t="s">
        <v>4551</v>
      </c>
      <c r="I2277" t="s">
        <v>22206</v>
      </c>
      <c r="J2277" t="s">
        <v>5823</v>
      </c>
      <c r="K2277" t="s">
        <v>3422</v>
      </c>
      <c r="L2277" t="s">
        <v>14287</v>
      </c>
      <c r="M2277" t="s">
        <v>14288</v>
      </c>
      <c r="N2277" t="s">
        <v>3637</v>
      </c>
    </row>
    <row r="2278" spans="1:21" x14ac:dyDescent="0.2">
      <c r="A2278">
        <v>482</v>
      </c>
      <c r="B2278" t="s">
        <v>1697</v>
      </c>
      <c r="C2278" t="s">
        <v>14289</v>
      </c>
      <c r="D2278" t="s">
        <v>14290</v>
      </c>
      <c r="F2278" t="s">
        <v>3474</v>
      </c>
      <c r="G2278" t="s">
        <v>3435</v>
      </c>
      <c r="H2278" t="s">
        <v>4064</v>
      </c>
      <c r="I2278" t="s">
        <v>22251</v>
      </c>
      <c r="J2278" t="s">
        <v>4065</v>
      </c>
      <c r="K2278" t="s">
        <v>3497</v>
      </c>
      <c r="L2278" t="s">
        <v>14291</v>
      </c>
      <c r="M2278" t="s">
        <v>14292</v>
      </c>
      <c r="N2278" t="s">
        <v>4513</v>
      </c>
      <c r="O2278" t="s">
        <v>5396</v>
      </c>
      <c r="P2278">
        <v>53</v>
      </c>
      <c r="Q2278" t="s">
        <v>5178</v>
      </c>
      <c r="R2278">
        <v>150</v>
      </c>
      <c r="S2278" t="s">
        <v>9697</v>
      </c>
      <c r="T2278" t="s">
        <v>9697</v>
      </c>
      <c r="U2278" t="s">
        <v>3740</v>
      </c>
    </row>
    <row r="2279" spans="1:21" x14ac:dyDescent="0.2">
      <c r="A2279">
        <v>4820</v>
      </c>
      <c r="B2279" t="s">
        <v>1697</v>
      </c>
      <c r="C2279" t="s">
        <v>14293</v>
      </c>
      <c r="D2279" t="s">
        <v>14294</v>
      </c>
      <c r="F2279" t="s">
        <v>14295</v>
      </c>
      <c r="G2279" t="s">
        <v>3625</v>
      </c>
      <c r="H2279" t="s">
        <v>3388</v>
      </c>
      <c r="I2279" t="s">
        <v>3627</v>
      </c>
      <c r="J2279" t="s">
        <v>4505</v>
      </c>
      <c r="K2279" t="s">
        <v>3422</v>
      </c>
      <c r="L2279" t="s">
        <v>14296</v>
      </c>
      <c r="M2279" t="s">
        <v>14297</v>
      </c>
      <c r="N2279" t="s">
        <v>3394</v>
      </c>
      <c r="Q2279" t="s">
        <v>6336</v>
      </c>
      <c r="R2279">
        <v>230</v>
      </c>
      <c r="S2279" t="s">
        <v>3931</v>
      </c>
      <c r="T2279" t="s">
        <v>3931</v>
      </c>
      <c r="U2279" t="s">
        <v>4655</v>
      </c>
    </row>
    <row r="2280" spans="1:21" x14ac:dyDescent="0.2">
      <c r="A2280">
        <v>4821</v>
      </c>
      <c r="B2280" t="s">
        <v>1697</v>
      </c>
      <c r="C2280" t="s">
        <v>14298</v>
      </c>
      <c r="D2280" t="s">
        <v>14299</v>
      </c>
      <c r="F2280" t="s">
        <v>8738</v>
      </c>
      <c r="G2280" t="s">
        <v>3465</v>
      </c>
      <c r="H2280" t="s">
        <v>5606</v>
      </c>
      <c r="I2280" t="s">
        <v>7547</v>
      </c>
      <c r="J2280" t="s">
        <v>8892</v>
      </c>
      <c r="K2280" t="s">
        <v>3422</v>
      </c>
      <c r="L2280" t="s">
        <v>14300</v>
      </c>
      <c r="M2280" t="s">
        <v>14301</v>
      </c>
      <c r="N2280" t="s">
        <v>4513</v>
      </c>
      <c r="O2280" t="s">
        <v>5232</v>
      </c>
      <c r="P2280">
        <v>33</v>
      </c>
      <c r="Q2280" t="s">
        <v>6336</v>
      </c>
      <c r="R2280">
        <v>233</v>
      </c>
      <c r="S2280" t="s">
        <v>13193</v>
      </c>
      <c r="T2280" t="s">
        <v>13193</v>
      </c>
      <c r="U2280" t="s">
        <v>6435</v>
      </c>
    </row>
    <row r="2281" spans="1:21" x14ac:dyDescent="0.2">
      <c r="A2281">
        <v>4822</v>
      </c>
      <c r="B2281" t="s">
        <v>1697</v>
      </c>
      <c r="C2281" t="s">
        <v>14302</v>
      </c>
      <c r="D2281" t="s">
        <v>14303</v>
      </c>
      <c r="F2281" t="s">
        <v>14304</v>
      </c>
      <c r="G2281" t="s">
        <v>3465</v>
      </c>
      <c r="H2281" t="s">
        <v>3568</v>
      </c>
      <c r="I2281" t="s">
        <v>14305</v>
      </c>
      <c r="J2281" t="s">
        <v>3894</v>
      </c>
      <c r="K2281" t="s">
        <v>3422</v>
      </c>
      <c r="L2281" t="s">
        <v>14306</v>
      </c>
      <c r="M2281" t="s">
        <v>14307</v>
      </c>
      <c r="N2281" t="s">
        <v>4513</v>
      </c>
      <c r="O2281" t="s">
        <v>5232</v>
      </c>
      <c r="P2281">
        <v>37</v>
      </c>
      <c r="Q2281" t="s">
        <v>6336</v>
      </c>
      <c r="R2281">
        <v>233</v>
      </c>
      <c r="S2281" t="s">
        <v>3890</v>
      </c>
      <c r="T2281" t="s">
        <v>3890</v>
      </c>
      <c r="U2281" t="s">
        <v>4786</v>
      </c>
    </row>
    <row r="2282" spans="1:21" x14ac:dyDescent="0.2">
      <c r="A2282">
        <v>4823</v>
      </c>
      <c r="B2282" t="s">
        <v>1697</v>
      </c>
      <c r="C2282" t="s">
        <v>14308</v>
      </c>
      <c r="D2282" t="s">
        <v>5202</v>
      </c>
      <c r="E2282" t="s">
        <v>20878</v>
      </c>
      <c r="F2282" t="s">
        <v>14309</v>
      </c>
      <c r="G2282" t="s">
        <v>3387</v>
      </c>
      <c r="H2282" t="s">
        <v>4174</v>
      </c>
      <c r="I2282" t="s">
        <v>14310</v>
      </c>
      <c r="J2282" t="s">
        <v>4397</v>
      </c>
      <c r="K2282" t="s">
        <v>5028</v>
      </c>
      <c r="L2282" t="s">
        <v>14311</v>
      </c>
      <c r="M2282" t="s">
        <v>14312</v>
      </c>
      <c r="O2282" t="s">
        <v>20882</v>
      </c>
      <c r="P2282">
        <v>132</v>
      </c>
      <c r="Q2282" t="s">
        <v>6336</v>
      </c>
      <c r="R2282">
        <v>234</v>
      </c>
      <c r="S2282" t="s">
        <v>14313</v>
      </c>
      <c r="T2282" t="s">
        <v>7740</v>
      </c>
      <c r="U2282" t="s">
        <v>7740</v>
      </c>
    </row>
    <row r="2283" spans="1:21" x14ac:dyDescent="0.2">
      <c r="A2283">
        <v>4824</v>
      </c>
      <c r="B2283" t="s">
        <v>1697</v>
      </c>
      <c r="C2283" t="s">
        <v>14314</v>
      </c>
      <c r="D2283" t="s">
        <v>5202</v>
      </c>
      <c r="F2283" t="s">
        <v>7919</v>
      </c>
      <c r="G2283" t="s">
        <v>14315</v>
      </c>
      <c r="H2283" t="s">
        <v>21636</v>
      </c>
      <c r="I2283" t="s">
        <v>3389</v>
      </c>
      <c r="J2283" t="s">
        <v>6825</v>
      </c>
      <c r="K2283" t="s">
        <v>3921</v>
      </c>
      <c r="L2283" t="s">
        <v>14316</v>
      </c>
      <c r="M2283" t="s">
        <v>14317</v>
      </c>
      <c r="O2283" t="s">
        <v>20882</v>
      </c>
      <c r="P2283">
        <v>132</v>
      </c>
      <c r="Q2283" t="s">
        <v>6336</v>
      </c>
      <c r="R2283">
        <v>234</v>
      </c>
      <c r="S2283" t="s">
        <v>11325</v>
      </c>
      <c r="T2283" t="s">
        <v>14318</v>
      </c>
      <c r="U2283" t="s">
        <v>4521</v>
      </c>
    </row>
    <row r="2284" spans="1:21" x14ac:dyDescent="0.2">
      <c r="A2284">
        <v>4825</v>
      </c>
      <c r="B2284" t="s">
        <v>1697</v>
      </c>
      <c r="C2284" t="s">
        <v>14319</v>
      </c>
      <c r="D2284" t="s">
        <v>14320</v>
      </c>
      <c r="F2284" t="s">
        <v>8031</v>
      </c>
      <c r="G2284" t="s">
        <v>21637</v>
      </c>
      <c r="H2284" t="s">
        <v>21638</v>
      </c>
      <c r="I2284" t="s">
        <v>14321</v>
      </c>
      <c r="J2284" t="s">
        <v>6825</v>
      </c>
      <c r="K2284" t="s">
        <v>3422</v>
      </c>
      <c r="L2284" t="s">
        <v>14322</v>
      </c>
      <c r="M2284" t="s">
        <v>14323</v>
      </c>
      <c r="O2284" t="s">
        <v>6371</v>
      </c>
      <c r="P2284">
        <v>32</v>
      </c>
      <c r="Q2284" t="s">
        <v>6336</v>
      </c>
      <c r="R2284">
        <v>233</v>
      </c>
      <c r="S2284" t="s">
        <v>13679</v>
      </c>
      <c r="T2284" t="s">
        <v>13679</v>
      </c>
      <c r="U2284" t="s">
        <v>5973</v>
      </c>
    </row>
    <row r="2285" spans="1:21" x14ac:dyDescent="0.2">
      <c r="A2285">
        <v>4826</v>
      </c>
      <c r="B2285" t="s">
        <v>1697</v>
      </c>
      <c r="C2285" t="s">
        <v>14324</v>
      </c>
      <c r="D2285" t="s">
        <v>14325</v>
      </c>
      <c r="F2285" t="s">
        <v>8977</v>
      </c>
      <c r="G2285" t="s">
        <v>3542</v>
      </c>
      <c r="H2285" t="s">
        <v>9795</v>
      </c>
      <c r="I2285" t="s">
        <v>6951</v>
      </c>
      <c r="J2285" t="s">
        <v>3671</v>
      </c>
      <c r="K2285" t="s">
        <v>3422</v>
      </c>
      <c r="L2285" t="s">
        <v>14326</v>
      </c>
      <c r="M2285" t="s">
        <v>14327</v>
      </c>
      <c r="O2285" t="s">
        <v>6407</v>
      </c>
      <c r="P2285">
        <v>131</v>
      </c>
      <c r="Q2285" t="s">
        <v>6350</v>
      </c>
      <c r="R2285">
        <v>232</v>
      </c>
      <c r="S2285" t="s">
        <v>14328</v>
      </c>
      <c r="T2285" t="s">
        <v>14328</v>
      </c>
      <c r="U2285" t="s">
        <v>14329</v>
      </c>
    </row>
    <row r="2286" spans="1:21" x14ac:dyDescent="0.2">
      <c r="A2286">
        <v>4827</v>
      </c>
      <c r="B2286" t="s">
        <v>1697</v>
      </c>
      <c r="C2286" t="s">
        <v>14330</v>
      </c>
      <c r="D2286" t="s">
        <v>4678</v>
      </c>
      <c r="E2286" t="s">
        <v>20884</v>
      </c>
      <c r="F2286" t="s">
        <v>7954</v>
      </c>
      <c r="G2286" t="s">
        <v>7254</v>
      </c>
      <c r="H2286" t="s">
        <v>4174</v>
      </c>
      <c r="I2286" t="s">
        <v>22206</v>
      </c>
      <c r="J2286" t="s">
        <v>5823</v>
      </c>
      <c r="K2286" t="s">
        <v>5340</v>
      </c>
      <c r="L2286" t="s">
        <v>14331</v>
      </c>
      <c r="M2286" t="s">
        <v>14332</v>
      </c>
      <c r="O2286" t="s">
        <v>6407</v>
      </c>
      <c r="P2286">
        <v>131</v>
      </c>
      <c r="S2286" t="s">
        <v>12570</v>
      </c>
      <c r="T2286" t="s">
        <v>12570</v>
      </c>
      <c r="U2286" t="s">
        <v>12570</v>
      </c>
    </row>
    <row r="2287" spans="1:21" x14ac:dyDescent="0.2">
      <c r="A2287">
        <v>4828</v>
      </c>
      <c r="B2287" t="s">
        <v>1697</v>
      </c>
      <c r="C2287" t="s">
        <v>14333</v>
      </c>
      <c r="D2287" t="s">
        <v>5202</v>
      </c>
      <c r="E2287" t="s">
        <v>20879</v>
      </c>
      <c r="F2287" t="s">
        <v>7919</v>
      </c>
      <c r="G2287" t="s">
        <v>6905</v>
      </c>
      <c r="H2287" t="s">
        <v>4174</v>
      </c>
      <c r="I2287" t="s">
        <v>22206</v>
      </c>
      <c r="J2287" t="s">
        <v>5823</v>
      </c>
      <c r="K2287" t="s">
        <v>5340</v>
      </c>
      <c r="L2287" t="s">
        <v>14334</v>
      </c>
      <c r="M2287" t="s">
        <v>14335</v>
      </c>
      <c r="O2287" t="s">
        <v>6407</v>
      </c>
      <c r="P2287">
        <v>131</v>
      </c>
      <c r="S2287" t="s">
        <v>14336</v>
      </c>
      <c r="T2287" t="s">
        <v>14336</v>
      </c>
      <c r="U2287" t="s">
        <v>14336</v>
      </c>
    </row>
    <row r="2288" spans="1:21" x14ac:dyDescent="0.2">
      <c r="A2288">
        <v>4829</v>
      </c>
      <c r="B2288" t="s">
        <v>1697</v>
      </c>
      <c r="C2288" t="s">
        <v>14337</v>
      </c>
      <c r="D2288" t="s">
        <v>4678</v>
      </c>
      <c r="E2288" t="s">
        <v>20884</v>
      </c>
      <c r="F2288" t="s">
        <v>7954</v>
      </c>
      <c r="G2288" t="s">
        <v>5547</v>
      </c>
      <c r="H2288" t="s">
        <v>4174</v>
      </c>
      <c r="I2288" t="s">
        <v>22206</v>
      </c>
      <c r="J2288" t="s">
        <v>5823</v>
      </c>
      <c r="K2288" t="s">
        <v>3921</v>
      </c>
      <c r="L2288" t="s">
        <v>14338</v>
      </c>
      <c r="M2288" t="s">
        <v>14339</v>
      </c>
      <c r="O2288" t="s">
        <v>10570</v>
      </c>
      <c r="P2288">
        <v>31</v>
      </c>
      <c r="S2288" t="s">
        <v>3739</v>
      </c>
      <c r="T2288" t="s">
        <v>3739</v>
      </c>
      <c r="U2288" t="s">
        <v>3739</v>
      </c>
    </row>
    <row r="2289" spans="1:21" x14ac:dyDescent="0.2">
      <c r="A2289">
        <v>483</v>
      </c>
      <c r="B2289" t="s">
        <v>1697</v>
      </c>
      <c r="C2289" t="s">
        <v>14340</v>
      </c>
      <c r="D2289" t="s">
        <v>14341</v>
      </c>
      <c r="F2289" t="s">
        <v>3585</v>
      </c>
      <c r="G2289" t="s">
        <v>3542</v>
      </c>
      <c r="H2289" t="s">
        <v>6927</v>
      </c>
      <c r="I2289" t="s">
        <v>7809</v>
      </c>
      <c r="J2289" t="s">
        <v>5837</v>
      </c>
      <c r="K2289" t="s">
        <v>3497</v>
      </c>
      <c r="L2289" t="s">
        <v>14342</v>
      </c>
      <c r="M2289" t="s">
        <v>14343</v>
      </c>
      <c r="N2289" t="s">
        <v>3394</v>
      </c>
      <c r="O2289" t="s">
        <v>5396</v>
      </c>
      <c r="P2289">
        <v>53</v>
      </c>
      <c r="Q2289" t="s">
        <v>5178</v>
      </c>
      <c r="R2289">
        <v>150</v>
      </c>
      <c r="S2289" t="s">
        <v>14344</v>
      </c>
      <c r="T2289" t="s">
        <v>14344</v>
      </c>
      <c r="U2289" t="s">
        <v>8202</v>
      </c>
    </row>
    <row r="2290" spans="1:21" x14ac:dyDescent="0.2">
      <c r="A2290">
        <v>4830</v>
      </c>
      <c r="B2290" t="s">
        <v>1697</v>
      </c>
      <c r="C2290" t="s">
        <v>14345</v>
      </c>
      <c r="D2290" t="s">
        <v>14346</v>
      </c>
      <c r="F2290" t="s">
        <v>13637</v>
      </c>
      <c r="G2290" t="s">
        <v>3535</v>
      </c>
      <c r="H2290" t="s">
        <v>8227</v>
      </c>
      <c r="I2290" t="s">
        <v>22206</v>
      </c>
      <c r="J2290" t="s">
        <v>5823</v>
      </c>
      <c r="K2290" t="s">
        <v>3422</v>
      </c>
      <c r="L2290" t="s">
        <v>14347</v>
      </c>
      <c r="M2290" t="s">
        <v>14348</v>
      </c>
      <c r="O2290" t="s">
        <v>6335</v>
      </c>
      <c r="P2290">
        <v>134</v>
      </c>
      <c r="S2290" t="s">
        <v>13193</v>
      </c>
      <c r="T2290" t="s">
        <v>5118</v>
      </c>
      <c r="U2290" t="s">
        <v>5118</v>
      </c>
    </row>
    <row r="2291" spans="1:21" x14ac:dyDescent="0.2">
      <c r="A2291">
        <v>4831</v>
      </c>
      <c r="B2291" t="s">
        <v>1697</v>
      </c>
      <c r="C2291" t="s">
        <v>6453</v>
      </c>
      <c r="D2291" t="s">
        <v>14349</v>
      </c>
      <c r="F2291" t="s">
        <v>3669</v>
      </c>
      <c r="G2291" t="s">
        <v>7163</v>
      </c>
      <c r="H2291" t="s">
        <v>4174</v>
      </c>
      <c r="I2291" t="s">
        <v>22206</v>
      </c>
      <c r="J2291" t="s">
        <v>5823</v>
      </c>
      <c r="K2291" t="s">
        <v>3921</v>
      </c>
      <c r="L2291" t="s">
        <v>14350</v>
      </c>
      <c r="M2291" t="s">
        <v>14351</v>
      </c>
      <c r="O2291" t="s">
        <v>6371</v>
      </c>
      <c r="P2291">
        <v>32</v>
      </c>
      <c r="S2291" t="s">
        <v>8735</v>
      </c>
      <c r="T2291" t="s">
        <v>8735</v>
      </c>
      <c r="U2291" t="s">
        <v>8735</v>
      </c>
    </row>
    <row r="2292" spans="1:21" x14ac:dyDescent="0.2">
      <c r="A2292">
        <v>4832</v>
      </c>
      <c r="B2292" t="s">
        <v>1697</v>
      </c>
      <c r="C2292" t="s">
        <v>14352</v>
      </c>
      <c r="D2292" t="s">
        <v>7103</v>
      </c>
      <c r="F2292" t="s">
        <v>3552</v>
      </c>
      <c r="G2292" t="s">
        <v>3387</v>
      </c>
      <c r="H2292" t="s">
        <v>5534</v>
      </c>
      <c r="I2292" t="s">
        <v>5139</v>
      </c>
      <c r="J2292" t="s">
        <v>10346</v>
      </c>
      <c r="K2292" t="s">
        <v>3422</v>
      </c>
      <c r="L2292" t="s">
        <v>14353</v>
      </c>
      <c r="M2292" t="s">
        <v>14354</v>
      </c>
      <c r="N2292" t="s">
        <v>8512</v>
      </c>
      <c r="O2292" t="s">
        <v>10110</v>
      </c>
      <c r="P2292">
        <v>36</v>
      </c>
      <c r="Q2292" t="s">
        <v>6350</v>
      </c>
      <c r="R2292">
        <v>232</v>
      </c>
      <c r="S2292" t="s">
        <v>13837</v>
      </c>
      <c r="T2292" t="s">
        <v>13837</v>
      </c>
      <c r="U2292" t="s">
        <v>4119</v>
      </c>
    </row>
    <row r="2293" spans="1:21" x14ac:dyDescent="0.2">
      <c r="A2293">
        <v>4833</v>
      </c>
      <c r="B2293" t="s">
        <v>1697</v>
      </c>
      <c r="C2293" t="s">
        <v>14355</v>
      </c>
      <c r="D2293" t="s">
        <v>14356</v>
      </c>
      <c r="F2293" t="s">
        <v>3669</v>
      </c>
      <c r="G2293" t="s">
        <v>8648</v>
      </c>
      <c r="H2293" t="s">
        <v>4031</v>
      </c>
      <c r="I2293" t="s">
        <v>5139</v>
      </c>
      <c r="J2293" t="s">
        <v>3587</v>
      </c>
      <c r="K2293" t="s">
        <v>3422</v>
      </c>
      <c r="L2293" t="s">
        <v>14357</v>
      </c>
      <c r="M2293" t="s">
        <v>14358</v>
      </c>
      <c r="O2293" t="s">
        <v>10599</v>
      </c>
      <c r="P2293">
        <v>38</v>
      </c>
      <c r="Q2293" t="s">
        <v>6350</v>
      </c>
      <c r="R2293">
        <v>232</v>
      </c>
      <c r="S2293" t="s">
        <v>8735</v>
      </c>
      <c r="T2293" t="s">
        <v>8735</v>
      </c>
      <c r="U2293" t="s">
        <v>8799</v>
      </c>
    </row>
    <row r="2294" spans="1:21" x14ac:dyDescent="0.2">
      <c r="A2294">
        <v>4834</v>
      </c>
      <c r="B2294" t="s">
        <v>1697</v>
      </c>
      <c r="C2294" t="s">
        <v>14359</v>
      </c>
      <c r="D2294" t="s">
        <v>14360</v>
      </c>
      <c r="F2294" t="s">
        <v>8977</v>
      </c>
      <c r="G2294" t="s">
        <v>3387</v>
      </c>
      <c r="H2294" t="s">
        <v>16565</v>
      </c>
      <c r="I2294" t="s">
        <v>12592</v>
      </c>
      <c r="J2294" t="s">
        <v>3671</v>
      </c>
      <c r="K2294" t="s">
        <v>3921</v>
      </c>
      <c r="L2294" t="s">
        <v>14361</v>
      </c>
      <c r="M2294" t="s">
        <v>14362</v>
      </c>
      <c r="O2294" t="s">
        <v>10110</v>
      </c>
      <c r="P2294">
        <v>36</v>
      </c>
      <c r="Q2294" t="s">
        <v>6350</v>
      </c>
      <c r="R2294">
        <v>232</v>
      </c>
      <c r="S2294" t="s">
        <v>13837</v>
      </c>
      <c r="T2294" t="s">
        <v>6379</v>
      </c>
      <c r="U2294" t="s">
        <v>6379</v>
      </c>
    </row>
    <row r="2295" spans="1:21" x14ac:dyDescent="0.2">
      <c r="A2295">
        <v>4835</v>
      </c>
      <c r="B2295" t="s">
        <v>1697</v>
      </c>
      <c r="C2295" t="s">
        <v>14363</v>
      </c>
      <c r="D2295" t="s">
        <v>4678</v>
      </c>
      <c r="E2295" t="s">
        <v>20884</v>
      </c>
      <c r="F2295" t="s">
        <v>7954</v>
      </c>
      <c r="G2295" t="s">
        <v>14364</v>
      </c>
      <c r="H2295" t="s">
        <v>4174</v>
      </c>
      <c r="I2295" t="s">
        <v>8426</v>
      </c>
      <c r="J2295" t="s">
        <v>3671</v>
      </c>
      <c r="K2295" t="s">
        <v>3921</v>
      </c>
      <c r="L2295" t="s">
        <v>14365</v>
      </c>
      <c r="M2295" t="s">
        <v>14366</v>
      </c>
      <c r="O2295" t="s">
        <v>10603</v>
      </c>
      <c r="P2295">
        <v>138</v>
      </c>
      <c r="Q2295" t="s">
        <v>6350</v>
      </c>
      <c r="R2295">
        <v>232</v>
      </c>
      <c r="S2295" t="s">
        <v>8543</v>
      </c>
      <c r="T2295" t="s">
        <v>6242</v>
      </c>
      <c r="U2295" t="s">
        <v>6242</v>
      </c>
    </row>
    <row r="2296" spans="1:21" x14ac:dyDescent="0.2">
      <c r="A2296">
        <v>4836</v>
      </c>
      <c r="B2296" t="s">
        <v>1697</v>
      </c>
      <c r="C2296" t="s">
        <v>14367</v>
      </c>
      <c r="D2296" t="s">
        <v>14368</v>
      </c>
      <c r="F2296" t="s">
        <v>8672</v>
      </c>
      <c r="G2296" t="s">
        <v>3387</v>
      </c>
      <c r="H2296" t="s">
        <v>14369</v>
      </c>
      <c r="I2296" t="s">
        <v>6366</v>
      </c>
      <c r="J2296" t="s">
        <v>6825</v>
      </c>
      <c r="K2296" t="s">
        <v>3422</v>
      </c>
      <c r="L2296" t="s">
        <v>14370</v>
      </c>
      <c r="M2296" t="s">
        <v>10736</v>
      </c>
      <c r="O2296" t="s">
        <v>5232</v>
      </c>
      <c r="P2296">
        <v>33</v>
      </c>
      <c r="Q2296" t="s">
        <v>6336</v>
      </c>
      <c r="R2296">
        <v>233</v>
      </c>
      <c r="S2296" t="s">
        <v>3931</v>
      </c>
      <c r="T2296" t="s">
        <v>3931</v>
      </c>
      <c r="U2296" t="s">
        <v>5973</v>
      </c>
    </row>
    <row r="2297" spans="1:21" x14ac:dyDescent="0.2">
      <c r="A2297">
        <v>4837</v>
      </c>
      <c r="B2297" t="s">
        <v>1697</v>
      </c>
      <c r="C2297" t="s">
        <v>14371</v>
      </c>
      <c r="D2297" t="s">
        <v>14372</v>
      </c>
      <c r="F2297" t="s">
        <v>3585</v>
      </c>
      <c r="G2297" t="s">
        <v>7763</v>
      </c>
      <c r="H2297" t="s">
        <v>4551</v>
      </c>
      <c r="I2297" t="s">
        <v>22206</v>
      </c>
      <c r="J2297" t="s">
        <v>5823</v>
      </c>
      <c r="K2297" t="s">
        <v>3422</v>
      </c>
      <c r="L2297" t="s">
        <v>14373</v>
      </c>
      <c r="M2297" t="s">
        <v>14374</v>
      </c>
      <c r="N2297" t="s">
        <v>14375</v>
      </c>
    </row>
    <row r="2298" spans="1:21" x14ac:dyDescent="0.2">
      <c r="A2298">
        <v>4838</v>
      </c>
      <c r="B2298" t="s">
        <v>1697</v>
      </c>
      <c r="C2298" t="s">
        <v>14376</v>
      </c>
      <c r="D2298" t="s">
        <v>4678</v>
      </c>
      <c r="E2298" t="s">
        <v>20884</v>
      </c>
      <c r="F2298" t="s">
        <v>7954</v>
      </c>
      <c r="G2298" t="s">
        <v>9427</v>
      </c>
      <c r="H2298" t="s">
        <v>21639</v>
      </c>
      <c r="I2298" t="s">
        <v>22206</v>
      </c>
      <c r="J2298" t="s">
        <v>5823</v>
      </c>
      <c r="K2298" t="s">
        <v>3921</v>
      </c>
      <c r="L2298" t="s">
        <v>14377</v>
      </c>
      <c r="M2298" t="s">
        <v>14378</v>
      </c>
      <c r="O2298" t="s">
        <v>6407</v>
      </c>
      <c r="P2298">
        <v>131</v>
      </c>
      <c r="S2298" t="s">
        <v>14379</v>
      </c>
      <c r="T2298" t="s">
        <v>14379</v>
      </c>
      <c r="U2298" t="s">
        <v>14379</v>
      </c>
    </row>
    <row r="2299" spans="1:21" x14ac:dyDescent="0.2">
      <c r="A2299">
        <v>4839</v>
      </c>
      <c r="B2299" t="s">
        <v>1697</v>
      </c>
      <c r="C2299" t="s">
        <v>14380</v>
      </c>
      <c r="D2299" t="s">
        <v>4678</v>
      </c>
      <c r="E2299" t="s">
        <v>20884</v>
      </c>
      <c r="F2299" t="s">
        <v>7954</v>
      </c>
      <c r="G2299" t="s">
        <v>12006</v>
      </c>
      <c r="H2299" t="s">
        <v>4174</v>
      </c>
      <c r="I2299" t="s">
        <v>22206</v>
      </c>
      <c r="J2299" t="s">
        <v>5823</v>
      </c>
      <c r="K2299" t="s">
        <v>5028</v>
      </c>
      <c r="L2299" t="s">
        <v>14381</v>
      </c>
      <c r="M2299" t="s">
        <v>14382</v>
      </c>
      <c r="O2299" t="s">
        <v>6407</v>
      </c>
      <c r="P2299">
        <v>131</v>
      </c>
      <c r="S2299" t="s">
        <v>11496</v>
      </c>
      <c r="T2299" t="s">
        <v>11496</v>
      </c>
      <c r="U2299" t="s">
        <v>11496</v>
      </c>
    </row>
    <row r="2300" spans="1:21" x14ac:dyDescent="0.2">
      <c r="A2300">
        <v>484</v>
      </c>
      <c r="B2300" t="s">
        <v>1697</v>
      </c>
      <c r="C2300" t="s">
        <v>14383</v>
      </c>
      <c r="D2300" t="s">
        <v>14384</v>
      </c>
      <c r="F2300" t="s">
        <v>11428</v>
      </c>
      <c r="G2300" t="s">
        <v>3625</v>
      </c>
      <c r="H2300" t="s">
        <v>3945</v>
      </c>
      <c r="I2300" t="s">
        <v>5631</v>
      </c>
      <c r="J2300" t="s">
        <v>5837</v>
      </c>
      <c r="K2300" t="s">
        <v>3497</v>
      </c>
      <c r="L2300" t="s">
        <v>14385</v>
      </c>
      <c r="M2300" t="s">
        <v>14386</v>
      </c>
      <c r="N2300" t="s">
        <v>3394</v>
      </c>
      <c r="O2300" t="s">
        <v>5177</v>
      </c>
      <c r="P2300">
        <v>50</v>
      </c>
      <c r="Q2300" t="s">
        <v>5178</v>
      </c>
      <c r="R2300">
        <v>150</v>
      </c>
      <c r="S2300" t="s">
        <v>14387</v>
      </c>
      <c r="T2300" t="s">
        <v>14387</v>
      </c>
      <c r="U2300" t="s">
        <v>5036</v>
      </c>
    </row>
    <row r="2301" spans="1:21" x14ac:dyDescent="0.2">
      <c r="A2301">
        <v>4840</v>
      </c>
      <c r="B2301" t="s">
        <v>1697</v>
      </c>
      <c r="C2301" t="s">
        <v>14388</v>
      </c>
      <c r="D2301" t="s">
        <v>14389</v>
      </c>
      <c r="F2301" t="s">
        <v>8063</v>
      </c>
      <c r="G2301" t="s">
        <v>3387</v>
      </c>
      <c r="H2301" t="s">
        <v>11423</v>
      </c>
      <c r="I2301" t="s">
        <v>4278</v>
      </c>
      <c r="J2301" t="s">
        <v>3963</v>
      </c>
      <c r="K2301" t="s">
        <v>3422</v>
      </c>
      <c r="L2301" t="s">
        <v>14390</v>
      </c>
      <c r="M2301" t="s">
        <v>14391</v>
      </c>
      <c r="O2301" t="s">
        <v>10570</v>
      </c>
      <c r="P2301">
        <v>31</v>
      </c>
      <c r="Q2301" t="s">
        <v>6350</v>
      </c>
      <c r="R2301">
        <v>231</v>
      </c>
      <c r="S2301" t="s">
        <v>12951</v>
      </c>
      <c r="T2301" t="s">
        <v>12951</v>
      </c>
      <c r="U2301" t="s">
        <v>12951</v>
      </c>
    </row>
    <row r="2302" spans="1:21" x14ac:dyDescent="0.2">
      <c r="A2302">
        <v>4841</v>
      </c>
      <c r="B2302" t="s">
        <v>1697</v>
      </c>
      <c r="C2302" t="s">
        <v>14392</v>
      </c>
      <c r="D2302" t="s">
        <v>5202</v>
      </c>
      <c r="F2302" t="s">
        <v>7919</v>
      </c>
      <c r="G2302" t="s">
        <v>5888</v>
      </c>
      <c r="H2302" t="s">
        <v>4174</v>
      </c>
      <c r="I2302" t="s">
        <v>22206</v>
      </c>
      <c r="J2302" t="s">
        <v>5823</v>
      </c>
      <c r="K2302" t="s">
        <v>3422</v>
      </c>
      <c r="L2302" t="s">
        <v>14393</v>
      </c>
      <c r="M2302" t="s">
        <v>14394</v>
      </c>
      <c r="O2302" t="s">
        <v>6371</v>
      </c>
      <c r="P2302">
        <v>32</v>
      </c>
      <c r="S2302" t="s">
        <v>14395</v>
      </c>
      <c r="T2302" t="s">
        <v>14395</v>
      </c>
      <c r="U2302" t="s">
        <v>14395</v>
      </c>
    </row>
    <row r="2303" spans="1:21" x14ac:dyDescent="0.2">
      <c r="A2303">
        <v>4842</v>
      </c>
      <c r="B2303" t="s">
        <v>1697</v>
      </c>
      <c r="C2303" t="s">
        <v>14396</v>
      </c>
      <c r="D2303" t="s">
        <v>4678</v>
      </c>
      <c r="E2303" t="s">
        <v>20884</v>
      </c>
      <c r="F2303" t="s">
        <v>7954</v>
      </c>
      <c r="G2303" t="s">
        <v>8087</v>
      </c>
      <c r="H2303" t="s">
        <v>4174</v>
      </c>
      <c r="I2303" t="s">
        <v>22206</v>
      </c>
      <c r="J2303" t="s">
        <v>5823</v>
      </c>
      <c r="K2303" t="s">
        <v>3921</v>
      </c>
      <c r="L2303" t="s">
        <v>14397</v>
      </c>
      <c r="M2303" t="s">
        <v>14398</v>
      </c>
      <c r="O2303" t="s">
        <v>10781</v>
      </c>
      <c r="P2303">
        <v>39</v>
      </c>
      <c r="S2303" t="s">
        <v>8543</v>
      </c>
      <c r="T2303" t="s">
        <v>8543</v>
      </c>
      <c r="U2303" t="s">
        <v>8543</v>
      </c>
    </row>
    <row r="2304" spans="1:21" x14ac:dyDescent="0.2">
      <c r="A2304">
        <v>4843</v>
      </c>
      <c r="B2304" t="s">
        <v>1697</v>
      </c>
      <c r="C2304" t="s">
        <v>14399</v>
      </c>
      <c r="D2304" t="s">
        <v>5202</v>
      </c>
      <c r="E2304" t="s">
        <v>20879</v>
      </c>
      <c r="F2304" t="s">
        <v>7919</v>
      </c>
      <c r="G2304" t="s">
        <v>18893</v>
      </c>
      <c r="H2304" t="s">
        <v>17005</v>
      </c>
      <c r="I2304" t="s">
        <v>22206</v>
      </c>
      <c r="J2304" t="s">
        <v>5823</v>
      </c>
      <c r="K2304" t="s">
        <v>3921</v>
      </c>
      <c r="L2304" t="s">
        <v>14400</v>
      </c>
      <c r="M2304" t="s">
        <v>14401</v>
      </c>
      <c r="O2304" t="s">
        <v>10603</v>
      </c>
      <c r="P2304">
        <v>138</v>
      </c>
      <c r="S2304" t="s">
        <v>14402</v>
      </c>
      <c r="T2304" t="s">
        <v>14402</v>
      </c>
      <c r="U2304" t="s">
        <v>14402</v>
      </c>
    </row>
    <row r="2305" spans="1:21" x14ac:dyDescent="0.2">
      <c r="A2305">
        <v>4844</v>
      </c>
      <c r="B2305" t="s">
        <v>1697</v>
      </c>
      <c r="C2305" t="s">
        <v>14403</v>
      </c>
      <c r="D2305" t="s">
        <v>5202</v>
      </c>
      <c r="E2305" t="s">
        <v>20879</v>
      </c>
      <c r="F2305" t="s">
        <v>7919</v>
      </c>
      <c r="G2305" t="s">
        <v>3387</v>
      </c>
      <c r="H2305" t="s">
        <v>3945</v>
      </c>
      <c r="I2305" t="s">
        <v>8181</v>
      </c>
      <c r="J2305" t="s">
        <v>3963</v>
      </c>
      <c r="K2305" t="s">
        <v>3422</v>
      </c>
      <c r="L2305" t="s">
        <v>14404</v>
      </c>
      <c r="M2305" t="s">
        <v>14405</v>
      </c>
      <c r="O2305" t="s">
        <v>6407</v>
      </c>
      <c r="P2305">
        <v>131</v>
      </c>
      <c r="Q2305" t="s">
        <v>6350</v>
      </c>
      <c r="R2305">
        <v>231</v>
      </c>
      <c r="S2305" t="s">
        <v>8757</v>
      </c>
      <c r="T2305" t="s">
        <v>8084</v>
      </c>
      <c r="U2305" t="s">
        <v>6632</v>
      </c>
    </row>
    <row r="2306" spans="1:21" x14ac:dyDescent="0.2">
      <c r="A2306">
        <v>4845</v>
      </c>
      <c r="B2306" t="s">
        <v>1697</v>
      </c>
      <c r="C2306" t="s">
        <v>14406</v>
      </c>
      <c r="D2306" t="s">
        <v>5202</v>
      </c>
      <c r="E2306" t="s">
        <v>20879</v>
      </c>
      <c r="F2306" t="s">
        <v>7919</v>
      </c>
      <c r="G2306" t="s">
        <v>6905</v>
      </c>
      <c r="H2306" t="s">
        <v>4174</v>
      </c>
      <c r="I2306" t="s">
        <v>22206</v>
      </c>
      <c r="J2306" t="s">
        <v>5823</v>
      </c>
      <c r="K2306" t="s">
        <v>5340</v>
      </c>
      <c r="L2306" t="s">
        <v>14407</v>
      </c>
      <c r="M2306" t="s">
        <v>14408</v>
      </c>
      <c r="O2306" t="s">
        <v>6407</v>
      </c>
      <c r="P2306">
        <v>131</v>
      </c>
      <c r="S2306" t="s">
        <v>4020</v>
      </c>
      <c r="T2306" t="s">
        <v>4020</v>
      </c>
      <c r="U2306" t="s">
        <v>4020</v>
      </c>
    </row>
    <row r="2307" spans="1:21" x14ac:dyDescent="0.2">
      <c r="A2307">
        <v>4846</v>
      </c>
      <c r="B2307" t="s">
        <v>1697</v>
      </c>
      <c r="C2307" t="s">
        <v>14409</v>
      </c>
      <c r="D2307" t="s">
        <v>4678</v>
      </c>
      <c r="E2307" t="s">
        <v>20884</v>
      </c>
      <c r="F2307" t="s">
        <v>7954</v>
      </c>
      <c r="G2307" t="s">
        <v>10357</v>
      </c>
      <c r="H2307" t="s">
        <v>4174</v>
      </c>
      <c r="I2307" t="s">
        <v>22206</v>
      </c>
      <c r="J2307" t="s">
        <v>5823</v>
      </c>
      <c r="K2307" t="s">
        <v>5028</v>
      </c>
      <c r="L2307" t="s">
        <v>14410</v>
      </c>
      <c r="M2307" t="s">
        <v>14411</v>
      </c>
      <c r="O2307" t="s">
        <v>6407</v>
      </c>
      <c r="P2307">
        <v>131</v>
      </c>
      <c r="S2307" t="s">
        <v>14412</v>
      </c>
      <c r="T2307" t="s">
        <v>14412</v>
      </c>
      <c r="U2307" t="s">
        <v>14412</v>
      </c>
    </row>
    <row r="2308" spans="1:21" x14ac:dyDescent="0.2">
      <c r="A2308">
        <v>4847</v>
      </c>
      <c r="B2308" t="s">
        <v>1697</v>
      </c>
      <c r="C2308" t="s">
        <v>14413</v>
      </c>
      <c r="D2308" t="s">
        <v>5202</v>
      </c>
      <c r="E2308" t="s">
        <v>20879</v>
      </c>
      <c r="F2308" t="s">
        <v>7919</v>
      </c>
      <c r="G2308" t="s">
        <v>3885</v>
      </c>
      <c r="H2308" t="s">
        <v>4174</v>
      </c>
      <c r="I2308" t="s">
        <v>22206</v>
      </c>
      <c r="J2308" t="s">
        <v>5823</v>
      </c>
      <c r="K2308" t="s">
        <v>5340</v>
      </c>
      <c r="L2308" t="s">
        <v>14414</v>
      </c>
      <c r="M2308" t="s">
        <v>14415</v>
      </c>
      <c r="O2308" t="s">
        <v>6349</v>
      </c>
      <c r="P2308">
        <v>35</v>
      </c>
      <c r="S2308" t="s">
        <v>11120</v>
      </c>
      <c r="T2308" t="s">
        <v>11120</v>
      </c>
      <c r="U2308" t="s">
        <v>11120</v>
      </c>
    </row>
    <row r="2309" spans="1:21" x14ac:dyDescent="0.2">
      <c r="A2309">
        <v>4848</v>
      </c>
      <c r="B2309" t="s">
        <v>1697</v>
      </c>
      <c r="C2309" t="s">
        <v>14416</v>
      </c>
      <c r="D2309" t="s">
        <v>5202</v>
      </c>
      <c r="E2309" t="s">
        <v>20879</v>
      </c>
      <c r="F2309" t="s">
        <v>7919</v>
      </c>
      <c r="G2309" t="s">
        <v>8290</v>
      </c>
      <c r="H2309" t="s">
        <v>4174</v>
      </c>
      <c r="I2309" t="s">
        <v>22206</v>
      </c>
      <c r="J2309" t="s">
        <v>5823</v>
      </c>
      <c r="K2309" t="s">
        <v>3921</v>
      </c>
      <c r="L2309" t="s">
        <v>14417</v>
      </c>
      <c r="M2309" t="s">
        <v>14418</v>
      </c>
      <c r="O2309" t="s">
        <v>10599</v>
      </c>
      <c r="P2309">
        <v>38</v>
      </c>
      <c r="S2309" t="s">
        <v>14336</v>
      </c>
      <c r="T2309" t="s">
        <v>14336</v>
      </c>
      <c r="U2309" t="s">
        <v>14336</v>
      </c>
    </row>
    <row r="2310" spans="1:21" x14ac:dyDescent="0.2">
      <c r="A2310">
        <v>4849</v>
      </c>
      <c r="B2310" t="s">
        <v>1697</v>
      </c>
      <c r="C2310" t="s">
        <v>14419</v>
      </c>
      <c r="D2310" t="s">
        <v>4678</v>
      </c>
      <c r="E2310" t="s">
        <v>20884</v>
      </c>
      <c r="F2310" t="s">
        <v>7954</v>
      </c>
      <c r="G2310" t="s">
        <v>3625</v>
      </c>
      <c r="H2310" t="s">
        <v>4174</v>
      </c>
      <c r="I2310" t="s">
        <v>22206</v>
      </c>
      <c r="J2310" t="s">
        <v>5823</v>
      </c>
      <c r="K2310" t="s">
        <v>3921</v>
      </c>
      <c r="L2310" t="s">
        <v>14420</v>
      </c>
      <c r="M2310" t="s">
        <v>14421</v>
      </c>
      <c r="O2310" t="s">
        <v>20885</v>
      </c>
      <c r="P2310">
        <v>35</v>
      </c>
      <c r="S2310" t="s">
        <v>5780</v>
      </c>
      <c r="T2310" t="s">
        <v>5780</v>
      </c>
      <c r="U2310" t="s">
        <v>5780</v>
      </c>
    </row>
    <row r="2311" spans="1:21" x14ac:dyDescent="0.2">
      <c r="A2311">
        <v>485</v>
      </c>
      <c r="B2311" t="s">
        <v>1697</v>
      </c>
      <c r="C2311" t="s">
        <v>14422</v>
      </c>
      <c r="D2311" t="s">
        <v>14423</v>
      </c>
      <c r="F2311" t="s">
        <v>10675</v>
      </c>
      <c r="G2311" t="s">
        <v>4016</v>
      </c>
      <c r="H2311" t="s">
        <v>11737</v>
      </c>
      <c r="I2311" t="s">
        <v>14424</v>
      </c>
      <c r="J2311" t="s">
        <v>3894</v>
      </c>
      <c r="K2311" t="s">
        <v>3430</v>
      </c>
      <c r="L2311" t="s">
        <v>14425</v>
      </c>
      <c r="M2311" t="s">
        <v>14426</v>
      </c>
      <c r="N2311" t="s">
        <v>14427</v>
      </c>
      <c r="Q2311" t="s">
        <v>5178</v>
      </c>
      <c r="R2311">
        <v>150</v>
      </c>
      <c r="S2311" t="s">
        <v>9697</v>
      </c>
      <c r="T2311" t="s">
        <v>9697</v>
      </c>
      <c r="U2311" t="s">
        <v>3740</v>
      </c>
    </row>
    <row r="2312" spans="1:21" x14ac:dyDescent="0.2">
      <c r="A2312">
        <v>4850</v>
      </c>
      <c r="B2312" t="s">
        <v>1697</v>
      </c>
      <c r="C2312" t="s">
        <v>14428</v>
      </c>
      <c r="D2312" t="s">
        <v>5202</v>
      </c>
      <c r="E2312" t="s">
        <v>20879</v>
      </c>
      <c r="F2312" t="s">
        <v>7919</v>
      </c>
      <c r="G2312" t="s">
        <v>3625</v>
      </c>
      <c r="H2312" t="s">
        <v>4174</v>
      </c>
      <c r="I2312" t="s">
        <v>22206</v>
      </c>
      <c r="J2312" t="s">
        <v>5823</v>
      </c>
      <c r="K2312" t="s">
        <v>3921</v>
      </c>
      <c r="L2312" t="s">
        <v>14429</v>
      </c>
      <c r="M2312" t="s">
        <v>14430</v>
      </c>
      <c r="O2312" t="s">
        <v>20885</v>
      </c>
      <c r="P2312">
        <v>35</v>
      </c>
      <c r="S2312" t="s">
        <v>14431</v>
      </c>
      <c r="T2312" t="s">
        <v>14431</v>
      </c>
      <c r="U2312" t="s">
        <v>14431</v>
      </c>
    </row>
    <row r="2313" spans="1:21" x14ac:dyDescent="0.2">
      <c r="A2313">
        <v>4851</v>
      </c>
      <c r="B2313" t="s">
        <v>1697</v>
      </c>
      <c r="C2313" t="s">
        <v>14432</v>
      </c>
      <c r="D2313" t="s">
        <v>14433</v>
      </c>
      <c r="F2313" t="s">
        <v>3669</v>
      </c>
      <c r="G2313" t="s">
        <v>3387</v>
      </c>
      <c r="H2313" t="s">
        <v>9836</v>
      </c>
      <c r="I2313" t="s">
        <v>22206</v>
      </c>
      <c r="J2313" t="s">
        <v>5823</v>
      </c>
      <c r="K2313" t="s">
        <v>3422</v>
      </c>
      <c r="L2313" t="s">
        <v>14434</v>
      </c>
      <c r="M2313" t="s">
        <v>14435</v>
      </c>
      <c r="O2313" t="s">
        <v>6371</v>
      </c>
      <c r="P2313">
        <v>32</v>
      </c>
      <c r="S2313" t="s">
        <v>13085</v>
      </c>
      <c r="T2313" t="s">
        <v>13085</v>
      </c>
      <c r="U2313" t="s">
        <v>13085</v>
      </c>
    </row>
    <row r="2314" spans="1:21" x14ac:dyDescent="0.2">
      <c r="A2314">
        <v>4852</v>
      </c>
      <c r="B2314" t="s">
        <v>1697</v>
      </c>
      <c r="C2314" t="s">
        <v>14436</v>
      </c>
      <c r="D2314" t="s">
        <v>14437</v>
      </c>
      <c r="F2314" t="s">
        <v>3669</v>
      </c>
      <c r="G2314" t="s">
        <v>3747</v>
      </c>
      <c r="H2314" t="s">
        <v>20945</v>
      </c>
      <c r="I2314" t="s">
        <v>5139</v>
      </c>
      <c r="J2314" t="s">
        <v>3671</v>
      </c>
      <c r="K2314" t="s">
        <v>3422</v>
      </c>
      <c r="L2314" t="s">
        <v>14438</v>
      </c>
      <c r="M2314" t="s">
        <v>14439</v>
      </c>
      <c r="O2314" t="s">
        <v>6407</v>
      </c>
      <c r="P2314">
        <v>131</v>
      </c>
      <c r="Q2314" t="s">
        <v>6350</v>
      </c>
      <c r="R2314">
        <v>232</v>
      </c>
      <c r="S2314" t="s">
        <v>14440</v>
      </c>
      <c r="T2314" t="s">
        <v>14440</v>
      </c>
      <c r="U2314" t="s">
        <v>14441</v>
      </c>
    </row>
    <row r="2315" spans="1:21" x14ac:dyDescent="0.2">
      <c r="A2315">
        <v>4853</v>
      </c>
      <c r="B2315" t="s">
        <v>1697</v>
      </c>
      <c r="C2315" t="s">
        <v>14442</v>
      </c>
      <c r="D2315" t="s">
        <v>14443</v>
      </c>
      <c r="F2315" t="s">
        <v>14444</v>
      </c>
      <c r="G2315" t="s">
        <v>18349</v>
      </c>
      <c r="H2315" t="s">
        <v>5269</v>
      </c>
      <c r="I2315" t="s">
        <v>22206</v>
      </c>
      <c r="J2315" t="s">
        <v>5823</v>
      </c>
      <c r="K2315" t="s">
        <v>3921</v>
      </c>
      <c r="L2315" t="s">
        <v>14445</v>
      </c>
      <c r="M2315" t="s">
        <v>14446</v>
      </c>
      <c r="N2315" t="s">
        <v>14447</v>
      </c>
    </row>
    <row r="2316" spans="1:21" x14ac:dyDescent="0.2">
      <c r="A2316">
        <v>4854</v>
      </c>
      <c r="B2316" t="s">
        <v>1697</v>
      </c>
      <c r="C2316" t="s">
        <v>14448</v>
      </c>
      <c r="D2316" t="s">
        <v>14449</v>
      </c>
      <c r="F2316" t="s">
        <v>3669</v>
      </c>
      <c r="G2316" t="s">
        <v>3387</v>
      </c>
      <c r="H2316" t="s">
        <v>4174</v>
      </c>
      <c r="I2316" t="s">
        <v>22206</v>
      </c>
      <c r="J2316" t="s">
        <v>5823</v>
      </c>
      <c r="K2316" t="s">
        <v>3921</v>
      </c>
      <c r="L2316" t="s">
        <v>14450</v>
      </c>
      <c r="M2316" t="s">
        <v>14451</v>
      </c>
      <c r="O2316" t="s">
        <v>10110</v>
      </c>
      <c r="P2316">
        <v>36</v>
      </c>
      <c r="S2316" t="s">
        <v>14379</v>
      </c>
      <c r="T2316" t="s">
        <v>14379</v>
      </c>
      <c r="U2316" t="s">
        <v>14379</v>
      </c>
    </row>
    <row r="2317" spans="1:21" x14ac:dyDescent="0.2">
      <c r="A2317">
        <v>4855</v>
      </c>
      <c r="B2317" t="s">
        <v>1697</v>
      </c>
      <c r="C2317" t="s">
        <v>14452</v>
      </c>
      <c r="D2317" t="s">
        <v>5202</v>
      </c>
      <c r="F2317" t="s">
        <v>7919</v>
      </c>
      <c r="G2317" t="s">
        <v>14453</v>
      </c>
      <c r="H2317" t="s">
        <v>4174</v>
      </c>
      <c r="I2317" t="s">
        <v>22206</v>
      </c>
      <c r="J2317" t="s">
        <v>5823</v>
      </c>
      <c r="K2317" t="s">
        <v>3921</v>
      </c>
      <c r="L2317" t="s">
        <v>14454</v>
      </c>
      <c r="M2317" t="s">
        <v>14455</v>
      </c>
      <c r="O2317" t="s">
        <v>20885</v>
      </c>
      <c r="P2317">
        <v>35</v>
      </c>
      <c r="S2317" t="s">
        <v>11120</v>
      </c>
      <c r="T2317" t="s">
        <v>11120</v>
      </c>
      <c r="U2317" t="s">
        <v>11120</v>
      </c>
    </row>
    <row r="2318" spans="1:21" x14ac:dyDescent="0.2">
      <c r="A2318">
        <v>4856</v>
      </c>
      <c r="B2318" t="s">
        <v>1697</v>
      </c>
      <c r="C2318" t="s">
        <v>11881</v>
      </c>
      <c r="D2318" t="s">
        <v>5202</v>
      </c>
      <c r="E2318" t="s">
        <v>20879</v>
      </c>
      <c r="F2318" t="s">
        <v>7919</v>
      </c>
      <c r="G2318" t="s">
        <v>3387</v>
      </c>
      <c r="H2318" t="s">
        <v>4174</v>
      </c>
      <c r="I2318" t="s">
        <v>22206</v>
      </c>
      <c r="J2318" t="s">
        <v>5823</v>
      </c>
      <c r="K2318" t="s">
        <v>5340</v>
      </c>
      <c r="L2318" t="s">
        <v>14456</v>
      </c>
      <c r="M2318" t="s">
        <v>14457</v>
      </c>
      <c r="N2318" t="s">
        <v>21013</v>
      </c>
      <c r="O2318" t="s">
        <v>6349</v>
      </c>
      <c r="P2318">
        <v>35</v>
      </c>
      <c r="S2318" t="s">
        <v>14395</v>
      </c>
      <c r="T2318" t="s">
        <v>14395</v>
      </c>
      <c r="U2318" t="s">
        <v>14395</v>
      </c>
    </row>
    <row r="2319" spans="1:21" x14ac:dyDescent="0.2">
      <c r="A2319">
        <v>4857</v>
      </c>
      <c r="B2319" t="s">
        <v>1697</v>
      </c>
      <c r="C2319" t="s">
        <v>14458</v>
      </c>
      <c r="D2319" t="s">
        <v>5202</v>
      </c>
      <c r="E2319" t="s">
        <v>20879</v>
      </c>
      <c r="F2319" t="s">
        <v>7919</v>
      </c>
      <c r="G2319" t="s">
        <v>3747</v>
      </c>
      <c r="H2319" t="s">
        <v>4174</v>
      </c>
      <c r="I2319" t="s">
        <v>22206</v>
      </c>
      <c r="J2319" t="s">
        <v>5823</v>
      </c>
      <c r="K2319" t="s">
        <v>3921</v>
      </c>
      <c r="L2319" t="s">
        <v>14459</v>
      </c>
      <c r="M2319" t="s">
        <v>14460</v>
      </c>
      <c r="O2319" t="s">
        <v>20885</v>
      </c>
      <c r="P2319">
        <v>35</v>
      </c>
      <c r="S2319" t="s">
        <v>11120</v>
      </c>
      <c r="T2319" t="s">
        <v>11120</v>
      </c>
      <c r="U2319" t="s">
        <v>11120</v>
      </c>
    </row>
    <row r="2320" spans="1:21" x14ac:dyDescent="0.2">
      <c r="A2320">
        <v>4858</v>
      </c>
      <c r="B2320" t="s">
        <v>1697</v>
      </c>
      <c r="C2320" t="s">
        <v>6302</v>
      </c>
      <c r="D2320" t="s">
        <v>6303</v>
      </c>
      <c r="F2320" t="s">
        <v>3778</v>
      </c>
      <c r="G2320" t="s">
        <v>7254</v>
      </c>
      <c r="H2320" t="s">
        <v>5062</v>
      </c>
      <c r="I2320" t="s">
        <v>22207</v>
      </c>
      <c r="J2320" t="s">
        <v>3963</v>
      </c>
      <c r="K2320" t="s">
        <v>3422</v>
      </c>
      <c r="L2320" t="s">
        <v>14461</v>
      </c>
      <c r="M2320" t="s">
        <v>14462</v>
      </c>
      <c r="O2320" t="s">
        <v>6371</v>
      </c>
      <c r="P2320">
        <v>32</v>
      </c>
      <c r="S2320" t="s">
        <v>14463</v>
      </c>
      <c r="T2320" t="s">
        <v>14463</v>
      </c>
      <c r="U2320" t="s">
        <v>14463</v>
      </c>
    </row>
    <row r="2321" spans="1:21" x14ac:dyDescent="0.2">
      <c r="A2321">
        <v>4859</v>
      </c>
      <c r="B2321" t="s">
        <v>1697</v>
      </c>
      <c r="C2321" t="s">
        <v>6338</v>
      </c>
      <c r="D2321" t="s">
        <v>6339</v>
      </c>
      <c r="F2321" t="s">
        <v>3669</v>
      </c>
      <c r="G2321" t="s">
        <v>16766</v>
      </c>
      <c r="H2321" t="s">
        <v>3421</v>
      </c>
      <c r="I2321" t="s">
        <v>22206</v>
      </c>
      <c r="J2321" t="s">
        <v>5823</v>
      </c>
      <c r="K2321" t="s">
        <v>3422</v>
      </c>
      <c r="L2321" t="s">
        <v>6340</v>
      </c>
      <c r="M2321" t="s">
        <v>6341</v>
      </c>
      <c r="N2321" t="s">
        <v>3637</v>
      </c>
    </row>
    <row r="2322" spans="1:21" x14ac:dyDescent="0.2">
      <c r="A2322">
        <v>486</v>
      </c>
      <c r="B2322" t="s">
        <v>1697</v>
      </c>
      <c r="C2322" t="s">
        <v>14464</v>
      </c>
      <c r="D2322" t="s">
        <v>14465</v>
      </c>
      <c r="F2322" t="s">
        <v>3552</v>
      </c>
      <c r="G2322" t="s">
        <v>3553</v>
      </c>
      <c r="H2322" t="s">
        <v>5997</v>
      </c>
      <c r="I2322" t="s">
        <v>5451</v>
      </c>
      <c r="J2322" t="s">
        <v>3894</v>
      </c>
      <c r="K2322" t="s">
        <v>3545</v>
      </c>
      <c r="L2322" t="s">
        <v>14466</v>
      </c>
      <c r="M2322" t="s">
        <v>14467</v>
      </c>
      <c r="N2322" t="s">
        <v>4513</v>
      </c>
      <c r="Q2322" t="s">
        <v>5178</v>
      </c>
      <c r="R2322">
        <v>150</v>
      </c>
      <c r="S2322" t="s">
        <v>8781</v>
      </c>
      <c r="T2322" t="s">
        <v>8781</v>
      </c>
      <c r="U2322" t="s">
        <v>4786</v>
      </c>
    </row>
    <row r="2323" spans="1:21" x14ac:dyDescent="0.2">
      <c r="A2323">
        <v>4860</v>
      </c>
      <c r="B2323" t="s">
        <v>1697</v>
      </c>
      <c r="C2323" t="s">
        <v>14468</v>
      </c>
      <c r="D2323" t="s">
        <v>5202</v>
      </c>
      <c r="E2323" t="s">
        <v>20879</v>
      </c>
      <c r="F2323" t="s">
        <v>7919</v>
      </c>
      <c r="G2323" t="s">
        <v>3387</v>
      </c>
      <c r="H2323" t="s">
        <v>4174</v>
      </c>
      <c r="I2323" t="s">
        <v>22206</v>
      </c>
      <c r="J2323" t="s">
        <v>5823</v>
      </c>
      <c r="K2323" t="s">
        <v>3921</v>
      </c>
      <c r="L2323" t="s">
        <v>14469</v>
      </c>
      <c r="M2323" t="s">
        <v>14470</v>
      </c>
      <c r="O2323" t="s">
        <v>10781</v>
      </c>
      <c r="P2323">
        <v>39</v>
      </c>
      <c r="S2323" t="s">
        <v>11325</v>
      </c>
      <c r="T2323" t="s">
        <v>11325</v>
      </c>
      <c r="U2323" t="s">
        <v>11325</v>
      </c>
    </row>
    <row r="2324" spans="1:21" x14ac:dyDescent="0.2">
      <c r="A2324">
        <v>4861</v>
      </c>
      <c r="B2324" t="s">
        <v>1697</v>
      </c>
      <c r="C2324" t="s">
        <v>14471</v>
      </c>
      <c r="D2324" t="s">
        <v>14472</v>
      </c>
      <c r="F2324" t="s">
        <v>3669</v>
      </c>
      <c r="G2324" t="s">
        <v>3387</v>
      </c>
      <c r="H2324" t="s">
        <v>14473</v>
      </c>
      <c r="I2324" t="s">
        <v>22206</v>
      </c>
      <c r="J2324" t="s">
        <v>5823</v>
      </c>
      <c r="K2324" t="s">
        <v>3422</v>
      </c>
      <c r="L2324" t="s">
        <v>14474</v>
      </c>
      <c r="M2324" t="s">
        <v>14475</v>
      </c>
      <c r="N2324" t="s">
        <v>3490</v>
      </c>
      <c r="S2324" t="s">
        <v>14476</v>
      </c>
      <c r="T2324" t="s">
        <v>14476</v>
      </c>
      <c r="U2324" t="s">
        <v>14476</v>
      </c>
    </row>
    <row r="2325" spans="1:21" x14ac:dyDescent="0.2">
      <c r="A2325">
        <v>4862</v>
      </c>
      <c r="B2325" t="s">
        <v>1697</v>
      </c>
      <c r="C2325" t="s">
        <v>14477</v>
      </c>
      <c r="D2325" t="s">
        <v>14478</v>
      </c>
      <c r="F2325" t="s">
        <v>3585</v>
      </c>
      <c r="G2325" t="s">
        <v>8630</v>
      </c>
      <c r="H2325" t="s">
        <v>3793</v>
      </c>
      <c r="I2325" t="s">
        <v>3627</v>
      </c>
      <c r="J2325" t="s">
        <v>3642</v>
      </c>
      <c r="K2325" t="s">
        <v>3545</v>
      </c>
      <c r="L2325" t="s">
        <v>14479</v>
      </c>
      <c r="M2325" t="s">
        <v>14480</v>
      </c>
      <c r="N2325" t="s">
        <v>3433</v>
      </c>
      <c r="O2325" t="s">
        <v>10570</v>
      </c>
      <c r="P2325">
        <v>31</v>
      </c>
      <c r="Q2325" t="s">
        <v>6350</v>
      </c>
      <c r="R2325">
        <v>231</v>
      </c>
      <c r="S2325" t="s">
        <v>5685</v>
      </c>
      <c r="T2325" t="s">
        <v>5685</v>
      </c>
      <c r="U2325" t="s">
        <v>10725</v>
      </c>
    </row>
    <row r="2326" spans="1:21" x14ac:dyDescent="0.2">
      <c r="A2326">
        <v>4863</v>
      </c>
      <c r="B2326" t="s">
        <v>1697</v>
      </c>
      <c r="C2326" t="s">
        <v>14481</v>
      </c>
      <c r="D2326" t="s">
        <v>14482</v>
      </c>
      <c r="F2326" t="s">
        <v>8977</v>
      </c>
      <c r="G2326" t="s">
        <v>5888</v>
      </c>
      <c r="H2326" t="s">
        <v>3594</v>
      </c>
      <c r="I2326" t="s">
        <v>6951</v>
      </c>
      <c r="J2326" t="s">
        <v>4052</v>
      </c>
      <c r="K2326" t="s">
        <v>3422</v>
      </c>
      <c r="L2326" t="s">
        <v>14483</v>
      </c>
      <c r="M2326" t="s">
        <v>14484</v>
      </c>
      <c r="O2326" t="s">
        <v>10781</v>
      </c>
      <c r="P2326">
        <v>39</v>
      </c>
      <c r="Q2326" t="s">
        <v>6350</v>
      </c>
      <c r="R2326">
        <v>231</v>
      </c>
      <c r="S2326" t="s">
        <v>8268</v>
      </c>
      <c r="T2326" t="s">
        <v>8268</v>
      </c>
      <c r="U2326" t="s">
        <v>4119</v>
      </c>
    </row>
    <row r="2327" spans="1:21" x14ac:dyDescent="0.2">
      <c r="A2327">
        <v>4864</v>
      </c>
      <c r="B2327" t="s">
        <v>1697</v>
      </c>
      <c r="C2327" t="s">
        <v>14485</v>
      </c>
      <c r="D2327" t="s">
        <v>14486</v>
      </c>
      <c r="F2327" t="s">
        <v>3762</v>
      </c>
      <c r="G2327" t="s">
        <v>3435</v>
      </c>
      <c r="H2327" t="s">
        <v>6784</v>
      </c>
      <c r="I2327" t="s">
        <v>7400</v>
      </c>
      <c r="J2327" t="s">
        <v>3512</v>
      </c>
      <c r="K2327" t="s">
        <v>3430</v>
      </c>
      <c r="L2327" t="s">
        <v>14487</v>
      </c>
      <c r="M2327" t="s">
        <v>6736</v>
      </c>
      <c r="N2327" t="s">
        <v>3433</v>
      </c>
      <c r="O2327" t="s">
        <v>10570</v>
      </c>
      <c r="P2327">
        <v>31</v>
      </c>
      <c r="Q2327" t="s">
        <v>6350</v>
      </c>
      <c r="R2327">
        <v>231</v>
      </c>
      <c r="S2327" t="s">
        <v>5371</v>
      </c>
      <c r="T2327" t="s">
        <v>5371</v>
      </c>
      <c r="U2327" t="s">
        <v>10725</v>
      </c>
    </row>
    <row r="2328" spans="1:21" x14ac:dyDescent="0.2">
      <c r="A2328">
        <v>4865</v>
      </c>
      <c r="B2328" t="s">
        <v>1697</v>
      </c>
      <c r="C2328" t="s">
        <v>14488</v>
      </c>
      <c r="D2328" t="s">
        <v>5202</v>
      </c>
      <c r="E2328" t="s">
        <v>20879</v>
      </c>
      <c r="F2328" t="s">
        <v>7919</v>
      </c>
      <c r="G2328" t="s">
        <v>21458</v>
      </c>
      <c r="H2328" t="s">
        <v>4174</v>
      </c>
      <c r="I2328" t="s">
        <v>22206</v>
      </c>
      <c r="J2328" t="s">
        <v>5823</v>
      </c>
      <c r="K2328" t="s">
        <v>5340</v>
      </c>
      <c r="L2328" t="s">
        <v>14489</v>
      </c>
      <c r="M2328" t="s">
        <v>14490</v>
      </c>
      <c r="O2328" t="s">
        <v>6407</v>
      </c>
      <c r="P2328">
        <v>131</v>
      </c>
      <c r="S2328" t="s">
        <v>12832</v>
      </c>
      <c r="T2328" t="s">
        <v>12832</v>
      </c>
      <c r="U2328" t="s">
        <v>12832</v>
      </c>
    </row>
    <row r="2329" spans="1:21" x14ac:dyDescent="0.2">
      <c r="A2329">
        <v>4867</v>
      </c>
      <c r="B2329" t="s">
        <v>1697</v>
      </c>
      <c r="C2329" t="s">
        <v>14491</v>
      </c>
      <c r="D2329" t="s">
        <v>14492</v>
      </c>
      <c r="F2329" t="s">
        <v>3585</v>
      </c>
      <c r="G2329" t="s">
        <v>3387</v>
      </c>
      <c r="H2329" t="s">
        <v>6025</v>
      </c>
      <c r="I2329" t="s">
        <v>5139</v>
      </c>
      <c r="J2329" t="s">
        <v>10200</v>
      </c>
      <c r="K2329" t="s">
        <v>3422</v>
      </c>
      <c r="L2329" t="s">
        <v>14493</v>
      </c>
      <c r="M2329" t="s">
        <v>14494</v>
      </c>
      <c r="O2329" t="s">
        <v>10781</v>
      </c>
      <c r="P2329">
        <v>39</v>
      </c>
      <c r="Q2329" t="s">
        <v>6350</v>
      </c>
      <c r="R2329">
        <v>231</v>
      </c>
      <c r="S2329" t="s">
        <v>3775</v>
      </c>
      <c r="T2329" t="s">
        <v>3775</v>
      </c>
      <c r="U2329" t="s">
        <v>14329</v>
      </c>
    </row>
    <row r="2330" spans="1:21" x14ac:dyDescent="0.2">
      <c r="A2330">
        <v>4868</v>
      </c>
      <c r="B2330" t="s">
        <v>1697</v>
      </c>
      <c r="C2330" t="s">
        <v>6384</v>
      </c>
      <c r="D2330" t="s">
        <v>8563</v>
      </c>
      <c r="F2330" t="s">
        <v>14495</v>
      </c>
      <c r="G2330" t="s">
        <v>9921</v>
      </c>
      <c r="H2330" t="s">
        <v>14496</v>
      </c>
      <c r="I2330" t="s">
        <v>5139</v>
      </c>
      <c r="J2330" t="s">
        <v>3725</v>
      </c>
      <c r="K2330" t="s">
        <v>3921</v>
      </c>
      <c r="L2330" t="s">
        <v>14497</v>
      </c>
      <c r="M2330" t="s">
        <v>14498</v>
      </c>
      <c r="O2330" t="s">
        <v>6371</v>
      </c>
      <c r="P2330">
        <v>32</v>
      </c>
      <c r="Q2330" t="s">
        <v>6350</v>
      </c>
      <c r="R2330">
        <v>231</v>
      </c>
      <c r="S2330" t="s">
        <v>3775</v>
      </c>
      <c r="T2330" t="s">
        <v>6468</v>
      </c>
      <c r="U2330" t="s">
        <v>14499</v>
      </c>
    </row>
    <row r="2331" spans="1:21" x14ac:dyDescent="0.2">
      <c r="A2331">
        <v>4869</v>
      </c>
      <c r="B2331" t="s">
        <v>1697</v>
      </c>
      <c r="C2331" t="s">
        <v>14500</v>
      </c>
      <c r="D2331" t="s">
        <v>14501</v>
      </c>
      <c r="F2331" t="s">
        <v>3585</v>
      </c>
      <c r="G2331" t="s">
        <v>20170</v>
      </c>
      <c r="H2331" t="s">
        <v>22332</v>
      </c>
      <c r="I2331" t="s">
        <v>6951</v>
      </c>
      <c r="J2331" t="s">
        <v>22333</v>
      </c>
      <c r="K2331" t="s">
        <v>3545</v>
      </c>
      <c r="L2331" t="s">
        <v>14502</v>
      </c>
      <c r="M2331" t="s">
        <v>14503</v>
      </c>
      <c r="O2331" t="s">
        <v>10781</v>
      </c>
      <c r="P2331">
        <v>39</v>
      </c>
      <c r="Q2331" t="s">
        <v>6350</v>
      </c>
      <c r="R2331">
        <v>231</v>
      </c>
      <c r="S2331" t="s">
        <v>9019</v>
      </c>
      <c r="T2331" t="s">
        <v>9019</v>
      </c>
      <c r="U2331" t="s">
        <v>14329</v>
      </c>
    </row>
    <row r="2332" spans="1:21" x14ac:dyDescent="0.2">
      <c r="A2332">
        <v>487</v>
      </c>
      <c r="B2332" t="s">
        <v>1697</v>
      </c>
      <c r="C2332" t="s">
        <v>14504</v>
      </c>
      <c r="D2332" t="s">
        <v>14505</v>
      </c>
      <c r="F2332" t="s">
        <v>3856</v>
      </c>
      <c r="G2332" t="s">
        <v>3625</v>
      </c>
      <c r="H2332" t="s">
        <v>8919</v>
      </c>
      <c r="I2332" t="s">
        <v>14506</v>
      </c>
      <c r="J2332" t="s">
        <v>3827</v>
      </c>
      <c r="K2332" t="s">
        <v>3545</v>
      </c>
      <c r="L2332" t="s">
        <v>14507</v>
      </c>
      <c r="M2332" t="s">
        <v>14508</v>
      </c>
      <c r="N2332" t="s">
        <v>3394</v>
      </c>
      <c r="O2332" t="s">
        <v>5177</v>
      </c>
      <c r="P2332">
        <v>50</v>
      </c>
      <c r="Q2332" t="s">
        <v>5178</v>
      </c>
      <c r="R2332">
        <v>150</v>
      </c>
      <c r="S2332" t="s">
        <v>9697</v>
      </c>
      <c r="T2332" t="s">
        <v>9697</v>
      </c>
      <c r="U2332" t="s">
        <v>10566</v>
      </c>
    </row>
    <row r="2333" spans="1:21" x14ac:dyDescent="0.2">
      <c r="A2333">
        <v>4870</v>
      </c>
      <c r="B2333" t="s">
        <v>1697</v>
      </c>
      <c r="C2333" t="s">
        <v>14509</v>
      </c>
      <c r="D2333" t="s">
        <v>5202</v>
      </c>
      <c r="E2333" t="s">
        <v>20879</v>
      </c>
      <c r="F2333" t="s">
        <v>7919</v>
      </c>
      <c r="G2333" t="s">
        <v>5445</v>
      </c>
      <c r="H2333" t="s">
        <v>4174</v>
      </c>
      <c r="I2333" t="s">
        <v>22206</v>
      </c>
      <c r="J2333" t="s">
        <v>5823</v>
      </c>
      <c r="K2333" t="s">
        <v>3921</v>
      </c>
      <c r="L2333" t="s">
        <v>14510</v>
      </c>
      <c r="M2333" t="s">
        <v>14511</v>
      </c>
      <c r="O2333" t="s">
        <v>20885</v>
      </c>
      <c r="P2333">
        <v>35</v>
      </c>
      <c r="S2333" t="s">
        <v>5780</v>
      </c>
      <c r="T2333" t="s">
        <v>5780</v>
      </c>
      <c r="U2333" t="s">
        <v>5780</v>
      </c>
    </row>
    <row r="2334" spans="1:21" x14ac:dyDescent="0.2">
      <c r="A2334">
        <v>4871</v>
      </c>
      <c r="B2334" t="s">
        <v>1697</v>
      </c>
      <c r="C2334" t="s">
        <v>14512</v>
      </c>
      <c r="D2334" t="s">
        <v>5202</v>
      </c>
      <c r="E2334" t="s">
        <v>20879</v>
      </c>
      <c r="F2334" t="s">
        <v>7919</v>
      </c>
      <c r="G2334" t="s">
        <v>10824</v>
      </c>
      <c r="H2334" t="s">
        <v>4658</v>
      </c>
      <c r="I2334" t="s">
        <v>22206</v>
      </c>
      <c r="J2334" t="s">
        <v>5823</v>
      </c>
      <c r="K2334" t="s">
        <v>5340</v>
      </c>
      <c r="L2334" t="s">
        <v>14513</v>
      </c>
      <c r="M2334" t="s">
        <v>14514</v>
      </c>
      <c r="O2334" t="s">
        <v>10603</v>
      </c>
      <c r="P2334">
        <v>138</v>
      </c>
      <c r="S2334" t="s">
        <v>13331</v>
      </c>
      <c r="T2334" t="s">
        <v>13331</v>
      </c>
      <c r="U2334" t="s">
        <v>13331</v>
      </c>
    </row>
    <row r="2335" spans="1:21" x14ac:dyDescent="0.2">
      <c r="A2335">
        <v>4872</v>
      </c>
      <c r="B2335" t="s">
        <v>1697</v>
      </c>
      <c r="C2335" t="s">
        <v>14515</v>
      </c>
      <c r="D2335" t="s">
        <v>5202</v>
      </c>
      <c r="E2335" t="s">
        <v>20879</v>
      </c>
      <c r="F2335" t="s">
        <v>7919</v>
      </c>
      <c r="G2335" t="s">
        <v>5445</v>
      </c>
      <c r="H2335" t="s">
        <v>4174</v>
      </c>
      <c r="I2335" t="s">
        <v>22206</v>
      </c>
      <c r="J2335" t="s">
        <v>5823</v>
      </c>
      <c r="K2335" t="s">
        <v>3921</v>
      </c>
      <c r="L2335" t="s">
        <v>14516</v>
      </c>
      <c r="M2335" t="s">
        <v>14517</v>
      </c>
      <c r="O2335" t="s">
        <v>20885</v>
      </c>
      <c r="P2335">
        <v>35</v>
      </c>
      <c r="S2335" t="s">
        <v>5656</v>
      </c>
      <c r="T2335" t="s">
        <v>5656</v>
      </c>
      <c r="U2335" t="s">
        <v>5656</v>
      </c>
    </row>
    <row r="2336" spans="1:21" x14ac:dyDescent="0.2">
      <c r="A2336">
        <v>4873</v>
      </c>
      <c r="B2336" t="s">
        <v>1697</v>
      </c>
      <c r="C2336" t="s">
        <v>14518</v>
      </c>
      <c r="D2336" t="s">
        <v>5202</v>
      </c>
      <c r="E2336" t="s">
        <v>20879</v>
      </c>
      <c r="F2336" t="s">
        <v>10362</v>
      </c>
      <c r="G2336" t="s">
        <v>3387</v>
      </c>
      <c r="H2336" t="s">
        <v>4174</v>
      </c>
      <c r="I2336" t="s">
        <v>22206</v>
      </c>
      <c r="J2336" t="s">
        <v>5823</v>
      </c>
      <c r="K2336" t="s">
        <v>3921</v>
      </c>
      <c r="L2336" t="s">
        <v>14519</v>
      </c>
      <c r="M2336" t="s">
        <v>14520</v>
      </c>
      <c r="O2336" t="s">
        <v>6349</v>
      </c>
      <c r="P2336">
        <v>35</v>
      </c>
      <c r="S2336" t="s">
        <v>5656</v>
      </c>
      <c r="T2336" t="s">
        <v>5656</v>
      </c>
      <c r="U2336" t="s">
        <v>5656</v>
      </c>
    </row>
    <row r="2337" spans="1:21" x14ac:dyDescent="0.2">
      <c r="A2337">
        <v>4874</v>
      </c>
      <c r="B2337" t="s">
        <v>1697</v>
      </c>
      <c r="C2337" t="s">
        <v>14521</v>
      </c>
      <c r="D2337" t="s">
        <v>5202</v>
      </c>
      <c r="E2337" t="s">
        <v>20879</v>
      </c>
      <c r="F2337" t="s">
        <v>7919</v>
      </c>
      <c r="G2337" t="s">
        <v>7091</v>
      </c>
      <c r="H2337" t="s">
        <v>4174</v>
      </c>
      <c r="I2337" t="s">
        <v>22206</v>
      </c>
      <c r="J2337" t="s">
        <v>5823</v>
      </c>
      <c r="K2337" t="s">
        <v>3921</v>
      </c>
      <c r="L2337" t="s">
        <v>14522</v>
      </c>
      <c r="M2337" t="s">
        <v>14523</v>
      </c>
      <c r="O2337" t="s">
        <v>20885</v>
      </c>
      <c r="P2337">
        <v>35</v>
      </c>
      <c r="S2337" t="s">
        <v>12536</v>
      </c>
      <c r="T2337" t="s">
        <v>12536</v>
      </c>
      <c r="U2337" t="s">
        <v>12536</v>
      </c>
    </row>
    <row r="2338" spans="1:21" x14ac:dyDescent="0.2">
      <c r="A2338">
        <v>4875</v>
      </c>
      <c r="B2338" t="s">
        <v>1697</v>
      </c>
      <c r="C2338" t="s">
        <v>14524</v>
      </c>
      <c r="D2338" t="s">
        <v>4678</v>
      </c>
      <c r="E2338" t="s">
        <v>20884</v>
      </c>
      <c r="F2338" t="s">
        <v>7954</v>
      </c>
      <c r="G2338" t="s">
        <v>7254</v>
      </c>
      <c r="H2338" t="s">
        <v>4174</v>
      </c>
      <c r="I2338" t="s">
        <v>22206</v>
      </c>
      <c r="J2338" t="s">
        <v>5823</v>
      </c>
      <c r="K2338" t="s">
        <v>3921</v>
      </c>
      <c r="L2338" t="s">
        <v>14525</v>
      </c>
      <c r="M2338" t="s">
        <v>14526</v>
      </c>
      <c r="O2338" t="s">
        <v>10781</v>
      </c>
      <c r="P2338">
        <v>39</v>
      </c>
      <c r="S2338" t="s">
        <v>9111</v>
      </c>
      <c r="T2338" t="s">
        <v>9111</v>
      </c>
      <c r="U2338" t="s">
        <v>9111</v>
      </c>
    </row>
    <row r="2339" spans="1:21" x14ac:dyDescent="0.2">
      <c r="A2339">
        <v>4876</v>
      </c>
      <c r="B2339" t="s">
        <v>1697</v>
      </c>
      <c r="C2339" t="s">
        <v>14527</v>
      </c>
      <c r="D2339" t="s">
        <v>4678</v>
      </c>
      <c r="E2339" t="s">
        <v>20884</v>
      </c>
      <c r="F2339" t="s">
        <v>7954</v>
      </c>
      <c r="G2339" t="s">
        <v>8942</v>
      </c>
      <c r="H2339" t="s">
        <v>8753</v>
      </c>
      <c r="I2339" t="s">
        <v>10592</v>
      </c>
      <c r="J2339" t="s">
        <v>3411</v>
      </c>
      <c r="K2339" t="s">
        <v>3422</v>
      </c>
      <c r="L2339" t="s">
        <v>14528</v>
      </c>
      <c r="M2339" t="s">
        <v>14529</v>
      </c>
      <c r="O2339" t="s">
        <v>10603</v>
      </c>
      <c r="P2339">
        <v>138</v>
      </c>
      <c r="S2339" t="s">
        <v>14155</v>
      </c>
      <c r="T2339" t="s">
        <v>14155</v>
      </c>
      <c r="U2339" t="s">
        <v>14155</v>
      </c>
    </row>
    <row r="2340" spans="1:21" x14ac:dyDescent="0.2">
      <c r="A2340">
        <v>4877</v>
      </c>
      <c r="B2340" t="s">
        <v>3416</v>
      </c>
      <c r="C2340" t="s">
        <v>619</v>
      </c>
      <c r="D2340" t="s">
        <v>13848</v>
      </c>
      <c r="F2340" t="s">
        <v>14530</v>
      </c>
      <c r="G2340" t="s">
        <v>3420</v>
      </c>
      <c r="H2340" t="s">
        <v>3421</v>
      </c>
      <c r="I2340" t="s">
        <v>22206</v>
      </c>
      <c r="J2340" t="s">
        <v>5823</v>
      </c>
      <c r="K2340" t="s">
        <v>3545</v>
      </c>
      <c r="L2340" t="s">
        <v>14531</v>
      </c>
      <c r="M2340" t="s">
        <v>14532</v>
      </c>
      <c r="S2340" t="s">
        <v>3652</v>
      </c>
      <c r="T2340" t="s">
        <v>3652</v>
      </c>
      <c r="U2340" t="s">
        <v>3652</v>
      </c>
    </row>
    <row r="2341" spans="1:21" x14ac:dyDescent="0.2">
      <c r="A2341">
        <v>4878</v>
      </c>
      <c r="B2341" t="s">
        <v>1697</v>
      </c>
      <c r="C2341" t="s">
        <v>14533</v>
      </c>
      <c r="D2341" t="s">
        <v>14534</v>
      </c>
      <c r="F2341" t="s">
        <v>3585</v>
      </c>
      <c r="G2341" t="s">
        <v>21640</v>
      </c>
      <c r="H2341" t="s">
        <v>21641</v>
      </c>
      <c r="I2341" t="s">
        <v>5139</v>
      </c>
      <c r="J2341" t="s">
        <v>6431</v>
      </c>
      <c r="K2341" t="s">
        <v>3545</v>
      </c>
      <c r="L2341" t="s">
        <v>14535</v>
      </c>
      <c r="M2341" t="s">
        <v>14536</v>
      </c>
      <c r="O2341" t="s">
        <v>10570</v>
      </c>
      <c r="P2341">
        <v>31</v>
      </c>
      <c r="Q2341" t="s">
        <v>6350</v>
      </c>
      <c r="R2341">
        <v>231</v>
      </c>
      <c r="S2341" t="s">
        <v>9012</v>
      </c>
      <c r="T2341" t="s">
        <v>9012</v>
      </c>
      <c r="U2341" t="s">
        <v>8857</v>
      </c>
    </row>
    <row r="2342" spans="1:21" x14ac:dyDescent="0.2">
      <c r="A2342">
        <v>4879</v>
      </c>
      <c r="B2342" t="s">
        <v>1697</v>
      </c>
      <c r="C2342" t="s">
        <v>14537</v>
      </c>
      <c r="D2342" t="s">
        <v>5202</v>
      </c>
      <c r="E2342" t="s">
        <v>20879</v>
      </c>
      <c r="F2342" t="s">
        <v>7919</v>
      </c>
      <c r="G2342" t="s">
        <v>5888</v>
      </c>
      <c r="H2342" t="s">
        <v>4174</v>
      </c>
      <c r="I2342" t="s">
        <v>22206</v>
      </c>
      <c r="J2342" t="s">
        <v>5823</v>
      </c>
      <c r="K2342" t="s">
        <v>3921</v>
      </c>
      <c r="L2342" t="s">
        <v>14538</v>
      </c>
      <c r="M2342" t="s">
        <v>14539</v>
      </c>
      <c r="O2342" t="s">
        <v>10570</v>
      </c>
      <c r="P2342">
        <v>31</v>
      </c>
      <c r="S2342" t="s">
        <v>14431</v>
      </c>
      <c r="T2342" t="s">
        <v>14431</v>
      </c>
      <c r="U2342" t="s">
        <v>14431</v>
      </c>
    </row>
    <row r="2343" spans="1:21" ht="165.75" x14ac:dyDescent="0.2">
      <c r="A2343">
        <v>488</v>
      </c>
      <c r="B2343" t="s">
        <v>1697</v>
      </c>
      <c r="C2343" t="s">
        <v>14540</v>
      </c>
      <c r="D2343" t="s">
        <v>14541</v>
      </c>
      <c r="F2343" t="s">
        <v>3783</v>
      </c>
      <c r="G2343" t="s">
        <v>21403</v>
      </c>
      <c r="H2343" t="s">
        <v>6824</v>
      </c>
      <c r="I2343" t="s">
        <v>14542</v>
      </c>
      <c r="J2343" t="s">
        <v>7664</v>
      </c>
      <c r="K2343" t="s">
        <v>3497</v>
      </c>
      <c r="L2343" t="s">
        <v>22334</v>
      </c>
      <c r="M2343" t="s">
        <v>14543</v>
      </c>
      <c r="N2343" s="54" t="s">
        <v>22335</v>
      </c>
      <c r="O2343" t="s">
        <v>5396</v>
      </c>
      <c r="P2343">
        <v>53</v>
      </c>
      <c r="Q2343" t="s">
        <v>5178</v>
      </c>
      <c r="R2343">
        <v>150</v>
      </c>
      <c r="S2343" t="s">
        <v>9697</v>
      </c>
      <c r="T2343" t="s">
        <v>9697</v>
      </c>
      <c r="U2343" t="s">
        <v>4069</v>
      </c>
    </row>
    <row r="2344" spans="1:21" x14ac:dyDescent="0.2">
      <c r="A2344">
        <v>4880</v>
      </c>
      <c r="B2344" t="s">
        <v>1697</v>
      </c>
      <c r="C2344" t="s">
        <v>6501</v>
      </c>
      <c r="D2344" t="s">
        <v>4678</v>
      </c>
      <c r="E2344" t="s">
        <v>20884</v>
      </c>
      <c r="F2344" t="s">
        <v>7954</v>
      </c>
      <c r="G2344" t="s">
        <v>10955</v>
      </c>
      <c r="H2344" t="s">
        <v>14544</v>
      </c>
      <c r="I2344" t="s">
        <v>5820</v>
      </c>
      <c r="J2344" t="s">
        <v>3628</v>
      </c>
      <c r="K2344" t="s">
        <v>3422</v>
      </c>
      <c r="L2344" t="s">
        <v>6502</v>
      </c>
      <c r="M2344" t="s">
        <v>6503</v>
      </c>
      <c r="O2344" t="s">
        <v>6371</v>
      </c>
      <c r="P2344">
        <v>32</v>
      </c>
      <c r="Q2344" t="s">
        <v>6336</v>
      </c>
      <c r="R2344">
        <v>233</v>
      </c>
      <c r="S2344" t="s">
        <v>8735</v>
      </c>
      <c r="T2344" t="s">
        <v>14545</v>
      </c>
      <c r="U2344" t="s">
        <v>10682</v>
      </c>
    </row>
    <row r="2345" spans="1:21" x14ac:dyDescent="0.2">
      <c r="A2345">
        <v>4881</v>
      </c>
      <c r="B2345" t="s">
        <v>1697</v>
      </c>
      <c r="C2345" t="s">
        <v>14546</v>
      </c>
      <c r="D2345" t="s">
        <v>14547</v>
      </c>
      <c r="F2345" t="s">
        <v>3669</v>
      </c>
      <c r="G2345" t="s">
        <v>3387</v>
      </c>
      <c r="H2345" t="s">
        <v>6784</v>
      </c>
      <c r="I2345" t="s">
        <v>3627</v>
      </c>
      <c r="J2345" t="s">
        <v>3390</v>
      </c>
      <c r="K2345" t="s">
        <v>3422</v>
      </c>
      <c r="L2345" t="s">
        <v>14548</v>
      </c>
      <c r="M2345" t="s">
        <v>14549</v>
      </c>
      <c r="O2345" t="s">
        <v>22247</v>
      </c>
      <c r="P2345">
        <v>17</v>
      </c>
      <c r="Q2345" t="s">
        <v>4485</v>
      </c>
      <c r="R2345">
        <v>202</v>
      </c>
      <c r="S2345" t="s">
        <v>9450</v>
      </c>
      <c r="T2345" t="s">
        <v>9450</v>
      </c>
      <c r="U2345" t="s">
        <v>7015</v>
      </c>
    </row>
    <row r="2346" spans="1:21" x14ac:dyDescent="0.2">
      <c r="A2346">
        <v>4882</v>
      </c>
      <c r="B2346" t="s">
        <v>1697</v>
      </c>
      <c r="C2346" t="s">
        <v>14550</v>
      </c>
      <c r="D2346" t="s">
        <v>5213</v>
      </c>
      <c r="F2346" t="s">
        <v>3585</v>
      </c>
      <c r="G2346" t="s">
        <v>3885</v>
      </c>
      <c r="H2346" t="s">
        <v>5023</v>
      </c>
      <c r="I2346" t="s">
        <v>4618</v>
      </c>
      <c r="J2346" t="s">
        <v>4058</v>
      </c>
      <c r="K2346" t="s">
        <v>3422</v>
      </c>
      <c r="L2346" t="s">
        <v>14551</v>
      </c>
      <c r="M2346" t="s">
        <v>14552</v>
      </c>
      <c r="N2346" t="s">
        <v>3433</v>
      </c>
      <c r="O2346" t="s">
        <v>22247</v>
      </c>
      <c r="P2346">
        <v>17</v>
      </c>
      <c r="Q2346" t="s">
        <v>4485</v>
      </c>
      <c r="R2346">
        <v>202</v>
      </c>
      <c r="S2346" t="s">
        <v>14553</v>
      </c>
      <c r="T2346" t="s">
        <v>14553</v>
      </c>
      <c r="U2346" t="s">
        <v>5686</v>
      </c>
    </row>
    <row r="2347" spans="1:21" x14ac:dyDescent="0.2">
      <c r="A2347">
        <v>4883</v>
      </c>
      <c r="B2347" t="s">
        <v>1697</v>
      </c>
      <c r="C2347" t="s">
        <v>14554</v>
      </c>
      <c r="D2347" t="s">
        <v>3655</v>
      </c>
      <c r="F2347" t="s">
        <v>3986</v>
      </c>
      <c r="G2347" t="s">
        <v>3535</v>
      </c>
      <c r="H2347" t="s">
        <v>21642</v>
      </c>
      <c r="I2347" t="s">
        <v>4933</v>
      </c>
      <c r="J2347" t="s">
        <v>3671</v>
      </c>
      <c r="K2347" t="s">
        <v>3422</v>
      </c>
      <c r="L2347" t="s">
        <v>14556</v>
      </c>
      <c r="M2347" t="s">
        <v>14557</v>
      </c>
      <c r="N2347" t="s">
        <v>3394</v>
      </c>
      <c r="O2347" t="s">
        <v>22247</v>
      </c>
      <c r="P2347">
        <v>17</v>
      </c>
      <c r="Q2347" t="s">
        <v>4485</v>
      </c>
      <c r="R2347">
        <v>202</v>
      </c>
      <c r="S2347" t="s">
        <v>14553</v>
      </c>
      <c r="T2347" t="s">
        <v>14553</v>
      </c>
      <c r="U2347" t="s">
        <v>14558</v>
      </c>
    </row>
    <row r="2348" spans="1:21" x14ac:dyDescent="0.2">
      <c r="A2348">
        <v>4884</v>
      </c>
      <c r="B2348" t="s">
        <v>1697</v>
      </c>
      <c r="C2348" t="s">
        <v>14559</v>
      </c>
      <c r="D2348" t="s">
        <v>14560</v>
      </c>
      <c r="F2348" t="s">
        <v>8977</v>
      </c>
      <c r="G2348" t="s">
        <v>5547</v>
      </c>
      <c r="H2348" t="s">
        <v>4174</v>
      </c>
      <c r="I2348" t="s">
        <v>22206</v>
      </c>
      <c r="J2348" t="s">
        <v>5823</v>
      </c>
      <c r="K2348" t="s">
        <v>3921</v>
      </c>
      <c r="L2348" t="s">
        <v>14561</v>
      </c>
      <c r="M2348" t="s">
        <v>14562</v>
      </c>
      <c r="O2348" t="s">
        <v>6407</v>
      </c>
      <c r="P2348">
        <v>131</v>
      </c>
      <c r="S2348" t="s">
        <v>5720</v>
      </c>
      <c r="T2348" t="s">
        <v>5720</v>
      </c>
      <c r="U2348" t="s">
        <v>5720</v>
      </c>
    </row>
    <row r="2349" spans="1:21" x14ac:dyDescent="0.2">
      <c r="A2349">
        <v>4885</v>
      </c>
      <c r="B2349" t="s">
        <v>1697</v>
      </c>
      <c r="C2349" t="s">
        <v>14563</v>
      </c>
      <c r="D2349" t="s">
        <v>14564</v>
      </c>
      <c r="F2349" t="s">
        <v>4030</v>
      </c>
      <c r="G2349" t="s">
        <v>22336</v>
      </c>
      <c r="H2349" t="s">
        <v>22337</v>
      </c>
      <c r="I2349" t="s">
        <v>6951</v>
      </c>
      <c r="J2349" t="s">
        <v>22338</v>
      </c>
      <c r="K2349" t="s">
        <v>3422</v>
      </c>
      <c r="L2349" t="s">
        <v>14566</v>
      </c>
      <c r="M2349" t="s">
        <v>14567</v>
      </c>
      <c r="O2349" t="s">
        <v>10781</v>
      </c>
      <c r="P2349">
        <v>39</v>
      </c>
      <c r="Q2349" t="s">
        <v>6350</v>
      </c>
      <c r="R2349">
        <v>231</v>
      </c>
      <c r="S2349" t="s">
        <v>14379</v>
      </c>
      <c r="T2349" t="s">
        <v>14379</v>
      </c>
      <c r="U2349" t="s">
        <v>3752</v>
      </c>
    </row>
    <row r="2350" spans="1:21" x14ac:dyDescent="0.2">
      <c r="A2350">
        <v>4886</v>
      </c>
      <c r="B2350" t="s">
        <v>1697</v>
      </c>
      <c r="C2350" t="s">
        <v>6485</v>
      </c>
      <c r="D2350" t="s">
        <v>14568</v>
      </c>
      <c r="F2350" t="s">
        <v>3880</v>
      </c>
      <c r="G2350" t="s">
        <v>7163</v>
      </c>
      <c r="H2350" t="s">
        <v>4174</v>
      </c>
      <c r="I2350" t="s">
        <v>22206</v>
      </c>
      <c r="J2350" t="s">
        <v>5823</v>
      </c>
      <c r="K2350" t="s">
        <v>3921</v>
      </c>
      <c r="L2350" t="s">
        <v>14569</v>
      </c>
      <c r="M2350" t="s">
        <v>14570</v>
      </c>
      <c r="N2350" t="s">
        <v>14571</v>
      </c>
      <c r="O2350" t="s">
        <v>6349</v>
      </c>
      <c r="P2350">
        <v>35</v>
      </c>
      <c r="S2350" t="s">
        <v>12748</v>
      </c>
      <c r="T2350" t="s">
        <v>12748</v>
      </c>
      <c r="U2350" t="s">
        <v>12748</v>
      </c>
    </row>
    <row r="2351" spans="1:21" x14ac:dyDescent="0.2">
      <c r="A2351">
        <v>4887</v>
      </c>
      <c r="B2351" t="s">
        <v>1697</v>
      </c>
      <c r="C2351" t="s">
        <v>10740</v>
      </c>
      <c r="D2351" t="s">
        <v>14572</v>
      </c>
      <c r="F2351" t="s">
        <v>8977</v>
      </c>
      <c r="G2351" t="s">
        <v>18349</v>
      </c>
      <c r="H2351" t="s">
        <v>5269</v>
      </c>
      <c r="I2351" t="s">
        <v>22206</v>
      </c>
      <c r="J2351" t="s">
        <v>5823</v>
      </c>
      <c r="K2351" t="s">
        <v>3545</v>
      </c>
      <c r="L2351" t="s">
        <v>14573</v>
      </c>
      <c r="M2351" t="s">
        <v>14574</v>
      </c>
      <c r="N2351" t="s">
        <v>3637</v>
      </c>
    </row>
    <row r="2352" spans="1:21" x14ac:dyDescent="0.2">
      <c r="A2352">
        <v>4888</v>
      </c>
      <c r="B2352" t="s">
        <v>1697</v>
      </c>
      <c r="C2352" t="s">
        <v>14575</v>
      </c>
      <c r="D2352" t="s">
        <v>14576</v>
      </c>
      <c r="F2352" t="s">
        <v>3669</v>
      </c>
      <c r="G2352" t="s">
        <v>6905</v>
      </c>
      <c r="H2352" t="s">
        <v>4064</v>
      </c>
      <c r="I2352" t="s">
        <v>22206</v>
      </c>
      <c r="J2352" t="s">
        <v>5823</v>
      </c>
      <c r="K2352" t="s">
        <v>3422</v>
      </c>
      <c r="L2352" t="s">
        <v>14577</v>
      </c>
      <c r="M2352" t="s">
        <v>14578</v>
      </c>
      <c r="O2352" t="s">
        <v>6371</v>
      </c>
      <c r="P2352">
        <v>32</v>
      </c>
      <c r="S2352" t="s">
        <v>8610</v>
      </c>
      <c r="T2352" t="s">
        <v>8610</v>
      </c>
      <c r="U2352" t="s">
        <v>8610</v>
      </c>
    </row>
    <row r="2353" spans="1:21" x14ac:dyDescent="0.2">
      <c r="A2353">
        <v>4889</v>
      </c>
      <c r="B2353" t="s">
        <v>1697</v>
      </c>
      <c r="C2353" t="s">
        <v>14579</v>
      </c>
      <c r="D2353" t="s">
        <v>5202</v>
      </c>
      <c r="E2353" t="s">
        <v>20879</v>
      </c>
      <c r="F2353" t="s">
        <v>7919</v>
      </c>
      <c r="G2353" t="s">
        <v>7091</v>
      </c>
      <c r="H2353" t="s">
        <v>4174</v>
      </c>
      <c r="I2353" t="s">
        <v>22206</v>
      </c>
      <c r="J2353" t="s">
        <v>5823</v>
      </c>
      <c r="K2353" t="s">
        <v>5340</v>
      </c>
      <c r="L2353" t="s">
        <v>14580</v>
      </c>
      <c r="M2353" t="s">
        <v>14581</v>
      </c>
      <c r="O2353" t="s">
        <v>6407</v>
      </c>
      <c r="P2353">
        <v>131</v>
      </c>
      <c r="S2353" t="s">
        <v>14582</v>
      </c>
      <c r="T2353" t="s">
        <v>14582</v>
      </c>
      <c r="U2353" t="s">
        <v>14582</v>
      </c>
    </row>
    <row r="2354" spans="1:21" x14ac:dyDescent="0.2">
      <c r="A2354">
        <v>489</v>
      </c>
      <c r="B2354" t="s">
        <v>1697</v>
      </c>
      <c r="C2354" t="s">
        <v>14583</v>
      </c>
      <c r="D2354" t="s">
        <v>14584</v>
      </c>
      <c r="F2354" t="s">
        <v>3585</v>
      </c>
      <c r="G2354" t="s">
        <v>3535</v>
      </c>
      <c r="H2354" t="s">
        <v>21408</v>
      </c>
      <c r="I2354" t="s">
        <v>7809</v>
      </c>
      <c r="J2354" t="s">
        <v>3894</v>
      </c>
      <c r="K2354" t="s">
        <v>3545</v>
      </c>
      <c r="L2354" t="s">
        <v>14585</v>
      </c>
      <c r="M2354" t="s">
        <v>14586</v>
      </c>
      <c r="N2354" t="s">
        <v>4513</v>
      </c>
      <c r="O2354" t="s">
        <v>5396</v>
      </c>
      <c r="P2354">
        <v>53</v>
      </c>
      <c r="Q2354" t="s">
        <v>5178</v>
      </c>
      <c r="R2354">
        <v>150</v>
      </c>
      <c r="S2354" t="s">
        <v>14587</v>
      </c>
      <c r="T2354" t="s">
        <v>14587</v>
      </c>
      <c r="U2354" t="s">
        <v>8782</v>
      </c>
    </row>
    <row r="2355" spans="1:21" x14ac:dyDescent="0.2">
      <c r="A2355">
        <v>4890</v>
      </c>
      <c r="B2355" t="s">
        <v>1697</v>
      </c>
      <c r="C2355" t="s">
        <v>14588</v>
      </c>
      <c r="D2355" t="s">
        <v>14589</v>
      </c>
      <c r="F2355" t="s">
        <v>8031</v>
      </c>
      <c r="G2355" t="s">
        <v>22336</v>
      </c>
      <c r="H2355" t="s">
        <v>22339</v>
      </c>
      <c r="I2355" t="s">
        <v>5139</v>
      </c>
      <c r="J2355" t="s">
        <v>3402</v>
      </c>
      <c r="K2355" t="s">
        <v>3391</v>
      </c>
      <c r="L2355" t="s">
        <v>14590</v>
      </c>
      <c r="M2355" t="s">
        <v>14591</v>
      </c>
      <c r="N2355" t="s">
        <v>3394</v>
      </c>
      <c r="O2355" t="s">
        <v>10570</v>
      </c>
      <c r="P2355">
        <v>31</v>
      </c>
      <c r="Q2355" t="s">
        <v>6350</v>
      </c>
      <c r="R2355">
        <v>231</v>
      </c>
      <c r="S2355" t="s">
        <v>4217</v>
      </c>
      <c r="T2355" t="s">
        <v>4217</v>
      </c>
      <c r="U2355" t="s">
        <v>8529</v>
      </c>
    </row>
    <row r="2356" spans="1:21" x14ac:dyDescent="0.2">
      <c r="A2356">
        <v>4891</v>
      </c>
      <c r="B2356" t="s">
        <v>1697</v>
      </c>
      <c r="C2356" t="s">
        <v>14592</v>
      </c>
      <c r="D2356" t="s">
        <v>14593</v>
      </c>
      <c r="F2356" t="s">
        <v>8594</v>
      </c>
      <c r="G2356" t="s">
        <v>3625</v>
      </c>
      <c r="H2356" t="s">
        <v>7633</v>
      </c>
      <c r="I2356" t="s">
        <v>14595</v>
      </c>
      <c r="J2356" t="s">
        <v>7255</v>
      </c>
      <c r="K2356" t="s">
        <v>3422</v>
      </c>
      <c r="L2356" t="s">
        <v>14596</v>
      </c>
      <c r="M2356" t="s">
        <v>14597</v>
      </c>
      <c r="N2356" t="s">
        <v>3394</v>
      </c>
      <c r="O2356" t="s">
        <v>6335</v>
      </c>
      <c r="P2356">
        <v>34</v>
      </c>
      <c r="Q2356" t="s">
        <v>6336</v>
      </c>
      <c r="R2356">
        <v>230</v>
      </c>
      <c r="S2356" t="s">
        <v>3931</v>
      </c>
      <c r="T2356" t="s">
        <v>3931</v>
      </c>
      <c r="U2356" t="s">
        <v>4799</v>
      </c>
    </row>
    <row r="2357" spans="1:21" x14ac:dyDescent="0.2">
      <c r="A2357">
        <v>4892</v>
      </c>
      <c r="B2357" t="s">
        <v>1697</v>
      </c>
      <c r="C2357" t="s">
        <v>14598</v>
      </c>
      <c r="D2357" t="s">
        <v>4997</v>
      </c>
      <c r="F2357" t="s">
        <v>8672</v>
      </c>
      <c r="G2357" t="s">
        <v>22340</v>
      </c>
      <c r="H2357" t="s">
        <v>22341</v>
      </c>
      <c r="I2357" t="s">
        <v>12592</v>
      </c>
      <c r="J2357" t="s">
        <v>3402</v>
      </c>
      <c r="K2357" t="s">
        <v>3430</v>
      </c>
      <c r="L2357" t="s">
        <v>14599</v>
      </c>
      <c r="M2357" t="s">
        <v>14600</v>
      </c>
      <c r="N2357" t="s">
        <v>4513</v>
      </c>
      <c r="O2357" t="s">
        <v>5232</v>
      </c>
      <c r="P2357">
        <v>37</v>
      </c>
      <c r="Q2357" t="s">
        <v>6336</v>
      </c>
      <c r="R2357">
        <v>233</v>
      </c>
      <c r="S2357" t="s">
        <v>11185</v>
      </c>
      <c r="T2357" t="s">
        <v>11185</v>
      </c>
      <c r="U2357" t="s">
        <v>14601</v>
      </c>
    </row>
    <row r="2358" spans="1:21" x14ac:dyDescent="0.2">
      <c r="A2358">
        <v>4893</v>
      </c>
      <c r="B2358" t="s">
        <v>1697</v>
      </c>
      <c r="C2358" t="s">
        <v>14602</v>
      </c>
      <c r="D2358" t="s">
        <v>5202</v>
      </c>
      <c r="E2358" t="s">
        <v>20879</v>
      </c>
      <c r="F2358" t="s">
        <v>7919</v>
      </c>
      <c r="G2358" t="s">
        <v>6905</v>
      </c>
      <c r="H2358" t="s">
        <v>4174</v>
      </c>
      <c r="I2358" t="s">
        <v>22206</v>
      </c>
      <c r="J2358" t="s">
        <v>5823</v>
      </c>
      <c r="K2358" t="s">
        <v>5340</v>
      </c>
      <c r="L2358" t="s">
        <v>14603</v>
      </c>
      <c r="M2358" t="s">
        <v>14604</v>
      </c>
      <c r="O2358" t="s">
        <v>6407</v>
      </c>
      <c r="P2358">
        <v>131</v>
      </c>
      <c r="S2358" t="s">
        <v>14605</v>
      </c>
      <c r="T2358" t="s">
        <v>14605</v>
      </c>
      <c r="U2358" t="s">
        <v>14605</v>
      </c>
    </row>
    <row r="2359" spans="1:21" x14ac:dyDescent="0.2">
      <c r="A2359">
        <v>4894</v>
      </c>
      <c r="B2359" t="s">
        <v>1697</v>
      </c>
      <c r="C2359" t="s">
        <v>14606</v>
      </c>
      <c r="D2359" t="s">
        <v>5202</v>
      </c>
      <c r="E2359" t="s">
        <v>20879</v>
      </c>
      <c r="F2359" t="s">
        <v>7919</v>
      </c>
      <c r="G2359" t="s">
        <v>3535</v>
      </c>
      <c r="H2359" t="s">
        <v>4174</v>
      </c>
      <c r="I2359" t="s">
        <v>22206</v>
      </c>
      <c r="J2359" t="s">
        <v>5823</v>
      </c>
      <c r="K2359" t="s">
        <v>5340</v>
      </c>
      <c r="L2359" t="s">
        <v>14607</v>
      </c>
      <c r="M2359" t="s">
        <v>14608</v>
      </c>
      <c r="O2359" t="s">
        <v>6349</v>
      </c>
      <c r="P2359">
        <v>35</v>
      </c>
      <c r="S2359" t="s">
        <v>7933</v>
      </c>
      <c r="T2359" t="s">
        <v>7933</v>
      </c>
      <c r="U2359" t="s">
        <v>7933</v>
      </c>
    </row>
    <row r="2360" spans="1:21" x14ac:dyDescent="0.2">
      <c r="A2360">
        <v>4895</v>
      </c>
      <c r="B2360" t="s">
        <v>1697</v>
      </c>
      <c r="C2360" t="s">
        <v>14609</v>
      </c>
      <c r="D2360" t="s">
        <v>5202</v>
      </c>
      <c r="E2360" t="s">
        <v>20879</v>
      </c>
      <c r="F2360" t="s">
        <v>7919</v>
      </c>
      <c r="G2360" t="s">
        <v>7254</v>
      </c>
      <c r="H2360" t="s">
        <v>4174</v>
      </c>
      <c r="I2360" t="s">
        <v>22206</v>
      </c>
      <c r="J2360" t="s">
        <v>5823</v>
      </c>
      <c r="K2360" t="s">
        <v>5340</v>
      </c>
      <c r="L2360" t="s">
        <v>14610</v>
      </c>
      <c r="M2360" t="s">
        <v>14611</v>
      </c>
      <c r="O2360" t="s">
        <v>10599</v>
      </c>
      <c r="P2360">
        <v>38</v>
      </c>
      <c r="S2360" t="s">
        <v>5524</v>
      </c>
      <c r="T2360" t="s">
        <v>5524</v>
      </c>
      <c r="U2360" t="s">
        <v>5524</v>
      </c>
    </row>
    <row r="2361" spans="1:21" x14ac:dyDescent="0.2">
      <c r="A2361">
        <v>4896</v>
      </c>
      <c r="B2361" t="s">
        <v>1697</v>
      </c>
      <c r="C2361" t="s">
        <v>14612</v>
      </c>
      <c r="D2361" t="s">
        <v>5202</v>
      </c>
      <c r="E2361" t="s">
        <v>20879</v>
      </c>
      <c r="F2361" t="s">
        <v>7919</v>
      </c>
      <c r="G2361" t="s">
        <v>3387</v>
      </c>
      <c r="H2361" t="s">
        <v>4174</v>
      </c>
      <c r="I2361" t="s">
        <v>22206</v>
      </c>
      <c r="J2361" t="s">
        <v>5823</v>
      </c>
      <c r="K2361" t="s">
        <v>5340</v>
      </c>
      <c r="L2361" t="s">
        <v>14613</v>
      </c>
      <c r="M2361" t="s">
        <v>14614</v>
      </c>
      <c r="O2361" t="s">
        <v>6407</v>
      </c>
      <c r="P2361">
        <v>131</v>
      </c>
      <c r="S2361" t="s">
        <v>14615</v>
      </c>
      <c r="T2361" t="s">
        <v>14615</v>
      </c>
      <c r="U2361" t="s">
        <v>14615</v>
      </c>
    </row>
    <row r="2362" spans="1:21" x14ac:dyDescent="0.2">
      <c r="A2362">
        <v>4897</v>
      </c>
      <c r="B2362" t="s">
        <v>1697</v>
      </c>
      <c r="C2362" t="s">
        <v>14616</v>
      </c>
      <c r="D2362" t="s">
        <v>5202</v>
      </c>
      <c r="E2362" t="s">
        <v>20879</v>
      </c>
      <c r="F2362" t="s">
        <v>7919</v>
      </c>
      <c r="G2362" t="s">
        <v>21643</v>
      </c>
      <c r="H2362" t="s">
        <v>4174</v>
      </c>
      <c r="I2362" t="s">
        <v>8181</v>
      </c>
      <c r="J2362" t="s">
        <v>3963</v>
      </c>
      <c r="K2362" t="s">
        <v>5340</v>
      </c>
      <c r="L2362" t="s">
        <v>14617</v>
      </c>
      <c r="M2362" t="s">
        <v>14618</v>
      </c>
      <c r="O2362" t="s">
        <v>10570</v>
      </c>
      <c r="P2362">
        <v>31</v>
      </c>
      <c r="S2362" t="s">
        <v>14615</v>
      </c>
      <c r="T2362" t="s">
        <v>14615</v>
      </c>
      <c r="U2362" t="s">
        <v>14615</v>
      </c>
    </row>
    <row r="2363" spans="1:21" x14ac:dyDescent="0.2">
      <c r="A2363">
        <v>4898</v>
      </c>
      <c r="B2363" t="s">
        <v>1697</v>
      </c>
      <c r="C2363" t="s">
        <v>14619</v>
      </c>
      <c r="D2363" t="s">
        <v>5202</v>
      </c>
      <c r="F2363" t="s">
        <v>7919</v>
      </c>
      <c r="G2363" t="s">
        <v>6905</v>
      </c>
      <c r="H2363" t="s">
        <v>10791</v>
      </c>
      <c r="I2363" t="s">
        <v>7758</v>
      </c>
      <c r="J2363" t="s">
        <v>4455</v>
      </c>
      <c r="K2363" t="s">
        <v>3422</v>
      </c>
      <c r="L2363" t="s">
        <v>14620</v>
      </c>
      <c r="M2363" t="s">
        <v>14621</v>
      </c>
      <c r="O2363" t="s">
        <v>10781</v>
      </c>
      <c r="P2363">
        <v>39</v>
      </c>
      <c r="S2363" t="s">
        <v>11325</v>
      </c>
      <c r="T2363" t="s">
        <v>11325</v>
      </c>
      <c r="U2363" t="s">
        <v>11325</v>
      </c>
    </row>
    <row r="2364" spans="1:21" x14ac:dyDescent="0.2">
      <c r="A2364">
        <v>4899</v>
      </c>
      <c r="B2364" t="s">
        <v>1697</v>
      </c>
      <c r="C2364" t="s">
        <v>14622</v>
      </c>
      <c r="D2364" t="s">
        <v>14623</v>
      </c>
      <c r="F2364" t="s">
        <v>8738</v>
      </c>
      <c r="G2364" t="s">
        <v>3387</v>
      </c>
      <c r="H2364" t="s">
        <v>22342</v>
      </c>
      <c r="I2364" t="s">
        <v>3627</v>
      </c>
      <c r="J2364" t="s">
        <v>3402</v>
      </c>
      <c r="K2364" t="s">
        <v>3422</v>
      </c>
      <c r="L2364" t="s">
        <v>14624</v>
      </c>
      <c r="M2364" t="s">
        <v>14625</v>
      </c>
      <c r="N2364" t="s">
        <v>20964</v>
      </c>
      <c r="O2364" t="s">
        <v>5232</v>
      </c>
      <c r="P2364">
        <v>33</v>
      </c>
      <c r="Q2364" t="s">
        <v>6336</v>
      </c>
      <c r="R2364">
        <v>233</v>
      </c>
      <c r="S2364" t="s">
        <v>3931</v>
      </c>
      <c r="T2364" t="s">
        <v>3931</v>
      </c>
      <c r="U2364" t="s">
        <v>6016</v>
      </c>
    </row>
    <row r="2365" spans="1:21" x14ac:dyDescent="0.2">
      <c r="A2365">
        <v>490</v>
      </c>
      <c r="B2365" t="s">
        <v>1697</v>
      </c>
      <c r="C2365" t="s">
        <v>14626</v>
      </c>
      <c r="D2365" t="s">
        <v>14627</v>
      </c>
      <c r="F2365" t="s">
        <v>3474</v>
      </c>
      <c r="G2365" t="s">
        <v>4016</v>
      </c>
      <c r="H2365" t="s">
        <v>9795</v>
      </c>
      <c r="I2365" t="s">
        <v>22251</v>
      </c>
      <c r="J2365" t="s">
        <v>3894</v>
      </c>
      <c r="K2365" t="s">
        <v>3545</v>
      </c>
      <c r="L2365" t="s">
        <v>14629</v>
      </c>
      <c r="M2365" t="s">
        <v>14630</v>
      </c>
      <c r="N2365" t="s">
        <v>4513</v>
      </c>
      <c r="O2365" t="s">
        <v>5396</v>
      </c>
      <c r="P2365">
        <v>53</v>
      </c>
      <c r="Q2365" t="s">
        <v>5178</v>
      </c>
      <c r="R2365">
        <v>150</v>
      </c>
      <c r="S2365" t="s">
        <v>9697</v>
      </c>
      <c r="T2365" t="s">
        <v>9697</v>
      </c>
      <c r="U2365" t="s">
        <v>5414</v>
      </c>
    </row>
    <row r="2366" spans="1:21" x14ac:dyDescent="0.2">
      <c r="A2366">
        <v>4901</v>
      </c>
      <c r="B2366" t="s">
        <v>1697</v>
      </c>
      <c r="C2366" t="s">
        <v>14631</v>
      </c>
      <c r="D2366" t="s">
        <v>14632</v>
      </c>
      <c r="F2366" t="s">
        <v>3585</v>
      </c>
      <c r="G2366" t="s">
        <v>6101</v>
      </c>
      <c r="H2366" t="s">
        <v>9720</v>
      </c>
      <c r="I2366" t="s">
        <v>7809</v>
      </c>
      <c r="J2366" t="s">
        <v>10118</v>
      </c>
      <c r="K2366" t="s">
        <v>3422</v>
      </c>
      <c r="L2366" t="s">
        <v>14633</v>
      </c>
      <c r="M2366" t="s">
        <v>14634</v>
      </c>
      <c r="O2366" t="s">
        <v>8603</v>
      </c>
      <c r="P2366">
        <v>51</v>
      </c>
      <c r="Q2366" t="s">
        <v>5178</v>
      </c>
      <c r="R2366">
        <v>151</v>
      </c>
      <c r="S2366" t="s">
        <v>8567</v>
      </c>
      <c r="T2366" t="s">
        <v>8567</v>
      </c>
      <c r="U2366" t="s">
        <v>14635</v>
      </c>
    </row>
    <row r="2367" spans="1:21" x14ac:dyDescent="0.2">
      <c r="A2367">
        <v>4902</v>
      </c>
      <c r="B2367" t="s">
        <v>1697</v>
      </c>
      <c r="C2367" t="s">
        <v>14636</v>
      </c>
      <c r="D2367" t="s">
        <v>14637</v>
      </c>
      <c r="F2367" t="s">
        <v>3669</v>
      </c>
      <c r="G2367" t="s">
        <v>3387</v>
      </c>
      <c r="H2367" t="s">
        <v>4722</v>
      </c>
      <c r="I2367" t="s">
        <v>7809</v>
      </c>
      <c r="J2367" t="s">
        <v>3963</v>
      </c>
      <c r="K2367" t="s">
        <v>3497</v>
      </c>
      <c r="L2367" t="s">
        <v>14638</v>
      </c>
      <c r="M2367" t="s">
        <v>14639</v>
      </c>
      <c r="O2367" t="s">
        <v>5263</v>
      </c>
      <c r="P2367">
        <v>54</v>
      </c>
      <c r="Q2367" t="s">
        <v>5178</v>
      </c>
      <c r="R2367">
        <v>151</v>
      </c>
      <c r="S2367" t="s">
        <v>5310</v>
      </c>
      <c r="T2367" t="s">
        <v>5310</v>
      </c>
      <c r="U2367" t="s">
        <v>10262</v>
      </c>
    </row>
    <row r="2368" spans="1:21" x14ac:dyDescent="0.2">
      <c r="A2368">
        <v>4903</v>
      </c>
      <c r="B2368" t="s">
        <v>1697</v>
      </c>
      <c r="C2368" t="s">
        <v>14640</v>
      </c>
      <c r="D2368" t="s">
        <v>14641</v>
      </c>
      <c r="F2368" t="s">
        <v>3992</v>
      </c>
      <c r="G2368" t="s">
        <v>3625</v>
      </c>
      <c r="H2368" t="s">
        <v>13113</v>
      </c>
      <c r="I2368" t="s">
        <v>8790</v>
      </c>
      <c r="J2368" t="s">
        <v>21014</v>
      </c>
      <c r="K2368" t="s">
        <v>3430</v>
      </c>
      <c r="L2368" t="s">
        <v>14643</v>
      </c>
      <c r="M2368" t="s">
        <v>21015</v>
      </c>
      <c r="N2368" t="s">
        <v>21016</v>
      </c>
      <c r="O2368" t="s">
        <v>8603</v>
      </c>
      <c r="P2368">
        <v>51</v>
      </c>
      <c r="Q2368" t="s">
        <v>5178</v>
      </c>
      <c r="R2368">
        <v>151</v>
      </c>
      <c r="S2368" t="s">
        <v>5310</v>
      </c>
      <c r="T2368" t="s">
        <v>5310</v>
      </c>
      <c r="U2368" t="s">
        <v>8393</v>
      </c>
    </row>
    <row r="2369" spans="1:21" x14ac:dyDescent="0.2">
      <c r="A2369">
        <v>4904</v>
      </c>
      <c r="B2369" t="s">
        <v>1697</v>
      </c>
      <c r="C2369" t="s">
        <v>14644</v>
      </c>
      <c r="D2369" t="s">
        <v>14645</v>
      </c>
      <c r="F2369" t="s">
        <v>3585</v>
      </c>
      <c r="G2369" t="s">
        <v>3535</v>
      </c>
      <c r="H2369" t="s">
        <v>7147</v>
      </c>
      <c r="I2369" t="s">
        <v>8790</v>
      </c>
      <c r="J2369" t="s">
        <v>3963</v>
      </c>
      <c r="K2369" t="s">
        <v>3422</v>
      </c>
      <c r="L2369" t="s">
        <v>14646</v>
      </c>
      <c r="M2369" t="s">
        <v>14647</v>
      </c>
      <c r="N2369" t="s">
        <v>3433</v>
      </c>
      <c r="O2369" t="s">
        <v>20883</v>
      </c>
      <c r="P2369">
        <v>51</v>
      </c>
      <c r="Q2369" t="s">
        <v>5178</v>
      </c>
      <c r="R2369">
        <v>151</v>
      </c>
      <c r="S2369" t="s">
        <v>12753</v>
      </c>
      <c r="T2369" t="s">
        <v>12753</v>
      </c>
      <c r="U2369" t="s">
        <v>8393</v>
      </c>
    </row>
    <row r="2370" spans="1:21" x14ac:dyDescent="0.2">
      <c r="A2370">
        <v>4905</v>
      </c>
      <c r="B2370" t="s">
        <v>1697</v>
      </c>
      <c r="C2370" t="s">
        <v>14648</v>
      </c>
      <c r="D2370" t="s">
        <v>14649</v>
      </c>
      <c r="F2370" t="s">
        <v>3669</v>
      </c>
      <c r="G2370" t="s">
        <v>18647</v>
      </c>
      <c r="H2370" t="s">
        <v>21644</v>
      </c>
      <c r="I2370" t="s">
        <v>8790</v>
      </c>
      <c r="J2370" t="s">
        <v>3802</v>
      </c>
      <c r="K2370" t="s">
        <v>3430</v>
      </c>
      <c r="L2370" t="s">
        <v>14650</v>
      </c>
      <c r="M2370" t="s">
        <v>14651</v>
      </c>
      <c r="N2370" t="s">
        <v>3433</v>
      </c>
      <c r="O2370" t="s">
        <v>8603</v>
      </c>
      <c r="P2370">
        <v>51</v>
      </c>
      <c r="Q2370" t="s">
        <v>5178</v>
      </c>
      <c r="R2370">
        <v>151</v>
      </c>
      <c r="S2370" t="s">
        <v>11048</v>
      </c>
      <c r="T2370" t="s">
        <v>11048</v>
      </c>
      <c r="U2370" t="s">
        <v>10425</v>
      </c>
    </row>
    <row r="2371" spans="1:21" x14ac:dyDescent="0.2">
      <c r="A2371">
        <v>4906</v>
      </c>
      <c r="B2371" t="s">
        <v>1697</v>
      </c>
      <c r="C2371" t="s">
        <v>6542</v>
      </c>
      <c r="D2371" t="s">
        <v>5202</v>
      </c>
      <c r="E2371" t="s">
        <v>20879</v>
      </c>
      <c r="F2371" t="s">
        <v>7919</v>
      </c>
      <c r="G2371" t="s">
        <v>13498</v>
      </c>
      <c r="H2371" t="s">
        <v>4017</v>
      </c>
      <c r="I2371" t="s">
        <v>5631</v>
      </c>
      <c r="J2371" t="s">
        <v>3725</v>
      </c>
      <c r="K2371" t="s">
        <v>3391</v>
      </c>
      <c r="L2371" t="s">
        <v>14652</v>
      </c>
      <c r="M2371" t="s">
        <v>14653</v>
      </c>
      <c r="O2371" t="s">
        <v>6551</v>
      </c>
      <c r="P2371">
        <v>55</v>
      </c>
      <c r="Q2371" t="s">
        <v>5178</v>
      </c>
      <c r="R2371">
        <v>151</v>
      </c>
      <c r="S2371" t="s">
        <v>8567</v>
      </c>
      <c r="T2371" t="s">
        <v>8567</v>
      </c>
      <c r="U2371" t="s">
        <v>8857</v>
      </c>
    </row>
    <row r="2372" spans="1:21" x14ac:dyDescent="0.2">
      <c r="A2372">
        <v>4907</v>
      </c>
      <c r="B2372" t="s">
        <v>1697</v>
      </c>
      <c r="C2372" t="s">
        <v>14654</v>
      </c>
      <c r="D2372" t="s">
        <v>14655</v>
      </c>
      <c r="F2372" t="s">
        <v>3669</v>
      </c>
      <c r="G2372" t="s">
        <v>7763</v>
      </c>
      <c r="H2372" t="s">
        <v>4551</v>
      </c>
      <c r="I2372" t="s">
        <v>22206</v>
      </c>
      <c r="J2372" t="s">
        <v>5823</v>
      </c>
      <c r="K2372" t="s">
        <v>3430</v>
      </c>
      <c r="L2372" t="s">
        <v>14656</v>
      </c>
      <c r="M2372" t="s">
        <v>14657</v>
      </c>
      <c r="N2372" t="s">
        <v>3637</v>
      </c>
    </row>
    <row r="2373" spans="1:21" x14ac:dyDescent="0.2">
      <c r="A2373">
        <v>4908</v>
      </c>
      <c r="B2373" t="s">
        <v>1697</v>
      </c>
      <c r="C2373" t="s">
        <v>14658</v>
      </c>
      <c r="D2373" t="s">
        <v>6904</v>
      </c>
      <c r="F2373" t="s">
        <v>6175</v>
      </c>
      <c r="G2373" t="s">
        <v>16766</v>
      </c>
      <c r="H2373" t="s">
        <v>3421</v>
      </c>
      <c r="I2373" t="s">
        <v>22206</v>
      </c>
      <c r="J2373" t="s">
        <v>5823</v>
      </c>
      <c r="K2373" t="s">
        <v>3921</v>
      </c>
      <c r="L2373" t="s">
        <v>9831</v>
      </c>
      <c r="M2373" t="s">
        <v>14659</v>
      </c>
      <c r="N2373" t="s">
        <v>5419</v>
      </c>
    </row>
    <row r="2374" spans="1:21" x14ac:dyDescent="0.2">
      <c r="A2374">
        <v>4909</v>
      </c>
      <c r="B2374" t="s">
        <v>1697</v>
      </c>
      <c r="C2374" t="s">
        <v>14660</v>
      </c>
      <c r="D2374" t="s">
        <v>5202</v>
      </c>
      <c r="E2374" t="s">
        <v>20878</v>
      </c>
      <c r="F2374" t="s">
        <v>6837</v>
      </c>
      <c r="G2374" t="s">
        <v>14661</v>
      </c>
      <c r="H2374" t="s">
        <v>4174</v>
      </c>
      <c r="I2374" t="s">
        <v>22206</v>
      </c>
      <c r="J2374" t="s">
        <v>5823</v>
      </c>
      <c r="K2374" t="s">
        <v>3921</v>
      </c>
      <c r="L2374" t="s">
        <v>14662</v>
      </c>
      <c r="M2374" t="s">
        <v>14663</v>
      </c>
      <c r="N2374" t="s">
        <v>6840</v>
      </c>
      <c r="O2374" t="s">
        <v>5370</v>
      </c>
      <c r="P2374">
        <v>52</v>
      </c>
      <c r="S2374" t="s">
        <v>8024</v>
      </c>
      <c r="T2374" t="s">
        <v>8024</v>
      </c>
      <c r="U2374" t="s">
        <v>8024</v>
      </c>
    </row>
    <row r="2375" spans="1:21" x14ac:dyDescent="0.2">
      <c r="A2375">
        <v>491</v>
      </c>
      <c r="B2375" t="s">
        <v>1697</v>
      </c>
      <c r="C2375" t="s">
        <v>14664</v>
      </c>
      <c r="D2375" t="s">
        <v>14665</v>
      </c>
      <c r="F2375" t="s">
        <v>3386</v>
      </c>
      <c r="G2375" t="s">
        <v>7772</v>
      </c>
      <c r="H2375" t="s">
        <v>21373</v>
      </c>
      <c r="I2375" t="s">
        <v>8754</v>
      </c>
      <c r="J2375" t="s">
        <v>3512</v>
      </c>
      <c r="K2375" t="s">
        <v>3545</v>
      </c>
      <c r="L2375" t="s">
        <v>8785</v>
      </c>
      <c r="M2375" t="s">
        <v>14667</v>
      </c>
      <c r="N2375" t="s">
        <v>3433</v>
      </c>
      <c r="Q2375" t="s">
        <v>5178</v>
      </c>
      <c r="R2375">
        <v>150</v>
      </c>
      <c r="S2375" t="s">
        <v>14668</v>
      </c>
      <c r="T2375" t="s">
        <v>14668</v>
      </c>
      <c r="U2375" t="s">
        <v>8794</v>
      </c>
    </row>
    <row r="2376" spans="1:21" x14ac:dyDescent="0.2">
      <c r="A2376">
        <v>4912</v>
      </c>
      <c r="B2376" t="s">
        <v>1697</v>
      </c>
      <c r="C2376" t="s">
        <v>14669</v>
      </c>
      <c r="D2376" t="s">
        <v>4678</v>
      </c>
      <c r="E2376" t="s">
        <v>20884</v>
      </c>
      <c r="F2376" t="s">
        <v>7169</v>
      </c>
      <c r="G2376" t="s">
        <v>8100</v>
      </c>
      <c r="H2376" t="s">
        <v>4174</v>
      </c>
      <c r="I2376" t="s">
        <v>22206</v>
      </c>
      <c r="J2376" t="s">
        <v>5823</v>
      </c>
      <c r="K2376" t="s">
        <v>3430</v>
      </c>
      <c r="L2376" t="s">
        <v>14670</v>
      </c>
      <c r="M2376" t="s">
        <v>14671</v>
      </c>
      <c r="O2376" t="s">
        <v>20887</v>
      </c>
      <c r="P2376">
        <v>112</v>
      </c>
      <c r="S2376" t="s">
        <v>4433</v>
      </c>
      <c r="T2376" t="s">
        <v>4433</v>
      </c>
      <c r="U2376" t="s">
        <v>4433</v>
      </c>
    </row>
    <row r="2377" spans="1:21" x14ac:dyDescent="0.2">
      <c r="A2377">
        <v>4913</v>
      </c>
      <c r="B2377" t="s">
        <v>1697</v>
      </c>
      <c r="C2377" t="s">
        <v>14672</v>
      </c>
      <c r="D2377" t="s">
        <v>14673</v>
      </c>
      <c r="F2377" t="s">
        <v>3833</v>
      </c>
      <c r="G2377" t="s">
        <v>6415</v>
      </c>
      <c r="H2377" t="s">
        <v>3436</v>
      </c>
      <c r="I2377" t="s">
        <v>5631</v>
      </c>
      <c r="J2377" t="s">
        <v>3679</v>
      </c>
      <c r="K2377" t="s">
        <v>3422</v>
      </c>
      <c r="L2377" t="s">
        <v>14674</v>
      </c>
      <c r="M2377" t="s">
        <v>14675</v>
      </c>
      <c r="N2377" t="s">
        <v>6840</v>
      </c>
      <c r="O2377" t="s">
        <v>6551</v>
      </c>
      <c r="P2377">
        <v>55</v>
      </c>
      <c r="Q2377" t="s">
        <v>5178</v>
      </c>
      <c r="R2377">
        <v>151</v>
      </c>
      <c r="S2377" t="s">
        <v>6955</v>
      </c>
      <c r="T2377" t="s">
        <v>6955</v>
      </c>
      <c r="U2377" t="s">
        <v>13388</v>
      </c>
    </row>
    <row r="2378" spans="1:21" x14ac:dyDescent="0.2">
      <c r="A2378">
        <v>4914</v>
      </c>
      <c r="B2378" t="s">
        <v>1697</v>
      </c>
      <c r="C2378" t="s">
        <v>14676</v>
      </c>
      <c r="D2378" t="s">
        <v>4678</v>
      </c>
      <c r="E2378" t="s">
        <v>20884</v>
      </c>
      <c r="F2378" t="s">
        <v>7169</v>
      </c>
      <c r="G2378" t="s">
        <v>16766</v>
      </c>
      <c r="H2378" t="s">
        <v>3421</v>
      </c>
      <c r="I2378" t="s">
        <v>22206</v>
      </c>
      <c r="J2378" t="s">
        <v>5823</v>
      </c>
      <c r="K2378" t="s">
        <v>5005</v>
      </c>
      <c r="L2378" t="s">
        <v>14677</v>
      </c>
      <c r="M2378" t="s">
        <v>14678</v>
      </c>
      <c r="N2378" t="s">
        <v>14679</v>
      </c>
    </row>
    <row r="2379" spans="1:21" x14ac:dyDescent="0.2">
      <c r="A2379">
        <v>4919</v>
      </c>
      <c r="B2379" t="s">
        <v>1697</v>
      </c>
      <c r="C2379" t="s">
        <v>14680</v>
      </c>
      <c r="D2379" t="s">
        <v>14681</v>
      </c>
      <c r="F2379" t="s">
        <v>3585</v>
      </c>
      <c r="G2379" t="s">
        <v>3542</v>
      </c>
      <c r="H2379" t="s">
        <v>3640</v>
      </c>
      <c r="I2379" t="s">
        <v>10926</v>
      </c>
      <c r="J2379" t="s">
        <v>3544</v>
      </c>
      <c r="K2379" t="s">
        <v>3430</v>
      </c>
      <c r="L2379" t="s">
        <v>14682</v>
      </c>
      <c r="M2379" t="s">
        <v>14683</v>
      </c>
      <c r="O2379" t="s">
        <v>5263</v>
      </c>
      <c r="P2379">
        <v>54</v>
      </c>
      <c r="Q2379" t="s">
        <v>5178</v>
      </c>
      <c r="R2379">
        <v>151</v>
      </c>
      <c r="S2379" t="s">
        <v>11048</v>
      </c>
      <c r="T2379" t="s">
        <v>11048</v>
      </c>
      <c r="U2379" t="s">
        <v>3549</v>
      </c>
    </row>
    <row r="2380" spans="1:21" x14ac:dyDescent="0.2">
      <c r="A2380">
        <v>492</v>
      </c>
      <c r="B2380" t="s">
        <v>1697</v>
      </c>
      <c r="C2380" t="s">
        <v>14684</v>
      </c>
      <c r="D2380" t="s">
        <v>14685</v>
      </c>
      <c r="F2380" t="s">
        <v>3474</v>
      </c>
      <c r="G2380" t="s">
        <v>3387</v>
      </c>
      <c r="H2380" t="s">
        <v>8821</v>
      </c>
      <c r="I2380" t="s">
        <v>22251</v>
      </c>
      <c r="J2380" t="s">
        <v>3894</v>
      </c>
      <c r="K2380" t="s">
        <v>3545</v>
      </c>
      <c r="L2380" t="s">
        <v>8893</v>
      </c>
      <c r="M2380" t="s">
        <v>14686</v>
      </c>
      <c r="N2380" t="s">
        <v>4513</v>
      </c>
      <c r="O2380" t="s">
        <v>5396</v>
      </c>
      <c r="P2380">
        <v>53</v>
      </c>
      <c r="Q2380" t="s">
        <v>5178</v>
      </c>
      <c r="R2380">
        <v>150</v>
      </c>
      <c r="S2380" t="s">
        <v>9697</v>
      </c>
      <c r="T2380" t="s">
        <v>9697</v>
      </c>
      <c r="U2380" t="s">
        <v>4069</v>
      </c>
    </row>
    <row r="2381" spans="1:21" x14ac:dyDescent="0.2">
      <c r="A2381">
        <v>4921</v>
      </c>
      <c r="B2381" t="s">
        <v>1697</v>
      </c>
      <c r="C2381" t="s">
        <v>14687</v>
      </c>
      <c r="D2381" t="s">
        <v>5202</v>
      </c>
      <c r="E2381" t="s">
        <v>20878</v>
      </c>
      <c r="F2381" t="s">
        <v>6837</v>
      </c>
      <c r="G2381" t="s">
        <v>7638</v>
      </c>
      <c r="H2381" t="s">
        <v>4174</v>
      </c>
      <c r="I2381" t="s">
        <v>22206</v>
      </c>
      <c r="J2381" t="s">
        <v>5823</v>
      </c>
      <c r="K2381" t="s">
        <v>3921</v>
      </c>
      <c r="L2381" t="s">
        <v>14688</v>
      </c>
      <c r="M2381" t="s">
        <v>14689</v>
      </c>
      <c r="N2381" t="s">
        <v>6840</v>
      </c>
      <c r="O2381" t="s">
        <v>5370</v>
      </c>
      <c r="P2381">
        <v>52</v>
      </c>
      <c r="S2381" t="s">
        <v>6657</v>
      </c>
      <c r="T2381" t="s">
        <v>6657</v>
      </c>
      <c r="U2381" t="s">
        <v>6657</v>
      </c>
    </row>
    <row r="2382" spans="1:21" x14ac:dyDescent="0.2">
      <c r="A2382">
        <v>4922</v>
      </c>
      <c r="B2382" t="s">
        <v>1697</v>
      </c>
      <c r="C2382" t="s">
        <v>14690</v>
      </c>
      <c r="D2382" t="s">
        <v>5202</v>
      </c>
      <c r="E2382" t="s">
        <v>20878</v>
      </c>
      <c r="F2382" t="s">
        <v>6837</v>
      </c>
      <c r="G2382" t="s">
        <v>16766</v>
      </c>
      <c r="H2382" t="s">
        <v>6237</v>
      </c>
      <c r="I2382" t="s">
        <v>22206</v>
      </c>
      <c r="J2382" t="s">
        <v>5823</v>
      </c>
      <c r="K2382" t="s">
        <v>3921</v>
      </c>
      <c r="L2382" t="s">
        <v>14691</v>
      </c>
      <c r="M2382" t="s">
        <v>14692</v>
      </c>
      <c r="N2382" t="s">
        <v>6850</v>
      </c>
    </row>
    <row r="2383" spans="1:21" x14ac:dyDescent="0.2">
      <c r="A2383">
        <v>4923</v>
      </c>
      <c r="B2383" t="s">
        <v>1697</v>
      </c>
      <c r="C2383" t="s">
        <v>14693</v>
      </c>
      <c r="D2383" t="s">
        <v>4678</v>
      </c>
      <c r="E2383" t="s">
        <v>20884</v>
      </c>
      <c r="F2383" t="s">
        <v>7954</v>
      </c>
      <c r="G2383" t="s">
        <v>7265</v>
      </c>
      <c r="H2383" t="s">
        <v>4174</v>
      </c>
      <c r="I2383" t="s">
        <v>22206</v>
      </c>
      <c r="J2383" t="s">
        <v>5823</v>
      </c>
      <c r="K2383" t="s">
        <v>3921</v>
      </c>
      <c r="L2383" t="s">
        <v>14694</v>
      </c>
      <c r="M2383" t="s">
        <v>14695</v>
      </c>
      <c r="O2383" t="s">
        <v>3405</v>
      </c>
      <c r="P2383">
        <v>114</v>
      </c>
      <c r="S2383" t="s">
        <v>11152</v>
      </c>
      <c r="T2383" t="s">
        <v>11152</v>
      </c>
      <c r="U2383" t="s">
        <v>11152</v>
      </c>
    </row>
    <row r="2384" spans="1:21" x14ac:dyDescent="0.2">
      <c r="A2384">
        <v>4925</v>
      </c>
      <c r="B2384" t="s">
        <v>1697</v>
      </c>
      <c r="C2384" t="s">
        <v>14696</v>
      </c>
      <c r="D2384" t="s">
        <v>4678</v>
      </c>
      <c r="E2384" t="s">
        <v>20884</v>
      </c>
      <c r="F2384" t="s">
        <v>7169</v>
      </c>
      <c r="G2384" t="s">
        <v>21546</v>
      </c>
      <c r="H2384" t="s">
        <v>4658</v>
      </c>
      <c r="I2384" t="s">
        <v>22206</v>
      </c>
      <c r="J2384" t="s">
        <v>5823</v>
      </c>
      <c r="K2384" t="s">
        <v>3921</v>
      </c>
      <c r="L2384" t="s">
        <v>14697</v>
      </c>
      <c r="M2384" t="s">
        <v>14698</v>
      </c>
      <c r="O2384" t="s">
        <v>5370</v>
      </c>
      <c r="P2384">
        <v>52</v>
      </c>
      <c r="S2384" t="s">
        <v>6180</v>
      </c>
      <c r="T2384" t="s">
        <v>6180</v>
      </c>
      <c r="U2384" t="s">
        <v>6180</v>
      </c>
    </row>
    <row r="2385" spans="1:21" ht="140.25" x14ac:dyDescent="0.2">
      <c r="A2385">
        <v>4927</v>
      </c>
      <c r="B2385" t="s">
        <v>1697</v>
      </c>
      <c r="C2385" t="s">
        <v>14699</v>
      </c>
      <c r="D2385" t="s">
        <v>14700</v>
      </c>
      <c r="F2385" t="s">
        <v>6158</v>
      </c>
      <c r="G2385" t="s">
        <v>3535</v>
      </c>
      <c r="H2385" t="s">
        <v>21645</v>
      </c>
      <c r="I2385" t="s">
        <v>4761</v>
      </c>
      <c r="J2385" t="s">
        <v>20913</v>
      </c>
      <c r="K2385" t="s">
        <v>3430</v>
      </c>
      <c r="L2385" t="s">
        <v>14702</v>
      </c>
      <c r="M2385" t="s">
        <v>14703</v>
      </c>
      <c r="N2385" s="54" t="s">
        <v>21017</v>
      </c>
      <c r="O2385" t="s">
        <v>5177</v>
      </c>
      <c r="P2385">
        <v>50</v>
      </c>
      <c r="Q2385" t="s">
        <v>5178</v>
      </c>
      <c r="R2385">
        <v>150</v>
      </c>
      <c r="S2385" t="s">
        <v>14704</v>
      </c>
      <c r="T2385" t="s">
        <v>14704</v>
      </c>
      <c r="U2385" t="s">
        <v>14704</v>
      </c>
    </row>
    <row r="2386" spans="1:21" x14ac:dyDescent="0.2">
      <c r="A2386">
        <v>493</v>
      </c>
      <c r="B2386" t="s">
        <v>1697</v>
      </c>
      <c r="C2386" t="s">
        <v>14705</v>
      </c>
      <c r="D2386" t="s">
        <v>14706</v>
      </c>
      <c r="F2386" t="s">
        <v>3552</v>
      </c>
      <c r="G2386" t="s">
        <v>3465</v>
      </c>
      <c r="H2386" t="s">
        <v>8821</v>
      </c>
      <c r="I2386" t="s">
        <v>8790</v>
      </c>
      <c r="J2386" t="s">
        <v>3772</v>
      </c>
      <c r="K2386" t="s">
        <v>3545</v>
      </c>
      <c r="L2386" t="s">
        <v>14707</v>
      </c>
      <c r="M2386" t="s">
        <v>14708</v>
      </c>
      <c r="N2386" t="s">
        <v>21018</v>
      </c>
      <c r="O2386" t="s">
        <v>8787</v>
      </c>
      <c r="P2386">
        <v>50</v>
      </c>
      <c r="Q2386" t="s">
        <v>5178</v>
      </c>
      <c r="R2386">
        <v>150</v>
      </c>
      <c r="S2386" t="s">
        <v>3565</v>
      </c>
      <c r="T2386" t="s">
        <v>3565</v>
      </c>
      <c r="U2386" t="s">
        <v>8794</v>
      </c>
    </row>
    <row r="2387" spans="1:21" x14ac:dyDescent="0.2">
      <c r="A2387">
        <v>4930</v>
      </c>
      <c r="B2387" t="s">
        <v>1697</v>
      </c>
      <c r="C2387" t="s">
        <v>14709</v>
      </c>
      <c r="D2387" t="s">
        <v>14710</v>
      </c>
      <c r="F2387" t="s">
        <v>14711</v>
      </c>
      <c r="G2387" t="s">
        <v>3387</v>
      </c>
      <c r="H2387" t="s">
        <v>21646</v>
      </c>
      <c r="I2387" t="s">
        <v>22251</v>
      </c>
      <c r="J2387" t="s">
        <v>10118</v>
      </c>
      <c r="K2387" t="s">
        <v>3430</v>
      </c>
      <c r="L2387" t="s">
        <v>14712</v>
      </c>
      <c r="M2387" t="s">
        <v>14713</v>
      </c>
      <c r="O2387" t="s">
        <v>8603</v>
      </c>
      <c r="P2387">
        <v>51</v>
      </c>
      <c r="Q2387" t="s">
        <v>5178</v>
      </c>
      <c r="R2387">
        <v>151</v>
      </c>
      <c r="S2387" t="s">
        <v>7045</v>
      </c>
      <c r="T2387" t="s">
        <v>7045</v>
      </c>
      <c r="U2387" t="s">
        <v>4799</v>
      </c>
    </row>
    <row r="2388" spans="1:21" x14ac:dyDescent="0.2">
      <c r="A2388">
        <v>4933</v>
      </c>
      <c r="B2388" t="s">
        <v>1697</v>
      </c>
      <c r="C2388" t="s">
        <v>14714</v>
      </c>
      <c r="D2388" t="s">
        <v>4678</v>
      </c>
      <c r="E2388" t="s">
        <v>20884</v>
      </c>
      <c r="F2388" t="s">
        <v>7169</v>
      </c>
      <c r="G2388" t="s">
        <v>5547</v>
      </c>
      <c r="H2388" t="s">
        <v>4658</v>
      </c>
      <c r="I2388" t="s">
        <v>22206</v>
      </c>
      <c r="J2388" t="s">
        <v>5823</v>
      </c>
      <c r="K2388" t="s">
        <v>5005</v>
      </c>
      <c r="L2388" t="s">
        <v>14715</v>
      </c>
      <c r="M2388" t="s">
        <v>14716</v>
      </c>
      <c r="O2388" t="s">
        <v>6551</v>
      </c>
      <c r="P2388">
        <v>55</v>
      </c>
      <c r="S2388" t="s">
        <v>4771</v>
      </c>
      <c r="T2388" t="s">
        <v>4771</v>
      </c>
      <c r="U2388" t="s">
        <v>4771</v>
      </c>
    </row>
    <row r="2389" spans="1:21" x14ac:dyDescent="0.2">
      <c r="A2389">
        <v>4934</v>
      </c>
      <c r="B2389" t="s">
        <v>1697</v>
      </c>
      <c r="C2389" t="s">
        <v>14717</v>
      </c>
      <c r="D2389" t="s">
        <v>4678</v>
      </c>
      <c r="E2389" t="s">
        <v>20884</v>
      </c>
      <c r="F2389" t="s">
        <v>7169</v>
      </c>
      <c r="G2389" t="s">
        <v>8100</v>
      </c>
      <c r="H2389" t="s">
        <v>4658</v>
      </c>
      <c r="I2389" t="s">
        <v>22206</v>
      </c>
      <c r="J2389" t="s">
        <v>5823</v>
      </c>
      <c r="K2389" t="s">
        <v>5005</v>
      </c>
      <c r="L2389" t="s">
        <v>14718</v>
      </c>
      <c r="M2389" t="s">
        <v>14719</v>
      </c>
      <c r="O2389" t="s">
        <v>20887</v>
      </c>
      <c r="P2389">
        <v>112</v>
      </c>
      <c r="S2389" t="s">
        <v>4771</v>
      </c>
      <c r="T2389" t="s">
        <v>4771</v>
      </c>
      <c r="U2389" t="s">
        <v>4771</v>
      </c>
    </row>
    <row r="2390" spans="1:21" x14ac:dyDescent="0.2">
      <c r="A2390">
        <v>4935</v>
      </c>
      <c r="B2390" t="s">
        <v>1697</v>
      </c>
      <c r="C2390" t="s">
        <v>14720</v>
      </c>
      <c r="D2390" t="s">
        <v>4678</v>
      </c>
      <c r="E2390" t="s">
        <v>20884</v>
      </c>
      <c r="F2390" t="s">
        <v>7169</v>
      </c>
      <c r="G2390" t="s">
        <v>21544</v>
      </c>
      <c r="H2390" t="s">
        <v>4174</v>
      </c>
      <c r="I2390" t="s">
        <v>22206</v>
      </c>
      <c r="J2390" t="s">
        <v>5823</v>
      </c>
      <c r="K2390" t="s">
        <v>5005</v>
      </c>
      <c r="L2390" t="s">
        <v>14721</v>
      </c>
      <c r="M2390" t="s">
        <v>14722</v>
      </c>
      <c r="O2390" t="s">
        <v>5370</v>
      </c>
      <c r="P2390">
        <v>52</v>
      </c>
      <c r="S2390" t="s">
        <v>4402</v>
      </c>
      <c r="T2390" t="s">
        <v>4402</v>
      </c>
      <c r="U2390" t="s">
        <v>4402</v>
      </c>
    </row>
    <row r="2391" spans="1:21" x14ac:dyDescent="0.2">
      <c r="A2391">
        <v>4936</v>
      </c>
      <c r="B2391" t="s">
        <v>1697</v>
      </c>
      <c r="C2391" t="s">
        <v>14723</v>
      </c>
      <c r="D2391" t="s">
        <v>6904</v>
      </c>
      <c r="F2391" t="s">
        <v>6175</v>
      </c>
      <c r="G2391" t="s">
        <v>5012</v>
      </c>
      <c r="H2391" t="s">
        <v>4174</v>
      </c>
      <c r="I2391" t="s">
        <v>22206</v>
      </c>
      <c r="J2391" t="s">
        <v>5823</v>
      </c>
      <c r="K2391" t="s">
        <v>3921</v>
      </c>
      <c r="L2391" t="s">
        <v>14724</v>
      </c>
      <c r="M2391" t="s">
        <v>14725</v>
      </c>
      <c r="N2391" t="s">
        <v>6908</v>
      </c>
      <c r="O2391" t="s">
        <v>6616</v>
      </c>
      <c r="P2391">
        <v>57</v>
      </c>
      <c r="S2391" t="s">
        <v>8142</v>
      </c>
      <c r="T2391" t="s">
        <v>8142</v>
      </c>
      <c r="U2391" t="s">
        <v>8142</v>
      </c>
    </row>
    <row r="2392" spans="1:21" x14ac:dyDescent="0.2">
      <c r="A2392">
        <v>4937</v>
      </c>
      <c r="B2392" t="s">
        <v>1697</v>
      </c>
      <c r="C2392" t="s">
        <v>14726</v>
      </c>
      <c r="D2392" t="s">
        <v>6904</v>
      </c>
      <c r="F2392" t="s">
        <v>6175</v>
      </c>
      <c r="G2392" t="s">
        <v>7265</v>
      </c>
      <c r="H2392" t="s">
        <v>4658</v>
      </c>
      <c r="I2392" t="s">
        <v>7878</v>
      </c>
      <c r="J2392" t="s">
        <v>3963</v>
      </c>
      <c r="K2392" t="s">
        <v>3921</v>
      </c>
      <c r="L2392" t="s">
        <v>14727</v>
      </c>
      <c r="M2392" t="s">
        <v>14728</v>
      </c>
      <c r="O2392" t="s">
        <v>6616</v>
      </c>
      <c r="P2392">
        <v>57</v>
      </c>
      <c r="Q2392" t="s">
        <v>5178</v>
      </c>
      <c r="R2392">
        <v>151</v>
      </c>
      <c r="S2392" t="s">
        <v>6180</v>
      </c>
      <c r="T2392" t="s">
        <v>4813</v>
      </c>
      <c r="U2392" t="s">
        <v>4813</v>
      </c>
    </row>
    <row r="2393" spans="1:21" x14ac:dyDescent="0.2">
      <c r="A2393">
        <v>4938</v>
      </c>
      <c r="B2393" t="s">
        <v>1697</v>
      </c>
      <c r="C2393" t="s">
        <v>14729</v>
      </c>
      <c r="D2393" t="s">
        <v>5202</v>
      </c>
      <c r="F2393" t="s">
        <v>8177</v>
      </c>
      <c r="G2393" t="s">
        <v>18820</v>
      </c>
      <c r="H2393" t="s">
        <v>4174</v>
      </c>
      <c r="I2393" t="s">
        <v>12991</v>
      </c>
      <c r="J2393" t="s">
        <v>5477</v>
      </c>
      <c r="K2393" t="s">
        <v>3921</v>
      </c>
      <c r="L2393" t="s">
        <v>14730</v>
      </c>
      <c r="M2393" t="s">
        <v>14731</v>
      </c>
      <c r="O2393" t="s">
        <v>6616</v>
      </c>
      <c r="P2393">
        <v>57</v>
      </c>
      <c r="S2393" t="s">
        <v>8142</v>
      </c>
      <c r="T2393" t="s">
        <v>8142</v>
      </c>
      <c r="U2393" t="s">
        <v>8142</v>
      </c>
    </row>
    <row r="2394" spans="1:21" x14ac:dyDescent="0.2">
      <c r="A2394">
        <v>4939</v>
      </c>
      <c r="B2394" t="s">
        <v>1697</v>
      </c>
      <c r="C2394" t="s">
        <v>14732</v>
      </c>
      <c r="D2394" t="s">
        <v>5202</v>
      </c>
      <c r="F2394" t="s">
        <v>7919</v>
      </c>
      <c r="G2394" t="s">
        <v>5547</v>
      </c>
      <c r="H2394" t="s">
        <v>4174</v>
      </c>
      <c r="I2394" t="s">
        <v>22206</v>
      </c>
      <c r="J2394" t="s">
        <v>5823</v>
      </c>
      <c r="K2394" t="s">
        <v>3391</v>
      </c>
      <c r="L2394" t="s">
        <v>14733</v>
      </c>
      <c r="M2394" t="s">
        <v>14734</v>
      </c>
      <c r="O2394" t="s">
        <v>20887</v>
      </c>
      <c r="P2394">
        <v>112</v>
      </c>
      <c r="S2394" t="s">
        <v>11301</v>
      </c>
      <c r="T2394" t="s">
        <v>11301</v>
      </c>
      <c r="U2394" t="s">
        <v>11301</v>
      </c>
    </row>
    <row r="2395" spans="1:21" ht="127.5" x14ac:dyDescent="0.2">
      <c r="A2395">
        <v>494</v>
      </c>
      <c r="B2395" t="s">
        <v>1697</v>
      </c>
      <c r="C2395" t="s">
        <v>14735</v>
      </c>
      <c r="D2395" t="s">
        <v>14736</v>
      </c>
      <c r="F2395" t="s">
        <v>6783</v>
      </c>
      <c r="G2395" t="s">
        <v>3387</v>
      </c>
      <c r="H2395" t="s">
        <v>7399</v>
      </c>
      <c r="I2395" t="s">
        <v>8754</v>
      </c>
      <c r="J2395" t="s">
        <v>7664</v>
      </c>
      <c r="K2395" t="s">
        <v>3545</v>
      </c>
      <c r="L2395" t="s">
        <v>21019</v>
      </c>
      <c r="M2395" t="s">
        <v>14737</v>
      </c>
      <c r="N2395" s="54" t="s">
        <v>21012</v>
      </c>
      <c r="O2395" t="s">
        <v>5177</v>
      </c>
      <c r="P2395">
        <v>50</v>
      </c>
      <c r="Q2395" t="s">
        <v>5178</v>
      </c>
      <c r="R2395">
        <v>150</v>
      </c>
      <c r="S2395" t="s">
        <v>9697</v>
      </c>
      <c r="T2395" t="s">
        <v>9697</v>
      </c>
      <c r="U2395" t="s">
        <v>8794</v>
      </c>
    </row>
    <row r="2396" spans="1:21" x14ac:dyDescent="0.2">
      <c r="A2396">
        <v>4940</v>
      </c>
      <c r="B2396" t="s">
        <v>1697</v>
      </c>
      <c r="C2396" t="s">
        <v>14738</v>
      </c>
      <c r="D2396" t="s">
        <v>5202</v>
      </c>
      <c r="E2396" t="s">
        <v>20878</v>
      </c>
      <c r="F2396" t="s">
        <v>6837</v>
      </c>
      <c r="G2396" t="s">
        <v>16766</v>
      </c>
      <c r="H2396" t="s">
        <v>6237</v>
      </c>
      <c r="I2396" t="s">
        <v>22206</v>
      </c>
      <c r="J2396" t="s">
        <v>5823</v>
      </c>
      <c r="K2396" t="s">
        <v>3921</v>
      </c>
      <c r="L2396" t="s">
        <v>14739</v>
      </c>
      <c r="M2396" t="s">
        <v>14740</v>
      </c>
      <c r="N2396" t="s">
        <v>6850</v>
      </c>
    </row>
    <row r="2397" spans="1:21" x14ac:dyDescent="0.2">
      <c r="A2397">
        <v>4941</v>
      </c>
      <c r="B2397" t="s">
        <v>1697</v>
      </c>
      <c r="C2397" t="s">
        <v>14741</v>
      </c>
      <c r="D2397" t="s">
        <v>5202</v>
      </c>
      <c r="E2397" t="s">
        <v>20878</v>
      </c>
      <c r="F2397" t="s">
        <v>6837</v>
      </c>
      <c r="G2397" t="s">
        <v>16766</v>
      </c>
      <c r="H2397" t="s">
        <v>3421</v>
      </c>
      <c r="I2397" t="s">
        <v>22206</v>
      </c>
      <c r="J2397" t="s">
        <v>5823</v>
      </c>
      <c r="K2397" t="s">
        <v>3921</v>
      </c>
      <c r="L2397" t="s">
        <v>14742</v>
      </c>
      <c r="M2397" t="s">
        <v>14743</v>
      </c>
      <c r="N2397" t="s">
        <v>5419</v>
      </c>
    </row>
    <row r="2398" spans="1:21" x14ac:dyDescent="0.2">
      <c r="A2398">
        <v>4942</v>
      </c>
      <c r="B2398" t="s">
        <v>1697</v>
      </c>
      <c r="C2398" t="s">
        <v>14744</v>
      </c>
      <c r="D2398" t="s">
        <v>5202</v>
      </c>
      <c r="E2398" t="s">
        <v>20878</v>
      </c>
      <c r="F2398" t="s">
        <v>6837</v>
      </c>
      <c r="G2398" t="s">
        <v>7265</v>
      </c>
      <c r="H2398" t="s">
        <v>4658</v>
      </c>
      <c r="I2398" t="s">
        <v>22206</v>
      </c>
      <c r="J2398" t="s">
        <v>5823</v>
      </c>
      <c r="K2398" t="s">
        <v>3921</v>
      </c>
      <c r="L2398" t="s">
        <v>14745</v>
      </c>
      <c r="M2398" t="s">
        <v>14746</v>
      </c>
      <c r="N2398" t="s">
        <v>6908</v>
      </c>
      <c r="O2398" t="s">
        <v>3405</v>
      </c>
      <c r="P2398">
        <v>114</v>
      </c>
      <c r="S2398" t="s">
        <v>4947</v>
      </c>
      <c r="T2398" t="s">
        <v>4947</v>
      </c>
      <c r="U2398" t="s">
        <v>4947</v>
      </c>
    </row>
    <row r="2399" spans="1:21" x14ac:dyDescent="0.2">
      <c r="A2399">
        <v>4944</v>
      </c>
      <c r="B2399" t="s">
        <v>1697</v>
      </c>
      <c r="C2399" t="s">
        <v>14747</v>
      </c>
      <c r="D2399" t="s">
        <v>5202</v>
      </c>
      <c r="E2399" t="s">
        <v>20879</v>
      </c>
      <c r="F2399" t="s">
        <v>6837</v>
      </c>
      <c r="G2399" t="s">
        <v>21647</v>
      </c>
      <c r="H2399" t="s">
        <v>4174</v>
      </c>
      <c r="K2399" t="s">
        <v>3921</v>
      </c>
      <c r="L2399" t="s">
        <v>14748</v>
      </c>
      <c r="M2399" t="s">
        <v>14749</v>
      </c>
      <c r="N2399" t="s">
        <v>14750</v>
      </c>
      <c r="O2399" t="s">
        <v>6616</v>
      </c>
      <c r="P2399">
        <v>57</v>
      </c>
      <c r="S2399" t="s">
        <v>8142</v>
      </c>
      <c r="T2399" t="s">
        <v>8142</v>
      </c>
      <c r="U2399" t="s">
        <v>8142</v>
      </c>
    </row>
    <row r="2400" spans="1:21" x14ac:dyDescent="0.2">
      <c r="A2400">
        <v>4945</v>
      </c>
      <c r="B2400" t="s">
        <v>1697</v>
      </c>
      <c r="C2400" t="s">
        <v>14751</v>
      </c>
      <c r="D2400" t="s">
        <v>5202</v>
      </c>
      <c r="E2400" t="s">
        <v>20879</v>
      </c>
      <c r="F2400" t="s">
        <v>6837</v>
      </c>
      <c r="G2400" t="s">
        <v>5547</v>
      </c>
      <c r="H2400" t="s">
        <v>4174</v>
      </c>
      <c r="I2400" t="s">
        <v>22206</v>
      </c>
      <c r="J2400" t="s">
        <v>5823</v>
      </c>
      <c r="K2400" t="s">
        <v>3422</v>
      </c>
      <c r="L2400" t="s">
        <v>14752</v>
      </c>
      <c r="M2400" t="s">
        <v>14753</v>
      </c>
      <c r="N2400" t="s">
        <v>6908</v>
      </c>
      <c r="O2400" t="s">
        <v>6616</v>
      </c>
      <c r="P2400">
        <v>57</v>
      </c>
      <c r="S2400" t="s">
        <v>4947</v>
      </c>
      <c r="T2400" t="s">
        <v>4947</v>
      </c>
      <c r="U2400" t="s">
        <v>4947</v>
      </c>
    </row>
    <row r="2401" spans="1:21" x14ac:dyDescent="0.2">
      <c r="A2401">
        <v>4946</v>
      </c>
      <c r="B2401" t="s">
        <v>1697</v>
      </c>
      <c r="C2401" t="s">
        <v>14754</v>
      </c>
      <c r="D2401" t="s">
        <v>5202</v>
      </c>
      <c r="E2401" t="s">
        <v>20878</v>
      </c>
      <c r="F2401" t="s">
        <v>6837</v>
      </c>
      <c r="G2401" t="s">
        <v>16766</v>
      </c>
      <c r="H2401" t="s">
        <v>3421</v>
      </c>
      <c r="I2401" t="s">
        <v>22206</v>
      </c>
      <c r="J2401" t="s">
        <v>5823</v>
      </c>
      <c r="K2401" t="s">
        <v>3422</v>
      </c>
      <c r="L2401" t="s">
        <v>14755</v>
      </c>
      <c r="M2401" t="s">
        <v>14756</v>
      </c>
      <c r="N2401" t="s">
        <v>5419</v>
      </c>
    </row>
    <row r="2402" spans="1:21" x14ac:dyDescent="0.2">
      <c r="A2402">
        <v>4947</v>
      </c>
      <c r="B2402" t="s">
        <v>1697</v>
      </c>
      <c r="C2402" t="s">
        <v>14757</v>
      </c>
      <c r="D2402" t="s">
        <v>5202</v>
      </c>
      <c r="E2402" t="s">
        <v>20879</v>
      </c>
      <c r="F2402" t="s">
        <v>6837</v>
      </c>
      <c r="G2402" t="s">
        <v>8275</v>
      </c>
      <c r="H2402" t="s">
        <v>4174</v>
      </c>
      <c r="I2402" t="s">
        <v>22206</v>
      </c>
      <c r="J2402" t="s">
        <v>5823</v>
      </c>
      <c r="K2402" t="s">
        <v>3921</v>
      </c>
      <c r="L2402" t="s">
        <v>14758</v>
      </c>
      <c r="M2402" t="s">
        <v>14759</v>
      </c>
      <c r="N2402" t="s">
        <v>6840</v>
      </c>
      <c r="O2402" t="s">
        <v>6616</v>
      </c>
      <c r="P2402">
        <v>57</v>
      </c>
      <c r="S2402" t="s">
        <v>8142</v>
      </c>
      <c r="T2402" t="s">
        <v>8142</v>
      </c>
      <c r="U2402" t="s">
        <v>8142</v>
      </c>
    </row>
    <row r="2403" spans="1:21" x14ac:dyDescent="0.2">
      <c r="A2403">
        <v>4948</v>
      </c>
      <c r="B2403" t="s">
        <v>1697</v>
      </c>
      <c r="C2403" t="s">
        <v>14760</v>
      </c>
      <c r="D2403" t="s">
        <v>5202</v>
      </c>
      <c r="E2403" t="s">
        <v>20878</v>
      </c>
      <c r="F2403" t="s">
        <v>6837</v>
      </c>
      <c r="G2403" t="s">
        <v>16766</v>
      </c>
      <c r="H2403" t="s">
        <v>6237</v>
      </c>
      <c r="I2403" t="s">
        <v>22206</v>
      </c>
      <c r="J2403" t="s">
        <v>5823</v>
      </c>
      <c r="K2403" t="s">
        <v>3422</v>
      </c>
      <c r="L2403" t="s">
        <v>14761</v>
      </c>
      <c r="M2403" t="s">
        <v>14762</v>
      </c>
      <c r="N2403" t="s">
        <v>6850</v>
      </c>
    </row>
    <row r="2404" spans="1:21" x14ac:dyDescent="0.2">
      <c r="A2404">
        <v>4949</v>
      </c>
      <c r="B2404" t="s">
        <v>1697</v>
      </c>
      <c r="C2404" t="s">
        <v>14763</v>
      </c>
      <c r="D2404" t="s">
        <v>5202</v>
      </c>
      <c r="E2404" t="s">
        <v>20878</v>
      </c>
      <c r="F2404" t="s">
        <v>6837</v>
      </c>
      <c r="G2404" t="s">
        <v>5012</v>
      </c>
      <c r="H2404" t="s">
        <v>4174</v>
      </c>
      <c r="I2404" t="s">
        <v>22206</v>
      </c>
      <c r="J2404" t="s">
        <v>5823</v>
      </c>
      <c r="K2404" t="s">
        <v>3921</v>
      </c>
      <c r="L2404" t="s">
        <v>14764</v>
      </c>
      <c r="M2404" t="s">
        <v>14765</v>
      </c>
      <c r="N2404" t="s">
        <v>6840</v>
      </c>
      <c r="O2404" t="s">
        <v>6616</v>
      </c>
      <c r="P2404">
        <v>57</v>
      </c>
      <c r="S2404" t="s">
        <v>8142</v>
      </c>
      <c r="T2404" t="s">
        <v>8142</v>
      </c>
      <c r="U2404" t="s">
        <v>8142</v>
      </c>
    </row>
    <row r="2405" spans="1:21" x14ac:dyDescent="0.2">
      <c r="A2405">
        <v>495</v>
      </c>
      <c r="B2405" t="s">
        <v>1697</v>
      </c>
      <c r="C2405" t="s">
        <v>14766</v>
      </c>
      <c r="D2405" t="s">
        <v>14767</v>
      </c>
      <c r="F2405" t="s">
        <v>3474</v>
      </c>
      <c r="G2405" t="s">
        <v>4016</v>
      </c>
      <c r="H2405" t="s">
        <v>7018</v>
      </c>
      <c r="I2405" t="s">
        <v>7878</v>
      </c>
      <c r="J2405" t="s">
        <v>3827</v>
      </c>
      <c r="K2405" t="s">
        <v>3497</v>
      </c>
      <c r="L2405" t="s">
        <v>14768</v>
      </c>
      <c r="M2405" t="s">
        <v>14769</v>
      </c>
      <c r="N2405" t="s">
        <v>3394</v>
      </c>
      <c r="O2405" t="s">
        <v>8787</v>
      </c>
      <c r="P2405">
        <v>50</v>
      </c>
      <c r="Q2405" t="s">
        <v>5178</v>
      </c>
      <c r="R2405">
        <v>150</v>
      </c>
      <c r="S2405" t="s">
        <v>9697</v>
      </c>
      <c r="T2405" t="s">
        <v>9697</v>
      </c>
      <c r="U2405" t="s">
        <v>8202</v>
      </c>
    </row>
    <row r="2406" spans="1:21" x14ac:dyDescent="0.2">
      <c r="A2406">
        <v>4950</v>
      </c>
      <c r="B2406" t="s">
        <v>1697</v>
      </c>
      <c r="C2406" t="s">
        <v>14770</v>
      </c>
      <c r="D2406" t="s">
        <v>14771</v>
      </c>
      <c r="F2406" t="s">
        <v>3992</v>
      </c>
      <c r="G2406" t="s">
        <v>3435</v>
      </c>
      <c r="H2406" t="s">
        <v>9795</v>
      </c>
      <c r="I2406" t="s">
        <v>12775</v>
      </c>
      <c r="J2406" t="s">
        <v>6431</v>
      </c>
      <c r="K2406" t="s">
        <v>3430</v>
      </c>
      <c r="L2406" t="s">
        <v>14772</v>
      </c>
      <c r="M2406" t="s">
        <v>14773</v>
      </c>
      <c r="N2406" t="s">
        <v>3394</v>
      </c>
      <c r="O2406" t="s">
        <v>6570</v>
      </c>
      <c r="P2406">
        <v>52</v>
      </c>
      <c r="Q2406" t="s">
        <v>5178</v>
      </c>
      <c r="R2406">
        <v>151</v>
      </c>
      <c r="S2406" t="s">
        <v>14774</v>
      </c>
      <c r="T2406" t="s">
        <v>14774</v>
      </c>
      <c r="U2406" t="s">
        <v>4799</v>
      </c>
    </row>
    <row r="2407" spans="1:21" x14ac:dyDescent="0.2">
      <c r="A2407">
        <v>4951</v>
      </c>
      <c r="B2407" t="s">
        <v>1697</v>
      </c>
      <c r="C2407" t="s">
        <v>6678</v>
      </c>
      <c r="D2407" t="s">
        <v>4678</v>
      </c>
      <c r="E2407" t="s">
        <v>20884</v>
      </c>
      <c r="F2407" t="s">
        <v>7169</v>
      </c>
      <c r="G2407" t="s">
        <v>16766</v>
      </c>
      <c r="H2407" t="s">
        <v>3421</v>
      </c>
      <c r="I2407" t="s">
        <v>22206</v>
      </c>
      <c r="J2407" t="s">
        <v>5823</v>
      </c>
      <c r="K2407" t="s">
        <v>3921</v>
      </c>
      <c r="L2407" t="s">
        <v>6679</v>
      </c>
      <c r="M2407" t="s">
        <v>6680</v>
      </c>
      <c r="N2407" t="s">
        <v>5419</v>
      </c>
    </row>
    <row r="2408" spans="1:21" x14ac:dyDescent="0.2">
      <c r="A2408">
        <v>4952</v>
      </c>
      <c r="B2408" t="s">
        <v>1697</v>
      </c>
      <c r="C2408" t="s">
        <v>14775</v>
      </c>
      <c r="D2408" t="s">
        <v>4678</v>
      </c>
      <c r="E2408" t="s">
        <v>20884</v>
      </c>
      <c r="F2408" t="s">
        <v>7169</v>
      </c>
      <c r="G2408" t="s">
        <v>21546</v>
      </c>
      <c r="H2408" t="s">
        <v>4658</v>
      </c>
      <c r="I2408" t="s">
        <v>22206</v>
      </c>
      <c r="J2408" t="s">
        <v>5823</v>
      </c>
      <c r="K2408" t="s">
        <v>5005</v>
      </c>
      <c r="L2408" t="s">
        <v>10989</v>
      </c>
      <c r="M2408" t="s">
        <v>14776</v>
      </c>
      <c r="O2408" t="s">
        <v>20887</v>
      </c>
      <c r="P2408">
        <v>112</v>
      </c>
      <c r="S2408" t="s">
        <v>6435</v>
      </c>
      <c r="T2408" t="s">
        <v>6435</v>
      </c>
      <c r="U2408" t="s">
        <v>6435</v>
      </c>
    </row>
    <row r="2409" spans="1:21" x14ac:dyDescent="0.2">
      <c r="A2409">
        <v>4953</v>
      </c>
      <c r="B2409" t="s">
        <v>1697</v>
      </c>
      <c r="C2409" t="s">
        <v>14777</v>
      </c>
      <c r="D2409" t="s">
        <v>14778</v>
      </c>
      <c r="F2409" t="s">
        <v>6926</v>
      </c>
      <c r="G2409" t="s">
        <v>3387</v>
      </c>
      <c r="H2409" t="s">
        <v>5045</v>
      </c>
      <c r="I2409" t="s">
        <v>7809</v>
      </c>
      <c r="J2409" t="s">
        <v>3628</v>
      </c>
      <c r="K2409" t="s">
        <v>3430</v>
      </c>
      <c r="L2409" t="s">
        <v>14779</v>
      </c>
      <c r="M2409" t="s">
        <v>14780</v>
      </c>
      <c r="N2409" t="s">
        <v>3394</v>
      </c>
      <c r="Q2409" t="s">
        <v>5178</v>
      </c>
      <c r="R2409">
        <v>151</v>
      </c>
      <c r="S2409" t="s">
        <v>14704</v>
      </c>
      <c r="T2409" t="s">
        <v>14704</v>
      </c>
      <c r="U2409" t="s">
        <v>14704</v>
      </c>
    </row>
    <row r="2410" spans="1:21" x14ac:dyDescent="0.2">
      <c r="A2410">
        <v>4955</v>
      </c>
      <c r="B2410" t="s">
        <v>3416</v>
      </c>
      <c r="C2410" t="s">
        <v>14781</v>
      </c>
      <c r="D2410" t="s">
        <v>10988</v>
      </c>
      <c r="F2410" t="s">
        <v>5773</v>
      </c>
      <c r="G2410" t="s">
        <v>3420</v>
      </c>
      <c r="H2410" t="s">
        <v>3421</v>
      </c>
      <c r="I2410" t="s">
        <v>22254</v>
      </c>
      <c r="J2410" t="s">
        <v>5823</v>
      </c>
      <c r="K2410" t="s">
        <v>6880</v>
      </c>
      <c r="L2410" t="s">
        <v>14782</v>
      </c>
      <c r="M2410" t="s">
        <v>14783</v>
      </c>
      <c r="S2410" t="s">
        <v>8690</v>
      </c>
      <c r="T2410" t="s">
        <v>8690</v>
      </c>
      <c r="U2410" t="s">
        <v>8690</v>
      </c>
    </row>
    <row r="2411" spans="1:21" x14ac:dyDescent="0.2">
      <c r="A2411">
        <v>4957</v>
      </c>
      <c r="B2411" t="s">
        <v>1697</v>
      </c>
      <c r="C2411" t="s">
        <v>14784</v>
      </c>
      <c r="D2411" t="s">
        <v>14785</v>
      </c>
      <c r="F2411" t="s">
        <v>6926</v>
      </c>
      <c r="G2411" t="s">
        <v>3885</v>
      </c>
      <c r="H2411" t="s">
        <v>3793</v>
      </c>
      <c r="I2411" t="s">
        <v>3627</v>
      </c>
      <c r="J2411" t="s">
        <v>4934</v>
      </c>
      <c r="K2411" t="s">
        <v>3430</v>
      </c>
      <c r="L2411" t="s">
        <v>14786</v>
      </c>
      <c r="M2411" t="s">
        <v>14787</v>
      </c>
      <c r="N2411" t="s">
        <v>3433</v>
      </c>
      <c r="O2411" t="s">
        <v>22242</v>
      </c>
      <c r="P2411">
        <v>18</v>
      </c>
      <c r="Q2411" t="s">
        <v>4485</v>
      </c>
      <c r="R2411">
        <v>171</v>
      </c>
      <c r="S2411" t="s">
        <v>4233</v>
      </c>
      <c r="T2411" t="s">
        <v>4233</v>
      </c>
      <c r="U2411" t="s">
        <v>14788</v>
      </c>
    </row>
    <row r="2412" spans="1:21" x14ac:dyDescent="0.2">
      <c r="A2412">
        <v>496</v>
      </c>
      <c r="B2412" t="s">
        <v>1697</v>
      </c>
      <c r="C2412" t="s">
        <v>14789</v>
      </c>
      <c r="D2412" t="s">
        <v>14790</v>
      </c>
      <c r="F2412" t="s">
        <v>3552</v>
      </c>
      <c r="G2412" t="s">
        <v>3387</v>
      </c>
      <c r="H2412" t="s">
        <v>7245</v>
      </c>
      <c r="I2412" t="s">
        <v>8790</v>
      </c>
      <c r="J2412" t="s">
        <v>3411</v>
      </c>
      <c r="K2412" t="s">
        <v>3545</v>
      </c>
      <c r="L2412" t="s">
        <v>14791</v>
      </c>
      <c r="M2412" t="s">
        <v>14792</v>
      </c>
      <c r="N2412" t="s">
        <v>3433</v>
      </c>
      <c r="O2412" t="s">
        <v>5396</v>
      </c>
      <c r="P2412">
        <v>53</v>
      </c>
      <c r="Q2412" t="s">
        <v>5178</v>
      </c>
      <c r="R2412">
        <v>150</v>
      </c>
      <c r="S2412" t="s">
        <v>10810</v>
      </c>
      <c r="T2412" t="s">
        <v>10810</v>
      </c>
      <c r="U2412" t="s">
        <v>8794</v>
      </c>
    </row>
    <row r="2413" spans="1:21" x14ac:dyDescent="0.2">
      <c r="A2413">
        <v>4961</v>
      </c>
      <c r="B2413" t="s">
        <v>1697</v>
      </c>
      <c r="C2413" t="s">
        <v>14793</v>
      </c>
      <c r="D2413" t="s">
        <v>5202</v>
      </c>
      <c r="E2413" t="s">
        <v>20878</v>
      </c>
      <c r="F2413" t="s">
        <v>6837</v>
      </c>
      <c r="G2413" t="s">
        <v>21457</v>
      </c>
      <c r="H2413" t="s">
        <v>4658</v>
      </c>
      <c r="I2413" t="s">
        <v>22206</v>
      </c>
      <c r="J2413" t="s">
        <v>5823</v>
      </c>
      <c r="K2413" t="s">
        <v>3422</v>
      </c>
      <c r="L2413" t="s">
        <v>14795</v>
      </c>
      <c r="M2413" t="s">
        <v>14796</v>
      </c>
      <c r="N2413" t="s">
        <v>6908</v>
      </c>
      <c r="O2413" t="s">
        <v>5326</v>
      </c>
      <c r="P2413">
        <v>56</v>
      </c>
      <c r="S2413" t="s">
        <v>14797</v>
      </c>
      <c r="T2413" t="s">
        <v>14797</v>
      </c>
      <c r="U2413" t="s">
        <v>14797</v>
      </c>
    </row>
    <row r="2414" spans="1:21" x14ac:dyDescent="0.2">
      <c r="A2414">
        <v>4962</v>
      </c>
      <c r="B2414" t="s">
        <v>1697</v>
      </c>
      <c r="C2414" t="s">
        <v>14798</v>
      </c>
      <c r="D2414" t="s">
        <v>4678</v>
      </c>
      <c r="E2414" t="s">
        <v>20884</v>
      </c>
      <c r="F2414" t="s">
        <v>7169</v>
      </c>
      <c r="G2414" t="s">
        <v>21026</v>
      </c>
      <c r="H2414" t="s">
        <v>3421</v>
      </c>
      <c r="I2414" t="s">
        <v>22206</v>
      </c>
      <c r="J2414" t="s">
        <v>5823</v>
      </c>
      <c r="K2414" t="s">
        <v>5005</v>
      </c>
      <c r="L2414" t="s">
        <v>14799</v>
      </c>
      <c r="M2414" t="s">
        <v>11243</v>
      </c>
      <c r="N2414" t="s">
        <v>21648</v>
      </c>
      <c r="O2414" t="s">
        <v>5326</v>
      </c>
      <c r="P2414">
        <v>56</v>
      </c>
    </row>
    <row r="2415" spans="1:21" x14ac:dyDescent="0.2">
      <c r="A2415">
        <v>4965</v>
      </c>
      <c r="B2415" t="s">
        <v>1697</v>
      </c>
      <c r="C2415" t="s">
        <v>14800</v>
      </c>
      <c r="D2415" t="s">
        <v>6904</v>
      </c>
      <c r="F2415" t="s">
        <v>6175</v>
      </c>
      <c r="G2415" t="s">
        <v>16766</v>
      </c>
      <c r="H2415" t="s">
        <v>3421</v>
      </c>
      <c r="I2415" t="s">
        <v>22206</v>
      </c>
      <c r="J2415" t="s">
        <v>5823</v>
      </c>
      <c r="K2415" t="s">
        <v>3921</v>
      </c>
      <c r="L2415" t="s">
        <v>14801</v>
      </c>
      <c r="M2415" t="s">
        <v>14802</v>
      </c>
      <c r="N2415" t="s">
        <v>5419</v>
      </c>
    </row>
    <row r="2416" spans="1:21" x14ac:dyDescent="0.2">
      <c r="A2416">
        <v>4966</v>
      </c>
      <c r="B2416" t="s">
        <v>1697</v>
      </c>
      <c r="C2416" t="s">
        <v>14803</v>
      </c>
      <c r="D2416" t="s">
        <v>14804</v>
      </c>
      <c r="F2416" t="s">
        <v>7010</v>
      </c>
      <c r="G2416" t="s">
        <v>6229</v>
      </c>
      <c r="H2416" t="s">
        <v>6861</v>
      </c>
      <c r="I2416" t="s">
        <v>12775</v>
      </c>
      <c r="J2416" t="s">
        <v>3521</v>
      </c>
      <c r="K2416" t="s">
        <v>3422</v>
      </c>
      <c r="L2416" t="s">
        <v>14805</v>
      </c>
      <c r="M2416" t="s">
        <v>14806</v>
      </c>
      <c r="O2416" t="s">
        <v>5370</v>
      </c>
      <c r="P2416">
        <v>52</v>
      </c>
      <c r="Q2416" t="s">
        <v>5178</v>
      </c>
      <c r="R2416">
        <v>150</v>
      </c>
      <c r="S2416" t="s">
        <v>14807</v>
      </c>
      <c r="T2416" t="s">
        <v>14807</v>
      </c>
      <c r="U2416" t="s">
        <v>10715</v>
      </c>
    </row>
    <row r="2417" spans="1:21" x14ac:dyDescent="0.2">
      <c r="A2417">
        <v>4967</v>
      </c>
      <c r="B2417" t="s">
        <v>1697</v>
      </c>
      <c r="C2417" t="s">
        <v>14808</v>
      </c>
      <c r="D2417" t="s">
        <v>4678</v>
      </c>
      <c r="E2417" t="s">
        <v>20884</v>
      </c>
      <c r="F2417" t="s">
        <v>7954</v>
      </c>
      <c r="G2417" t="s">
        <v>3625</v>
      </c>
      <c r="H2417" t="s">
        <v>4174</v>
      </c>
      <c r="I2417" t="s">
        <v>7737</v>
      </c>
      <c r="J2417" t="s">
        <v>5477</v>
      </c>
      <c r="K2417" t="s">
        <v>5028</v>
      </c>
      <c r="L2417" t="s">
        <v>14809</v>
      </c>
      <c r="M2417" t="s">
        <v>14810</v>
      </c>
      <c r="N2417" t="s">
        <v>14811</v>
      </c>
      <c r="O2417" t="s">
        <v>5370</v>
      </c>
      <c r="P2417">
        <v>52</v>
      </c>
      <c r="S2417" t="s">
        <v>5125</v>
      </c>
      <c r="T2417" t="s">
        <v>5125</v>
      </c>
      <c r="U2417" t="s">
        <v>5125</v>
      </c>
    </row>
    <row r="2418" spans="1:21" x14ac:dyDescent="0.2">
      <c r="A2418">
        <v>4968</v>
      </c>
      <c r="B2418" t="s">
        <v>1697</v>
      </c>
      <c r="C2418" t="s">
        <v>14812</v>
      </c>
      <c r="D2418" t="s">
        <v>5202</v>
      </c>
      <c r="E2418" t="s">
        <v>20878</v>
      </c>
      <c r="F2418" t="s">
        <v>8177</v>
      </c>
      <c r="G2418" t="s">
        <v>6860</v>
      </c>
      <c r="H2418" t="s">
        <v>4174</v>
      </c>
      <c r="I2418" t="s">
        <v>22206</v>
      </c>
      <c r="J2418" t="s">
        <v>5823</v>
      </c>
      <c r="K2418" t="s">
        <v>3921</v>
      </c>
      <c r="L2418" t="s">
        <v>14813</v>
      </c>
      <c r="M2418" t="s">
        <v>14814</v>
      </c>
      <c r="N2418" t="s">
        <v>6840</v>
      </c>
      <c r="O2418" t="s">
        <v>5370</v>
      </c>
      <c r="P2418">
        <v>52</v>
      </c>
      <c r="S2418" t="s">
        <v>6657</v>
      </c>
      <c r="T2418" t="s">
        <v>6657</v>
      </c>
      <c r="U2418" t="s">
        <v>6657</v>
      </c>
    </row>
    <row r="2419" spans="1:21" x14ac:dyDescent="0.2">
      <c r="A2419">
        <v>4969</v>
      </c>
      <c r="B2419" t="s">
        <v>1697</v>
      </c>
      <c r="C2419" t="s">
        <v>14815</v>
      </c>
      <c r="D2419" t="s">
        <v>5202</v>
      </c>
      <c r="E2419" t="s">
        <v>20878</v>
      </c>
      <c r="F2419" t="s">
        <v>6837</v>
      </c>
      <c r="G2419" t="s">
        <v>16766</v>
      </c>
      <c r="H2419" t="s">
        <v>3421</v>
      </c>
      <c r="I2419" t="s">
        <v>22206</v>
      </c>
      <c r="J2419" t="s">
        <v>5823</v>
      </c>
      <c r="K2419" t="s">
        <v>3921</v>
      </c>
      <c r="L2419" t="s">
        <v>14816</v>
      </c>
      <c r="M2419" t="s">
        <v>14817</v>
      </c>
      <c r="N2419" t="s">
        <v>5419</v>
      </c>
    </row>
    <row r="2420" spans="1:21" x14ac:dyDescent="0.2">
      <c r="A2420">
        <v>497</v>
      </c>
      <c r="B2420" t="s">
        <v>1697</v>
      </c>
      <c r="C2420" t="s">
        <v>14818</v>
      </c>
      <c r="D2420" t="s">
        <v>14819</v>
      </c>
      <c r="F2420" t="s">
        <v>3585</v>
      </c>
      <c r="G2420" t="s">
        <v>3387</v>
      </c>
      <c r="H2420" t="s">
        <v>8172</v>
      </c>
      <c r="I2420" t="s">
        <v>8790</v>
      </c>
      <c r="J2420" t="s">
        <v>3437</v>
      </c>
      <c r="K2420" t="s">
        <v>3545</v>
      </c>
      <c r="L2420" t="s">
        <v>14820</v>
      </c>
      <c r="M2420" t="s">
        <v>14821</v>
      </c>
      <c r="O2420" t="s">
        <v>5370</v>
      </c>
      <c r="P2420">
        <v>52</v>
      </c>
      <c r="Q2420" t="s">
        <v>5178</v>
      </c>
      <c r="R2420">
        <v>150</v>
      </c>
      <c r="S2420" t="s">
        <v>10234</v>
      </c>
      <c r="T2420" t="s">
        <v>10234</v>
      </c>
      <c r="U2420" t="s">
        <v>8794</v>
      </c>
    </row>
    <row r="2421" spans="1:21" x14ac:dyDescent="0.2">
      <c r="A2421">
        <v>4970</v>
      </c>
      <c r="B2421" t="s">
        <v>1697</v>
      </c>
      <c r="C2421" t="s">
        <v>14822</v>
      </c>
      <c r="D2421" t="s">
        <v>5202</v>
      </c>
      <c r="E2421" t="s">
        <v>20878</v>
      </c>
      <c r="F2421" t="s">
        <v>6837</v>
      </c>
      <c r="G2421" t="s">
        <v>21544</v>
      </c>
      <c r="H2421" t="s">
        <v>4174</v>
      </c>
      <c r="I2421" t="s">
        <v>22206</v>
      </c>
      <c r="J2421" t="s">
        <v>5823</v>
      </c>
      <c r="K2421" t="s">
        <v>3921</v>
      </c>
      <c r="L2421" t="s">
        <v>14823</v>
      </c>
      <c r="M2421" t="s">
        <v>14824</v>
      </c>
      <c r="N2421" t="s">
        <v>6908</v>
      </c>
      <c r="O2421" t="s">
        <v>5370</v>
      </c>
      <c r="P2421">
        <v>52</v>
      </c>
      <c r="S2421" t="s">
        <v>4947</v>
      </c>
      <c r="T2421" t="s">
        <v>4947</v>
      </c>
      <c r="U2421" t="s">
        <v>4947</v>
      </c>
    </row>
    <row r="2422" spans="1:21" x14ac:dyDescent="0.2">
      <c r="A2422">
        <v>4971</v>
      </c>
      <c r="B2422" t="s">
        <v>1697</v>
      </c>
      <c r="C2422" t="s">
        <v>14825</v>
      </c>
      <c r="D2422" t="s">
        <v>4678</v>
      </c>
      <c r="E2422" t="s">
        <v>20884</v>
      </c>
      <c r="F2422" t="s">
        <v>7169</v>
      </c>
      <c r="G2422" t="s">
        <v>14794</v>
      </c>
      <c r="H2422" t="s">
        <v>4174</v>
      </c>
      <c r="I2422" t="s">
        <v>22206</v>
      </c>
      <c r="J2422" t="s">
        <v>5823</v>
      </c>
      <c r="K2422" t="s">
        <v>5005</v>
      </c>
      <c r="L2422" t="s">
        <v>14826</v>
      </c>
      <c r="M2422" t="s">
        <v>14827</v>
      </c>
      <c r="N2422" t="s">
        <v>6908</v>
      </c>
      <c r="O2422" t="s">
        <v>6616</v>
      </c>
      <c r="P2422">
        <v>57</v>
      </c>
      <c r="S2422" t="s">
        <v>4639</v>
      </c>
      <c r="T2422" t="s">
        <v>4639</v>
      </c>
      <c r="U2422" t="s">
        <v>4639</v>
      </c>
    </row>
    <row r="2423" spans="1:21" x14ac:dyDescent="0.2">
      <c r="A2423">
        <v>4972</v>
      </c>
      <c r="B2423" t="s">
        <v>1697</v>
      </c>
      <c r="C2423" t="s">
        <v>14828</v>
      </c>
      <c r="D2423" t="s">
        <v>4678</v>
      </c>
      <c r="E2423" t="s">
        <v>20884</v>
      </c>
      <c r="F2423" t="s">
        <v>7954</v>
      </c>
      <c r="G2423" t="s">
        <v>3542</v>
      </c>
      <c r="H2423" t="s">
        <v>4174</v>
      </c>
      <c r="I2423" t="s">
        <v>22206</v>
      </c>
      <c r="J2423" t="s">
        <v>5823</v>
      </c>
      <c r="K2423" t="s">
        <v>5028</v>
      </c>
      <c r="L2423" t="s">
        <v>14829</v>
      </c>
      <c r="M2423" t="s">
        <v>14830</v>
      </c>
      <c r="O2423" t="s">
        <v>6570</v>
      </c>
      <c r="P2423">
        <v>52</v>
      </c>
      <c r="S2423" t="s">
        <v>8543</v>
      </c>
      <c r="T2423" t="s">
        <v>8543</v>
      </c>
      <c r="U2423" t="s">
        <v>8543</v>
      </c>
    </row>
    <row r="2424" spans="1:21" x14ac:dyDescent="0.2">
      <c r="A2424">
        <v>4973</v>
      </c>
      <c r="B2424" t="s">
        <v>1697</v>
      </c>
      <c r="C2424" t="s">
        <v>14831</v>
      </c>
      <c r="D2424" t="s">
        <v>5202</v>
      </c>
      <c r="E2424" t="s">
        <v>20879</v>
      </c>
      <c r="F2424" t="s">
        <v>6837</v>
      </c>
      <c r="G2424" t="s">
        <v>22343</v>
      </c>
      <c r="H2424" t="s">
        <v>4174</v>
      </c>
      <c r="I2424" t="s">
        <v>22206</v>
      </c>
      <c r="J2424" t="s">
        <v>5823</v>
      </c>
      <c r="K2424" t="s">
        <v>3921</v>
      </c>
      <c r="L2424" t="s">
        <v>14832</v>
      </c>
      <c r="M2424" t="s">
        <v>14833</v>
      </c>
      <c r="N2424" t="s">
        <v>22234</v>
      </c>
      <c r="O2424" t="s">
        <v>5370</v>
      </c>
      <c r="P2424">
        <v>52</v>
      </c>
      <c r="S2424" t="s">
        <v>6657</v>
      </c>
      <c r="T2424" t="s">
        <v>6657</v>
      </c>
      <c r="U2424" t="s">
        <v>6657</v>
      </c>
    </row>
    <row r="2425" spans="1:21" x14ac:dyDescent="0.2">
      <c r="A2425">
        <v>4974</v>
      </c>
      <c r="B2425" t="s">
        <v>1697</v>
      </c>
      <c r="C2425" t="s">
        <v>14834</v>
      </c>
      <c r="D2425" t="s">
        <v>5202</v>
      </c>
      <c r="E2425" t="s">
        <v>20878</v>
      </c>
      <c r="F2425" t="s">
        <v>7919</v>
      </c>
      <c r="G2425" t="s">
        <v>16766</v>
      </c>
      <c r="H2425" t="s">
        <v>3421</v>
      </c>
      <c r="I2425" t="s">
        <v>22206</v>
      </c>
      <c r="J2425" t="s">
        <v>5823</v>
      </c>
      <c r="K2425" t="s">
        <v>5005</v>
      </c>
      <c r="L2425" t="s">
        <v>14835</v>
      </c>
      <c r="M2425" t="s">
        <v>14836</v>
      </c>
      <c r="N2425" t="s">
        <v>6850</v>
      </c>
    </row>
    <row r="2426" spans="1:21" x14ac:dyDescent="0.2">
      <c r="A2426">
        <v>4975</v>
      </c>
      <c r="B2426" t="s">
        <v>1697</v>
      </c>
      <c r="C2426" t="s">
        <v>14837</v>
      </c>
      <c r="D2426" t="s">
        <v>5202</v>
      </c>
      <c r="E2426" t="s">
        <v>20879</v>
      </c>
      <c r="F2426" t="s">
        <v>6837</v>
      </c>
      <c r="G2426" t="s">
        <v>5012</v>
      </c>
      <c r="H2426" t="s">
        <v>4174</v>
      </c>
      <c r="I2426" t="s">
        <v>22206</v>
      </c>
      <c r="J2426" t="s">
        <v>5823</v>
      </c>
      <c r="K2426" t="s">
        <v>3921</v>
      </c>
      <c r="L2426" t="s">
        <v>14838</v>
      </c>
      <c r="M2426" t="s">
        <v>14839</v>
      </c>
      <c r="N2426" t="s">
        <v>6840</v>
      </c>
      <c r="O2426" t="s">
        <v>5370</v>
      </c>
      <c r="P2426">
        <v>52</v>
      </c>
      <c r="S2426" t="s">
        <v>7142</v>
      </c>
      <c r="T2426" t="s">
        <v>7142</v>
      </c>
      <c r="U2426" t="s">
        <v>7142</v>
      </c>
    </row>
    <row r="2427" spans="1:21" x14ac:dyDescent="0.2">
      <c r="A2427">
        <v>4976</v>
      </c>
      <c r="B2427" t="s">
        <v>1697</v>
      </c>
      <c r="C2427" t="s">
        <v>14840</v>
      </c>
      <c r="D2427" t="s">
        <v>6904</v>
      </c>
      <c r="F2427" t="s">
        <v>6175</v>
      </c>
      <c r="G2427" t="s">
        <v>5547</v>
      </c>
      <c r="H2427" t="s">
        <v>4174</v>
      </c>
      <c r="I2427" t="s">
        <v>22206</v>
      </c>
      <c r="J2427" t="s">
        <v>5823</v>
      </c>
      <c r="K2427" t="s">
        <v>3921</v>
      </c>
      <c r="L2427" t="s">
        <v>14841</v>
      </c>
      <c r="M2427" t="s">
        <v>14842</v>
      </c>
      <c r="N2427" t="s">
        <v>6908</v>
      </c>
      <c r="O2427" t="s">
        <v>6616</v>
      </c>
      <c r="P2427">
        <v>57</v>
      </c>
      <c r="S2427" t="s">
        <v>8142</v>
      </c>
      <c r="T2427" t="s">
        <v>8142</v>
      </c>
      <c r="U2427" t="s">
        <v>8142</v>
      </c>
    </row>
    <row r="2428" spans="1:21" x14ac:dyDescent="0.2">
      <c r="A2428">
        <v>4977</v>
      </c>
      <c r="B2428" t="s">
        <v>1697</v>
      </c>
      <c r="C2428" t="s">
        <v>14843</v>
      </c>
      <c r="D2428" t="s">
        <v>4678</v>
      </c>
      <c r="E2428" t="s">
        <v>20884</v>
      </c>
      <c r="F2428" t="s">
        <v>7954</v>
      </c>
      <c r="G2428" t="s">
        <v>3387</v>
      </c>
      <c r="H2428" t="s">
        <v>4174</v>
      </c>
      <c r="I2428" t="s">
        <v>22206</v>
      </c>
      <c r="J2428" t="s">
        <v>5823</v>
      </c>
      <c r="K2428" t="s">
        <v>3921</v>
      </c>
      <c r="L2428" t="s">
        <v>14844</v>
      </c>
      <c r="M2428" t="s">
        <v>14845</v>
      </c>
      <c r="O2428" t="s">
        <v>6616</v>
      </c>
      <c r="P2428">
        <v>57</v>
      </c>
      <c r="S2428" t="s">
        <v>13661</v>
      </c>
      <c r="T2428" t="s">
        <v>13661</v>
      </c>
      <c r="U2428" t="s">
        <v>13661</v>
      </c>
    </row>
    <row r="2429" spans="1:21" x14ac:dyDescent="0.2">
      <c r="A2429">
        <v>4978</v>
      </c>
      <c r="B2429" t="s">
        <v>1697</v>
      </c>
      <c r="C2429" t="s">
        <v>14846</v>
      </c>
      <c r="D2429" t="s">
        <v>4678</v>
      </c>
      <c r="E2429" t="s">
        <v>20884</v>
      </c>
      <c r="F2429" t="s">
        <v>7954</v>
      </c>
      <c r="G2429" t="s">
        <v>6229</v>
      </c>
      <c r="H2429" t="s">
        <v>4174</v>
      </c>
      <c r="I2429" t="s">
        <v>22206</v>
      </c>
      <c r="J2429" t="s">
        <v>5823</v>
      </c>
      <c r="K2429" t="s">
        <v>3430</v>
      </c>
      <c r="L2429" t="s">
        <v>14847</v>
      </c>
      <c r="M2429" t="s">
        <v>14848</v>
      </c>
      <c r="O2429" t="s">
        <v>6616</v>
      </c>
      <c r="P2429">
        <v>57</v>
      </c>
      <c r="S2429" t="s">
        <v>5001</v>
      </c>
      <c r="T2429" t="s">
        <v>5001</v>
      </c>
      <c r="U2429" t="s">
        <v>5001</v>
      </c>
    </row>
    <row r="2430" spans="1:21" x14ac:dyDescent="0.2">
      <c r="A2430">
        <v>4979</v>
      </c>
      <c r="B2430" t="s">
        <v>1697</v>
      </c>
      <c r="C2430" t="s">
        <v>14849</v>
      </c>
      <c r="D2430" t="s">
        <v>4678</v>
      </c>
      <c r="E2430" t="s">
        <v>20884</v>
      </c>
      <c r="F2430" t="s">
        <v>7954</v>
      </c>
      <c r="G2430" t="s">
        <v>10583</v>
      </c>
      <c r="H2430" t="s">
        <v>4174</v>
      </c>
      <c r="I2430" t="s">
        <v>22206</v>
      </c>
      <c r="J2430" t="s">
        <v>5823</v>
      </c>
      <c r="K2430" t="s">
        <v>3430</v>
      </c>
      <c r="L2430" t="s">
        <v>14850</v>
      </c>
      <c r="M2430" t="s">
        <v>14851</v>
      </c>
      <c r="O2430" t="s">
        <v>6616</v>
      </c>
      <c r="P2430">
        <v>57</v>
      </c>
      <c r="S2430" t="s">
        <v>8359</v>
      </c>
      <c r="T2430" t="s">
        <v>8359</v>
      </c>
      <c r="U2430" t="s">
        <v>8359</v>
      </c>
    </row>
    <row r="2431" spans="1:21" ht="191.25" x14ac:dyDescent="0.2">
      <c r="A2431">
        <v>498</v>
      </c>
      <c r="B2431" t="s">
        <v>1697</v>
      </c>
      <c r="C2431" t="s">
        <v>14852</v>
      </c>
      <c r="D2431" t="s">
        <v>14853</v>
      </c>
      <c r="F2431" t="s">
        <v>3552</v>
      </c>
      <c r="G2431" t="s">
        <v>4016</v>
      </c>
      <c r="H2431" t="s">
        <v>8919</v>
      </c>
      <c r="I2431" t="s">
        <v>8790</v>
      </c>
      <c r="J2431" t="s">
        <v>7664</v>
      </c>
      <c r="K2431" t="s">
        <v>3545</v>
      </c>
      <c r="L2431" t="s">
        <v>14854</v>
      </c>
      <c r="M2431" t="s">
        <v>14855</v>
      </c>
      <c r="N2431" s="54" t="s">
        <v>8870</v>
      </c>
      <c r="O2431" t="s">
        <v>5177</v>
      </c>
      <c r="P2431">
        <v>50</v>
      </c>
      <c r="Q2431" t="s">
        <v>5178</v>
      </c>
      <c r="R2431">
        <v>150</v>
      </c>
      <c r="S2431" t="s">
        <v>9995</v>
      </c>
      <c r="T2431" t="s">
        <v>9995</v>
      </c>
      <c r="U2431" t="s">
        <v>8794</v>
      </c>
    </row>
    <row r="2432" spans="1:21" x14ac:dyDescent="0.2">
      <c r="A2432">
        <v>4980</v>
      </c>
      <c r="B2432" t="s">
        <v>1697</v>
      </c>
      <c r="C2432" t="s">
        <v>14856</v>
      </c>
      <c r="D2432" t="s">
        <v>4678</v>
      </c>
      <c r="E2432" t="s">
        <v>20884</v>
      </c>
      <c r="F2432" t="s">
        <v>7169</v>
      </c>
      <c r="G2432" t="s">
        <v>3747</v>
      </c>
      <c r="H2432" t="s">
        <v>4174</v>
      </c>
      <c r="I2432" t="s">
        <v>22206</v>
      </c>
      <c r="J2432" t="s">
        <v>5823</v>
      </c>
      <c r="K2432" t="s">
        <v>5005</v>
      </c>
      <c r="L2432" t="s">
        <v>14857</v>
      </c>
      <c r="M2432" t="s">
        <v>14858</v>
      </c>
      <c r="N2432" t="s">
        <v>6908</v>
      </c>
      <c r="O2432" t="s">
        <v>20887</v>
      </c>
      <c r="P2432">
        <v>112</v>
      </c>
      <c r="S2432" t="s">
        <v>4639</v>
      </c>
      <c r="T2432" t="s">
        <v>4639</v>
      </c>
      <c r="U2432" t="s">
        <v>4639</v>
      </c>
    </row>
    <row r="2433" spans="1:21" x14ac:dyDescent="0.2">
      <c r="A2433">
        <v>4981</v>
      </c>
      <c r="B2433" t="s">
        <v>1697</v>
      </c>
      <c r="C2433" t="s">
        <v>14859</v>
      </c>
      <c r="D2433" t="s">
        <v>4678</v>
      </c>
      <c r="E2433" t="s">
        <v>20884</v>
      </c>
      <c r="F2433" t="s">
        <v>7169</v>
      </c>
      <c r="G2433" t="s">
        <v>21546</v>
      </c>
      <c r="H2433" t="s">
        <v>4174</v>
      </c>
      <c r="I2433" t="s">
        <v>22206</v>
      </c>
      <c r="J2433" t="s">
        <v>5823</v>
      </c>
      <c r="K2433" t="s">
        <v>5005</v>
      </c>
      <c r="L2433" t="s">
        <v>14860</v>
      </c>
      <c r="M2433" t="s">
        <v>14861</v>
      </c>
      <c r="N2433" t="s">
        <v>6908</v>
      </c>
      <c r="O2433" t="s">
        <v>5370</v>
      </c>
      <c r="P2433">
        <v>52</v>
      </c>
      <c r="S2433" t="s">
        <v>14862</v>
      </c>
      <c r="T2433" t="s">
        <v>14862</v>
      </c>
      <c r="U2433" t="s">
        <v>14862</v>
      </c>
    </row>
    <row r="2434" spans="1:21" x14ac:dyDescent="0.2">
      <c r="A2434">
        <v>4982</v>
      </c>
      <c r="B2434" t="s">
        <v>1697</v>
      </c>
      <c r="C2434" t="s">
        <v>14863</v>
      </c>
      <c r="D2434" t="s">
        <v>14864</v>
      </c>
      <c r="F2434" t="s">
        <v>3585</v>
      </c>
      <c r="G2434" t="s">
        <v>21457</v>
      </c>
      <c r="H2434" t="s">
        <v>3945</v>
      </c>
      <c r="I2434" t="s">
        <v>5631</v>
      </c>
      <c r="J2434" t="s">
        <v>3671</v>
      </c>
      <c r="K2434" t="s">
        <v>3430</v>
      </c>
      <c r="L2434" t="s">
        <v>14865</v>
      </c>
      <c r="M2434" t="s">
        <v>14866</v>
      </c>
      <c r="O2434" t="s">
        <v>20887</v>
      </c>
      <c r="P2434">
        <v>112</v>
      </c>
      <c r="Q2434" t="s">
        <v>5178</v>
      </c>
      <c r="R2434">
        <v>151</v>
      </c>
      <c r="S2434" t="s">
        <v>14867</v>
      </c>
      <c r="T2434" t="s">
        <v>14867</v>
      </c>
      <c r="U2434" t="s">
        <v>3682</v>
      </c>
    </row>
    <row r="2435" spans="1:21" x14ac:dyDescent="0.2">
      <c r="A2435">
        <v>4983</v>
      </c>
      <c r="B2435" t="s">
        <v>1697</v>
      </c>
      <c r="C2435" t="s">
        <v>14868</v>
      </c>
      <c r="D2435" t="s">
        <v>5202</v>
      </c>
      <c r="E2435" t="s">
        <v>20878</v>
      </c>
      <c r="F2435" t="s">
        <v>6837</v>
      </c>
      <c r="G2435" t="s">
        <v>16766</v>
      </c>
      <c r="H2435" t="s">
        <v>6237</v>
      </c>
      <c r="I2435" t="s">
        <v>22206</v>
      </c>
      <c r="J2435" t="s">
        <v>5823</v>
      </c>
      <c r="K2435" t="s">
        <v>3921</v>
      </c>
      <c r="L2435" t="s">
        <v>14869</v>
      </c>
      <c r="M2435" t="s">
        <v>14870</v>
      </c>
      <c r="N2435" t="s">
        <v>6850</v>
      </c>
    </row>
    <row r="2436" spans="1:21" x14ac:dyDescent="0.2">
      <c r="A2436">
        <v>4985</v>
      </c>
      <c r="B2436" t="s">
        <v>1697</v>
      </c>
      <c r="C2436" t="s">
        <v>14871</v>
      </c>
      <c r="D2436" t="s">
        <v>5202</v>
      </c>
      <c r="E2436" t="s">
        <v>20879</v>
      </c>
      <c r="F2436" t="s">
        <v>8177</v>
      </c>
      <c r="G2436" t="s">
        <v>21546</v>
      </c>
      <c r="H2436" t="s">
        <v>4658</v>
      </c>
      <c r="I2436" t="s">
        <v>22206</v>
      </c>
      <c r="J2436" t="s">
        <v>5823</v>
      </c>
      <c r="K2436" t="s">
        <v>3921</v>
      </c>
      <c r="L2436" t="s">
        <v>14872</v>
      </c>
      <c r="M2436" t="s">
        <v>14873</v>
      </c>
      <c r="N2436" t="s">
        <v>6908</v>
      </c>
      <c r="O2436" t="s">
        <v>5326</v>
      </c>
      <c r="P2436">
        <v>56</v>
      </c>
      <c r="S2436" t="s">
        <v>14874</v>
      </c>
      <c r="T2436" t="s">
        <v>14874</v>
      </c>
      <c r="U2436" t="s">
        <v>14874</v>
      </c>
    </row>
    <row r="2437" spans="1:21" x14ac:dyDescent="0.2">
      <c r="A2437">
        <v>4986</v>
      </c>
      <c r="B2437" t="s">
        <v>1697</v>
      </c>
      <c r="C2437" t="s">
        <v>14875</v>
      </c>
      <c r="D2437" t="s">
        <v>5202</v>
      </c>
      <c r="E2437" t="s">
        <v>20879</v>
      </c>
      <c r="F2437" t="s">
        <v>6837</v>
      </c>
      <c r="G2437" t="s">
        <v>3435</v>
      </c>
      <c r="H2437" t="s">
        <v>4174</v>
      </c>
      <c r="I2437" t="s">
        <v>22206</v>
      </c>
      <c r="J2437" t="s">
        <v>5823</v>
      </c>
      <c r="K2437" t="s">
        <v>3921</v>
      </c>
      <c r="L2437" t="s">
        <v>14876</v>
      </c>
      <c r="M2437" t="s">
        <v>14877</v>
      </c>
      <c r="N2437" t="s">
        <v>6840</v>
      </c>
      <c r="O2437" t="s">
        <v>20887</v>
      </c>
      <c r="P2437">
        <v>112</v>
      </c>
      <c r="S2437" t="s">
        <v>14878</v>
      </c>
      <c r="T2437" t="s">
        <v>14878</v>
      </c>
      <c r="U2437" t="s">
        <v>14878</v>
      </c>
    </row>
    <row r="2438" spans="1:21" x14ac:dyDescent="0.2">
      <c r="A2438">
        <v>4987</v>
      </c>
      <c r="B2438" t="s">
        <v>1697</v>
      </c>
      <c r="C2438" t="s">
        <v>14879</v>
      </c>
      <c r="D2438" t="s">
        <v>5202</v>
      </c>
      <c r="E2438" t="s">
        <v>20879</v>
      </c>
      <c r="F2438" t="s">
        <v>6837</v>
      </c>
      <c r="G2438" t="s">
        <v>8324</v>
      </c>
      <c r="H2438" t="s">
        <v>4174</v>
      </c>
      <c r="I2438" t="s">
        <v>9165</v>
      </c>
      <c r="J2438" t="s">
        <v>3671</v>
      </c>
      <c r="K2438" t="s">
        <v>3921</v>
      </c>
      <c r="L2438" t="s">
        <v>14880</v>
      </c>
      <c r="M2438" t="s">
        <v>14881</v>
      </c>
      <c r="O2438" t="s">
        <v>3405</v>
      </c>
      <c r="P2438">
        <v>114</v>
      </c>
      <c r="Q2438" t="s">
        <v>5178</v>
      </c>
      <c r="R2438">
        <v>151</v>
      </c>
      <c r="S2438" t="s">
        <v>4947</v>
      </c>
      <c r="T2438" t="s">
        <v>4799</v>
      </c>
      <c r="U2438" t="s">
        <v>4799</v>
      </c>
    </row>
    <row r="2439" spans="1:21" x14ac:dyDescent="0.2">
      <c r="A2439">
        <v>4988</v>
      </c>
      <c r="B2439" t="s">
        <v>1697</v>
      </c>
      <c r="C2439" t="s">
        <v>14882</v>
      </c>
      <c r="D2439" t="s">
        <v>5202</v>
      </c>
      <c r="E2439" t="s">
        <v>20878</v>
      </c>
      <c r="F2439" t="s">
        <v>6837</v>
      </c>
      <c r="G2439" t="s">
        <v>21457</v>
      </c>
      <c r="H2439" t="s">
        <v>4174</v>
      </c>
      <c r="I2439" t="s">
        <v>22206</v>
      </c>
      <c r="J2439" t="s">
        <v>5823</v>
      </c>
      <c r="K2439" t="s">
        <v>3921</v>
      </c>
      <c r="L2439" t="s">
        <v>14883</v>
      </c>
      <c r="M2439" t="s">
        <v>14884</v>
      </c>
      <c r="N2439" t="s">
        <v>6840</v>
      </c>
      <c r="O2439" t="s">
        <v>20887</v>
      </c>
      <c r="P2439">
        <v>112</v>
      </c>
      <c r="S2439" t="s">
        <v>14878</v>
      </c>
      <c r="T2439" t="s">
        <v>14878</v>
      </c>
      <c r="U2439" t="s">
        <v>14878</v>
      </c>
    </row>
    <row r="2440" spans="1:21" x14ac:dyDescent="0.2">
      <c r="A2440">
        <v>4989</v>
      </c>
      <c r="B2440" t="s">
        <v>1697</v>
      </c>
      <c r="C2440" t="s">
        <v>14885</v>
      </c>
      <c r="D2440" t="s">
        <v>5202</v>
      </c>
      <c r="E2440" t="s">
        <v>20879</v>
      </c>
      <c r="F2440" t="s">
        <v>6837</v>
      </c>
      <c r="G2440" t="s">
        <v>21649</v>
      </c>
      <c r="H2440" t="s">
        <v>4174</v>
      </c>
      <c r="I2440" t="s">
        <v>22206</v>
      </c>
      <c r="J2440" t="s">
        <v>5823</v>
      </c>
      <c r="K2440" t="s">
        <v>3921</v>
      </c>
      <c r="L2440" t="s">
        <v>14886</v>
      </c>
      <c r="M2440" t="s">
        <v>14887</v>
      </c>
      <c r="N2440" t="s">
        <v>6840</v>
      </c>
      <c r="O2440" t="s">
        <v>6551</v>
      </c>
      <c r="P2440">
        <v>55</v>
      </c>
      <c r="S2440" t="s">
        <v>8142</v>
      </c>
      <c r="T2440" t="s">
        <v>8142</v>
      </c>
      <c r="U2440" t="s">
        <v>8142</v>
      </c>
    </row>
    <row r="2441" spans="1:21" x14ac:dyDescent="0.2">
      <c r="A2441">
        <v>499</v>
      </c>
      <c r="B2441" t="s">
        <v>1697</v>
      </c>
      <c r="C2441" t="s">
        <v>14888</v>
      </c>
      <c r="D2441" t="s">
        <v>14889</v>
      </c>
      <c r="F2441" t="s">
        <v>3474</v>
      </c>
      <c r="G2441" t="s">
        <v>3465</v>
      </c>
      <c r="H2441" t="s">
        <v>7490</v>
      </c>
      <c r="I2441" t="s">
        <v>22251</v>
      </c>
      <c r="J2441" t="s">
        <v>8892</v>
      </c>
      <c r="K2441" t="s">
        <v>3430</v>
      </c>
      <c r="L2441" t="s">
        <v>14890</v>
      </c>
      <c r="M2441" t="s">
        <v>14891</v>
      </c>
      <c r="N2441" t="s">
        <v>4513</v>
      </c>
      <c r="O2441" t="s">
        <v>5177</v>
      </c>
      <c r="P2441">
        <v>50</v>
      </c>
      <c r="Q2441" t="s">
        <v>5178</v>
      </c>
      <c r="R2441">
        <v>150</v>
      </c>
      <c r="S2441" t="s">
        <v>8705</v>
      </c>
      <c r="T2441" t="s">
        <v>8705</v>
      </c>
      <c r="U2441" t="s">
        <v>3740</v>
      </c>
    </row>
    <row r="2442" spans="1:21" x14ac:dyDescent="0.2">
      <c r="A2442">
        <v>4990</v>
      </c>
      <c r="B2442" t="s">
        <v>1697</v>
      </c>
      <c r="C2442" t="s">
        <v>14892</v>
      </c>
      <c r="D2442" t="s">
        <v>5202</v>
      </c>
      <c r="E2442" t="s">
        <v>20878</v>
      </c>
      <c r="F2442" t="s">
        <v>6837</v>
      </c>
      <c r="G2442" t="s">
        <v>5547</v>
      </c>
      <c r="H2442" t="s">
        <v>4658</v>
      </c>
      <c r="I2442" t="s">
        <v>22206</v>
      </c>
      <c r="J2442" t="s">
        <v>5823</v>
      </c>
      <c r="K2442" t="s">
        <v>3422</v>
      </c>
      <c r="L2442" t="s">
        <v>14893</v>
      </c>
      <c r="M2442" t="s">
        <v>14894</v>
      </c>
      <c r="N2442" t="s">
        <v>6908</v>
      </c>
      <c r="O2442" t="s">
        <v>5263</v>
      </c>
      <c r="P2442">
        <v>54</v>
      </c>
      <c r="S2442" t="s">
        <v>4947</v>
      </c>
      <c r="T2442" t="s">
        <v>4947</v>
      </c>
      <c r="U2442" t="s">
        <v>4947</v>
      </c>
    </row>
    <row r="2443" spans="1:21" x14ac:dyDescent="0.2">
      <c r="A2443">
        <v>4991</v>
      </c>
      <c r="B2443" t="s">
        <v>1697</v>
      </c>
      <c r="C2443" t="s">
        <v>14895</v>
      </c>
      <c r="D2443" t="s">
        <v>5202</v>
      </c>
      <c r="E2443" t="s">
        <v>20878</v>
      </c>
      <c r="F2443" t="s">
        <v>6837</v>
      </c>
      <c r="G2443" t="s">
        <v>16766</v>
      </c>
      <c r="H2443" t="s">
        <v>3421</v>
      </c>
      <c r="I2443" t="s">
        <v>22206</v>
      </c>
      <c r="J2443" t="s">
        <v>5823</v>
      </c>
      <c r="K2443" t="s">
        <v>3921</v>
      </c>
      <c r="L2443" t="s">
        <v>14896</v>
      </c>
      <c r="M2443" t="s">
        <v>14897</v>
      </c>
      <c r="N2443" t="s">
        <v>5419</v>
      </c>
    </row>
    <row r="2444" spans="1:21" x14ac:dyDescent="0.2">
      <c r="A2444">
        <v>4992</v>
      </c>
      <c r="B2444" t="s">
        <v>1697</v>
      </c>
      <c r="C2444" t="s">
        <v>14898</v>
      </c>
      <c r="D2444" t="s">
        <v>5202</v>
      </c>
      <c r="E2444" t="s">
        <v>20879</v>
      </c>
      <c r="F2444" t="s">
        <v>7919</v>
      </c>
      <c r="G2444" t="s">
        <v>6905</v>
      </c>
      <c r="H2444" t="s">
        <v>4174</v>
      </c>
      <c r="I2444" t="s">
        <v>9165</v>
      </c>
      <c r="J2444" t="s">
        <v>3671</v>
      </c>
      <c r="K2444" t="s">
        <v>3921</v>
      </c>
      <c r="L2444" t="s">
        <v>10984</v>
      </c>
      <c r="M2444" t="s">
        <v>14899</v>
      </c>
      <c r="O2444" t="s">
        <v>5263</v>
      </c>
      <c r="P2444">
        <v>54</v>
      </c>
      <c r="Q2444" t="s">
        <v>5178</v>
      </c>
      <c r="R2444">
        <v>151</v>
      </c>
      <c r="S2444" t="s">
        <v>13164</v>
      </c>
      <c r="T2444" t="s">
        <v>8529</v>
      </c>
      <c r="U2444" t="s">
        <v>8529</v>
      </c>
    </row>
    <row r="2445" spans="1:21" x14ac:dyDescent="0.2">
      <c r="A2445">
        <v>4993</v>
      </c>
      <c r="B2445" t="s">
        <v>1697</v>
      </c>
      <c r="C2445" t="s">
        <v>14900</v>
      </c>
      <c r="D2445" t="s">
        <v>5202</v>
      </c>
      <c r="E2445" t="s">
        <v>20879</v>
      </c>
      <c r="F2445" t="s">
        <v>7919</v>
      </c>
      <c r="G2445" t="s">
        <v>4016</v>
      </c>
      <c r="H2445" t="s">
        <v>4174</v>
      </c>
      <c r="I2445" t="s">
        <v>22206</v>
      </c>
      <c r="J2445" t="s">
        <v>5823</v>
      </c>
      <c r="K2445" t="s">
        <v>3921</v>
      </c>
      <c r="L2445" t="s">
        <v>14901</v>
      </c>
      <c r="M2445" t="s">
        <v>14902</v>
      </c>
      <c r="O2445" t="s">
        <v>6570</v>
      </c>
      <c r="P2445">
        <v>52</v>
      </c>
      <c r="S2445" t="s">
        <v>11248</v>
      </c>
      <c r="T2445" t="s">
        <v>11248</v>
      </c>
      <c r="U2445" t="s">
        <v>11248</v>
      </c>
    </row>
    <row r="2446" spans="1:21" x14ac:dyDescent="0.2">
      <c r="A2446">
        <v>4994</v>
      </c>
      <c r="B2446" t="s">
        <v>1697</v>
      </c>
      <c r="C2446" t="s">
        <v>14903</v>
      </c>
      <c r="D2446" t="s">
        <v>4678</v>
      </c>
      <c r="E2446" t="s">
        <v>20884</v>
      </c>
      <c r="F2446" t="s">
        <v>7954</v>
      </c>
      <c r="G2446" t="s">
        <v>8100</v>
      </c>
      <c r="H2446" t="s">
        <v>4174</v>
      </c>
      <c r="I2446" t="s">
        <v>22206</v>
      </c>
      <c r="J2446" t="s">
        <v>5823</v>
      </c>
      <c r="K2446" t="s">
        <v>5028</v>
      </c>
      <c r="L2446" t="s">
        <v>14904</v>
      </c>
      <c r="M2446" t="s">
        <v>14905</v>
      </c>
      <c r="O2446" t="s">
        <v>20887</v>
      </c>
      <c r="P2446">
        <v>112</v>
      </c>
      <c r="S2446" t="s">
        <v>14906</v>
      </c>
      <c r="T2446" t="s">
        <v>14906</v>
      </c>
      <c r="U2446" t="s">
        <v>14906</v>
      </c>
    </row>
    <row r="2447" spans="1:21" x14ac:dyDescent="0.2">
      <c r="A2447">
        <v>4995</v>
      </c>
      <c r="B2447" t="s">
        <v>1697</v>
      </c>
      <c r="C2447" t="s">
        <v>14907</v>
      </c>
      <c r="D2447" t="s">
        <v>14908</v>
      </c>
      <c r="F2447" t="s">
        <v>8063</v>
      </c>
      <c r="G2447" t="s">
        <v>7163</v>
      </c>
      <c r="H2447" t="s">
        <v>14909</v>
      </c>
      <c r="I2447" t="s">
        <v>22206</v>
      </c>
      <c r="J2447" t="s">
        <v>5823</v>
      </c>
      <c r="K2447" t="s">
        <v>3430</v>
      </c>
      <c r="L2447" t="s">
        <v>14910</v>
      </c>
      <c r="M2447" t="s">
        <v>14911</v>
      </c>
      <c r="O2447" t="s">
        <v>5263</v>
      </c>
      <c r="P2447">
        <v>54</v>
      </c>
      <c r="S2447" t="s">
        <v>10986</v>
      </c>
      <c r="T2447" t="s">
        <v>10986</v>
      </c>
      <c r="U2447" t="s">
        <v>10986</v>
      </c>
    </row>
    <row r="2448" spans="1:21" x14ac:dyDescent="0.2">
      <c r="A2448">
        <v>4996</v>
      </c>
      <c r="B2448" t="s">
        <v>1697</v>
      </c>
      <c r="C2448" t="s">
        <v>14912</v>
      </c>
      <c r="D2448" t="s">
        <v>14913</v>
      </c>
      <c r="F2448" t="s">
        <v>8063</v>
      </c>
      <c r="G2448" t="s">
        <v>11318</v>
      </c>
      <c r="H2448" t="s">
        <v>4174</v>
      </c>
      <c r="I2448" t="s">
        <v>7878</v>
      </c>
      <c r="J2448" t="s">
        <v>3963</v>
      </c>
      <c r="K2448" t="s">
        <v>6121</v>
      </c>
      <c r="L2448" t="s">
        <v>14914</v>
      </c>
      <c r="M2448" t="s">
        <v>14915</v>
      </c>
      <c r="O2448" t="s">
        <v>6616</v>
      </c>
      <c r="P2448">
        <v>57</v>
      </c>
      <c r="Q2448" t="s">
        <v>5178</v>
      </c>
      <c r="R2448">
        <v>151</v>
      </c>
      <c r="S2448" t="s">
        <v>5125</v>
      </c>
      <c r="T2448" t="s">
        <v>4813</v>
      </c>
      <c r="U2448" t="s">
        <v>4813</v>
      </c>
    </row>
    <row r="2449" spans="1:21" x14ac:dyDescent="0.2">
      <c r="A2449">
        <v>4998</v>
      </c>
      <c r="B2449" t="s">
        <v>1697</v>
      </c>
      <c r="C2449" t="s">
        <v>14916</v>
      </c>
      <c r="D2449" t="s">
        <v>5202</v>
      </c>
      <c r="E2449" t="s">
        <v>20878</v>
      </c>
      <c r="F2449" t="s">
        <v>6837</v>
      </c>
      <c r="G2449" t="s">
        <v>16766</v>
      </c>
      <c r="H2449" t="s">
        <v>3421</v>
      </c>
      <c r="I2449" t="s">
        <v>22206</v>
      </c>
      <c r="J2449" t="s">
        <v>5823</v>
      </c>
      <c r="K2449" t="s">
        <v>3921</v>
      </c>
      <c r="L2449" t="s">
        <v>14917</v>
      </c>
      <c r="M2449" t="s">
        <v>14918</v>
      </c>
      <c r="N2449" t="s">
        <v>5419</v>
      </c>
    </row>
    <row r="2450" spans="1:21" x14ac:dyDescent="0.2">
      <c r="A2450">
        <v>500</v>
      </c>
      <c r="B2450" t="s">
        <v>3416</v>
      </c>
      <c r="C2450" t="s">
        <v>14919</v>
      </c>
      <c r="D2450" t="s">
        <v>6971</v>
      </c>
      <c r="F2450" t="s">
        <v>3419</v>
      </c>
      <c r="G2450" t="s">
        <v>3420</v>
      </c>
      <c r="H2450" t="s">
        <v>3421</v>
      </c>
      <c r="I2450" t="s">
        <v>22206</v>
      </c>
      <c r="J2450" t="s">
        <v>5823</v>
      </c>
      <c r="K2450" t="s">
        <v>5340</v>
      </c>
      <c r="L2450" t="s">
        <v>14920</v>
      </c>
      <c r="M2450" t="s">
        <v>14921</v>
      </c>
      <c r="S2450" t="s">
        <v>11740</v>
      </c>
      <c r="T2450" t="s">
        <v>11740</v>
      </c>
      <c r="U2450" t="s">
        <v>11740</v>
      </c>
    </row>
    <row r="2451" spans="1:21" x14ac:dyDescent="0.2">
      <c r="A2451">
        <v>501</v>
      </c>
      <c r="B2451" t="s">
        <v>1697</v>
      </c>
      <c r="C2451" t="s">
        <v>5427</v>
      </c>
      <c r="D2451" t="s">
        <v>5202</v>
      </c>
      <c r="F2451" t="s">
        <v>10362</v>
      </c>
      <c r="G2451" t="s">
        <v>14922</v>
      </c>
      <c r="H2451" t="s">
        <v>21650</v>
      </c>
      <c r="I2451" t="s">
        <v>8181</v>
      </c>
      <c r="J2451" t="s">
        <v>7092</v>
      </c>
      <c r="K2451" t="s">
        <v>3391</v>
      </c>
      <c r="L2451" t="s">
        <v>5428</v>
      </c>
      <c r="M2451" t="s">
        <v>5429</v>
      </c>
      <c r="N2451" t="s">
        <v>4513</v>
      </c>
      <c r="O2451" t="s">
        <v>3718</v>
      </c>
      <c r="P2451">
        <v>94</v>
      </c>
      <c r="Q2451" t="s">
        <v>3396</v>
      </c>
      <c r="R2451">
        <v>208</v>
      </c>
      <c r="S2451" t="s">
        <v>7917</v>
      </c>
      <c r="T2451" t="s">
        <v>7917</v>
      </c>
      <c r="U2451" t="s">
        <v>14236</v>
      </c>
    </row>
    <row r="2452" spans="1:21" x14ac:dyDescent="0.2">
      <c r="A2452">
        <v>502</v>
      </c>
      <c r="B2452" t="s">
        <v>1697</v>
      </c>
      <c r="C2452" t="s">
        <v>14923</v>
      </c>
      <c r="D2452" t="s">
        <v>14924</v>
      </c>
      <c r="F2452" t="s">
        <v>3474</v>
      </c>
      <c r="G2452" t="s">
        <v>21651</v>
      </c>
      <c r="H2452" t="s">
        <v>21652</v>
      </c>
      <c r="I2452" t="s">
        <v>22207</v>
      </c>
      <c r="J2452" t="s">
        <v>9245</v>
      </c>
      <c r="K2452" t="s">
        <v>3391</v>
      </c>
      <c r="L2452" t="s">
        <v>14926</v>
      </c>
      <c r="M2452" t="s">
        <v>14927</v>
      </c>
      <c r="N2452" t="s">
        <v>4513</v>
      </c>
      <c r="O2452" t="s">
        <v>3718</v>
      </c>
      <c r="P2452">
        <v>94</v>
      </c>
      <c r="Q2452" t="s">
        <v>3396</v>
      </c>
      <c r="R2452">
        <v>205</v>
      </c>
      <c r="S2452" t="s">
        <v>14928</v>
      </c>
      <c r="T2452" t="s">
        <v>14928</v>
      </c>
      <c r="U2452" t="s">
        <v>14236</v>
      </c>
    </row>
    <row r="2453" spans="1:21" x14ac:dyDescent="0.2">
      <c r="A2453">
        <v>503</v>
      </c>
      <c r="B2453" t="s">
        <v>1697</v>
      </c>
      <c r="C2453" t="s">
        <v>14929</v>
      </c>
      <c r="D2453" t="s">
        <v>14930</v>
      </c>
      <c r="F2453" t="s">
        <v>8564</v>
      </c>
      <c r="G2453" t="s">
        <v>8324</v>
      </c>
      <c r="H2453" t="s">
        <v>14931</v>
      </c>
      <c r="I2453" t="s">
        <v>4168</v>
      </c>
      <c r="J2453" t="s">
        <v>3679</v>
      </c>
      <c r="K2453" t="s">
        <v>3391</v>
      </c>
      <c r="L2453" t="s">
        <v>14932</v>
      </c>
      <c r="M2453" t="s">
        <v>14933</v>
      </c>
      <c r="O2453" t="s">
        <v>22242</v>
      </c>
      <c r="P2453">
        <v>94</v>
      </c>
      <c r="Q2453" t="s">
        <v>4485</v>
      </c>
      <c r="R2453">
        <v>203</v>
      </c>
      <c r="S2453" t="s">
        <v>11832</v>
      </c>
      <c r="T2453" t="s">
        <v>11832</v>
      </c>
      <c r="U2453" t="s">
        <v>3752</v>
      </c>
    </row>
    <row r="2454" spans="1:21" x14ac:dyDescent="0.2">
      <c r="A2454">
        <v>504</v>
      </c>
      <c r="B2454" t="s">
        <v>1697</v>
      </c>
      <c r="C2454" t="s">
        <v>14934</v>
      </c>
      <c r="D2454" t="s">
        <v>14935</v>
      </c>
      <c r="F2454" t="s">
        <v>3386</v>
      </c>
      <c r="G2454" t="s">
        <v>14936</v>
      </c>
      <c r="H2454" t="s">
        <v>21653</v>
      </c>
      <c r="I2454" t="s">
        <v>3401</v>
      </c>
      <c r="J2454" t="s">
        <v>14937</v>
      </c>
      <c r="K2454" t="s">
        <v>3391</v>
      </c>
      <c r="L2454" t="s">
        <v>14938</v>
      </c>
      <c r="M2454" t="s">
        <v>4304</v>
      </c>
      <c r="N2454" t="s">
        <v>14939</v>
      </c>
      <c r="O2454" t="s">
        <v>3598</v>
      </c>
      <c r="P2454">
        <v>94</v>
      </c>
      <c r="Q2454" t="s">
        <v>3396</v>
      </c>
      <c r="R2454">
        <v>205</v>
      </c>
      <c r="S2454" t="s">
        <v>4287</v>
      </c>
      <c r="T2454" t="s">
        <v>4287</v>
      </c>
      <c r="U2454" t="s">
        <v>3398</v>
      </c>
    </row>
    <row r="2455" spans="1:21" x14ac:dyDescent="0.2">
      <c r="A2455">
        <v>505</v>
      </c>
      <c r="B2455" t="s">
        <v>1697</v>
      </c>
      <c r="C2455" t="s">
        <v>14940</v>
      </c>
      <c r="D2455" t="s">
        <v>5202</v>
      </c>
      <c r="E2455" t="s">
        <v>20878</v>
      </c>
      <c r="F2455" t="s">
        <v>7919</v>
      </c>
      <c r="G2455" t="s">
        <v>5547</v>
      </c>
      <c r="H2455" t="s">
        <v>21654</v>
      </c>
      <c r="I2455" t="s">
        <v>4168</v>
      </c>
      <c r="J2455" t="s">
        <v>6431</v>
      </c>
      <c r="K2455" t="s">
        <v>3391</v>
      </c>
      <c r="L2455" t="s">
        <v>14941</v>
      </c>
      <c r="M2455" t="s">
        <v>14942</v>
      </c>
      <c r="O2455" t="s">
        <v>22242</v>
      </c>
      <c r="P2455">
        <v>91</v>
      </c>
      <c r="Q2455" t="s">
        <v>4485</v>
      </c>
      <c r="R2455">
        <v>203</v>
      </c>
      <c r="S2455" t="s">
        <v>14943</v>
      </c>
      <c r="T2455" t="s">
        <v>14943</v>
      </c>
      <c r="U2455" t="s">
        <v>3752</v>
      </c>
    </row>
    <row r="2456" spans="1:21" x14ac:dyDescent="0.2">
      <c r="A2456">
        <v>506</v>
      </c>
      <c r="B2456" t="s">
        <v>1697</v>
      </c>
      <c r="C2456" t="s">
        <v>14944</v>
      </c>
      <c r="D2456" t="s">
        <v>14945</v>
      </c>
      <c r="F2456" t="s">
        <v>3783</v>
      </c>
      <c r="G2456" t="s">
        <v>3542</v>
      </c>
      <c r="H2456" t="s">
        <v>21655</v>
      </c>
      <c r="I2456" t="s">
        <v>14946</v>
      </c>
      <c r="J2456" t="s">
        <v>3963</v>
      </c>
      <c r="K2456" t="s">
        <v>3545</v>
      </c>
      <c r="L2456" t="s">
        <v>14947</v>
      </c>
      <c r="M2456" t="s">
        <v>14948</v>
      </c>
      <c r="N2456" t="s">
        <v>8512</v>
      </c>
      <c r="O2456" t="s">
        <v>3718</v>
      </c>
      <c r="P2456">
        <v>94</v>
      </c>
      <c r="Q2456" t="s">
        <v>4485</v>
      </c>
      <c r="R2456">
        <v>203</v>
      </c>
      <c r="S2456" t="s">
        <v>8417</v>
      </c>
      <c r="T2456" t="s">
        <v>8417</v>
      </c>
      <c r="U2456" t="s">
        <v>3484</v>
      </c>
    </row>
    <row r="2457" spans="1:21" x14ac:dyDescent="0.2">
      <c r="A2457">
        <v>507</v>
      </c>
      <c r="B2457" t="s">
        <v>1697</v>
      </c>
      <c r="C2457" t="s">
        <v>14949</v>
      </c>
      <c r="D2457" t="s">
        <v>14950</v>
      </c>
      <c r="F2457" t="s">
        <v>3585</v>
      </c>
      <c r="G2457" t="s">
        <v>21457</v>
      </c>
      <c r="H2457" t="s">
        <v>6861</v>
      </c>
      <c r="I2457" t="s">
        <v>3627</v>
      </c>
      <c r="J2457" t="s">
        <v>3619</v>
      </c>
      <c r="K2457" t="s">
        <v>3522</v>
      </c>
      <c r="L2457" t="s">
        <v>14951</v>
      </c>
      <c r="M2457" t="s">
        <v>14952</v>
      </c>
      <c r="O2457" t="s">
        <v>22242</v>
      </c>
      <c r="P2457">
        <v>91</v>
      </c>
      <c r="Q2457" t="s">
        <v>4485</v>
      </c>
      <c r="R2457">
        <v>203</v>
      </c>
      <c r="S2457" t="s">
        <v>14953</v>
      </c>
      <c r="T2457" t="s">
        <v>14953</v>
      </c>
      <c r="U2457" t="s">
        <v>7242</v>
      </c>
    </row>
    <row r="2458" spans="1:21" x14ac:dyDescent="0.2">
      <c r="A2458">
        <v>509</v>
      </c>
      <c r="B2458" t="s">
        <v>1697</v>
      </c>
      <c r="C2458" t="s">
        <v>14954</v>
      </c>
      <c r="D2458" t="s">
        <v>14955</v>
      </c>
      <c r="F2458" t="s">
        <v>3585</v>
      </c>
      <c r="G2458" t="s">
        <v>3435</v>
      </c>
      <c r="H2458" t="s">
        <v>3945</v>
      </c>
      <c r="I2458" t="s">
        <v>3595</v>
      </c>
      <c r="J2458" t="s">
        <v>8631</v>
      </c>
      <c r="K2458" t="s">
        <v>3497</v>
      </c>
      <c r="L2458" t="s">
        <v>14956</v>
      </c>
      <c r="M2458" t="s">
        <v>14957</v>
      </c>
      <c r="N2458" t="s">
        <v>3394</v>
      </c>
      <c r="O2458" t="s">
        <v>22242</v>
      </c>
      <c r="P2458">
        <v>91</v>
      </c>
      <c r="Q2458" t="s">
        <v>4485</v>
      </c>
      <c r="R2458">
        <v>203</v>
      </c>
      <c r="S2458" t="s">
        <v>14958</v>
      </c>
      <c r="T2458" t="s">
        <v>14958</v>
      </c>
      <c r="U2458" t="s">
        <v>3752</v>
      </c>
    </row>
    <row r="2459" spans="1:21" x14ac:dyDescent="0.2">
      <c r="A2459">
        <v>510</v>
      </c>
      <c r="B2459" t="s">
        <v>1697</v>
      </c>
      <c r="C2459" t="s">
        <v>14959</v>
      </c>
      <c r="D2459" t="s">
        <v>14960</v>
      </c>
      <c r="F2459" t="s">
        <v>3528</v>
      </c>
      <c r="G2459" t="s">
        <v>3387</v>
      </c>
      <c r="H2459" t="s">
        <v>4722</v>
      </c>
      <c r="I2459" t="s">
        <v>7400</v>
      </c>
      <c r="J2459" t="s">
        <v>3578</v>
      </c>
      <c r="K2459" t="s">
        <v>3422</v>
      </c>
      <c r="L2459" t="s">
        <v>14961</v>
      </c>
      <c r="M2459" t="s">
        <v>14962</v>
      </c>
      <c r="N2459" t="s">
        <v>3433</v>
      </c>
      <c r="O2459" t="s">
        <v>22242</v>
      </c>
      <c r="P2459">
        <v>18</v>
      </c>
      <c r="Q2459" t="s">
        <v>4485</v>
      </c>
      <c r="R2459">
        <v>171</v>
      </c>
      <c r="S2459" t="s">
        <v>14963</v>
      </c>
      <c r="T2459" t="s">
        <v>14963</v>
      </c>
      <c r="U2459" t="s">
        <v>8004</v>
      </c>
    </row>
    <row r="2460" spans="1:21" x14ac:dyDescent="0.2">
      <c r="A2460">
        <v>5100</v>
      </c>
      <c r="B2460" t="s">
        <v>1697</v>
      </c>
      <c r="C2460" t="s">
        <v>4515</v>
      </c>
      <c r="D2460" t="s">
        <v>14964</v>
      </c>
      <c r="F2460" t="s">
        <v>6175</v>
      </c>
      <c r="G2460" t="s">
        <v>6905</v>
      </c>
      <c r="H2460" t="s">
        <v>14965</v>
      </c>
      <c r="I2460" t="s">
        <v>22206</v>
      </c>
      <c r="J2460" t="s">
        <v>5823</v>
      </c>
      <c r="K2460" t="s">
        <v>3921</v>
      </c>
      <c r="L2460" t="s">
        <v>4518</v>
      </c>
      <c r="M2460" t="s">
        <v>4519</v>
      </c>
      <c r="O2460" t="s">
        <v>4520</v>
      </c>
      <c r="P2460">
        <v>86</v>
      </c>
      <c r="S2460" t="s">
        <v>8175</v>
      </c>
      <c r="T2460" t="s">
        <v>8175</v>
      </c>
      <c r="U2460" t="s">
        <v>8175</v>
      </c>
    </row>
    <row r="2461" spans="1:21" x14ac:dyDescent="0.2">
      <c r="A2461">
        <v>5101</v>
      </c>
      <c r="B2461" t="s">
        <v>1697</v>
      </c>
      <c r="C2461" t="s">
        <v>14966</v>
      </c>
      <c r="D2461" t="s">
        <v>14967</v>
      </c>
      <c r="F2461" t="s">
        <v>14968</v>
      </c>
      <c r="G2461" t="s">
        <v>7763</v>
      </c>
      <c r="H2461" t="s">
        <v>4551</v>
      </c>
      <c r="I2461" t="s">
        <v>22206</v>
      </c>
      <c r="J2461" t="s">
        <v>5823</v>
      </c>
      <c r="K2461" t="s">
        <v>3422</v>
      </c>
      <c r="L2461" t="s">
        <v>14218</v>
      </c>
      <c r="M2461" t="s">
        <v>14969</v>
      </c>
      <c r="N2461" t="s">
        <v>5419</v>
      </c>
    </row>
    <row r="2462" spans="1:21" x14ac:dyDescent="0.2">
      <c r="A2462">
        <v>5102</v>
      </c>
      <c r="B2462" t="s">
        <v>1697</v>
      </c>
      <c r="C2462" t="s">
        <v>14970</v>
      </c>
      <c r="D2462" t="s">
        <v>14971</v>
      </c>
      <c r="F2462" t="s">
        <v>7325</v>
      </c>
      <c r="G2462" t="s">
        <v>7763</v>
      </c>
      <c r="H2462" t="s">
        <v>4551</v>
      </c>
      <c r="I2462" t="s">
        <v>22206</v>
      </c>
      <c r="J2462" t="s">
        <v>5823</v>
      </c>
      <c r="K2462" t="s">
        <v>3422</v>
      </c>
      <c r="L2462" t="s">
        <v>14972</v>
      </c>
      <c r="M2462" t="s">
        <v>14973</v>
      </c>
      <c r="N2462" t="s">
        <v>5419</v>
      </c>
    </row>
    <row r="2463" spans="1:21" x14ac:dyDescent="0.2">
      <c r="A2463">
        <v>5103</v>
      </c>
      <c r="B2463" t="s">
        <v>1697</v>
      </c>
      <c r="C2463" t="s">
        <v>14974</v>
      </c>
      <c r="D2463" t="s">
        <v>14975</v>
      </c>
      <c r="F2463" t="s">
        <v>14976</v>
      </c>
      <c r="G2463" t="s">
        <v>7763</v>
      </c>
      <c r="H2463" t="s">
        <v>4551</v>
      </c>
      <c r="I2463" t="s">
        <v>22206</v>
      </c>
      <c r="J2463" t="s">
        <v>5823</v>
      </c>
      <c r="K2463" t="s">
        <v>3422</v>
      </c>
      <c r="L2463" t="s">
        <v>14977</v>
      </c>
      <c r="M2463" t="s">
        <v>14978</v>
      </c>
      <c r="N2463" t="s">
        <v>5419</v>
      </c>
    </row>
    <row r="2464" spans="1:21" x14ac:dyDescent="0.2">
      <c r="A2464">
        <v>5104</v>
      </c>
      <c r="B2464" t="s">
        <v>1697</v>
      </c>
      <c r="C2464" t="s">
        <v>14979</v>
      </c>
      <c r="D2464" t="s">
        <v>14980</v>
      </c>
      <c r="F2464" t="s">
        <v>6981</v>
      </c>
      <c r="G2464" t="s">
        <v>7763</v>
      </c>
      <c r="H2464" t="s">
        <v>4551</v>
      </c>
      <c r="I2464" t="s">
        <v>22206</v>
      </c>
      <c r="J2464" t="s">
        <v>5823</v>
      </c>
      <c r="K2464" t="s">
        <v>3422</v>
      </c>
      <c r="L2464" t="s">
        <v>14981</v>
      </c>
      <c r="M2464" t="s">
        <v>14982</v>
      </c>
      <c r="N2464" t="s">
        <v>5419</v>
      </c>
    </row>
    <row r="2465" spans="1:21" x14ac:dyDescent="0.2">
      <c r="A2465">
        <v>5105</v>
      </c>
      <c r="B2465" t="s">
        <v>1697</v>
      </c>
      <c r="C2465" t="s">
        <v>14983</v>
      </c>
      <c r="D2465" t="s">
        <v>14984</v>
      </c>
      <c r="F2465" t="s">
        <v>7186</v>
      </c>
      <c r="G2465" t="s">
        <v>7763</v>
      </c>
      <c r="H2465" t="s">
        <v>4551</v>
      </c>
      <c r="I2465" t="s">
        <v>22206</v>
      </c>
      <c r="J2465" t="s">
        <v>5823</v>
      </c>
      <c r="K2465" t="s">
        <v>3422</v>
      </c>
      <c r="L2465" t="s">
        <v>14985</v>
      </c>
      <c r="M2465" t="s">
        <v>14986</v>
      </c>
      <c r="N2465" t="s">
        <v>5419</v>
      </c>
    </row>
    <row r="2466" spans="1:21" x14ac:dyDescent="0.2">
      <c r="A2466">
        <v>5106</v>
      </c>
      <c r="B2466" t="s">
        <v>1697</v>
      </c>
      <c r="C2466" t="s">
        <v>14987</v>
      </c>
      <c r="D2466" t="s">
        <v>4997</v>
      </c>
      <c r="F2466" t="s">
        <v>6175</v>
      </c>
      <c r="G2466" t="s">
        <v>6229</v>
      </c>
      <c r="H2466" t="s">
        <v>21020</v>
      </c>
      <c r="I2466" t="s">
        <v>14988</v>
      </c>
      <c r="J2466" t="s">
        <v>3671</v>
      </c>
      <c r="K2466" t="s">
        <v>3921</v>
      </c>
      <c r="L2466" t="s">
        <v>14989</v>
      </c>
      <c r="M2466" t="s">
        <v>14990</v>
      </c>
      <c r="O2466" t="s">
        <v>5645</v>
      </c>
      <c r="P2466">
        <v>122</v>
      </c>
      <c r="Q2466" t="s">
        <v>4401</v>
      </c>
      <c r="R2466">
        <v>222</v>
      </c>
      <c r="S2466" t="s">
        <v>7157</v>
      </c>
      <c r="T2466" t="s">
        <v>7157</v>
      </c>
      <c r="U2466" t="s">
        <v>9840</v>
      </c>
    </row>
    <row r="2467" spans="1:21" x14ac:dyDescent="0.2">
      <c r="A2467">
        <v>5107</v>
      </c>
      <c r="B2467" t="s">
        <v>1697</v>
      </c>
      <c r="C2467" t="s">
        <v>14991</v>
      </c>
      <c r="D2467" t="s">
        <v>14992</v>
      </c>
      <c r="F2467" t="s">
        <v>7325</v>
      </c>
      <c r="G2467" t="s">
        <v>3625</v>
      </c>
      <c r="H2467" t="s">
        <v>19264</v>
      </c>
      <c r="I2467" t="s">
        <v>9232</v>
      </c>
      <c r="J2467" t="s">
        <v>9023</v>
      </c>
      <c r="K2467" t="s">
        <v>3422</v>
      </c>
      <c r="L2467" t="s">
        <v>14993</v>
      </c>
      <c r="M2467" t="s">
        <v>14994</v>
      </c>
      <c r="N2467" t="s">
        <v>3433</v>
      </c>
      <c r="O2467" t="s">
        <v>10063</v>
      </c>
      <c r="P2467">
        <v>25</v>
      </c>
      <c r="Q2467" t="s">
        <v>4401</v>
      </c>
      <c r="R2467">
        <v>221</v>
      </c>
      <c r="S2467" t="s">
        <v>5702</v>
      </c>
      <c r="T2467" t="s">
        <v>5702</v>
      </c>
      <c r="U2467" t="s">
        <v>10148</v>
      </c>
    </row>
    <row r="2468" spans="1:21" x14ac:dyDescent="0.2">
      <c r="A2468">
        <v>5108</v>
      </c>
      <c r="B2468" t="s">
        <v>1697</v>
      </c>
      <c r="C2468" t="s">
        <v>14995</v>
      </c>
      <c r="D2468" t="s">
        <v>5202</v>
      </c>
      <c r="E2468" t="s">
        <v>20878</v>
      </c>
      <c r="F2468" t="s">
        <v>7919</v>
      </c>
      <c r="G2468" t="s">
        <v>16766</v>
      </c>
      <c r="H2468" t="s">
        <v>3421</v>
      </c>
      <c r="I2468" t="s">
        <v>22206</v>
      </c>
      <c r="J2468" t="s">
        <v>5823</v>
      </c>
      <c r="K2468" t="s">
        <v>5005</v>
      </c>
      <c r="L2468" t="s">
        <v>14996</v>
      </c>
      <c r="M2468" t="s">
        <v>14997</v>
      </c>
      <c r="N2468" t="s">
        <v>6850</v>
      </c>
    </row>
    <row r="2469" spans="1:21" x14ac:dyDescent="0.2">
      <c r="A2469">
        <v>5109</v>
      </c>
      <c r="B2469" t="s">
        <v>1697</v>
      </c>
      <c r="C2469" t="s">
        <v>14998</v>
      </c>
      <c r="D2469" t="s">
        <v>4647</v>
      </c>
      <c r="F2469" t="s">
        <v>7010</v>
      </c>
      <c r="G2469" t="s">
        <v>3542</v>
      </c>
      <c r="H2469" t="s">
        <v>21656</v>
      </c>
      <c r="I2469" t="s">
        <v>12775</v>
      </c>
      <c r="J2469" t="s">
        <v>20943</v>
      </c>
      <c r="K2469" t="s">
        <v>3430</v>
      </c>
      <c r="L2469" t="s">
        <v>14999</v>
      </c>
      <c r="M2469" t="s">
        <v>15000</v>
      </c>
      <c r="N2469" t="s">
        <v>3394</v>
      </c>
      <c r="O2469" t="s">
        <v>7897</v>
      </c>
      <c r="P2469">
        <v>26</v>
      </c>
      <c r="Q2469" t="s">
        <v>4401</v>
      </c>
      <c r="R2469">
        <v>220</v>
      </c>
      <c r="S2469" t="s">
        <v>4402</v>
      </c>
      <c r="T2469" t="s">
        <v>4402</v>
      </c>
      <c r="U2469" t="s">
        <v>4464</v>
      </c>
    </row>
    <row r="2470" spans="1:21" x14ac:dyDescent="0.2">
      <c r="A2470">
        <v>511</v>
      </c>
      <c r="B2470" t="s">
        <v>1697</v>
      </c>
      <c r="C2470" t="s">
        <v>15001</v>
      </c>
      <c r="D2470" t="s">
        <v>11421</v>
      </c>
      <c r="F2470" t="s">
        <v>11428</v>
      </c>
      <c r="G2470" t="s">
        <v>5888</v>
      </c>
      <c r="H2470" t="s">
        <v>5606</v>
      </c>
      <c r="I2470" t="s">
        <v>4168</v>
      </c>
      <c r="J2470" t="s">
        <v>5999</v>
      </c>
      <c r="K2470" t="s">
        <v>5028</v>
      </c>
      <c r="L2470" t="s">
        <v>6797</v>
      </c>
      <c r="M2470" t="s">
        <v>7350</v>
      </c>
      <c r="N2470" t="s">
        <v>8512</v>
      </c>
      <c r="O2470" t="s">
        <v>22242</v>
      </c>
      <c r="P2470">
        <v>18</v>
      </c>
      <c r="Q2470" t="s">
        <v>4485</v>
      </c>
      <c r="R2470">
        <v>171</v>
      </c>
      <c r="S2470" t="s">
        <v>15002</v>
      </c>
      <c r="T2470" t="s">
        <v>15002</v>
      </c>
      <c r="U2470" t="s">
        <v>4402</v>
      </c>
    </row>
    <row r="2471" spans="1:21" x14ac:dyDescent="0.2">
      <c r="A2471">
        <v>5110</v>
      </c>
      <c r="B2471" t="s">
        <v>1697</v>
      </c>
      <c r="C2471" t="s">
        <v>15003</v>
      </c>
      <c r="F2471" t="s">
        <v>7046</v>
      </c>
      <c r="G2471" t="s">
        <v>3387</v>
      </c>
      <c r="H2471" t="s">
        <v>10107</v>
      </c>
      <c r="I2471" t="s">
        <v>7858</v>
      </c>
      <c r="J2471" t="s">
        <v>3628</v>
      </c>
      <c r="K2471" t="s">
        <v>3430</v>
      </c>
      <c r="L2471" t="s">
        <v>11821</v>
      </c>
      <c r="M2471" t="s">
        <v>11822</v>
      </c>
      <c r="N2471" t="s">
        <v>15004</v>
      </c>
      <c r="O2471" t="s">
        <v>4520</v>
      </c>
      <c r="P2471">
        <v>86</v>
      </c>
      <c r="Q2471" t="s">
        <v>4401</v>
      </c>
      <c r="R2471">
        <v>220</v>
      </c>
      <c r="S2471" t="s">
        <v>9520</v>
      </c>
      <c r="T2471" t="s">
        <v>9520</v>
      </c>
      <c r="U2471" t="s">
        <v>4799</v>
      </c>
    </row>
    <row r="2472" spans="1:21" x14ac:dyDescent="0.2">
      <c r="A2472">
        <v>5111</v>
      </c>
      <c r="B2472" t="s">
        <v>1697</v>
      </c>
      <c r="C2472" t="s">
        <v>15005</v>
      </c>
      <c r="D2472" t="s">
        <v>15006</v>
      </c>
      <c r="I2472" t="s">
        <v>7809</v>
      </c>
      <c r="J2472" t="s">
        <v>6376</v>
      </c>
      <c r="K2472" t="s">
        <v>4150</v>
      </c>
      <c r="L2472" t="s">
        <v>15007</v>
      </c>
      <c r="M2472" t="s">
        <v>15008</v>
      </c>
      <c r="N2472" t="s">
        <v>3394</v>
      </c>
      <c r="Q2472" t="s">
        <v>4401</v>
      </c>
      <c r="R2472">
        <v>220</v>
      </c>
      <c r="S2472" t="s">
        <v>4521</v>
      </c>
      <c r="T2472" t="s">
        <v>4521</v>
      </c>
      <c r="U2472" t="s">
        <v>4521</v>
      </c>
    </row>
    <row r="2473" spans="1:21" x14ac:dyDescent="0.2">
      <c r="A2473">
        <v>5112</v>
      </c>
      <c r="B2473" t="s">
        <v>1697</v>
      </c>
      <c r="C2473" t="s">
        <v>15009</v>
      </c>
      <c r="D2473" t="s">
        <v>15010</v>
      </c>
      <c r="F2473" t="s">
        <v>15011</v>
      </c>
      <c r="G2473" t="s">
        <v>3625</v>
      </c>
      <c r="H2473" t="s">
        <v>3975</v>
      </c>
      <c r="I2473" t="s">
        <v>15012</v>
      </c>
      <c r="J2473" t="s">
        <v>3411</v>
      </c>
      <c r="K2473" t="s">
        <v>3430</v>
      </c>
      <c r="L2473" t="s">
        <v>15013</v>
      </c>
      <c r="M2473" t="s">
        <v>15014</v>
      </c>
      <c r="O2473" t="s">
        <v>9960</v>
      </c>
      <c r="P2473">
        <v>20</v>
      </c>
      <c r="Q2473" t="s">
        <v>4401</v>
      </c>
      <c r="R2473">
        <v>220</v>
      </c>
      <c r="S2473" t="s">
        <v>15015</v>
      </c>
      <c r="T2473" t="s">
        <v>15015</v>
      </c>
      <c r="U2473" t="s">
        <v>7557</v>
      </c>
    </row>
    <row r="2474" spans="1:21" x14ac:dyDescent="0.2">
      <c r="A2474">
        <v>5113</v>
      </c>
      <c r="B2474" t="s">
        <v>1697</v>
      </c>
      <c r="C2474" t="s">
        <v>15016</v>
      </c>
      <c r="D2474" t="s">
        <v>5202</v>
      </c>
      <c r="E2474" t="s">
        <v>20878</v>
      </c>
      <c r="F2474" t="s">
        <v>6837</v>
      </c>
      <c r="G2474" t="s">
        <v>16766</v>
      </c>
      <c r="H2474" t="s">
        <v>3421</v>
      </c>
      <c r="I2474" t="s">
        <v>22206</v>
      </c>
      <c r="J2474" t="s">
        <v>5823</v>
      </c>
      <c r="K2474" t="s">
        <v>5005</v>
      </c>
      <c r="L2474" t="s">
        <v>15017</v>
      </c>
      <c r="M2474" t="s">
        <v>15018</v>
      </c>
      <c r="N2474" t="s">
        <v>6850</v>
      </c>
    </row>
    <row r="2475" spans="1:21" x14ac:dyDescent="0.2">
      <c r="A2475">
        <v>5114</v>
      </c>
      <c r="B2475" t="s">
        <v>1697</v>
      </c>
      <c r="C2475" t="s">
        <v>3143</v>
      </c>
      <c r="D2475" t="s">
        <v>4997</v>
      </c>
      <c r="F2475" t="s">
        <v>6175</v>
      </c>
      <c r="G2475" t="s">
        <v>18349</v>
      </c>
      <c r="H2475" t="s">
        <v>5269</v>
      </c>
      <c r="I2475" t="s">
        <v>22206</v>
      </c>
      <c r="J2475" t="s">
        <v>5823</v>
      </c>
      <c r="K2475" t="s">
        <v>3422</v>
      </c>
      <c r="L2475" t="s">
        <v>15019</v>
      </c>
      <c r="M2475" t="s">
        <v>15020</v>
      </c>
      <c r="N2475" t="s">
        <v>5419</v>
      </c>
    </row>
    <row r="2476" spans="1:21" x14ac:dyDescent="0.2">
      <c r="A2476">
        <v>5115</v>
      </c>
      <c r="B2476" t="s">
        <v>1697</v>
      </c>
      <c r="C2476" t="s">
        <v>15021</v>
      </c>
      <c r="D2476" t="s">
        <v>4997</v>
      </c>
      <c r="F2476" t="s">
        <v>6175</v>
      </c>
      <c r="G2476" t="s">
        <v>16766</v>
      </c>
      <c r="H2476" t="s">
        <v>3421</v>
      </c>
      <c r="I2476" t="s">
        <v>22206</v>
      </c>
      <c r="J2476" t="s">
        <v>5823</v>
      </c>
      <c r="K2476" t="s">
        <v>3921</v>
      </c>
      <c r="L2476" t="s">
        <v>15022</v>
      </c>
      <c r="M2476" t="s">
        <v>15023</v>
      </c>
      <c r="N2476" t="s">
        <v>5419</v>
      </c>
    </row>
    <row r="2477" spans="1:21" x14ac:dyDescent="0.2">
      <c r="A2477">
        <v>5116</v>
      </c>
      <c r="B2477" t="s">
        <v>1697</v>
      </c>
      <c r="C2477" t="s">
        <v>15024</v>
      </c>
      <c r="D2477" t="s">
        <v>15025</v>
      </c>
      <c r="F2477" t="s">
        <v>6926</v>
      </c>
      <c r="G2477" t="s">
        <v>7638</v>
      </c>
      <c r="H2477" t="s">
        <v>16699</v>
      </c>
      <c r="I2477" t="s">
        <v>7809</v>
      </c>
      <c r="J2477" t="s">
        <v>8892</v>
      </c>
      <c r="K2477" t="s">
        <v>3422</v>
      </c>
      <c r="L2477" t="s">
        <v>15026</v>
      </c>
      <c r="M2477" t="s">
        <v>13871</v>
      </c>
      <c r="N2477" t="s">
        <v>4513</v>
      </c>
      <c r="Q2477" t="s">
        <v>4401</v>
      </c>
      <c r="R2477">
        <v>220</v>
      </c>
      <c r="S2477" t="s">
        <v>6846</v>
      </c>
      <c r="T2477" t="s">
        <v>6846</v>
      </c>
      <c r="U2477" t="s">
        <v>8782</v>
      </c>
    </row>
    <row r="2478" spans="1:21" ht="153" x14ac:dyDescent="0.2">
      <c r="A2478">
        <v>5117</v>
      </c>
      <c r="B2478" t="s">
        <v>1697</v>
      </c>
      <c r="C2478" t="s">
        <v>23118</v>
      </c>
      <c r="F2478" t="s">
        <v>6926</v>
      </c>
      <c r="G2478" t="s">
        <v>21026</v>
      </c>
      <c r="H2478" t="s">
        <v>22344</v>
      </c>
      <c r="I2478" t="s">
        <v>15027</v>
      </c>
      <c r="J2478" t="s">
        <v>22345</v>
      </c>
      <c r="K2478" t="s">
        <v>3422</v>
      </c>
      <c r="L2478" t="s">
        <v>15028</v>
      </c>
      <c r="M2478" t="s">
        <v>22346</v>
      </c>
      <c r="N2478" s="54" t="s">
        <v>22347</v>
      </c>
      <c r="Q2478" t="s">
        <v>4401</v>
      </c>
      <c r="R2478">
        <v>220</v>
      </c>
      <c r="S2478" t="s">
        <v>11673</v>
      </c>
      <c r="T2478" t="s">
        <v>11673</v>
      </c>
      <c r="U2478" t="s">
        <v>3805</v>
      </c>
    </row>
    <row r="2479" spans="1:21" x14ac:dyDescent="0.2">
      <c r="A2479">
        <v>5118</v>
      </c>
      <c r="B2479" t="s">
        <v>1697</v>
      </c>
      <c r="C2479" t="s">
        <v>15029</v>
      </c>
      <c r="D2479" t="s">
        <v>15030</v>
      </c>
      <c r="F2479" t="s">
        <v>7325</v>
      </c>
      <c r="G2479" t="s">
        <v>3625</v>
      </c>
      <c r="H2479" t="s">
        <v>5045</v>
      </c>
      <c r="I2479" t="s">
        <v>9022</v>
      </c>
      <c r="J2479" t="s">
        <v>3628</v>
      </c>
      <c r="K2479" t="s">
        <v>3422</v>
      </c>
      <c r="L2479" t="s">
        <v>15031</v>
      </c>
      <c r="M2479" t="s">
        <v>15032</v>
      </c>
      <c r="N2479" t="s">
        <v>3394</v>
      </c>
      <c r="O2479" t="s">
        <v>9960</v>
      </c>
      <c r="P2479">
        <v>20</v>
      </c>
      <c r="Q2479" t="s">
        <v>4401</v>
      </c>
      <c r="R2479">
        <v>220</v>
      </c>
      <c r="S2479" t="s">
        <v>11673</v>
      </c>
      <c r="T2479" t="s">
        <v>11673</v>
      </c>
      <c r="U2479" t="s">
        <v>8799</v>
      </c>
    </row>
    <row r="2480" spans="1:21" x14ac:dyDescent="0.2">
      <c r="A2480">
        <v>5119</v>
      </c>
      <c r="B2480" t="s">
        <v>1697</v>
      </c>
      <c r="C2480" t="s">
        <v>15033</v>
      </c>
      <c r="D2480" t="s">
        <v>15034</v>
      </c>
      <c r="F2480" t="s">
        <v>6926</v>
      </c>
      <c r="G2480" t="s">
        <v>3387</v>
      </c>
      <c r="H2480" t="s">
        <v>7663</v>
      </c>
      <c r="I2480" t="s">
        <v>22251</v>
      </c>
      <c r="J2480" t="s">
        <v>3611</v>
      </c>
      <c r="K2480" t="s">
        <v>3430</v>
      </c>
      <c r="L2480" t="s">
        <v>15035</v>
      </c>
      <c r="M2480" t="s">
        <v>15036</v>
      </c>
      <c r="N2480" t="s">
        <v>3394</v>
      </c>
      <c r="O2480" t="s">
        <v>10063</v>
      </c>
      <c r="P2480">
        <v>25</v>
      </c>
      <c r="Q2480" t="s">
        <v>4401</v>
      </c>
      <c r="R2480">
        <v>221</v>
      </c>
      <c r="S2480" t="s">
        <v>13418</v>
      </c>
      <c r="T2480" t="s">
        <v>13418</v>
      </c>
      <c r="U2480" t="s">
        <v>4714</v>
      </c>
    </row>
    <row r="2481" spans="1:21" x14ac:dyDescent="0.2">
      <c r="A2481">
        <v>512</v>
      </c>
      <c r="B2481" t="s">
        <v>1697</v>
      </c>
      <c r="C2481" t="s">
        <v>15037</v>
      </c>
      <c r="D2481" t="s">
        <v>15038</v>
      </c>
      <c r="F2481" t="s">
        <v>3386</v>
      </c>
      <c r="G2481" t="s">
        <v>3387</v>
      </c>
      <c r="H2481" t="s">
        <v>15039</v>
      </c>
      <c r="I2481" t="s">
        <v>4168</v>
      </c>
      <c r="J2481" t="s">
        <v>3802</v>
      </c>
      <c r="K2481" t="s">
        <v>3391</v>
      </c>
      <c r="L2481" t="s">
        <v>15040</v>
      </c>
      <c r="M2481" t="s">
        <v>15041</v>
      </c>
      <c r="N2481" t="s">
        <v>3433</v>
      </c>
      <c r="O2481" t="s">
        <v>22242</v>
      </c>
      <c r="P2481">
        <v>18</v>
      </c>
      <c r="Q2481" t="s">
        <v>4485</v>
      </c>
      <c r="R2481">
        <v>171</v>
      </c>
      <c r="S2481" t="s">
        <v>14963</v>
      </c>
      <c r="T2481" t="s">
        <v>14963</v>
      </c>
      <c r="U2481" t="s">
        <v>5426</v>
      </c>
    </row>
    <row r="2482" spans="1:21" x14ac:dyDescent="0.2">
      <c r="A2482">
        <v>5120</v>
      </c>
      <c r="B2482" t="s">
        <v>1697</v>
      </c>
      <c r="C2482" t="s">
        <v>6029</v>
      </c>
      <c r="D2482" t="s">
        <v>4997</v>
      </c>
      <c r="F2482" t="s">
        <v>6175</v>
      </c>
      <c r="G2482" t="s">
        <v>5547</v>
      </c>
      <c r="H2482" t="s">
        <v>21657</v>
      </c>
      <c r="I2482" t="s">
        <v>15042</v>
      </c>
      <c r="J2482" t="s">
        <v>4934</v>
      </c>
      <c r="K2482" t="s">
        <v>3430</v>
      </c>
      <c r="L2482" t="s">
        <v>15043</v>
      </c>
      <c r="M2482" t="s">
        <v>15044</v>
      </c>
      <c r="O2482" t="s">
        <v>4520</v>
      </c>
      <c r="P2482">
        <v>86</v>
      </c>
      <c r="Q2482" t="s">
        <v>4401</v>
      </c>
      <c r="R2482">
        <v>221</v>
      </c>
      <c r="S2482" t="s">
        <v>15045</v>
      </c>
      <c r="T2482" t="s">
        <v>15045</v>
      </c>
      <c r="U2482" t="s">
        <v>5476</v>
      </c>
    </row>
    <row r="2483" spans="1:21" x14ac:dyDescent="0.2">
      <c r="A2483">
        <v>5121</v>
      </c>
      <c r="B2483" t="s">
        <v>3416</v>
      </c>
      <c r="C2483" t="s">
        <v>10002</v>
      </c>
      <c r="D2483" t="s">
        <v>6971</v>
      </c>
      <c r="F2483" t="s">
        <v>5773</v>
      </c>
      <c r="G2483" t="s">
        <v>3420</v>
      </c>
      <c r="H2483" t="s">
        <v>3421</v>
      </c>
      <c r="I2483" t="s">
        <v>22254</v>
      </c>
      <c r="J2483" t="s">
        <v>5823</v>
      </c>
      <c r="K2483" t="s">
        <v>15046</v>
      </c>
      <c r="L2483" t="s">
        <v>15047</v>
      </c>
      <c r="M2483" t="s">
        <v>15048</v>
      </c>
      <c r="S2483" t="s">
        <v>4095</v>
      </c>
      <c r="T2483" t="s">
        <v>4095</v>
      </c>
      <c r="U2483" t="s">
        <v>4095</v>
      </c>
    </row>
    <row r="2484" spans="1:21" x14ac:dyDescent="0.2">
      <c r="A2484">
        <v>5122</v>
      </c>
      <c r="B2484" t="s">
        <v>1697</v>
      </c>
      <c r="C2484" t="s">
        <v>15049</v>
      </c>
      <c r="D2484" t="s">
        <v>22348</v>
      </c>
      <c r="F2484" t="s">
        <v>6926</v>
      </c>
      <c r="G2484" t="s">
        <v>7763</v>
      </c>
      <c r="H2484" t="s">
        <v>20578</v>
      </c>
      <c r="K2484" t="s">
        <v>3430</v>
      </c>
      <c r="L2484" t="s">
        <v>22349</v>
      </c>
      <c r="M2484" t="s">
        <v>22350</v>
      </c>
      <c r="N2484" t="s">
        <v>5419</v>
      </c>
    </row>
    <row r="2485" spans="1:21" x14ac:dyDescent="0.2">
      <c r="A2485">
        <v>5123</v>
      </c>
      <c r="B2485" t="s">
        <v>1697</v>
      </c>
      <c r="C2485" t="s">
        <v>6395</v>
      </c>
      <c r="D2485" t="s">
        <v>4997</v>
      </c>
      <c r="F2485" t="s">
        <v>8660</v>
      </c>
      <c r="G2485" t="s">
        <v>3387</v>
      </c>
      <c r="H2485" t="s">
        <v>21418</v>
      </c>
      <c r="I2485" t="s">
        <v>6951</v>
      </c>
      <c r="J2485" t="s">
        <v>3628</v>
      </c>
      <c r="K2485" t="s">
        <v>3430</v>
      </c>
      <c r="L2485" t="s">
        <v>15050</v>
      </c>
      <c r="M2485" t="s">
        <v>15051</v>
      </c>
      <c r="O2485" t="s">
        <v>5232</v>
      </c>
      <c r="P2485">
        <v>33</v>
      </c>
      <c r="Q2485" t="s">
        <v>6336</v>
      </c>
      <c r="R2485">
        <v>233</v>
      </c>
      <c r="S2485" t="s">
        <v>10001</v>
      </c>
      <c r="T2485" t="s">
        <v>10001</v>
      </c>
      <c r="U2485" t="s">
        <v>8202</v>
      </c>
    </row>
    <row r="2486" spans="1:21" x14ac:dyDescent="0.2">
      <c r="A2486">
        <v>5124</v>
      </c>
      <c r="B2486" t="s">
        <v>1697</v>
      </c>
      <c r="C2486" t="s">
        <v>15052</v>
      </c>
      <c r="D2486" t="s">
        <v>4997</v>
      </c>
      <c r="F2486" t="s">
        <v>6175</v>
      </c>
      <c r="G2486" t="s">
        <v>9158</v>
      </c>
      <c r="H2486" t="s">
        <v>4174</v>
      </c>
      <c r="I2486" t="s">
        <v>9202</v>
      </c>
      <c r="J2486" t="s">
        <v>6825</v>
      </c>
      <c r="K2486" t="s">
        <v>3921</v>
      </c>
      <c r="L2486" t="s">
        <v>15053</v>
      </c>
      <c r="M2486" t="s">
        <v>15054</v>
      </c>
      <c r="N2486" t="s">
        <v>6840</v>
      </c>
      <c r="O2486" t="s">
        <v>6146</v>
      </c>
      <c r="P2486">
        <v>25</v>
      </c>
      <c r="Q2486" t="s">
        <v>4401</v>
      </c>
      <c r="R2486">
        <v>221</v>
      </c>
      <c r="S2486" t="s">
        <v>6995</v>
      </c>
      <c r="T2486" t="s">
        <v>8300</v>
      </c>
      <c r="U2486" t="s">
        <v>8300</v>
      </c>
    </row>
    <row r="2487" spans="1:21" x14ac:dyDescent="0.2">
      <c r="A2487">
        <v>5125</v>
      </c>
      <c r="B2487" t="s">
        <v>3416</v>
      </c>
      <c r="C2487" t="s">
        <v>1032</v>
      </c>
      <c r="D2487" t="s">
        <v>6971</v>
      </c>
      <c r="F2487" t="s">
        <v>5773</v>
      </c>
      <c r="G2487" t="s">
        <v>3420</v>
      </c>
      <c r="H2487" t="s">
        <v>3421</v>
      </c>
      <c r="I2487" t="s">
        <v>22254</v>
      </c>
      <c r="J2487" t="s">
        <v>5823</v>
      </c>
      <c r="K2487" t="s">
        <v>6880</v>
      </c>
      <c r="L2487" t="s">
        <v>15055</v>
      </c>
      <c r="M2487" t="s">
        <v>15056</v>
      </c>
      <c r="S2487" t="s">
        <v>11349</v>
      </c>
      <c r="T2487" t="s">
        <v>11349</v>
      </c>
      <c r="U2487" t="s">
        <v>11349</v>
      </c>
    </row>
    <row r="2488" spans="1:21" x14ac:dyDescent="0.2">
      <c r="A2488">
        <v>5126</v>
      </c>
      <c r="B2488" t="s">
        <v>3416</v>
      </c>
      <c r="C2488" t="s">
        <v>15057</v>
      </c>
      <c r="F2488" t="s">
        <v>5773</v>
      </c>
      <c r="G2488" t="s">
        <v>3420</v>
      </c>
      <c r="H2488" t="s">
        <v>3421</v>
      </c>
      <c r="I2488" t="s">
        <v>22254</v>
      </c>
      <c r="J2488" t="s">
        <v>5823</v>
      </c>
      <c r="K2488" t="s">
        <v>6880</v>
      </c>
      <c r="L2488" t="s">
        <v>15058</v>
      </c>
      <c r="M2488" t="s">
        <v>15059</v>
      </c>
      <c r="S2488" t="s">
        <v>11349</v>
      </c>
      <c r="T2488" t="s">
        <v>11349</v>
      </c>
      <c r="U2488" t="s">
        <v>11349</v>
      </c>
    </row>
    <row r="2489" spans="1:21" x14ac:dyDescent="0.2">
      <c r="A2489">
        <v>5127</v>
      </c>
      <c r="B2489" t="s">
        <v>1697</v>
      </c>
      <c r="C2489" t="s">
        <v>15060</v>
      </c>
      <c r="D2489" t="s">
        <v>15061</v>
      </c>
      <c r="F2489" t="s">
        <v>6175</v>
      </c>
      <c r="G2489" t="s">
        <v>5132</v>
      </c>
      <c r="H2489" t="s">
        <v>7663</v>
      </c>
      <c r="I2489" t="s">
        <v>15062</v>
      </c>
      <c r="J2489" t="s">
        <v>3679</v>
      </c>
      <c r="K2489" t="s">
        <v>3422</v>
      </c>
      <c r="L2489" t="s">
        <v>15063</v>
      </c>
      <c r="M2489" t="s">
        <v>15064</v>
      </c>
      <c r="O2489" t="s">
        <v>4520</v>
      </c>
      <c r="P2489">
        <v>86</v>
      </c>
      <c r="Q2489" t="s">
        <v>4401</v>
      </c>
      <c r="R2489">
        <v>221</v>
      </c>
      <c r="S2489" t="s">
        <v>7066</v>
      </c>
      <c r="T2489" t="s">
        <v>7066</v>
      </c>
      <c r="U2489" t="s">
        <v>4536</v>
      </c>
    </row>
    <row r="2490" spans="1:21" x14ac:dyDescent="0.2">
      <c r="A2490">
        <v>5128</v>
      </c>
      <c r="B2490" t="s">
        <v>3416</v>
      </c>
      <c r="C2490" t="s">
        <v>15065</v>
      </c>
      <c r="D2490" t="s">
        <v>15066</v>
      </c>
      <c r="F2490" t="s">
        <v>5773</v>
      </c>
      <c r="G2490" t="s">
        <v>3420</v>
      </c>
      <c r="H2490" t="s">
        <v>3421</v>
      </c>
      <c r="I2490" t="s">
        <v>22206</v>
      </c>
      <c r="J2490" t="s">
        <v>5823</v>
      </c>
      <c r="K2490" t="s">
        <v>5005</v>
      </c>
      <c r="L2490" t="s">
        <v>15067</v>
      </c>
      <c r="M2490" t="s">
        <v>15068</v>
      </c>
    </row>
    <row r="2491" spans="1:21" x14ac:dyDescent="0.2">
      <c r="A2491">
        <v>5129</v>
      </c>
      <c r="B2491" t="s">
        <v>1697</v>
      </c>
      <c r="C2491" t="s">
        <v>15069</v>
      </c>
      <c r="D2491" t="s">
        <v>7089</v>
      </c>
      <c r="I2491" t="s">
        <v>15070</v>
      </c>
      <c r="J2491" t="s">
        <v>3628</v>
      </c>
      <c r="K2491" t="s">
        <v>4150</v>
      </c>
      <c r="L2491" t="s">
        <v>15071</v>
      </c>
      <c r="M2491" t="s">
        <v>15072</v>
      </c>
      <c r="N2491" t="s">
        <v>3394</v>
      </c>
      <c r="Q2491" t="s">
        <v>4401</v>
      </c>
      <c r="R2491">
        <v>220</v>
      </c>
      <c r="S2491" t="s">
        <v>15073</v>
      </c>
      <c r="T2491" t="s">
        <v>15073</v>
      </c>
      <c r="U2491" t="s">
        <v>15073</v>
      </c>
    </row>
    <row r="2492" spans="1:21" x14ac:dyDescent="0.2">
      <c r="A2492">
        <v>513</v>
      </c>
      <c r="B2492" t="s">
        <v>1697</v>
      </c>
      <c r="C2492" t="s">
        <v>15074</v>
      </c>
      <c r="D2492" t="s">
        <v>15075</v>
      </c>
      <c r="F2492" t="s">
        <v>3528</v>
      </c>
      <c r="G2492" t="s">
        <v>3387</v>
      </c>
      <c r="H2492" t="s">
        <v>3723</v>
      </c>
      <c r="I2492" t="s">
        <v>4168</v>
      </c>
      <c r="J2492" t="s">
        <v>12678</v>
      </c>
      <c r="K2492" t="s">
        <v>5028</v>
      </c>
      <c r="L2492" t="s">
        <v>15076</v>
      </c>
      <c r="M2492" t="s">
        <v>15077</v>
      </c>
      <c r="N2492" t="s">
        <v>3447</v>
      </c>
      <c r="S2492" t="s">
        <v>15078</v>
      </c>
      <c r="T2492" t="s">
        <v>15078</v>
      </c>
      <c r="U2492" t="s">
        <v>15079</v>
      </c>
    </row>
    <row r="2493" spans="1:21" x14ac:dyDescent="0.2">
      <c r="A2493">
        <v>5130</v>
      </c>
      <c r="B2493" t="s">
        <v>1697</v>
      </c>
      <c r="C2493" t="s">
        <v>14974</v>
      </c>
      <c r="D2493" t="s">
        <v>15080</v>
      </c>
      <c r="I2493" t="s">
        <v>7809</v>
      </c>
      <c r="J2493" t="s">
        <v>6376</v>
      </c>
      <c r="K2493" t="s">
        <v>4150</v>
      </c>
      <c r="L2493" t="s">
        <v>15081</v>
      </c>
      <c r="M2493" t="s">
        <v>15082</v>
      </c>
      <c r="N2493" t="s">
        <v>3394</v>
      </c>
      <c r="Q2493" t="s">
        <v>4401</v>
      </c>
      <c r="R2493">
        <v>220</v>
      </c>
      <c r="S2493" t="s">
        <v>4521</v>
      </c>
      <c r="T2493" t="s">
        <v>4521</v>
      </c>
      <c r="U2493" t="s">
        <v>4521</v>
      </c>
    </row>
    <row r="2494" spans="1:21" x14ac:dyDescent="0.2">
      <c r="A2494">
        <v>5131</v>
      </c>
      <c r="B2494" t="s">
        <v>1697</v>
      </c>
      <c r="C2494" t="s">
        <v>15083</v>
      </c>
      <c r="D2494" t="s">
        <v>4997</v>
      </c>
      <c r="F2494" t="s">
        <v>6175</v>
      </c>
      <c r="G2494" t="s">
        <v>15084</v>
      </c>
      <c r="H2494" t="s">
        <v>5062</v>
      </c>
      <c r="I2494" t="s">
        <v>9202</v>
      </c>
      <c r="J2494" t="s">
        <v>4052</v>
      </c>
      <c r="K2494" t="s">
        <v>3422</v>
      </c>
      <c r="L2494" t="s">
        <v>15085</v>
      </c>
      <c r="M2494" t="s">
        <v>15086</v>
      </c>
      <c r="O2494" t="s">
        <v>5645</v>
      </c>
      <c r="P2494">
        <v>122</v>
      </c>
      <c r="Q2494" t="s">
        <v>4401</v>
      </c>
      <c r="R2494">
        <v>222</v>
      </c>
      <c r="S2494" t="s">
        <v>7157</v>
      </c>
      <c r="T2494" t="s">
        <v>7157</v>
      </c>
      <c r="U2494" t="s">
        <v>10008</v>
      </c>
    </row>
    <row r="2495" spans="1:21" x14ac:dyDescent="0.2">
      <c r="A2495">
        <v>5132</v>
      </c>
      <c r="B2495" t="s">
        <v>1697</v>
      </c>
      <c r="C2495" t="s">
        <v>15087</v>
      </c>
      <c r="D2495" t="s">
        <v>5202</v>
      </c>
      <c r="E2495" t="s">
        <v>20878</v>
      </c>
      <c r="F2495" t="s">
        <v>6837</v>
      </c>
      <c r="G2495" t="s">
        <v>16766</v>
      </c>
      <c r="H2495" t="s">
        <v>3421</v>
      </c>
      <c r="I2495" t="s">
        <v>22206</v>
      </c>
      <c r="J2495" t="s">
        <v>5823</v>
      </c>
      <c r="K2495" t="s">
        <v>3921</v>
      </c>
      <c r="L2495" t="s">
        <v>15088</v>
      </c>
      <c r="M2495" t="s">
        <v>15089</v>
      </c>
      <c r="N2495" t="s">
        <v>5419</v>
      </c>
    </row>
    <row r="2496" spans="1:21" x14ac:dyDescent="0.2">
      <c r="A2496">
        <v>5133</v>
      </c>
      <c r="B2496" t="s">
        <v>1697</v>
      </c>
      <c r="C2496" t="s">
        <v>15090</v>
      </c>
      <c r="D2496" t="s">
        <v>5202</v>
      </c>
      <c r="E2496" t="s">
        <v>20879</v>
      </c>
      <c r="F2496" t="s">
        <v>6837</v>
      </c>
      <c r="G2496" t="s">
        <v>7265</v>
      </c>
      <c r="H2496" t="s">
        <v>4658</v>
      </c>
      <c r="I2496" t="s">
        <v>22251</v>
      </c>
      <c r="J2496" t="s">
        <v>6431</v>
      </c>
      <c r="K2496" t="s">
        <v>3921</v>
      </c>
      <c r="L2496" t="s">
        <v>15091</v>
      </c>
      <c r="M2496" t="s">
        <v>15092</v>
      </c>
      <c r="O2496" t="s">
        <v>6146</v>
      </c>
      <c r="P2496">
        <v>25</v>
      </c>
      <c r="Q2496" t="s">
        <v>4401</v>
      </c>
      <c r="R2496">
        <v>221</v>
      </c>
      <c r="S2496" t="s">
        <v>15093</v>
      </c>
      <c r="T2496" t="s">
        <v>8857</v>
      </c>
      <c r="U2496" t="s">
        <v>8857</v>
      </c>
    </row>
    <row r="2497" spans="1:21" x14ac:dyDescent="0.2">
      <c r="A2497">
        <v>5134</v>
      </c>
      <c r="B2497" t="s">
        <v>1697</v>
      </c>
      <c r="C2497" t="s">
        <v>15094</v>
      </c>
      <c r="D2497" t="s">
        <v>5202</v>
      </c>
      <c r="E2497" t="s">
        <v>20878</v>
      </c>
      <c r="F2497" t="s">
        <v>6958</v>
      </c>
      <c r="G2497" t="s">
        <v>15095</v>
      </c>
      <c r="H2497" t="s">
        <v>4174</v>
      </c>
      <c r="I2497" t="s">
        <v>5631</v>
      </c>
      <c r="J2497" t="s">
        <v>4033</v>
      </c>
      <c r="K2497" t="s">
        <v>3921</v>
      </c>
      <c r="L2497" t="s">
        <v>15096</v>
      </c>
      <c r="M2497" t="s">
        <v>15097</v>
      </c>
      <c r="N2497" t="s">
        <v>6840</v>
      </c>
      <c r="O2497" t="s">
        <v>5645</v>
      </c>
      <c r="P2497">
        <v>122</v>
      </c>
      <c r="Q2497" t="s">
        <v>4401</v>
      </c>
      <c r="R2497">
        <v>222</v>
      </c>
      <c r="S2497" t="s">
        <v>5295</v>
      </c>
      <c r="T2497" t="s">
        <v>7095</v>
      </c>
      <c r="U2497" t="s">
        <v>7095</v>
      </c>
    </row>
    <row r="2498" spans="1:21" x14ac:dyDescent="0.2">
      <c r="A2498">
        <v>5135</v>
      </c>
      <c r="B2498" t="s">
        <v>1697</v>
      </c>
      <c r="C2498" t="s">
        <v>15098</v>
      </c>
      <c r="D2498" t="s">
        <v>15099</v>
      </c>
      <c r="F2498" t="s">
        <v>7010</v>
      </c>
      <c r="G2498" t="s">
        <v>3387</v>
      </c>
      <c r="H2498" t="s">
        <v>4503</v>
      </c>
      <c r="I2498" t="s">
        <v>12775</v>
      </c>
      <c r="J2498" t="s">
        <v>8892</v>
      </c>
      <c r="K2498" t="s">
        <v>3422</v>
      </c>
      <c r="L2498" t="s">
        <v>15100</v>
      </c>
      <c r="M2498" t="s">
        <v>15101</v>
      </c>
      <c r="N2498" t="s">
        <v>4513</v>
      </c>
      <c r="O2498" t="s">
        <v>4520</v>
      </c>
      <c r="P2498">
        <v>86</v>
      </c>
      <c r="Q2498" t="s">
        <v>4401</v>
      </c>
      <c r="R2498">
        <v>220</v>
      </c>
      <c r="S2498" t="s">
        <v>6846</v>
      </c>
      <c r="T2498" t="s">
        <v>6846</v>
      </c>
      <c r="U2498" t="s">
        <v>7541</v>
      </c>
    </row>
    <row r="2499" spans="1:21" x14ac:dyDescent="0.2">
      <c r="A2499">
        <v>5136</v>
      </c>
      <c r="B2499" t="s">
        <v>1697</v>
      </c>
      <c r="C2499" t="s">
        <v>15102</v>
      </c>
      <c r="D2499" t="s">
        <v>15103</v>
      </c>
      <c r="I2499" t="s">
        <v>15104</v>
      </c>
      <c r="J2499" t="s">
        <v>3628</v>
      </c>
      <c r="K2499" t="s">
        <v>4150</v>
      </c>
      <c r="L2499" t="s">
        <v>15105</v>
      </c>
      <c r="M2499" t="s">
        <v>15106</v>
      </c>
      <c r="N2499" t="s">
        <v>3394</v>
      </c>
      <c r="Q2499" t="s">
        <v>4401</v>
      </c>
      <c r="R2499">
        <v>222</v>
      </c>
    </row>
    <row r="2500" spans="1:21" x14ac:dyDescent="0.2">
      <c r="A2500">
        <v>5137</v>
      </c>
      <c r="B2500" t="s">
        <v>1697</v>
      </c>
      <c r="C2500" t="s">
        <v>15107</v>
      </c>
      <c r="D2500" t="s">
        <v>4997</v>
      </c>
      <c r="F2500" t="s">
        <v>6175</v>
      </c>
      <c r="G2500" t="s">
        <v>9087</v>
      </c>
      <c r="H2500" t="s">
        <v>7977</v>
      </c>
      <c r="I2500" t="s">
        <v>6193</v>
      </c>
      <c r="J2500" t="s">
        <v>3411</v>
      </c>
      <c r="K2500" t="s">
        <v>3497</v>
      </c>
      <c r="L2500" t="s">
        <v>15108</v>
      </c>
      <c r="M2500" t="s">
        <v>15109</v>
      </c>
      <c r="O2500" t="s">
        <v>10256</v>
      </c>
      <c r="P2500">
        <v>29</v>
      </c>
      <c r="S2500" t="s">
        <v>11321</v>
      </c>
      <c r="T2500" t="s">
        <v>11321</v>
      </c>
      <c r="U2500" t="s">
        <v>11321</v>
      </c>
    </row>
    <row r="2501" spans="1:21" x14ac:dyDescent="0.2">
      <c r="A2501">
        <v>5138</v>
      </c>
      <c r="B2501" t="s">
        <v>1697</v>
      </c>
      <c r="C2501" t="s">
        <v>15110</v>
      </c>
      <c r="D2501" t="s">
        <v>15111</v>
      </c>
      <c r="F2501" t="s">
        <v>6175</v>
      </c>
      <c r="G2501" t="s">
        <v>3542</v>
      </c>
      <c r="H2501" t="s">
        <v>4174</v>
      </c>
      <c r="I2501" t="s">
        <v>22206</v>
      </c>
      <c r="J2501" t="s">
        <v>5823</v>
      </c>
      <c r="K2501" t="s">
        <v>3422</v>
      </c>
      <c r="L2501" t="s">
        <v>15112</v>
      </c>
      <c r="M2501" t="s">
        <v>15113</v>
      </c>
      <c r="O2501" t="s">
        <v>6247</v>
      </c>
      <c r="P2501">
        <v>129</v>
      </c>
      <c r="S2501" t="s">
        <v>5771</v>
      </c>
      <c r="T2501" t="s">
        <v>5771</v>
      </c>
      <c r="U2501" t="s">
        <v>5771</v>
      </c>
    </row>
    <row r="2502" spans="1:21" x14ac:dyDescent="0.2">
      <c r="A2502">
        <v>5139</v>
      </c>
      <c r="B2502" t="s">
        <v>1697</v>
      </c>
      <c r="C2502" t="s">
        <v>15114</v>
      </c>
      <c r="D2502" t="s">
        <v>15115</v>
      </c>
      <c r="F2502" t="s">
        <v>7325</v>
      </c>
      <c r="G2502" t="s">
        <v>3387</v>
      </c>
      <c r="H2502" t="s">
        <v>3640</v>
      </c>
      <c r="I2502" t="s">
        <v>7878</v>
      </c>
      <c r="J2502" t="s">
        <v>4052</v>
      </c>
      <c r="K2502" t="s">
        <v>3422</v>
      </c>
      <c r="L2502" t="s">
        <v>15116</v>
      </c>
      <c r="M2502" t="s">
        <v>15117</v>
      </c>
      <c r="N2502" t="s">
        <v>15118</v>
      </c>
      <c r="O2502" t="s">
        <v>20894</v>
      </c>
      <c r="P2502">
        <v>125</v>
      </c>
      <c r="Q2502" t="s">
        <v>4401</v>
      </c>
      <c r="R2502">
        <v>222</v>
      </c>
      <c r="S2502" t="s">
        <v>15119</v>
      </c>
      <c r="T2502" t="s">
        <v>15119</v>
      </c>
      <c r="U2502" t="s">
        <v>10148</v>
      </c>
    </row>
    <row r="2503" spans="1:21" x14ac:dyDescent="0.2">
      <c r="A2503">
        <v>514</v>
      </c>
      <c r="B2503" t="s">
        <v>1697</v>
      </c>
      <c r="C2503" t="s">
        <v>15120</v>
      </c>
      <c r="D2503" t="s">
        <v>8986</v>
      </c>
      <c r="F2503" t="s">
        <v>6012</v>
      </c>
      <c r="G2503" t="s">
        <v>3885</v>
      </c>
      <c r="H2503" t="s">
        <v>3714</v>
      </c>
      <c r="I2503" t="s">
        <v>4618</v>
      </c>
      <c r="J2503" t="s">
        <v>4562</v>
      </c>
      <c r="K2503" t="s">
        <v>3545</v>
      </c>
      <c r="L2503" t="s">
        <v>15121</v>
      </c>
      <c r="M2503" t="s">
        <v>15122</v>
      </c>
      <c r="N2503" t="s">
        <v>15123</v>
      </c>
      <c r="O2503" t="s">
        <v>22242</v>
      </c>
      <c r="P2503">
        <v>18</v>
      </c>
      <c r="Q2503" t="s">
        <v>4485</v>
      </c>
      <c r="R2503">
        <v>171</v>
      </c>
      <c r="S2503" t="s">
        <v>6434</v>
      </c>
      <c r="T2503" t="s">
        <v>6434</v>
      </c>
      <c r="U2503" t="s">
        <v>4948</v>
      </c>
    </row>
    <row r="2504" spans="1:21" x14ac:dyDescent="0.2">
      <c r="A2504">
        <v>5140</v>
      </c>
      <c r="B2504" t="s">
        <v>1697</v>
      </c>
      <c r="C2504" t="s">
        <v>15124</v>
      </c>
      <c r="D2504" t="s">
        <v>4997</v>
      </c>
      <c r="F2504" t="s">
        <v>6158</v>
      </c>
      <c r="G2504" t="s">
        <v>18349</v>
      </c>
      <c r="H2504" t="s">
        <v>5269</v>
      </c>
      <c r="I2504" t="s">
        <v>22206</v>
      </c>
      <c r="J2504" t="s">
        <v>5823</v>
      </c>
      <c r="K2504" t="s">
        <v>3422</v>
      </c>
      <c r="L2504" t="s">
        <v>15125</v>
      </c>
      <c r="M2504" t="s">
        <v>15126</v>
      </c>
      <c r="N2504" t="s">
        <v>5419</v>
      </c>
    </row>
    <row r="2505" spans="1:21" x14ac:dyDescent="0.2">
      <c r="A2505">
        <v>5141</v>
      </c>
      <c r="B2505" t="s">
        <v>1697</v>
      </c>
      <c r="C2505" t="s">
        <v>15127</v>
      </c>
      <c r="D2505" t="s">
        <v>4997</v>
      </c>
      <c r="F2505" t="s">
        <v>6158</v>
      </c>
      <c r="G2505" t="s">
        <v>6229</v>
      </c>
      <c r="H2505" t="s">
        <v>8340</v>
      </c>
      <c r="I2505" t="s">
        <v>15042</v>
      </c>
      <c r="J2505" t="s">
        <v>3671</v>
      </c>
      <c r="K2505" t="s">
        <v>3422</v>
      </c>
      <c r="L2505" t="s">
        <v>13860</v>
      </c>
      <c r="M2505" t="s">
        <v>15128</v>
      </c>
      <c r="Q2505" t="s">
        <v>4401</v>
      </c>
      <c r="R2505">
        <v>221</v>
      </c>
      <c r="S2505" t="s">
        <v>6915</v>
      </c>
      <c r="T2505" t="s">
        <v>6915</v>
      </c>
      <c r="U2505" t="s">
        <v>9840</v>
      </c>
    </row>
    <row r="2506" spans="1:21" x14ac:dyDescent="0.2">
      <c r="A2506">
        <v>5142</v>
      </c>
      <c r="B2506" t="s">
        <v>1697</v>
      </c>
      <c r="C2506" t="s">
        <v>15129</v>
      </c>
      <c r="D2506" t="s">
        <v>4678</v>
      </c>
      <c r="E2506" t="s">
        <v>20884</v>
      </c>
      <c r="F2506" t="s">
        <v>7169</v>
      </c>
      <c r="G2506" t="s">
        <v>15130</v>
      </c>
      <c r="H2506" t="s">
        <v>15131</v>
      </c>
      <c r="I2506" t="s">
        <v>7737</v>
      </c>
      <c r="J2506" t="s">
        <v>15132</v>
      </c>
      <c r="K2506" t="s">
        <v>3430</v>
      </c>
      <c r="L2506" t="s">
        <v>15133</v>
      </c>
      <c r="M2506" t="s">
        <v>15134</v>
      </c>
      <c r="O2506" t="s">
        <v>3665</v>
      </c>
      <c r="P2506">
        <v>85</v>
      </c>
      <c r="Q2506" t="s">
        <v>4401</v>
      </c>
      <c r="R2506">
        <v>221</v>
      </c>
      <c r="S2506" t="s">
        <v>4521</v>
      </c>
      <c r="T2506" t="s">
        <v>4521</v>
      </c>
      <c r="U2506" t="s">
        <v>4521</v>
      </c>
    </row>
    <row r="2507" spans="1:21" x14ac:dyDescent="0.2">
      <c r="A2507">
        <v>5143</v>
      </c>
      <c r="B2507" t="s">
        <v>1697</v>
      </c>
      <c r="C2507" t="s">
        <v>15135</v>
      </c>
      <c r="D2507" t="s">
        <v>15136</v>
      </c>
      <c r="F2507" t="s">
        <v>6926</v>
      </c>
      <c r="G2507" t="s">
        <v>3535</v>
      </c>
      <c r="H2507" t="s">
        <v>8697</v>
      </c>
      <c r="I2507" t="s">
        <v>10208</v>
      </c>
      <c r="J2507" t="s">
        <v>6825</v>
      </c>
      <c r="K2507" t="s">
        <v>3422</v>
      </c>
      <c r="L2507" t="s">
        <v>15137</v>
      </c>
      <c r="M2507" t="s">
        <v>15138</v>
      </c>
      <c r="O2507" t="s">
        <v>20894</v>
      </c>
      <c r="P2507">
        <v>125</v>
      </c>
      <c r="Q2507" t="s">
        <v>4401</v>
      </c>
      <c r="R2507">
        <v>222</v>
      </c>
      <c r="S2507" t="s">
        <v>11619</v>
      </c>
      <c r="T2507" t="s">
        <v>11619</v>
      </c>
      <c r="U2507" t="s">
        <v>8202</v>
      </c>
    </row>
    <row r="2508" spans="1:21" x14ac:dyDescent="0.2">
      <c r="A2508">
        <v>5144</v>
      </c>
      <c r="B2508" t="s">
        <v>1697</v>
      </c>
      <c r="C2508" t="s">
        <v>15139</v>
      </c>
      <c r="D2508" t="s">
        <v>5202</v>
      </c>
      <c r="E2508" t="s">
        <v>20878</v>
      </c>
      <c r="F2508" t="s">
        <v>6837</v>
      </c>
      <c r="G2508" t="s">
        <v>5547</v>
      </c>
      <c r="H2508" t="s">
        <v>4658</v>
      </c>
      <c r="I2508" t="s">
        <v>22206</v>
      </c>
      <c r="J2508" t="s">
        <v>5823</v>
      </c>
      <c r="K2508" t="s">
        <v>3921</v>
      </c>
      <c r="L2508" t="s">
        <v>15140</v>
      </c>
      <c r="M2508" t="s">
        <v>15141</v>
      </c>
      <c r="O2508" t="s">
        <v>6116</v>
      </c>
      <c r="P2508">
        <v>23</v>
      </c>
      <c r="S2508" t="s">
        <v>7268</v>
      </c>
      <c r="T2508" t="s">
        <v>7268</v>
      </c>
      <c r="U2508" t="s">
        <v>7268</v>
      </c>
    </row>
    <row r="2509" spans="1:21" x14ac:dyDescent="0.2">
      <c r="A2509">
        <v>5145</v>
      </c>
      <c r="B2509" t="s">
        <v>1697</v>
      </c>
      <c r="C2509" t="s">
        <v>15142</v>
      </c>
      <c r="D2509" t="s">
        <v>4678</v>
      </c>
      <c r="E2509" t="s">
        <v>20884</v>
      </c>
      <c r="F2509" t="s">
        <v>7169</v>
      </c>
      <c r="G2509" t="s">
        <v>16766</v>
      </c>
      <c r="H2509" t="s">
        <v>3421</v>
      </c>
      <c r="I2509" t="s">
        <v>22206</v>
      </c>
      <c r="J2509" t="s">
        <v>5823</v>
      </c>
      <c r="K2509" t="s">
        <v>5005</v>
      </c>
      <c r="L2509" t="s">
        <v>15143</v>
      </c>
      <c r="M2509" t="s">
        <v>15144</v>
      </c>
      <c r="N2509" t="s">
        <v>5419</v>
      </c>
    </row>
    <row r="2510" spans="1:21" x14ac:dyDescent="0.2">
      <c r="A2510">
        <v>5146</v>
      </c>
      <c r="B2510" t="s">
        <v>1697</v>
      </c>
      <c r="C2510" t="s">
        <v>15145</v>
      </c>
      <c r="D2510" t="s">
        <v>4997</v>
      </c>
      <c r="F2510" t="s">
        <v>6175</v>
      </c>
      <c r="G2510" t="s">
        <v>7763</v>
      </c>
      <c r="H2510" t="s">
        <v>3421</v>
      </c>
      <c r="I2510" t="s">
        <v>22206</v>
      </c>
      <c r="J2510" t="s">
        <v>5823</v>
      </c>
      <c r="K2510" t="s">
        <v>3430</v>
      </c>
      <c r="L2510" t="s">
        <v>21021</v>
      </c>
      <c r="M2510" t="s">
        <v>21022</v>
      </c>
      <c r="N2510" t="s">
        <v>5419</v>
      </c>
    </row>
    <row r="2511" spans="1:21" x14ac:dyDescent="0.2">
      <c r="A2511">
        <v>5147</v>
      </c>
      <c r="B2511" t="s">
        <v>1697</v>
      </c>
      <c r="C2511" t="s">
        <v>15146</v>
      </c>
      <c r="D2511" t="s">
        <v>4997</v>
      </c>
      <c r="F2511" t="s">
        <v>6175</v>
      </c>
      <c r="G2511" t="s">
        <v>6905</v>
      </c>
      <c r="H2511" t="s">
        <v>4658</v>
      </c>
      <c r="I2511" t="s">
        <v>22206</v>
      </c>
      <c r="J2511" t="s">
        <v>5823</v>
      </c>
      <c r="K2511" t="s">
        <v>3921</v>
      </c>
      <c r="L2511" t="s">
        <v>15147</v>
      </c>
      <c r="M2511" t="s">
        <v>15148</v>
      </c>
      <c r="O2511" t="s">
        <v>3665</v>
      </c>
      <c r="P2511">
        <v>85</v>
      </c>
      <c r="S2511" t="s">
        <v>15149</v>
      </c>
      <c r="T2511" t="s">
        <v>15149</v>
      </c>
      <c r="U2511" t="s">
        <v>15149</v>
      </c>
    </row>
    <row r="2512" spans="1:21" x14ac:dyDescent="0.2">
      <c r="A2512">
        <v>5148</v>
      </c>
      <c r="B2512" t="s">
        <v>1697</v>
      </c>
      <c r="C2512" t="s">
        <v>15150</v>
      </c>
      <c r="D2512" t="s">
        <v>5202</v>
      </c>
      <c r="E2512" t="s">
        <v>20878</v>
      </c>
      <c r="F2512" t="s">
        <v>6837</v>
      </c>
      <c r="G2512" t="s">
        <v>5547</v>
      </c>
      <c r="H2512" t="s">
        <v>4658</v>
      </c>
      <c r="I2512" t="s">
        <v>6050</v>
      </c>
      <c r="J2512" t="s">
        <v>3671</v>
      </c>
      <c r="K2512" t="s">
        <v>3921</v>
      </c>
      <c r="L2512" t="s">
        <v>15151</v>
      </c>
      <c r="M2512" t="s">
        <v>15152</v>
      </c>
      <c r="N2512" t="s">
        <v>6908</v>
      </c>
      <c r="O2512" t="s">
        <v>5645</v>
      </c>
      <c r="P2512">
        <v>122</v>
      </c>
      <c r="Q2512" t="s">
        <v>4401</v>
      </c>
      <c r="R2512">
        <v>222</v>
      </c>
      <c r="S2512" t="s">
        <v>15153</v>
      </c>
      <c r="T2512" t="s">
        <v>3924</v>
      </c>
      <c r="U2512" t="s">
        <v>3924</v>
      </c>
    </row>
    <row r="2513" spans="1:21" x14ac:dyDescent="0.2">
      <c r="A2513">
        <v>5149</v>
      </c>
      <c r="B2513" t="s">
        <v>1697</v>
      </c>
      <c r="C2513" t="s">
        <v>15154</v>
      </c>
      <c r="D2513" t="s">
        <v>5202</v>
      </c>
      <c r="E2513" t="s">
        <v>20878</v>
      </c>
      <c r="F2513" t="s">
        <v>6837</v>
      </c>
      <c r="G2513" t="s">
        <v>8087</v>
      </c>
      <c r="H2513" t="s">
        <v>4658</v>
      </c>
      <c r="I2513" t="s">
        <v>22206</v>
      </c>
      <c r="J2513" t="s">
        <v>5823</v>
      </c>
      <c r="K2513" t="s">
        <v>3921</v>
      </c>
      <c r="L2513" t="s">
        <v>15155</v>
      </c>
      <c r="M2513" t="s">
        <v>15156</v>
      </c>
      <c r="N2513" t="s">
        <v>6908</v>
      </c>
      <c r="O2513" t="s">
        <v>5645</v>
      </c>
      <c r="P2513">
        <v>122</v>
      </c>
      <c r="S2513" t="s">
        <v>15153</v>
      </c>
      <c r="T2513" t="s">
        <v>15153</v>
      </c>
      <c r="U2513" t="s">
        <v>15153</v>
      </c>
    </row>
    <row r="2514" spans="1:21" x14ac:dyDescent="0.2">
      <c r="A2514">
        <v>515</v>
      </c>
      <c r="B2514" t="s">
        <v>1697</v>
      </c>
      <c r="C2514" t="s">
        <v>15157</v>
      </c>
      <c r="D2514" t="s">
        <v>15158</v>
      </c>
      <c r="F2514" t="s">
        <v>3585</v>
      </c>
      <c r="G2514" t="s">
        <v>21490</v>
      </c>
      <c r="H2514" t="s">
        <v>21424</v>
      </c>
      <c r="I2514" t="s">
        <v>3428</v>
      </c>
      <c r="J2514" t="s">
        <v>3390</v>
      </c>
      <c r="K2514" t="s">
        <v>3545</v>
      </c>
      <c r="L2514" t="s">
        <v>15159</v>
      </c>
      <c r="M2514" t="s">
        <v>15160</v>
      </c>
      <c r="N2514" t="s">
        <v>8512</v>
      </c>
      <c r="O2514" t="s">
        <v>22242</v>
      </c>
      <c r="P2514">
        <v>18</v>
      </c>
      <c r="Q2514" t="s">
        <v>4485</v>
      </c>
      <c r="R2514">
        <v>171</v>
      </c>
      <c r="S2514" t="s">
        <v>15161</v>
      </c>
      <c r="T2514" t="s">
        <v>15161</v>
      </c>
      <c r="U2514" t="s">
        <v>9005</v>
      </c>
    </row>
    <row r="2515" spans="1:21" x14ac:dyDescent="0.2">
      <c r="A2515">
        <v>5150</v>
      </c>
      <c r="B2515" t="s">
        <v>1697</v>
      </c>
      <c r="C2515" t="s">
        <v>15162</v>
      </c>
      <c r="D2515" t="s">
        <v>15163</v>
      </c>
      <c r="F2515" t="s">
        <v>7325</v>
      </c>
      <c r="G2515" t="s">
        <v>3885</v>
      </c>
      <c r="H2515" t="s">
        <v>21658</v>
      </c>
      <c r="I2515" t="s">
        <v>13940</v>
      </c>
      <c r="J2515" t="s">
        <v>4052</v>
      </c>
      <c r="K2515" t="s">
        <v>3422</v>
      </c>
      <c r="L2515" t="s">
        <v>15164</v>
      </c>
      <c r="M2515" t="s">
        <v>15165</v>
      </c>
      <c r="N2515" t="s">
        <v>3394</v>
      </c>
      <c r="Q2515" t="s">
        <v>4401</v>
      </c>
      <c r="R2515">
        <v>221</v>
      </c>
      <c r="S2515" t="s">
        <v>5001</v>
      </c>
      <c r="T2515" t="s">
        <v>5001</v>
      </c>
      <c r="U2515" t="s">
        <v>8202</v>
      </c>
    </row>
    <row r="2516" spans="1:21" x14ac:dyDescent="0.2">
      <c r="A2516">
        <v>5151</v>
      </c>
      <c r="B2516" t="s">
        <v>1697</v>
      </c>
      <c r="C2516" t="s">
        <v>15166</v>
      </c>
      <c r="F2516" t="s">
        <v>15167</v>
      </c>
      <c r="G2516" t="s">
        <v>5888</v>
      </c>
      <c r="H2516" t="s">
        <v>7490</v>
      </c>
      <c r="I2516" t="s">
        <v>15168</v>
      </c>
      <c r="J2516" t="s">
        <v>20943</v>
      </c>
      <c r="K2516" t="s">
        <v>3430</v>
      </c>
      <c r="L2516" t="s">
        <v>15169</v>
      </c>
      <c r="M2516" t="s">
        <v>15170</v>
      </c>
      <c r="N2516" t="s">
        <v>3433</v>
      </c>
      <c r="O2516" t="s">
        <v>7897</v>
      </c>
      <c r="P2516">
        <v>26</v>
      </c>
      <c r="Q2516" t="s">
        <v>4401</v>
      </c>
      <c r="R2516">
        <v>220</v>
      </c>
      <c r="S2516" t="s">
        <v>15073</v>
      </c>
      <c r="T2516" t="s">
        <v>15073</v>
      </c>
      <c r="U2516" t="s">
        <v>15171</v>
      </c>
    </row>
    <row r="2517" spans="1:21" x14ac:dyDescent="0.2">
      <c r="A2517">
        <v>5152</v>
      </c>
      <c r="B2517" t="s">
        <v>1697</v>
      </c>
      <c r="C2517" t="s">
        <v>15172</v>
      </c>
      <c r="D2517" t="s">
        <v>4997</v>
      </c>
      <c r="F2517" t="s">
        <v>6314</v>
      </c>
      <c r="G2517" t="s">
        <v>7091</v>
      </c>
      <c r="H2517" t="s">
        <v>3723</v>
      </c>
      <c r="I2517" t="s">
        <v>10293</v>
      </c>
      <c r="J2517" t="s">
        <v>6825</v>
      </c>
      <c r="K2517" t="s">
        <v>3422</v>
      </c>
      <c r="L2517" t="s">
        <v>15173</v>
      </c>
      <c r="M2517" t="s">
        <v>15174</v>
      </c>
      <c r="O2517" t="s">
        <v>4653</v>
      </c>
      <c r="P2517">
        <v>21</v>
      </c>
      <c r="Q2517" t="s">
        <v>4401</v>
      </c>
      <c r="R2517">
        <v>222</v>
      </c>
      <c r="S2517" t="s">
        <v>15175</v>
      </c>
      <c r="T2517" t="s">
        <v>15175</v>
      </c>
      <c r="U2517" t="s">
        <v>4111</v>
      </c>
    </row>
    <row r="2518" spans="1:21" x14ac:dyDescent="0.2">
      <c r="A2518">
        <v>5154</v>
      </c>
      <c r="B2518" t="s">
        <v>3416</v>
      </c>
      <c r="C2518" t="s">
        <v>15176</v>
      </c>
      <c r="D2518" t="s">
        <v>6971</v>
      </c>
      <c r="F2518" t="s">
        <v>5773</v>
      </c>
      <c r="G2518" t="s">
        <v>3420</v>
      </c>
      <c r="H2518" t="s">
        <v>3421</v>
      </c>
      <c r="I2518" t="s">
        <v>22254</v>
      </c>
      <c r="J2518" t="s">
        <v>5823</v>
      </c>
      <c r="K2518" t="s">
        <v>6423</v>
      </c>
      <c r="L2518" t="s">
        <v>15177</v>
      </c>
      <c r="M2518" t="s">
        <v>15178</v>
      </c>
      <c r="S2518" t="s">
        <v>4095</v>
      </c>
      <c r="T2518" t="s">
        <v>4095</v>
      </c>
      <c r="U2518" t="s">
        <v>4095</v>
      </c>
    </row>
    <row r="2519" spans="1:21" x14ac:dyDescent="0.2">
      <c r="A2519">
        <v>5155</v>
      </c>
      <c r="B2519" t="s">
        <v>1697</v>
      </c>
      <c r="C2519" t="s">
        <v>15179</v>
      </c>
      <c r="D2519" t="s">
        <v>15180</v>
      </c>
      <c r="F2519" t="s">
        <v>15181</v>
      </c>
      <c r="G2519" t="s">
        <v>5268</v>
      </c>
      <c r="H2519" t="s">
        <v>21023</v>
      </c>
      <c r="I2519" t="s">
        <v>10320</v>
      </c>
      <c r="J2519" t="s">
        <v>21024</v>
      </c>
      <c r="K2519" t="s">
        <v>3430</v>
      </c>
      <c r="L2519" t="s">
        <v>15182</v>
      </c>
      <c r="M2519" t="s">
        <v>15183</v>
      </c>
      <c r="O2519" t="s">
        <v>7897</v>
      </c>
      <c r="P2519">
        <v>26</v>
      </c>
      <c r="Q2519" t="s">
        <v>4401</v>
      </c>
      <c r="R2519">
        <v>220</v>
      </c>
      <c r="S2519" t="s">
        <v>5311</v>
      </c>
      <c r="T2519" t="s">
        <v>5311</v>
      </c>
      <c r="U2519" t="s">
        <v>15184</v>
      </c>
    </row>
    <row r="2520" spans="1:21" x14ac:dyDescent="0.2">
      <c r="A2520">
        <v>5156</v>
      </c>
      <c r="B2520" t="s">
        <v>3416</v>
      </c>
      <c r="C2520" t="s">
        <v>1033</v>
      </c>
      <c r="D2520" t="s">
        <v>6971</v>
      </c>
      <c r="F2520" t="s">
        <v>5773</v>
      </c>
      <c r="G2520" t="s">
        <v>3420</v>
      </c>
      <c r="H2520" t="s">
        <v>3421</v>
      </c>
      <c r="I2520" t="s">
        <v>22254</v>
      </c>
      <c r="J2520" t="s">
        <v>5823</v>
      </c>
      <c r="K2520" t="s">
        <v>6423</v>
      </c>
      <c r="L2520" t="s">
        <v>15185</v>
      </c>
      <c r="M2520" t="s">
        <v>15186</v>
      </c>
      <c r="S2520" t="s">
        <v>11349</v>
      </c>
      <c r="T2520" t="s">
        <v>11349</v>
      </c>
      <c r="U2520" t="s">
        <v>11349</v>
      </c>
    </row>
    <row r="2521" spans="1:21" x14ac:dyDescent="0.2">
      <c r="A2521">
        <v>5157</v>
      </c>
      <c r="B2521" t="s">
        <v>1697</v>
      </c>
      <c r="C2521" t="s">
        <v>15187</v>
      </c>
      <c r="D2521" t="s">
        <v>4678</v>
      </c>
      <c r="E2521" t="s">
        <v>20884</v>
      </c>
      <c r="F2521" t="s">
        <v>7169</v>
      </c>
      <c r="G2521" t="s">
        <v>5445</v>
      </c>
      <c r="H2521" t="s">
        <v>4174</v>
      </c>
      <c r="I2521" t="s">
        <v>22206</v>
      </c>
      <c r="J2521" t="s">
        <v>5823</v>
      </c>
      <c r="K2521" t="s">
        <v>3430</v>
      </c>
      <c r="L2521" t="s">
        <v>15188</v>
      </c>
      <c r="M2521" t="s">
        <v>15189</v>
      </c>
      <c r="O2521" t="s">
        <v>6116</v>
      </c>
      <c r="P2521">
        <v>23</v>
      </c>
      <c r="S2521" t="s">
        <v>5678</v>
      </c>
      <c r="T2521" t="s">
        <v>5678</v>
      </c>
      <c r="U2521" t="s">
        <v>5678</v>
      </c>
    </row>
    <row r="2522" spans="1:21" x14ac:dyDescent="0.2">
      <c r="A2522">
        <v>5158</v>
      </c>
      <c r="B2522" t="s">
        <v>1697</v>
      </c>
      <c r="C2522" t="s">
        <v>15190</v>
      </c>
      <c r="D2522" t="s">
        <v>5202</v>
      </c>
      <c r="E2522" t="s">
        <v>20878</v>
      </c>
      <c r="F2522" t="s">
        <v>6837</v>
      </c>
      <c r="G2522" t="s">
        <v>16766</v>
      </c>
      <c r="H2522" t="s">
        <v>6237</v>
      </c>
      <c r="I2522" t="s">
        <v>22206</v>
      </c>
      <c r="J2522" t="s">
        <v>5823</v>
      </c>
      <c r="K2522" t="s">
        <v>5005</v>
      </c>
      <c r="L2522" t="s">
        <v>15191</v>
      </c>
      <c r="M2522" t="s">
        <v>15192</v>
      </c>
      <c r="N2522" t="s">
        <v>6850</v>
      </c>
    </row>
    <row r="2523" spans="1:21" x14ac:dyDescent="0.2">
      <c r="A2523">
        <v>5159</v>
      </c>
      <c r="B2523" t="s">
        <v>1697</v>
      </c>
      <c r="C2523" t="s">
        <v>13917</v>
      </c>
      <c r="D2523" t="s">
        <v>7089</v>
      </c>
      <c r="F2523" t="s">
        <v>6175</v>
      </c>
      <c r="G2523" t="s">
        <v>14131</v>
      </c>
      <c r="H2523" t="s">
        <v>21659</v>
      </c>
      <c r="I2523" t="s">
        <v>10293</v>
      </c>
      <c r="J2523" t="s">
        <v>3963</v>
      </c>
      <c r="K2523" t="s">
        <v>3430</v>
      </c>
      <c r="L2523" t="s">
        <v>15193</v>
      </c>
      <c r="M2523" t="s">
        <v>15194</v>
      </c>
      <c r="O2523" t="s">
        <v>5645</v>
      </c>
      <c r="P2523">
        <v>122</v>
      </c>
      <c r="S2523" t="s">
        <v>8253</v>
      </c>
      <c r="T2523" t="s">
        <v>8253</v>
      </c>
      <c r="U2523" t="s">
        <v>8253</v>
      </c>
    </row>
    <row r="2524" spans="1:21" x14ac:dyDescent="0.2">
      <c r="A2524">
        <v>5160</v>
      </c>
      <c r="B2524" t="s">
        <v>1697</v>
      </c>
      <c r="C2524" t="s">
        <v>15195</v>
      </c>
      <c r="D2524" t="s">
        <v>4678</v>
      </c>
      <c r="E2524" t="s">
        <v>20884</v>
      </c>
      <c r="F2524" t="s">
        <v>7224</v>
      </c>
      <c r="G2524" t="s">
        <v>5547</v>
      </c>
      <c r="H2524" t="s">
        <v>4174</v>
      </c>
      <c r="I2524" t="s">
        <v>22206</v>
      </c>
      <c r="J2524" t="s">
        <v>5823</v>
      </c>
      <c r="K2524" t="s">
        <v>5005</v>
      </c>
      <c r="L2524" t="s">
        <v>15196</v>
      </c>
      <c r="M2524" t="s">
        <v>15197</v>
      </c>
      <c r="O2524" t="s">
        <v>3917</v>
      </c>
      <c r="P2524">
        <v>24</v>
      </c>
      <c r="S2524" t="s">
        <v>5741</v>
      </c>
      <c r="T2524" t="s">
        <v>5741</v>
      </c>
      <c r="U2524" t="s">
        <v>5741</v>
      </c>
    </row>
    <row r="2525" spans="1:21" x14ac:dyDescent="0.2">
      <c r="A2525">
        <v>5161</v>
      </c>
      <c r="B2525" t="s">
        <v>1697</v>
      </c>
      <c r="C2525" t="s">
        <v>15198</v>
      </c>
      <c r="D2525" t="s">
        <v>7089</v>
      </c>
      <c r="F2525" t="s">
        <v>6175</v>
      </c>
      <c r="G2525" t="s">
        <v>7763</v>
      </c>
      <c r="H2525" t="s">
        <v>4551</v>
      </c>
      <c r="I2525" t="s">
        <v>22206</v>
      </c>
      <c r="J2525" t="s">
        <v>5823</v>
      </c>
      <c r="K2525" t="s">
        <v>3430</v>
      </c>
      <c r="L2525" t="s">
        <v>15199</v>
      </c>
      <c r="M2525" t="s">
        <v>15200</v>
      </c>
      <c r="N2525" t="s">
        <v>15201</v>
      </c>
    </row>
    <row r="2526" spans="1:21" x14ac:dyDescent="0.2">
      <c r="A2526">
        <v>5162</v>
      </c>
      <c r="B2526" t="s">
        <v>1697</v>
      </c>
      <c r="C2526" t="s">
        <v>15202</v>
      </c>
      <c r="D2526" t="s">
        <v>4678</v>
      </c>
      <c r="F2526" t="s">
        <v>7224</v>
      </c>
      <c r="G2526" t="s">
        <v>3387</v>
      </c>
      <c r="H2526" t="s">
        <v>9805</v>
      </c>
      <c r="I2526" t="s">
        <v>7878</v>
      </c>
      <c r="J2526" t="s">
        <v>5837</v>
      </c>
      <c r="K2526" t="s">
        <v>3430</v>
      </c>
      <c r="L2526" t="s">
        <v>15203</v>
      </c>
      <c r="M2526" t="s">
        <v>15204</v>
      </c>
      <c r="O2526" t="s">
        <v>9960</v>
      </c>
      <c r="P2526">
        <v>20</v>
      </c>
      <c r="Q2526" t="s">
        <v>4401</v>
      </c>
      <c r="R2526">
        <v>220</v>
      </c>
      <c r="S2526" t="s">
        <v>15205</v>
      </c>
      <c r="T2526" t="s">
        <v>15205</v>
      </c>
      <c r="U2526" t="s">
        <v>15206</v>
      </c>
    </row>
    <row r="2527" spans="1:21" x14ac:dyDescent="0.2">
      <c r="A2527">
        <v>5163</v>
      </c>
      <c r="B2527" t="s">
        <v>1697</v>
      </c>
      <c r="C2527" t="s">
        <v>15207</v>
      </c>
      <c r="D2527" t="s">
        <v>6100</v>
      </c>
      <c r="E2527" t="s">
        <v>20884</v>
      </c>
      <c r="I2527" t="s">
        <v>7878</v>
      </c>
      <c r="J2527" t="s">
        <v>6629</v>
      </c>
      <c r="K2527" t="s">
        <v>4150</v>
      </c>
      <c r="L2527" t="s">
        <v>15208</v>
      </c>
      <c r="M2527" t="s">
        <v>15209</v>
      </c>
      <c r="Q2527" t="s">
        <v>4362</v>
      </c>
      <c r="R2527">
        <v>241</v>
      </c>
      <c r="S2527" t="s">
        <v>4555</v>
      </c>
      <c r="T2527" t="s">
        <v>4555</v>
      </c>
      <c r="U2527" t="s">
        <v>4555</v>
      </c>
    </row>
    <row r="2528" spans="1:21" x14ac:dyDescent="0.2">
      <c r="A2528">
        <v>5164</v>
      </c>
      <c r="B2528" t="s">
        <v>1697</v>
      </c>
      <c r="C2528" t="s">
        <v>15210</v>
      </c>
      <c r="E2528" t="s">
        <v>20880</v>
      </c>
      <c r="I2528" t="s">
        <v>10253</v>
      </c>
      <c r="J2528" t="s">
        <v>20943</v>
      </c>
      <c r="K2528" t="s">
        <v>4150</v>
      </c>
      <c r="L2528" t="s">
        <v>15211</v>
      </c>
      <c r="M2528" t="s">
        <v>15212</v>
      </c>
      <c r="N2528" t="s">
        <v>3394</v>
      </c>
      <c r="Q2528" t="s">
        <v>4401</v>
      </c>
      <c r="R2528">
        <v>220</v>
      </c>
      <c r="S2528" t="s">
        <v>6632</v>
      </c>
      <c r="T2528" t="s">
        <v>6632</v>
      </c>
      <c r="U2528" t="s">
        <v>6632</v>
      </c>
    </row>
    <row r="2529" spans="1:21" x14ac:dyDescent="0.2">
      <c r="A2529">
        <v>5165</v>
      </c>
      <c r="B2529" t="s">
        <v>1697</v>
      </c>
      <c r="C2529" t="s">
        <v>15213</v>
      </c>
      <c r="D2529" t="s">
        <v>7089</v>
      </c>
      <c r="F2529" t="s">
        <v>7090</v>
      </c>
      <c r="G2529" t="s">
        <v>4593</v>
      </c>
      <c r="H2529" t="s">
        <v>21660</v>
      </c>
      <c r="I2529" t="s">
        <v>22206</v>
      </c>
      <c r="J2529" t="s">
        <v>5477</v>
      </c>
      <c r="K2529" t="s">
        <v>3430</v>
      </c>
      <c r="L2529" t="s">
        <v>15214</v>
      </c>
      <c r="M2529" t="s">
        <v>15215</v>
      </c>
      <c r="O2529" t="s">
        <v>3665</v>
      </c>
      <c r="P2529">
        <v>85</v>
      </c>
      <c r="S2529" t="s">
        <v>4402</v>
      </c>
      <c r="T2529" t="s">
        <v>4402</v>
      </c>
      <c r="U2529" t="s">
        <v>4402</v>
      </c>
    </row>
    <row r="2530" spans="1:21" x14ac:dyDescent="0.2">
      <c r="A2530">
        <v>5166</v>
      </c>
      <c r="B2530" t="s">
        <v>1697</v>
      </c>
      <c r="C2530" t="s">
        <v>15216</v>
      </c>
      <c r="D2530" t="s">
        <v>4997</v>
      </c>
      <c r="F2530" t="s">
        <v>6175</v>
      </c>
      <c r="G2530" t="s">
        <v>7254</v>
      </c>
      <c r="H2530" t="s">
        <v>4174</v>
      </c>
      <c r="I2530" t="s">
        <v>22206</v>
      </c>
      <c r="J2530" t="s">
        <v>5823</v>
      </c>
      <c r="K2530" t="s">
        <v>5005</v>
      </c>
      <c r="L2530" t="s">
        <v>9989</v>
      </c>
      <c r="M2530" t="s">
        <v>15217</v>
      </c>
      <c r="N2530" t="s">
        <v>6908</v>
      </c>
      <c r="O2530" t="s">
        <v>10256</v>
      </c>
      <c r="P2530">
        <v>29</v>
      </c>
      <c r="S2530" t="s">
        <v>8142</v>
      </c>
      <c r="T2530" t="s">
        <v>8142</v>
      </c>
      <c r="U2530" t="s">
        <v>8142</v>
      </c>
    </row>
    <row r="2531" spans="1:21" x14ac:dyDescent="0.2">
      <c r="A2531">
        <v>5167</v>
      </c>
      <c r="B2531" t="s">
        <v>1697</v>
      </c>
      <c r="C2531" t="s">
        <v>15218</v>
      </c>
      <c r="D2531" t="s">
        <v>4678</v>
      </c>
      <c r="E2531" t="s">
        <v>20884</v>
      </c>
      <c r="F2531" t="s">
        <v>15219</v>
      </c>
      <c r="G2531" t="s">
        <v>8100</v>
      </c>
      <c r="H2531" t="s">
        <v>4658</v>
      </c>
      <c r="I2531" t="s">
        <v>22206</v>
      </c>
      <c r="J2531" t="s">
        <v>5823</v>
      </c>
      <c r="K2531" t="s">
        <v>3921</v>
      </c>
      <c r="L2531" t="s">
        <v>15220</v>
      </c>
      <c r="M2531" t="s">
        <v>15221</v>
      </c>
      <c r="O2531" t="s">
        <v>10336</v>
      </c>
      <c r="P2531">
        <v>124</v>
      </c>
      <c r="S2531" t="s">
        <v>15149</v>
      </c>
      <c r="T2531" t="s">
        <v>15149</v>
      </c>
      <c r="U2531" t="s">
        <v>15149</v>
      </c>
    </row>
    <row r="2532" spans="1:21" x14ac:dyDescent="0.2">
      <c r="A2532">
        <v>517</v>
      </c>
      <c r="B2532" t="s">
        <v>1697</v>
      </c>
      <c r="C2532" t="s">
        <v>15222</v>
      </c>
      <c r="D2532" t="s">
        <v>15223</v>
      </c>
      <c r="F2532" t="s">
        <v>3585</v>
      </c>
      <c r="G2532" t="s">
        <v>7091</v>
      </c>
      <c r="H2532" t="s">
        <v>13550</v>
      </c>
      <c r="I2532" t="s">
        <v>3595</v>
      </c>
      <c r="J2532" t="s">
        <v>3679</v>
      </c>
      <c r="K2532" t="s">
        <v>3545</v>
      </c>
      <c r="L2532" t="s">
        <v>15224</v>
      </c>
      <c r="M2532" t="s">
        <v>15225</v>
      </c>
      <c r="N2532" t="s">
        <v>3394</v>
      </c>
      <c r="O2532" t="s">
        <v>22242</v>
      </c>
      <c r="P2532">
        <v>18</v>
      </c>
      <c r="Q2532" t="s">
        <v>4485</v>
      </c>
      <c r="R2532">
        <v>171</v>
      </c>
      <c r="S2532" t="s">
        <v>3565</v>
      </c>
      <c r="T2532" t="s">
        <v>3565</v>
      </c>
      <c r="U2532" t="s">
        <v>3752</v>
      </c>
    </row>
    <row r="2533" spans="1:21" x14ac:dyDescent="0.2">
      <c r="A2533">
        <v>5171</v>
      </c>
      <c r="B2533" t="s">
        <v>1697</v>
      </c>
      <c r="C2533" t="s">
        <v>15226</v>
      </c>
      <c r="D2533" t="s">
        <v>6100</v>
      </c>
      <c r="E2533" t="s">
        <v>20884</v>
      </c>
      <c r="F2533" t="s">
        <v>6976</v>
      </c>
      <c r="G2533" t="s">
        <v>3387</v>
      </c>
      <c r="H2533" t="s">
        <v>4174</v>
      </c>
      <c r="I2533" t="s">
        <v>22206</v>
      </c>
      <c r="J2533" t="s">
        <v>5823</v>
      </c>
      <c r="K2533" t="s">
        <v>3430</v>
      </c>
      <c r="L2533" t="s">
        <v>15227</v>
      </c>
      <c r="M2533" t="s">
        <v>15228</v>
      </c>
      <c r="O2533" t="s">
        <v>5725</v>
      </c>
      <c r="P2533">
        <v>88</v>
      </c>
      <c r="S2533" t="s">
        <v>4402</v>
      </c>
      <c r="T2533" t="s">
        <v>4402</v>
      </c>
      <c r="U2533" t="s">
        <v>4402</v>
      </c>
    </row>
    <row r="2534" spans="1:21" x14ac:dyDescent="0.2">
      <c r="A2534">
        <v>5172</v>
      </c>
      <c r="B2534" t="s">
        <v>1697</v>
      </c>
      <c r="C2534" t="s">
        <v>15229</v>
      </c>
      <c r="D2534" t="s">
        <v>7089</v>
      </c>
      <c r="F2534" t="s">
        <v>15181</v>
      </c>
      <c r="G2534" t="s">
        <v>3387</v>
      </c>
      <c r="H2534" t="s">
        <v>3640</v>
      </c>
      <c r="I2534" t="s">
        <v>4650</v>
      </c>
      <c r="J2534" t="s">
        <v>3628</v>
      </c>
      <c r="K2534" t="s">
        <v>3430</v>
      </c>
      <c r="L2534" t="s">
        <v>15230</v>
      </c>
      <c r="M2534" t="s">
        <v>15231</v>
      </c>
      <c r="N2534" t="s">
        <v>3433</v>
      </c>
      <c r="O2534" t="s">
        <v>7897</v>
      </c>
      <c r="P2534">
        <v>26</v>
      </c>
      <c r="Q2534" t="s">
        <v>4401</v>
      </c>
      <c r="R2534">
        <v>220</v>
      </c>
      <c r="S2534" t="s">
        <v>7113</v>
      </c>
      <c r="T2534" t="s">
        <v>7113</v>
      </c>
      <c r="U2534" t="s">
        <v>15232</v>
      </c>
    </row>
    <row r="2535" spans="1:21" x14ac:dyDescent="0.2">
      <c r="A2535">
        <v>5173</v>
      </c>
      <c r="B2535" t="s">
        <v>1697</v>
      </c>
      <c r="C2535" t="s">
        <v>2937</v>
      </c>
      <c r="D2535" t="s">
        <v>15233</v>
      </c>
      <c r="F2535" t="s">
        <v>6926</v>
      </c>
      <c r="G2535" t="s">
        <v>6905</v>
      </c>
      <c r="H2535" t="s">
        <v>7018</v>
      </c>
      <c r="I2535" t="s">
        <v>5631</v>
      </c>
      <c r="J2535" t="s">
        <v>3628</v>
      </c>
      <c r="K2535" t="s">
        <v>3430</v>
      </c>
      <c r="L2535" t="s">
        <v>15234</v>
      </c>
      <c r="M2535" t="s">
        <v>15235</v>
      </c>
      <c r="O2535" t="s">
        <v>6146</v>
      </c>
      <c r="P2535">
        <v>25</v>
      </c>
      <c r="Q2535" t="s">
        <v>4401</v>
      </c>
      <c r="R2535">
        <v>221</v>
      </c>
      <c r="S2535" t="s">
        <v>4402</v>
      </c>
      <c r="T2535" t="s">
        <v>4402</v>
      </c>
      <c r="U2535" t="s">
        <v>15236</v>
      </c>
    </row>
    <row r="2536" spans="1:21" x14ac:dyDescent="0.2">
      <c r="A2536">
        <v>5174</v>
      </c>
      <c r="B2536" t="s">
        <v>1697</v>
      </c>
      <c r="C2536" t="s">
        <v>15237</v>
      </c>
      <c r="D2536" t="s">
        <v>15238</v>
      </c>
      <c r="F2536" t="s">
        <v>15239</v>
      </c>
      <c r="G2536" t="s">
        <v>4016</v>
      </c>
      <c r="H2536" t="s">
        <v>3670</v>
      </c>
      <c r="I2536" t="s">
        <v>4618</v>
      </c>
      <c r="J2536" t="s">
        <v>6376</v>
      </c>
      <c r="K2536" t="s">
        <v>3430</v>
      </c>
      <c r="L2536" t="s">
        <v>15240</v>
      </c>
      <c r="M2536" t="s">
        <v>15241</v>
      </c>
      <c r="N2536" t="s">
        <v>3394</v>
      </c>
      <c r="O2536" t="s">
        <v>3395</v>
      </c>
      <c r="P2536">
        <v>13</v>
      </c>
      <c r="Q2536" t="s">
        <v>3396</v>
      </c>
      <c r="R2536">
        <v>213</v>
      </c>
      <c r="S2536" t="s">
        <v>4402</v>
      </c>
      <c r="T2536" t="s">
        <v>4402</v>
      </c>
      <c r="U2536" t="s">
        <v>4402</v>
      </c>
    </row>
    <row r="2537" spans="1:21" x14ac:dyDescent="0.2">
      <c r="A2537">
        <v>5178</v>
      </c>
      <c r="B2537" t="s">
        <v>1697</v>
      </c>
      <c r="C2537" t="s">
        <v>15242</v>
      </c>
      <c r="D2537" t="s">
        <v>7089</v>
      </c>
      <c r="F2537" t="s">
        <v>7876</v>
      </c>
      <c r="G2537" t="s">
        <v>7091</v>
      </c>
      <c r="H2537" t="s">
        <v>21661</v>
      </c>
      <c r="I2537" t="s">
        <v>13869</v>
      </c>
      <c r="J2537" t="s">
        <v>4562</v>
      </c>
      <c r="K2537" t="s">
        <v>3430</v>
      </c>
      <c r="L2537" t="s">
        <v>15243</v>
      </c>
      <c r="M2537" t="s">
        <v>15244</v>
      </c>
      <c r="O2537" t="s">
        <v>4463</v>
      </c>
      <c r="P2537">
        <v>28</v>
      </c>
      <c r="Q2537" t="s">
        <v>4401</v>
      </c>
      <c r="R2537">
        <v>222</v>
      </c>
      <c r="S2537" t="s">
        <v>4349</v>
      </c>
      <c r="T2537" t="s">
        <v>4349</v>
      </c>
      <c r="U2537" t="s">
        <v>4349</v>
      </c>
    </row>
    <row r="2538" spans="1:21" x14ac:dyDescent="0.2">
      <c r="A2538">
        <v>4282</v>
      </c>
      <c r="B2538" t="s">
        <v>1697</v>
      </c>
      <c r="C2538" t="s">
        <v>15245</v>
      </c>
      <c r="D2538" t="s">
        <v>15246</v>
      </c>
      <c r="F2538" t="s">
        <v>7169</v>
      </c>
      <c r="G2538" t="s">
        <v>7763</v>
      </c>
      <c r="H2538" t="s">
        <v>5630</v>
      </c>
      <c r="K2538" t="s">
        <v>4284</v>
      </c>
      <c r="L2538" t="s">
        <v>15247</v>
      </c>
      <c r="M2538" t="s">
        <v>15248</v>
      </c>
      <c r="O2538" t="s">
        <v>6247</v>
      </c>
      <c r="P2538">
        <v>129</v>
      </c>
    </row>
    <row r="2539" spans="1:21" x14ac:dyDescent="0.2">
      <c r="A2539">
        <v>518</v>
      </c>
      <c r="B2539" t="s">
        <v>1697</v>
      </c>
      <c r="C2539" t="s">
        <v>15249</v>
      </c>
      <c r="D2539" t="s">
        <v>15250</v>
      </c>
      <c r="F2539" t="s">
        <v>3585</v>
      </c>
      <c r="G2539" t="s">
        <v>3535</v>
      </c>
      <c r="H2539" t="s">
        <v>3800</v>
      </c>
      <c r="I2539" t="s">
        <v>4618</v>
      </c>
      <c r="J2539" t="s">
        <v>5999</v>
      </c>
      <c r="K2539" t="s">
        <v>3545</v>
      </c>
      <c r="L2539" t="s">
        <v>15251</v>
      </c>
      <c r="M2539" t="s">
        <v>15252</v>
      </c>
      <c r="N2539" t="s">
        <v>3394</v>
      </c>
      <c r="O2539" t="s">
        <v>22242</v>
      </c>
      <c r="P2539">
        <v>18</v>
      </c>
      <c r="Q2539" t="s">
        <v>4485</v>
      </c>
      <c r="R2539">
        <v>171</v>
      </c>
      <c r="S2539" t="s">
        <v>3565</v>
      </c>
      <c r="T2539" t="s">
        <v>3565</v>
      </c>
      <c r="U2539" t="s">
        <v>15253</v>
      </c>
    </row>
    <row r="2540" spans="1:21" x14ac:dyDescent="0.2">
      <c r="A2540">
        <v>5180</v>
      </c>
      <c r="B2540" t="s">
        <v>1697</v>
      </c>
      <c r="C2540" t="s">
        <v>15254</v>
      </c>
      <c r="E2540" t="s">
        <v>20884</v>
      </c>
      <c r="F2540" t="s">
        <v>15255</v>
      </c>
      <c r="G2540" t="s">
        <v>4481</v>
      </c>
      <c r="H2540" t="s">
        <v>4174</v>
      </c>
      <c r="I2540" t="s">
        <v>22206</v>
      </c>
      <c r="J2540" t="s">
        <v>5823</v>
      </c>
      <c r="K2540" t="s">
        <v>3430</v>
      </c>
      <c r="L2540" t="s">
        <v>15256</v>
      </c>
      <c r="M2540" t="s">
        <v>15257</v>
      </c>
      <c r="O2540" t="s">
        <v>10336</v>
      </c>
      <c r="P2540">
        <v>124</v>
      </c>
      <c r="S2540" t="s">
        <v>5832</v>
      </c>
      <c r="T2540" t="s">
        <v>5832</v>
      </c>
      <c r="U2540" t="s">
        <v>5832</v>
      </c>
    </row>
    <row r="2541" spans="1:21" x14ac:dyDescent="0.2">
      <c r="A2541">
        <v>5181</v>
      </c>
      <c r="B2541" t="s">
        <v>1697</v>
      </c>
      <c r="C2541" t="s">
        <v>15258</v>
      </c>
      <c r="D2541" t="s">
        <v>5202</v>
      </c>
      <c r="E2541" t="s">
        <v>20879</v>
      </c>
      <c r="F2541" t="s">
        <v>6837</v>
      </c>
      <c r="G2541" t="s">
        <v>5547</v>
      </c>
      <c r="H2541" t="s">
        <v>4658</v>
      </c>
      <c r="I2541" t="s">
        <v>22206</v>
      </c>
      <c r="J2541" t="s">
        <v>5823</v>
      </c>
      <c r="K2541" t="s">
        <v>3921</v>
      </c>
      <c r="L2541" t="s">
        <v>15259</v>
      </c>
      <c r="M2541" t="s">
        <v>15260</v>
      </c>
      <c r="O2541" t="s">
        <v>6146</v>
      </c>
      <c r="P2541">
        <v>25</v>
      </c>
      <c r="S2541" t="s">
        <v>11363</v>
      </c>
      <c r="T2541" t="s">
        <v>11363</v>
      </c>
      <c r="U2541" t="s">
        <v>11363</v>
      </c>
    </row>
    <row r="2542" spans="1:21" x14ac:dyDescent="0.2">
      <c r="A2542">
        <v>5182</v>
      </c>
      <c r="B2542" t="s">
        <v>3416</v>
      </c>
      <c r="C2542" t="s">
        <v>15261</v>
      </c>
      <c r="D2542" t="s">
        <v>6971</v>
      </c>
      <c r="F2542" t="s">
        <v>5773</v>
      </c>
      <c r="G2542" t="s">
        <v>3420</v>
      </c>
      <c r="H2542" t="s">
        <v>3421</v>
      </c>
      <c r="I2542" t="s">
        <v>22254</v>
      </c>
      <c r="J2542" t="s">
        <v>5823</v>
      </c>
      <c r="K2542" t="s">
        <v>6880</v>
      </c>
      <c r="L2542" t="s">
        <v>15262</v>
      </c>
      <c r="M2542" t="s">
        <v>15263</v>
      </c>
    </row>
    <row r="2543" spans="1:21" x14ac:dyDescent="0.2">
      <c r="A2543">
        <v>5184</v>
      </c>
      <c r="B2543" t="s">
        <v>3416</v>
      </c>
      <c r="C2543" t="s">
        <v>15264</v>
      </c>
      <c r="D2543" t="s">
        <v>6964</v>
      </c>
      <c r="F2543" t="s">
        <v>5773</v>
      </c>
      <c r="G2543" t="s">
        <v>3420</v>
      </c>
      <c r="H2543" t="s">
        <v>3421</v>
      </c>
      <c r="I2543" t="s">
        <v>22254</v>
      </c>
      <c r="J2543" t="s">
        <v>5823</v>
      </c>
      <c r="K2543" t="s">
        <v>6880</v>
      </c>
      <c r="L2543" t="s">
        <v>15265</v>
      </c>
      <c r="M2543" t="s">
        <v>15266</v>
      </c>
    </row>
    <row r="2544" spans="1:21" x14ac:dyDescent="0.2">
      <c r="A2544">
        <v>5185</v>
      </c>
      <c r="B2544" t="s">
        <v>1697</v>
      </c>
      <c r="C2544" t="s">
        <v>15267</v>
      </c>
      <c r="D2544" t="s">
        <v>15268</v>
      </c>
      <c r="F2544" t="s">
        <v>20877</v>
      </c>
      <c r="G2544" t="s">
        <v>7763</v>
      </c>
      <c r="H2544" t="s">
        <v>5269</v>
      </c>
      <c r="I2544" t="s">
        <v>22251</v>
      </c>
      <c r="J2544" t="s">
        <v>3628</v>
      </c>
      <c r="K2544" t="s">
        <v>4150</v>
      </c>
      <c r="L2544" t="s">
        <v>15269</v>
      </c>
      <c r="M2544" t="s">
        <v>15270</v>
      </c>
      <c r="Q2544" t="s">
        <v>4362</v>
      </c>
      <c r="R2544">
        <v>240</v>
      </c>
      <c r="S2544" t="s">
        <v>6468</v>
      </c>
      <c r="T2544" t="s">
        <v>6468</v>
      </c>
      <c r="U2544" t="s">
        <v>6468</v>
      </c>
    </row>
    <row r="2545" spans="1:21" x14ac:dyDescent="0.2">
      <c r="A2545">
        <v>5186</v>
      </c>
      <c r="B2545" t="s">
        <v>1697</v>
      </c>
      <c r="C2545" t="s">
        <v>15271</v>
      </c>
      <c r="D2545" t="s">
        <v>15272</v>
      </c>
      <c r="F2545" t="s">
        <v>6175</v>
      </c>
      <c r="G2545" t="s">
        <v>6905</v>
      </c>
      <c r="H2545" t="s">
        <v>4174</v>
      </c>
      <c r="I2545" t="s">
        <v>22206</v>
      </c>
      <c r="J2545" t="s">
        <v>5823</v>
      </c>
      <c r="K2545" t="s">
        <v>3921</v>
      </c>
      <c r="L2545" t="s">
        <v>15273</v>
      </c>
      <c r="M2545" t="s">
        <v>15274</v>
      </c>
      <c r="O2545" t="s">
        <v>20894</v>
      </c>
      <c r="P2545">
        <v>125</v>
      </c>
      <c r="S2545" t="s">
        <v>5771</v>
      </c>
      <c r="T2545" t="s">
        <v>5771</v>
      </c>
      <c r="U2545" t="s">
        <v>5771</v>
      </c>
    </row>
    <row r="2546" spans="1:21" x14ac:dyDescent="0.2">
      <c r="A2546">
        <v>5187</v>
      </c>
      <c r="B2546" t="s">
        <v>1697</v>
      </c>
      <c r="C2546" t="s">
        <v>15275</v>
      </c>
      <c r="D2546" t="s">
        <v>15276</v>
      </c>
      <c r="F2546" t="s">
        <v>7010</v>
      </c>
      <c r="G2546" t="s">
        <v>3387</v>
      </c>
      <c r="H2546" t="s">
        <v>3626</v>
      </c>
      <c r="I2546" t="s">
        <v>12775</v>
      </c>
      <c r="J2546" t="s">
        <v>6431</v>
      </c>
      <c r="K2546" t="s">
        <v>3430</v>
      </c>
      <c r="L2546" t="s">
        <v>15277</v>
      </c>
      <c r="M2546" t="s">
        <v>15278</v>
      </c>
      <c r="N2546" t="s">
        <v>3394</v>
      </c>
      <c r="O2546" t="s">
        <v>4653</v>
      </c>
      <c r="P2546">
        <v>21</v>
      </c>
      <c r="Q2546" t="s">
        <v>4401</v>
      </c>
      <c r="R2546">
        <v>222</v>
      </c>
      <c r="S2546" t="s">
        <v>15279</v>
      </c>
      <c r="T2546" t="s">
        <v>15279</v>
      </c>
      <c r="U2546" t="s">
        <v>4111</v>
      </c>
    </row>
    <row r="2547" spans="1:21" x14ac:dyDescent="0.2">
      <c r="A2547">
        <v>5188</v>
      </c>
      <c r="B2547" t="s">
        <v>1697</v>
      </c>
      <c r="C2547" t="s">
        <v>15280</v>
      </c>
      <c r="D2547" t="s">
        <v>4997</v>
      </c>
      <c r="F2547" t="s">
        <v>6175</v>
      </c>
      <c r="G2547" t="s">
        <v>16766</v>
      </c>
      <c r="H2547" t="s">
        <v>3421</v>
      </c>
      <c r="I2547" t="s">
        <v>22206</v>
      </c>
      <c r="J2547" t="s">
        <v>5823</v>
      </c>
      <c r="K2547" t="s">
        <v>5005</v>
      </c>
      <c r="L2547" t="s">
        <v>15281</v>
      </c>
      <c r="M2547" t="s">
        <v>15282</v>
      </c>
      <c r="N2547" t="s">
        <v>6850</v>
      </c>
    </row>
    <row r="2548" spans="1:21" x14ac:dyDescent="0.2">
      <c r="A2548">
        <v>519</v>
      </c>
      <c r="B2548" t="s">
        <v>1697</v>
      </c>
      <c r="C2548" t="s">
        <v>15283</v>
      </c>
      <c r="D2548" t="s">
        <v>15284</v>
      </c>
      <c r="F2548" t="s">
        <v>3585</v>
      </c>
      <c r="G2548" t="s">
        <v>21662</v>
      </c>
      <c r="H2548" t="s">
        <v>15285</v>
      </c>
      <c r="I2548" t="s">
        <v>5487</v>
      </c>
      <c r="J2548" t="s">
        <v>3827</v>
      </c>
      <c r="K2548" t="s">
        <v>3497</v>
      </c>
      <c r="L2548" t="s">
        <v>15286</v>
      </c>
      <c r="M2548" t="s">
        <v>15287</v>
      </c>
      <c r="Q2548" t="s">
        <v>4362</v>
      </c>
      <c r="R2548">
        <v>241</v>
      </c>
      <c r="S2548" t="s">
        <v>12367</v>
      </c>
      <c r="T2548" t="s">
        <v>12367</v>
      </c>
      <c r="U2548" t="s">
        <v>3682</v>
      </c>
    </row>
    <row r="2549" spans="1:21" x14ac:dyDescent="0.2">
      <c r="A2549">
        <v>5191</v>
      </c>
      <c r="B2549" t="s">
        <v>1697</v>
      </c>
      <c r="C2549" t="s">
        <v>15288</v>
      </c>
      <c r="D2549" t="s">
        <v>7029</v>
      </c>
      <c r="F2549" t="s">
        <v>7893</v>
      </c>
      <c r="G2549" t="s">
        <v>3535</v>
      </c>
      <c r="H2549" t="s">
        <v>6159</v>
      </c>
      <c r="I2549" t="s">
        <v>9022</v>
      </c>
      <c r="J2549" t="s">
        <v>21025</v>
      </c>
      <c r="K2549" t="s">
        <v>3422</v>
      </c>
      <c r="L2549" t="s">
        <v>15289</v>
      </c>
      <c r="M2549" t="s">
        <v>15290</v>
      </c>
      <c r="Q2549" t="s">
        <v>4401</v>
      </c>
      <c r="R2549">
        <v>220</v>
      </c>
      <c r="S2549" t="s">
        <v>15291</v>
      </c>
      <c r="T2549" t="s">
        <v>7113</v>
      </c>
      <c r="U2549" t="s">
        <v>15292</v>
      </c>
    </row>
    <row r="2550" spans="1:21" x14ac:dyDescent="0.2">
      <c r="A2550">
        <v>5193</v>
      </c>
      <c r="B2550" t="s">
        <v>3416</v>
      </c>
      <c r="C2550" t="s">
        <v>1030</v>
      </c>
      <c r="F2550" t="s">
        <v>5773</v>
      </c>
      <c r="G2550" t="s">
        <v>3420</v>
      </c>
      <c r="H2550" t="s">
        <v>3421</v>
      </c>
      <c r="I2550" t="s">
        <v>22254</v>
      </c>
      <c r="J2550" t="s">
        <v>5823</v>
      </c>
      <c r="K2550" t="s">
        <v>6423</v>
      </c>
      <c r="L2550" t="s">
        <v>15293</v>
      </c>
      <c r="M2550" t="s">
        <v>15294</v>
      </c>
      <c r="S2550" t="s">
        <v>11349</v>
      </c>
      <c r="T2550" t="s">
        <v>11349</v>
      </c>
      <c r="U2550" t="s">
        <v>11349</v>
      </c>
    </row>
    <row r="2551" spans="1:21" x14ac:dyDescent="0.2">
      <c r="A2551">
        <v>5194</v>
      </c>
      <c r="B2551" t="s">
        <v>1697</v>
      </c>
      <c r="C2551" t="s">
        <v>15295</v>
      </c>
      <c r="D2551" t="s">
        <v>4997</v>
      </c>
      <c r="F2551" t="s">
        <v>6175</v>
      </c>
      <c r="G2551" t="s">
        <v>16766</v>
      </c>
      <c r="H2551" t="s">
        <v>5269</v>
      </c>
      <c r="I2551" t="s">
        <v>22206</v>
      </c>
      <c r="J2551" t="s">
        <v>5823</v>
      </c>
      <c r="K2551" t="s">
        <v>3422</v>
      </c>
      <c r="L2551" t="s">
        <v>15296</v>
      </c>
      <c r="M2551" t="s">
        <v>15297</v>
      </c>
      <c r="N2551" t="s">
        <v>5419</v>
      </c>
    </row>
    <row r="2552" spans="1:21" x14ac:dyDescent="0.2">
      <c r="A2552">
        <v>5195</v>
      </c>
      <c r="B2552" t="s">
        <v>3416</v>
      </c>
      <c r="C2552" t="s">
        <v>1029</v>
      </c>
      <c r="D2552" t="s">
        <v>6971</v>
      </c>
      <c r="F2552" t="s">
        <v>5773</v>
      </c>
      <c r="G2552" t="s">
        <v>3420</v>
      </c>
      <c r="H2552" t="s">
        <v>3421</v>
      </c>
      <c r="I2552" t="s">
        <v>22254</v>
      </c>
      <c r="J2552" t="s">
        <v>5823</v>
      </c>
      <c r="K2552" t="s">
        <v>6423</v>
      </c>
      <c r="L2552" t="s">
        <v>15298</v>
      </c>
      <c r="M2552" t="s">
        <v>15299</v>
      </c>
      <c r="S2552" t="s">
        <v>11349</v>
      </c>
      <c r="T2552" t="s">
        <v>11349</v>
      </c>
      <c r="U2552" t="s">
        <v>11349</v>
      </c>
    </row>
    <row r="2553" spans="1:21" x14ac:dyDescent="0.2">
      <c r="A2553">
        <v>5198</v>
      </c>
      <c r="B2553" t="s">
        <v>1697</v>
      </c>
      <c r="C2553" t="s">
        <v>15300</v>
      </c>
      <c r="D2553" t="s">
        <v>15301</v>
      </c>
      <c r="F2553" t="s">
        <v>6175</v>
      </c>
      <c r="G2553" t="s">
        <v>5547</v>
      </c>
      <c r="H2553" t="s">
        <v>4174</v>
      </c>
      <c r="I2553" t="s">
        <v>22206</v>
      </c>
      <c r="J2553" t="s">
        <v>5823</v>
      </c>
      <c r="K2553" t="s">
        <v>3921</v>
      </c>
      <c r="L2553" t="s">
        <v>15302</v>
      </c>
      <c r="M2553" t="s">
        <v>15303</v>
      </c>
      <c r="N2553" t="s">
        <v>6908</v>
      </c>
      <c r="O2553" t="s">
        <v>5779</v>
      </c>
      <c r="P2553">
        <v>81</v>
      </c>
      <c r="S2553" t="s">
        <v>7684</v>
      </c>
      <c r="T2553" t="s">
        <v>7684</v>
      </c>
      <c r="U2553" t="s">
        <v>7684</v>
      </c>
    </row>
    <row r="2554" spans="1:21" x14ac:dyDescent="0.2">
      <c r="A2554">
        <v>520</v>
      </c>
      <c r="B2554" t="s">
        <v>1697</v>
      </c>
      <c r="C2554" t="s">
        <v>15304</v>
      </c>
      <c r="D2554" t="s">
        <v>15305</v>
      </c>
      <c r="F2554" t="s">
        <v>3585</v>
      </c>
      <c r="G2554" t="s">
        <v>7225</v>
      </c>
      <c r="H2554" t="s">
        <v>3723</v>
      </c>
      <c r="I2554" t="s">
        <v>8607</v>
      </c>
      <c r="J2554" t="s">
        <v>3628</v>
      </c>
      <c r="K2554" t="s">
        <v>3497</v>
      </c>
      <c r="L2554" t="s">
        <v>15306</v>
      </c>
      <c r="M2554" t="s">
        <v>15307</v>
      </c>
      <c r="O2554" t="s">
        <v>8959</v>
      </c>
      <c r="P2554">
        <v>49</v>
      </c>
      <c r="Q2554" t="s">
        <v>4362</v>
      </c>
      <c r="R2554">
        <v>241</v>
      </c>
      <c r="S2554" t="s">
        <v>15308</v>
      </c>
      <c r="T2554" t="s">
        <v>15308</v>
      </c>
      <c r="U2554" t="s">
        <v>13470</v>
      </c>
    </row>
    <row r="2555" spans="1:21" x14ac:dyDescent="0.2">
      <c r="A2555">
        <v>5200</v>
      </c>
      <c r="B2555" t="s">
        <v>1697</v>
      </c>
      <c r="C2555" t="s">
        <v>15309</v>
      </c>
      <c r="D2555" t="s">
        <v>15310</v>
      </c>
      <c r="F2555" t="s">
        <v>6926</v>
      </c>
      <c r="G2555" t="s">
        <v>3542</v>
      </c>
      <c r="H2555" t="s">
        <v>3793</v>
      </c>
      <c r="I2555" t="s">
        <v>15311</v>
      </c>
      <c r="J2555" t="s">
        <v>3562</v>
      </c>
      <c r="K2555" t="s">
        <v>3422</v>
      </c>
      <c r="L2555" t="s">
        <v>15312</v>
      </c>
      <c r="M2555" t="s">
        <v>15313</v>
      </c>
      <c r="N2555" t="s">
        <v>3394</v>
      </c>
      <c r="O2555" t="s">
        <v>8959</v>
      </c>
      <c r="P2555">
        <v>49</v>
      </c>
      <c r="Q2555" t="s">
        <v>4362</v>
      </c>
      <c r="R2555">
        <v>241</v>
      </c>
      <c r="S2555" t="s">
        <v>15314</v>
      </c>
      <c r="T2555" t="s">
        <v>15314</v>
      </c>
      <c r="U2555" t="s">
        <v>8960</v>
      </c>
    </row>
    <row r="2556" spans="1:21" x14ac:dyDescent="0.2">
      <c r="A2556">
        <v>5201</v>
      </c>
      <c r="B2556" t="s">
        <v>1697</v>
      </c>
      <c r="C2556" t="s">
        <v>15315</v>
      </c>
      <c r="D2556" t="s">
        <v>15316</v>
      </c>
      <c r="F2556" t="s">
        <v>6106</v>
      </c>
      <c r="G2556" t="s">
        <v>3747</v>
      </c>
      <c r="H2556" t="s">
        <v>5045</v>
      </c>
      <c r="I2556" t="s">
        <v>9642</v>
      </c>
      <c r="J2556" t="s">
        <v>3894</v>
      </c>
      <c r="K2556" t="s">
        <v>3422</v>
      </c>
      <c r="L2556" t="s">
        <v>15317</v>
      </c>
      <c r="M2556" t="s">
        <v>15318</v>
      </c>
      <c r="N2556" t="s">
        <v>15319</v>
      </c>
      <c r="O2556" t="s">
        <v>5455</v>
      </c>
      <c r="P2556">
        <v>45</v>
      </c>
      <c r="Q2556" t="s">
        <v>4362</v>
      </c>
      <c r="R2556">
        <v>240</v>
      </c>
      <c r="S2556" t="s">
        <v>8241</v>
      </c>
      <c r="T2556" t="s">
        <v>8241</v>
      </c>
      <c r="U2556" t="s">
        <v>5457</v>
      </c>
    </row>
    <row r="2557" spans="1:21" x14ac:dyDescent="0.2">
      <c r="A2557">
        <v>5202</v>
      </c>
      <c r="B2557" t="s">
        <v>1697</v>
      </c>
      <c r="C2557" t="s">
        <v>15320</v>
      </c>
      <c r="D2557" t="s">
        <v>15321</v>
      </c>
      <c r="F2557" t="s">
        <v>6723</v>
      </c>
      <c r="G2557" t="s">
        <v>7763</v>
      </c>
      <c r="H2557" t="s">
        <v>4551</v>
      </c>
      <c r="I2557" t="s">
        <v>22206</v>
      </c>
      <c r="J2557" t="s">
        <v>5823</v>
      </c>
      <c r="K2557" t="s">
        <v>3422</v>
      </c>
      <c r="L2557" t="s">
        <v>15322</v>
      </c>
      <c r="M2557" t="s">
        <v>15323</v>
      </c>
      <c r="N2557" t="s">
        <v>5419</v>
      </c>
    </row>
    <row r="2558" spans="1:21" x14ac:dyDescent="0.2">
      <c r="A2558">
        <v>5203</v>
      </c>
      <c r="B2558" t="s">
        <v>1697</v>
      </c>
      <c r="C2558" t="s">
        <v>15324</v>
      </c>
      <c r="D2558" t="s">
        <v>15325</v>
      </c>
      <c r="F2558" t="s">
        <v>7325</v>
      </c>
      <c r="G2558" t="s">
        <v>7763</v>
      </c>
      <c r="H2558" t="s">
        <v>4551</v>
      </c>
      <c r="I2558" t="s">
        <v>22206</v>
      </c>
      <c r="J2558" t="s">
        <v>5823</v>
      </c>
      <c r="K2558" t="s">
        <v>3422</v>
      </c>
      <c r="L2558" t="s">
        <v>15326</v>
      </c>
      <c r="M2558" t="s">
        <v>13174</v>
      </c>
      <c r="N2558" t="s">
        <v>5419</v>
      </c>
    </row>
    <row r="2559" spans="1:21" x14ac:dyDescent="0.2">
      <c r="A2559">
        <v>5204</v>
      </c>
      <c r="B2559" t="s">
        <v>1697</v>
      </c>
      <c r="C2559" t="s">
        <v>15327</v>
      </c>
      <c r="D2559" t="s">
        <v>15328</v>
      </c>
      <c r="F2559" t="s">
        <v>6926</v>
      </c>
      <c r="G2559" t="s">
        <v>3435</v>
      </c>
      <c r="H2559" t="s">
        <v>5534</v>
      </c>
      <c r="I2559" t="s">
        <v>5856</v>
      </c>
      <c r="J2559" t="s">
        <v>9023</v>
      </c>
      <c r="K2559" t="s">
        <v>3422</v>
      </c>
      <c r="L2559" t="s">
        <v>15329</v>
      </c>
      <c r="M2559" t="s">
        <v>15330</v>
      </c>
      <c r="N2559" t="s">
        <v>3394</v>
      </c>
      <c r="O2559" t="s">
        <v>7707</v>
      </c>
      <c r="P2559">
        <v>44</v>
      </c>
      <c r="Q2559" t="s">
        <v>4362</v>
      </c>
      <c r="R2559">
        <v>242</v>
      </c>
      <c r="S2559" t="s">
        <v>15331</v>
      </c>
      <c r="T2559" t="s">
        <v>15331</v>
      </c>
      <c r="U2559" t="s">
        <v>8799</v>
      </c>
    </row>
    <row r="2560" spans="1:21" x14ac:dyDescent="0.2">
      <c r="A2560">
        <v>5205</v>
      </c>
      <c r="B2560" t="s">
        <v>1697</v>
      </c>
      <c r="C2560" t="s">
        <v>15332</v>
      </c>
      <c r="D2560" t="s">
        <v>15333</v>
      </c>
      <c r="F2560" t="s">
        <v>6723</v>
      </c>
      <c r="G2560" t="s">
        <v>3387</v>
      </c>
      <c r="H2560" t="s">
        <v>10532</v>
      </c>
      <c r="I2560" t="s">
        <v>5856</v>
      </c>
      <c r="J2560" t="s">
        <v>3725</v>
      </c>
      <c r="K2560" t="s">
        <v>3422</v>
      </c>
      <c r="L2560" t="s">
        <v>15334</v>
      </c>
      <c r="M2560" t="s">
        <v>15335</v>
      </c>
      <c r="N2560" t="s">
        <v>3394</v>
      </c>
      <c r="O2560" t="s">
        <v>9625</v>
      </c>
      <c r="P2560">
        <v>44</v>
      </c>
      <c r="Q2560" t="s">
        <v>4362</v>
      </c>
      <c r="R2560">
        <v>242</v>
      </c>
      <c r="S2560" t="s">
        <v>4798</v>
      </c>
      <c r="T2560" t="s">
        <v>4798</v>
      </c>
      <c r="U2560" t="s">
        <v>5311</v>
      </c>
    </row>
    <row r="2561" spans="1:21" x14ac:dyDescent="0.2">
      <c r="A2561">
        <v>5206</v>
      </c>
      <c r="B2561" t="s">
        <v>1697</v>
      </c>
      <c r="C2561" t="s">
        <v>15336</v>
      </c>
      <c r="D2561" t="s">
        <v>15337</v>
      </c>
      <c r="F2561" t="s">
        <v>6175</v>
      </c>
      <c r="G2561" t="s">
        <v>6229</v>
      </c>
      <c r="H2561" t="s">
        <v>21663</v>
      </c>
      <c r="I2561" t="s">
        <v>5631</v>
      </c>
      <c r="J2561" t="s">
        <v>3725</v>
      </c>
      <c r="K2561" t="s">
        <v>3422</v>
      </c>
      <c r="L2561" t="s">
        <v>15338</v>
      </c>
      <c r="M2561" t="s">
        <v>15339</v>
      </c>
      <c r="N2561" t="s">
        <v>6840</v>
      </c>
      <c r="O2561" t="s">
        <v>5507</v>
      </c>
      <c r="P2561">
        <v>80</v>
      </c>
      <c r="Q2561" t="s">
        <v>4362</v>
      </c>
      <c r="R2561">
        <v>242</v>
      </c>
      <c r="S2561" t="s">
        <v>8398</v>
      </c>
      <c r="T2561" t="s">
        <v>15340</v>
      </c>
      <c r="U2561" t="s">
        <v>8300</v>
      </c>
    </row>
    <row r="2562" spans="1:21" x14ac:dyDescent="0.2">
      <c r="A2562">
        <v>5207</v>
      </c>
      <c r="B2562" t="s">
        <v>1697</v>
      </c>
      <c r="C2562" t="s">
        <v>15341</v>
      </c>
      <c r="D2562" t="s">
        <v>15342</v>
      </c>
      <c r="F2562" t="s">
        <v>6175</v>
      </c>
      <c r="G2562" t="s">
        <v>5547</v>
      </c>
      <c r="H2562" t="s">
        <v>4174</v>
      </c>
      <c r="I2562" t="s">
        <v>22206</v>
      </c>
      <c r="J2562" t="s">
        <v>5823</v>
      </c>
      <c r="K2562" t="s">
        <v>3921</v>
      </c>
      <c r="L2562" t="s">
        <v>15343</v>
      </c>
      <c r="M2562" t="s">
        <v>15344</v>
      </c>
      <c r="N2562" t="s">
        <v>6908</v>
      </c>
      <c r="O2562" t="s">
        <v>4530</v>
      </c>
      <c r="P2562">
        <v>82</v>
      </c>
      <c r="S2562" t="s">
        <v>15345</v>
      </c>
      <c r="T2562" t="s">
        <v>15345</v>
      </c>
      <c r="U2562" t="s">
        <v>15345</v>
      </c>
    </row>
    <row r="2563" spans="1:21" x14ac:dyDescent="0.2">
      <c r="A2563">
        <v>5208</v>
      </c>
      <c r="B2563" t="s">
        <v>1697</v>
      </c>
      <c r="C2563" t="s">
        <v>15346</v>
      </c>
      <c r="D2563" t="s">
        <v>15347</v>
      </c>
      <c r="F2563" t="s">
        <v>6175</v>
      </c>
      <c r="G2563" t="s">
        <v>3387</v>
      </c>
      <c r="H2563" t="s">
        <v>7977</v>
      </c>
      <c r="I2563" t="s">
        <v>22206</v>
      </c>
      <c r="J2563" t="s">
        <v>5823</v>
      </c>
      <c r="K2563" t="s">
        <v>3921</v>
      </c>
      <c r="L2563" t="s">
        <v>15348</v>
      </c>
      <c r="M2563" t="s">
        <v>15349</v>
      </c>
      <c r="N2563" t="s">
        <v>6908</v>
      </c>
      <c r="O2563" t="s">
        <v>9193</v>
      </c>
      <c r="P2563">
        <v>43</v>
      </c>
      <c r="S2563" t="s">
        <v>8055</v>
      </c>
      <c r="T2563" t="s">
        <v>8055</v>
      </c>
      <c r="U2563" t="s">
        <v>8055</v>
      </c>
    </row>
    <row r="2564" spans="1:21" x14ac:dyDescent="0.2">
      <c r="A2564">
        <v>5209</v>
      </c>
      <c r="B2564" t="s">
        <v>1697</v>
      </c>
      <c r="C2564" t="s">
        <v>15350</v>
      </c>
      <c r="D2564" t="s">
        <v>15351</v>
      </c>
      <c r="F2564" t="s">
        <v>6175</v>
      </c>
      <c r="G2564" t="s">
        <v>5547</v>
      </c>
      <c r="H2564" t="s">
        <v>4658</v>
      </c>
      <c r="I2564" t="s">
        <v>7878</v>
      </c>
      <c r="J2564" t="s">
        <v>3725</v>
      </c>
      <c r="K2564" t="s">
        <v>3921</v>
      </c>
      <c r="L2564" t="s">
        <v>15352</v>
      </c>
      <c r="M2564" t="s">
        <v>15353</v>
      </c>
      <c r="O2564" t="s">
        <v>3614</v>
      </c>
      <c r="P2564">
        <v>83</v>
      </c>
      <c r="Q2564" t="s">
        <v>4362</v>
      </c>
      <c r="R2564">
        <v>241</v>
      </c>
      <c r="S2564" t="s">
        <v>15354</v>
      </c>
      <c r="T2564" t="s">
        <v>8799</v>
      </c>
      <c r="U2564" t="s">
        <v>8799</v>
      </c>
    </row>
    <row r="2565" spans="1:21" x14ac:dyDescent="0.2">
      <c r="A2565">
        <v>521</v>
      </c>
      <c r="B2565" t="s">
        <v>1697</v>
      </c>
      <c r="C2565" t="s">
        <v>15355</v>
      </c>
      <c r="D2565" t="s">
        <v>15356</v>
      </c>
      <c r="F2565" t="s">
        <v>5788</v>
      </c>
      <c r="G2565" t="s">
        <v>14794</v>
      </c>
      <c r="H2565" t="s">
        <v>9720</v>
      </c>
      <c r="I2565" t="s">
        <v>5487</v>
      </c>
      <c r="J2565" t="s">
        <v>3725</v>
      </c>
      <c r="K2565" t="s">
        <v>3391</v>
      </c>
      <c r="L2565" t="s">
        <v>15357</v>
      </c>
      <c r="M2565" t="s">
        <v>15358</v>
      </c>
      <c r="N2565" t="s">
        <v>15359</v>
      </c>
      <c r="O2565" t="s">
        <v>9026</v>
      </c>
      <c r="P2565">
        <v>40</v>
      </c>
      <c r="Q2565" t="s">
        <v>4362</v>
      </c>
      <c r="R2565">
        <v>241</v>
      </c>
      <c r="S2565" t="s">
        <v>15360</v>
      </c>
      <c r="T2565" t="s">
        <v>15360</v>
      </c>
      <c r="U2565" t="s">
        <v>8751</v>
      </c>
    </row>
    <row r="2566" spans="1:21" x14ac:dyDescent="0.2">
      <c r="A2566">
        <v>5211</v>
      </c>
      <c r="B2566" t="s">
        <v>1697</v>
      </c>
      <c r="C2566" t="s">
        <v>15361</v>
      </c>
      <c r="D2566" t="s">
        <v>15362</v>
      </c>
      <c r="F2566" t="s">
        <v>6175</v>
      </c>
      <c r="G2566" t="s">
        <v>5547</v>
      </c>
      <c r="H2566" t="s">
        <v>4658</v>
      </c>
      <c r="I2566" t="s">
        <v>7878</v>
      </c>
      <c r="J2566" t="s">
        <v>6431</v>
      </c>
      <c r="K2566" t="s">
        <v>3921</v>
      </c>
      <c r="L2566" t="s">
        <v>15363</v>
      </c>
      <c r="M2566" t="s">
        <v>15364</v>
      </c>
      <c r="O2566" t="s">
        <v>3614</v>
      </c>
      <c r="P2566">
        <v>83</v>
      </c>
      <c r="Q2566" t="s">
        <v>4362</v>
      </c>
      <c r="R2566">
        <v>241</v>
      </c>
      <c r="S2566" t="s">
        <v>4565</v>
      </c>
      <c r="T2566" t="s">
        <v>15365</v>
      </c>
      <c r="U2566" t="s">
        <v>15365</v>
      </c>
    </row>
    <row r="2567" spans="1:21" x14ac:dyDescent="0.2">
      <c r="A2567">
        <v>5212</v>
      </c>
      <c r="B2567" t="s">
        <v>1697</v>
      </c>
      <c r="C2567" t="s">
        <v>15366</v>
      </c>
      <c r="D2567" t="s">
        <v>15367</v>
      </c>
      <c r="F2567" t="s">
        <v>6175</v>
      </c>
      <c r="G2567" t="s">
        <v>5547</v>
      </c>
      <c r="H2567" t="s">
        <v>4658</v>
      </c>
      <c r="I2567" t="s">
        <v>22206</v>
      </c>
      <c r="J2567" t="s">
        <v>5823</v>
      </c>
      <c r="K2567" t="s">
        <v>3921</v>
      </c>
      <c r="L2567" t="s">
        <v>15368</v>
      </c>
      <c r="M2567" t="s">
        <v>15369</v>
      </c>
      <c r="N2567" t="s">
        <v>6908</v>
      </c>
      <c r="O2567" t="s">
        <v>5988</v>
      </c>
      <c r="P2567">
        <v>84</v>
      </c>
      <c r="S2567" t="s">
        <v>4565</v>
      </c>
      <c r="T2567" t="s">
        <v>4565</v>
      </c>
      <c r="U2567" t="s">
        <v>4565</v>
      </c>
    </row>
    <row r="2568" spans="1:21" ht="229.5" x14ac:dyDescent="0.2">
      <c r="A2568">
        <v>5213</v>
      </c>
      <c r="B2568" t="s">
        <v>1697</v>
      </c>
      <c r="C2568" t="s">
        <v>15370</v>
      </c>
      <c r="D2568" t="s">
        <v>4678</v>
      </c>
      <c r="E2568" t="s">
        <v>20884</v>
      </c>
      <c r="F2568" t="s">
        <v>7169</v>
      </c>
      <c r="G2568" t="s">
        <v>3387</v>
      </c>
      <c r="H2568" t="s">
        <v>4174</v>
      </c>
      <c r="I2568" t="s">
        <v>7134</v>
      </c>
      <c r="J2568" t="s">
        <v>4455</v>
      </c>
      <c r="K2568" t="s">
        <v>3430</v>
      </c>
      <c r="L2568" t="s">
        <v>15371</v>
      </c>
      <c r="M2568" t="s">
        <v>15372</v>
      </c>
      <c r="N2568" s="54" t="s">
        <v>15373</v>
      </c>
      <c r="O2568" t="s">
        <v>5753</v>
      </c>
      <c r="P2568">
        <v>18</v>
      </c>
      <c r="S2568" t="s">
        <v>4349</v>
      </c>
      <c r="T2568" t="s">
        <v>4349</v>
      </c>
      <c r="U2568" t="s">
        <v>4349</v>
      </c>
    </row>
    <row r="2569" spans="1:21" x14ac:dyDescent="0.2">
      <c r="A2569">
        <v>5214</v>
      </c>
      <c r="B2569" t="s">
        <v>1697</v>
      </c>
      <c r="C2569" t="s">
        <v>15374</v>
      </c>
      <c r="D2569" t="s">
        <v>15375</v>
      </c>
      <c r="F2569" t="s">
        <v>6926</v>
      </c>
      <c r="G2569" t="s">
        <v>3387</v>
      </c>
      <c r="H2569" t="s">
        <v>3975</v>
      </c>
      <c r="I2569" t="s">
        <v>8790</v>
      </c>
      <c r="J2569" t="s">
        <v>3437</v>
      </c>
      <c r="K2569" t="s">
        <v>3422</v>
      </c>
      <c r="L2569" t="s">
        <v>15376</v>
      </c>
      <c r="M2569" t="s">
        <v>15377</v>
      </c>
      <c r="N2569" t="s">
        <v>3433</v>
      </c>
      <c r="O2569" t="s">
        <v>9242</v>
      </c>
      <c r="P2569">
        <v>45</v>
      </c>
      <c r="Q2569" t="s">
        <v>4362</v>
      </c>
      <c r="R2569">
        <v>240</v>
      </c>
      <c r="S2569" t="s">
        <v>4547</v>
      </c>
      <c r="T2569" t="s">
        <v>4547</v>
      </c>
      <c r="U2569" t="s">
        <v>9056</v>
      </c>
    </row>
    <row r="2570" spans="1:21" x14ac:dyDescent="0.2">
      <c r="A2570">
        <v>5215</v>
      </c>
      <c r="B2570" t="s">
        <v>1697</v>
      </c>
      <c r="C2570" t="s">
        <v>3157</v>
      </c>
      <c r="D2570" t="s">
        <v>15378</v>
      </c>
      <c r="F2570" t="s">
        <v>6175</v>
      </c>
      <c r="G2570" t="s">
        <v>21544</v>
      </c>
      <c r="H2570" t="s">
        <v>3945</v>
      </c>
      <c r="I2570" t="s">
        <v>22206</v>
      </c>
      <c r="J2570" t="s">
        <v>5823</v>
      </c>
      <c r="K2570" t="s">
        <v>3921</v>
      </c>
      <c r="L2570" t="s">
        <v>15379</v>
      </c>
      <c r="M2570" t="s">
        <v>15380</v>
      </c>
      <c r="O2570" t="s">
        <v>9625</v>
      </c>
      <c r="P2570">
        <v>44</v>
      </c>
    </row>
    <row r="2571" spans="1:21" x14ac:dyDescent="0.2">
      <c r="A2571">
        <v>5216</v>
      </c>
      <c r="B2571" t="s">
        <v>1697</v>
      </c>
      <c r="C2571" t="s">
        <v>15381</v>
      </c>
      <c r="D2571" t="s">
        <v>4678</v>
      </c>
      <c r="E2571" t="s">
        <v>20884</v>
      </c>
      <c r="F2571" t="s">
        <v>7169</v>
      </c>
      <c r="G2571" t="s">
        <v>22351</v>
      </c>
      <c r="H2571" t="s">
        <v>4174</v>
      </c>
      <c r="I2571" t="s">
        <v>22206</v>
      </c>
      <c r="J2571" t="s">
        <v>5823</v>
      </c>
      <c r="K2571" t="s">
        <v>5005</v>
      </c>
      <c r="L2571" t="s">
        <v>15382</v>
      </c>
      <c r="M2571" t="s">
        <v>15383</v>
      </c>
      <c r="N2571" t="s">
        <v>6908</v>
      </c>
      <c r="O2571" t="s">
        <v>5725</v>
      </c>
      <c r="P2571">
        <v>88</v>
      </c>
      <c r="S2571" t="s">
        <v>15384</v>
      </c>
      <c r="T2571" t="s">
        <v>15384</v>
      </c>
      <c r="U2571" t="s">
        <v>15384</v>
      </c>
    </row>
    <row r="2572" spans="1:21" x14ac:dyDescent="0.2">
      <c r="A2572">
        <v>5217</v>
      </c>
      <c r="B2572" t="s">
        <v>1697</v>
      </c>
      <c r="C2572" t="s">
        <v>15385</v>
      </c>
      <c r="D2572" t="s">
        <v>15386</v>
      </c>
      <c r="F2572" t="s">
        <v>4173</v>
      </c>
      <c r="G2572" t="s">
        <v>3420</v>
      </c>
      <c r="H2572" t="s">
        <v>3421</v>
      </c>
      <c r="I2572" t="s">
        <v>15388</v>
      </c>
      <c r="J2572" t="s">
        <v>6376</v>
      </c>
      <c r="K2572" t="s">
        <v>4150</v>
      </c>
      <c r="L2572" t="s">
        <v>15389</v>
      </c>
      <c r="M2572" t="s">
        <v>15390</v>
      </c>
      <c r="N2572" t="s">
        <v>3394</v>
      </c>
      <c r="Q2572" t="s">
        <v>4362</v>
      </c>
      <c r="R2572">
        <v>240</v>
      </c>
      <c r="S2572" t="s">
        <v>15391</v>
      </c>
      <c r="T2572" t="s">
        <v>15391</v>
      </c>
      <c r="U2572" t="s">
        <v>15391</v>
      </c>
    </row>
    <row r="2573" spans="1:21" x14ac:dyDescent="0.2">
      <c r="A2573">
        <v>5218</v>
      </c>
      <c r="B2573" t="s">
        <v>1697</v>
      </c>
      <c r="C2573" t="s">
        <v>15392</v>
      </c>
      <c r="D2573" t="s">
        <v>5202</v>
      </c>
      <c r="E2573" t="s">
        <v>20878</v>
      </c>
      <c r="F2573" t="s">
        <v>8177</v>
      </c>
      <c r="G2573" t="s">
        <v>16766</v>
      </c>
      <c r="H2573" t="s">
        <v>3421</v>
      </c>
      <c r="I2573" t="s">
        <v>22206</v>
      </c>
      <c r="J2573" t="s">
        <v>5823</v>
      </c>
      <c r="K2573" t="s">
        <v>3921</v>
      </c>
      <c r="L2573" t="s">
        <v>15393</v>
      </c>
      <c r="M2573" t="s">
        <v>15394</v>
      </c>
      <c r="N2573" t="s">
        <v>5419</v>
      </c>
    </row>
    <row r="2574" spans="1:21" x14ac:dyDescent="0.2">
      <c r="A2574">
        <v>5219</v>
      </c>
      <c r="B2574" t="s">
        <v>1697</v>
      </c>
      <c r="C2574" t="s">
        <v>15395</v>
      </c>
      <c r="D2574" t="s">
        <v>15396</v>
      </c>
      <c r="F2574" t="s">
        <v>3833</v>
      </c>
      <c r="G2574" t="s">
        <v>7763</v>
      </c>
      <c r="H2574" t="s">
        <v>4551</v>
      </c>
      <c r="I2574" t="s">
        <v>22206</v>
      </c>
      <c r="J2574" t="s">
        <v>5823</v>
      </c>
      <c r="K2574" t="s">
        <v>3422</v>
      </c>
      <c r="L2574" t="s">
        <v>15397</v>
      </c>
      <c r="M2574" t="s">
        <v>15398</v>
      </c>
      <c r="N2574" t="s">
        <v>5419</v>
      </c>
    </row>
    <row r="2575" spans="1:21" x14ac:dyDescent="0.2">
      <c r="A2575">
        <v>522</v>
      </c>
      <c r="B2575" t="s">
        <v>1697</v>
      </c>
      <c r="C2575" t="s">
        <v>15399</v>
      </c>
      <c r="D2575" t="s">
        <v>15356</v>
      </c>
      <c r="F2575" t="s">
        <v>3386</v>
      </c>
      <c r="G2575" t="s">
        <v>3387</v>
      </c>
      <c r="H2575" t="s">
        <v>20912</v>
      </c>
      <c r="I2575" t="s">
        <v>7878</v>
      </c>
      <c r="J2575" t="s">
        <v>15400</v>
      </c>
      <c r="K2575" t="s">
        <v>3391</v>
      </c>
      <c r="L2575" t="s">
        <v>15401</v>
      </c>
      <c r="M2575" t="s">
        <v>15402</v>
      </c>
      <c r="N2575" t="s">
        <v>11453</v>
      </c>
      <c r="O2575" t="s">
        <v>5475</v>
      </c>
      <c r="P2575">
        <v>40</v>
      </c>
      <c r="Q2575" t="s">
        <v>4362</v>
      </c>
      <c r="R2575">
        <v>241</v>
      </c>
      <c r="S2575" t="s">
        <v>15360</v>
      </c>
      <c r="T2575" t="s">
        <v>15360</v>
      </c>
      <c r="U2575" t="s">
        <v>8857</v>
      </c>
    </row>
    <row r="2576" spans="1:21" x14ac:dyDescent="0.2">
      <c r="A2576">
        <v>5220</v>
      </c>
      <c r="B2576" t="s">
        <v>1697</v>
      </c>
      <c r="C2576" t="s">
        <v>15403</v>
      </c>
      <c r="D2576" t="s">
        <v>15404</v>
      </c>
      <c r="F2576" t="s">
        <v>6926</v>
      </c>
      <c r="G2576" t="s">
        <v>6229</v>
      </c>
      <c r="H2576" t="s">
        <v>8340</v>
      </c>
      <c r="I2576" t="s">
        <v>15405</v>
      </c>
      <c r="J2576" t="s">
        <v>3671</v>
      </c>
      <c r="K2576" t="s">
        <v>3422</v>
      </c>
      <c r="L2576" t="s">
        <v>15406</v>
      </c>
      <c r="M2576" t="s">
        <v>15407</v>
      </c>
      <c r="Q2576" t="s">
        <v>4362</v>
      </c>
      <c r="R2576">
        <v>242</v>
      </c>
      <c r="S2576" t="s">
        <v>5144</v>
      </c>
      <c r="T2576" t="s">
        <v>5144</v>
      </c>
      <c r="U2576" t="s">
        <v>3674</v>
      </c>
    </row>
    <row r="2577" spans="1:21" x14ac:dyDescent="0.2">
      <c r="A2577">
        <v>5221</v>
      </c>
      <c r="B2577" t="s">
        <v>1697</v>
      </c>
      <c r="C2577" t="s">
        <v>15408</v>
      </c>
      <c r="D2577" t="s">
        <v>15409</v>
      </c>
      <c r="F2577" t="s">
        <v>7010</v>
      </c>
      <c r="G2577" t="s">
        <v>7763</v>
      </c>
      <c r="H2577" t="s">
        <v>4551</v>
      </c>
      <c r="I2577" t="s">
        <v>22206</v>
      </c>
      <c r="J2577" t="s">
        <v>5823</v>
      </c>
      <c r="K2577" t="s">
        <v>3422</v>
      </c>
      <c r="L2577" t="s">
        <v>15410</v>
      </c>
      <c r="M2577" t="s">
        <v>15411</v>
      </c>
      <c r="N2577" t="s">
        <v>4910</v>
      </c>
    </row>
    <row r="2578" spans="1:21" x14ac:dyDescent="0.2">
      <c r="A2578">
        <v>5222</v>
      </c>
      <c r="B2578" t="s">
        <v>1697</v>
      </c>
      <c r="C2578" t="s">
        <v>15412</v>
      </c>
      <c r="D2578" t="s">
        <v>15413</v>
      </c>
      <c r="F2578" t="s">
        <v>15414</v>
      </c>
      <c r="G2578" t="s">
        <v>3535</v>
      </c>
      <c r="H2578" t="s">
        <v>19251</v>
      </c>
      <c r="I2578" t="s">
        <v>9059</v>
      </c>
      <c r="J2578" t="s">
        <v>9081</v>
      </c>
      <c r="K2578" t="s">
        <v>3430</v>
      </c>
      <c r="L2578" t="s">
        <v>15416</v>
      </c>
      <c r="M2578" t="s">
        <v>15417</v>
      </c>
      <c r="N2578" t="s">
        <v>3433</v>
      </c>
      <c r="Q2578" t="s">
        <v>4362</v>
      </c>
      <c r="R2578">
        <v>241</v>
      </c>
      <c r="S2578" t="s">
        <v>8045</v>
      </c>
      <c r="T2578" t="s">
        <v>8045</v>
      </c>
      <c r="U2578" t="s">
        <v>7776</v>
      </c>
    </row>
    <row r="2579" spans="1:21" x14ac:dyDescent="0.2">
      <c r="A2579">
        <v>5223</v>
      </c>
      <c r="B2579" t="s">
        <v>1697</v>
      </c>
      <c r="C2579" t="s">
        <v>15418</v>
      </c>
      <c r="D2579" t="s">
        <v>15419</v>
      </c>
      <c r="F2579" t="s">
        <v>7325</v>
      </c>
      <c r="G2579" t="s">
        <v>3747</v>
      </c>
      <c r="H2579" t="s">
        <v>7651</v>
      </c>
      <c r="I2579" t="s">
        <v>8790</v>
      </c>
      <c r="J2579" t="s">
        <v>3544</v>
      </c>
      <c r="K2579" t="s">
        <v>3422</v>
      </c>
      <c r="L2579" t="s">
        <v>15420</v>
      </c>
      <c r="M2579" t="s">
        <v>15421</v>
      </c>
      <c r="N2579" t="s">
        <v>3433</v>
      </c>
      <c r="Q2579" t="s">
        <v>4362</v>
      </c>
      <c r="R2579">
        <v>240</v>
      </c>
      <c r="S2579" t="s">
        <v>15422</v>
      </c>
      <c r="T2579" t="s">
        <v>15422</v>
      </c>
      <c r="U2579" t="s">
        <v>9056</v>
      </c>
    </row>
    <row r="2580" spans="1:21" x14ac:dyDescent="0.2">
      <c r="A2580">
        <v>5224</v>
      </c>
      <c r="B2580" t="s">
        <v>1697</v>
      </c>
      <c r="C2580" t="s">
        <v>15423</v>
      </c>
      <c r="D2580" t="s">
        <v>15424</v>
      </c>
      <c r="F2580" t="s">
        <v>3833</v>
      </c>
      <c r="G2580" t="s">
        <v>21664</v>
      </c>
      <c r="H2580" t="s">
        <v>3723</v>
      </c>
      <c r="I2580" t="s">
        <v>15425</v>
      </c>
      <c r="J2580" t="s">
        <v>3725</v>
      </c>
      <c r="K2580" t="s">
        <v>3422</v>
      </c>
      <c r="L2580" t="s">
        <v>15426</v>
      </c>
      <c r="M2580" t="s">
        <v>15427</v>
      </c>
      <c r="N2580" t="s">
        <v>3394</v>
      </c>
      <c r="O2580" t="s">
        <v>9026</v>
      </c>
      <c r="P2580">
        <v>40</v>
      </c>
      <c r="Q2580" t="s">
        <v>4362</v>
      </c>
      <c r="R2580">
        <v>241</v>
      </c>
      <c r="S2580" t="s">
        <v>13317</v>
      </c>
      <c r="T2580" t="s">
        <v>13317</v>
      </c>
      <c r="U2580" t="s">
        <v>4111</v>
      </c>
    </row>
    <row r="2581" spans="1:21" x14ac:dyDescent="0.2">
      <c r="A2581">
        <v>5225</v>
      </c>
      <c r="B2581" t="s">
        <v>1697</v>
      </c>
      <c r="C2581" t="s">
        <v>15428</v>
      </c>
      <c r="D2581" t="s">
        <v>15429</v>
      </c>
      <c r="F2581" t="s">
        <v>7325</v>
      </c>
      <c r="G2581" t="s">
        <v>3542</v>
      </c>
      <c r="H2581" t="s">
        <v>3793</v>
      </c>
      <c r="I2581" t="s">
        <v>5856</v>
      </c>
      <c r="J2581" t="s">
        <v>3749</v>
      </c>
      <c r="K2581" t="s">
        <v>3422</v>
      </c>
      <c r="L2581" t="s">
        <v>15430</v>
      </c>
      <c r="M2581" t="s">
        <v>15431</v>
      </c>
      <c r="N2581" t="s">
        <v>3394</v>
      </c>
      <c r="O2581" t="s">
        <v>9026</v>
      </c>
      <c r="P2581">
        <v>40</v>
      </c>
      <c r="Q2581" t="s">
        <v>4362</v>
      </c>
      <c r="R2581">
        <v>241</v>
      </c>
      <c r="S2581" t="s">
        <v>5144</v>
      </c>
      <c r="T2581" t="s">
        <v>5144</v>
      </c>
      <c r="U2581" t="s">
        <v>4111</v>
      </c>
    </row>
    <row r="2582" spans="1:21" x14ac:dyDescent="0.2">
      <c r="A2582">
        <v>5226</v>
      </c>
      <c r="B2582" t="s">
        <v>1697</v>
      </c>
      <c r="C2582" t="s">
        <v>15432</v>
      </c>
      <c r="D2582" t="s">
        <v>15433</v>
      </c>
      <c r="F2582" t="s">
        <v>6926</v>
      </c>
      <c r="G2582" t="s">
        <v>3387</v>
      </c>
      <c r="H2582" t="s">
        <v>4448</v>
      </c>
      <c r="I2582" t="s">
        <v>22251</v>
      </c>
      <c r="J2582" t="s">
        <v>6431</v>
      </c>
      <c r="K2582" t="s">
        <v>3430</v>
      </c>
      <c r="L2582" t="s">
        <v>15434</v>
      </c>
      <c r="M2582" t="s">
        <v>15435</v>
      </c>
      <c r="N2582" t="s">
        <v>3433</v>
      </c>
      <c r="O2582" t="s">
        <v>9026</v>
      </c>
      <c r="P2582">
        <v>40</v>
      </c>
      <c r="Q2582" t="s">
        <v>4362</v>
      </c>
      <c r="R2582">
        <v>241</v>
      </c>
      <c r="S2582" t="s">
        <v>8529</v>
      </c>
      <c r="T2582" t="s">
        <v>8529</v>
      </c>
      <c r="U2582" t="s">
        <v>8529</v>
      </c>
    </row>
    <row r="2583" spans="1:21" x14ac:dyDescent="0.2">
      <c r="A2583">
        <v>5227</v>
      </c>
      <c r="B2583" t="s">
        <v>1697</v>
      </c>
      <c r="C2583" t="s">
        <v>15436</v>
      </c>
      <c r="D2583" t="s">
        <v>6925</v>
      </c>
      <c r="F2583" t="s">
        <v>6926</v>
      </c>
      <c r="G2583" t="s">
        <v>3542</v>
      </c>
      <c r="H2583" t="s">
        <v>15437</v>
      </c>
      <c r="I2583" t="s">
        <v>3595</v>
      </c>
      <c r="J2583" t="s">
        <v>6376</v>
      </c>
      <c r="K2583" t="s">
        <v>3430</v>
      </c>
      <c r="L2583" t="s">
        <v>15438</v>
      </c>
      <c r="M2583" t="s">
        <v>15439</v>
      </c>
      <c r="N2583" t="s">
        <v>3394</v>
      </c>
      <c r="O2583" t="s">
        <v>4421</v>
      </c>
      <c r="P2583">
        <v>60</v>
      </c>
      <c r="Q2583" t="s">
        <v>5925</v>
      </c>
      <c r="R2583">
        <v>163</v>
      </c>
      <c r="S2583" t="s">
        <v>7190</v>
      </c>
      <c r="T2583" t="s">
        <v>7190</v>
      </c>
      <c r="U2583" t="s">
        <v>5067</v>
      </c>
    </row>
    <row r="2584" spans="1:21" x14ac:dyDescent="0.2">
      <c r="A2584">
        <v>5228</v>
      </c>
      <c r="B2584" t="s">
        <v>1697</v>
      </c>
      <c r="C2584" t="s">
        <v>15440</v>
      </c>
      <c r="D2584" t="s">
        <v>15441</v>
      </c>
      <c r="I2584" t="s">
        <v>4761</v>
      </c>
      <c r="J2584" t="s">
        <v>3628</v>
      </c>
      <c r="K2584" t="s">
        <v>4150</v>
      </c>
      <c r="L2584" t="s">
        <v>15442</v>
      </c>
      <c r="M2584" t="s">
        <v>15443</v>
      </c>
      <c r="N2584" t="s">
        <v>3394</v>
      </c>
      <c r="Q2584" t="s">
        <v>4362</v>
      </c>
      <c r="R2584">
        <v>240</v>
      </c>
      <c r="S2584" t="s">
        <v>15073</v>
      </c>
      <c r="T2584" t="s">
        <v>15073</v>
      </c>
      <c r="U2584" t="s">
        <v>15073</v>
      </c>
    </row>
    <row r="2585" spans="1:21" x14ac:dyDescent="0.2">
      <c r="A2585">
        <v>5229</v>
      </c>
      <c r="B2585" t="s">
        <v>1697</v>
      </c>
      <c r="C2585" t="s">
        <v>15444</v>
      </c>
      <c r="D2585" t="s">
        <v>15445</v>
      </c>
      <c r="F2585" t="s">
        <v>7379</v>
      </c>
      <c r="G2585" t="s">
        <v>7644</v>
      </c>
      <c r="H2585" t="s">
        <v>21665</v>
      </c>
      <c r="I2585" t="s">
        <v>9016</v>
      </c>
      <c r="J2585" t="s">
        <v>3671</v>
      </c>
      <c r="K2585" t="s">
        <v>3422</v>
      </c>
      <c r="L2585" t="s">
        <v>15446</v>
      </c>
      <c r="M2585" t="s">
        <v>15447</v>
      </c>
      <c r="N2585" t="s">
        <v>3394</v>
      </c>
      <c r="O2585" t="s">
        <v>9026</v>
      </c>
      <c r="P2585">
        <v>40</v>
      </c>
      <c r="Q2585" t="s">
        <v>4362</v>
      </c>
      <c r="R2585">
        <v>241</v>
      </c>
      <c r="S2585" t="s">
        <v>5702</v>
      </c>
      <c r="T2585" t="s">
        <v>5702</v>
      </c>
      <c r="U2585" t="s">
        <v>4799</v>
      </c>
    </row>
    <row r="2586" spans="1:21" x14ac:dyDescent="0.2">
      <c r="A2586">
        <v>523</v>
      </c>
      <c r="B2586" t="s">
        <v>1697</v>
      </c>
      <c r="C2586" t="s">
        <v>15448</v>
      </c>
      <c r="D2586" t="s">
        <v>15449</v>
      </c>
      <c r="F2586" t="s">
        <v>5788</v>
      </c>
      <c r="G2586" t="s">
        <v>3387</v>
      </c>
      <c r="H2586" t="s">
        <v>6784</v>
      </c>
      <c r="I2586" t="s">
        <v>7878</v>
      </c>
      <c r="J2586" t="s">
        <v>3429</v>
      </c>
      <c r="K2586" t="s">
        <v>3391</v>
      </c>
      <c r="L2586" t="s">
        <v>15450</v>
      </c>
      <c r="M2586" t="s">
        <v>15451</v>
      </c>
      <c r="N2586" t="s">
        <v>3433</v>
      </c>
      <c r="O2586" t="s">
        <v>8959</v>
      </c>
      <c r="P2586">
        <v>49</v>
      </c>
      <c r="Q2586" t="s">
        <v>4362</v>
      </c>
      <c r="R2586">
        <v>241</v>
      </c>
      <c r="S2586" t="s">
        <v>15452</v>
      </c>
      <c r="T2586" t="s">
        <v>15452</v>
      </c>
      <c r="U2586" t="s">
        <v>6016</v>
      </c>
    </row>
    <row r="2587" spans="1:21" x14ac:dyDescent="0.2">
      <c r="A2587">
        <v>5230</v>
      </c>
      <c r="B2587" t="s">
        <v>1697</v>
      </c>
      <c r="C2587" t="s">
        <v>15453</v>
      </c>
      <c r="D2587" t="s">
        <v>15454</v>
      </c>
      <c r="F2587" t="s">
        <v>6926</v>
      </c>
      <c r="G2587" t="s">
        <v>3387</v>
      </c>
      <c r="H2587" t="s">
        <v>13897</v>
      </c>
      <c r="I2587" t="s">
        <v>8790</v>
      </c>
      <c r="J2587" t="s">
        <v>3671</v>
      </c>
      <c r="K2587" t="s">
        <v>3430</v>
      </c>
      <c r="L2587" t="s">
        <v>15455</v>
      </c>
      <c r="M2587" t="s">
        <v>15456</v>
      </c>
      <c r="N2587" t="s">
        <v>15457</v>
      </c>
      <c r="O2587" t="s">
        <v>7707</v>
      </c>
      <c r="P2587">
        <v>44</v>
      </c>
      <c r="Q2587" t="s">
        <v>4362</v>
      </c>
      <c r="R2587">
        <v>242</v>
      </c>
      <c r="S2587" t="s">
        <v>6426</v>
      </c>
      <c r="T2587" t="s">
        <v>6426</v>
      </c>
      <c r="U2587" t="s">
        <v>15458</v>
      </c>
    </row>
    <row r="2588" spans="1:21" x14ac:dyDescent="0.2">
      <c r="A2588">
        <v>5231</v>
      </c>
      <c r="B2588" t="s">
        <v>1697</v>
      </c>
      <c r="C2588" t="s">
        <v>15459</v>
      </c>
      <c r="D2588" t="s">
        <v>15460</v>
      </c>
      <c r="F2588" t="s">
        <v>6926</v>
      </c>
      <c r="G2588" t="s">
        <v>7763</v>
      </c>
      <c r="H2588" t="s">
        <v>4551</v>
      </c>
      <c r="I2588" t="s">
        <v>22206</v>
      </c>
      <c r="J2588" t="s">
        <v>5823</v>
      </c>
      <c r="K2588" t="s">
        <v>3422</v>
      </c>
      <c r="L2588" t="s">
        <v>15461</v>
      </c>
      <c r="M2588" t="s">
        <v>15462</v>
      </c>
      <c r="N2588" t="s">
        <v>5419</v>
      </c>
    </row>
    <row r="2589" spans="1:21" x14ac:dyDescent="0.2">
      <c r="A2589">
        <v>5232</v>
      </c>
      <c r="B2589" t="s">
        <v>1697</v>
      </c>
      <c r="C2589" t="s">
        <v>15463</v>
      </c>
      <c r="D2589" t="s">
        <v>15464</v>
      </c>
      <c r="F2589" t="s">
        <v>15465</v>
      </c>
      <c r="G2589" t="s">
        <v>3387</v>
      </c>
      <c r="H2589" t="s">
        <v>9320</v>
      </c>
      <c r="I2589" t="s">
        <v>22251</v>
      </c>
      <c r="J2589" t="s">
        <v>21027</v>
      </c>
      <c r="K2589" t="s">
        <v>3430</v>
      </c>
      <c r="L2589" t="s">
        <v>15466</v>
      </c>
      <c r="M2589" t="s">
        <v>15467</v>
      </c>
      <c r="N2589" t="s">
        <v>3394</v>
      </c>
      <c r="O2589" t="s">
        <v>5455</v>
      </c>
      <c r="P2589">
        <v>48</v>
      </c>
      <c r="Q2589" t="s">
        <v>4362</v>
      </c>
      <c r="R2589">
        <v>240</v>
      </c>
      <c r="S2589" t="s">
        <v>4470</v>
      </c>
      <c r="T2589" t="s">
        <v>4470</v>
      </c>
      <c r="U2589" t="s">
        <v>6352</v>
      </c>
    </row>
    <row r="2590" spans="1:21" x14ac:dyDescent="0.2">
      <c r="A2590">
        <v>5233</v>
      </c>
      <c r="B2590" t="s">
        <v>1697</v>
      </c>
      <c r="C2590" t="s">
        <v>15468</v>
      </c>
      <c r="D2590" t="s">
        <v>15469</v>
      </c>
      <c r="F2590" t="s">
        <v>6175</v>
      </c>
      <c r="G2590" t="s">
        <v>8100</v>
      </c>
      <c r="H2590" t="s">
        <v>4174</v>
      </c>
      <c r="I2590" t="s">
        <v>22206</v>
      </c>
      <c r="J2590" t="s">
        <v>5823</v>
      </c>
      <c r="K2590" t="s">
        <v>3921</v>
      </c>
      <c r="L2590" t="s">
        <v>15470</v>
      </c>
      <c r="M2590" t="s">
        <v>15471</v>
      </c>
      <c r="N2590" t="s">
        <v>6908</v>
      </c>
      <c r="O2590" t="s">
        <v>4530</v>
      </c>
      <c r="P2590">
        <v>82</v>
      </c>
      <c r="S2590" t="s">
        <v>4947</v>
      </c>
      <c r="T2590" t="s">
        <v>4947</v>
      </c>
      <c r="U2590" t="s">
        <v>4947</v>
      </c>
    </row>
    <row r="2591" spans="1:21" x14ac:dyDescent="0.2">
      <c r="A2591">
        <v>5234</v>
      </c>
      <c r="B2591" t="s">
        <v>1697</v>
      </c>
      <c r="C2591" t="s">
        <v>15472</v>
      </c>
      <c r="D2591" t="s">
        <v>4997</v>
      </c>
      <c r="F2591" t="s">
        <v>6175</v>
      </c>
      <c r="G2591" t="s">
        <v>5547</v>
      </c>
      <c r="H2591" t="s">
        <v>4174</v>
      </c>
      <c r="I2591" t="s">
        <v>22206</v>
      </c>
      <c r="J2591" t="s">
        <v>5823</v>
      </c>
      <c r="K2591" t="s">
        <v>3921</v>
      </c>
      <c r="L2591" t="s">
        <v>15473</v>
      </c>
      <c r="M2591" t="s">
        <v>15474</v>
      </c>
      <c r="N2591" t="s">
        <v>6908</v>
      </c>
      <c r="O2591" t="s">
        <v>7711</v>
      </c>
      <c r="P2591">
        <v>140</v>
      </c>
      <c r="S2591" t="s">
        <v>15475</v>
      </c>
      <c r="T2591" t="s">
        <v>15475</v>
      </c>
      <c r="U2591" t="s">
        <v>15475</v>
      </c>
    </row>
    <row r="2592" spans="1:21" x14ac:dyDescent="0.2">
      <c r="A2592">
        <v>5235</v>
      </c>
      <c r="B2592" t="s">
        <v>1697</v>
      </c>
      <c r="C2592" t="s">
        <v>15476</v>
      </c>
      <c r="D2592" t="s">
        <v>15477</v>
      </c>
      <c r="F2592" t="s">
        <v>7325</v>
      </c>
      <c r="G2592" t="s">
        <v>7763</v>
      </c>
      <c r="H2592" t="s">
        <v>4551</v>
      </c>
      <c r="I2592" t="s">
        <v>22206</v>
      </c>
      <c r="J2592" t="s">
        <v>5823</v>
      </c>
      <c r="K2592" t="s">
        <v>3422</v>
      </c>
      <c r="L2592" t="s">
        <v>15478</v>
      </c>
      <c r="M2592" t="s">
        <v>15479</v>
      </c>
      <c r="N2592" t="s">
        <v>5419</v>
      </c>
    </row>
    <row r="2593" spans="1:21" x14ac:dyDescent="0.2">
      <c r="A2593">
        <v>5236</v>
      </c>
      <c r="B2593" t="s">
        <v>1697</v>
      </c>
      <c r="C2593" t="s">
        <v>15480</v>
      </c>
      <c r="D2593" t="s">
        <v>5202</v>
      </c>
      <c r="E2593" t="s">
        <v>20878</v>
      </c>
      <c r="F2593" t="s">
        <v>10362</v>
      </c>
      <c r="G2593" t="s">
        <v>21666</v>
      </c>
      <c r="H2593" t="s">
        <v>6237</v>
      </c>
      <c r="I2593" t="s">
        <v>22206</v>
      </c>
      <c r="J2593" t="s">
        <v>5823</v>
      </c>
      <c r="K2593" t="s">
        <v>5005</v>
      </c>
      <c r="L2593" t="s">
        <v>15481</v>
      </c>
      <c r="M2593" t="s">
        <v>15482</v>
      </c>
      <c r="N2593" t="s">
        <v>6850</v>
      </c>
    </row>
    <row r="2594" spans="1:21" x14ac:dyDescent="0.2">
      <c r="A2594">
        <v>5237</v>
      </c>
      <c r="B2594" t="s">
        <v>1697</v>
      </c>
      <c r="C2594" t="s">
        <v>15483</v>
      </c>
      <c r="D2594" t="s">
        <v>15484</v>
      </c>
      <c r="F2594" t="s">
        <v>15485</v>
      </c>
      <c r="G2594" t="s">
        <v>7644</v>
      </c>
      <c r="H2594" t="s">
        <v>3670</v>
      </c>
      <c r="I2594" t="s">
        <v>15486</v>
      </c>
      <c r="J2594" t="s">
        <v>3963</v>
      </c>
      <c r="K2594" t="s">
        <v>3422</v>
      </c>
      <c r="L2594" t="s">
        <v>15487</v>
      </c>
      <c r="M2594" t="s">
        <v>15488</v>
      </c>
      <c r="N2594" t="s">
        <v>3433</v>
      </c>
      <c r="O2594" t="s">
        <v>8959</v>
      </c>
      <c r="P2594">
        <v>49</v>
      </c>
      <c r="Q2594" t="s">
        <v>4362</v>
      </c>
      <c r="R2594">
        <v>241</v>
      </c>
      <c r="S2594" t="s">
        <v>6351</v>
      </c>
      <c r="T2594" t="s">
        <v>6351</v>
      </c>
      <c r="U2594" t="s">
        <v>6016</v>
      </c>
    </row>
    <row r="2595" spans="1:21" x14ac:dyDescent="0.2">
      <c r="A2595">
        <v>5238</v>
      </c>
      <c r="B2595" t="s">
        <v>1697</v>
      </c>
      <c r="C2595" t="s">
        <v>15489</v>
      </c>
      <c r="D2595" t="s">
        <v>5202</v>
      </c>
      <c r="E2595" t="s">
        <v>20879</v>
      </c>
      <c r="F2595" t="s">
        <v>6837</v>
      </c>
      <c r="G2595" t="s">
        <v>16766</v>
      </c>
      <c r="H2595" t="s">
        <v>6237</v>
      </c>
      <c r="I2595" t="s">
        <v>22206</v>
      </c>
      <c r="J2595" t="s">
        <v>5823</v>
      </c>
      <c r="K2595" t="s">
        <v>3921</v>
      </c>
      <c r="L2595" t="s">
        <v>15490</v>
      </c>
      <c r="M2595" t="s">
        <v>15491</v>
      </c>
      <c r="N2595" t="s">
        <v>6850</v>
      </c>
    </row>
    <row r="2596" spans="1:21" x14ac:dyDescent="0.2">
      <c r="A2596">
        <v>5239</v>
      </c>
      <c r="B2596" t="s">
        <v>1697</v>
      </c>
      <c r="C2596" t="s">
        <v>15492</v>
      </c>
      <c r="D2596" t="s">
        <v>5202</v>
      </c>
      <c r="E2596" t="s">
        <v>20878</v>
      </c>
      <c r="F2596" t="s">
        <v>6837</v>
      </c>
      <c r="G2596" t="s">
        <v>16766</v>
      </c>
      <c r="H2596" t="s">
        <v>3421</v>
      </c>
      <c r="I2596" t="s">
        <v>22206</v>
      </c>
      <c r="J2596" t="s">
        <v>5823</v>
      </c>
      <c r="K2596" t="s">
        <v>3422</v>
      </c>
      <c r="L2596" t="s">
        <v>15493</v>
      </c>
      <c r="M2596" t="s">
        <v>15494</v>
      </c>
      <c r="N2596" t="s">
        <v>5419</v>
      </c>
    </row>
    <row r="2597" spans="1:21" x14ac:dyDescent="0.2">
      <c r="A2597">
        <v>524</v>
      </c>
      <c r="B2597" t="s">
        <v>1697</v>
      </c>
      <c r="C2597" t="s">
        <v>15495</v>
      </c>
      <c r="D2597" t="s">
        <v>15496</v>
      </c>
      <c r="F2597" t="s">
        <v>15497</v>
      </c>
      <c r="G2597" t="s">
        <v>3747</v>
      </c>
      <c r="H2597" t="s">
        <v>7633</v>
      </c>
      <c r="I2597" t="s">
        <v>15498</v>
      </c>
      <c r="J2597" t="s">
        <v>3562</v>
      </c>
      <c r="K2597" t="s">
        <v>3430</v>
      </c>
      <c r="L2597" t="s">
        <v>15499</v>
      </c>
      <c r="M2597" t="s">
        <v>15500</v>
      </c>
      <c r="N2597" t="s">
        <v>3433</v>
      </c>
      <c r="O2597" t="s">
        <v>8959</v>
      </c>
      <c r="P2597">
        <v>49</v>
      </c>
      <c r="Q2597" t="s">
        <v>4362</v>
      </c>
      <c r="R2597">
        <v>241</v>
      </c>
      <c r="S2597" t="s">
        <v>15501</v>
      </c>
      <c r="T2597" t="s">
        <v>15501</v>
      </c>
      <c r="U2597" t="s">
        <v>6016</v>
      </c>
    </row>
    <row r="2598" spans="1:21" x14ac:dyDescent="0.2">
      <c r="A2598">
        <v>5240</v>
      </c>
      <c r="B2598" t="s">
        <v>1697</v>
      </c>
      <c r="C2598" t="s">
        <v>15502</v>
      </c>
      <c r="D2598" t="s">
        <v>5202</v>
      </c>
      <c r="E2598" t="s">
        <v>20878</v>
      </c>
      <c r="F2598" t="s">
        <v>6837</v>
      </c>
      <c r="G2598" t="s">
        <v>16766</v>
      </c>
      <c r="H2598" t="s">
        <v>3421</v>
      </c>
      <c r="I2598" t="s">
        <v>22206</v>
      </c>
      <c r="J2598" t="s">
        <v>5823</v>
      </c>
      <c r="K2598" t="s">
        <v>3921</v>
      </c>
      <c r="L2598" t="s">
        <v>15503</v>
      </c>
      <c r="M2598" t="s">
        <v>15504</v>
      </c>
      <c r="N2598" t="s">
        <v>5419</v>
      </c>
    </row>
    <row r="2599" spans="1:21" x14ac:dyDescent="0.2">
      <c r="A2599">
        <v>5241</v>
      </c>
      <c r="B2599" t="s">
        <v>1697</v>
      </c>
      <c r="C2599" t="s">
        <v>15505</v>
      </c>
      <c r="D2599" t="s">
        <v>5202</v>
      </c>
      <c r="E2599" t="s">
        <v>20878</v>
      </c>
      <c r="F2599" t="s">
        <v>6837</v>
      </c>
      <c r="G2599" t="s">
        <v>11303</v>
      </c>
      <c r="H2599" t="s">
        <v>4658</v>
      </c>
      <c r="I2599" t="s">
        <v>22206</v>
      </c>
      <c r="J2599" t="s">
        <v>5823</v>
      </c>
      <c r="K2599" t="s">
        <v>3921</v>
      </c>
      <c r="L2599" t="s">
        <v>15506</v>
      </c>
      <c r="M2599" t="s">
        <v>15507</v>
      </c>
      <c r="N2599" t="s">
        <v>6908</v>
      </c>
      <c r="O2599" t="s">
        <v>5988</v>
      </c>
      <c r="P2599">
        <v>84</v>
      </c>
      <c r="S2599" t="s">
        <v>5464</v>
      </c>
      <c r="T2599" t="s">
        <v>5464</v>
      </c>
      <c r="U2599" t="s">
        <v>5464</v>
      </c>
    </row>
    <row r="2600" spans="1:21" x14ac:dyDescent="0.2">
      <c r="A2600">
        <v>5242</v>
      </c>
      <c r="B2600" t="s">
        <v>1697</v>
      </c>
      <c r="C2600" t="s">
        <v>15508</v>
      </c>
      <c r="D2600" t="s">
        <v>5202</v>
      </c>
      <c r="E2600" t="s">
        <v>20878</v>
      </c>
      <c r="F2600" t="s">
        <v>6837</v>
      </c>
      <c r="G2600" t="s">
        <v>16766</v>
      </c>
      <c r="H2600" t="s">
        <v>3421</v>
      </c>
      <c r="I2600" t="s">
        <v>22206</v>
      </c>
      <c r="J2600" t="s">
        <v>5823</v>
      </c>
      <c r="K2600" t="s">
        <v>3921</v>
      </c>
      <c r="L2600" t="s">
        <v>15509</v>
      </c>
      <c r="M2600" t="s">
        <v>15510</v>
      </c>
      <c r="N2600" t="s">
        <v>5419</v>
      </c>
    </row>
    <row r="2601" spans="1:21" x14ac:dyDescent="0.2">
      <c r="A2601">
        <v>5243</v>
      </c>
      <c r="B2601" t="s">
        <v>1697</v>
      </c>
      <c r="C2601" t="s">
        <v>15511</v>
      </c>
      <c r="D2601" t="s">
        <v>5202</v>
      </c>
      <c r="E2601" t="s">
        <v>20878</v>
      </c>
      <c r="F2601" t="s">
        <v>6837</v>
      </c>
      <c r="G2601" t="s">
        <v>16766</v>
      </c>
      <c r="H2601" t="s">
        <v>3421</v>
      </c>
      <c r="I2601" t="s">
        <v>22206</v>
      </c>
      <c r="J2601" t="s">
        <v>5823</v>
      </c>
      <c r="K2601" t="s">
        <v>3921</v>
      </c>
      <c r="L2601" t="s">
        <v>15512</v>
      </c>
      <c r="M2601" t="s">
        <v>15513</v>
      </c>
      <c r="N2601" t="s">
        <v>5419</v>
      </c>
    </row>
    <row r="2602" spans="1:21" x14ac:dyDescent="0.2">
      <c r="A2602">
        <v>5244</v>
      </c>
      <c r="B2602" t="s">
        <v>1697</v>
      </c>
      <c r="C2602" t="s">
        <v>15514</v>
      </c>
      <c r="D2602" t="s">
        <v>5202</v>
      </c>
      <c r="E2602" t="s">
        <v>20878</v>
      </c>
      <c r="F2602" t="s">
        <v>6837</v>
      </c>
      <c r="G2602" t="s">
        <v>9862</v>
      </c>
      <c r="H2602" t="s">
        <v>4174</v>
      </c>
      <c r="I2602" t="s">
        <v>22206</v>
      </c>
      <c r="J2602" t="s">
        <v>5823</v>
      </c>
      <c r="K2602" t="s">
        <v>3422</v>
      </c>
      <c r="L2602" t="s">
        <v>15515</v>
      </c>
      <c r="M2602" t="s">
        <v>15516</v>
      </c>
      <c r="N2602" t="s">
        <v>6840</v>
      </c>
      <c r="O2602" t="s">
        <v>5701</v>
      </c>
      <c r="P2602">
        <v>42</v>
      </c>
      <c r="S2602" t="s">
        <v>7142</v>
      </c>
      <c r="T2602" t="s">
        <v>7142</v>
      </c>
      <c r="U2602" t="s">
        <v>7142</v>
      </c>
    </row>
    <row r="2603" spans="1:21" x14ac:dyDescent="0.2">
      <c r="A2603">
        <v>5245</v>
      </c>
      <c r="B2603" t="s">
        <v>1697</v>
      </c>
      <c r="C2603" t="s">
        <v>15517</v>
      </c>
      <c r="D2603" t="s">
        <v>5202</v>
      </c>
      <c r="E2603" t="s">
        <v>20878</v>
      </c>
      <c r="F2603" t="s">
        <v>6837</v>
      </c>
      <c r="G2603" t="s">
        <v>16766</v>
      </c>
      <c r="H2603" t="s">
        <v>3421</v>
      </c>
      <c r="I2603" t="s">
        <v>22206</v>
      </c>
      <c r="J2603" t="s">
        <v>5823</v>
      </c>
      <c r="K2603" t="s">
        <v>3422</v>
      </c>
      <c r="L2603" t="s">
        <v>15518</v>
      </c>
      <c r="M2603" t="s">
        <v>15519</v>
      </c>
      <c r="N2603" t="s">
        <v>5419</v>
      </c>
    </row>
    <row r="2604" spans="1:21" x14ac:dyDescent="0.2">
      <c r="A2604">
        <v>5246</v>
      </c>
      <c r="B2604" t="s">
        <v>1697</v>
      </c>
      <c r="C2604" t="s">
        <v>15520</v>
      </c>
      <c r="D2604" t="s">
        <v>5202</v>
      </c>
      <c r="E2604" t="s">
        <v>20878</v>
      </c>
      <c r="F2604" t="s">
        <v>6837</v>
      </c>
      <c r="G2604" t="s">
        <v>5547</v>
      </c>
      <c r="H2604" t="s">
        <v>4658</v>
      </c>
      <c r="I2604" t="s">
        <v>13233</v>
      </c>
      <c r="J2604" t="s">
        <v>3671</v>
      </c>
      <c r="K2604" t="s">
        <v>3921</v>
      </c>
      <c r="L2604" t="s">
        <v>15521</v>
      </c>
      <c r="M2604" t="s">
        <v>15522</v>
      </c>
      <c r="N2604" t="s">
        <v>6908</v>
      </c>
      <c r="O2604" t="s">
        <v>5701</v>
      </c>
      <c r="P2604">
        <v>42</v>
      </c>
      <c r="Q2604" t="s">
        <v>4362</v>
      </c>
      <c r="R2604">
        <v>242</v>
      </c>
      <c r="S2604" t="s">
        <v>4565</v>
      </c>
      <c r="T2604" t="s">
        <v>8799</v>
      </c>
      <c r="U2604" t="s">
        <v>8799</v>
      </c>
    </row>
    <row r="2605" spans="1:21" x14ac:dyDescent="0.2">
      <c r="A2605">
        <v>5247</v>
      </c>
      <c r="B2605" t="s">
        <v>1697</v>
      </c>
      <c r="C2605" t="s">
        <v>15523</v>
      </c>
      <c r="D2605" t="s">
        <v>15524</v>
      </c>
      <c r="F2605" t="s">
        <v>6175</v>
      </c>
      <c r="G2605" t="s">
        <v>5547</v>
      </c>
      <c r="H2605" t="s">
        <v>4658</v>
      </c>
      <c r="I2605" t="s">
        <v>22206</v>
      </c>
      <c r="J2605" t="s">
        <v>5823</v>
      </c>
      <c r="K2605" t="s">
        <v>3921</v>
      </c>
      <c r="L2605" t="s">
        <v>15525</v>
      </c>
      <c r="M2605" t="s">
        <v>15526</v>
      </c>
      <c r="N2605" t="s">
        <v>6908</v>
      </c>
      <c r="O2605" t="s">
        <v>5701</v>
      </c>
      <c r="P2605">
        <v>42</v>
      </c>
      <c r="S2605" t="s">
        <v>4565</v>
      </c>
      <c r="T2605" t="s">
        <v>4565</v>
      </c>
      <c r="U2605" t="s">
        <v>4565</v>
      </c>
    </row>
    <row r="2606" spans="1:21" x14ac:dyDescent="0.2">
      <c r="A2606">
        <v>5248</v>
      </c>
      <c r="B2606" t="s">
        <v>1697</v>
      </c>
      <c r="C2606" t="s">
        <v>15527</v>
      </c>
      <c r="D2606" t="s">
        <v>15528</v>
      </c>
      <c r="F2606" t="s">
        <v>6175</v>
      </c>
      <c r="G2606" t="s">
        <v>16766</v>
      </c>
      <c r="H2606" t="s">
        <v>3421</v>
      </c>
      <c r="I2606" t="s">
        <v>22206</v>
      </c>
      <c r="J2606" t="s">
        <v>5823</v>
      </c>
      <c r="K2606" t="s">
        <v>3921</v>
      </c>
      <c r="L2606" t="s">
        <v>15529</v>
      </c>
      <c r="M2606" t="s">
        <v>15530</v>
      </c>
      <c r="N2606" t="s">
        <v>3637</v>
      </c>
    </row>
    <row r="2607" spans="1:21" x14ac:dyDescent="0.2">
      <c r="A2607">
        <v>5249</v>
      </c>
      <c r="B2607" t="s">
        <v>1697</v>
      </c>
      <c r="C2607" t="s">
        <v>15531</v>
      </c>
      <c r="D2607" t="s">
        <v>15532</v>
      </c>
      <c r="F2607" t="s">
        <v>6175</v>
      </c>
      <c r="G2607" t="s">
        <v>16766</v>
      </c>
      <c r="H2607" t="s">
        <v>3421</v>
      </c>
      <c r="I2607" t="s">
        <v>22206</v>
      </c>
      <c r="J2607" t="s">
        <v>5823</v>
      </c>
      <c r="K2607" t="s">
        <v>3921</v>
      </c>
      <c r="L2607" t="s">
        <v>15533</v>
      </c>
      <c r="M2607" t="s">
        <v>15534</v>
      </c>
      <c r="N2607" t="s">
        <v>5419</v>
      </c>
    </row>
    <row r="2608" spans="1:21" x14ac:dyDescent="0.2">
      <c r="A2608">
        <v>525</v>
      </c>
      <c r="B2608" t="s">
        <v>1697</v>
      </c>
      <c r="C2608" t="s">
        <v>23119</v>
      </c>
      <c r="D2608" t="s">
        <v>15536</v>
      </c>
      <c r="F2608" t="s">
        <v>3762</v>
      </c>
      <c r="G2608" t="s">
        <v>3387</v>
      </c>
      <c r="H2608" t="s">
        <v>21667</v>
      </c>
      <c r="I2608" t="s">
        <v>7878</v>
      </c>
      <c r="J2608" t="s">
        <v>3963</v>
      </c>
      <c r="K2608" t="s">
        <v>3391</v>
      </c>
      <c r="L2608" t="s">
        <v>15537</v>
      </c>
      <c r="M2608" t="s">
        <v>15538</v>
      </c>
      <c r="N2608" t="s">
        <v>3433</v>
      </c>
      <c r="O2608" t="s">
        <v>8959</v>
      </c>
      <c r="P2608">
        <v>49</v>
      </c>
      <c r="Q2608" t="s">
        <v>4362</v>
      </c>
      <c r="R2608">
        <v>241</v>
      </c>
      <c r="S2608" t="s">
        <v>15539</v>
      </c>
      <c r="T2608" t="s">
        <v>15539</v>
      </c>
      <c r="U2608" t="s">
        <v>7776</v>
      </c>
    </row>
    <row r="2609" spans="1:21" x14ac:dyDescent="0.2">
      <c r="A2609">
        <v>5250</v>
      </c>
      <c r="B2609" t="s">
        <v>1697</v>
      </c>
      <c r="C2609" t="s">
        <v>15540</v>
      </c>
      <c r="D2609" t="s">
        <v>15541</v>
      </c>
      <c r="F2609" t="s">
        <v>6175</v>
      </c>
      <c r="G2609" t="s">
        <v>16766</v>
      </c>
      <c r="H2609" t="s">
        <v>3421</v>
      </c>
      <c r="I2609" t="s">
        <v>22206</v>
      </c>
      <c r="J2609" t="s">
        <v>5823</v>
      </c>
      <c r="K2609" t="s">
        <v>3921</v>
      </c>
      <c r="L2609" t="s">
        <v>15542</v>
      </c>
      <c r="M2609" t="s">
        <v>15543</v>
      </c>
      <c r="N2609" t="s">
        <v>5419</v>
      </c>
    </row>
    <row r="2610" spans="1:21" x14ac:dyDescent="0.2">
      <c r="A2610">
        <v>5251</v>
      </c>
      <c r="B2610" t="s">
        <v>1697</v>
      </c>
      <c r="C2610" t="s">
        <v>15544</v>
      </c>
      <c r="D2610" t="s">
        <v>15545</v>
      </c>
      <c r="F2610" t="s">
        <v>7325</v>
      </c>
      <c r="G2610" t="s">
        <v>7763</v>
      </c>
      <c r="H2610" t="s">
        <v>4551</v>
      </c>
      <c r="I2610" t="s">
        <v>22206</v>
      </c>
      <c r="J2610" t="s">
        <v>5823</v>
      </c>
      <c r="K2610" t="s">
        <v>3422</v>
      </c>
      <c r="L2610" t="s">
        <v>15546</v>
      </c>
      <c r="M2610" t="s">
        <v>15547</v>
      </c>
      <c r="N2610" t="s">
        <v>5419</v>
      </c>
    </row>
    <row r="2611" spans="1:21" x14ac:dyDescent="0.2">
      <c r="A2611">
        <v>5252</v>
      </c>
      <c r="B2611" t="s">
        <v>1697</v>
      </c>
      <c r="C2611" t="s">
        <v>15535</v>
      </c>
      <c r="D2611" t="s">
        <v>15536</v>
      </c>
      <c r="F2611" t="s">
        <v>3474</v>
      </c>
      <c r="G2611" t="s">
        <v>3387</v>
      </c>
      <c r="H2611" t="s">
        <v>3723</v>
      </c>
      <c r="I2611" t="s">
        <v>22206</v>
      </c>
      <c r="J2611" t="s">
        <v>5823</v>
      </c>
      <c r="K2611" t="s">
        <v>3545</v>
      </c>
      <c r="L2611" t="s">
        <v>15548</v>
      </c>
      <c r="M2611" t="s">
        <v>15549</v>
      </c>
      <c r="N2611" t="s">
        <v>15550</v>
      </c>
    </row>
    <row r="2612" spans="1:21" x14ac:dyDescent="0.2">
      <c r="A2612">
        <v>5253</v>
      </c>
      <c r="B2612" t="s">
        <v>1697</v>
      </c>
      <c r="C2612" t="s">
        <v>15551</v>
      </c>
      <c r="D2612" t="s">
        <v>15552</v>
      </c>
      <c r="F2612" t="s">
        <v>15553</v>
      </c>
      <c r="G2612" t="s">
        <v>7763</v>
      </c>
      <c r="H2612" t="s">
        <v>4551</v>
      </c>
      <c r="I2612" t="s">
        <v>22206</v>
      </c>
      <c r="J2612" t="s">
        <v>5823</v>
      </c>
      <c r="K2612" t="s">
        <v>3422</v>
      </c>
      <c r="L2612" t="s">
        <v>9266</v>
      </c>
      <c r="M2612" t="s">
        <v>15554</v>
      </c>
      <c r="N2612" t="s">
        <v>3637</v>
      </c>
    </row>
    <row r="2613" spans="1:21" x14ac:dyDescent="0.2">
      <c r="A2613">
        <v>5254</v>
      </c>
      <c r="B2613" t="s">
        <v>1697</v>
      </c>
      <c r="C2613" t="s">
        <v>15555</v>
      </c>
      <c r="D2613" t="s">
        <v>15556</v>
      </c>
      <c r="F2613" t="s">
        <v>6918</v>
      </c>
      <c r="G2613" t="s">
        <v>3420</v>
      </c>
      <c r="H2613" t="s">
        <v>21028</v>
      </c>
      <c r="I2613" t="s">
        <v>22206</v>
      </c>
      <c r="J2613" t="s">
        <v>5823</v>
      </c>
      <c r="K2613" t="s">
        <v>3422</v>
      </c>
      <c r="L2613" t="s">
        <v>15557</v>
      </c>
      <c r="M2613" t="s">
        <v>15558</v>
      </c>
      <c r="N2613" t="s">
        <v>5419</v>
      </c>
    </row>
    <row r="2614" spans="1:21" x14ac:dyDescent="0.2">
      <c r="A2614">
        <v>5255</v>
      </c>
      <c r="B2614" t="s">
        <v>1697</v>
      </c>
      <c r="C2614" t="s">
        <v>15559</v>
      </c>
      <c r="D2614" t="s">
        <v>15560</v>
      </c>
      <c r="F2614" t="s">
        <v>6175</v>
      </c>
      <c r="G2614" t="s">
        <v>18349</v>
      </c>
      <c r="H2614" t="s">
        <v>3421</v>
      </c>
      <c r="I2614" t="s">
        <v>22206</v>
      </c>
      <c r="J2614" t="s">
        <v>5823</v>
      </c>
      <c r="K2614" t="s">
        <v>3921</v>
      </c>
      <c r="L2614" t="s">
        <v>15561</v>
      </c>
      <c r="M2614" t="s">
        <v>15562</v>
      </c>
      <c r="N2614" t="s">
        <v>5419</v>
      </c>
    </row>
    <row r="2615" spans="1:21" x14ac:dyDescent="0.2">
      <c r="A2615">
        <v>5256</v>
      </c>
      <c r="B2615" t="s">
        <v>1697</v>
      </c>
      <c r="C2615" t="s">
        <v>15563</v>
      </c>
      <c r="D2615" t="s">
        <v>5202</v>
      </c>
      <c r="E2615" t="s">
        <v>20878</v>
      </c>
      <c r="F2615" t="s">
        <v>6837</v>
      </c>
      <c r="G2615" t="s">
        <v>5547</v>
      </c>
      <c r="H2615" t="s">
        <v>4658</v>
      </c>
      <c r="I2615" t="s">
        <v>22206</v>
      </c>
      <c r="J2615" t="s">
        <v>5823</v>
      </c>
      <c r="K2615" t="s">
        <v>5005</v>
      </c>
      <c r="L2615" t="s">
        <v>15564</v>
      </c>
      <c r="M2615" t="s">
        <v>15565</v>
      </c>
      <c r="N2615" t="s">
        <v>6908</v>
      </c>
      <c r="O2615" t="s">
        <v>4530</v>
      </c>
      <c r="P2615">
        <v>82</v>
      </c>
      <c r="S2615" t="s">
        <v>4565</v>
      </c>
      <c r="T2615" t="s">
        <v>4565</v>
      </c>
      <c r="U2615" t="s">
        <v>4565</v>
      </c>
    </row>
    <row r="2616" spans="1:21" x14ac:dyDescent="0.2">
      <c r="A2616">
        <v>5257</v>
      </c>
      <c r="B2616" t="s">
        <v>1697</v>
      </c>
      <c r="C2616" t="s">
        <v>15566</v>
      </c>
      <c r="D2616" t="s">
        <v>21668</v>
      </c>
      <c r="F2616" t="s">
        <v>7046</v>
      </c>
      <c r="G2616" t="s">
        <v>21026</v>
      </c>
      <c r="H2616" t="s">
        <v>6237</v>
      </c>
      <c r="I2616" t="s">
        <v>22206</v>
      </c>
      <c r="J2616" t="s">
        <v>5823</v>
      </c>
      <c r="K2616" t="s">
        <v>5005</v>
      </c>
      <c r="L2616" t="s">
        <v>15567</v>
      </c>
      <c r="M2616" t="s">
        <v>15568</v>
      </c>
      <c r="N2616" t="s">
        <v>6850</v>
      </c>
    </row>
    <row r="2617" spans="1:21" x14ac:dyDescent="0.2">
      <c r="A2617">
        <v>5258</v>
      </c>
      <c r="B2617" t="s">
        <v>3416</v>
      </c>
      <c r="C2617" t="s">
        <v>15569</v>
      </c>
      <c r="D2617" t="s">
        <v>6971</v>
      </c>
      <c r="F2617" t="s">
        <v>15570</v>
      </c>
      <c r="G2617" t="s">
        <v>3420</v>
      </c>
      <c r="H2617" t="s">
        <v>3421</v>
      </c>
      <c r="I2617" t="s">
        <v>15571</v>
      </c>
      <c r="J2617" t="s">
        <v>5823</v>
      </c>
      <c r="K2617" t="s">
        <v>6880</v>
      </c>
      <c r="L2617" t="s">
        <v>13099</v>
      </c>
      <c r="M2617" t="s">
        <v>15572</v>
      </c>
      <c r="S2617" t="s">
        <v>4111</v>
      </c>
      <c r="T2617" t="s">
        <v>4111</v>
      </c>
      <c r="U2617" t="s">
        <v>4111</v>
      </c>
    </row>
    <row r="2618" spans="1:21" x14ac:dyDescent="0.2">
      <c r="A2618">
        <v>5259</v>
      </c>
      <c r="B2618" t="s">
        <v>1697</v>
      </c>
      <c r="C2618" t="s">
        <v>4810</v>
      </c>
      <c r="D2618" t="s">
        <v>4678</v>
      </c>
      <c r="E2618" t="s">
        <v>20884</v>
      </c>
      <c r="F2618" t="s">
        <v>7169</v>
      </c>
      <c r="G2618" t="s">
        <v>16766</v>
      </c>
      <c r="H2618" t="s">
        <v>6237</v>
      </c>
      <c r="I2618" t="s">
        <v>22206</v>
      </c>
      <c r="J2618" t="s">
        <v>5823</v>
      </c>
      <c r="K2618" t="s">
        <v>5005</v>
      </c>
      <c r="L2618" t="s">
        <v>4811</v>
      </c>
      <c r="M2618" t="s">
        <v>4812</v>
      </c>
      <c r="N2618" t="s">
        <v>15573</v>
      </c>
    </row>
    <row r="2619" spans="1:21" x14ac:dyDescent="0.2">
      <c r="A2619">
        <v>526</v>
      </c>
      <c r="B2619" t="s">
        <v>1697</v>
      </c>
      <c r="C2619" t="s">
        <v>15574</v>
      </c>
      <c r="D2619" t="s">
        <v>15575</v>
      </c>
      <c r="F2619" t="s">
        <v>3528</v>
      </c>
      <c r="G2619" t="s">
        <v>14794</v>
      </c>
      <c r="H2619" t="s">
        <v>4503</v>
      </c>
      <c r="I2619" t="s">
        <v>9059</v>
      </c>
      <c r="J2619" t="s">
        <v>3857</v>
      </c>
      <c r="K2619" t="s">
        <v>3391</v>
      </c>
      <c r="L2619" t="s">
        <v>15576</v>
      </c>
      <c r="M2619" t="s">
        <v>15577</v>
      </c>
      <c r="O2619" t="s">
        <v>9026</v>
      </c>
      <c r="P2619">
        <v>40</v>
      </c>
      <c r="Q2619" t="s">
        <v>4362</v>
      </c>
      <c r="R2619">
        <v>241</v>
      </c>
      <c r="S2619" t="s">
        <v>15452</v>
      </c>
      <c r="T2619" t="s">
        <v>15452</v>
      </c>
      <c r="U2619" t="s">
        <v>6016</v>
      </c>
    </row>
    <row r="2620" spans="1:21" x14ac:dyDescent="0.2">
      <c r="A2620">
        <v>5260</v>
      </c>
      <c r="B2620" t="s">
        <v>3416</v>
      </c>
      <c r="C2620" t="s">
        <v>15578</v>
      </c>
      <c r="D2620" t="s">
        <v>6971</v>
      </c>
      <c r="F2620" t="s">
        <v>15579</v>
      </c>
      <c r="G2620" t="s">
        <v>3420</v>
      </c>
      <c r="H2620" t="s">
        <v>3421</v>
      </c>
      <c r="I2620" t="s">
        <v>22254</v>
      </c>
      <c r="J2620" t="s">
        <v>5823</v>
      </c>
      <c r="K2620" t="s">
        <v>6880</v>
      </c>
      <c r="L2620" t="s">
        <v>15580</v>
      </c>
      <c r="M2620" t="s">
        <v>15581</v>
      </c>
      <c r="S2620" t="s">
        <v>4111</v>
      </c>
      <c r="T2620" t="s">
        <v>15582</v>
      </c>
      <c r="U2620" t="s">
        <v>15582</v>
      </c>
    </row>
    <row r="2621" spans="1:21" x14ac:dyDescent="0.2">
      <c r="A2621">
        <v>5261</v>
      </c>
      <c r="B2621" t="s">
        <v>1697</v>
      </c>
      <c r="C2621" t="s">
        <v>15583</v>
      </c>
      <c r="D2621" t="s">
        <v>15584</v>
      </c>
      <c r="F2621" t="s">
        <v>15585</v>
      </c>
      <c r="G2621" t="s">
        <v>21052</v>
      </c>
      <c r="H2621" t="s">
        <v>21669</v>
      </c>
      <c r="I2621" t="s">
        <v>22251</v>
      </c>
      <c r="J2621" t="s">
        <v>6887</v>
      </c>
      <c r="K2621" t="s">
        <v>3430</v>
      </c>
      <c r="L2621" t="s">
        <v>15586</v>
      </c>
      <c r="M2621" t="s">
        <v>15587</v>
      </c>
      <c r="N2621" t="s">
        <v>3433</v>
      </c>
      <c r="Q2621" t="s">
        <v>4362</v>
      </c>
      <c r="R2621">
        <v>240</v>
      </c>
      <c r="S2621" t="s">
        <v>7113</v>
      </c>
      <c r="T2621" t="s">
        <v>7113</v>
      </c>
      <c r="U2621" t="s">
        <v>7113</v>
      </c>
    </row>
    <row r="2622" spans="1:21" x14ac:dyDescent="0.2">
      <c r="A2622">
        <v>5262</v>
      </c>
      <c r="B2622" t="s">
        <v>3416</v>
      </c>
      <c r="C2622" t="s">
        <v>15588</v>
      </c>
      <c r="F2622" t="s">
        <v>5773</v>
      </c>
      <c r="G2622" t="s">
        <v>3420</v>
      </c>
      <c r="H2622" t="s">
        <v>3421</v>
      </c>
      <c r="I2622" t="s">
        <v>22206</v>
      </c>
      <c r="J2622" t="s">
        <v>5823</v>
      </c>
      <c r="K2622" t="s">
        <v>6880</v>
      </c>
      <c r="L2622" t="s">
        <v>15589</v>
      </c>
      <c r="M2622" t="s">
        <v>15590</v>
      </c>
      <c r="S2622" t="s">
        <v>3811</v>
      </c>
      <c r="T2622" t="s">
        <v>3811</v>
      </c>
      <c r="U2622" t="s">
        <v>3811</v>
      </c>
    </row>
    <row r="2623" spans="1:21" x14ac:dyDescent="0.2">
      <c r="A2623">
        <v>5263</v>
      </c>
      <c r="B2623" t="s">
        <v>3416</v>
      </c>
      <c r="C2623" t="s">
        <v>15591</v>
      </c>
      <c r="D2623" t="s">
        <v>6971</v>
      </c>
      <c r="F2623" t="s">
        <v>6965</v>
      </c>
      <c r="G2623" t="s">
        <v>3420</v>
      </c>
      <c r="H2623" t="s">
        <v>3421</v>
      </c>
      <c r="I2623" t="s">
        <v>22254</v>
      </c>
      <c r="J2623" t="s">
        <v>5823</v>
      </c>
      <c r="K2623" t="s">
        <v>6880</v>
      </c>
      <c r="L2623" t="s">
        <v>15592</v>
      </c>
      <c r="M2623" t="s">
        <v>15593</v>
      </c>
      <c r="S2623" t="s">
        <v>4402</v>
      </c>
      <c r="T2623" t="s">
        <v>4402</v>
      </c>
      <c r="U2623" t="s">
        <v>4402</v>
      </c>
    </row>
    <row r="2624" spans="1:21" x14ac:dyDescent="0.2">
      <c r="A2624">
        <v>5264</v>
      </c>
      <c r="B2624" t="s">
        <v>1697</v>
      </c>
      <c r="C2624" t="s">
        <v>15594</v>
      </c>
      <c r="D2624" t="s">
        <v>15595</v>
      </c>
      <c r="F2624" t="s">
        <v>6175</v>
      </c>
      <c r="G2624" t="s">
        <v>7763</v>
      </c>
      <c r="H2624" t="s">
        <v>3421</v>
      </c>
      <c r="I2624" t="s">
        <v>22206</v>
      </c>
      <c r="J2624" t="s">
        <v>5823</v>
      </c>
      <c r="K2624" t="s">
        <v>3921</v>
      </c>
      <c r="L2624" t="s">
        <v>15596</v>
      </c>
      <c r="M2624" t="s">
        <v>15597</v>
      </c>
      <c r="N2624" t="s">
        <v>5419</v>
      </c>
    </row>
    <row r="2625" spans="1:21" x14ac:dyDescent="0.2">
      <c r="A2625">
        <v>5265</v>
      </c>
      <c r="B2625" t="s">
        <v>1697</v>
      </c>
      <c r="C2625" t="s">
        <v>15598</v>
      </c>
      <c r="D2625" t="s">
        <v>4678</v>
      </c>
      <c r="E2625" t="s">
        <v>20884</v>
      </c>
      <c r="F2625" t="s">
        <v>7169</v>
      </c>
      <c r="G2625" t="s">
        <v>5445</v>
      </c>
      <c r="H2625" t="s">
        <v>4658</v>
      </c>
      <c r="I2625" t="s">
        <v>22206</v>
      </c>
      <c r="J2625" t="s">
        <v>5823</v>
      </c>
      <c r="K2625" t="s">
        <v>5005</v>
      </c>
      <c r="L2625" t="s">
        <v>15599</v>
      </c>
      <c r="M2625" t="s">
        <v>15600</v>
      </c>
      <c r="O2625" t="s">
        <v>5753</v>
      </c>
      <c r="P2625">
        <v>18</v>
      </c>
      <c r="S2625" t="s">
        <v>15601</v>
      </c>
      <c r="T2625" t="s">
        <v>15601</v>
      </c>
      <c r="U2625" t="s">
        <v>15601</v>
      </c>
    </row>
    <row r="2626" spans="1:21" x14ac:dyDescent="0.2">
      <c r="A2626">
        <v>5266</v>
      </c>
      <c r="B2626" t="s">
        <v>3416</v>
      </c>
      <c r="C2626" t="s">
        <v>15602</v>
      </c>
      <c r="F2626" t="s">
        <v>5773</v>
      </c>
      <c r="G2626" t="s">
        <v>3420</v>
      </c>
      <c r="H2626" t="s">
        <v>3421</v>
      </c>
      <c r="I2626" t="s">
        <v>22254</v>
      </c>
      <c r="J2626" t="s">
        <v>5823</v>
      </c>
      <c r="K2626" t="s">
        <v>6880</v>
      </c>
      <c r="L2626" t="s">
        <v>15603</v>
      </c>
      <c r="M2626" t="s">
        <v>15604</v>
      </c>
      <c r="S2626" t="s">
        <v>3811</v>
      </c>
      <c r="T2626" t="s">
        <v>3811</v>
      </c>
      <c r="U2626" t="s">
        <v>3811</v>
      </c>
    </row>
    <row r="2627" spans="1:21" x14ac:dyDescent="0.2">
      <c r="A2627">
        <v>5267</v>
      </c>
      <c r="B2627" t="s">
        <v>1697</v>
      </c>
      <c r="C2627" t="s">
        <v>15605</v>
      </c>
      <c r="D2627" t="s">
        <v>15606</v>
      </c>
      <c r="F2627" t="s">
        <v>3833</v>
      </c>
      <c r="G2627" t="s">
        <v>18349</v>
      </c>
      <c r="H2627" t="s">
        <v>5269</v>
      </c>
      <c r="I2627" t="s">
        <v>22206</v>
      </c>
      <c r="J2627" t="s">
        <v>5823</v>
      </c>
      <c r="K2627" t="s">
        <v>3422</v>
      </c>
      <c r="L2627" t="s">
        <v>15607</v>
      </c>
      <c r="M2627" t="s">
        <v>15608</v>
      </c>
      <c r="N2627" t="s">
        <v>5419</v>
      </c>
    </row>
    <row r="2628" spans="1:21" x14ac:dyDescent="0.2">
      <c r="A2628">
        <v>5268</v>
      </c>
      <c r="B2628" t="s">
        <v>1697</v>
      </c>
      <c r="C2628" t="s">
        <v>15609</v>
      </c>
      <c r="D2628" t="s">
        <v>4678</v>
      </c>
      <c r="E2628" t="s">
        <v>20884</v>
      </c>
      <c r="F2628" t="s">
        <v>7169</v>
      </c>
      <c r="G2628" t="s">
        <v>5547</v>
      </c>
      <c r="H2628" t="s">
        <v>4658</v>
      </c>
      <c r="I2628" t="s">
        <v>22206</v>
      </c>
      <c r="J2628" t="s">
        <v>5823</v>
      </c>
      <c r="K2628" t="s">
        <v>5005</v>
      </c>
      <c r="L2628" t="s">
        <v>15610</v>
      </c>
      <c r="M2628" t="s">
        <v>15611</v>
      </c>
      <c r="O2628" t="s">
        <v>9483</v>
      </c>
      <c r="P2628">
        <v>143</v>
      </c>
      <c r="S2628" t="s">
        <v>7021</v>
      </c>
      <c r="T2628" t="s">
        <v>7021</v>
      </c>
      <c r="U2628" t="s">
        <v>7021</v>
      </c>
    </row>
    <row r="2629" spans="1:21" x14ac:dyDescent="0.2">
      <c r="A2629">
        <v>5269</v>
      </c>
      <c r="B2629" t="s">
        <v>1697</v>
      </c>
      <c r="C2629" t="s">
        <v>5772</v>
      </c>
      <c r="D2629" t="s">
        <v>5202</v>
      </c>
      <c r="E2629" t="s">
        <v>20878</v>
      </c>
      <c r="F2629" t="s">
        <v>15612</v>
      </c>
      <c r="G2629" t="s">
        <v>15613</v>
      </c>
      <c r="H2629" t="s">
        <v>9414</v>
      </c>
      <c r="I2629" t="s">
        <v>22251</v>
      </c>
      <c r="J2629" t="s">
        <v>3671</v>
      </c>
      <c r="K2629" t="s">
        <v>3430</v>
      </c>
      <c r="L2629" t="s">
        <v>15614</v>
      </c>
      <c r="M2629" t="s">
        <v>15615</v>
      </c>
      <c r="O2629" t="s">
        <v>5779</v>
      </c>
      <c r="P2629">
        <v>81</v>
      </c>
      <c r="Q2629" t="s">
        <v>4362</v>
      </c>
      <c r="R2629">
        <v>242</v>
      </c>
      <c r="S2629" t="s">
        <v>6126</v>
      </c>
      <c r="T2629" t="s">
        <v>15616</v>
      </c>
      <c r="U2629" t="s">
        <v>15616</v>
      </c>
    </row>
    <row r="2630" spans="1:21" x14ac:dyDescent="0.2">
      <c r="A2630">
        <v>527</v>
      </c>
      <c r="B2630" t="s">
        <v>1697</v>
      </c>
      <c r="C2630" t="s">
        <v>9074</v>
      </c>
      <c r="D2630" t="s">
        <v>15617</v>
      </c>
      <c r="F2630" t="s">
        <v>15618</v>
      </c>
      <c r="G2630" t="s">
        <v>15619</v>
      </c>
      <c r="H2630" t="s">
        <v>21670</v>
      </c>
      <c r="I2630" t="s">
        <v>5631</v>
      </c>
      <c r="J2630" t="s">
        <v>15620</v>
      </c>
      <c r="K2630" t="s">
        <v>5028</v>
      </c>
      <c r="L2630" t="s">
        <v>15621</v>
      </c>
      <c r="M2630" t="s">
        <v>15622</v>
      </c>
      <c r="Q2630" t="s">
        <v>4362</v>
      </c>
      <c r="R2630">
        <v>241</v>
      </c>
      <c r="S2630" t="s">
        <v>15623</v>
      </c>
      <c r="T2630" t="s">
        <v>15623</v>
      </c>
      <c r="U2630" t="s">
        <v>9840</v>
      </c>
    </row>
    <row r="2631" spans="1:21" x14ac:dyDescent="0.2">
      <c r="A2631">
        <v>5270</v>
      </c>
      <c r="B2631" t="s">
        <v>3416</v>
      </c>
      <c r="C2631" t="s">
        <v>15624</v>
      </c>
      <c r="D2631" t="s">
        <v>6971</v>
      </c>
      <c r="F2631" t="s">
        <v>6965</v>
      </c>
      <c r="G2631" t="s">
        <v>3420</v>
      </c>
      <c r="H2631" t="s">
        <v>3421</v>
      </c>
      <c r="I2631" t="s">
        <v>22254</v>
      </c>
      <c r="J2631" t="s">
        <v>5823</v>
      </c>
      <c r="K2631" t="s">
        <v>6880</v>
      </c>
      <c r="L2631" t="s">
        <v>15625</v>
      </c>
      <c r="M2631" t="s">
        <v>15626</v>
      </c>
      <c r="S2631" t="s">
        <v>3811</v>
      </c>
      <c r="T2631" t="s">
        <v>3811</v>
      </c>
      <c r="U2631" t="s">
        <v>3811</v>
      </c>
    </row>
    <row r="2632" spans="1:21" x14ac:dyDescent="0.2">
      <c r="A2632">
        <v>5271</v>
      </c>
      <c r="B2632" t="s">
        <v>3416</v>
      </c>
      <c r="C2632" t="s">
        <v>15627</v>
      </c>
      <c r="D2632" t="s">
        <v>15628</v>
      </c>
      <c r="F2632" t="s">
        <v>6965</v>
      </c>
      <c r="G2632" t="s">
        <v>3420</v>
      </c>
      <c r="H2632" t="s">
        <v>3421</v>
      </c>
      <c r="I2632" t="s">
        <v>22206</v>
      </c>
      <c r="J2632" t="s">
        <v>5823</v>
      </c>
      <c r="K2632" t="s">
        <v>6880</v>
      </c>
      <c r="L2632" t="s">
        <v>15629</v>
      </c>
      <c r="M2632" t="s">
        <v>15630</v>
      </c>
      <c r="S2632" t="s">
        <v>3811</v>
      </c>
      <c r="T2632" t="s">
        <v>3811</v>
      </c>
      <c r="U2632" t="s">
        <v>3811</v>
      </c>
    </row>
    <row r="2633" spans="1:21" x14ac:dyDescent="0.2">
      <c r="A2633">
        <v>5272</v>
      </c>
      <c r="B2633" t="s">
        <v>3416</v>
      </c>
      <c r="C2633" t="s">
        <v>1034</v>
      </c>
      <c r="D2633" t="s">
        <v>15631</v>
      </c>
      <c r="F2633" t="s">
        <v>6965</v>
      </c>
      <c r="G2633" t="s">
        <v>3420</v>
      </c>
      <c r="H2633" t="s">
        <v>3421</v>
      </c>
      <c r="I2633" t="s">
        <v>22206</v>
      </c>
      <c r="J2633" t="s">
        <v>5823</v>
      </c>
      <c r="K2633" t="s">
        <v>6880</v>
      </c>
      <c r="L2633" t="s">
        <v>15632</v>
      </c>
      <c r="M2633" t="s">
        <v>15633</v>
      </c>
      <c r="S2633" t="s">
        <v>11349</v>
      </c>
      <c r="T2633" t="s">
        <v>11349</v>
      </c>
      <c r="U2633" t="s">
        <v>11349</v>
      </c>
    </row>
    <row r="2634" spans="1:21" x14ac:dyDescent="0.2">
      <c r="A2634">
        <v>5273</v>
      </c>
      <c r="B2634" t="s">
        <v>3416</v>
      </c>
      <c r="C2634" t="s">
        <v>1037</v>
      </c>
      <c r="D2634" t="s">
        <v>6971</v>
      </c>
      <c r="F2634" t="s">
        <v>6965</v>
      </c>
      <c r="G2634" t="s">
        <v>3420</v>
      </c>
      <c r="H2634" t="s">
        <v>3421</v>
      </c>
      <c r="I2634" t="s">
        <v>22254</v>
      </c>
      <c r="J2634" t="s">
        <v>5823</v>
      </c>
      <c r="K2634" t="s">
        <v>6880</v>
      </c>
      <c r="L2634" t="s">
        <v>15634</v>
      </c>
      <c r="M2634" t="s">
        <v>15635</v>
      </c>
      <c r="S2634" t="s">
        <v>11349</v>
      </c>
      <c r="T2634" t="s">
        <v>11349</v>
      </c>
      <c r="U2634" t="s">
        <v>11349</v>
      </c>
    </row>
    <row r="2635" spans="1:21" x14ac:dyDescent="0.2">
      <c r="A2635">
        <v>5274</v>
      </c>
      <c r="B2635" t="s">
        <v>3416</v>
      </c>
      <c r="C2635" t="s">
        <v>15636</v>
      </c>
      <c r="D2635" t="s">
        <v>15637</v>
      </c>
      <c r="F2635" t="s">
        <v>6965</v>
      </c>
      <c r="G2635" t="s">
        <v>3420</v>
      </c>
      <c r="H2635" t="s">
        <v>3421</v>
      </c>
      <c r="I2635" t="s">
        <v>22206</v>
      </c>
      <c r="J2635" t="s">
        <v>5823</v>
      </c>
      <c r="K2635" t="s">
        <v>6880</v>
      </c>
      <c r="L2635" t="s">
        <v>15638</v>
      </c>
      <c r="M2635" t="s">
        <v>15639</v>
      </c>
      <c r="S2635" t="s">
        <v>4095</v>
      </c>
      <c r="T2635" t="s">
        <v>4095</v>
      </c>
      <c r="U2635" t="s">
        <v>4095</v>
      </c>
    </row>
    <row r="2636" spans="1:21" x14ac:dyDescent="0.2">
      <c r="A2636">
        <v>5275</v>
      </c>
      <c r="B2636" t="s">
        <v>1697</v>
      </c>
      <c r="C2636" t="s">
        <v>5513</v>
      </c>
      <c r="D2636" t="s">
        <v>15640</v>
      </c>
      <c r="F2636" t="s">
        <v>15641</v>
      </c>
      <c r="G2636" t="s">
        <v>3387</v>
      </c>
      <c r="H2636" t="s">
        <v>21671</v>
      </c>
      <c r="I2636" t="s">
        <v>5613</v>
      </c>
      <c r="J2636" t="s">
        <v>7255</v>
      </c>
      <c r="K2636" t="s">
        <v>3430</v>
      </c>
      <c r="L2636" t="s">
        <v>5516</v>
      </c>
      <c r="M2636" t="s">
        <v>5517</v>
      </c>
      <c r="O2636" t="s">
        <v>8959</v>
      </c>
      <c r="P2636">
        <v>49</v>
      </c>
      <c r="Q2636" t="s">
        <v>4362</v>
      </c>
      <c r="R2636">
        <v>241</v>
      </c>
      <c r="S2636" t="s">
        <v>7251</v>
      </c>
      <c r="T2636" t="s">
        <v>7251</v>
      </c>
      <c r="U2636" t="s">
        <v>8529</v>
      </c>
    </row>
    <row r="2637" spans="1:21" x14ac:dyDescent="0.2">
      <c r="A2637">
        <v>5276</v>
      </c>
      <c r="B2637" t="s">
        <v>1697</v>
      </c>
      <c r="C2637" t="s">
        <v>15642</v>
      </c>
      <c r="D2637" t="s">
        <v>5202</v>
      </c>
      <c r="E2637" t="s">
        <v>20878</v>
      </c>
      <c r="F2637" t="s">
        <v>6837</v>
      </c>
      <c r="G2637" t="s">
        <v>16766</v>
      </c>
      <c r="H2637" t="s">
        <v>6237</v>
      </c>
      <c r="I2637" t="s">
        <v>22206</v>
      </c>
      <c r="J2637" t="s">
        <v>5823</v>
      </c>
      <c r="K2637" t="s">
        <v>5005</v>
      </c>
      <c r="L2637" t="s">
        <v>15643</v>
      </c>
      <c r="M2637" t="s">
        <v>15644</v>
      </c>
      <c r="N2637" t="s">
        <v>6850</v>
      </c>
    </row>
    <row r="2638" spans="1:21" x14ac:dyDescent="0.2">
      <c r="A2638">
        <v>5277</v>
      </c>
      <c r="B2638" t="s">
        <v>3416</v>
      </c>
      <c r="C2638" t="s">
        <v>15645</v>
      </c>
      <c r="D2638" t="s">
        <v>6971</v>
      </c>
      <c r="F2638" t="s">
        <v>6965</v>
      </c>
      <c r="G2638" t="s">
        <v>3420</v>
      </c>
      <c r="H2638" t="s">
        <v>3421</v>
      </c>
      <c r="I2638" t="s">
        <v>22254</v>
      </c>
      <c r="J2638" t="s">
        <v>5823</v>
      </c>
      <c r="K2638" t="s">
        <v>6880</v>
      </c>
      <c r="L2638" t="s">
        <v>15646</v>
      </c>
      <c r="M2638" t="s">
        <v>15647</v>
      </c>
      <c r="S2638" t="s">
        <v>8653</v>
      </c>
      <c r="T2638" t="s">
        <v>15648</v>
      </c>
      <c r="U2638" t="s">
        <v>15648</v>
      </c>
    </row>
    <row r="2639" spans="1:21" x14ac:dyDescent="0.2">
      <c r="A2639">
        <v>5278</v>
      </c>
      <c r="B2639" t="s">
        <v>1697</v>
      </c>
      <c r="C2639" t="s">
        <v>15649</v>
      </c>
      <c r="D2639" t="s">
        <v>5202</v>
      </c>
      <c r="E2639" t="s">
        <v>20878</v>
      </c>
      <c r="F2639" t="s">
        <v>8177</v>
      </c>
      <c r="G2639" t="s">
        <v>7265</v>
      </c>
      <c r="H2639" t="s">
        <v>4658</v>
      </c>
      <c r="I2639" t="s">
        <v>5613</v>
      </c>
      <c r="J2639" t="s">
        <v>3671</v>
      </c>
      <c r="K2639" t="s">
        <v>3921</v>
      </c>
      <c r="L2639" t="s">
        <v>15650</v>
      </c>
      <c r="M2639" t="s">
        <v>15651</v>
      </c>
      <c r="N2639" t="s">
        <v>6908</v>
      </c>
      <c r="O2639" t="s">
        <v>5507</v>
      </c>
      <c r="P2639">
        <v>80</v>
      </c>
      <c r="Q2639" t="s">
        <v>4362</v>
      </c>
      <c r="R2639">
        <v>242</v>
      </c>
      <c r="S2639" t="s">
        <v>15652</v>
      </c>
      <c r="T2639" t="s">
        <v>15653</v>
      </c>
      <c r="U2639" t="s">
        <v>15653</v>
      </c>
    </row>
    <row r="2640" spans="1:21" x14ac:dyDescent="0.2">
      <c r="A2640">
        <v>5279</v>
      </c>
      <c r="B2640" t="s">
        <v>3089</v>
      </c>
      <c r="C2640" t="s">
        <v>15654</v>
      </c>
      <c r="D2640" t="s">
        <v>15655</v>
      </c>
      <c r="E2640" t="s">
        <v>20879</v>
      </c>
      <c r="F2640" t="s">
        <v>4558</v>
      </c>
      <c r="G2640" t="s">
        <v>4098</v>
      </c>
      <c r="H2640" t="s">
        <v>7663</v>
      </c>
      <c r="I2640" t="s">
        <v>4761</v>
      </c>
      <c r="J2640" t="s">
        <v>5346</v>
      </c>
      <c r="K2640" t="s">
        <v>4150</v>
      </c>
      <c r="L2640" t="s">
        <v>15656</v>
      </c>
      <c r="M2640" t="s">
        <v>15657</v>
      </c>
      <c r="N2640" t="s">
        <v>3394</v>
      </c>
      <c r="O2640" t="s">
        <v>9242</v>
      </c>
      <c r="P2640">
        <v>45</v>
      </c>
      <c r="Q2640" t="s">
        <v>4362</v>
      </c>
      <c r="R2640">
        <v>240</v>
      </c>
      <c r="S2640" t="s">
        <v>15658</v>
      </c>
      <c r="T2640" t="s">
        <v>15658</v>
      </c>
      <c r="U2640" t="s">
        <v>15658</v>
      </c>
    </row>
    <row r="2641" spans="1:21" x14ac:dyDescent="0.2">
      <c r="A2641">
        <v>528</v>
      </c>
      <c r="B2641" t="s">
        <v>1697</v>
      </c>
      <c r="C2641" t="s">
        <v>15659</v>
      </c>
      <c r="D2641" t="s">
        <v>15660</v>
      </c>
      <c r="F2641" t="s">
        <v>3386</v>
      </c>
      <c r="G2641" t="s">
        <v>3435</v>
      </c>
      <c r="H2641" t="s">
        <v>3969</v>
      </c>
      <c r="I2641" t="s">
        <v>15661</v>
      </c>
      <c r="J2641" t="s">
        <v>3914</v>
      </c>
      <c r="K2641" t="s">
        <v>3497</v>
      </c>
      <c r="L2641" t="s">
        <v>15662</v>
      </c>
      <c r="M2641" t="s">
        <v>15663</v>
      </c>
      <c r="N2641" t="s">
        <v>3394</v>
      </c>
      <c r="O2641" t="s">
        <v>8959</v>
      </c>
      <c r="P2641">
        <v>49</v>
      </c>
      <c r="Q2641" t="s">
        <v>4362</v>
      </c>
      <c r="R2641">
        <v>241</v>
      </c>
      <c r="S2641" t="s">
        <v>10528</v>
      </c>
      <c r="T2641" t="s">
        <v>10528</v>
      </c>
      <c r="U2641" t="s">
        <v>11526</v>
      </c>
    </row>
    <row r="2642" spans="1:21" x14ac:dyDescent="0.2">
      <c r="A2642">
        <v>5280</v>
      </c>
      <c r="B2642" t="s">
        <v>1697</v>
      </c>
      <c r="C2642" t="s">
        <v>15664</v>
      </c>
      <c r="D2642" t="s">
        <v>5202</v>
      </c>
      <c r="E2642" t="s">
        <v>20878</v>
      </c>
      <c r="F2642" t="s">
        <v>6837</v>
      </c>
      <c r="G2642" t="s">
        <v>5547</v>
      </c>
      <c r="H2642" t="s">
        <v>4174</v>
      </c>
      <c r="I2642" t="s">
        <v>22206</v>
      </c>
      <c r="J2642" t="s">
        <v>5823</v>
      </c>
      <c r="K2642" t="s">
        <v>3921</v>
      </c>
      <c r="L2642" t="s">
        <v>15665</v>
      </c>
      <c r="M2642" t="s">
        <v>15666</v>
      </c>
      <c r="N2642" t="s">
        <v>6840</v>
      </c>
      <c r="O2642" t="s">
        <v>9378</v>
      </c>
      <c r="P2642">
        <v>46</v>
      </c>
      <c r="S2642" t="s">
        <v>8055</v>
      </c>
      <c r="T2642" t="s">
        <v>8055</v>
      </c>
      <c r="U2642" t="s">
        <v>8055</v>
      </c>
    </row>
    <row r="2643" spans="1:21" x14ac:dyDescent="0.2">
      <c r="A2643">
        <v>5281</v>
      </c>
      <c r="B2643" t="s">
        <v>1697</v>
      </c>
      <c r="C2643" t="s">
        <v>15667</v>
      </c>
      <c r="D2643" t="s">
        <v>5202</v>
      </c>
      <c r="E2643" t="s">
        <v>20878</v>
      </c>
      <c r="F2643" t="s">
        <v>6837</v>
      </c>
      <c r="G2643" t="s">
        <v>16766</v>
      </c>
      <c r="H2643" t="s">
        <v>3421</v>
      </c>
      <c r="I2643" t="s">
        <v>22206</v>
      </c>
      <c r="J2643" t="s">
        <v>5823</v>
      </c>
      <c r="K2643" t="s">
        <v>3921</v>
      </c>
      <c r="L2643" t="s">
        <v>15668</v>
      </c>
      <c r="M2643" t="s">
        <v>15669</v>
      </c>
      <c r="N2643" t="s">
        <v>5419</v>
      </c>
    </row>
    <row r="2644" spans="1:21" x14ac:dyDescent="0.2">
      <c r="A2644">
        <v>5282</v>
      </c>
      <c r="B2644" t="s">
        <v>1697</v>
      </c>
      <c r="C2644" t="s">
        <v>15670</v>
      </c>
      <c r="D2644" t="s">
        <v>5202</v>
      </c>
      <c r="E2644" t="s">
        <v>20878</v>
      </c>
      <c r="F2644" t="s">
        <v>6837</v>
      </c>
      <c r="G2644" t="s">
        <v>8275</v>
      </c>
      <c r="H2644" t="s">
        <v>4174</v>
      </c>
      <c r="I2644" t="s">
        <v>22206</v>
      </c>
      <c r="J2644" t="s">
        <v>5823</v>
      </c>
      <c r="K2644" t="s">
        <v>3921</v>
      </c>
      <c r="L2644" t="s">
        <v>15671</v>
      </c>
      <c r="M2644" t="s">
        <v>15672</v>
      </c>
      <c r="N2644" t="s">
        <v>6840</v>
      </c>
      <c r="O2644" t="s">
        <v>9378</v>
      </c>
      <c r="P2644">
        <v>46</v>
      </c>
      <c r="S2644" t="s">
        <v>15673</v>
      </c>
      <c r="T2644" t="s">
        <v>15673</v>
      </c>
      <c r="U2644" t="s">
        <v>15673</v>
      </c>
    </row>
    <row r="2645" spans="1:21" x14ac:dyDescent="0.2">
      <c r="A2645">
        <v>5283</v>
      </c>
      <c r="B2645" t="s">
        <v>1697</v>
      </c>
      <c r="C2645" t="s">
        <v>15674</v>
      </c>
      <c r="D2645" t="s">
        <v>15675</v>
      </c>
      <c r="F2645" t="s">
        <v>3833</v>
      </c>
      <c r="G2645" t="s">
        <v>7638</v>
      </c>
      <c r="H2645" t="s">
        <v>3723</v>
      </c>
      <c r="I2645" t="s">
        <v>9420</v>
      </c>
      <c r="J2645" t="s">
        <v>3679</v>
      </c>
      <c r="K2645" t="s">
        <v>3422</v>
      </c>
      <c r="L2645" t="s">
        <v>15676</v>
      </c>
      <c r="M2645" t="s">
        <v>15677</v>
      </c>
      <c r="O2645" t="s">
        <v>3758</v>
      </c>
      <c r="P2645">
        <v>84</v>
      </c>
      <c r="Q2645" t="s">
        <v>4362</v>
      </c>
      <c r="R2645">
        <v>242</v>
      </c>
      <c r="S2645" t="s">
        <v>15678</v>
      </c>
      <c r="T2645" t="s">
        <v>15678</v>
      </c>
      <c r="U2645" t="s">
        <v>8799</v>
      </c>
    </row>
    <row r="2646" spans="1:21" x14ac:dyDescent="0.2">
      <c r="A2646">
        <v>5284</v>
      </c>
      <c r="B2646" t="s">
        <v>1697</v>
      </c>
      <c r="C2646" t="s">
        <v>15679</v>
      </c>
      <c r="D2646" t="s">
        <v>15680</v>
      </c>
      <c r="F2646" t="s">
        <v>6175</v>
      </c>
      <c r="G2646" t="s">
        <v>16766</v>
      </c>
      <c r="H2646" t="s">
        <v>3421</v>
      </c>
      <c r="I2646" t="s">
        <v>22206</v>
      </c>
      <c r="J2646" t="s">
        <v>5823</v>
      </c>
      <c r="K2646" t="s">
        <v>3921</v>
      </c>
      <c r="L2646" t="s">
        <v>15681</v>
      </c>
      <c r="M2646" t="s">
        <v>15682</v>
      </c>
      <c r="N2646" t="s">
        <v>5419</v>
      </c>
    </row>
    <row r="2647" spans="1:21" x14ac:dyDescent="0.2">
      <c r="A2647">
        <v>5285</v>
      </c>
      <c r="B2647" t="s">
        <v>3416</v>
      </c>
      <c r="C2647" t="s">
        <v>1036</v>
      </c>
      <c r="D2647" t="s">
        <v>6971</v>
      </c>
      <c r="F2647" t="s">
        <v>5773</v>
      </c>
      <c r="G2647" t="s">
        <v>3420</v>
      </c>
      <c r="H2647" t="s">
        <v>3421</v>
      </c>
      <c r="I2647" t="s">
        <v>22254</v>
      </c>
      <c r="J2647" t="s">
        <v>5823</v>
      </c>
      <c r="K2647" t="s">
        <v>6880</v>
      </c>
      <c r="L2647" t="s">
        <v>15683</v>
      </c>
      <c r="M2647" t="s">
        <v>15684</v>
      </c>
      <c r="N2647" t="s">
        <v>15685</v>
      </c>
      <c r="S2647" t="s">
        <v>11349</v>
      </c>
      <c r="T2647" t="s">
        <v>11349</v>
      </c>
      <c r="U2647" t="s">
        <v>11349</v>
      </c>
    </row>
    <row r="2648" spans="1:21" x14ac:dyDescent="0.2">
      <c r="A2648">
        <v>5286</v>
      </c>
      <c r="B2648" t="s">
        <v>3416</v>
      </c>
      <c r="C2648" t="s">
        <v>1035</v>
      </c>
      <c r="D2648" t="s">
        <v>6971</v>
      </c>
      <c r="F2648" t="s">
        <v>5773</v>
      </c>
      <c r="G2648" t="s">
        <v>3420</v>
      </c>
      <c r="H2648" t="s">
        <v>3421</v>
      </c>
      <c r="I2648" t="s">
        <v>22254</v>
      </c>
      <c r="J2648" t="s">
        <v>5823</v>
      </c>
      <c r="K2648" t="s">
        <v>6880</v>
      </c>
      <c r="L2648" t="s">
        <v>15686</v>
      </c>
      <c r="M2648" t="s">
        <v>15687</v>
      </c>
      <c r="N2648" t="s">
        <v>15688</v>
      </c>
      <c r="S2648" t="s">
        <v>11349</v>
      </c>
      <c r="T2648" t="s">
        <v>11349</v>
      </c>
      <c r="U2648" t="s">
        <v>11349</v>
      </c>
    </row>
    <row r="2649" spans="1:21" x14ac:dyDescent="0.2">
      <c r="A2649">
        <v>5287</v>
      </c>
      <c r="B2649" t="s">
        <v>1697</v>
      </c>
      <c r="C2649" t="s">
        <v>15689</v>
      </c>
      <c r="D2649" t="s">
        <v>15690</v>
      </c>
      <c r="F2649" t="s">
        <v>7325</v>
      </c>
      <c r="G2649" t="s">
        <v>6087</v>
      </c>
      <c r="H2649" t="s">
        <v>6894</v>
      </c>
      <c r="I2649" t="s">
        <v>12965</v>
      </c>
      <c r="J2649" t="s">
        <v>3587</v>
      </c>
      <c r="K2649" t="s">
        <v>3422</v>
      </c>
      <c r="L2649" t="s">
        <v>15691</v>
      </c>
      <c r="M2649" t="s">
        <v>15692</v>
      </c>
      <c r="Q2649" t="s">
        <v>4362</v>
      </c>
      <c r="R2649">
        <v>241</v>
      </c>
      <c r="S2649" t="s">
        <v>7044</v>
      </c>
      <c r="T2649" t="s">
        <v>7044</v>
      </c>
      <c r="U2649" t="s">
        <v>3682</v>
      </c>
    </row>
    <row r="2650" spans="1:21" x14ac:dyDescent="0.2">
      <c r="A2650">
        <v>5288</v>
      </c>
      <c r="B2650" t="s">
        <v>1697</v>
      </c>
      <c r="C2650" t="s">
        <v>15693</v>
      </c>
      <c r="D2650" t="s">
        <v>5202</v>
      </c>
      <c r="E2650" t="s">
        <v>20878</v>
      </c>
      <c r="F2650" t="s">
        <v>8177</v>
      </c>
      <c r="G2650" t="s">
        <v>19485</v>
      </c>
      <c r="H2650" t="s">
        <v>4658</v>
      </c>
      <c r="I2650" t="s">
        <v>7878</v>
      </c>
      <c r="J2650" t="s">
        <v>3963</v>
      </c>
      <c r="K2650" t="s">
        <v>3921</v>
      </c>
      <c r="L2650" t="s">
        <v>15694</v>
      </c>
      <c r="M2650" t="s">
        <v>15695</v>
      </c>
      <c r="N2650" t="s">
        <v>6908</v>
      </c>
      <c r="O2650" t="s">
        <v>9378</v>
      </c>
      <c r="P2650">
        <v>46</v>
      </c>
      <c r="Q2650" t="s">
        <v>4362</v>
      </c>
      <c r="R2650">
        <v>241</v>
      </c>
      <c r="S2650" t="s">
        <v>15696</v>
      </c>
      <c r="T2650" t="s">
        <v>3549</v>
      </c>
      <c r="U2650" t="s">
        <v>3549</v>
      </c>
    </row>
    <row r="2651" spans="1:21" x14ac:dyDescent="0.2">
      <c r="A2651">
        <v>5289</v>
      </c>
      <c r="B2651" t="s">
        <v>3416</v>
      </c>
      <c r="C2651" t="s">
        <v>15697</v>
      </c>
      <c r="D2651" t="s">
        <v>6971</v>
      </c>
      <c r="F2651" t="s">
        <v>6965</v>
      </c>
      <c r="G2651" t="s">
        <v>3420</v>
      </c>
      <c r="H2651" t="s">
        <v>3421</v>
      </c>
      <c r="I2651" t="s">
        <v>22254</v>
      </c>
      <c r="J2651" t="s">
        <v>5823</v>
      </c>
      <c r="K2651" t="s">
        <v>6880</v>
      </c>
      <c r="L2651" t="s">
        <v>15698</v>
      </c>
      <c r="M2651" t="s">
        <v>15699</v>
      </c>
      <c r="S2651" t="s">
        <v>6969</v>
      </c>
      <c r="T2651" t="s">
        <v>6969</v>
      </c>
      <c r="U2651" t="s">
        <v>6969</v>
      </c>
    </row>
    <row r="2652" spans="1:21" x14ac:dyDescent="0.2">
      <c r="A2652">
        <v>529</v>
      </c>
      <c r="B2652" t="s">
        <v>1697</v>
      </c>
      <c r="C2652" t="s">
        <v>15700</v>
      </c>
      <c r="D2652" t="s">
        <v>5658</v>
      </c>
      <c r="F2652" t="s">
        <v>8564</v>
      </c>
      <c r="G2652" t="s">
        <v>6101</v>
      </c>
      <c r="H2652" t="s">
        <v>4174</v>
      </c>
      <c r="I2652" t="s">
        <v>22206</v>
      </c>
      <c r="J2652" t="s">
        <v>5823</v>
      </c>
      <c r="K2652" t="s">
        <v>3497</v>
      </c>
      <c r="L2652" t="s">
        <v>15701</v>
      </c>
      <c r="M2652" t="s">
        <v>15702</v>
      </c>
      <c r="N2652" t="s">
        <v>8512</v>
      </c>
      <c r="O2652" t="s">
        <v>5507</v>
      </c>
      <c r="P2652">
        <v>80</v>
      </c>
      <c r="S2652" t="s">
        <v>15703</v>
      </c>
      <c r="T2652" t="s">
        <v>15703</v>
      </c>
      <c r="U2652" t="s">
        <v>15703</v>
      </c>
    </row>
    <row r="2653" spans="1:21" x14ac:dyDescent="0.2">
      <c r="A2653">
        <v>5290</v>
      </c>
      <c r="B2653" t="s">
        <v>1697</v>
      </c>
      <c r="C2653" t="s">
        <v>15704</v>
      </c>
      <c r="D2653" t="s">
        <v>4678</v>
      </c>
      <c r="E2653" t="s">
        <v>20884</v>
      </c>
      <c r="F2653" t="s">
        <v>7169</v>
      </c>
      <c r="G2653" t="s">
        <v>5547</v>
      </c>
      <c r="H2653" t="s">
        <v>4658</v>
      </c>
      <c r="I2653" t="s">
        <v>22206</v>
      </c>
      <c r="J2653" t="s">
        <v>5823</v>
      </c>
      <c r="K2653" t="s">
        <v>5005</v>
      </c>
      <c r="L2653" t="s">
        <v>15705</v>
      </c>
      <c r="M2653" t="s">
        <v>15706</v>
      </c>
      <c r="O2653" t="s">
        <v>20895</v>
      </c>
      <c r="P2653">
        <v>142</v>
      </c>
      <c r="S2653" t="s">
        <v>15707</v>
      </c>
      <c r="T2653" t="s">
        <v>15707</v>
      </c>
      <c r="U2653" t="s">
        <v>15707</v>
      </c>
    </row>
    <row r="2654" spans="1:21" x14ac:dyDescent="0.2">
      <c r="A2654">
        <v>5291</v>
      </c>
      <c r="B2654" t="s">
        <v>1697</v>
      </c>
      <c r="C2654" t="s">
        <v>15708</v>
      </c>
      <c r="D2654" t="s">
        <v>5202</v>
      </c>
      <c r="E2654" t="s">
        <v>20878</v>
      </c>
      <c r="F2654" t="s">
        <v>6837</v>
      </c>
      <c r="G2654" t="s">
        <v>16766</v>
      </c>
      <c r="H2654" t="s">
        <v>6237</v>
      </c>
      <c r="I2654" t="s">
        <v>22206</v>
      </c>
      <c r="J2654" t="s">
        <v>5823</v>
      </c>
      <c r="K2654" t="s">
        <v>5005</v>
      </c>
      <c r="L2654" t="s">
        <v>15709</v>
      </c>
      <c r="M2654" t="s">
        <v>15710</v>
      </c>
      <c r="N2654" t="s">
        <v>6850</v>
      </c>
    </row>
    <row r="2655" spans="1:21" x14ac:dyDescent="0.2">
      <c r="A2655">
        <v>5292</v>
      </c>
      <c r="B2655" t="s">
        <v>1697</v>
      </c>
      <c r="C2655" t="s">
        <v>15711</v>
      </c>
      <c r="D2655" t="s">
        <v>5202</v>
      </c>
      <c r="E2655" t="s">
        <v>20878</v>
      </c>
      <c r="F2655" t="s">
        <v>8177</v>
      </c>
      <c r="G2655" t="s">
        <v>16766</v>
      </c>
      <c r="H2655" t="s">
        <v>3421</v>
      </c>
      <c r="I2655" t="s">
        <v>22206</v>
      </c>
      <c r="J2655" t="s">
        <v>5823</v>
      </c>
      <c r="K2655" t="s">
        <v>3921</v>
      </c>
      <c r="L2655" t="s">
        <v>15712</v>
      </c>
      <c r="M2655" t="s">
        <v>15713</v>
      </c>
      <c r="N2655" t="s">
        <v>5419</v>
      </c>
    </row>
    <row r="2656" spans="1:21" x14ac:dyDescent="0.2">
      <c r="A2656">
        <v>5293</v>
      </c>
      <c r="B2656" t="s">
        <v>3416</v>
      </c>
      <c r="C2656" t="s">
        <v>15714</v>
      </c>
      <c r="D2656" t="s">
        <v>6971</v>
      </c>
      <c r="F2656" t="s">
        <v>6965</v>
      </c>
      <c r="G2656" t="s">
        <v>3420</v>
      </c>
      <c r="H2656" t="s">
        <v>3421</v>
      </c>
      <c r="I2656" t="s">
        <v>22254</v>
      </c>
      <c r="J2656" t="s">
        <v>5823</v>
      </c>
      <c r="K2656" t="s">
        <v>6880</v>
      </c>
      <c r="L2656" t="s">
        <v>15715</v>
      </c>
      <c r="M2656" t="s">
        <v>15716</v>
      </c>
      <c r="S2656" t="s">
        <v>4095</v>
      </c>
      <c r="T2656" t="s">
        <v>4095</v>
      </c>
      <c r="U2656" t="s">
        <v>4095</v>
      </c>
    </row>
    <row r="2657" spans="1:21" x14ac:dyDescent="0.2">
      <c r="A2657">
        <v>5294</v>
      </c>
      <c r="B2657" t="s">
        <v>1697</v>
      </c>
      <c r="C2657" t="s">
        <v>15717</v>
      </c>
      <c r="D2657" t="s">
        <v>15718</v>
      </c>
      <c r="F2657" t="s">
        <v>6926</v>
      </c>
      <c r="G2657" t="s">
        <v>3387</v>
      </c>
      <c r="H2657" t="s">
        <v>8830</v>
      </c>
      <c r="I2657" t="s">
        <v>9202</v>
      </c>
      <c r="J2657" t="s">
        <v>3671</v>
      </c>
      <c r="K2657" t="s">
        <v>3430</v>
      </c>
      <c r="L2657" t="s">
        <v>15719</v>
      </c>
      <c r="M2657" t="s">
        <v>15720</v>
      </c>
      <c r="N2657" t="s">
        <v>3394</v>
      </c>
      <c r="O2657" t="s">
        <v>9026</v>
      </c>
      <c r="P2657">
        <v>40</v>
      </c>
      <c r="Q2657" t="s">
        <v>4362</v>
      </c>
      <c r="R2657">
        <v>241</v>
      </c>
      <c r="S2657" t="s">
        <v>4104</v>
      </c>
      <c r="T2657" t="s">
        <v>4104</v>
      </c>
      <c r="U2657" t="s">
        <v>8529</v>
      </c>
    </row>
    <row r="2658" spans="1:21" x14ac:dyDescent="0.2">
      <c r="A2658">
        <v>5295</v>
      </c>
      <c r="B2658" t="s">
        <v>3416</v>
      </c>
      <c r="C2658" t="s">
        <v>15721</v>
      </c>
      <c r="D2658" t="s">
        <v>15722</v>
      </c>
      <c r="F2658" t="s">
        <v>15723</v>
      </c>
      <c r="G2658" t="s">
        <v>3420</v>
      </c>
      <c r="H2658" t="s">
        <v>3421</v>
      </c>
      <c r="I2658" t="s">
        <v>22206</v>
      </c>
      <c r="J2658" t="s">
        <v>5823</v>
      </c>
      <c r="K2658" t="s">
        <v>6880</v>
      </c>
      <c r="L2658" t="s">
        <v>15724</v>
      </c>
      <c r="M2658" t="s">
        <v>15725</v>
      </c>
      <c r="S2658" t="s">
        <v>3811</v>
      </c>
      <c r="T2658" t="s">
        <v>3811</v>
      </c>
      <c r="U2658" t="s">
        <v>3811</v>
      </c>
    </row>
    <row r="2659" spans="1:21" x14ac:dyDescent="0.2">
      <c r="A2659">
        <v>5296</v>
      </c>
      <c r="B2659" t="s">
        <v>1697</v>
      </c>
      <c r="C2659" t="s">
        <v>15726</v>
      </c>
      <c r="D2659" t="s">
        <v>7089</v>
      </c>
      <c r="F2659" t="s">
        <v>6314</v>
      </c>
      <c r="G2659" t="s">
        <v>6905</v>
      </c>
      <c r="H2659" t="s">
        <v>4174</v>
      </c>
      <c r="I2659" t="s">
        <v>22206</v>
      </c>
      <c r="J2659" t="s">
        <v>5823</v>
      </c>
      <c r="K2659" t="s">
        <v>3430</v>
      </c>
      <c r="L2659" t="s">
        <v>15727</v>
      </c>
      <c r="M2659" t="s">
        <v>15728</v>
      </c>
      <c r="O2659" t="s">
        <v>5621</v>
      </c>
      <c r="P2659">
        <v>87</v>
      </c>
      <c r="S2659" t="s">
        <v>15232</v>
      </c>
      <c r="T2659" t="s">
        <v>15232</v>
      </c>
      <c r="U2659" t="s">
        <v>15232</v>
      </c>
    </row>
    <row r="2660" spans="1:21" x14ac:dyDescent="0.2">
      <c r="A2660">
        <v>5297</v>
      </c>
      <c r="B2660" t="s">
        <v>1697</v>
      </c>
      <c r="C2660" t="s">
        <v>15729</v>
      </c>
      <c r="D2660" t="s">
        <v>4678</v>
      </c>
      <c r="E2660" t="s">
        <v>20884</v>
      </c>
      <c r="F2660" t="s">
        <v>7169</v>
      </c>
      <c r="G2660" t="s">
        <v>3387</v>
      </c>
      <c r="H2660" t="s">
        <v>8111</v>
      </c>
      <c r="I2660" t="s">
        <v>22206</v>
      </c>
      <c r="J2660" t="s">
        <v>5823</v>
      </c>
      <c r="K2660" t="s">
        <v>5005</v>
      </c>
      <c r="L2660" t="s">
        <v>15730</v>
      </c>
      <c r="M2660" t="s">
        <v>15731</v>
      </c>
      <c r="N2660" t="s">
        <v>6908</v>
      </c>
      <c r="O2660" t="s">
        <v>5475</v>
      </c>
      <c r="P2660">
        <v>40</v>
      </c>
      <c r="S2660" t="s">
        <v>15732</v>
      </c>
      <c r="T2660" t="s">
        <v>4349</v>
      </c>
      <c r="U2660" t="s">
        <v>4349</v>
      </c>
    </row>
    <row r="2661" spans="1:21" x14ac:dyDescent="0.2">
      <c r="A2661">
        <v>5298</v>
      </c>
      <c r="B2661" t="s">
        <v>3416</v>
      </c>
      <c r="C2661" t="s">
        <v>15733</v>
      </c>
      <c r="D2661" t="s">
        <v>6971</v>
      </c>
      <c r="F2661" t="s">
        <v>6965</v>
      </c>
      <c r="G2661" t="s">
        <v>3420</v>
      </c>
      <c r="H2661" t="s">
        <v>3421</v>
      </c>
      <c r="I2661" t="s">
        <v>22254</v>
      </c>
      <c r="J2661" t="s">
        <v>5823</v>
      </c>
      <c r="K2661" t="s">
        <v>6880</v>
      </c>
      <c r="L2661" t="s">
        <v>15734</v>
      </c>
      <c r="M2661" t="s">
        <v>15735</v>
      </c>
      <c r="S2661" t="s">
        <v>4111</v>
      </c>
      <c r="T2661" t="s">
        <v>4111</v>
      </c>
      <c r="U2661" t="s">
        <v>4111</v>
      </c>
    </row>
    <row r="2662" spans="1:21" x14ac:dyDescent="0.2">
      <c r="A2662">
        <v>5299</v>
      </c>
      <c r="B2662" t="s">
        <v>1697</v>
      </c>
      <c r="C2662" t="s">
        <v>15736</v>
      </c>
      <c r="D2662" t="s">
        <v>15737</v>
      </c>
      <c r="F2662" t="s">
        <v>6175</v>
      </c>
      <c r="G2662" t="s">
        <v>18349</v>
      </c>
      <c r="H2662" t="s">
        <v>5269</v>
      </c>
      <c r="I2662" t="s">
        <v>22206</v>
      </c>
      <c r="J2662" t="s">
        <v>5823</v>
      </c>
      <c r="K2662" t="s">
        <v>3422</v>
      </c>
      <c r="L2662" t="s">
        <v>15738</v>
      </c>
      <c r="M2662" t="s">
        <v>15739</v>
      </c>
      <c r="N2662" t="s">
        <v>5419</v>
      </c>
    </row>
    <row r="2663" spans="1:21" x14ac:dyDescent="0.2">
      <c r="A2663">
        <v>530</v>
      </c>
      <c r="B2663" t="s">
        <v>1697</v>
      </c>
      <c r="C2663" t="s">
        <v>15740</v>
      </c>
      <c r="D2663" t="s">
        <v>15741</v>
      </c>
      <c r="F2663" t="s">
        <v>6012</v>
      </c>
      <c r="G2663" t="s">
        <v>15742</v>
      </c>
      <c r="H2663" t="s">
        <v>21672</v>
      </c>
      <c r="I2663" t="s">
        <v>22206</v>
      </c>
      <c r="J2663" t="s">
        <v>5823</v>
      </c>
      <c r="K2663" t="s">
        <v>3497</v>
      </c>
      <c r="L2663" t="s">
        <v>15743</v>
      </c>
      <c r="M2663" t="s">
        <v>15744</v>
      </c>
      <c r="N2663" t="s">
        <v>15745</v>
      </c>
      <c r="O2663" t="s">
        <v>9026</v>
      </c>
      <c r="P2663">
        <v>40</v>
      </c>
      <c r="S2663" t="s">
        <v>9734</v>
      </c>
      <c r="T2663" t="s">
        <v>9734</v>
      </c>
      <c r="U2663" t="s">
        <v>9734</v>
      </c>
    </row>
    <row r="2664" spans="1:21" x14ac:dyDescent="0.2">
      <c r="A2664">
        <v>5300</v>
      </c>
      <c r="B2664" t="s">
        <v>1697</v>
      </c>
      <c r="C2664" t="s">
        <v>9390</v>
      </c>
      <c r="D2664" t="s">
        <v>15746</v>
      </c>
      <c r="F2664" t="s">
        <v>3833</v>
      </c>
      <c r="G2664" t="s">
        <v>14453</v>
      </c>
      <c r="H2664" t="s">
        <v>7663</v>
      </c>
      <c r="I2664" t="s">
        <v>5487</v>
      </c>
      <c r="J2664" t="s">
        <v>3628</v>
      </c>
      <c r="K2664" t="s">
        <v>3422</v>
      </c>
      <c r="L2664" t="s">
        <v>15747</v>
      </c>
      <c r="M2664" t="s">
        <v>15748</v>
      </c>
      <c r="N2664" t="s">
        <v>7001</v>
      </c>
      <c r="O2664" t="s">
        <v>5455</v>
      </c>
      <c r="P2664">
        <v>48</v>
      </c>
      <c r="Q2664" t="s">
        <v>4362</v>
      </c>
      <c r="R2664">
        <v>240</v>
      </c>
      <c r="S2664" t="s">
        <v>4077</v>
      </c>
      <c r="T2664" t="s">
        <v>4077</v>
      </c>
      <c r="U2664" t="s">
        <v>9013</v>
      </c>
    </row>
    <row r="2665" spans="1:21" x14ac:dyDescent="0.2">
      <c r="A2665">
        <v>5301</v>
      </c>
      <c r="B2665" t="s">
        <v>1697</v>
      </c>
      <c r="C2665" t="s">
        <v>15749</v>
      </c>
      <c r="D2665" t="s">
        <v>4997</v>
      </c>
      <c r="F2665" t="s">
        <v>6175</v>
      </c>
      <c r="G2665" t="s">
        <v>3387</v>
      </c>
      <c r="H2665" t="s">
        <v>16603</v>
      </c>
      <c r="I2665" t="s">
        <v>4278</v>
      </c>
      <c r="J2665" t="s">
        <v>3671</v>
      </c>
      <c r="K2665" t="s">
        <v>3921</v>
      </c>
      <c r="L2665" t="s">
        <v>15750</v>
      </c>
      <c r="M2665" t="s">
        <v>15751</v>
      </c>
      <c r="N2665" t="s">
        <v>6840</v>
      </c>
      <c r="O2665" t="s">
        <v>6371</v>
      </c>
      <c r="P2665">
        <v>32</v>
      </c>
      <c r="Q2665" t="s">
        <v>6336</v>
      </c>
      <c r="R2665">
        <v>230</v>
      </c>
      <c r="S2665" t="s">
        <v>4251</v>
      </c>
      <c r="T2665" t="s">
        <v>15752</v>
      </c>
      <c r="U2665" t="s">
        <v>6580</v>
      </c>
    </row>
    <row r="2666" spans="1:21" x14ac:dyDescent="0.2">
      <c r="A2666">
        <v>5302</v>
      </c>
      <c r="B2666" t="s">
        <v>1697</v>
      </c>
      <c r="C2666" t="s">
        <v>15753</v>
      </c>
      <c r="D2666" t="s">
        <v>7029</v>
      </c>
      <c r="F2666" t="s">
        <v>6175</v>
      </c>
      <c r="G2666" t="s">
        <v>3387</v>
      </c>
      <c r="H2666" t="s">
        <v>7748</v>
      </c>
      <c r="I2666" t="s">
        <v>22206</v>
      </c>
      <c r="J2666" t="s">
        <v>5823</v>
      </c>
      <c r="K2666" t="s">
        <v>3422</v>
      </c>
      <c r="L2666" t="s">
        <v>15754</v>
      </c>
      <c r="M2666" t="s">
        <v>15755</v>
      </c>
      <c r="O2666" t="s">
        <v>10781</v>
      </c>
      <c r="P2666">
        <v>39</v>
      </c>
      <c r="S2666" t="s">
        <v>5702</v>
      </c>
      <c r="T2666" t="s">
        <v>5702</v>
      </c>
      <c r="U2666" t="s">
        <v>5702</v>
      </c>
    </row>
    <row r="2667" spans="1:21" x14ac:dyDescent="0.2">
      <c r="A2667">
        <v>5303</v>
      </c>
      <c r="B2667" t="s">
        <v>1697</v>
      </c>
      <c r="C2667" t="s">
        <v>15756</v>
      </c>
      <c r="D2667" t="s">
        <v>4997</v>
      </c>
      <c r="F2667" t="s">
        <v>6175</v>
      </c>
      <c r="G2667" t="s">
        <v>3387</v>
      </c>
      <c r="H2667" t="s">
        <v>4174</v>
      </c>
      <c r="I2667" t="s">
        <v>22206</v>
      </c>
      <c r="J2667" t="s">
        <v>5823</v>
      </c>
      <c r="K2667" t="s">
        <v>3422</v>
      </c>
      <c r="L2667" t="s">
        <v>15757</v>
      </c>
      <c r="M2667" t="s">
        <v>15758</v>
      </c>
      <c r="N2667" t="s">
        <v>6840</v>
      </c>
      <c r="O2667" t="s">
        <v>20882</v>
      </c>
      <c r="P2667">
        <v>132</v>
      </c>
      <c r="S2667" t="s">
        <v>15759</v>
      </c>
      <c r="T2667" t="s">
        <v>15759</v>
      </c>
      <c r="U2667" t="s">
        <v>15759</v>
      </c>
    </row>
    <row r="2668" spans="1:21" x14ac:dyDescent="0.2">
      <c r="A2668">
        <v>5304</v>
      </c>
      <c r="B2668" t="s">
        <v>1697</v>
      </c>
      <c r="C2668" t="s">
        <v>15760</v>
      </c>
      <c r="D2668" t="s">
        <v>7029</v>
      </c>
      <c r="F2668" t="s">
        <v>6175</v>
      </c>
      <c r="G2668" t="s">
        <v>7763</v>
      </c>
      <c r="H2668" t="s">
        <v>4551</v>
      </c>
      <c r="I2668" t="s">
        <v>22206</v>
      </c>
      <c r="J2668" t="s">
        <v>5823</v>
      </c>
      <c r="K2668" t="s">
        <v>3422</v>
      </c>
      <c r="L2668" t="s">
        <v>15761</v>
      </c>
      <c r="M2668" t="s">
        <v>15762</v>
      </c>
      <c r="N2668" t="s">
        <v>5419</v>
      </c>
    </row>
    <row r="2669" spans="1:21" x14ac:dyDescent="0.2">
      <c r="A2669">
        <v>5305</v>
      </c>
      <c r="B2669" t="s">
        <v>1697</v>
      </c>
      <c r="C2669" t="s">
        <v>15763</v>
      </c>
      <c r="D2669" t="s">
        <v>5202</v>
      </c>
      <c r="E2669" t="s">
        <v>20878</v>
      </c>
      <c r="F2669" t="s">
        <v>6837</v>
      </c>
      <c r="G2669" t="s">
        <v>7265</v>
      </c>
      <c r="H2669" t="s">
        <v>4174</v>
      </c>
      <c r="I2669" t="s">
        <v>22251</v>
      </c>
      <c r="J2669" t="s">
        <v>3671</v>
      </c>
      <c r="K2669" t="s">
        <v>3921</v>
      </c>
      <c r="L2669" t="s">
        <v>15764</v>
      </c>
      <c r="M2669" t="s">
        <v>15765</v>
      </c>
      <c r="N2669" t="s">
        <v>6908</v>
      </c>
      <c r="O2669" t="s">
        <v>3917</v>
      </c>
      <c r="P2669">
        <v>24</v>
      </c>
      <c r="Q2669" t="s">
        <v>4401</v>
      </c>
      <c r="R2669">
        <v>222</v>
      </c>
      <c r="S2669" t="s">
        <v>4547</v>
      </c>
      <c r="T2669" t="s">
        <v>5311</v>
      </c>
      <c r="U2669" t="s">
        <v>5311</v>
      </c>
    </row>
    <row r="2670" spans="1:21" x14ac:dyDescent="0.2">
      <c r="A2670">
        <v>5306</v>
      </c>
      <c r="B2670" t="s">
        <v>1697</v>
      </c>
      <c r="C2670" t="s">
        <v>15766</v>
      </c>
      <c r="D2670" t="s">
        <v>5202</v>
      </c>
      <c r="E2670" t="s">
        <v>20879</v>
      </c>
      <c r="F2670" t="s">
        <v>6837</v>
      </c>
      <c r="G2670" t="s">
        <v>6415</v>
      </c>
      <c r="H2670" t="s">
        <v>6176</v>
      </c>
      <c r="I2670" t="s">
        <v>8181</v>
      </c>
      <c r="J2670" t="s">
        <v>4705</v>
      </c>
      <c r="K2670" t="s">
        <v>3921</v>
      </c>
      <c r="L2670" t="s">
        <v>15767</v>
      </c>
      <c r="M2670" t="s">
        <v>8416</v>
      </c>
      <c r="N2670" t="s">
        <v>15768</v>
      </c>
      <c r="O2670" t="s">
        <v>20882</v>
      </c>
      <c r="P2670">
        <v>132</v>
      </c>
      <c r="S2670" t="s">
        <v>4547</v>
      </c>
      <c r="T2670" t="s">
        <v>5020</v>
      </c>
      <c r="U2670" t="s">
        <v>5020</v>
      </c>
    </row>
    <row r="2671" spans="1:21" x14ac:dyDescent="0.2">
      <c r="A2671">
        <v>5307</v>
      </c>
      <c r="B2671" t="s">
        <v>1697</v>
      </c>
      <c r="C2671" t="s">
        <v>15769</v>
      </c>
      <c r="D2671" t="s">
        <v>5202</v>
      </c>
      <c r="E2671" t="s">
        <v>20878</v>
      </c>
      <c r="F2671" t="s">
        <v>6837</v>
      </c>
      <c r="G2671" t="s">
        <v>16766</v>
      </c>
      <c r="H2671" t="s">
        <v>3421</v>
      </c>
      <c r="I2671" t="s">
        <v>22206</v>
      </c>
      <c r="J2671" t="s">
        <v>5823</v>
      </c>
      <c r="K2671" t="s">
        <v>3921</v>
      </c>
      <c r="L2671" t="s">
        <v>15770</v>
      </c>
      <c r="M2671" t="s">
        <v>15771</v>
      </c>
      <c r="N2671" t="s">
        <v>5419</v>
      </c>
    </row>
    <row r="2672" spans="1:21" x14ac:dyDescent="0.2">
      <c r="A2672">
        <v>5308</v>
      </c>
      <c r="B2672" t="s">
        <v>1697</v>
      </c>
      <c r="C2672" t="s">
        <v>15772</v>
      </c>
      <c r="D2672" t="s">
        <v>5202</v>
      </c>
      <c r="E2672" t="s">
        <v>20878</v>
      </c>
      <c r="F2672" t="s">
        <v>6837</v>
      </c>
      <c r="G2672" t="s">
        <v>16766</v>
      </c>
      <c r="H2672" t="s">
        <v>3421</v>
      </c>
      <c r="I2672" t="s">
        <v>22206</v>
      </c>
      <c r="J2672" t="s">
        <v>5823</v>
      </c>
      <c r="K2672" t="s">
        <v>3921</v>
      </c>
      <c r="L2672" t="s">
        <v>15773</v>
      </c>
      <c r="M2672" t="s">
        <v>15774</v>
      </c>
      <c r="N2672" t="s">
        <v>5419</v>
      </c>
    </row>
    <row r="2673" spans="1:21" x14ac:dyDescent="0.2">
      <c r="A2673">
        <v>5309</v>
      </c>
      <c r="B2673" t="s">
        <v>1697</v>
      </c>
      <c r="C2673" t="s">
        <v>15775</v>
      </c>
      <c r="D2673" t="s">
        <v>7029</v>
      </c>
      <c r="F2673" t="s">
        <v>6175</v>
      </c>
      <c r="G2673" t="s">
        <v>21457</v>
      </c>
      <c r="H2673" t="s">
        <v>4174</v>
      </c>
      <c r="I2673" t="s">
        <v>22206</v>
      </c>
      <c r="J2673" t="s">
        <v>5823</v>
      </c>
      <c r="K2673" t="s">
        <v>3921</v>
      </c>
      <c r="L2673" t="s">
        <v>15776</v>
      </c>
      <c r="M2673" t="s">
        <v>15777</v>
      </c>
      <c r="N2673" t="s">
        <v>6908</v>
      </c>
      <c r="O2673" t="s">
        <v>20885</v>
      </c>
      <c r="P2673">
        <v>35</v>
      </c>
      <c r="S2673" t="s">
        <v>7679</v>
      </c>
      <c r="T2673" t="s">
        <v>7679</v>
      </c>
      <c r="U2673" t="s">
        <v>7679</v>
      </c>
    </row>
    <row r="2674" spans="1:21" x14ac:dyDescent="0.2">
      <c r="A2674">
        <v>531</v>
      </c>
      <c r="B2674" t="s">
        <v>1697</v>
      </c>
      <c r="C2674" t="s">
        <v>15778</v>
      </c>
      <c r="D2674" t="s">
        <v>8563</v>
      </c>
      <c r="F2674" t="s">
        <v>8564</v>
      </c>
      <c r="G2674" t="s">
        <v>7398</v>
      </c>
      <c r="H2674" t="s">
        <v>8172</v>
      </c>
      <c r="I2674" t="s">
        <v>4168</v>
      </c>
      <c r="J2674" t="s">
        <v>3587</v>
      </c>
      <c r="K2674" t="s">
        <v>3497</v>
      </c>
      <c r="L2674" t="s">
        <v>15779</v>
      </c>
      <c r="M2674" t="s">
        <v>15780</v>
      </c>
      <c r="O2674" t="s">
        <v>3395</v>
      </c>
      <c r="P2674">
        <v>78</v>
      </c>
      <c r="Q2674" t="s">
        <v>4485</v>
      </c>
      <c r="R2674">
        <v>203</v>
      </c>
      <c r="S2674" t="s">
        <v>15781</v>
      </c>
      <c r="T2674" t="s">
        <v>15781</v>
      </c>
      <c r="U2674" t="s">
        <v>4264</v>
      </c>
    </row>
    <row r="2675" spans="1:21" x14ac:dyDescent="0.2">
      <c r="A2675">
        <v>5310</v>
      </c>
      <c r="B2675" t="s">
        <v>1697</v>
      </c>
      <c r="C2675" t="s">
        <v>15782</v>
      </c>
      <c r="D2675" t="s">
        <v>15783</v>
      </c>
      <c r="F2675" t="s">
        <v>15784</v>
      </c>
      <c r="G2675" t="s">
        <v>8290</v>
      </c>
      <c r="H2675" t="s">
        <v>4174</v>
      </c>
      <c r="I2675" t="s">
        <v>15785</v>
      </c>
      <c r="J2675" t="s">
        <v>3671</v>
      </c>
      <c r="K2675" t="s">
        <v>6121</v>
      </c>
      <c r="L2675" t="s">
        <v>15786</v>
      </c>
      <c r="M2675" t="s">
        <v>15787</v>
      </c>
      <c r="O2675" t="s">
        <v>10603</v>
      </c>
      <c r="P2675">
        <v>138</v>
      </c>
      <c r="Q2675" t="s">
        <v>6350</v>
      </c>
      <c r="R2675">
        <v>232</v>
      </c>
      <c r="S2675" t="s">
        <v>15788</v>
      </c>
      <c r="T2675" t="s">
        <v>4433</v>
      </c>
      <c r="U2675" t="s">
        <v>4433</v>
      </c>
    </row>
    <row r="2676" spans="1:21" x14ac:dyDescent="0.2">
      <c r="A2676">
        <v>5311</v>
      </c>
      <c r="B2676" t="s">
        <v>1697</v>
      </c>
      <c r="C2676" t="s">
        <v>15789</v>
      </c>
      <c r="D2676" t="s">
        <v>7029</v>
      </c>
      <c r="F2676" t="s">
        <v>6175</v>
      </c>
      <c r="G2676" t="s">
        <v>21513</v>
      </c>
      <c r="H2676" t="s">
        <v>21618</v>
      </c>
      <c r="I2676" t="s">
        <v>22206</v>
      </c>
      <c r="J2676" t="s">
        <v>5823</v>
      </c>
      <c r="K2676" t="s">
        <v>3430</v>
      </c>
      <c r="L2676" t="s">
        <v>15791</v>
      </c>
      <c r="M2676" t="s">
        <v>15792</v>
      </c>
      <c r="N2676" t="s">
        <v>6908</v>
      </c>
      <c r="O2676" t="s">
        <v>10599</v>
      </c>
      <c r="P2676">
        <v>38</v>
      </c>
      <c r="S2676" t="s">
        <v>15093</v>
      </c>
      <c r="T2676" t="s">
        <v>15093</v>
      </c>
      <c r="U2676" t="s">
        <v>15093</v>
      </c>
    </row>
    <row r="2677" spans="1:21" x14ac:dyDescent="0.2">
      <c r="A2677">
        <v>5312</v>
      </c>
      <c r="B2677" t="s">
        <v>1697</v>
      </c>
      <c r="C2677" t="s">
        <v>15793</v>
      </c>
      <c r="D2677" t="s">
        <v>4678</v>
      </c>
      <c r="E2677" t="s">
        <v>20884</v>
      </c>
      <c r="F2677" t="s">
        <v>7954</v>
      </c>
      <c r="G2677" t="s">
        <v>5445</v>
      </c>
      <c r="H2677" t="s">
        <v>4174</v>
      </c>
      <c r="I2677" t="s">
        <v>22206</v>
      </c>
      <c r="J2677" t="s">
        <v>5823</v>
      </c>
      <c r="K2677" t="s">
        <v>5005</v>
      </c>
      <c r="L2677" t="s">
        <v>15794</v>
      </c>
      <c r="M2677" t="s">
        <v>15795</v>
      </c>
      <c r="O2677" t="s">
        <v>10603</v>
      </c>
      <c r="P2677">
        <v>138</v>
      </c>
      <c r="S2677" t="s">
        <v>4639</v>
      </c>
      <c r="T2677" t="s">
        <v>4639</v>
      </c>
      <c r="U2677" t="s">
        <v>4639</v>
      </c>
    </row>
    <row r="2678" spans="1:21" x14ac:dyDescent="0.2">
      <c r="A2678">
        <v>5313</v>
      </c>
      <c r="B2678" t="s">
        <v>1697</v>
      </c>
      <c r="C2678" t="s">
        <v>15320</v>
      </c>
      <c r="D2678" t="s">
        <v>15796</v>
      </c>
      <c r="I2678" t="s">
        <v>7878</v>
      </c>
      <c r="J2678" t="s">
        <v>3628</v>
      </c>
      <c r="K2678" t="s">
        <v>4150</v>
      </c>
      <c r="L2678" t="s">
        <v>5619</v>
      </c>
      <c r="M2678" t="s">
        <v>15797</v>
      </c>
      <c r="N2678" t="s">
        <v>3394</v>
      </c>
      <c r="Q2678" t="s">
        <v>4362</v>
      </c>
      <c r="R2678">
        <v>240</v>
      </c>
      <c r="S2678" t="s">
        <v>15798</v>
      </c>
      <c r="T2678" t="s">
        <v>15391</v>
      </c>
      <c r="U2678" t="s">
        <v>15391</v>
      </c>
    </row>
    <row r="2679" spans="1:21" x14ac:dyDescent="0.2">
      <c r="A2679">
        <v>5314</v>
      </c>
      <c r="B2679" t="s">
        <v>1697</v>
      </c>
      <c r="C2679" t="s">
        <v>15799</v>
      </c>
      <c r="D2679" t="s">
        <v>7029</v>
      </c>
      <c r="F2679" t="s">
        <v>8660</v>
      </c>
      <c r="G2679" t="s">
        <v>3387</v>
      </c>
      <c r="H2679" t="s">
        <v>3410</v>
      </c>
      <c r="I2679" t="s">
        <v>4821</v>
      </c>
      <c r="J2679" t="s">
        <v>21029</v>
      </c>
      <c r="K2679" t="s">
        <v>3430</v>
      </c>
      <c r="L2679" t="s">
        <v>15800</v>
      </c>
      <c r="M2679" t="s">
        <v>15801</v>
      </c>
      <c r="O2679" t="s">
        <v>5232</v>
      </c>
      <c r="P2679">
        <v>37</v>
      </c>
      <c r="Q2679" t="s">
        <v>6336</v>
      </c>
      <c r="R2679">
        <v>233</v>
      </c>
      <c r="S2679" t="s">
        <v>4947</v>
      </c>
      <c r="T2679" t="s">
        <v>4947</v>
      </c>
      <c r="U2679" t="s">
        <v>8004</v>
      </c>
    </row>
    <row r="2680" spans="1:21" x14ac:dyDescent="0.2">
      <c r="A2680">
        <v>5315</v>
      </c>
      <c r="B2680" t="s">
        <v>3416</v>
      </c>
      <c r="C2680" t="s">
        <v>15802</v>
      </c>
      <c r="D2680" t="s">
        <v>15803</v>
      </c>
      <c r="F2680" t="s">
        <v>5773</v>
      </c>
      <c r="G2680" t="s">
        <v>3420</v>
      </c>
      <c r="H2680" t="s">
        <v>3421</v>
      </c>
      <c r="I2680" t="s">
        <v>22206</v>
      </c>
      <c r="J2680" t="s">
        <v>5823</v>
      </c>
      <c r="K2680" t="s">
        <v>6880</v>
      </c>
      <c r="L2680" t="s">
        <v>15804</v>
      </c>
      <c r="M2680" t="s">
        <v>15805</v>
      </c>
      <c r="S2680" t="s">
        <v>3811</v>
      </c>
      <c r="T2680" t="s">
        <v>3811</v>
      </c>
      <c r="U2680" t="s">
        <v>3811</v>
      </c>
    </row>
    <row r="2681" spans="1:21" x14ac:dyDescent="0.2">
      <c r="A2681">
        <v>5316</v>
      </c>
      <c r="B2681" t="s">
        <v>3416</v>
      </c>
      <c r="C2681" t="s">
        <v>15806</v>
      </c>
      <c r="D2681" t="s">
        <v>15807</v>
      </c>
      <c r="F2681" t="s">
        <v>5773</v>
      </c>
      <c r="G2681" t="s">
        <v>3420</v>
      </c>
      <c r="H2681" t="s">
        <v>3421</v>
      </c>
      <c r="I2681" t="s">
        <v>22206</v>
      </c>
      <c r="J2681" t="s">
        <v>5823</v>
      </c>
      <c r="K2681" t="s">
        <v>6880</v>
      </c>
      <c r="L2681" t="s">
        <v>15808</v>
      </c>
      <c r="M2681" t="s">
        <v>15809</v>
      </c>
      <c r="S2681" t="s">
        <v>5332</v>
      </c>
      <c r="T2681" t="s">
        <v>5332</v>
      </c>
      <c r="U2681" t="s">
        <v>5332</v>
      </c>
    </row>
    <row r="2682" spans="1:21" x14ac:dyDescent="0.2">
      <c r="A2682">
        <v>5317</v>
      </c>
      <c r="B2682" t="s">
        <v>1697</v>
      </c>
      <c r="C2682" t="s">
        <v>15810</v>
      </c>
      <c r="D2682" t="s">
        <v>5202</v>
      </c>
      <c r="E2682" t="s">
        <v>20878</v>
      </c>
      <c r="F2682" t="s">
        <v>6837</v>
      </c>
      <c r="G2682" t="s">
        <v>16766</v>
      </c>
      <c r="H2682" t="s">
        <v>3421</v>
      </c>
      <c r="I2682" t="s">
        <v>22206</v>
      </c>
      <c r="J2682" t="s">
        <v>5823</v>
      </c>
      <c r="K2682" t="s">
        <v>3921</v>
      </c>
      <c r="L2682" t="s">
        <v>15811</v>
      </c>
      <c r="M2682" t="s">
        <v>15812</v>
      </c>
      <c r="N2682" t="s">
        <v>5419</v>
      </c>
    </row>
    <row r="2683" spans="1:21" x14ac:dyDescent="0.2">
      <c r="A2683">
        <v>5318</v>
      </c>
      <c r="B2683" t="s">
        <v>1697</v>
      </c>
      <c r="C2683" t="s">
        <v>15813</v>
      </c>
      <c r="D2683" t="s">
        <v>15814</v>
      </c>
      <c r="I2683" t="s">
        <v>15388</v>
      </c>
      <c r="J2683" t="s">
        <v>3628</v>
      </c>
      <c r="K2683" t="s">
        <v>4150</v>
      </c>
      <c r="L2683" t="s">
        <v>15815</v>
      </c>
      <c r="M2683" t="s">
        <v>15816</v>
      </c>
      <c r="N2683" t="s">
        <v>3394</v>
      </c>
      <c r="Q2683" t="s">
        <v>4362</v>
      </c>
      <c r="R2683">
        <v>240</v>
      </c>
      <c r="S2683" t="s">
        <v>15798</v>
      </c>
      <c r="T2683" t="s">
        <v>15391</v>
      </c>
      <c r="U2683" t="s">
        <v>15391</v>
      </c>
    </row>
    <row r="2684" spans="1:21" x14ac:dyDescent="0.2">
      <c r="A2684">
        <v>5319</v>
      </c>
      <c r="B2684" t="s">
        <v>1697</v>
      </c>
      <c r="C2684" t="s">
        <v>15817</v>
      </c>
      <c r="D2684" t="s">
        <v>7089</v>
      </c>
      <c r="I2684" t="s">
        <v>5013</v>
      </c>
      <c r="J2684" t="s">
        <v>6825</v>
      </c>
      <c r="K2684" t="s">
        <v>4150</v>
      </c>
      <c r="L2684" t="s">
        <v>15818</v>
      </c>
      <c r="M2684" t="s">
        <v>15819</v>
      </c>
      <c r="N2684" t="s">
        <v>3394</v>
      </c>
      <c r="Q2684" t="s">
        <v>6336</v>
      </c>
      <c r="R2684">
        <v>233</v>
      </c>
      <c r="S2684" t="s">
        <v>15820</v>
      </c>
      <c r="T2684" t="s">
        <v>15820</v>
      </c>
      <c r="U2684" t="s">
        <v>15820</v>
      </c>
    </row>
    <row r="2685" spans="1:21" x14ac:dyDescent="0.2">
      <c r="A2685">
        <v>532</v>
      </c>
      <c r="B2685" t="s">
        <v>1697</v>
      </c>
      <c r="C2685" t="s">
        <v>15821</v>
      </c>
      <c r="D2685" t="s">
        <v>15822</v>
      </c>
      <c r="F2685" t="s">
        <v>7441</v>
      </c>
      <c r="G2685" t="s">
        <v>21673</v>
      </c>
      <c r="H2685" t="s">
        <v>21674</v>
      </c>
      <c r="I2685" t="s">
        <v>4561</v>
      </c>
      <c r="J2685" t="s">
        <v>6431</v>
      </c>
      <c r="K2685" t="s">
        <v>5028</v>
      </c>
      <c r="L2685" t="s">
        <v>15823</v>
      </c>
      <c r="M2685" t="s">
        <v>15824</v>
      </c>
      <c r="O2685" t="s">
        <v>3395</v>
      </c>
      <c r="P2685">
        <v>78</v>
      </c>
      <c r="Q2685" t="s">
        <v>4485</v>
      </c>
      <c r="R2685">
        <v>203</v>
      </c>
      <c r="S2685" t="s">
        <v>15825</v>
      </c>
      <c r="T2685" t="s">
        <v>15825</v>
      </c>
      <c r="U2685" t="s">
        <v>4264</v>
      </c>
    </row>
    <row r="2686" spans="1:21" x14ac:dyDescent="0.2">
      <c r="A2686">
        <v>5320</v>
      </c>
      <c r="B2686" t="s">
        <v>1697</v>
      </c>
      <c r="C2686" t="s">
        <v>15826</v>
      </c>
      <c r="D2686" t="s">
        <v>15827</v>
      </c>
      <c r="F2686" t="s">
        <v>8594</v>
      </c>
      <c r="G2686" t="s">
        <v>3387</v>
      </c>
      <c r="H2686" t="s">
        <v>4448</v>
      </c>
      <c r="I2686" t="s">
        <v>7809</v>
      </c>
      <c r="J2686" t="s">
        <v>4562</v>
      </c>
      <c r="K2686" t="s">
        <v>3430</v>
      </c>
      <c r="L2686" t="s">
        <v>15828</v>
      </c>
      <c r="M2686" t="s">
        <v>15829</v>
      </c>
      <c r="N2686" t="s">
        <v>3433</v>
      </c>
      <c r="O2686" t="s">
        <v>6335</v>
      </c>
      <c r="P2686">
        <v>34</v>
      </c>
      <c r="Q2686" t="s">
        <v>6336</v>
      </c>
      <c r="R2686">
        <v>230</v>
      </c>
      <c r="S2686" t="s">
        <v>7263</v>
      </c>
      <c r="T2686" t="s">
        <v>7263</v>
      </c>
      <c r="U2686" t="s">
        <v>15830</v>
      </c>
    </row>
    <row r="2687" spans="1:21" x14ac:dyDescent="0.2">
      <c r="A2687">
        <v>5321</v>
      </c>
      <c r="B2687" t="s">
        <v>1697</v>
      </c>
      <c r="C2687" t="s">
        <v>15831</v>
      </c>
      <c r="D2687" t="s">
        <v>7029</v>
      </c>
      <c r="F2687" t="s">
        <v>8660</v>
      </c>
      <c r="G2687" t="s">
        <v>3387</v>
      </c>
      <c r="H2687" t="s">
        <v>5534</v>
      </c>
      <c r="I2687" t="s">
        <v>4278</v>
      </c>
      <c r="J2687" t="s">
        <v>3894</v>
      </c>
      <c r="K2687" t="s">
        <v>3430</v>
      </c>
      <c r="L2687" t="s">
        <v>15832</v>
      </c>
      <c r="M2687" t="s">
        <v>15833</v>
      </c>
      <c r="N2687" t="s">
        <v>15319</v>
      </c>
      <c r="O2687" t="s">
        <v>6335</v>
      </c>
      <c r="P2687">
        <v>30</v>
      </c>
      <c r="Q2687" t="s">
        <v>6336</v>
      </c>
      <c r="R2687">
        <v>230</v>
      </c>
      <c r="S2687" t="s">
        <v>15834</v>
      </c>
      <c r="T2687" t="s">
        <v>15834</v>
      </c>
      <c r="U2687" t="s">
        <v>14236</v>
      </c>
    </row>
    <row r="2688" spans="1:21" x14ac:dyDescent="0.2">
      <c r="A2688">
        <v>5322</v>
      </c>
      <c r="B2688" t="s">
        <v>1697</v>
      </c>
      <c r="C2688" t="s">
        <v>15835</v>
      </c>
      <c r="D2688" t="s">
        <v>7029</v>
      </c>
      <c r="F2688" t="s">
        <v>6175</v>
      </c>
      <c r="G2688" t="s">
        <v>3885</v>
      </c>
      <c r="H2688" t="s">
        <v>4174</v>
      </c>
      <c r="I2688" t="s">
        <v>22206</v>
      </c>
      <c r="J2688" t="s">
        <v>5823</v>
      </c>
      <c r="K2688" t="s">
        <v>3422</v>
      </c>
      <c r="L2688" t="s">
        <v>15836</v>
      </c>
      <c r="M2688" t="s">
        <v>15837</v>
      </c>
      <c r="N2688" t="s">
        <v>6840</v>
      </c>
      <c r="O2688" t="s">
        <v>6371</v>
      </c>
      <c r="P2688">
        <v>32</v>
      </c>
      <c r="S2688" t="s">
        <v>15838</v>
      </c>
      <c r="T2688" t="s">
        <v>15838</v>
      </c>
      <c r="U2688" t="s">
        <v>15838</v>
      </c>
    </row>
    <row r="2689" spans="1:21" x14ac:dyDescent="0.2">
      <c r="A2689">
        <v>5323</v>
      </c>
      <c r="B2689" t="s">
        <v>1697</v>
      </c>
      <c r="C2689" t="s">
        <v>15839</v>
      </c>
      <c r="D2689" t="s">
        <v>15840</v>
      </c>
      <c r="F2689" t="s">
        <v>7325</v>
      </c>
      <c r="G2689" t="s">
        <v>7763</v>
      </c>
      <c r="H2689" t="s">
        <v>4551</v>
      </c>
      <c r="I2689" t="s">
        <v>22206</v>
      </c>
      <c r="J2689" t="s">
        <v>5823</v>
      </c>
      <c r="K2689" t="s">
        <v>3422</v>
      </c>
      <c r="L2689" t="s">
        <v>15841</v>
      </c>
      <c r="M2689" t="s">
        <v>15842</v>
      </c>
      <c r="N2689" t="s">
        <v>5419</v>
      </c>
    </row>
    <row r="2690" spans="1:21" x14ac:dyDescent="0.2">
      <c r="A2690">
        <v>5324</v>
      </c>
      <c r="B2690" t="s">
        <v>1697</v>
      </c>
      <c r="C2690" t="s">
        <v>15843</v>
      </c>
      <c r="E2690" t="s">
        <v>20884</v>
      </c>
      <c r="F2690" t="s">
        <v>7224</v>
      </c>
      <c r="G2690" t="s">
        <v>5547</v>
      </c>
      <c r="H2690" t="s">
        <v>4658</v>
      </c>
      <c r="I2690" t="s">
        <v>22206</v>
      </c>
      <c r="J2690" t="s">
        <v>5823</v>
      </c>
      <c r="K2690" t="s">
        <v>5005</v>
      </c>
      <c r="L2690" t="s">
        <v>15844</v>
      </c>
      <c r="M2690" t="s">
        <v>15845</v>
      </c>
      <c r="O2690" t="s">
        <v>20882</v>
      </c>
      <c r="P2690">
        <v>132</v>
      </c>
      <c r="S2690" t="s">
        <v>4771</v>
      </c>
      <c r="T2690" t="s">
        <v>4771</v>
      </c>
      <c r="U2690" t="s">
        <v>4771</v>
      </c>
    </row>
    <row r="2691" spans="1:21" x14ac:dyDescent="0.2">
      <c r="A2691">
        <v>5325</v>
      </c>
      <c r="B2691" t="s">
        <v>1697</v>
      </c>
      <c r="C2691" t="s">
        <v>15846</v>
      </c>
      <c r="D2691" t="s">
        <v>4678</v>
      </c>
      <c r="E2691" t="s">
        <v>20884</v>
      </c>
      <c r="F2691" t="s">
        <v>7169</v>
      </c>
      <c r="G2691" t="s">
        <v>3625</v>
      </c>
      <c r="H2691" t="s">
        <v>6176</v>
      </c>
      <c r="I2691" t="s">
        <v>22207</v>
      </c>
      <c r="J2691" t="s">
        <v>4455</v>
      </c>
      <c r="K2691" t="s">
        <v>3430</v>
      </c>
      <c r="L2691" t="s">
        <v>15847</v>
      </c>
      <c r="M2691" t="s">
        <v>15848</v>
      </c>
      <c r="O2691" t="s">
        <v>3453</v>
      </c>
      <c r="P2691">
        <v>97</v>
      </c>
      <c r="S2691" t="s">
        <v>4835</v>
      </c>
      <c r="T2691" t="s">
        <v>4835</v>
      </c>
      <c r="U2691" t="s">
        <v>4835</v>
      </c>
    </row>
    <row r="2692" spans="1:21" x14ac:dyDescent="0.2">
      <c r="A2692">
        <v>5326</v>
      </c>
      <c r="B2692" t="s">
        <v>1697</v>
      </c>
      <c r="C2692" t="s">
        <v>15849</v>
      </c>
      <c r="D2692" t="s">
        <v>7029</v>
      </c>
      <c r="F2692" t="s">
        <v>15485</v>
      </c>
      <c r="G2692" t="s">
        <v>7763</v>
      </c>
      <c r="H2692" t="s">
        <v>4551</v>
      </c>
      <c r="I2692" t="s">
        <v>22206</v>
      </c>
      <c r="J2692" t="s">
        <v>5823</v>
      </c>
      <c r="K2692" t="s">
        <v>3430</v>
      </c>
      <c r="L2692" t="s">
        <v>15850</v>
      </c>
      <c r="M2692" t="s">
        <v>15851</v>
      </c>
      <c r="N2692" t="s">
        <v>5419</v>
      </c>
    </row>
    <row r="2693" spans="1:21" x14ac:dyDescent="0.2">
      <c r="A2693">
        <v>5327</v>
      </c>
      <c r="B2693" t="s">
        <v>1697</v>
      </c>
      <c r="C2693" t="s">
        <v>14268</v>
      </c>
      <c r="D2693" t="s">
        <v>7089</v>
      </c>
      <c r="F2693" t="s">
        <v>15852</v>
      </c>
      <c r="G2693" t="s">
        <v>3625</v>
      </c>
      <c r="H2693" t="s">
        <v>21675</v>
      </c>
      <c r="I2693" t="s">
        <v>7361</v>
      </c>
      <c r="J2693" t="s">
        <v>4455</v>
      </c>
      <c r="K2693" t="s">
        <v>3430</v>
      </c>
      <c r="L2693" t="s">
        <v>15853</v>
      </c>
      <c r="M2693" t="s">
        <v>15854</v>
      </c>
      <c r="N2693" t="s">
        <v>15855</v>
      </c>
      <c r="O2693" t="s">
        <v>6335</v>
      </c>
      <c r="P2693">
        <v>34</v>
      </c>
      <c r="S2693" t="s">
        <v>5678</v>
      </c>
      <c r="T2693" t="s">
        <v>5678</v>
      </c>
      <c r="U2693" t="s">
        <v>5678</v>
      </c>
    </row>
    <row r="2694" spans="1:21" x14ac:dyDescent="0.2">
      <c r="A2694">
        <v>5328</v>
      </c>
      <c r="B2694" t="s">
        <v>1697</v>
      </c>
      <c r="C2694" t="s">
        <v>15856</v>
      </c>
      <c r="D2694" t="s">
        <v>15857</v>
      </c>
      <c r="F2694" t="s">
        <v>8738</v>
      </c>
      <c r="G2694" t="s">
        <v>3535</v>
      </c>
      <c r="H2694" t="s">
        <v>3714</v>
      </c>
      <c r="I2694" t="s">
        <v>7547</v>
      </c>
      <c r="J2694" t="s">
        <v>4065</v>
      </c>
      <c r="K2694" t="s">
        <v>3422</v>
      </c>
      <c r="L2694" t="s">
        <v>15858</v>
      </c>
      <c r="M2694" t="s">
        <v>8262</v>
      </c>
      <c r="N2694" t="s">
        <v>4513</v>
      </c>
      <c r="O2694" t="s">
        <v>6335</v>
      </c>
      <c r="P2694">
        <v>30</v>
      </c>
      <c r="Q2694" t="s">
        <v>6336</v>
      </c>
      <c r="R2694">
        <v>230</v>
      </c>
      <c r="S2694" t="s">
        <v>15859</v>
      </c>
      <c r="T2694" t="s">
        <v>15859</v>
      </c>
      <c r="U2694" t="s">
        <v>6435</v>
      </c>
    </row>
    <row r="2695" spans="1:21" x14ac:dyDescent="0.2">
      <c r="A2695">
        <v>5329</v>
      </c>
      <c r="B2695" t="s">
        <v>1697</v>
      </c>
      <c r="C2695" t="s">
        <v>15860</v>
      </c>
      <c r="D2695" t="s">
        <v>15861</v>
      </c>
      <c r="F2695" t="s">
        <v>8738</v>
      </c>
      <c r="G2695" t="s">
        <v>3465</v>
      </c>
      <c r="H2695" t="s">
        <v>4009</v>
      </c>
      <c r="I2695" t="s">
        <v>7547</v>
      </c>
      <c r="J2695" t="s">
        <v>3496</v>
      </c>
      <c r="K2695" t="s">
        <v>3422</v>
      </c>
      <c r="L2695" t="s">
        <v>15862</v>
      </c>
      <c r="M2695" t="s">
        <v>15863</v>
      </c>
      <c r="N2695" t="s">
        <v>4513</v>
      </c>
      <c r="O2695" t="s">
        <v>6335</v>
      </c>
      <c r="P2695">
        <v>30</v>
      </c>
      <c r="Q2695" t="s">
        <v>6336</v>
      </c>
      <c r="R2695">
        <v>230</v>
      </c>
      <c r="S2695" t="s">
        <v>15859</v>
      </c>
      <c r="T2695" t="s">
        <v>15859</v>
      </c>
      <c r="U2695" t="s">
        <v>3891</v>
      </c>
    </row>
    <row r="2696" spans="1:21" x14ac:dyDescent="0.2">
      <c r="A2696">
        <v>533</v>
      </c>
      <c r="B2696" t="s">
        <v>1697</v>
      </c>
      <c r="C2696" t="s">
        <v>15864</v>
      </c>
      <c r="D2696" t="s">
        <v>8563</v>
      </c>
      <c r="F2696" t="s">
        <v>3386</v>
      </c>
      <c r="G2696" t="s">
        <v>7877</v>
      </c>
      <c r="H2696" t="s">
        <v>21676</v>
      </c>
      <c r="I2696" t="s">
        <v>4168</v>
      </c>
      <c r="J2696" t="s">
        <v>6431</v>
      </c>
      <c r="K2696" t="s">
        <v>3497</v>
      </c>
      <c r="L2696" t="s">
        <v>15865</v>
      </c>
      <c r="M2696" t="s">
        <v>15866</v>
      </c>
      <c r="O2696" t="s">
        <v>3395</v>
      </c>
      <c r="P2696">
        <v>78</v>
      </c>
      <c r="Q2696" t="s">
        <v>4485</v>
      </c>
      <c r="R2696">
        <v>202</v>
      </c>
      <c r="S2696" t="s">
        <v>15867</v>
      </c>
      <c r="T2696" t="s">
        <v>4608</v>
      </c>
      <c r="U2696" t="s">
        <v>4608</v>
      </c>
    </row>
    <row r="2697" spans="1:21" x14ac:dyDescent="0.2">
      <c r="A2697">
        <v>5330</v>
      </c>
      <c r="B2697" t="s">
        <v>1697</v>
      </c>
      <c r="C2697" t="s">
        <v>15868</v>
      </c>
      <c r="D2697" t="s">
        <v>6100</v>
      </c>
      <c r="E2697" t="s">
        <v>20884</v>
      </c>
      <c r="F2697" t="s">
        <v>15869</v>
      </c>
      <c r="G2697" t="s">
        <v>14072</v>
      </c>
      <c r="H2697" t="s">
        <v>13859</v>
      </c>
      <c r="I2697" t="s">
        <v>8426</v>
      </c>
      <c r="J2697" t="s">
        <v>3628</v>
      </c>
      <c r="K2697" t="s">
        <v>4150</v>
      </c>
      <c r="L2697" t="s">
        <v>15870</v>
      </c>
      <c r="M2697" t="s">
        <v>15871</v>
      </c>
      <c r="N2697" t="s">
        <v>3394</v>
      </c>
      <c r="O2697" t="s">
        <v>6335</v>
      </c>
      <c r="P2697">
        <v>37</v>
      </c>
      <c r="Q2697" t="s">
        <v>6336</v>
      </c>
      <c r="R2697">
        <v>233</v>
      </c>
      <c r="S2697" t="s">
        <v>5678</v>
      </c>
      <c r="T2697" t="s">
        <v>5678</v>
      </c>
      <c r="U2697" t="s">
        <v>15820</v>
      </c>
    </row>
    <row r="2698" spans="1:21" x14ac:dyDescent="0.2">
      <c r="A2698">
        <v>5331</v>
      </c>
      <c r="B2698" t="s">
        <v>1697</v>
      </c>
      <c r="C2698" t="s">
        <v>15872</v>
      </c>
      <c r="D2698" t="s">
        <v>15873</v>
      </c>
      <c r="F2698" t="s">
        <v>15874</v>
      </c>
      <c r="G2698" t="s">
        <v>3747</v>
      </c>
      <c r="H2698" t="s">
        <v>21557</v>
      </c>
      <c r="I2698" t="s">
        <v>3428</v>
      </c>
      <c r="J2698" t="s">
        <v>3671</v>
      </c>
      <c r="K2698" t="s">
        <v>3430</v>
      </c>
      <c r="L2698" t="s">
        <v>15875</v>
      </c>
      <c r="M2698" t="s">
        <v>15876</v>
      </c>
      <c r="O2698" t="s">
        <v>3395</v>
      </c>
      <c r="P2698">
        <v>78</v>
      </c>
      <c r="Q2698" t="s">
        <v>4485</v>
      </c>
      <c r="R2698">
        <v>203</v>
      </c>
      <c r="S2698" t="s">
        <v>15877</v>
      </c>
      <c r="T2698" t="s">
        <v>15877</v>
      </c>
      <c r="U2698" t="s">
        <v>15877</v>
      </c>
    </row>
    <row r="2699" spans="1:21" x14ac:dyDescent="0.2">
      <c r="A2699">
        <v>5332</v>
      </c>
      <c r="B2699" t="s">
        <v>1697</v>
      </c>
      <c r="C2699" t="s">
        <v>15878</v>
      </c>
      <c r="D2699" t="s">
        <v>15879</v>
      </c>
      <c r="F2699" t="s">
        <v>3419</v>
      </c>
      <c r="G2699" t="s">
        <v>4098</v>
      </c>
      <c r="H2699" t="s">
        <v>12178</v>
      </c>
      <c r="I2699" t="s">
        <v>7809</v>
      </c>
      <c r="J2699" t="s">
        <v>3628</v>
      </c>
      <c r="K2699" t="s">
        <v>4150</v>
      </c>
      <c r="L2699" t="s">
        <v>15880</v>
      </c>
      <c r="M2699" t="s">
        <v>15881</v>
      </c>
      <c r="N2699" t="s">
        <v>3394</v>
      </c>
      <c r="O2699" t="s">
        <v>5177</v>
      </c>
      <c r="P2699">
        <v>50</v>
      </c>
      <c r="Q2699" t="s">
        <v>5178</v>
      </c>
      <c r="R2699">
        <v>150</v>
      </c>
    </row>
    <row r="2700" spans="1:21" x14ac:dyDescent="0.2">
      <c r="A2700">
        <v>5333</v>
      </c>
      <c r="B2700" t="s">
        <v>1697</v>
      </c>
      <c r="C2700" t="s">
        <v>15882</v>
      </c>
      <c r="D2700" t="s">
        <v>15883</v>
      </c>
      <c r="F2700" t="s">
        <v>7244</v>
      </c>
      <c r="G2700" t="s">
        <v>3535</v>
      </c>
      <c r="H2700" t="s">
        <v>21593</v>
      </c>
      <c r="I2700" t="s">
        <v>3389</v>
      </c>
      <c r="J2700" t="s">
        <v>3628</v>
      </c>
      <c r="K2700" t="s">
        <v>3430</v>
      </c>
      <c r="L2700" t="s">
        <v>15884</v>
      </c>
      <c r="M2700" t="s">
        <v>15885</v>
      </c>
      <c r="N2700" t="s">
        <v>3394</v>
      </c>
      <c r="O2700" t="s">
        <v>3718</v>
      </c>
      <c r="P2700">
        <v>19</v>
      </c>
      <c r="Q2700" t="s">
        <v>3396</v>
      </c>
      <c r="R2700">
        <v>208</v>
      </c>
      <c r="S2700" t="s">
        <v>7113</v>
      </c>
      <c r="T2700" t="s">
        <v>7113</v>
      </c>
      <c r="U2700" t="s">
        <v>4835</v>
      </c>
    </row>
    <row r="2701" spans="1:21" x14ac:dyDescent="0.2">
      <c r="A2701">
        <v>5334</v>
      </c>
      <c r="B2701" t="s">
        <v>1697</v>
      </c>
      <c r="C2701" t="s">
        <v>15886</v>
      </c>
      <c r="D2701" t="s">
        <v>15887</v>
      </c>
      <c r="F2701" t="s">
        <v>6926</v>
      </c>
      <c r="G2701" t="s">
        <v>3387</v>
      </c>
      <c r="H2701" t="s">
        <v>7235</v>
      </c>
      <c r="I2701" t="s">
        <v>3595</v>
      </c>
      <c r="J2701" t="s">
        <v>7255</v>
      </c>
      <c r="K2701" t="s">
        <v>3430</v>
      </c>
      <c r="L2701" t="s">
        <v>15888</v>
      </c>
      <c r="M2701" t="s">
        <v>15889</v>
      </c>
      <c r="O2701" t="s">
        <v>20885</v>
      </c>
      <c r="P2701">
        <v>35</v>
      </c>
      <c r="Q2701" t="s">
        <v>6350</v>
      </c>
      <c r="R2701">
        <v>231</v>
      </c>
      <c r="S2701" t="s">
        <v>4521</v>
      </c>
      <c r="T2701" t="s">
        <v>4521</v>
      </c>
      <c r="U2701" t="s">
        <v>5973</v>
      </c>
    </row>
    <row r="2702" spans="1:21" x14ac:dyDescent="0.2">
      <c r="A2702">
        <v>5335</v>
      </c>
      <c r="B2702" t="s">
        <v>3416</v>
      </c>
      <c r="C2702" t="s">
        <v>15890</v>
      </c>
      <c r="D2702" t="s">
        <v>6964</v>
      </c>
      <c r="F2702" t="s">
        <v>5773</v>
      </c>
      <c r="G2702" t="s">
        <v>3420</v>
      </c>
      <c r="H2702" t="s">
        <v>3421</v>
      </c>
      <c r="I2702" t="s">
        <v>22206</v>
      </c>
      <c r="J2702" t="s">
        <v>5823</v>
      </c>
      <c r="K2702" t="s">
        <v>15891</v>
      </c>
      <c r="L2702" t="s">
        <v>15892</v>
      </c>
      <c r="M2702" t="s">
        <v>15893</v>
      </c>
    </row>
    <row r="2703" spans="1:21" x14ac:dyDescent="0.2">
      <c r="A2703">
        <v>5337</v>
      </c>
      <c r="B2703" t="s">
        <v>1697</v>
      </c>
      <c r="C2703" t="s">
        <v>15894</v>
      </c>
      <c r="D2703" t="s">
        <v>8333</v>
      </c>
      <c r="F2703" t="s">
        <v>7010</v>
      </c>
      <c r="G2703" t="s">
        <v>7763</v>
      </c>
      <c r="H2703" t="s">
        <v>4551</v>
      </c>
      <c r="I2703" t="s">
        <v>22206</v>
      </c>
      <c r="J2703" t="s">
        <v>5823</v>
      </c>
      <c r="K2703" t="s">
        <v>3430</v>
      </c>
      <c r="L2703" t="s">
        <v>15895</v>
      </c>
      <c r="M2703" t="s">
        <v>15896</v>
      </c>
      <c r="N2703" t="s">
        <v>5419</v>
      </c>
    </row>
    <row r="2704" spans="1:21" x14ac:dyDescent="0.2">
      <c r="A2704">
        <v>5338</v>
      </c>
      <c r="B2704" t="s">
        <v>3416</v>
      </c>
      <c r="C2704" t="s">
        <v>15897</v>
      </c>
      <c r="D2704" t="s">
        <v>15898</v>
      </c>
      <c r="F2704" t="s">
        <v>5773</v>
      </c>
      <c r="G2704" t="s">
        <v>3420</v>
      </c>
      <c r="H2704" t="s">
        <v>3421</v>
      </c>
      <c r="I2704" t="s">
        <v>22206</v>
      </c>
      <c r="J2704" t="s">
        <v>5823</v>
      </c>
      <c r="K2704" t="s">
        <v>6880</v>
      </c>
      <c r="L2704" t="s">
        <v>15899</v>
      </c>
      <c r="M2704" t="s">
        <v>15900</v>
      </c>
      <c r="S2704" t="s">
        <v>15901</v>
      </c>
      <c r="T2704" t="s">
        <v>15901</v>
      </c>
      <c r="U2704" t="s">
        <v>15901</v>
      </c>
    </row>
    <row r="2705" spans="1:21" x14ac:dyDescent="0.2">
      <c r="A2705">
        <v>5339</v>
      </c>
      <c r="B2705" t="s">
        <v>1697</v>
      </c>
      <c r="C2705" t="s">
        <v>15902</v>
      </c>
      <c r="D2705" t="s">
        <v>5202</v>
      </c>
      <c r="E2705" t="s">
        <v>20884</v>
      </c>
      <c r="F2705" t="s">
        <v>6837</v>
      </c>
      <c r="G2705" t="s">
        <v>5547</v>
      </c>
      <c r="H2705" t="s">
        <v>3421</v>
      </c>
      <c r="I2705" t="s">
        <v>22206</v>
      </c>
      <c r="J2705" t="s">
        <v>5823</v>
      </c>
      <c r="K2705" t="s">
        <v>3921</v>
      </c>
      <c r="L2705" t="s">
        <v>15903</v>
      </c>
      <c r="M2705" t="s">
        <v>15904</v>
      </c>
      <c r="N2705" t="s">
        <v>5419</v>
      </c>
    </row>
    <row r="2706" spans="1:21" x14ac:dyDescent="0.2">
      <c r="A2706">
        <v>534</v>
      </c>
      <c r="B2706" t="s">
        <v>1697</v>
      </c>
      <c r="C2706" t="s">
        <v>15905</v>
      </c>
      <c r="D2706" t="s">
        <v>15906</v>
      </c>
      <c r="F2706" t="s">
        <v>3585</v>
      </c>
      <c r="G2706" t="s">
        <v>11948</v>
      </c>
      <c r="H2706" t="s">
        <v>3748</v>
      </c>
      <c r="I2706" t="s">
        <v>5487</v>
      </c>
      <c r="J2706" t="s">
        <v>3820</v>
      </c>
      <c r="K2706" t="s">
        <v>3497</v>
      </c>
      <c r="L2706" t="s">
        <v>15907</v>
      </c>
      <c r="M2706" t="s">
        <v>15908</v>
      </c>
      <c r="O2706" t="s">
        <v>9378</v>
      </c>
      <c r="P2706">
        <v>46</v>
      </c>
      <c r="Q2706" t="s">
        <v>4362</v>
      </c>
      <c r="R2706">
        <v>241</v>
      </c>
      <c r="S2706" t="s">
        <v>15909</v>
      </c>
      <c r="T2706" t="s">
        <v>15909</v>
      </c>
      <c r="U2706" t="s">
        <v>3682</v>
      </c>
    </row>
    <row r="2707" spans="1:21" x14ac:dyDescent="0.2">
      <c r="A2707">
        <v>5341</v>
      </c>
      <c r="B2707" t="s">
        <v>3416</v>
      </c>
      <c r="C2707" t="s">
        <v>15910</v>
      </c>
      <c r="F2707" t="s">
        <v>15723</v>
      </c>
      <c r="G2707" t="s">
        <v>3420</v>
      </c>
      <c r="H2707" t="s">
        <v>3421</v>
      </c>
      <c r="I2707" t="s">
        <v>22206</v>
      </c>
      <c r="J2707" t="s">
        <v>5823</v>
      </c>
      <c r="K2707" t="s">
        <v>6880</v>
      </c>
      <c r="L2707" t="s">
        <v>15911</v>
      </c>
      <c r="M2707" t="s">
        <v>15912</v>
      </c>
      <c r="S2707" t="s">
        <v>5332</v>
      </c>
      <c r="T2707" t="s">
        <v>5332</v>
      </c>
      <c r="U2707" t="s">
        <v>5332</v>
      </c>
    </row>
    <row r="2708" spans="1:21" x14ac:dyDescent="0.2">
      <c r="A2708">
        <v>5342</v>
      </c>
      <c r="B2708" t="s">
        <v>1697</v>
      </c>
      <c r="C2708" t="s">
        <v>15913</v>
      </c>
      <c r="D2708" t="s">
        <v>4088</v>
      </c>
      <c r="F2708" t="s">
        <v>6926</v>
      </c>
      <c r="G2708" t="s">
        <v>3387</v>
      </c>
      <c r="H2708" t="s">
        <v>4722</v>
      </c>
      <c r="I2708" t="s">
        <v>3595</v>
      </c>
      <c r="J2708" t="s">
        <v>5837</v>
      </c>
      <c r="K2708" t="s">
        <v>3430</v>
      </c>
      <c r="L2708" t="s">
        <v>15914</v>
      </c>
      <c r="M2708" t="s">
        <v>15915</v>
      </c>
      <c r="N2708" t="s">
        <v>3433</v>
      </c>
      <c r="O2708" t="s">
        <v>10570</v>
      </c>
      <c r="P2708">
        <v>31</v>
      </c>
      <c r="Q2708" t="s">
        <v>6350</v>
      </c>
      <c r="R2708">
        <v>231</v>
      </c>
      <c r="S2708" t="s">
        <v>6426</v>
      </c>
      <c r="T2708" t="s">
        <v>6426</v>
      </c>
      <c r="U2708" t="s">
        <v>6426</v>
      </c>
    </row>
    <row r="2709" spans="1:21" x14ac:dyDescent="0.2">
      <c r="A2709">
        <v>5343</v>
      </c>
      <c r="B2709" t="s">
        <v>1697</v>
      </c>
      <c r="C2709" t="s">
        <v>15916</v>
      </c>
      <c r="D2709" t="s">
        <v>15917</v>
      </c>
      <c r="F2709" t="s">
        <v>7325</v>
      </c>
      <c r="G2709" t="s">
        <v>3387</v>
      </c>
      <c r="H2709" t="s">
        <v>14369</v>
      </c>
      <c r="I2709" t="s">
        <v>3561</v>
      </c>
      <c r="J2709" t="s">
        <v>3628</v>
      </c>
      <c r="K2709" t="s">
        <v>3430</v>
      </c>
      <c r="L2709" t="s">
        <v>15918</v>
      </c>
      <c r="M2709" t="s">
        <v>15919</v>
      </c>
      <c r="O2709" t="s">
        <v>6930</v>
      </c>
      <c r="P2709">
        <v>92</v>
      </c>
      <c r="Q2709" t="s">
        <v>4485</v>
      </c>
      <c r="R2709">
        <v>170</v>
      </c>
      <c r="S2709" t="s">
        <v>15920</v>
      </c>
      <c r="T2709" t="s">
        <v>15920</v>
      </c>
      <c r="U2709" t="s">
        <v>11176</v>
      </c>
    </row>
    <row r="2710" spans="1:21" x14ac:dyDescent="0.2">
      <c r="A2710">
        <v>5344</v>
      </c>
      <c r="B2710" t="s">
        <v>1697</v>
      </c>
      <c r="C2710" t="s">
        <v>15921</v>
      </c>
      <c r="D2710" t="s">
        <v>15922</v>
      </c>
      <c r="F2710" t="s">
        <v>7893</v>
      </c>
      <c r="G2710" t="s">
        <v>7763</v>
      </c>
      <c r="H2710" t="s">
        <v>3421</v>
      </c>
      <c r="I2710" t="s">
        <v>22206</v>
      </c>
      <c r="J2710" t="s">
        <v>5823</v>
      </c>
      <c r="K2710" t="s">
        <v>5005</v>
      </c>
      <c r="L2710" t="s">
        <v>15923</v>
      </c>
      <c r="M2710" t="s">
        <v>15924</v>
      </c>
      <c r="N2710" t="s">
        <v>3637</v>
      </c>
    </row>
    <row r="2711" spans="1:21" x14ac:dyDescent="0.2">
      <c r="A2711">
        <v>5345</v>
      </c>
      <c r="B2711" t="s">
        <v>1697</v>
      </c>
      <c r="C2711" t="s">
        <v>15799</v>
      </c>
      <c r="D2711" t="s">
        <v>15925</v>
      </c>
      <c r="F2711" t="s">
        <v>8441</v>
      </c>
      <c r="G2711" t="s">
        <v>4642</v>
      </c>
      <c r="H2711" t="s">
        <v>21677</v>
      </c>
      <c r="I2711" t="s">
        <v>5139</v>
      </c>
      <c r="J2711" t="s">
        <v>6825</v>
      </c>
      <c r="K2711" t="s">
        <v>3430</v>
      </c>
      <c r="L2711" t="s">
        <v>15926</v>
      </c>
      <c r="M2711" t="s">
        <v>15927</v>
      </c>
      <c r="N2711" t="s">
        <v>3394</v>
      </c>
      <c r="O2711" t="s">
        <v>5232</v>
      </c>
      <c r="P2711">
        <v>37</v>
      </c>
      <c r="Q2711" t="s">
        <v>6336</v>
      </c>
      <c r="R2711">
        <v>233</v>
      </c>
      <c r="S2711" t="s">
        <v>4402</v>
      </c>
      <c r="T2711" t="s">
        <v>4402</v>
      </c>
      <c r="U2711" t="s">
        <v>4402</v>
      </c>
    </row>
    <row r="2712" spans="1:21" x14ac:dyDescent="0.2">
      <c r="A2712">
        <v>5346</v>
      </c>
      <c r="B2712" t="s">
        <v>1697</v>
      </c>
      <c r="C2712" t="s">
        <v>15928</v>
      </c>
      <c r="D2712" t="s">
        <v>7089</v>
      </c>
      <c r="F2712" t="s">
        <v>15181</v>
      </c>
      <c r="G2712" t="s">
        <v>7763</v>
      </c>
      <c r="H2712" t="s">
        <v>3421</v>
      </c>
      <c r="I2712" t="s">
        <v>22206</v>
      </c>
      <c r="J2712" t="s">
        <v>5823</v>
      </c>
      <c r="K2712" t="s">
        <v>5005</v>
      </c>
      <c r="L2712" t="s">
        <v>15929</v>
      </c>
      <c r="M2712" t="s">
        <v>15930</v>
      </c>
      <c r="N2712" t="s">
        <v>3637</v>
      </c>
    </row>
    <row r="2713" spans="1:21" x14ac:dyDescent="0.2">
      <c r="A2713">
        <v>5347</v>
      </c>
      <c r="B2713" t="s">
        <v>3416</v>
      </c>
      <c r="C2713" t="s">
        <v>15931</v>
      </c>
      <c r="D2713" t="s">
        <v>15932</v>
      </c>
      <c r="F2713" t="s">
        <v>5773</v>
      </c>
      <c r="G2713" t="s">
        <v>3420</v>
      </c>
      <c r="H2713" t="s">
        <v>3421</v>
      </c>
      <c r="I2713" t="s">
        <v>22254</v>
      </c>
      <c r="J2713" t="s">
        <v>5823</v>
      </c>
      <c r="K2713" t="s">
        <v>6880</v>
      </c>
      <c r="L2713" t="s">
        <v>15933</v>
      </c>
      <c r="M2713" t="s">
        <v>15934</v>
      </c>
      <c r="N2713" t="s">
        <v>15935</v>
      </c>
      <c r="S2713" t="s">
        <v>15936</v>
      </c>
      <c r="T2713" t="s">
        <v>15936</v>
      </c>
      <c r="U2713" t="s">
        <v>15936</v>
      </c>
    </row>
    <row r="2714" spans="1:21" x14ac:dyDescent="0.2">
      <c r="A2714">
        <v>5348</v>
      </c>
      <c r="B2714" t="s">
        <v>1697</v>
      </c>
      <c r="C2714" t="s">
        <v>6408</v>
      </c>
      <c r="D2714" t="s">
        <v>4678</v>
      </c>
      <c r="E2714" t="s">
        <v>20884</v>
      </c>
      <c r="F2714" t="s">
        <v>15937</v>
      </c>
      <c r="G2714" t="s">
        <v>3542</v>
      </c>
      <c r="H2714" t="s">
        <v>4658</v>
      </c>
      <c r="I2714" t="s">
        <v>22206</v>
      </c>
      <c r="J2714" t="s">
        <v>5823</v>
      </c>
      <c r="K2714" t="s">
        <v>3430</v>
      </c>
      <c r="L2714" t="s">
        <v>6409</v>
      </c>
      <c r="M2714" t="s">
        <v>6410</v>
      </c>
      <c r="O2714" t="s">
        <v>6407</v>
      </c>
      <c r="P2714">
        <v>131</v>
      </c>
      <c r="S2714" t="s">
        <v>15938</v>
      </c>
      <c r="T2714" t="s">
        <v>15938</v>
      </c>
      <c r="U2714" t="s">
        <v>15938</v>
      </c>
    </row>
    <row r="2715" spans="1:21" x14ac:dyDescent="0.2">
      <c r="A2715">
        <v>5349</v>
      </c>
      <c r="B2715" t="s">
        <v>1697</v>
      </c>
      <c r="C2715" t="s">
        <v>15939</v>
      </c>
      <c r="D2715" t="s">
        <v>15940</v>
      </c>
      <c r="I2715" t="s">
        <v>3389</v>
      </c>
      <c r="J2715" t="s">
        <v>4562</v>
      </c>
      <c r="K2715" t="s">
        <v>4150</v>
      </c>
      <c r="L2715" t="s">
        <v>15941</v>
      </c>
      <c r="M2715" t="s">
        <v>15942</v>
      </c>
      <c r="N2715" t="s">
        <v>3394</v>
      </c>
      <c r="Q2715" t="s">
        <v>4554</v>
      </c>
      <c r="R2715">
        <v>161</v>
      </c>
      <c r="S2715" t="s">
        <v>5020</v>
      </c>
      <c r="T2715" t="s">
        <v>5020</v>
      </c>
      <c r="U2715" t="s">
        <v>5020</v>
      </c>
    </row>
    <row r="2716" spans="1:21" x14ac:dyDescent="0.2">
      <c r="A2716">
        <v>535</v>
      </c>
      <c r="B2716" t="s">
        <v>1697</v>
      </c>
      <c r="C2716" t="s">
        <v>15943</v>
      </c>
      <c r="D2716" t="s">
        <v>15944</v>
      </c>
      <c r="F2716" t="s">
        <v>11428</v>
      </c>
      <c r="G2716" t="s">
        <v>6415</v>
      </c>
      <c r="H2716" t="s">
        <v>10791</v>
      </c>
      <c r="I2716" t="s">
        <v>5631</v>
      </c>
      <c r="J2716" t="s">
        <v>3587</v>
      </c>
      <c r="K2716" t="s">
        <v>3391</v>
      </c>
      <c r="L2716" t="s">
        <v>15945</v>
      </c>
      <c r="M2716" t="s">
        <v>15946</v>
      </c>
      <c r="N2716" t="s">
        <v>7517</v>
      </c>
      <c r="S2716" t="s">
        <v>15947</v>
      </c>
      <c r="T2716" t="s">
        <v>15947</v>
      </c>
      <c r="U2716" t="s">
        <v>15947</v>
      </c>
    </row>
    <row r="2717" spans="1:21" x14ac:dyDescent="0.2">
      <c r="A2717">
        <v>5351</v>
      </c>
      <c r="B2717" t="s">
        <v>1697</v>
      </c>
      <c r="C2717" t="s">
        <v>15948</v>
      </c>
      <c r="D2717" t="s">
        <v>7029</v>
      </c>
      <c r="F2717" t="s">
        <v>6175</v>
      </c>
      <c r="G2717" t="s">
        <v>5445</v>
      </c>
      <c r="H2717" t="s">
        <v>21678</v>
      </c>
      <c r="I2717" t="s">
        <v>3428</v>
      </c>
      <c r="J2717" t="s">
        <v>6825</v>
      </c>
      <c r="K2717" t="s">
        <v>3430</v>
      </c>
      <c r="L2717" t="s">
        <v>15949</v>
      </c>
      <c r="M2717" t="s">
        <v>15950</v>
      </c>
      <c r="Q2717" t="s">
        <v>6350</v>
      </c>
      <c r="R2717">
        <v>231</v>
      </c>
      <c r="S2717" t="s">
        <v>15951</v>
      </c>
      <c r="T2717" t="s">
        <v>15951</v>
      </c>
      <c r="U2717" t="s">
        <v>4977</v>
      </c>
    </row>
    <row r="2718" spans="1:21" x14ac:dyDescent="0.2">
      <c r="A2718">
        <v>5352</v>
      </c>
      <c r="B2718" t="s">
        <v>1697</v>
      </c>
      <c r="C2718" t="s">
        <v>15952</v>
      </c>
      <c r="D2718" t="s">
        <v>15953</v>
      </c>
      <c r="F2718" t="s">
        <v>7010</v>
      </c>
      <c r="G2718" t="s">
        <v>7763</v>
      </c>
      <c r="H2718" t="s">
        <v>4551</v>
      </c>
      <c r="I2718" t="s">
        <v>22206</v>
      </c>
      <c r="J2718" t="s">
        <v>5823</v>
      </c>
      <c r="K2718" t="s">
        <v>3422</v>
      </c>
      <c r="L2718" t="s">
        <v>15954</v>
      </c>
      <c r="M2718" t="s">
        <v>15955</v>
      </c>
      <c r="N2718" t="s">
        <v>5419</v>
      </c>
    </row>
    <row r="2719" spans="1:21" x14ac:dyDescent="0.2">
      <c r="A2719">
        <v>5353</v>
      </c>
      <c r="B2719" t="s">
        <v>1697</v>
      </c>
      <c r="C2719" t="s">
        <v>15760</v>
      </c>
      <c r="D2719" t="s">
        <v>7029</v>
      </c>
      <c r="F2719" t="s">
        <v>6175</v>
      </c>
      <c r="G2719" t="s">
        <v>3387</v>
      </c>
      <c r="H2719" t="s">
        <v>21679</v>
      </c>
      <c r="I2719" t="s">
        <v>5139</v>
      </c>
      <c r="J2719" t="s">
        <v>3679</v>
      </c>
      <c r="K2719" t="s">
        <v>3430</v>
      </c>
      <c r="L2719" t="s">
        <v>15761</v>
      </c>
      <c r="M2719" t="s">
        <v>15762</v>
      </c>
      <c r="N2719" t="s">
        <v>3394</v>
      </c>
      <c r="O2719" t="s">
        <v>10110</v>
      </c>
      <c r="P2719">
        <v>36</v>
      </c>
      <c r="Q2719" t="s">
        <v>6350</v>
      </c>
      <c r="R2719">
        <v>232</v>
      </c>
      <c r="S2719" t="s">
        <v>4402</v>
      </c>
      <c r="T2719" t="s">
        <v>4402</v>
      </c>
      <c r="U2719" t="s">
        <v>4402</v>
      </c>
    </row>
    <row r="2720" spans="1:21" x14ac:dyDescent="0.2">
      <c r="A2720">
        <v>5354</v>
      </c>
      <c r="B2720" t="s">
        <v>1697</v>
      </c>
      <c r="C2720" t="s">
        <v>15956</v>
      </c>
      <c r="D2720" t="s">
        <v>15957</v>
      </c>
      <c r="F2720" t="s">
        <v>7260</v>
      </c>
      <c r="G2720" t="s">
        <v>3535</v>
      </c>
      <c r="H2720" t="s">
        <v>11456</v>
      </c>
      <c r="I2720" t="s">
        <v>15959</v>
      </c>
      <c r="J2720" t="s">
        <v>3671</v>
      </c>
      <c r="K2720" t="s">
        <v>3430</v>
      </c>
      <c r="L2720" t="s">
        <v>15960</v>
      </c>
      <c r="M2720" t="s">
        <v>15961</v>
      </c>
      <c r="O2720" t="s">
        <v>3614</v>
      </c>
      <c r="P2720">
        <v>83</v>
      </c>
      <c r="Q2720" t="s">
        <v>4362</v>
      </c>
      <c r="R2720">
        <v>241</v>
      </c>
      <c r="S2720" t="s">
        <v>4521</v>
      </c>
      <c r="T2720" t="s">
        <v>4521</v>
      </c>
      <c r="U2720" t="s">
        <v>4521</v>
      </c>
    </row>
    <row r="2721" spans="1:21" x14ac:dyDescent="0.2">
      <c r="A2721">
        <v>5355</v>
      </c>
      <c r="B2721" t="s">
        <v>1697</v>
      </c>
      <c r="C2721" t="s">
        <v>15962</v>
      </c>
      <c r="D2721" t="s">
        <v>15963</v>
      </c>
      <c r="I2721" t="s">
        <v>6375</v>
      </c>
      <c r="J2721" t="s">
        <v>3628</v>
      </c>
      <c r="K2721" t="s">
        <v>4150</v>
      </c>
      <c r="L2721" t="s">
        <v>15964</v>
      </c>
      <c r="M2721" t="s">
        <v>15965</v>
      </c>
      <c r="N2721" t="s">
        <v>3394</v>
      </c>
      <c r="Q2721" t="s">
        <v>3396</v>
      </c>
      <c r="R2721">
        <v>204</v>
      </c>
      <c r="S2721" t="s">
        <v>6663</v>
      </c>
      <c r="T2721" t="s">
        <v>6663</v>
      </c>
      <c r="U2721" t="s">
        <v>6663</v>
      </c>
    </row>
    <row r="2722" spans="1:21" x14ac:dyDescent="0.2">
      <c r="A2722">
        <v>5356</v>
      </c>
      <c r="B2722" t="s">
        <v>1697</v>
      </c>
      <c r="C2722" t="s">
        <v>15966</v>
      </c>
      <c r="D2722" t="s">
        <v>5202</v>
      </c>
      <c r="E2722" t="s">
        <v>20878</v>
      </c>
      <c r="F2722" t="s">
        <v>7919</v>
      </c>
      <c r="G2722" t="s">
        <v>16766</v>
      </c>
      <c r="H2722" t="s">
        <v>6237</v>
      </c>
      <c r="I2722" t="s">
        <v>22206</v>
      </c>
      <c r="J2722" t="s">
        <v>5823</v>
      </c>
      <c r="K2722" t="s">
        <v>5005</v>
      </c>
      <c r="L2722" t="s">
        <v>15967</v>
      </c>
      <c r="M2722" t="s">
        <v>15968</v>
      </c>
      <c r="N2722" t="s">
        <v>6850</v>
      </c>
    </row>
    <row r="2723" spans="1:21" x14ac:dyDescent="0.2">
      <c r="A2723">
        <v>5357</v>
      </c>
      <c r="B2723" t="s">
        <v>3416</v>
      </c>
      <c r="C2723" t="s">
        <v>15969</v>
      </c>
      <c r="D2723" t="s">
        <v>15970</v>
      </c>
      <c r="F2723" t="s">
        <v>5773</v>
      </c>
      <c r="G2723" t="s">
        <v>3420</v>
      </c>
      <c r="H2723" t="s">
        <v>3421</v>
      </c>
      <c r="I2723" t="s">
        <v>22206</v>
      </c>
      <c r="J2723" t="s">
        <v>5823</v>
      </c>
      <c r="K2723" t="s">
        <v>6880</v>
      </c>
      <c r="L2723" t="s">
        <v>15971</v>
      </c>
      <c r="M2723" t="s">
        <v>15972</v>
      </c>
      <c r="S2723" t="s">
        <v>5332</v>
      </c>
      <c r="T2723" t="s">
        <v>5332</v>
      </c>
      <c r="U2723" t="s">
        <v>5332</v>
      </c>
    </row>
    <row r="2724" spans="1:21" x14ac:dyDescent="0.2">
      <c r="A2724">
        <v>5358</v>
      </c>
      <c r="B2724" t="s">
        <v>3416</v>
      </c>
      <c r="C2724" t="s">
        <v>15973</v>
      </c>
      <c r="D2724" t="s">
        <v>15974</v>
      </c>
      <c r="F2724" t="s">
        <v>5773</v>
      </c>
      <c r="G2724" t="s">
        <v>3420</v>
      </c>
      <c r="H2724" t="s">
        <v>3421</v>
      </c>
      <c r="I2724" t="s">
        <v>22254</v>
      </c>
      <c r="J2724" t="s">
        <v>5823</v>
      </c>
      <c r="K2724" t="s">
        <v>6880</v>
      </c>
      <c r="L2724" t="s">
        <v>15975</v>
      </c>
      <c r="M2724" t="s">
        <v>15976</v>
      </c>
      <c r="N2724" t="s">
        <v>15977</v>
      </c>
      <c r="S2724" t="s">
        <v>15978</v>
      </c>
      <c r="T2724" t="s">
        <v>15978</v>
      </c>
      <c r="U2724" t="s">
        <v>15978</v>
      </c>
    </row>
    <row r="2725" spans="1:21" x14ac:dyDescent="0.2">
      <c r="A2725">
        <v>5359</v>
      </c>
      <c r="B2725" t="s">
        <v>1697</v>
      </c>
      <c r="C2725" t="s">
        <v>15979</v>
      </c>
      <c r="D2725" t="s">
        <v>15980</v>
      </c>
      <c r="F2725" t="s">
        <v>7244</v>
      </c>
      <c r="G2725" t="s">
        <v>3387</v>
      </c>
      <c r="H2725" t="s">
        <v>7245</v>
      </c>
      <c r="I2725" t="s">
        <v>22206</v>
      </c>
      <c r="J2725" t="s">
        <v>5823</v>
      </c>
      <c r="K2725" t="s">
        <v>3430</v>
      </c>
      <c r="L2725" t="s">
        <v>15981</v>
      </c>
      <c r="M2725" t="s">
        <v>15982</v>
      </c>
      <c r="O2725" t="s">
        <v>3605</v>
      </c>
      <c r="P2725">
        <v>7</v>
      </c>
      <c r="S2725" t="s">
        <v>6248</v>
      </c>
      <c r="T2725" t="s">
        <v>6248</v>
      </c>
      <c r="U2725" t="s">
        <v>6248</v>
      </c>
    </row>
    <row r="2726" spans="1:21" x14ac:dyDescent="0.2">
      <c r="A2726">
        <v>536</v>
      </c>
      <c r="B2726" t="s">
        <v>3416</v>
      </c>
      <c r="C2726" t="s">
        <v>15983</v>
      </c>
      <c r="D2726" t="s">
        <v>15984</v>
      </c>
      <c r="F2726" t="s">
        <v>3419</v>
      </c>
      <c r="G2726" t="s">
        <v>3420</v>
      </c>
      <c r="H2726" t="s">
        <v>3421</v>
      </c>
      <c r="I2726" t="s">
        <v>22206</v>
      </c>
      <c r="J2726" t="s">
        <v>5823</v>
      </c>
      <c r="K2726" t="s">
        <v>5340</v>
      </c>
      <c r="L2726" t="s">
        <v>15985</v>
      </c>
      <c r="M2726" t="s">
        <v>15986</v>
      </c>
      <c r="S2726" t="s">
        <v>15987</v>
      </c>
      <c r="T2726" t="s">
        <v>15987</v>
      </c>
      <c r="U2726" t="s">
        <v>15987</v>
      </c>
    </row>
    <row r="2727" spans="1:21" x14ac:dyDescent="0.2">
      <c r="A2727">
        <v>5360</v>
      </c>
      <c r="B2727" t="s">
        <v>1697</v>
      </c>
      <c r="C2727" t="s">
        <v>15988</v>
      </c>
      <c r="D2727" t="s">
        <v>4997</v>
      </c>
      <c r="F2727" t="s">
        <v>6175</v>
      </c>
      <c r="G2727" t="s">
        <v>7091</v>
      </c>
      <c r="H2727" t="s">
        <v>4174</v>
      </c>
      <c r="I2727" t="s">
        <v>22206</v>
      </c>
      <c r="J2727" t="s">
        <v>5823</v>
      </c>
      <c r="K2727" t="s">
        <v>3921</v>
      </c>
      <c r="L2727" t="s">
        <v>15989</v>
      </c>
      <c r="M2727" t="s">
        <v>15990</v>
      </c>
      <c r="O2727" t="s">
        <v>10599</v>
      </c>
      <c r="P2727">
        <v>38</v>
      </c>
      <c r="S2727" t="s">
        <v>15991</v>
      </c>
      <c r="T2727" t="s">
        <v>15991</v>
      </c>
      <c r="U2727" t="s">
        <v>15991</v>
      </c>
    </row>
    <row r="2728" spans="1:21" x14ac:dyDescent="0.2">
      <c r="A2728">
        <v>5361</v>
      </c>
      <c r="B2728" t="s">
        <v>1697</v>
      </c>
      <c r="C2728" t="s">
        <v>15992</v>
      </c>
      <c r="D2728" t="s">
        <v>5202</v>
      </c>
      <c r="E2728" t="s">
        <v>20878</v>
      </c>
      <c r="F2728" t="s">
        <v>6837</v>
      </c>
      <c r="G2728" t="s">
        <v>5547</v>
      </c>
      <c r="H2728" t="s">
        <v>4174</v>
      </c>
      <c r="I2728" t="s">
        <v>22206</v>
      </c>
      <c r="J2728" t="s">
        <v>5823</v>
      </c>
      <c r="K2728" t="s">
        <v>3921</v>
      </c>
      <c r="L2728" t="s">
        <v>15993</v>
      </c>
      <c r="M2728" t="s">
        <v>15994</v>
      </c>
      <c r="N2728" t="s">
        <v>6840</v>
      </c>
      <c r="O2728" t="s">
        <v>6407</v>
      </c>
      <c r="P2728">
        <v>131</v>
      </c>
      <c r="S2728" t="s">
        <v>15995</v>
      </c>
      <c r="T2728" t="s">
        <v>15995</v>
      </c>
      <c r="U2728" t="s">
        <v>15995</v>
      </c>
    </row>
    <row r="2729" spans="1:21" x14ac:dyDescent="0.2">
      <c r="A2729">
        <v>5362</v>
      </c>
      <c r="B2729" t="s">
        <v>1697</v>
      </c>
      <c r="C2729" t="s">
        <v>15996</v>
      </c>
      <c r="D2729" t="s">
        <v>5202</v>
      </c>
      <c r="E2729" t="s">
        <v>20878</v>
      </c>
      <c r="F2729" t="s">
        <v>6837</v>
      </c>
      <c r="G2729" t="s">
        <v>16766</v>
      </c>
      <c r="H2729" t="s">
        <v>3421</v>
      </c>
      <c r="I2729" t="s">
        <v>22206</v>
      </c>
      <c r="J2729" t="s">
        <v>5823</v>
      </c>
      <c r="K2729" t="s">
        <v>3921</v>
      </c>
      <c r="L2729" t="s">
        <v>15997</v>
      </c>
      <c r="M2729" t="s">
        <v>15998</v>
      </c>
      <c r="N2729" t="s">
        <v>5419</v>
      </c>
    </row>
    <row r="2730" spans="1:21" x14ac:dyDescent="0.2">
      <c r="A2730">
        <v>5363</v>
      </c>
      <c r="B2730" t="s">
        <v>1697</v>
      </c>
      <c r="C2730" t="s">
        <v>15999</v>
      </c>
      <c r="D2730" t="s">
        <v>5202</v>
      </c>
      <c r="E2730" t="s">
        <v>20878</v>
      </c>
      <c r="F2730" t="s">
        <v>6837</v>
      </c>
      <c r="G2730" t="s">
        <v>16766</v>
      </c>
      <c r="H2730" t="s">
        <v>3421</v>
      </c>
      <c r="I2730" t="s">
        <v>22206</v>
      </c>
      <c r="J2730" t="s">
        <v>5823</v>
      </c>
      <c r="K2730" t="s">
        <v>3921</v>
      </c>
      <c r="L2730" t="s">
        <v>16000</v>
      </c>
      <c r="M2730" t="s">
        <v>16001</v>
      </c>
      <c r="N2730" t="s">
        <v>5419</v>
      </c>
    </row>
    <row r="2731" spans="1:21" x14ac:dyDescent="0.2">
      <c r="A2731">
        <v>5364</v>
      </c>
      <c r="B2731" t="s">
        <v>1697</v>
      </c>
      <c r="C2731" t="s">
        <v>16002</v>
      </c>
      <c r="D2731" t="s">
        <v>16003</v>
      </c>
      <c r="F2731" t="s">
        <v>7325</v>
      </c>
      <c r="G2731" t="s">
        <v>7763</v>
      </c>
      <c r="H2731" t="s">
        <v>4551</v>
      </c>
      <c r="I2731" t="s">
        <v>22206</v>
      </c>
      <c r="J2731" t="s">
        <v>5823</v>
      </c>
      <c r="K2731" t="s">
        <v>3422</v>
      </c>
      <c r="L2731" t="s">
        <v>16004</v>
      </c>
      <c r="M2731" t="s">
        <v>16005</v>
      </c>
      <c r="N2731" t="s">
        <v>5419</v>
      </c>
    </row>
    <row r="2732" spans="1:21" x14ac:dyDescent="0.2">
      <c r="A2732">
        <v>5365</v>
      </c>
      <c r="B2732" t="s">
        <v>1697</v>
      </c>
      <c r="C2732" t="s">
        <v>16006</v>
      </c>
      <c r="D2732" t="s">
        <v>4678</v>
      </c>
      <c r="E2732" t="s">
        <v>20884</v>
      </c>
      <c r="F2732" t="s">
        <v>7954</v>
      </c>
      <c r="G2732" t="s">
        <v>8324</v>
      </c>
      <c r="H2732" t="s">
        <v>4174</v>
      </c>
      <c r="I2732" t="s">
        <v>22206</v>
      </c>
      <c r="J2732" t="s">
        <v>5823</v>
      </c>
      <c r="K2732" t="s">
        <v>3921</v>
      </c>
      <c r="L2732" t="s">
        <v>16007</v>
      </c>
      <c r="M2732" t="s">
        <v>16008</v>
      </c>
      <c r="N2732" t="s">
        <v>6908</v>
      </c>
      <c r="O2732" t="s">
        <v>10603</v>
      </c>
      <c r="P2732">
        <v>138</v>
      </c>
      <c r="S2732" t="s">
        <v>4547</v>
      </c>
      <c r="T2732" t="s">
        <v>4547</v>
      </c>
      <c r="U2732" t="s">
        <v>4547</v>
      </c>
    </row>
    <row r="2733" spans="1:21" x14ac:dyDescent="0.2">
      <c r="A2733">
        <v>5366</v>
      </c>
      <c r="B2733" t="s">
        <v>1697</v>
      </c>
      <c r="C2733" t="s">
        <v>16009</v>
      </c>
      <c r="D2733" t="s">
        <v>4678</v>
      </c>
      <c r="E2733" t="s">
        <v>20884</v>
      </c>
      <c r="F2733" t="s">
        <v>7954</v>
      </c>
      <c r="G2733" t="s">
        <v>16766</v>
      </c>
      <c r="H2733" t="s">
        <v>6237</v>
      </c>
      <c r="I2733" t="s">
        <v>22206</v>
      </c>
      <c r="J2733" t="s">
        <v>5823</v>
      </c>
      <c r="K2733" t="s">
        <v>3921</v>
      </c>
      <c r="L2733" t="s">
        <v>16010</v>
      </c>
      <c r="M2733" t="s">
        <v>16011</v>
      </c>
      <c r="N2733" t="s">
        <v>6850</v>
      </c>
    </row>
    <row r="2734" spans="1:21" x14ac:dyDescent="0.2">
      <c r="A2734">
        <v>5367</v>
      </c>
      <c r="B2734" t="s">
        <v>1697</v>
      </c>
      <c r="C2734" t="s">
        <v>16012</v>
      </c>
      <c r="D2734" t="s">
        <v>4678</v>
      </c>
      <c r="E2734" t="s">
        <v>20884</v>
      </c>
      <c r="F2734" t="s">
        <v>8436</v>
      </c>
      <c r="G2734" t="s">
        <v>16766</v>
      </c>
      <c r="H2734" t="s">
        <v>3421</v>
      </c>
      <c r="I2734" t="s">
        <v>22206</v>
      </c>
      <c r="J2734" t="s">
        <v>5823</v>
      </c>
      <c r="K2734" t="s">
        <v>5005</v>
      </c>
      <c r="L2734" t="s">
        <v>16013</v>
      </c>
      <c r="M2734" t="s">
        <v>16014</v>
      </c>
      <c r="N2734" t="s">
        <v>5419</v>
      </c>
    </row>
    <row r="2735" spans="1:21" x14ac:dyDescent="0.2">
      <c r="A2735">
        <v>5368</v>
      </c>
      <c r="B2735" t="s">
        <v>1697</v>
      </c>
      <c r="C2735" t="s">
        <v>16015</v>
      </c>
      <c r="D2735" t="s">
        <v>7089</v>
      </c>
      <c r="F2735" t="s">
        <v>6158</v>
      </c>
      <c r="G2735" t="s">
        <v>3535</v>
      </c>
      <c r="H2735" t="s">
        <v>21680</v>
      </c>
      <c r="I2735" t="s">
        <v>4761</v>
      </c>
      <c r="J2735" t="s">
        <v>6376</v>
      </c>
      <c r="K2735" t="s">
        <v>3430</v>
      </c>
      <c r="L2735" t="s">
        <v>16016</v>
      </c>
      <c r="M2735" t="s">
        <v>16017</v>
      </c>
      <c r="N2735" t="s">
        <v>3394</v>
      </c>
      <c r="O2735" t="s">
        <v>9625</v>
      </c>
      <c r="P2735">
        <v>44</v>
      </c>
      <c r="Q2735" t="s">
        <v>4362</v>
      </c>
      <c r="R2735">
        <v>242</v>
      </c>
      <c r="S2735" t="s">
        <v>6319</v>
      </c>
      <c r="T2735" t="s">
        <v>6319</v>
      </c>
      <c r="U2735" t="s">
        <v>11176</v>
      </c>
    </row>
    <row r="2736" spans="1:21" x14ac:dyDescent="0.2">
      <c r="A2736">
        <v>5369</v>
      </c>
      <c r="B2736" t="s">
        <v>1697</v>
      </c>
      <c r="C2736" t="s">
        <v>16018</v>
      </c>
      <c r="D2736" t="s">
        <v>16019</v>
      </c>
      <c r="E2736" t="s">
        <v>20879</v>
      </c>
      <c r="F2736" t="s">
        <v>16020</v>
      </c>
      <c r="G2736" t="s">
        <v>3387</v>
      </c>
      <c r="H2736" t="s">
        <v>4174</v>
      </c>
      <c r="I2736" t="s">
        <v>22206</v>
      </c>
      <c r="J2736" t="s">
        <v>22352</v>
      </c>
      <c r="K2736" t="s">
        <v>3430</v>
      </c>
      <c r="L2736" t="s">
        <v>15712</v>
      </c>
      <c r="M2736" t="s">
        <v>15713</v>
      </c>
      <c r="O2736" t="s">
        <v>5725</v>
      </c>
      <c r="P2736">
        <v>88</v>
      </c>
      <c r="S2736" t="s">
        <v>6241</v>
      </c>
      <c r="T2736" t="s">
        <v>6241</v>
      </c>
      <c r="U2736" t="s">
        <v>6241</v>
      </c>
    </row>
    <row r="2737" spans="1:21" x14ac:dyDescent="0.2">
      <c r="A2737">
        <v>537</v>
      </c>
      <c r="B2737" t="s">
        <v>1697</v>
      </c>
      <c r="C2737" t="s">
        <v>16021</v>
      </c>
      <c r="D2737" t="s">
        <v>16022</v>
      </c>
      <c r="F2737" t="s">
        <v>11428</v>
      </c>
      <c r="G2737" t="s">
        <v>13498</v>
      </c>
      <c r="H2737" t="s">
        <v>4031</v>
      </c>
      <c r="I2737" t="s">
        <v>16023</v>
      </c>
      <c r="J2737" t="s">
        <v>4024</v>
      </c>
      <c r="K2737" t="s">
        <v>3422</v>
      </c>
      <c r="L2737" t="s">
        <v>16024</v>
      </c>
      <c r="M2737" t="s">
        <v>16025</v>
      </c>
      <c r="O2737" t="s">
        <v>5988</v>
      </c>
      <c r="P2737">
        <v>84</v>
      </c>
      <c r="Q2737" t="s">
        <v>4362</v>
      </c>
      <c r="R2737">
        <v>242</v>
      </c>
      <c r="S2737" t="s">
        <v>16026</v>
      </c>
      <c r="T2737" t="s">
        <v>16026</v>
      </c>
      <c r="U2737" t="s">
        <v>7095</v>
      </c>
    </row>
    <row r="2738" spans="1:21" x14ac:dyDescent="0.2">
      <c r="A2738">
        <v>5370</v>
      </c>
      <c r="B2738" t="s">
        <v>1697</v>
      </c>
      <c r="C2738" t="s">
        <v>16027</v>
      </c>
      <c r="D2738" t="s">
        <v>16028</v>
      </c>
      <c r="F2738" t="s">
        <v>14711</v>
      </c>
      <c r="G2738" t="s">
        <v>3625</v>
      </c>
      <c r="H2738" t="s">
        <v>4658</v>
      </c>
      <c r="I2738" t="s">
        <v>22206</v>
      </c>
      <c r="J2738" t="s">
        <v>5823</v>
      </c>
      <c r="K2738" t="s">
        <v>3430</v>
      </c>
      <c r="L2738" t="s">
        <v>16029</v>
      </c>
      <c r="M2738" t="s">
        <v>16030</v>
      </c>
      <c r="O2738" t="s">
        <v>9483</v>
      </c>
      <c r="P2738">
        <v>143</v>
      </c>
      <c r="S2738" t="s">
        <v>16031</v>
      </c>
      <c r="T2738" t="s">
        <v>16031</v>
      </c>
      <c r="U2738" t="s">
        <v>16031</v>
      </c>
    </row>
    <row r="2739" spans="1:21" x14ac:dyDescent="0.2">
      <c r="A2739">
        <v>5371</v>
      </c>
      <c r="B2739" t="s">
        <v>3416</v>
      </c>
      <c r="C2739" t="s">
        <v>10757</v>
      </c>
      <c r="D2739" t="s">
        <v>6964</v>
      </c>
      <c r="F2739" t="s">
        <v>5773</v>
      </c>
      <c r="G2739" t="s">
        <v>3420</v>
      </c>
      <c r="H2739" t="s">
        <v>3421</v>
      </c>
      <c r="I2739" t="s">
        <v>22206</v>
      </c>
      <c r="J2739" t="s">
        <v>5823</v>
      </c>
      <c r="K2739" t="s">
        <v>16032</v>
      </c>
      <c r="L2739" t="s">
        <v>16033</v>
      </c>
      <c r="M2739" t="s">
        <v>16034</v>
      </c>
      <c r="S2739" t="s">
        <v>8751</v>
      </c>
      <c r="T2739" t="s">
        <v>8751</v>
      </c>
      <c r="U2739" t="s">
        <v>8751</v>
      </c>
    </row>
    <row r="2740" spans="1:21" x14ac:dyDescent="0.2">
      <c r="A2740">
        <v>5372</v>
      </c>
      <c r="B2740" t="s">
        <v>3416</v>
      </c>
      <c r="C2740" t="s">
        <v>16035</v>
      </c>
      <c r="F2740" t="s">
        <v>5773</v>
      </c>
      <c r="G2740" t="s">
        <v>3420</v>
      </c>
      <c r="H2740" t="s">
        <v>3421</v>
      </c>
      <c r="I2740" t="s">
        <v>22206</v>
      </c>
      <c r="J2740" t="s">
        <v>5823</v>
      </c>
      <c r="K2740" t="s">
        <v>15891</v>
      </c>
      <c r="L2740" t="s">
        <v>16036</v>
      </c>
      <c r="M2740" t="s">
        <v>16037</v>
      </c>
      <c r="S2740" t="s">
        <v>14441</v>
      </c>
      <c r="T2740" t="s">
        <v>14441</v>
      </c>
      <c r="U2740" t="s">
        <v>14441</v>
      </c>
    </row>
    <row r="2741" spans="1:21" x14ac:dyDescent="0.2">
      <c r="A2741">
        <v>5373</v>
      </c>
      <c r="B2741" t="s">
        <v>3416</v>
      </c>
      <c r="C2741" t="s">
        <v>16038</v>
      </c>
      <c r="F2741" t="s">
        <v>5773</v>
      </c>
      <c r="G2741" t="s">
        <v>3420</v>
      </c>
      <c r="H2741" t="s">
        <v>3421</v>
      </c>
      <c r="I2741" t="s">
        <v>22206</v>
      </c>
      <c r="J2741" t="s">
        <v>5823</v>
      </c>
      <c r="K2741" t="s">
        <v>15891</v>
      </c>
      <c r="L2741" t="s">
        <v>16039</v>
      </c>
      <c r="M2741" t="s">
        <v>16040</v>
      </c>
      <c r="S2741" t="s">
        <v>14499</v>
      </c>
      <c r="T2741" t="s">
        <v>14499</v>
      </c>
      <c r="U2741" t="s">
        <v>14499</v>
      </c>
    </row>
    <row r="2742" spans="1:21" x14ac:dyDescent="0.2">
      <c r="A2742">
        <v>5374</v>
      </c>
      <c r="B2742" t="s">
        <v>1697</v>
      </c>
      <c r="C2742" t="s">
        <v>16041</v>
      </c>
      <c r="D2742" t="s">
        <v>4088</v>
      </c>
      <c r="F2742" t="s">
        <v>6926</v>
      </c>
      <c r="G2742" t="s">
        <v>3387</v>
      </c>
      <c r="H2742" t="s">
        <v>7490</v>
      </c>
      <c r="I2742" t="s">
        <v>4933</v>
      </c>
      <c r="J2742" t="s">
        <v>4505</v>
      </c>
      <c r="K2742" t="s">
        <v>3430</v>
      </c>
      <c r="L2742" t="s">
        <v>16042</v>
      </c>
      <c r="M2742" t="s">
        <v>16043</v>
      </c>
      <c r="O2742" t="s">
        <v>3718</v>
      </c>
      <c r="P2742">
        <v>94</v>
      </c>
      <c r="Q2742" t="s">
        <v>4485</v>
      </c>
      <c r="R2742">
        <v>203</v>
      </c>
      <c r="S2742" t="s">
        <v>7113</v>
      </c>
      <c r="T2742" t="s">
        <v>7113</v>
      </c>
      <c r="U2742" t="s">
        <v>16044</v>
      </c>
    </row>
    <row r="2743" spans="1:21" x14ac:dyDescent="0.2">
      <c r="A2743">
        <v>5375</v>
      </c>
      <c r="B2743" t="s">
        <v>1697</v>
      </c>
      <c r="C2743" t="s">
        <v>16045</v>
      </c>
      <c r="D2743" t="s">
        <v>6157</v>
      </c>
      <c r="F2743" t="s">
        <v>6158</v>
      </c>
      <c r="G2743" t="s">
        <v>3535</v>
      </c>
      <c r="H2743" t="s">
        <v>3912</v>
      </c>
      <c r="I2743" t="s">
        <v>3389</v>
      </c>
      <c r="J2743" t="s">
        <v>4562</v>
      </c>
      <c r="K2743" t="s">
        <v>3430</v>
      </c>
      <c r="L2743" t="s">
        <v>16046</v>
      </c>
      <c r="M2743" t="s">
        <v>16047</v>
      </c>
      <c r="N2743" t="s">
        <v>16048</v>
      </c>
      <c r="Q2743" t="s">
        <v>3396</v>
      </c>
      <c r="R2743">
        <v>210</v>
      </c>
      <c r="S2743" t="s">
        <v>4402</v>
      </c>
      <c r="T2743" t="s">
        <v>4402</v>
      </c>
      <c r="U2743" t="s">
        <v>4402</v>
      </c>
    </row>
    <row r="2744" spans="1:21" x14ac:dyDescent="0.2">
      <c r="A2744">
        <v>5376</v>
      </c>
      <c r="B2744" t="s">
        <v>1697</v>
      </c>
      <c r="C2744" t="s">
        <v>6228</v>
      </c>
      <c r="D2744" t="s">
        <v>7089</v>
      </c>
      <c r="F2744" t="s">
        <v>6175</v>
      </c>
      <c r="G2744" t="s">
        <v>3747</v>
      </c>
      <c r="H2744" t="s">
        <v>4174</v>
      </c>
      <c r="I2744" t="s">
        <v>22206</v>
      </c>
      <c r="J2744" t="s">
        <v>5823</v>
      </c>
      <c r="K2744" t="s">
        <v>3430</v>
      </c>
      <c r="L2744" t="s">
        <v>16049</v>
      </c>
      <c r="M2744" t="s">
        <v>16050</v>
      </c>
      <c r="O2744" t="s">
        <v>10336</v>
      </c>
      <c r="P2744">
        <v>124</v>
      </c>
      <c r="S2744" t="s">
        <v>16051</v>
      </c>
      <c r="T2744" t="s">
        <v>16051</v>
      </c>
      <c r="U2744" t="s">
        <v>16051</v>
      </c>
    </row>
    <row r="2745" spans="1:21" x14ac:dyDescent="0.2">
      <c r="A2745">
        <v>5377</v>
      </c>
      <c r="B2745" t="s">
        <v>1697</v>
      </c>
      <c r="C2745" t="s">
        <v>16052</v>
      </c>
      <c r="D2745" t="s">
        <v>16053</v>
      </c>
      <c r="F2745" t="s">
        <v>6158</v>
      </c>
      <c r="G2745" t="s">
        <v>4016</v>
      </c>
      <c r="H2745" t="s">
        <v>3793</v>
      </c>
      <c r="I2745" t="s">
        <v>16054</v>
      </c>
      <c r="J2745" t="s">
        <v>3827</v>
      </c>
      <c r="K2745" t="s">
        <v>3430</v>
      </c>
      <c r="L2745" t="s">
        <v>16055</v>
      </c>
      <c r="M2745" t="s">
        <v>16056</v>
      </c>
      <c r="O2745" t="s">
        <v>3718</v>
      </c>
      <c r="P2745">
        <v>19</v>
      </c>
      <c r="Q2745" t="s">
        <v>3396</v>
      </c>
      <c r="R2745">
        <v>213</v>
      </c>
      <c r="S2745" t="s">
        <v>16057</v>
      </c>
      <c r="T2745" t="s">
        <v>16057</v>
      </c>
      <c r="U2745" t="s">
        <v>16057</v>
      </c>
    </row>
    <row r="2746" spans="1:21" x14ac:dyDescent="0.2">
      <c r="A2746">
        <v>5378</v>
      </c>
      <c r="B2746" t="s">
        <v>1697</v>
      </c>
      <c r="C2746" t="s">
        <v>15902</v>
      </c>
      <c r="D2746" t="s">
        <v>4678</v>
      </c>
      <c r="E2746" t="s">
        <v>20884</v>
      </c>
      <c r="F2746" t="s">
        <v>7169</v>
      </c>
      <c r="G2746" t="s">
        <v>3885</v>
      </c>
      <c r="H2746" t="s">
        <v>4174</v>
      </c>
      <c r="I2746" t="s">
        <v>22206</v>
      </c>
      <c r="J2746" t="s">
        <v>5823</v>
      </c>
      <c r="K2746" t="s">
        <v>5005</v>
      </c>
      <c r="L2746" t="s">
        <v>16058</v>
      </c>
      <c r="M2746" t="s">
        <v>16059</v>
      </c>
      <c r="N2746" t="s">
        <v>6908</v>
      </c>
      <c r="O2746" t="s">
        <v>10570</v>
      </c>
      <c r="P2746">
        <v>31</v>
      </c>
      <c r="S2746" t="s">
        <v>12423</v>
      </c>
      <c r="T2746" t="s">
        <v>12423</v>
      </c>
      <c r="U2746" t="s">
        <v>12423</v>
      </c>
    </row>
    <row r="2747" spans="1:21" x14ac:dyDescent="0.2">
      <c r="A2747">
        <v>5379</v>
      </c>
      <c r="B2747" t="s">
        <v>1697</v>
      </c>
      <c r="C2747" t="s">
        <v>16060</v>
      </c>
      <c r="D2747" t="s">
        <v>5202</v>
      </c>
      <c r="E2747" t="s">
        <v>20879</v>
      </c>
      <c r="F2747" t="s">
        <v>6837</v>
      </c>
      <c r="G2747" t="s">
        <v>14794</v>
      </c>
      <c r="H2747" t="s">
        <v>4174</v>
      </c>
      <c r="I2747" t="s">
        <v>22206</v>
      </c>
      <c r="J2747" t="s">
        <v>5823</v>
      </c>
      <c r="K2747" t="s">
        <v>3921</v>
      </c>
      <c r="L2747" t="s">
        <v>16061</v>
      </c>
      <c r="M2747" t="s">
        <v>16062</v>
      </c>
      <c r="N2747" t="s">
        <v>6908</v>
      </c>
      <c r="O2747" t="s">
        <v>10570</v>
      </c>
      <c r="P2747">
        <v>31</v>
      </c>
      <c r="S2747" t="s">
        <v>5077</v>
      </c>
      <c r="T2747" t="s">
        <v>5077</v>
      </c>
      <c r="U2747" t="s">
        <v>5077</v>
      </c>
    </row>
    <row r="2748" spans="1:21" x14ac:dyDescent="0.2">
      <c r="A2748">
        <v>538</v>
      </c>
      <c r="B2748" t="s">
        <v>1697</v>
      </c>
      <c r="C2748" t="s">
        <v>16063</v>
      </c>
      <c r="D2748" t="s">
        <v>5055</v>
      </c>
      <c r="F2748" t="s">
        <v>6012</v>
      </c>
      <c r="G2748" t="s">
        <v>3535</v>
      </c>
      <c r="H2748" t="s">
        <v>3511</v>
      </c>
      <c r="I2748" t="s">
        <v>15425</v>
      </c>
      <c r="J2748" t="s">
        <v>5999</v>
      </c>
      <c r="K2748" t="s">
        <v>3497</v>
      </c>
      <c r="L2748" t="s">
        <v>16064</v>
      </c>
      <c r="M2748" t="s">
        <v>16065</v>
      </c>
      <c r="N2748" t="s">
        <v>3394</v>
      </c>
      <c r="O2748" t="s">
        <v>9026</v>
      </c>
      <c r="P2748">
        <v>40</v>
      </c>
      <c r="Q2748" t="s">
        <v>4362</v>
      </c>
      <c r="R2748">
        <v>241</v>
      </c>
      <c r="S2748" t="s">
        <v>15539</v>
      </c>
      <c r="T2748" t="s">
        <v>15539</v>
      </c>
      <c r="U2748" t="s">
        <v>4655</v>
      </c>
    </row>
    <row r="2749" spans="1:21" x14ac:dyDescent="0.2">
      <c r="A2749">
        <v>5380</v>
      </c>
      <c r="B2749" t="s">
        <v>1697</v>
      </c>
      <c r="C2749" t="s">
        <v>16066</v>
      </c>
      <c r="D2749" t="s">
        <v>16067</v>
      </c>
      <c r="F2749" t="s">
        <v>20877</v>
      </c>
      <c r="G2749" t="s">
        <v>3420</v>
      </c>
      <c r="H2749" t="s">
        <v>3421</v>
      </c>
      <c r="I2749" t="s">
        <v>6375</v>
      </c>
      <c r="J2749" t="s">
        <v>4505</v>
      </c>
      <c r="K2749" t="s">
        <v>4150</v>
      </c>
      <c r="L2749" t="s">
        <v>16068</v>
      </c>
      <c r="M2749" t="s">
        <v>16069</v>
      </c>
      <c r="N2749" t="s">
        <v>3394</v>
      </c>
      <c r="Q2749" t="s">
        <v>6336</v>
      </c>
      <c r="R2749">
        <v>230</v>
      </c>
      <c r="S2749" t="s">
        <v>12735</v>
      </c>
      <c r="T2749" t="s">
        <v>12735</v>
      </c>
      <c r="U2749" t="s">
        <v>12735</v>
      </c>
    </row>
    <row r="2750" spans="1:21" x14ac:dyDescent="0.2">
      <c r="A2750">
        <v>5381</v>
      </c>
      <c r="B2750" t="s">
        <v>1697</v>
      </c>
      <c r="C2750" t="s">
        <v>16070</v>
      </c>
      <c r="D2750" t="s">
        <v>16071</v>
      </c>
      <c r="F2750" t="s">
        <v>16072</v>
      </c>
      <c r="G2750" t="s">
        <v>3435</v>
      </c>
      <c r="H2750" t="s">
        <v>3511</v>
      </c>
      <c r="I2750" t="s">
        <v>7849</v>
      </c>
      <c r="J2750" t="s">
        <v>5837</v>
      </c>
      <c r="K2750" t="s">
        <v>3430</v>
      </c>
      <c r="L2750" t="s">
        <v>16073</v>
      </c>
      <c r="M2750" t="s">
        <v>16074</v>
      </c>
      <c r="N2750" t="s">
        <v>3394</v>
      </c>
      <c r="O2750" t="s">
        <v>6335</v>
      </c>
      <c r="P2750">
        <v>134</v>
      </c>
      <c r="Q2750" t="s">
        <v>6336</v>
      </c>
      <c r="R2750">
        <v>234</v>
      </c>
      <c r="S2750" t="s">
        <v>4402</v>
      </c>
      <c r="T2750" t="s">
        <v>4402</v>
      </c>
      <c r="U2750" t="s">
        <v>4402</v>
      </c>
    </row>
    <row r="2751" spans="1:21" x14ac:dyDescent="0.2">
      <c r="A2751">
        <v>5383</v>
      </c>
      <c r="B2751" t="s">
        <v>1697</v>
      </c>
      <c r="C2751" t="s">
        <v>7161</v>
      </c>
      <c r="D2751" t="s">
        <v>16075</v>
      </c>
      <c r="F2751" t="s">
        <v>3833</v>
      </c>
      <c r="G2751" t="s">
        <v>3625</v>
      </c>
      <c r="H2751" t="s">
        <v>3945</v>
      </c>
      <c r="I2751" t="s">
        <v>22206</v>
      </c>
      <c r="J2751" t="s">
        <v>5823</v>
      </c>
      <c r="K2751" t="s">
        <v>3430</v>
      </c>
      <c r="L2751" t="s">
        <v>16076</v>
      </c>
      <c r="M2751" t="s">
        <v>16077</v>
      </c>
      <c r="O2751" t="s">
        <v>3605</v>
      </c>
      <c r="P2751">
        <v>74</v>
      </c>
      <c r="S2751" t="s">
        <v>7113</v>
      </c>
      <c r="T2751" t="s">
        <v>7113</v>
      </c>
      <c r="U2751" t="s">
        <v>7113</v>
      </c>
    </row>
    <row r="2752" spans="1:21" x14ac:dyDescent="0.2">
      <c r="A2752">
        <v>5384</v>
      </c>
      <c r="B2752" t="s">
        <v>1697</v>
      </c>
      <c r="C2752" t="s">
        <v>16078</v>
      </c>
      <c r="D2752" t="s">
        <v>16079</v>
      </c>
      <c r="E2752" t="s">
        <v>20884</v>
      </c>
      <c r="F2752" t="s">
        <v>15937</v>
      </c>
      <c r="G2752" t="s">
        <v>3387</v>
      </c>
      <c r="H2752" t="s">
        <v>4658</v>
      </c>
      <c r="I2752" t="s">
        <v>22206</v>
      </c>
      <c r="J2752" t="s">
        <v>5823</v>
      </c>
      <c r="K2752" t="s">
        <v>3430</v>
      </c>
      <c r="L2752" t="s">
        <v>16080</v>
      </c>
      <c r="M2752" t="s">
        <v>16081</v>
      </c>
      <c r="O2752" t="s">
        <v>6407</v>
      </c>
      <c r="P2752">
        <v>131</v>
      </c>
      <c r="S2752" t="s">
        <v>4233</v>
      </c>
      <c r="T2752" t="s">
        <v>4233</v>
      </c>
      <c r="U2752" t="s">
        <v>4233</v>
      </c>
    </row>
    <row r="2753" spans="1:21" x14ac:dyDescent="0.2">
      <c r="A2753">
        <v>5385</v>
      </c>
      <c r="B2753" t="s">
        <v>1697</v>
      </c>
      <c r="C2753" t="s">
        <v>16082</v>
      </c>
      <c r="D2753" t="s">
        <v>7089</v>
      </c>
      <c r="F2753" t="s">
        <v>8660</v>
      </c>
      <c r="G2753" t="s">
        <v>7763</v>
      </c>
      <c r="H2753" t="s">
        <v>4551</v>
      </c>
      <c r="I2753" t="s">
        <v>16083</v>
      </c>
      <c r="J2753" t="s">
        <v>4455</v>
      </c>
      <c r="K2753" t="s">
        <v>3430</v>
      </c>
      <c r="L2753" t="s">
        <v>16084</v>
      </c>
      <c r="M2753" t="s">
        <v>16085</v>
      </c>
      <c r="N2753" t="s">
        <v>16086</v>
      </c>
    </row>
    <row r="2754" spans="1:21" x14ac:dyDescent="0.2">
      <c r="A2754">
        <v>5386</v>
      </c>
      <c r="B2754" t="s">
        <v>1697</v>
      </c>
      <c r="C2754" t="s">
        <v>16087</v>
      </c>
      <c r="D2754" t="s">
        <v>16088</v>
      </c>
      <c r="F2754" t="s">
        <v>3833</v>
      </c>
      <c r="G2754" t="s">
        <v>3387</v>
      </c>
      <c r="H2754" t="s">
        <v>6927</v>
      </c>
      <c r="I2754" t="s">
        <v>3627</v>
      </c>
      <c r="J2754" t="s">
        <v>3671</v>
      </c>
      <c r="K2754" t="s">
        <v>3430</v>
      </c>
      <c r="L2754" t="s">
        <v>16089</v>
      </c>
      <c r="M2754" t="s">
        <v>16090</v>
      </c>
      <c r="O2754" t="s">
        <v>3598</v>
      </c>
      <c r="P2754">
        <v>73</v>
      </c>
      <c r="Q2754" t="s">
        <v>4485</v>
      </c>
      <c r="R2754">
        <v>173</v>
      </c>
      <c r="S2754" t="s">
        <v>16091</v>
      </c>
      <c r="T2754" t="s">
        <v>5020</v>
      </c>
      <c r="U2754" t="s">
        <v>5020</v>
      </c>
    </row>
    <row r="2755" spans="1:21" x14ac:dyDescent="0.2">
      <c r="A2755">
        <v>5387</v>
      </c>
      <c r="B2755" t="s">
        <v>1697</v>
      </c>
      <c r="C2755" t="s">
        <v>16092</v>
      </c>
      <c r="D2755" t="s">
        <v>4678</v>
      </c>
      <c r="E2755" t="s">
        <v>20884</v>
      </c>
      <c r="F2755" t="s">
        <v>16093</v>
      </c>
      <c r="G2755" t="s">
        <v>3535</v>
      </c>
      <c r="H2755" t="s">
        <v>4658</v>
      </c>
      <c r="I2755" t="s">
        <v>22206</v>
      </c>
      <c r="J2755" t="s">
        <v>5823</v>
      </c>
      <c r="K2755" t="s">
        <v>3921</v>
      </c>
      <c r="L2755" t="s">
        <v>16094</v>
      </c>
      <c r="M2755" t="s">
        <v>16095</v>
      </c>
      <c r="O2755" t="s">
        <v>4232</v>
      </c>
      <c r="P2755">
        <v>67</v>
      </c>
      <c r="S2755" t="s">
        <v>13047</v>
      </c>
      <c r="T2755" t="s">
        <v>13047</v>
      </c>
      <c r="U2755" t="s">
        <v>13047</v>
      </c>
    </row>
    <row r="2756" spans="1:21" x14ac:dyDescent="0.2">
      <c r="A2756">
        <v>5388</v>
      </c>
      <c r="B2756" t="s">
        <v>1697</v>
      </c>
      <c r="C2756" t="s">
        <v>16096</v>
      </c>
      <c r="D2756" t="s">
        <v>7029</v>
      </c>
      <c r="F2756" t="s">
        <v>6175</v>
      </c>
      <c r="G2756" t="s">
        <v>8942</v>
      </c>
      <c r="H2756" t="s">
        <v>16097</v>
      </c>
      <c r="I2756" t="s">
        <v>22206</v>
      </c>
      <c r="J2756" t="s">
        <v>5823</v>
      </c>
      <c r="K2756" t="s">
        <v>3430</v>
      </c>
      <c r="L2756" t="s">
        <v>16098</v>
      </c>
      <c r="M2756" t="s">
        <v>16099</v>
      </c>
      <c r="O2756" t="s">
        <v>10599</v>
      </c>
      <c r="P2756">
        <v>38</v>
      </c>
      <c r="S2756" t="s">
        <v>16100</v>
      </c>
      <c r="T2756" t="s">
        <v>16100</v>
      </c>
      <c r="U2756" t="s">
        <v>16100</v>
      </c>
    </row>
    <row r="2757" spans="1:21" x14ac:dyDescent="0.2">
      <c r="A2757">
        <v>5389</v>
      </c>
      <c r="B2757" t="s">
        <v>1697</v>
      </c>
      <c r="C2757" t="s">
        <v>16101</v>
      </c>
      <c r="D2757" t="s">
        <v>5202</v>
      </c>
      <c r="E2757" t="s">
        <v>20878</v>
      </c>
      <c r="F2757" t="s">
        <v>6837</v>
      </c>
      <c r="G2757" t="s">
        <v>5547</v>
      </c>
      <c r="H2757" t="s">
        <v>4174</v>
      </c>
      <c r="I2757" t="s">
        <v>22206</v>
      </c>
      <c r="J2757" t="s">
        <v>5823</v>
      </c>
      <c r="K2757" t="s">
        <v>3430</v>
      </c>
      <c r="L2757" t="s">
        <v>16102</v>
      </c>
      <c r="M2757" t="s">
        <v>16103</v>
      </c>
      <c r="N2757" t="s">
        <v>6840</v>
      </c>
      <c r="O2757" t="s">
        <v>10599</v>
      </c>
      <c r="P2757">
        <v>38</v>
      </c>
      <c r="S2757" t="s">
        <v>8931</v>
      </c>
      <c r="T2757" t="s">
        <v>8931</v>
      </c>
      <c r="U2757" t="s">
        <v>8931</v>
      </c>
    </row>
    <row r="2758" spans="1:21" x14ac:dyDescent="0.2">
      <c r="A2758">
        <v>5390</v>
      </c>
      <c r="B2758" t="s">
        <v>1697</v>
      </c>
      <c r="C2758" t="s">
        <v>16104</v>
      </c>
      <c r="D2758" t="s">
        <v>16105</v>
      </c>
      <c r="F2758" t="s">
        <v>16106</v>
      </c>
      <c r="G2758" t="s">
        <v>5888</v>
      </c>
      <c r="H2758" t="s">
        <v>14496</v>
      </c>
      <c r="I2758" t="s">
        <v>22206</v>
      </c>
      <c r="J2758" t="s">
        <v>5823</v>
      </c>
      <c r="K2758" t="s">
        <v>3430</v>
      </c>
      <c r="L2758" t="s">
        <v>16107</v>
      </c>
      <c r="M2758" t="s">
        <v>16108</v>
      </c>
      <c r="O2758" t="s">
        <v>10599</v>
      </c>
      <c r="P2758">
        <v>38</v>
      </c>
      <c r="S2758" t="s">
        <v>5295</v>
      </c>
      <c r="T2758" t="s">
        <v>5295</v>
      </c>
      <c r="U2758" t="s">
        <v>5295</v>
      </c>
    </row>
    <row r="2759" spans="1:21" x14ac:dyDescent="0.2">
      <c r="A2759">
        <v>5391</v>
      </c>
      <c r="B2759" t="s">
        <v>1697</v>
      </c>
      <c r="C2759" t="s">
        <v>16109</v>
      </c>
      <c r="D2759" t="s">
        <v>16110</v>
      </c>
      <c r="F2759" t="s">
        <v>3833</v>
      </c>
      <c r="G2759" t="s">
        <v>3387</v>
      </c>
      <c r="H2759" t="s">
        <v>3640</v>
      </c>
      <c r="I2759" t="s">
        <v>16111</v>
      </c>
      <c r="J2759" t="s">
        <v>3725</v>
      </c>
      <c r="K2759" t="s">
        <v>3430</v>
      </c>
      <c r="L2759" t="s">
        <v>16112</v>
      </c>
      <c r="M2759" t="s">
        <v>16113</v>
      </c>
      <c r="N2759" t="s">
        <v>3394</v>
      </c>
      <c r="O2759" t="s">
        <v>4653</v>
      </c>
      <c r="P2759">
        <v>21</v>
      </c>
      <c r="Q2759" t="s">
        <v>4401</v>
      </c>
      <c r="R2759">
        <v>222</v>
      </c>
      <c r="S2759" t="s">
        <v>4835</v>
      </c>
      <c r="T2759" t="s">
        <v>4835</v>
      </c>
      <c r="U2759" t="s">
        <v>4835</v>
      </c>
    </row>
    <row r="2760" spans="1:21" x14ac:dyDescent="0.2">
      <c r="A2760">
        <v>5393</v>
      </c>
      <c r="B2760" t="s">
        <v>1697</v>
      </c>
      <c r="C2760" t="s">
        <v>16114</v>
      </c>
      <c r="F2760" t="s">
        <v>7244</v>
      </c>
      <c r="G2760" t="s">
        <v>3387</v>
      </c>
      <c r="H2760" t="s">
        <v>16115</v>
      </c>
      <c r="I2760" t="s">
        <v>8426</v>
      </c>
      <c r="J2760" t="s">
        <v>10200</v>
      </c>
      <c r="K2760" t="s">
        <v>3430</v>
      </c>
      <c r="L2760" t="s">
        <v>16116</v>
      </c>
      <c r="M2760" t="s">
        <v>16117</v>
      </c>
      <c r="O2760" t="s">
        <v>3598</v>
      </c>
      <c r="P2760">
        <v>95</v>
      </c>
      <c r="Q2760" t="s">
        <v>4485</v>
      </c>
      <c r="R2760">
        <v>203</v>
      </c>
      <c r="S2760" t="s">
        <v>15798</v>
      </c>
      <c r="T2760" t="s">
        <v>15391</v>
      </c>
      <c r="U2760" t="s">
        <v>6241</v>
      </c>
    </row>
    <row r="2761" spans="1:21" x14ac:dyDescent="0.2">
      <c r="A2761">
        <v>5394</v>
      </c>
      <c r="B2761" t="s">
        <v>1697</v>
      </c>
      <c r="C2761" t="s">
        <v>16118</v>
      </c>
      <c r="D2761" t="s">
        <v>4678</v>
      </c>
      <c r="E2761" t="s">
        <v>20884</v>
      </c>
      <c r="F2761" t="s">
        <v>7169</v>
      </c>
      <c r="G2761" t="s">
        <v>3535</v>
      </c>
      <c r="H2761" t="s">
        <v>3945</v>
      </c>
      <c r="I2761" t="s">
        <v>12717</v>
      </c>
      <c r="J2761" t="s">
        <v>6431</v>
      </c>
      <c r="K2761" t="s">
        <v>3430</v>
      </c>
      <c r="L2761" t="s">
        <v>16120</v>
      </c>
      <c r="M2761" t="s">
        <v>16121</v>
      </c>
      <c r="O2761" t="s">
        <v>20885</v>
      </c>
      <c r="P2761">
        <v>35</v>
      </c>
      <c r="Q2761" t="s">
        <v>6350</v>
      </c>
      <c r="R2761">
        <v>231</v>
      </c>
      <c r="S2761" t="s">
        <v>4493</v>
      </c>
      <c r="T2761" t="s">
        <v>4493</v>
      </c>
      <c r="U2761" t="s">
        <v>4493</v>
      </c>
    </row>
    <row r="2762" spans="1:21" x14ac:dyDescent="0.2">
      <c r="A2762">
        <v>5395</v>
      </c>
      <c r="B2762" t="s">
        <v>1697</v>
      </c>
      <c r="C2762" t="s">
        <v>16122</v>
      </c>
      <c r="D2762" t="s">
        <v>4678</v>
      </c>
      <c r="E2762" t="s">
        <v>20884</v>
      </c>
      <c r="F2762" t="s">
        <v>8436</v>
      </c>
      <c r="G2762" t="s">
        <v>3535</v>
      </c>
      <c r="H2762" t="s">
        <v>14473</v>
      </c>
      <c r="I2762" t="s">
        <v>3389</v>
      </c>
      <c r="J2762" t="s">
        <v>5837</v>
      </c>
      <c r="K2762" t="s">
        <v>3430</v>
      </c>
      <c r="L2762" t="s">
        <v>16123</v>
      </c>
      <c r="M2762" t="s">
        <v>16124</v>
      </c>
      <c r="O2762" t="s">
        <v>6335</v>
      </c>
      <c r="P2762">
        <v>134</v>
      </c>
      <c r="Q2762" t="s">
        <v>6336</v>
      </c>
      <c r="R2762">
        <v>234</v>
      </c>
      <c r="S2762" t="s">
        <v>6162</v>
      </c>
      <c r="T2762" t="s">
        <v>6162</v>
      </c>
      <c r="U2762" t="s">
        <v>6162</v>
      </c>
    </row>
    <row r="2763" spans="1:21" x14ac:dyDescent="0.2">
      <c r="A2763">
        <v>5396</v>
      </c>
      <c r="B2763" t="s">
        <v>1697</v>
      </c>
      <c r="C2763" t="s">
        <v>16125</v>
      </c>
      <c r="D2763" t="s">
        <v>5202</v>
      </c>
      <c r="E2763" t="s">
        <v>20878</v>
      </c>
      <c r="F2763" t="s">
        <v>6837</v>
      </c>
      <c r="G2763" t="s">
        <v>16766</v>
      </c>
      <c r="H2763" t="s">
        <v>3421</v>
      </c>
      <c r="I2763" t="s">
        <v>22206</v>
      </c>
      <c r="J2763" t="s">
        <v>5823</v>
      </c>
      <c r="K2763" t="s">
        <v>3921</v>
      </c>
      <c r="L2763" t="s">
        <v>16126</v>
      </c>
      <c r="M2763" t="s">
        <v>16127</v>
      </c>
      <c r="N2763" t="s">
        <v>5419</v>
      </c>
    </row>
    <row r="2764" spans="1:21" x14ac:dyDescent="0.2">
      <c r="A2764">
        <v>5398</v>
      </c>
      <c r="B2764" t="s">
        <v>1697</v>
      </c>
      <c r="C2764" t="s">
        <v>16128</v>
      </c>
      <c r="D2764" t="s">
        <v>6603</v>
      </c>
      <c r="F2764" t="s">
        <v>12285</v>
      </c>
      <c r="G2764" t="s">
        <v>4593</v>
      </c>
      <c r="H2764" t="s">
        <v>4174</v>
      </c>
      <c r="I2764" t="s">
        <v>4650</v>
      </c>
      <c r="J2764" t="s">
        <v>6431</v>
      </c>
      <c r="K2764" t="s">
        <v>3430</v>
      </c>
      <c r="L2764" t="s">
        <v>6605</v>
      </c>
      <c r="M2764" t="s">
        <v>6606</v>
      </c>
      <c r="O2764" t="s">
        <v>10336</v>
      </c>
      <c r="P2764">
        <v>124</v>
      </c>
      <c r="Q2764" t="s">
        <v>4401</v>
      </c>
      <c r="R2764">
        <v>222</v>
      </c>
      <c r="S2764" t="s">
        <v>4233</v>
      </c>
      <c r="T2764" t="s">
        <v>4111</v>
      </c>
      <c r="U2764" t="s">
        <v>4111</v>
      </c>
    </row>
    <row r="2765" spans="1:21" ht="178.5" x14ac:dyDescent="0.2">
      <c r="A2765">
        <v>540</v>
      </c>
      <c r="B2765" t="s">
        <v>1697</v>
      </c>
      <c r="C2765" t="s">
        <v>16129</v>
      </c>
      <c r="D2765" t="s">
        <v>16130</v>
      </c>
      <c r="F2765" t="s">
        <v>3585</v>
      </c>
      <c r="G2765" t="s">
        <v>16131</v>
      </c>
      <c r="H2765" t="s">
        <v>6861</v>
      </c>
      <c r="I2765" t="s">
        <v>7809</v>
      </c>
      <c r="J2765" t="s">
        <v>10071</v>
      </c>
      <c r="K2765" t="s">
        <v>3497</v>
      </c>
      <c r="L2765" t="s">
        <v>16132</v>
      </c>
      <c r="M2765" t="s">
        <v>16133</v>
      </c>
      <c r="N2765" s="54" t="s">
        <v>16134</v>
      </c>
      <c r="O2765" t="s">
        <v>8959</v>
      </c>
      <c r="P2765">
        <v>49</v>
      </c>
      <c r="Q2765" t="s">
        <v>4362</v>
      </c>
      <c r="R2765">
        <v>241</v>
      </c>
      <c r="S2765" t="s">
        <v>16135</v>
      </c>
      <c r="T2765" t="s">
        <v>16135</v>
      </c>
      <c r="U2765" t="s">
        <v>10262</v>
      </c>
    </row>
    <row r="2766" spans="1:21" x14ac:dyDescent="0.2">
      <c r="A2766">
        <v>5401</v>
      </c>
      <c r="B2766" t="s">
        <v>1697</v>
      </c>
      <c r="C2766" t="s">
        <v>16136</v>
      </c>
      <c r="D2766" t="s">
        <v>16137</v>
      </c>
      <c r="F2766" t="s">
        <v>16138</v>
      </c>
      <c r="G2766" t="s">
        <v>7644</v>
      </c>
      <c r="H2766" t="s">
        <v>7018</v>
      </c>
      <c r="I2766" t="s">
        <v>5631</v>
      </c>
      <c r="J2766" t="s">
        <v>3827</v>
      </c>
      <c r="K2766" t="s">
        <v>3422</v>
      </c>
      <c r="L2766" t="s">
        <v>16139</v>
      </c>
      <c r="M2766" t="s">
        <v>16140</v>
      </c>
      <c r="N2766" t="s">
        <v>3394</v>
      </c>
      <c r="O2766" t="s">
        <v>6570</v>
      </c>
      <c r="P2766">
        <v>52</v>
      </c>
      <c r="Q2766" t="s">
        <v>5178</v>
      </c>
      <c r="R2766">
        <v>151</v>
      </c>
      <c r="S2766" t="s">
        <v>8175</v>
      </c>
      <c r="T2766" t="s">
        <v>8175</v>
      </c>
      <c r="U2766" t="s">
        <v>3811</v>
      </c>
    </row>
    <row r="2767" spans="1:21" x14ac:dyDescent="0.2">
      <c r="A2767">
        <v>5402</v>
      </c>
      <c r="B2767" t="s">
        <v>1697</v>
      </c>
      <c r="C2767" t="s">
        <v>16141</v>
      </c>
      <c r="D2767" t="s">
        <v>16142</v>
      </c>
      <c r="F2767" t="s">
        <v>3833</v>
      </c>
      <c r="G2767" t="s">
        <v>3387</v>
      </c>
      <c r="H2767" t="s">
        <v>21681</v>
      </c>
      <c r="I2767" t="s">
        <v>8790</v>
      </c>
      <c r="J2767" t="s">
        <v>3671</v>
      </c>
      <c r="K2767" t="s">
        <v>3422</v>
      </c>
      <c r="L2767" t="s">
        <v>4274</v>
      </c>
      <c r="M2767" t="s">
        <v>4275</v>
      </c>
      <c r="O2767" t="s">
        <v>6551</v>
      </c>
      <c r="P2767">
        <v>55</v>
      </c>
      <c r="Q2767" t="s">
        <v>5178</v>
      </c>
      <c r="R2767">
        <v>151</v>
      </c>
      <c r="S2767" t="s">
        <v>8494</v>
      </c>
      <c r="T2767" t="s">
        <v>8494</v>
      </c>
      <c r="U2767" t="s">
        <v>5020</v>
      </c>
    </row>
    <row r="2768" spans="1:21" x14ac:dyDescent="0.2">
      <c r="A2768">
        <v>5403</v>
      </c>
      <c r="B2768" t="s">
        <v>1697</v>
      </c>
      <c r="C2768" t="s">
        <v>16144</v>
      </c>
      <c r="D2768" t="s">
        <v>16145</v>
      </c>
      <c r="F2768" t="s">
        <v>7325</v>
      </c>
      <c r="G2768" t="s">
        <v>7763</v>
      </c>
      <c r="H2768" t="s">
        <v>4551</v>
      </c>
      <c r="I2768" t="s">
        <v>22206</v>
      </c>
      <c r="J2768" t="s">
        <v>5823</v>
      </c>
      <c r="K2768" t="s">
        <v>3422</v>
      </c>
      <c r="L2768" t="s">
        <v>16146</v>
      </c>
      <c r="M2768" t="s">
        <v>16147</v>
      </c>
      <c r="N2768" t="s">
        <v>5419</v>
      </c>
    </row>
    <row r="2769" spans="1:21" x14ac:dyDescent="0.2">
      <c r="A2769">
        <v>5404</v>
      </c>
      <c r="B2769" t="s">
        <v>1697</v>
      </c>
      <c r="C2769" t="s">
        <v>16148</v>
      </c>
      <c r="D2769" t="s">
        <v>5202</v>
      </c>
      <c r="E2769" t="s">
        <v>20879</v>
      </c>
      <c r="F2769" t="s">
        <v>8927</v>
      </c>
      <c r="G2769" t="s">
        <v>3387</v>
      </c>
      <c r="H2769" t="s">
        <v>4174</v>
      </c>
      <c r="I2769" t="s">
        <v>22206</v>
      </c>
      <c r="J2769" t="s">
        <v>5823</v>
      </c>
      <c r="K2769" t="s">
        <v>3497</v>
      </c>
      <c r="L2769" t="s">
        <v>16149</v>
      </c>
      <c r="M2769" t="s">
        <v>16150</v>
      </c>
      <c r="O2769" t="s">
        <v>4281</v>
      </c>
      <c r="P2769">
        <v>68</v>
      </c>
      <c r="S2769" t="s">
        <v>6890</v>
      </c>
      <c r="T2769" t="s">
        <v>6890</v>
      </c>
      <c r="U2769" t="s">
        <v>6890</v>
      </c>
    </row>
    <row r="2770" spans="1:21" x14ac:dyDescent="0.2">
      <c r="A2770">
        <v>5405</v>
      </c>
      <c r="B2770" t="s">
        <v>1697</v>
      </c>
      <c r="C2770" t="s">
        <v>16151</v>
      </c>
      <c r="D2770" t="s">
        <v>5202</v>
      </c>
      <c r="F2770" t="s">
        <v>8927</v>
      </c>
      <c r="G2770" t="s">
        <v>3747</v>
      </c>
      <c r="H2770" t="s">
        <v>4174</v>
      </c>
      <c r="I2770" t="s">
        <v>22206</v>
      </c>
      <c r="J2770" t="s">
        <v>5823</v>
      </c>
      <c r="K2770" t="s">
        <v>3497</v>
      </c>
      <c r="L2770" t="s">
        <v>16152</v>
      </c>
      <c r="M2770" t="s">
        <v>16153</v>
      </c>
      <c r="O2770" t="s">
        <v>4281</v>
      </c>
      <c r="P2770">
        <v>68</v>
      </c>
      <c r="S2770" t="s">
        <v>12392</v>
      </c>
      <c r="T2770" t="s">
        <v>12392</v>
      </c>
      <c r="U2770" t="s">
        <v>12392</v>
      </c>
    </row>
    <row r="2771" spans="1:21" x14ac:dyDescent="0.2">
      <c r="A2771">
        <v>5406</v>
      </c>
      <c r="B2771" t="s">
        <v>1697</v>
      </c>
      <c r="C2771" t="s">
        <v>16154</v>
      </c>
      <c r="D2771" t="s">
        <v>5202</v>
      </c>
      <c r="E2771" t="s">
        <v>20878</v>
      </c>
      <c r="F2771" t="s">
        <v>8177</v>
      </c>
      <c r="G2771" t="s">
        <v>16766</v>
      </c>
      <c r="H2771" t="s">
        <v>3421</v>
      </c>
      <c r="I2771" t="s">
        <v>22206</v>
      </c>
      <c r="J2771" t="s">
        <v>5823</v>
      </c>
      <c r="K2771" t="s">
        <v>3921</v>
      </c>
      <c r="L2771" t="s">
        <v>16155</v>
      </c>
      <c r="M2771" t="s">
        <v>16156</v>
      </c>
      <c r="N2771" t="s">
        <v>5419</v>
      </c>
    </row>
    <row r="2772" spans="1:21" x14ac:dyDescent="0.2">
      <c r="A2772">
        <v>5407</v>
      </c>
      <c r="B2772" t="s">
        <v>1697</v>
      </c>
      <c r="C2772" t="s">
        <v>16157</v>
      </c>
      <c r="D2772" t="s">
        <v>5202</v>
      </c>
      <c r="E2772" t="s">
        <v>20878</v>
      </c>
      <c r="F2772" t="s">
        <v>16158</v>
      </c>
      <c r="G2772" t="s">
        <v>8100</v>
      </c>
      <c r="H2772" t="s">
        <v>4658</v>
      </c>
      <c r="I2772" t="s">
        <v>22206</v>
      </c>
      <c r="J2772" t="s">
        <v>5823</v>
      </c>
      <c r="K2772" t="s">
        <v>3921</v>
      </c>
      <c r="L2772" t="s">
        <v>16159</v>
      </c>
      <c r="M2772" t="s">
        <v>16160</v>
      </c>
      <c r="O2772" t="s">
        <v>4232</v>
      </c>
      <c r="P2772">
        <v>67</v>
      </c>
      <c r="S2772" t="s">
        <v>11115</v>
      </c>
      <c r="T2772" t="s">
        <v>11115</v>
      </c>
      <c r="U2772" t="s">
        <v>11115</v>
      </c>
    </row>
    <row r="2773" spans="1:21" x14ac:dyDescent="0.2">
      <c r="A2773">
        <v>5408</v>
      </c>
      <c r="B2773" t="s">
        <v>1697</v>
      </c>
      <c r="C2773" t="s">
        <v>16161</v>
      </c>
      <c r="D2773" t="s">
        <v>6049</v>
      </c>
      <c r="F2773" t="s">
        <v>8738</v>
      </c>
      <c r="G2773" t="s">
        <v>11576</v>
      </c>
      <c r="H2773" t="s">
        <v>21682</v>
      </c>
      <c r="I2773" t="s">
        <v>8443</v>
      </c>
      <c r="J2773" t="s">
        <v>6825</v>
      </c>
      <c r="K2773" t="s">
        <v>3430</v>
      </c>
      <c r="L2773" t="s">
        <v>16162</v>
      </c>
      <c r="M2773" t="s">
        <v>16163</v>
      </c>
      <c r="O2773" t="s">
        <v>4281</v>
      </c>
      <c r="P2773">
        <v>68</v>
      </c>
      <c r="Q2773" t="s">
        <v>4554</v>
      </c>
      <c r="R2773">
        <v>161</v>
      </c>
      <c r="S2773" t="s">
        <v>16164</v>
      </c>
      <c r="T2773" t="s">
        <v>16164</v>
      </c>
      <c r="U2773" t="s">
        <v>14329</v>
      </c>
    </row>
    <row r="2774" spans="1:21" x14ac:dyDescent="0.2">
      <c r="A2774">
        <v>5409</v>
      </c>
      <c r="B2774" t="s">
        <v>1697</v>
      </c>
      <c r="C2774" t="s">
        <v>16165</v>
      </c>
      <c r="D2774" t="s">
        <v>5202</v>
      </c>
      <c r="E2774" t="s">
        <v>20878</v>
      </c>
      <c r="F2774" t="s">
        <v>8177</v>
      </c>
      <c r="G2774" t="s">
        <v>16766</v>
      </c>
      <c r="H2774" t="s">
        <v>3421</v>
      </c>
      <c r="I2774" t="s">
        <v>22206</v>
      </c>
      <c r="J2774" t="s">
        <v>5823</v>
      </c>
      <c r="K2774" t="s">
        <v>3921</v>
      </c>
      <c r="L2774" t="s">
        <v>16166</v>
      </c>
      <c r="M2774" t="s">
        <v>16167</v>
      </c>
      <c r="N2774" t="s">
        <v>5419</v>
      </c>
    </row>
    <row r="2775" spans="1:21" x14ac:dyDescent="0.2">
      <c r="A2775">
        <v>541</v>
      </c>
      <c r="B2775" t="s">
        <v>3416</v>
      </c>
      <c r="C2775" t="s">
        <v>1256</v>
      </c>
      <c r="D2775" t="s">
        <v>6971</v>
      </c>
      <c r="F2775" t="s">
        <v>3419</v>
      </c>
      <c r="G2775" t="s">
        <v>3420</v>
      </c>
      <c r="H2775" t="s">
        <v>3421</v>
      </c>
      <c r="I2775" t="s">
        <v>22206</v>
      </c>
      <c r="J2775" t="s">
        <v>5823</v>
      </c>
      <c r="K2775" t="s">
        <v>5340</v>
      </c>
      <c r="L2775" t="s">
        <v>16168</v>
      </c>
      <c r="M2775" t="s">
        <v>16169</v>
      </c>
      <c r="S2775" t="s">
        <v>9403</v>
      </c>
      <c r="T2775" t="s">
        <v>9403</v>
      </c>
      <c r="U2775" t="s">
        <v>9403</v>
      </c>
    </row>
    <row r="2776" spans="1:21" x14ac:dyDescent="0.2">
      <c r="A2776">
        <v>5410</v>
      </c>
      <c r="B2776" t="s">
        <v>1697</v>
      </c>
      <c r="C2776" t="s">
        <v>16170</v>
      </c>
      <c r="D2776" t="s">
        <v>5202</v>
      </c>
      <c r="E2776" t="s">
        <v>20878</v>
      </c>
      <c r="F2776" t="s">
        <v>6837</v>
      </c>
      <c r="G2776" t="s">
        <v>16766</v>
      </c>
      <c r="H2776" t="s">
        <v>3421</v>
      </c>
      <c r="I2776" t="s">
        <v>22206</v>
      </c>
      <c r="J2776" t="s">
        <v>5823</v>
      </c>
      <c r="K2776" t="s">
        <v>3921</v>
      </c>
      <c r="L2776" t="s">
        <v>16171</v>
      </c>
      <c r="M2776" t="s">
        <v>16172</v>
      </c>
      <c r="N2776" t="s">
        <v>5419</v>
      </c>
    </row>
    <row r="2777" spans="1:21" x14ac:dyDescent="0.2">
      <c r="A2777">
        <v>5411</v>
      </c>
      <c r="B2777" t="s">
        <v>1697</v>
      </c>
      <c r="C2777" t="s">
        <v>16173</v>
      </c>
      <c r="D2777" t="s">
        <v>5202</v>
      </c>
      <c r="E2777" t="s">
        <v>20878</v>
      </c>
      <c r="F2777" t="s">
        <v>8927</v>
      </c>
      <c r="G2777" t="s">
        <v>5547</v>
      </c>
      <c r="H2777" t="s">
        <v>4174</v>
      </c>
      <c r="I2777" t="s">
        <v>22206</v>
      </c>
      <c r="J2777" t="s">
        <v>5823</v>
      </c>
      <c r="K2777" t="s">
        <v>3921</v>
      </c>
      <c r="L2777" t="s">
        <v>16174</v>
      </c>
      <c r="M2777" t="s">
        <v>16175</v>
      </c>
      <c r="N2777" t="s">
        <v>6908</v>
      </c>
      <c r="O2777" t="s">
        <v>5826</v>
      </c>
      <c r="P2777">
        <v>62</v>
      </c>
      <c r="S2777" t="s">
        <v>15384</v>
      </c>
      <c r="T2777" t="s">
        <v>15384</v>
      </c>
      <c r="U2777" t="s">
        <v>15384</v>
      </c>
    </row>
    <row r="2778" spans="1:21" x14ac:dyDescent="0.2">
      <c r="A2778">
        <v>5412</v>
      </c>
      <c r="B2778" t="s">
        <v>1697</v>
      </c>
      <c r="C2778" t="s">
        <v>16176</v>
      </c>
      <c r="D2778" t="s">
        <v>5202</v>
      </c>
      <c r="E2778" t="s">
        <v>20878</v>
      </c>
      <c r="F2778" t="s">
        <v>6837</v>
      </c>
      <c r="G2778" t="s">
        <v>16766</v>
      </c>
      <c r="H2778" t="s">
        <v>3421</v>
      </c>
      <c r="I2778" t="s">
        <v>22206</v>
      </c>
      <c r="J2778" t="s">
        <v>5823</v>
      </c>
      <c r="K2778" t="s">
        <v>3921</v>
      </c>
      <c r="L2778" t="s">
        <v>16177</v>
      </c>
      <c r="M2778" t="s">
        <v>16178</v>
      </c>
      <c r="N2778" t="s">
        <v>5419</v>
      </c>
    </row>
    <row r="2779" spans="1:21" x14ac:dyDescent="0.2">
      <c r="A2779">
        <v>5413</v>
      </c>
      <c r="B2779" t="s">
        <v>1697</v>
      </c>
      <c r="C2779" t="s">
        <v>16179</v>
      </c>
      <c r="D2779" t="s">
        <v>5202</v>
      </c>
      <c r="E2779" t="s">
        <v>20878</v>
      </c>
      <c r="F2779" t="s">
        <v>8927</v>
      </c>
      <c r="G2779" t="s">
        <v>16766</v>
      </c>
      <c r="H2779" t="s">
        <v>3421</v>
      </c>
      <c r="I2779" t="s">
        <v>22206</v>
      </c>
      <c r="J2779" t="s">
        <v>5823</v>
      </c>
      <c r="K2779" t="s">
        <v>5005</v>
      </c>
      <c r="L2779" t="s">
        <v>16180</v>
      </c>
      <c r="M2779" t="s">
        <v>16181</v>
      </c>
      <c r="N2779" t="s">
        <v>5419</v>
      </c>
    </row>
    <row r="2780" spans="1:21" x14ac:dyDescent="0.2">
      <c r="A2780">
        <v>5414</v>
      </c>
      <c r="B2780" t="s">
        <v>1697</v>
      </c>
      <c r="C2780" t="s">
        <v>16182</v>
      </c>
      <c r="D2780" t="s">
        <v>5202</v>
      </c>
      <c r="E2780" t="s">
        <v>20878</v>
      </c>
      <c r="F2780" t="s">
        <v>8177</v>
      </c>
      <c r="G2780" t="s">
        <v>16766</v>
      </c>
      <c r="H2780" t="s">
        <v>3421</v>
      </c>
      <c r="I2780" t="s">
        <v>22206</v>
      </c>
      <c r="J2780" t="s">
        <v>5823</v>
      </c>
      <c r="K2780" t="s">
        <v>3921</v>
      </c>
      <c r="L2780" t="s">
        <v>16183</v>
      </c>
      <c r="M2780" t="s">
        <v>16184</v>
      </c>
      <c r="N2780" t="s">
        <v>14679</v>
      </c>
    </row>
    <row r="2781" spans="1:21" x14ac:dyDescent="0.2">
      <c r="A2781">
        <v>5415</v>
      </c>
      <c r="B2781" t="s">
        <v>1697</v>
      </c>
      <c r="C2781" t="s">
        <v>16185</v>
      </c>
      <c r="D2781" t="s">
        <v>7301</v>
      </c>
      <c r="F2781" t="s">
        <v>6175</v>
      </c>
      <c r="G2781" t="s">
        <v>18349</v>
      </c>
      <c r="H2781" t="s">
        <v>5269</v>
      </c>
      <c r="I2781" t="s">
        <v>22206</v>
      </c>
      <c r="J2781" t="s">
        <v>5823</v>
      </c>
      <c r="K2781" t="s">
        <v>3422</v>
      </c>
      <c r="L2781" t="s">
        <v>16186</v>
      </c>
      <c r="M2781" t="s">
        <v>16187</v>
      </c>
      <c r="N2781" t="s">
        <v>6850</v>
      </c>
    </row>
    <row r="2782" spans="1:21" x14ac:dyDescent="0.2">
      <c r="A2782">
        <v>5416</v>
      </c>
      <c r="B2782" t="s">
        <v>1697</v>
      </c>
      <c r="C2782" t="s">
        <v>16188</v>
      </c>
      <c r="D2782" t="s">
        <v>5202</v>
      </c>
      <c r="E2782" t="s">
        <v>20878</v>
      </c>
      <c r="F2782" t="s">
        <v>16158</v>
      </c>
      <c r="G2782" t="s">
        <v>3747</v>
      </c>
      <c r="H2782" t="s">
        <v>4174</v>
      </c>
      <c r="I2782" t="s">
        <v>22206</v>
      </c>
      <c r="J2782" t="s">
        <v>5823</v>
      </c>
      <c r="K2782" t="s">
        <v>3921</v>
      </c>
      <c r="L2782" t="s">
        <v>16189</v>
      </c>
      <c r="M2782" t="s">
        <v>16190</v>
      </c>
      <c r="N2782" t="s">
        <v>6840</v>
      </c>
      <c r="O2782" t="s">
        <v>5826</v>
      </c>
      <c r="P2782">
        <v>62</v>
      </c>
      <c r="S2782" t="s">
        <v>8142</v>
      </c>
      <c r="T2782" t="s">
        <v>8142</v>
      </c>
      <c r="U2782" t="s">
        <v>8142</v>
      </c>
    </row>
    <row r="2783" spans="1:21" x14ac:dyDescent="0.2">
      <c r="A2783">
        <v>5417</v>
      </c>
      <c r="B2783" t="s">
        <v>1697</v>
      </c>
      <c r="C2783" t="s">
        <v>16191</v>
      </c>
      <c r="D2783" t="s">
        <v>5202</v>
      </c>
      <c r="E2783" t="s">
        <v>20879</v>
      </c>
      <c r="F2783" t="s">
        <v>16158</v>
      </c>
      <c r="G2783" t="s">
        <v>3465</v>
      </c>
      <c r="H2783" t="s">
        <v>4174</v>
      </c>
      <c r="I2783" t="s">
        <v>22206</v>
      </c>
      <c r="J2783" t="s">
        <v>5823</v>
      </c>
      <c r="K2783" t="s">
        <v>3921</v>
      </c>
      <c r="L2783" t="s">
        <v>16192</v>
      </c>
      <c r="M2783" t="s">
        <v>16193</v>
      </c>
      <c r="N2783" t="s">
        <v>6840</v>
      </c>
      <c r="O2783" t="s">
        <v>4232</v>
      </c>
      <c r="P2783">
        <v>67</v>
      </c>
      <c r="S2783" t="s">
        <v>8142</v>
      </c>
      <c r="T2783" t="s">
        <v>8142</v>
      </c>
      <c r="U2783" t="s">
        <v>8142</v>
      </c>
    </row>
    <row r="2784" spans="1:21" x14ac:dyDescent="0.2">
      <c r="A2784">
        <v>5418</v>
      </c>
      <c r="B2784" t="s">
        <v>1697</v>
      </c>
      <c r="C2784" t="s">
        <v>16194</v>
      </c>
      <c r="D2784" t="s">
        <v>5202</v>
      </c>
      <c r="E2784" t="s">
        <v>20878</v>
      </c>
      <c r="F2784" t="s">
        <v>8927</v>
      </c>
      <c r="G2784" t="s">
        <v>16766</v>
      </c>
      <c r="H2784" t="s">
        <v>3421</v>
      </c>
      <c r="I2784" t="s">
        <v>22206</v>
      </c>
      <c r="J2784" t="s">
        <v>5823</v>
      </c>
      <c r="K2784" t="s">
        <v>3921</v>
      </c>
      <c r="L2784" t="s">
        <v>16195</v>
      </c>
      <c r="M2784" t="s">
        <v>16196</v>
      </c>
      <c r="N2784" t="s">
        <v>5419</v>
      </c>
    </row>
    <row r="2785" spans="1:21" x14ac:dyDescent="0.2">
      <c r="A2785">
        <v>5419</v>
      </c>
      <c r="B2785" t="s">
        <v>1697</v>
      </c>
      <c r="C2785" t="s">
        <v>16197</v>
      </c>
      <c r="D2785" t="s">
        <v>5202</v>
      </c>
      <c r="E2785" t="s">
        <v>20878</v>
      </c>
      <c r="F2785" t="s">
        <v>6837</v>
      </c>
      <c r="G2785" t="s">
        <v>16766</v>
      </c>
      <c r="H2785" t="s">
        <v>3421</v>
      </c>
      <c r="I2785" t="s">
        <v>22206</v>
      </c>
      <c r="J2785" t="s">
        <v>5823</v>
      </c>
      <c r="K2785" t="s">
        <v>3921</v>
      </c>
      <c r="L2785" t="s">
        <v>16198</v>
      </c>
      <c r="M2785" t="s">
        <v>16199</v>
      </c>
      <c r="N2785" t="s">
        <v>5419</v>
      </c>
    </row>
    <row r="2786" spans="1:21" x14ac:dyDescent="0.2">
      <c r="A2786">
        <v>542</v>
      </c>
      <c r="B2786" t="s">
        <v>1697</v>
      </c>
      <c r="C2786" t="s">
        <v>16200</v>
      </c>
      <c r="D2786" t="s">
        <v>16201</v>
      </c>
      <c r="F2786" t="s">
        <v>3585</v>
      </c>
      <c r="G2786" t="s">
        <v>8290</v>
      </c>
      <c r="H2786" t="s">
        <v>21683</v>
      </c>
      <c r="I2786" t="s">
        <v>8607</v>
      </c>
      <c r="J2786" t="s">
        <v>3611</v>
      </c>
      <c r="K2786" t="s">
        <v>3497</v>
      </c>
      <c r="L2786" t="s">
        <v>16202</v>
      </c>
      <c r="M2786" t="s">
        <v>16203</v>
      </c>
      <c r="O2786" t="s">
        <v>9127</v>
      </c>
      <c r="P2786">
        <v>141</v>
      </c>
      <c r="Q2786" t="s">
        <v>4362</v>
      </c>
      <c r="R2786">
        <v>241</v>
      </c>
      <c r="S2786" t="s">
        <v>9403</v>
      </c>
      <c r="T2786" t="s">
        <v>9403</v>
      </c>
      <c r="U2786" t="s">
        <v>9013</v>
      </c>
    </row>
    <row r="2787" spans="1:21" x14ac:dyDescent="0.2">
      <c r="A2787">
        <v>5420</v>
      </c>
      <c r="B2787" t="s">
        <v>1697</v>
      </c>
      <c r="C2787" t="s">
        <v>16204</v>
      </c>
      <c r="D2787" t="s">
        <v>5202</v>
      </c>
      <c r="F2787" t="s">
        <v>15937</v>
      </c>
      <c r="G2787" t="s">
        <v>13120</v>
      </c>
      <c r="H2787" t="s">
        <v>4658</v>
      </c>
      <c r="I2787" t="s">
        <v>22206</v>
      </c>
      <c r="J2787" t="s">
        <v>5823</v>
      </c>
      <c r="K2787" t="s">
        <v>3430</v>
      </c>
      <c r="L2787" t="s">
        <v>16205</v>
      </c>
      <c r="M2787" t="s">
        <v>16206</v>
      </c>
      <c r="O2787" t="s">
        <v>3405</v>
      </c>
      <c r="P2787">
        <v>114</v>
      </c>
      <c r="S2787" t="s">
        <v>16207</v>
      </c>
      <c r="T2787" t="s">
        <v>16207</v>
      </c>
      <c r="U2787" t="s">
        <v>16207</v>
      </c>
    </row>
    <row r="2788" spans="1:21" x14ac:dyDescent="0.2">
      <c r="A2788">
        <v>5421</v>
      </c>
      <c r="B2788" t="s">
        <v>1697</v>
      </c>
      <c r="C2788" t="s">
        <v>16208</v>
      </c>
      <c r="D2788" t="s">
        <v>8333</v>
      </c>
      <c r="F2788" t="s">
        <v>8738</v>
      </c>
      <c r="G2788" t="s">
        <v>7763</v>
      </c>
      <c r="H2788" t="s">
        <v>4551</v>
      </c>
      <c r="I2788" t="s">
        <v>22206</v>
      </c>
      <c r="J2788" t="s">
        <v>5823</v>
      </c>
      <c r="K2788" t="s">
        <v>3422</v>
      </c>
      <c r="L2788" t="s">
        <v>16209</v>
      </c>
      <c r="M2788" t="s">
        <v>16210</v>
      </c>
      <c r="N2788" t="s">
        <v>5419</v>
      </c>
    </row>
    <row r="2789" spans="1:21" x14ac:dyDescent="0.2">
      <c r="A2789">
        <v>5422</v>
      </c>
      <c r="B2789" t="s">
        <v>1697</v>
      </c>
      <c r="C2789" t="s">
        <v>16211</v>
      </c>
      <c r="D2789" t="s">
        <v>16212</v>
      </c>
      <c r="F2789" t="s">
        <v>8594</v>
      </c>
      <c r="G2789" t="s">
        <v>3747</v>
      </c>
      <c r="H2789" t="s">
        <v>21684</v>
      </c>
      <c r="I2789" t="s">
        <v>16213</v>
      </c>
      <c r="J2789" t="s">
        <v>3671</v>
      </c>
      <c r="K2789" t="s">
        <v>3422</v>
      </c>
      <c r="L2789" t="s">
        <v>16214</v>
      </c>
      <c r="M2789" t="s">
        <v>16215</v>
      </c>
      <c r="O2789" t="s">
        <v>5826</v>
      </c>
      <c r="P2789">
        <v>62</v>
      </c>
      <c r="Q2789" t="s">
        <v>4554</v>
      </c>
      <c r="R2789">
        <v>162</v>
      </c>
      <c r="S2789" t="s">
        <v>5295</v>
      </c>
      <c r="T2789" t="s">
        <v>5295</v>
      </c>
      <c r="U2789" t="s">
        <v>4470</v>
      </c>
    </row>
    <row r="2790" spans="1:21" x14ac:dyDescent="0.2">
      <c r="A2790">
        <v>5423</v>
      </c>
      <c r="B2790" t="s">
        <v>1697</v>
      </c>
      <c r="C2790" t="s">
        <v>16216</v>
      </c>
      <c r="D2790" t="s">
        <v>5202</v>
      </c>
      <c r="E2790" t="s">
        <v>20878</v>
      </c>
      <c r="F2790" t="s">
        <v>6837</v>
      </c>
      <c r="G2790" t="s">
        <v>16766</v>
      </c>
      <c r="H2790" t="s">
        <v>3421</v>
      </c>
      <c r="I2790" t="s">
        <v>22206</v>
      </c>
      <c r="J2790" t="s">
        <v>5823</v>
      </c>
      <c r="K2790" t="s">
        <v>3422</v>
      </c>
      <c r="L2790" t="s">
        <v>16217</v>
      </c>
      <c r="M2790" t="s">
        <v>16218</v>
      </c>
      <c r="N2790" t="s">
        <v>5419</v>
      </c>
    </row>
    <row r="2791" spans="1:21" x14ac:dyDescent="0.2">
      <c r="A2791">
        <v>5425</v>
      </c>
      <c r="B2791" t="s">
        <v>1697</v>
      </c>
      <c r="C2791" t="s">
        <v>16219</v>
      </c>
      <c r="D2791" t="s">
        <v>4678</v>
      </c>
      <c r="E2791" t="s">
        <v>20884</v>
      </c>
      <c r="F2791" t="s">
        <v>8436</v>
      </c>
      <c r="G2791" t="s">
        <v>21544</v>
      </c>
      <c r="H2791" t="s">
        <v>4174</v>
      </c>
      <c r="I2791" t="s">
        <v>22206</v>
      </c>
      <c r="J2791" t="s">
        <v>5823</v>
      </c>
      <c r="K2791" t="s">
        <v>3921</v>
      </c>
      <c r="L2791" t="s">
        <v>16220</v>
      </c>
      <c r="M2791" t="s">
        <v>16221</v>
      </c>
      <c r="N2791" t="s">
        <v>6908</v>
      </c>
      <c r="O2791" t="s">
        <v>8463</v>
      </c>
      <c r="P2791">
        <v>66</v>
      </c>
      <c r="S2791" t="s">
        <v>5456</v>
      </c>
      <c r="T2791" t="s">
        <v>5456</v>
      </c>
      <c r="U2791" t="s">
        <v>5456</v>
      </c>
    </row>
    <row r="2792" spans="1:21" x14ac:dyDescent="0.2">
      <c r="A2792">
        <v>5426</v>
      </c>
      <c r="B2792" t="s">
        <v>1697</v>
      </c>
      <c r="C2792" t="s">
        <v>16222</v>
      </c>
      <c r="D2792" t="s">
        <v>16223</v>
      </c>
      <c r="F2792" t="s">
        <v>8660</v>
      </c>
      <c r="G2792" t="s">
        <v>16766</v>
      </c>
      <c r="H2792" t="s">
        <v>3421</v>
      </c>
      <c r="I2792" t="s">
        <v>22206</v>
      </c>
      <c r="J2792" t="s">
        <v>5823</v>
      </c>
      <c r="K2792" t="s">
        <v>3921</v>
      </c>
      <c r="L2792" t="s">
        <v>16224</v>
      </c>
      <c r="M2792" t="s">
        <v>16225</v>
      </c>
      <c r="N2792" t="s">
        <v>5419</v>
      </c>
    </row>
    <row r="2793" spans="1:21" x14ac:dyDescent="0.2">
      <c r="A2793">
        <v>5427</v>
      </c>
      <c r="B2793" t="s">
        <v>1697</v>
      </c>
      <c r="C2793" t="s">
        <v>16226</v>
      </c>
      <c r="D2793" t="s">
        <v>6904</v>
      </c>
      <c r="F2793" t="s">
        <v>6175</v>
      </c>
      <c r="G2793" t="s">
        <v>21589</v>
      </c>
      <c r="H2793" t="s">
        <v>4658</v>
      </c>
      <c r="I2793" t="s">
        <v>16227</v>
      </c>
      <c r="J2793" t="s">
        <v>3671</v>
      </c>
      <c r="K2793" t="s">
        <v>3921</v>
      </c>
      <c r="L2793" t="s">
        <v>16228</v>
      </c>
      <c r="M2793" t="s">
        <v>16229</v>
      </c>
      <c r="O2793" t="s">
        <v>5263</v>
      </c>
      <c r="P2793">
        <v>54</v>
      </c>
      <c r="Q2793" t="s">
        <v>5178</v>
      </c>
      <c r="R2793">
        <v>151</v>
      </c>
      <c r="S2793" t="s">
        <v>5426</v>
      </c>
      <c r="T2793" t="s">
        <v>4799</v>
      </c>
      <c r="U2793" t="s">
        <v>4799</v>
      </c>
    </row>
    <row r="2794" spans="1:21" x14ac:dyDescent="0.2">
      <c r="A2794">
        <v>5428</v>
      </c>
      <c r="B2794" t="s">
        <v>1697</v>
      </c>
      <c r="C2794" t="s">
        <v>16092</v>
      </c>
      <c r="D2794" t="s">
        <v>4678</v>
      </c>
      <c r="E2794" t="s">
        <v>20884</v>
      </c>
      <c r="F2794" t="s">
        <v>8436</v>
      </c>
      <c r="G2794" t="s">
        <v>16766</v>
      </c>
      <c r="H2794" t="s">
        <v>6237</v>
      </c>
      <c r="I2794" t="s">
        <v>22206</v>
      </c>
      <c r="J2794" t="s">
        <v>5823</v>
      </c>
      <c r="K2794" t="s">
        <v>3921</v>
      </c>
      <c r="L2794" t="s">
        <v>16094</v>
      </c>
      <c r="M2794" t="s">
        <v>16095</v>
      </c>
      <c r="N2794" t="s">
        <v>16230</v>
      </c>
    </row>
    <row r="2795" spans="1:21" x14ac:dyDescent="0.2">
      <c r="A2795">
        <v>5429</v>
      </c>
      <c r="B2795" t="s">
        <v>1697</v>
      </c>
      <c r="C2795" t="s">
        <v>16231</v>
      </c>
      <c r="D2795" t="s">
        <v>6904</v>
      </c>
      <c r="F2795" t="s">
        <v>6175</v>
      </c>
      <c r="G2795" t="s">
        <v>21551</v>
      </c>
      <c r="H2795" t="s">
        <v>4658</v>
      </c>
      <c r="I2795" t="s">
        <v>22206</v>
      </c>
      <c r="J2795" t="s">
        <v>5823</v>
      </c>
      <c r="K2795" t="s">
        <v>3921</v>
      </c>
      <c r="L2795" t="s">
        <v>16232</v>
      </c>
      <c r="M2795" t="s">
        <v>16233</v>
      </c>
      <c r="N2795" t="s">
        <v>6908</v>
      </c>
      <c r="O2795" t="s">
        <v>5370</v>
      </c>
      <c r="P2795">
        <v>52</v>
      </c>
      <c r="S2795" t="s">
        <v>4947</v>
      </c>
      <c r="T2795" t="s">
        <v>4947</v>
      </c>
      <c r="U2795" t="s">
        <v>4947</v>
      </c>
    </row>
    <row r="2796" spans="1:21" x14ac:dyDescent="0.2">
      <c r="A2796">
        <v>543</v>
      </c>
      <c r="B2796" t="s">
        <v>1697</v>
      </c>
      <c r="C2796" t="s">
        <v>16234</v>
      </c>
      <c r="D2796" t="s">
        <v>16235</v>
      </c>
      <c r="F2796" t="s">
        <v>11428</v>
      </c>
      <c r="G2796" t="s">
        <v>10096</v>
      </c>
      <c r="H2796" t="s">
        <v>16236</v>
      </c>
      <c r="I2796" t="s">
        <v>16237</v>
      </c>
      <c r="J2796" t="s">
        <v>4505</v>
      </c>
      <c r="K2796" t="s">
        <v>5028</v>
      </c>
      <c r="L2796" t="s">
        <v>16238</v>
      </c>
      <c r="M2796" t="s">
        <v>16239</v>
      </c>
      <c r="O2796" t="s">
        <v>4530</v>
      </c>
      <c r="P2796">
        <v>82</v>
      </c>
      <c r="Q2796" t="s">
        <v>4362</v>
      </c>
      <c r="R2796">
        <v>241</v>
      </c>
      <c r="S2796" t="s">
        <v>13581</v>
      </c>
      <c r="T2796" t="s">
        <v>13581</v>
      </c>
      <c r="U2796" t="s">
        <v>9156</v>
      </c>
    </row>
    <row r="2797" spans="1:21" x14ac:dyDescent="0.2">
      <c r="A2797">
        <v>5430</v>
      </c>
      <c r="B2797" t="s">
        <v>1697</v>
      </c>
      <c r="C2797" t="s">
        <v>16240</v>
      </c>
      <c r="D2797" t="s">
        <v>4678</v>
      </c>
      <c r="E2797" t="s">
        <v>20884</v>
      </c>
      <c r="F2797" t="s">
        <v>8436</v>
      </c>
      <c r="G2797" t="s">
        <v>16766</v>
      </c>
      <c r="H2797" t="s">
        <v>3421</v>
      </c>
      <c r="I2797" t="s">
        <v>22206</v>
      </c>
      <c r="J2797" t="s">
        <v>5823</v>
      </c>
      <c r="K2797" t="s">
        <v>3921</v>
      </c>
      <c r="L2797" t="s">
        <v>16241</v>
      </c>
      <c r="M2797" t="s">
        <v>16242</v>
      </c>
      <c r="N2797" t="s">
        <v>5419</v>
      </c>
    </row>
    <row r="2798" spans="1:21" x14ac:dyDescent="0.2">
      <c r="A2798">
        <v>5431</v>
      </c>
      <c r="B2798" t="s">
        <v>1697</v>
      </c>
      <c r="C2798" t="s">
        <v>16194</v>
      </c>
      <c r="D2798" t="s">
        <v>4678</v>
      </c>
      <c r="E2798" t="s">
        <v>20884</v>
      </c>
      <c r="F2798" t="s">
        <v>8436</v>
      </c>
      <c r="G2798" t="s">
        <v>16766</v>
      </c>
      <c r="H2798" t="s">
        <v>3421</v>
      </c>
      <c r="I2798" t="s">
        <v>22206</v>
      </c>
      <c r="J2798" t="s">
        <v>5823</v>
      </c>
      <c r="K2798" t="s">
        <v>5005</v>
      </c>
      <c r="L2798" t="s">
        <v>16243</v>
      </c>
      <c r="M2798" t="s">
        <v>16244</v>
      </c>
      <c r="N2798" t="s">
        <v>16245</v>
      </c>
    </row>
    <row r="2799" spans="1:21" x14ac:dyDescent="0.2">
      <c r="A2799">
        <v>5432</v>
      </c>
      <c r="B2799" t="s">
        <v>3416</v>
      </c>
      <c r="C2799" t="s">
        <v>5892</v>
      </c>
      <c r="D2799" t="s">
        <v>6971</v>
      </c>
      <c r="F2799" t="s">
        <v>5773</v>
      </c>
      <c r="G2799" t="s">
        <v>3420</v>
      </c>
      <c r="H2799" t="s">
        <v>3421</v>
      </c>
      <c r="I2799" t="s">
        <v>22206</v>
      </c>
      <c r="J2799" t="s">
        <v>5823</v>
      </c>
      <c r="K2799" t="s">
        <v>6880</v>
      </c>
      <c r="L2799" t="s">
        <v>16246</v>
      </c>
      <c r="M2799" t="s">
        <v>16247</v>
      </c>
      <c r="S2799" t="s">
        <v>11349</v>
      </c>
      <c r="T2799" t="s">
        <v>11349</v>
      </c>
      <c r="U2799" t="s">
        <v>11349</v>
      </c>
    </row>
    <row r="2800" spans="1:21" x14ac:dyDescent="0.2">
      <c r="A2800">
        <v>5433</v>
      </c>
      <c r="B2800" t="s">
        <v>1697</v>
      </c>
      <c r="C2800" t="s">
        <v>16248</v>
      </c>
      <c r="D2800" t="s">
        <v>13505</v>
      </c>
      <c r="F2800" t="s">
        <v>13506</v>
      </c>
      <c r="G2800" t="s">
        <v>3387</v>
      </c>
      <c r="H2800" t="s">
        <v>6713</v>
      </c>
      <c r="I2800" t="s">
        <v>22207</v>
      </c>
      <c r="J2800" t="s">
        <v>3671</v>
      </c>
      <c r="K2800" t="s">
        <v>3921</v>
      </c>
      <c r="L2800" t="s">
        <v>16249</v>
      </c>
      <c r="M2800" t="s">
        <v>16250</v>
      </c>
      <c r="O2800" t="s">
        <v>5826</v>
      </c>
      <c r="P2800">
        <v>62</v>
      </c>
      <c r="Q2800" t="s">
        <v>4554</v>
      </c>
      <c r="R2800">
        <v>162</v>
      </c>
      <c r="S2800" t="s">
        <v>16251</v>
      </c>
      <c r="T2800" t="s">
        <v>16251</v>
      </c>
      <c r="U2800" t="s">
        <v>7319</v>
      </c>
    </row>
    <row r="2801" spans="1:21" x14ac:dyDescent="0.2">
      <c r="A2801">
        <v>544</v>
      </c>
      <c r="B2801" t="s">
        <v>3416</v>
      </c>
      <c r="C2801" t="s">
        <v>1257</v>
      </c>
      <c r="D2801" t="s">
        <v>16252</v>
      </c>
      <c r="F2801" t="s">
        <v>3419</v>
      </c>
      <c r="G2801" t="s">
        <v>3420</v>
      </c>
      <c r="H2801" t="s">
        <v>3421</v>
      </c>
      <c r="I2801" t="s">
        <v>22206</v>
      </c>
      <c r="J2801" t="s">
        <v>5823</v>
      </c>
      <c r="K2801" t="s">
        <v>5340</v>
      </c>
      <c r="L2801" t="s">
        <v>16253</v>
      </c>
      <c r="M2801" t="s">
        <v>16254</v>
      </c>
      <c r="S2801" t="s">
        <v>16255</v>
      </c>
      <c r="T2801" t="s">
        <v>16255</v>
      </c>
      <c r="U2801" t="s">
        <v>16255</v>
      </c>
    </row>
    <row r="2802" spans="1:21" x14ac:dyDescent="0.2">
      <c r="A2802">
        <v>5440</v>
      </c>
      <c r="B2802" t="s">
        <v>1697</v>
      </c>
      <c r="C2802" t="s">
        <v>16256</v>
      </c>
      <c r="D2802" t="s">
        <v>5202</v>
      </c>
      <c r="E2802" t="s">
        <v>20878</v>
      </c>
      <c r="F2802" t="s">
        <v>16158</v>
      </c>
      <c r="G2802" t="s">
        <v>8100</v>
      </c>
      <c r="H2802" t="s">
        <v>4174</v>
      </c>
      <c r="I2802" t="s">
        <v>22206</v>
      </c>
      <c r="J2802" t="s">
        <v>5823</v>
      </c>
      <c r="K2802" t="s">
        <v>3921</v>
      </c>
      <c r="L2802" t="s">
        <v>16257</v>
      </c>
      <c r="M2802" t="s">
        <v>16258</v>
      </c>
      <c r="N2802" t="s">
        <v>6840</v>
      </c>
      <c r="O2802" t="s">
        <v>5826</v>
      </c>
      <c r="P2802">
        <v>62</v>
      </c>
      <c r="S2802" t="s">
        <v>16259</v>
      </c>
      <c r="T2802" t="s">
        <v>16259</v>
      </c>
      <c r="U2802" t="s">
        <v>16259</v>
      </c>
    </row>
    <row r="2803" spans="1:21" x14ac:dyDescent="0.2">
      <c r="A2803">
        <v>545</v>
      </c>
      <c r="B2803" t="s">
        <v>1697</v>
      </c>
      <c r="C2803" t="s">
        <v>5590</v>
      </c>
      <c r="D2803" t="s">
        <v>16260</v>
      </c>
      <c r="F2803" t="s">
        <v>10675</v>
      </c>
      <c r="G2803" t="s">
        <v>5547</v>
      </c>
      <c r="H2803" t="s">
        <v>6824</v>
      </c>
      <c r="I2803" t="s">
        <v>22251</v>
      </c>
      <c r="J2803" t="s">
        <v>3671</v>
      </c>
      <c r="K2803" t="s">
        <v>3497</v>
      </c>
      <c r="L2803" t="s">
        <v>16261</v>
      </c>
      <c r="M2803" t="s">
        <v>16262</v>
      </c>
      <c r="N2803" t="s">
        <v>8512</v>
      </c>
      <c r="O2803" t="s">
        <v>4530</v>
      </c>
      <c r="P2803">
        <v>82</v>
      </c>
      <c r="Q2803" t="s">
        <v>4362</v>
      </c>
      <c r="R2803">
        <v>241</v>
      </c>
      <c r="S2803" t="s">
        <v>16255</v>
      </c>
      <c r="T2803" t="s">
        <v>16255</v>
      </c>
      <c r="U2803" t="s">
        <v>4521</v>
      </c>
    </row>
    <row r="2804" spans="1:21" x14ac:dyDescent="0.2">
      <c r="A2804">
        <v>546</v>
      </c>
      <c r="B2804" t="s">
        <v>1697</v>
      </c>
      <c r="C2804" t="s">
        <v>16263</v>
      </c>
      <c r="D2804" t="s">
        <v>16264</v>
      </c>
      <c r="F2804" t="s">
        <v>3585</v>
      </c>
      <c r="G2804" t="s">
        <v>3387</v>
      </c>
      <c r="H2804" t="s">
        <v>8172</v>
      </c>
      <c r="I2804" t="s">
        <v>22207</v>
      </c>
      <c r="J2804" t="s">
        <v>3671</v>
      </c>
      <c r="K2804" t="s">
        <v>5028</v>
      </c>
      <c r="L2804" t="s">
        <v>16265</v>
      </c>
      <c r="M2804" t="s">
        <v>16266</v>
      </c>
      <c r="O2804" t="s">
        <v>5052</v>
      </c>
      <c r="P2804">
        <v>99</v>
      </c>
      <c r="Q2804" t="s">
        <v>4485</v>
      </c>
      <c r="R2804">
        <v>202</v>
      </c>
      <c r="S2804" t="s">
        <v>16267</v>
      </c>
      <c r="T2804" t="s">
        <v>16267</v>
      </c>
      <c r="U2804" t="s">
        <v>4111</v>
      </c>
    </row>
    <row r="2805" spans="1:21" x14ac:dyDescent="0.2">
      <c r="A2805">
        <v>5466</v>
      </c>
      <c r="B2805" t="s">
        <v>1697</v>
      </c>
      <c r="C2805" t="s">
        <v>16268</v>
      </c>
      <c r="D2805" t="s">
        <v>7029</v>
      </c>
      <c r="F2805" t="s">
        <v>6175</v>
      </c>
      <c r="G2805" t="s">
        <v>3747</v>
      </c>
      <c r="H2805" t="s">
        <v>4658</v>
      </c>
      <c r="I2805" t="s">
        <v>22206</v>
      </c>
      <c r="J2805" t="s">
        <v>5823</v>
      </c>
      <c r="K2805" t="s">
        <v>5005</v>
      </c>
      <c r="L2805" t="s">
        <v>16269</v>
      </c>
      <c r="M2805" t="s">
        <v>16270</v>
      </c>
      <c r="N2805" t="s">
        <v>6908</v>
      </c>
      <c r="O2805" t="s">
        <v>6570</v>
      </c>
      <c r="P2805">
        <v>52</v>
      </c>
      <c r="S2805" t="s">
        <v>11115</v>
      </c>
      <c r="T2805" t="s">
        <v>11115</v>
      </c>
      <c r="U2805" t="s">
        <v>11115</v>
      </c>
    </row>
    <row r="2806" spans="1:21" x14ac:dyDescent="0.2">
      <c r="A2806">
        <v>547</v>
      </c>
      <c r="B2806" t="s">
        <v>3416</v>
      </c>
      <c r="C2806" t="s">
        <v>1501</v>
      </c>
      <c r="D2806" t="s">
        <v>6971</v>
      </c>
      <c r="F2806" t="s">
        <v>3419</v>
      </c>
      <c r="G2806" t="s">
        <v>3420</v>
      </c>
      <c r="H2806" t="s">
        <v>3421</v>
      </c>
      <c r="I2806" t="s">
        <v>22206</v>
      </c>
      <c r="J2806" t="s">
        <v>5823</v>
      </c>
      <c r="K2806" t="s">
        <v>3422</v>
      </c>
      <c r="L2806" t="s">
        <v>16271</v>
      </c>
      <c r="M2806" t="s">
        <v>16272</v>
      </c>
      <c r="S2806" t="s">
        <v>16273</v>
      </c>
      <c r="T2806" t="s">
        <v>16273</v>
      </c>
      <c r="U2806" t="s">
        <v>16273</v>
      </c>
    </row>
    <row r="2807" spans="1:21" x14ac:dyDescent="0.2">
      <c r="A2807">
        <v>5477</v>
      </c>
      <c r="B2807" t="s">
        <v>1697</v>
      </c>
      <c r="C2807" t="s">
        <v>16274</v>
      </c>
      <c r="D2807" t="s">
        <v>16275</v>
      </c>
      <c r="F2807" t="s">
        <v>20877</v>
      </c>
      <c r="G2807" t="s">
        <v>3420</v>
      </c>
      <c r="H2807" t="s">
        <v>3421</v>
      </c>
      <c r="I2807" t="s">
        <v>12022</v>
      </c>
      <c r="J2807" t="s">
        <v>3628</v>
      </c>
      <c r="K2807" t="s">
        <v>4150</v>
      </c>
      <c r="L2807" t="s">
        <v>16276</v>
      </c>
      <c r="M2807" t="s">
        <v>16277</v>
      </c>
      <c r="N2807" t="s">
        <v>3433</v>
      </c>
      <c r="Q2807" t="s">
        <v>5178</v>
      </c>
      <c r="R2807">
        <v>150</v>
      </c>
      <c r="S2807" t="s">
        <v>6241</v>
      </c>
      <c r="T2807" t="s">
        <v>6242</v>
      </c>
      <c r="U2807" t="s">
        <v>6242</v>
      </c>
    </row>
    <row r="2808" spans="1:21" x14ac:dyDescent="0.2">
      <c r="A2808">
        <v>5478</v>
      </c>
      <c r="B2808" t="s">
        <v>1697</v>
      </c>
      <c r="C2808" t="s">
        <v>16278</v>
      </c>
      <c r="D2808" t="s">
        <v>5202</v>
      </c>
      <c r="E2808" t="s">
        <v>20878</v>
      </c>
      <c r="F2808" t="s">
        <v>8927</v>
      </c>
      <c r="G2808" t="s">
        <v>7763</v>
      </c>
      <c r="H2808" t="s">
        <v>3421</v>
      </c>
      <c r="I2808" t="s">
        <v>22206</v>
      </c>
      <c r="J2808" t="s">
        <v>5823</v>
      </c>
      <c r="K2808" t="s">
        <v>5005</v>
      </c>
      <c r="L2808" t="s">
        <v>16279</v>
      </c>
      <c r="M2808" t="s">
        <v>16280</v>
      </c>
      <c r="N2808" t="s">
        <v>5419</v>
      </c>
    </row>
    <row r="2809" spans="1:21" x14ac:dyDescent="0.2">
      <c r="A2809">
        <v>548</v>
      </c>
      <c r="B2809" t="s">
        <v>1697</v>
      </c>
      <c r="C2809" t="s">
        <v>16281</v>
      </c>
      <c r="D2809" t="s">
        <v>16282</v>
      </c>
      <c r="F2809" t="s">
        <v>9453</v>
      </c>
      <c r="G2809" t="s">
        <v>4593</v>
      </c>
      <c r="H2809" t="s">
        <v>11893</v>
      </c>
      <c r="I2809" t="s">
        <v>4933</v>
      </c>
      <c r="J2809" t="s">
        <v>6825</v>
      </c>
      <c r="K2809" t="s">
        <v>5028</v>
      </c>
      <c r="L2809" t="s">
        <v>16283</v>
      </c>
      <c r="M2809" t="s">
        <v>16284</v>
      </c>
      <c r="N2809" t="s">
        <v>10809</v>
      </c>
      <c r="O2809" t="s">
        <v>5052</v>
      </c>
      <c r="P2809">
        <v>99</v>
      </c>
      <c r="Q2809" t="s">
        <v>4485</v>
      </c>
      <c r="R2809">
        <v>202</v>
      </c>
      <c r="S2809" t="s">
        <v>16273</v>
      </c>
      <c r="T2809" t="s">
        <v>16273</v>
      </c>
      <c r="U2809" t="s">
        <v>4948</v>
      </c>
    </row>
    <row r="2810" spans="1:21" x14ac:dyDescent="0.2">
      <c r="A2810">
        <v>5482</v>
      </c>
      <c r="B2810" t="s">
        <v>1697</v>
      </c>
      <c r="C2810" t="s">
        <v>16285</v>
      </c>
      <c r="D2810" t="s">
        <v>16286</v>
      </c>
      <c r="F2810" t="s">
        <v>20877</v>
      </c>
      <c r="G2810" t="s">
        <v>3420</v>
      </c>
      <c r="H2810" t="s">
        <v>3421</v>
      </c>
      <c r="I2810" t="s">
        <v>12775</v>
      </c>
      <c r="J2810" t="s">
        <v>3628</v>
      </c>
      <c r="K2810" t="s">
        <v>4150</v>
      </c>
      <c r="L2810" t="s">
        <v>16287</v>
      </c>
      <c r="M2810" t="s">
        <v>16288</v>
      </c>
      <c r="N2810" t="s">
        <v>3433</v>
      </c>
      <c r="Q2810" t="s">
        <v>5178</v>
      </c>
      <c r="R2810">
        <v>150</v>
      </c>
      <c r="S2810" t="s">
        <v>6319</v>
      </c>
      <c r="T2810" t="s">
        <v>6319</v>
      </c>
      <c r="U2810" t="s">
        <v>6319</v>
      </c>
    </row>
    <row r="2811" spans="1:21" x14ac:dyDescent="0.2">
      <c r="A2811">
        <v>549</v>
      </c>
      <c r="B2811" t="s">
        <v>1697</v>
      </c>
      <c r="C2811" t="s">
        <v>5599</v>
      </c>
      <c r="D2811" t="s">
        <v>5202</v>
      </c>
      <c r="F2811" t="s">
        <v>10362</v>
      </c>
      <c r="G2811" t="s">
        <v>9383</v>
      </c>
      <c r="H2811" t="s">
        <v>4174</v>
      </c>
      <c r="I2811" t="s">
        <v>5631</v>
      </c>
      <c r="J2811" t="s">
        <v>6825</v>
      </c>
      <c r="K2811" t="s">
        <v>3497</v>
      </c>
      <c r="L2811" t="s">
        <v>5600</v>
      </c>
      <c r="M2811" t="s">
        <v>5601</v>
      </c>
      <c r="O2811" t="s">
        <v>5507</v>
      </c>
      <c r="P2811">
        <v>80</v>
      </c>
      <c r="Q2811" t="s">
        <v>4362</v>
      </c>
      <c r="R2811">
        <v>242</v>
      </c>
      <c r="S2811" t="s">
        <v>16289</v>
      </c>
      <c r="T2811" t="s">
        <v>5036</v>
      </c>
      <c r="U2811" t="s">
        <v>5036</v>
      </c>
    </row>
    <row r="2812" spans="1:21" x14ac:dyDescent="0.2">
      <c r="A2812">
        <v>550</v>
      </c>
      <c r="B2812" t="s">
        <v>1697</v>
      </c>
      <c r="C2812" t="s">
        <v>16290</v>
      </c>
      <c r="D2812" t="s">
        <v>16291</v>
      </c>
      <c r="F2812" t="s">
        <v>3585</v>
      </c>
      <c r="G2812" t="s">
        <v>22353</v>
      </c>
      <c r="H2812" t="s">
        <v>22354</v>
      </c>
      <c r="I2812" t="s">
        <v>4650</v>
      </c>
      <c r="J2812" t="s">
        <v>22355</v>
      </c>
      <c r="K2812" t="s">
        <v>5028</v>
      </c>
      <c r="L2812" t="s">
        <v>16292</v>
      </c>
      <c r="M2812" t="s">
        <v>16293</v>
      </c>
      <c r="O2812" t="s">
        <v>5507</v>
      </c>
      <c r="P2812">
        <v>80</v>
      </c>
      <c r="Q2812" t="s">
        <v>4362</v>
      </c>
      <c r="R2812">
        <v>242</v>
      </c>
      <c r="S2812" t="s">
        <v>16294</v>
      </c>
      <c r="T2812" t="s">
        <v>16294</v>
      </c>
      <c r="U2812" t="s">
        <v>16295</v>
      </c>
    </row>
    <row r="2813" spans="1:21" x14ac:dyDescent="0.2">
      <c r="A2813">
        <v>5500</v>
      </c>
      <c r="B2813" t="s">
        <v>1697</v>
      </c>
      <c r="C2813" t="s">
        <v>16296</v>
      </c>
      <c r="D2813" t="s">
        <v>4088</v>
      </c>
      <c r="F2813" t="s">
        <v>7643</v>
      </c>
      <c r="G2813" t="s">
        <v>4016</v>
      </c>
      <c r="H2813" t="s">
        <v>21428</v>
      </c>
      <c r="I2813" t="s">
        <v>4618</v>
      </c>
      <c r="J2813" t="s">
        <v>3671</v>
      </c>
      <c r="K2813" t="s">
        <v>3422</v>
      </c>
      <c r="L2813" t="s">
        <v>16297</v>
      </c>
      <c r="M2813" t="s">
        <v>16298</v>
      </c>
      <c r="N2813" t="s">
        <v>3394</v>
      </c>
      <c r="O2813" t="s">
        <v>22242</v>
      </c>
      <c r="P2813">
        <v>91</v>
      </c>
      <c r="Q2813" t="s">
        <v>4485</v>
      </c>
      <c r="R2813">
        <v>203</v>
      </c>
      <c r="S2813" t="s">
        <v>6989</v>
      </c>
      <c r="T2813" t="s">
        <v>6989</v>
      </c>
      <c r="U2813" t="s">
        <v>3752</v>
      </c>
    </row>
    <row r="2814" spans="1:21" x14ac:dyDescent="0.2">
      <c r="A2814">
        <v>5501</v>
      </c>
      <c r="B2814" t="s">
        <v>1697</v>
      </c>
      <c r="C2814" t="s">
        <v>5449</v>
      </c>
      <c r="D2814" t="s">
        <v>5450</v>
      </c>
      <c r="F2814" t="s">
        <v>16299</v>
      </c>
      <c r="G2814" t="s">
        <v>7763</v>
      </c>
      <c r="H2814" t="s">
        <v>4551</v>
      </c>
      <c r="I2814" t="s">
        <v>22206</v>
      </c>
      <c r="J2814" t="s">
        <v>5823</v>
      </c>
      <c r="K2814" t="s">
        <v>3430</v>
      </c>
      <c r="L2814" t="s">
        <v>16300</v>
      </c>
      <c r="M2814" t="s">
        <v>16301</v>
      </c>
      <c r="N2814" t="s">
        <v>16302</v>
      </c>
    </row>
    <row r="2815" spans="1:21" x14ac:dyDescent="0.2">
      <c r="A2815">
        <v>5502</v>
      </c>
      <c r="B2815" t="s">
        <v>1697</v>
      </c>
      <c r="C2815" t="s">
        <v>16303</v>
      </c>
      <c r="D2815" t="s">
        <v>16304</v>
      </c>
      <c r="F2815" t="s">
        <v>3986</v>
      </c>
      <c r="G2815" t="s">
        <v>3387</v>
      </c>
      <c r="H2815" t="s">
        <v>3723</v>
      </c>
      <c r="I2815" t="s">
        <v>3595</v>
      </c>
      <c r="J2815" t="s">
        <v>6431</v>
      </c>
      <c r="K2815" t="s">
        <v>3430</v>
      </c>
      <c r="L2815" t="s">
        <v>16305</v>
      </c>
      <c r="M2815" t="s">
        <v>16306</v>
      </c>
      <c r="N2815" t="s">
        <v>3017</v>
      </c>
      <c r="S2815" t="s">
        <v>6607</v>
      </c>
      <c r="T2815" t="s">
        <v>6607</v>
      </c>
      <c r="U2815" t="s">
        <v>16307</v>
      </c>
    </row>
    <row r="2816" spans="1:21" x14ac:dyDescent="0.2">
      <c r="A2816">
        <v>5503</v>
      </c>
      <c r="B2816" t="s">
        <v>1697</v>
      </c>
      <c r="C2816" t="s">
        <v>16308</v>
      </c>
      <c r="D2816" t="s">
        <v>4678</v>
      </c>
      <c r="E2816" t="s">
        <v>20884</v>
      </c>
      <c r="F2816" t="s">
        <v>7954</v>
      </c>
      <c r="G2816" t="s">
        <v>10639</v>
      </c>
      <c r="H2816" t="s">
        <v>4658</v>
      </c>
      <c r="I2816" t="s">
        <v>22206</v>
      </c>
      <c r="J2816" t="s">
        <v>5477</v>
      </c>
      <c r="K2816" t="s">
        <v>3430</v>
      </c>
      <c r="L2816" t="s">
        <v>16309</v>
      </c>
      <c r="M2816" t="s">
        <v>16310</v>
      </c>
      <c r="O2816" t="s">
        <v>9119</v>
      </c>
      <c r="P2816">
        <v>41</v>
      </c>
      <c r="S2816" t="s">
        <v>16311</v>
      </c>
      <c r="T2816" t="s">
        <v>16311</v>
      </c>
      <c r="U2816" t="s">
        <v>16311</v>
      </c>
    </row>
    <row r="2817" spans="1:21" x14ac:dyDescent="0.2">
      <c r="A2817">
        <v>5504</v>
      </c>
      <c r="B2817" t="s">
        <v>1697</v>
      </c>
      <c r="C2817" t="s">
        <v>16312</v>
      </c>
      <c r="D2817" t="s">
        <v>4678</v>
      </c>
      <c r="E2817" t="s">
        <v>20884</v>
      </c>
      <c r="F2817" t="s">
        <v>7954</v>
      </c>
      <c r="G2817" t="s">
        <v>6905</v>
      </c>
      <c r="H2817" t="s">
        <v>4174</v>
      </c>
      <c r="I2817" t="s">
        <v>22206</v>
      </c>
      <c r="J2817" t="s">
        <v>5823</v>
      </c>
      <c r="K2817" t="s">
        <v>3430</v>
      </c>
      <c r="L2817" t="s">
        <v>16313</v>
      </c>
      <c r="M2817" t="s">
        <v>16314</v>
      </c>
      <c r="O2817" t="s">
        <v>5475</v>
      </c>
      <c r="P2817">
        <v>40</v>
      </c>
      <c r="S2817" t="s">
        <v>16315</v>
      </c>
      <c r="T2817" t="s">
        <v>16315</v>
      </c>
      <c r="U2817" t="s">
        <v>16315</v>
      </c>
    </row>
    <row r="2818" spans="1:21" x14ac:dyDescent="0.2">
      <c r="A2818">
        <v>5505</v>
      </c>
      <c r="B2818" t="s">
        <v>1697</v>
      </c>
      <c r="C2818" t="s">
        <v>16316</v>
      </c>
      <c r="D2818" t="s">
        <v>16317</v>
      </c>
      <c r="F2818" t="s">
        <v>3585</v>
      </c>
      <c r="G2818" t="s">
        <v>3625</v>
      </c>
      <c r="H2818" t="s">
        <v>21454</v>
      </c>
      <c r="I2818" t="s">
        <v>4933</v>
      </c>
      <c r="J2818" t="s">
        <v>4052</v>
      </c>
      <c r="K2818" t="s">
        <v>3430</v>
      </c>
      <c r="L2818" t="s">
        <v>16318</v>
      </c>
      <c r="M2818" t="s">
        <v>16319</v>
      </c>
      <c r="N2818" t="s">
        <v>3394</v>
      </c>
      <c r="O2818" t="s">
        <v>22242</v>
      </c>
      <c r="P2818">
        <v>91</v>
      </c>
      <c r="Q2818" t="s">
        <v>4485</v>
      </c>
      <c r="R2818">
        <v>203</v>
      </c>
      <c r="S2818" t="s">
        <v>16320</v>
      </c>
      <c r="T2818" t="s">
        <v>16320</v>
      </c>
      <c r="U2818" t="s">
        <v>3752</v>
      </c>
    </row>
    <row r="2819" spans="1:21" x14ac:dyDescent="0.2">
      <c r="A2819">
        <v>5506</v>
      </c>
      <c r="B2819" t="s">
        <v>1697</v>
      </c>
      <c r="C2819" t="s">
        <v>16321</v>
      </c>
      <c r="D2819" t="s">
        <v>16322</v>
      </c>
      <c r="F2819" t="s">
        <v>3713</v>
      </c>
      <c r="G2819" t="s">
        <v>7763</v>
      </c>
      <c r="H2819" t="s">
        <v>4551</v>
      </c>
      <c r="I2819" t="s">
        <v>22206</v>
      </c>
      <c r="J2819" t="s">
        <v>5823</v>
      </c>
      <c r="K2819" t="s">
        <v>3430</v>
      </c>
      <c r="L2819" t="s">
        <v>16323</v>
      </c>
      <c r="M2819" t="s">
        <v>16324</v>
      </c>
      <c r="N2819" t="s">
        <v>5419</v>
      </c>
    </row>
    <row r="2820" spans="1:21" x14ac:dyDescent="0.2">
      <c r="A2820">
        <v>5507</v>
      </c>
      <c r="B2820" t="s">
        <v>1697</v>
      </c>
      <c r="C2820" t="s">
        <v>16325</v>
      </c>
      <c r="D2820" t="s">
        <v>16326</v>
      </c>
      <c r="F2820" t="s">
        <v>8063</v>
      </c>
      <c r="G2820" t="s">
        <v>7763</v>
      </c>
      <c r="H2820" t="s">
        <v>4551</v>
      </c>
      <c r="I2820" t="s">
        <v>22206</v>
      </c>
      <c r="J2820" t="s">
        <v>5823</v>
      </c>
      <c r="K2820" t="s">
        <v>3497</v>
      </c>
      <c r="L2820" t="s">
        <v>16327</v>
      </c>
      <c r="M2820" t="s">
        <v>16328</v>
      </c>
      <c r="N2820" t="s">
        <v>3637</v>
      </c>
    </row>
    <row r="2821" spans="1:21" x14ac:dyDescent="0.2">
      <c r="A2821">
        <v>5508</v>
      </c>
      <c r="B2821" t="s">
        <v>1697</v>
      </c>
      <c r="C2821" t="s">
        <v>16329</v>
      </c>
      <c r="D2821" t="s">
        <v>16330</v>
      </c>
      <c r="F2821" t="s">
        <v>3669</v>
      </c>
      <c r="G2821" t="s">
        <v>7763</v>
      </c>
      <c r="H2821" t="s">
        <v>4551</v>
      </c>
      <c r="I2821" t="s">
        <v>22206</v>
      </c>
      <c r="J2821" t="s">
        <v>5823</v>
      </c>
      <c r="K2821" t="s">
        <v>3430</v>
      </c>
      <c r="L2821" t="s">
        <v>15376</v>
      </c>
      <c r="M2821" t="s">
        <v>15377</v>
      </c>
      <c r="N2821" t="s">
        <v>3017</v>
      </c>
    </row>
    <row r="2822" spans="1:21" x14ac:dyDescent="0.2">
      <c r="A2822">
        <v>5509</v>
      </c>
      <c r="B2822" t="s">
        <v>1697</v>
      </c>
      <c r="C2822" t="s">
        <v>16331</v>
      </c>
      <c r="D2822" t="s">
        <v>16332</v>
      </c>
      <c r="F2822" t="s">
        <v>3992</v>
      </c>
      <c r="G2822" t="s">
        <v>3387</v>
      </c>
      <c r="H2822" t="s">
        <v>3640</v>
      </c>
      <c r="I2822" t="s">
        <v>16333</v>
      </c>
      <c r="J2822" t="s">
        <v>3671</v>
      </c>
      <c r="K2822" t="s">
        <v>3430</v>
      </c>
      <c r="L2822" t="s">
        <v>16334</v>
      </c>
      <c r="M2822" t="s">
        <v>21685</v>
      </c>
      <c r="N2822" t="s">
        <v>21686</v>
      </c>
      <c r="S2822" t="s">
        <v>16335</v>
      </c>
      <c r="T2822" t="s">
        <v>21687</v>
      </c>
      <c r="U2822" t="s">
        <v>16335</v>
      </c>
    </row>
    <row r="2823" spans="1:21" x14ac:dyDescent="0.2">
      <c r="A2823">
        <v>551</v>
      </c>
      <c r="B2823" t="s">
        <v>1697</v>
      </c>
      <c r="C2823" t="s">
        <v>16336</v>
      </c>
      <c r="D2823" t="s">
        <v>16337</v>
      </c>
      <c r="F2823" t="s">
        <v>3474</v>
      </c>
      <c r="G2823" t="s">
        <v>3387</v>
      </c>
      <c r="H2823" t="s">
        <v>3475</v>
      </c>
      <c r="I2823" t="s">
        <v>22251</v>
      </c>
      <c r="J2823" t="s">
        <v>8892</v>
      </c>
      <c r="K2823" t="s">
        <v>3422</v>
      </c>
      <c r="L2823" t="s">
        <v>16338</v>
      </c>
      <c r="M2823" t="s">
        <v>16339</v>
      </c>
      <c r="N2823" t="s">
        <v>4513</v>
      </c>
      <c r="O2823" t="s">
        <v>9242</v>
      </c>
      <c r="P2823">
        <v>45</v>
      </c>
      <c r="Q2823" t="s">
        <v>4362</v>
      </c>
      <c r="R2823">
        <v>240</v>
      </c>
      <c r="S2823" t="s">
        <v>13789</v>
      </c>
      <c r="T2823" t="s">
        <v>13789</v>
      </c>
      <c r="U2823" t="s">
        <v>5457</v>
      </c>
    </row>
    <row r="2824" spans="1:21" x14ac:dyDescent="0.2">
      <c r="A2824">
        <v>5510</v>
      </c>
      <c r="B2824" t="s">
        <v>1697</v>
      </c>
      <c r="C2824" t="s">
        <v>16340</v>
      </c>
      <c r="D2824" t="s">
        <v>16341</v>
      </c>
      <c r="F2824" t="s">
        <v>3585</v>
      </c>
      <c r="G2824" t="s">
        <v>3625</v>
      </c>
      <c r="H2824" t="s">
        <v>14565</v>
      </c>
      <c r="I2824" t="s">
        <v>3595</v>
      </c>
      <c r="J2824" t="s">
        <v>6431</v>
      </c>
      <c r="K2824" t="s">
        <v>3497</v>
      </c>
      <c r="L2824" t="s">
        <v>16342</v>
      </c>
      <c r="M2824" t="s">
        <v>16343</v>
      </c>
      <c r="N2824" t="s">
        <v>3394</v>
      </c>
      <c r="O2824" t="s">
        <v>22242</v>
      </c>
      <c r="P2824">
        <v>18</v>
      </c>
      <c r="Q2824" t="s">
        <v>4485</v>
      </c>
      <c r="R2824">
        <v>171</v>
      </c>
      <c r="S2824" t="s">
        <v>16344</v>
      </c>
      <c r="T2824" t="s">
        <v>16344</v>
      </c>
      <c r="U2824" t="s">
        <v>4119</v>
      </c>
    </row>
    <row r="2825" spans="1:21" x14ac:dyDescent="0.2">
      <c r="A2825">
        <v>5511</v>
      </c>
      <c r="B2825" t="s">
        <v>1697</v>
      </c>
      <c r="C2825" t="s">
        <v>16345</v>
      </c>
      <c r="D2825" t="s">
        <v>16346</v>
      </c>
      <c r="F2825" t="s">
        <v>3669</v>
      </c>
      <c r="G2825" t="s">
        <v>7763</v>
      </c>
      <c r="H2825" t="s">
        <v>4551</v>
      </c>
      <c r="I2825" t="s">
        <v>22206</v>
      </c>
      <c r="J2825" t="s">
        <v>5823</v>
      </c>
      <c r="K2825" t="s">
        <v>3430</v>
      </c>
      <c r="L2825" t="s">
        <v>16347</v>
      </c>
      <c r="M2825" t="s">
        <v>16348</v>
      </c>
      <c r="N2825" t="s">
        <v>3637</v>
      </c>
    </row>
    <row r="2826" spans="1:21" x14ac:dyDescent="0.2">
      <c r="A2826">
        <v>5512</v>
      </c>
      <c r="B2826" t="s">
        <v>1697</v>
      </c>
      <c r="C2826" t="s">
        <v>16349</v>
      </c>
      <c r="D2826" t="s">
        <v>16350</v>
      </c>
      <c r="F2826" t="s">
        <v>3669</v>
      </c>
      <c r="G2826" t="s">
        <v>5445</v>
      </c>
      <c r="H2826" t="s">
        <v>21688</v>
      </c>
      <c r="I2826" t="s">
        <v>4933</v>
      </c>
      <c r="J2826" t="s">
        <v>3963</v>
      </c>
      <c r="K2826" t="s">
        <v>3430</v>
      </c>
      <c r="L2826" t="s">
        <v>16351</v>
      </c>
      <c r="M2826" t="s">
        <v>16352</v>
      </c>
      <c r="N2826" t="s">
        <v>21689</v>
      </c>
      <c r="O2826" t="s">
        <v>22242</v>
      </c>
      <c r="P2826">
        <v>18</v>
      </c>
      <c r="Q2826" t="s">
        <v>4485</v>
      </c>
      <c r="R2826">
        <v>171</v>
      </c>
      <c r="S2826" t="s">
        <v>4005</v>
      </c>
      <c r="T2826" t="s">
        <v>4005</v>
      </c>
      <c r="U2826" t="s">
        <v>5525</v>
      </c>
    </row>
    <row r="2827" spans="1:21" x14ac:dyDescent="0.2">
      <c r="A2827">
        <v>5513</v>
      </c>
      <c r="B2827" t="s">
        <v>1697</v>
      </c>
      <c r="C2827" t="s">
        <v>16353</v>
      </c>
      <c r="D2827" t="s">
        <v>16354</v>
      </c>
      <c r="F2827" t="s">
        <v>3669</v>
      </c>
      <c r="G2827" t="s">
        <v>5012</v>
      </c>
      <c r="H2827" t="s">
        <v>17125</v>
      </c>
      <c r="I2827" t="s">
        <v>7164</v>
      </c>
      <c r="J2827" t="s">
        <v>3671</v>
      </c>
      <c r="K2827" t="s">
        <v>3430</v>
      </c>
      <c r="L2827" t="s">
        <v>16355</v>
      </c>
      <c r="M2827" t="s">
        <v>16356</v>
      </c>
      <c r="O2827" t="s">
        <v>22242</v>
      </c>
      <c r="P2827">
        <v>18</v>
      </c>
      <c r="Q2827" t="s">
        <v>4485</v>
      </c>
      <c r="R2827">
        <v>171</v>
      </c>
      <c r="S2827" t="s">
        <v>7941</v>
      </c>
      <c r="T2827" t="s">
        <v>7941</v>
      </c>
      <c r="U2827" t="s">
        <v>4402</v>
      </c>
    </row>
    <row r="2828" spans="1:21" x14ac:dyDescent="0.2">
      <c r="A2828">
        <v>5514</v>
      </c>
      <c r="B2828" t="s">
        <v>1697</v>
      </c>
      <c r="C2828" t="s">
        <v>16357</v>
      </c>
      <c r="D2828" t="s">
        <v>7673</v>
      </c>
      <c r="F2828" t="s">
        <v>6012</v>
      </c>
      <c r="G2828" t="s">
        <v>14453</v>
      </c>
      <c r="H2828" t="s">
        <v>19264</v>
      </c>
      <c r="I2828" t="s">
        <v>7547</v>
      </c>
      <c r="J2828" t="s">
        <v>7255</v>
      </c>
      <c r="K2828" t="s">
        <v>3430</v>
      </c>
      <c r="L2828" t="s">
        <v>16358</v>
      </c>
      <c r="M2828" t="s">
        <v>16359</v>
      </c>
      <c r="N2828" t="s">
        <v>3394</v>
      </c>
      <c r="O2828" t="s">
        <v>5753</v>
      </c>
      <c r="P2828">
        <v>18</v>
      </c>
      <c r="Q2828" t="s">
        <v>4485</v>
      </c>
      <c r="R2828">
        <v>171</v>
      </c>
      <c r="S2828" t="s">
        <v>5622</v>
      </c>
      <c r="T2828" t="s">
        <v>5622</v>
      </c>
      <c r="U2828" t="s">
        <v>3752</v>
      </c>
    </row>
    <row r="2829" spans="1:21" x14ac:dyDescent="0.2">
      <c r="A2829">
        <v>5515</v>
      </c>
      <c r="B2829" t="s">
        <v>1697</v>
      </c>
      <c r="C2829" t="s">
        <v>16360</v>
      </c>
      <c r="D2829" t="s">
        <v>16361</v>
      </c>
      <c r="F2829" t="s">
        <v>3669</v>
      </c>
      <c r="G2829" t="s">
        <v>3387</v>
      </c>
      <c r="H2829" t="s">
        <v>9805</v>
      </c>
      <c r="I2829" t="s">
        <v>8790</v>
      </c>
      <c r="J2829" t="s">
        <v>3467</v>
      </c>
      <c r="K2829" t="s">
        <v>3430</v>
      </c>
      <c r="L2829" t="s">
        <v>16362</v>
      </c>
      <c r="M2829" t="s">
        <v>16363</v>
      </c>
      <c r="N2829" t="s">
        <v>3433</v>
      </c>
      <c r="O2829" t="s">
        <v>9193</v>
      </c>
      <c r="P2829">
        <v>43</v>
      </c>
      <c r="Q2829" t="s">
        <v>4362</v>
      </c>
      <c r="R2829">
        <v>240</v>
      </c>
      <c r="S2829" t="s">
        <v>16364</v>
      </c>
      <c r="T2829" t="s">
        <v>16364</v>
      </c>
      <c r="U2829" t="s">
        <v>9056</v>
      </c>
    </row>
    <row r="2830" spans="1:21" x14ac:dyDescent="0.2">
      <c r="A2830">
        <v>5516</v>
      </c>
      <c r="B2830" t="s">
        <v>1697</v>
      </c>
      <c r="C2830" t="s">
        <v>16365</v>
      </c>
      <c r="D2830" t="s">
        <v>4678</v>
      </c>
      <c r="E2830" t="s">
        <v>20884</v>
      </c>
      <c r="F2830" t="s">
        <v>7954</v>
      </c>
      <c r="G2830" t="s">
        <v>3387</v>
      </c>
      <c r="H2830" t="s">
        <v>4174</v>
      </c>
      <c r="I2830" t="s">
        <v>22206</v>
      </c>
      <c r="J2830" t="s">
        <v>5823</v>
      </c>
      <c r="K2830" t="s">
        <v>3430</v>
      </c>
      <c r="L2830" t="s">
        <v>16366</v>
      </c>
      <c r="M2830" t="s">
        <v>16367</v>
      </c>
      <c r="O2830" t="s">
        <v>5988</v>
      </c>
      <c r="P2830">
        <v>84</v>
      </c>
      <c r="S2830" t="s">
        <v>5771</v>
      </c>
      <c r="T2830" t="s">
        <v>5771</v>
      </c>
      <c r="U2830" t="s">
        <v>5771</v>
      </c>
    </row>
    <row r="2831" spans="1:21" x14ac:dyDescent="0.2">
      <c r="A2831">
        <v>5517</v>
      </c>
      <c r="B2831" t="s">
        <v>1697</v>
      </c>
      <c r="C2831" t="s">
        <v>16368</v>
      </c>
      <c r="D2831" t="s">
        <v>16369</v>
      </c>
      <c r="F2831" t="s">
        <v>16370</v>
      </c>
      <c r="G2831" t="s">
        <v>7763</v>
      </c>
      <c r="H2831" t="s">
        <v>4551</v>
      </c>
      <c r="I2831" t="s">
        <v>22206</v>
      </c>
      <c r="J2831" t="s">
        <v>5823</v>
      </c>
      <c r="K2831" t="s">
        <v>3430</v>
      </c>
      <c r="L2831" t="s">
        <v>16371</v>
      </c>
      <c r="M2831" t="s">
        <v>16372</v>
      </c>
      <c r="N2831" t="s">
        <v>16373</v>
      </c>
    </row>
    <row r="2832" spans="1:21" x14ac:dyDescent="0.2">
      <c r="A2832">
        <v>5518</v>
      </c>
      <c r="B2832" t="s">
        <v>1697</v>
      </c>
      <c r="C2832" t="s">
        <v>16374</v>
      </c>
      <c r="D2832" t="s">
        <v>4678</v>
      </c>
      <c r="E2832" t="s">
        <v>20884</v>
      </c>
      <c r="F2832" t="s">
        <v>7954</v>
      </c>
      <c r="G2832" t="s">
        <v>6101</v>
      </c>
      <c r="H2832" t="s">
        <v>21603</v>
      </c>
      <c r="I2832" t="s">
        <v>22206</v>
      </c>
      <c r="J2832" t="s">
        <v>5823</v>
      </c>
      <c r="K2832" t="s">
        <v>5340</v>
      </c>
      <c r="L2832" t="s">
        <v>16375</v>
      </c>
      <c r="M2832" t="s">
        <v>16376</v>
      </c>
      <c r="O2832" t="s">
        <v>5475</v>
      </c>
      <c r="P2832">
        <v>40</v>
      </c>
      <c r="S2832" t="s">
        <v>5524</v>
      </c>
      <c r="T2832" t="s">
        <v>4349</v>
      </c>
      <c r="U2832" t="s">
        <v>4349</v>
      </c>
    </row>
    <row r="2833" spans="1:21" x14ac:dyDescent="0.2">
      <c r="A2833">
        <v>5519</v>
      </c>
      <c r="B2833" t="s">
        <v>1697</v>
      </c>
      <c r="C2833" t="s">
        <v>5496</v>
      </c>
      <c r="D2833" t="s">
        <v>4678</v>
      </c>
      <c r="E2833" t="s">
        <v>20884</v>
      </c>
      <c r="F2833" t="s">
        <v>7954</v>
      </c>
      <c r="G2833" t="s">
        <v>8942</v>
      </c>
      <c r="H2833" t="s">
        <v>4243</v>
      </c>
      <c r="I2833" t="s">
        <v>22206</v>
      </c>
      <c r="J2833" t="s">
        <v>5823</v>
      </c>
      <c r="K2833" t="s">
        <v>3430</v>
      </c>
      <c r="L2833" t="s">
        <v>16377</v>
      </c>
      <c r="M2833" t="s">
        <v>16378</v>
      </c>
      <c r="O2833" t="s">
        <v>5475</v>
      </c>
      <c r="P2833">
        <v>40</v>
      </c>
      <c r="S2833" t="s">
        <v>14615</v>
      </c>
      <c r="T2833" t="s">
        <v>14615</v>
      </c>
      <c r="U2833" t="s">
        <v>14615</v>
      </c>
    </row>
    <row r="2834" spans="1:21" x14ac:dyDescent="0.2">
      <c r="A2834">
        <v>552</v>
      </c>
      <c r="B2834" t="s">
        <v>1697</v>
      </c>
      <c r="C2834" t="s">
        <v>16379</v>
      </c>
      <c r="D2834" t="s">
        <v>16380</v>
      </c>
      <c r="F2834" t="s">
        <v>3386</v>
      </c>
      <c r="G2834" t="s">
        <v>3435</v>
      </c>
      <c r="H2834" t="s">
        <v>3826</v>
      </c>
      <c r="I2834" t="s">
        <v>7878</v>
      </c>
      <c r="J2834" t="s">
        <v>3411</v>
      </c>
      <c r="K2834" t="s">
        <v>3391</v>
      </c>
      <c r="L2834" t="s">
        <v>16382</v>
      </c>
      <c r="M2834" t="s">
        <v>16383</v>
      </c>
      <c r="N2834" t="s">
        <v>3433</v>
      </c>
      <c r="Q2834" t="s">
        <v>4362</v>
      </c>
      <c r="R2834">
        <v>240</v>
      </c>
      <c r="S2834" t="s">
        <v>9188</v>
      </c>
      <c r="T2834" t="s">
        <v>9188</v>
      </c>
      <c r="U2834" t="s">
        <v>9056</v>
      </c>
    </row>
    <row r="2835" spans="1:21" x14ac:dyDescent="0.2">
      <c r="A2835">
        <v>5520</v>
      </c>
      <c r="B2835" t="s">
        <v>1697</v>
      </c>
      <c r="C2835" t="s">
        <v>16384</v>
      </c>
      <c r="D2835" t="s">
        <v>16385</v>
      </c>
      <c r="F2835" t="s">
        <v>3713</v>
      </c>
      <c r="G2835" t="s">
        <v>3387</v>
      </c>
      <c r="H2835" t="s">
        <v>3610</v>
      </c>
      <c r="I2835" t="s">
        <v>8790</v>
      </c>
      <c r="J2835" t="s">
        <v>3429</v>
      </c>
      <c r="K2835" t="s">
        <v>3430</v>
      </c>
      <c r="L2835" t="s">
        <v>16386</v>
      </c>
      <c r="M2835" t="s">
        <v>16387</v>
      </c>
      <c r="N2835" t="s">
        <v>3433</v>
      </c>
      <c r="O2835" t="s">
        <v>9242</v>
      </c>
      <c r="P2835">
        <v>45</v>
      </c>
      <c r="Q2835" t="s">
        <v>4362</v>
      </c>
      <c r="R2835">
        <v>240</v>
      </c>
      <c r="S2835" t="s">
        <v>8402</v>
      </c>
      <c r="T2835" t="s">
        <v>8402</v>
      </c>
      <c r="U2835" t="s">
        <v>9056</v>
      </c>
    </row>
    <row r="2836" spans="1:21" x14ac:dyDescent="0.2">
      <c r="A2836">
        <v>5521</v>
      </c>
      <c r="B2836" t="s">
        <v>1697</v>
      </c>
      <c r="C2836" t="s">
        <v>16388</v>
      </c>
      <c r="D2836" t="s">
        <v>16389</v>
      </c>
      <c r="F2836" t="s">
        <v>3992</v>
      </c>
      <c r="G2836" t="s">
        <v>3435</v>
      </c>
      <c r="H2836" t="s">
        <v>3763</v>
      </c>
      <c r="I2836" t="s">
        <v>16237</v>
      </c>
      <c r="J2836" t="s">
        <v>6431</v>
      </c>
      <c r="K2836" t="s">
        <v>3545</v>
      </c>
      <c r="L2836" t="s">
        <v>16390</v>
      </c>
      <c r="M2836" t="s">
        <v>16391</v>
      </c>
      <c r="O2836" t="s">
        <v>3614</v>
      </c>
      <c r="P2836">
        <v>83</v>
      </c>
      <c r="Q2836" t="s">
        <v>4362</v>
      </c>
      <c r="R2836">
        <v>241</v>
      </c>
      <c r="S2836" t="s">
        <v>6601</v>
      </c>
      <c r="T2836" t="s">
        <v>6601</v>
      </c>
      <c r="U2836" t="s">
        <v>3682</v>
      </c>
    </row>
    <row r="2837" spans="1:21" x14ac:dyDescent="0.2">
      <c r="A2837">
        <v>5522</v>
      </c>
      <c r="B2837" t="s">
        <v>1697</v>
      </c>
      <c r="C2837" t="s">
        <v>16392</v>
      </c>
      <c r="D2837" t="s">
        <v>16393</v>
      </c>
      <c r="F2837" t="s">
        <v>8063</v>
      </c>
      <c r="G2837" t="s">
        <v>3387</v>
      </c>
      <c r="H2837" t="s">
        <v>21690</v>
      </c>
      <c r="I2837" t="s">
        <v>8607</v>
      </c>
      <c r="J2837" t="s">
        <v>3587</v>
      </c>
      <c r="K2837" t="s">
        <v>5340</v>
      </c>
      <c r="L2837" t="s">
        <v>16394</v>
      </c>
      <c r="M2837" t="s">
        <v>16395</v>
      </c>
      <c r="O2837" t="s">
        <v>8959</v>
      </c>
      <c r="P2837">
        <v>49</v>
      </c>
      <c r="Q2837" t="s">
        <v>4362</v>
      </c>
      <c r="R2837">
        <v>241</v>
      </c>
      <c r="S2837" t="s">
        <v>5702</v>
      </c>
      <c r="T2837" t="s">
        <v>5702</v>
      </c>
      <c r="U2837" t="s">
        <v>13470</v>
      </c>
    </row>
    <row r="2838" spans="1:21" x14ac:dyDescent="0.2">
      <c r="A2838">
        <v>5523</v>
      </c>
      <c r="B2838" t="s">
        <v>1697</v>
      </c>
      <c r="C2838" t="s">
        <v>16396</v>
      </c>
      <c r="D2838" t="s">
        <v>16397</v>
      </c>
      <c r="F2838" t="s">
        <v>3585</v>
      </c>
      <c r="G2838" t="s">
        <v>3625</v>
      </c>
      <c r="H2838" t="s">
        <v>3975</v>
      </c>
      <c r="I2838" t="s">
        <v>9016</v>
      </c>
      <c r="J2838" t="s">
        <v>5837</v>
      </c>
      <c r="K2838" t="s">
        <v>3430</v>
      </c>
      <c r="L2838" t="s">
        <v>16398</v>
      </c>
      <c r="M2838" t="s">
        <v>12941</v>
      </c>
      <c r="N2838" t="s">
        <v>3394</v>
      </c>
      <c r="O2838" t="s">
        <v>9026</v>
      </c>
      <c r="P2838">
        <v>40</v>
      </c>
      <c r="Q2838" t="s">
        <v>4362</v>
      </c>
      <c r="R2838">
        <v>241</v>
      </c>
      <c r="S2838" t="s">
        <v>13317</v>
      </c>
      <c r="T2838" t="s">
        <v>13317</v>
      </c>
      <c r="U2838" t="s">
        <v>4111</v>
      </c>
    </row>
    <row r="2839" spans="1:21" x14ac:dyDescent="0.2">
      <c r="A2839">
        <v>5524</v>
      </c>
      <c r="B2839" t="s">
        <v>1697</v>
      </c>
      <c r="C2839" t="s">
        <v>16399</v>
      </c>
      <c r="D2839" t="s">
        <v>16400</v>
      </c>
      <c r="F2839" t="s">
        <v>16299</v>
      </c>
      <c r="G2839" t="s">
        <v>3387</v>
      </c>
      <c r="H2839" t="s">
        <v>3873</v>
      </c>
      <c r="I2839" t="s">
        <v>5856</v>
      </c>
      <c r="J2839" t="s">
        <v>3467</v>
      </c>
      <c r="K2839" t="s">
        <v>3422</v>
      </c>
      <c r="L2839" t="s">
        <v>16401</v>
      </c>
      <c r="M2839" t="s">
        <v>16402</v>
      </c>
      <c r="N2839" t="s">
        <v>3394</v>
      </c>
      <c r="O2839" t="s">
        <v>8959</v>
      </c>
      <c r="P2839">
        <v>49</v>
      </c>
      <c r="Q2839" t="s">
        <v>4362</v>
      </c>
      <c r="R2839">
        <v>241</v>
      </c>
      <c r="S2839" t="s">
        <v>3942</v>
      </c>
      <c r="T2839" t="s">
        <v>3942</v>
      </c>
      <c r="U2839" t="s">
        <v>8960</v>
      </c>
    </row>
    <row r="2840" spans="1:21" x14ac:dyDescent="0.2">
      <c r="A2840">
        <v>5525</v>
      </c>
      <c r="B2840" t="s">
        <v>1697</v>
      </c>
      <c r="C2840" t="s">
        <v>16403</v>
      </c>
      <c r="D2840" t="s">
        <v>16404</v>
      </c>
      <c r="F2840" t="s">
        <v>6012</v>
      </c>
      <c r="G2840" t="s">
        <v>3535</v>
      </c>
      <c r="H2840" t="s">
        <v>7748</v>
      </c>
      <c r="I2840" t="s">
        <v>5856</v>
      </c>
      <c r="J2840" t="s">
        <v>3671</v>
      </c>
      <c r="K2840" t="s">
        <v>3430</v>
      </c>
      <c r="L2840" t="s">
        <v>16405</v>
      </c>
      <c r="M2840" t="s">
        <v>16406</v>
      </c>
      <c r="N2840" t="s">
        <v>3394</v>
      </c>
      <c r="O2840" t="s">
        <v>9026</v>
      </c>
      <c r="P2840">
        <v>40</v>
      </c>
      <c r="Q2840" t="s">
        <v>4362</v>
      </c>
      <c r="R2840">
        <v>241</v>
      </c>
      <c r="S2840" t="s">
        <v>16407</v>
      </c>
      <c r="T2840" t="s">
        <v>16407</v>
      </c>
      <c r="U2840" t="s">
        <v>4111</v>
      </c>
    </row>
    <row r="2841" spans="1:21" x14ac:dyDescent="0.2">
      <c r="A2841">
        <v>5526</v>
      </c>
      <c r="B2841" t="s">
        <v>1697</v>
      </c>
      <c r="C2841" t="s">
        <v>16408</v>
      </c>
      <c r="D2841" t="s">
        <v>16409</v>
      </c>
      <c r="F2841" t="s">
        <v>8063</v>
      </c>
      <c r="G2841" t="s">
        <v>3387</v>
      </c>
      <c r="H2841" t="s">
        <v>3945</v>
      </c>
      <c r="I2841" t="s">
        <v>13212</v>
      </c>
      <c r="J2841" t="s">
        <v>3671</v>
      </c>
      <c r="K2841" t="s">
        <v>3430</v>
      </c>
      <c r="L2841" t="s">
        <v>16410</v>
      </c>
      <c r="M2841" t="s">
        <v>16411</v>
      </c>
      <c r="O2841" t="s">
        <v>8959</v>
      </c>
      <c r="P2841">
        <v>49</v>
      </c>
      <c r="Q2841" t="s">
        <v>4362</v>
      </c>
      <c r="R2841">
        <v>241</v>
      </c>
      <c r="S2841" t="s">
        <v>16412</v>
      </c>
      <c r="T2841" t="s">
        <v>16412</v>
      </c>
      <c r="U2841" t="s">
        <v>4095</v>
      </c>
    </row>
    <row r="2842" spans="1:21" x14ac:dyDescent="0.2">
      <c r="A2842">
        <v>5527</v>
      </c>
      <c r="B2842" t="s">
        <v>1697</v>
      </c>
      <c r="C2842" t="s">
        <v>16413</v>
      </c>
      <c r="D2842" t="s">
        <v>16414</v>
      </c>
      <c r="F2842" t="s">
        <v>9641</v>
      </c>
      <c r="G2842" t="s">
        <v>3542</v>
      </c>
      <c r="H2842" t="s">
        <v>7657</v>
      </c>
      <c r="I2842" t="s">
        <v>9016</v>
      </c>
      <c r="J2842" t="s">
        <v>7864</v>
      </c>
      <c r="K2842" t="s">
        <v>3430</v>
      </c>
      <c r="L2842" t="s">
        <v>16415</v>
      </c>
      <c r="M2842" t="s">
        <v>16416</v>
      </c>
      <c r="N2842" t="s">
        <v>3394</v>
      </c>
      <c r="O2842" t="s">
        <v>9026</v>
      </c>
      <c r="P2842">
        <v>40</v>
      </c>
      <c r="Q2842" t="s">
        <v>4362</v>
      </c>
      <c r="R2842">
        <v>241</v>
      </c>
      <c r="S2842" t="s">
        <v>16417</v>
      </c>
      <c r="T2842" t="s">
        <v>16417</v>
      </c>
      <c r="U2842" t="s">
        <v>4799</v>
      </c>
    </row>
    <row r="2843" spans="1:21" x14ac:dyDescent="0.2">
      <c r="A2843">
        <v>5528</v>
      </c>
      <c r="B2843" t="s">
        <v>1697</v>
      </c>
      <c r="C2843" t="s">
        <v>16418</v>
      </c>
      <c r="D2843" t="s">
        <v>16419</v>
      </c>
      <c r="F2843" t="s">
        <v>16299</v>
      </c>
      <c r="G2843" t="s">
        <v>4016</v>
      </c>
      <c r="H2843" t="s">
        <v>3640</v>
      </c>
      <c r="I2843" t="s">
        <v>9016</v>
      </c>
      <c r="J2843" t="s">
        <v>3521</v>
      </c>
      <c r="K2843" t="s">
        <v>3430</v>
      </c>
      <c r="L2843" t="s">
        <v>16420</v>
      </c>
      <c r="M2843" t="s">
        <v>16421</v>
      </c>
      <c r="N2843" t="s">
        <v>3433</v>
      </c>
      <c r="O2843" t="s">
        <v>8959</v>
      </c>
      <c r="P2843">
        <v>49</v>
      </c>
      <c r="Q2843" t="s">
        <v>4362</v>
      </c>
      <c r="R2843">
        <v>241</v>
      </c>
      <c r="S2843" t="s">
        <v>11301</v>
      </c>
      <c r="T2843" t="s">
        <v>11301</v>
      </c>
      <c r="U2843" t="s">
        <v>7776</v>
      </c>
    </row>
    <row r="2844" spans="1:21" x14ac:dyDescent="0.2">
      <c r="A2844">
        <v>5529</v>
      </c>
      <c r="B2844" t="s">
        <v>1697</v>
      </c>
      <c r="C2844" t="s">
        <v>16422</v>
      </c>
      <c r="D2844" t="s">
        <v>16423</v>
      </c>
      <c r="F2844" t="s">
        <v>3669</v>
      </c>
      <c r="G2844" t="s">
        <v>3542</v>
      </c>
      <c r="H2844" t="s">
        <v>3594</v>
      </c>
      <c r="I2844" t="s">
        <v>7878</v>
      </c>
      <c r="J2844" t="s">
        <v>3963</v>
      </c>
      <c r="K2844" t="s">
        <v>3430</v>
      </c>
      <c r="L2844" t="s">
        <v>16424</v>
      </c>
      <c r="M2844" t="s">
        <v>16425</v>
      </c>
      <c r="N2844" t="s">
        <v>3394</v>
      </c>
      <c r="O2844" t="s">
        <v>8959</v>
      </c>
      <c r="P2844">
        <v>49</v>
      </c>
      <c r="Q2844" t="s">
        <v>4362</v>
      </c>
      <c r="R2844">
        <v>241</v>
      </c>
      <c r="S2844" t="s">
        <v>16426</v>
      </c>
      <c r="T2844" t="s">
        <v>16426</v>
      </c>
      <c r="U2844" t="s">
        <v>8960</v>
      </c>
    </row>
    <row r="2845" spans="1:21" x14ac:dyDescent="0.2">
      <c r="A2845">
        <v>553</v>
      </c>
      <c r="B2845" t="s">
        <v>1697</v>
      </c>
      <c r="C2845" t="s">
        <v>16427</v>
      </c>
      <c r="D2845" t="s">
        <v>16428</v>
      </c>
      <c r="F2845" t="s">
        <v>3386</v>
      </c>
      <c r="G2845" t="s">
        <v>3535</v>
      </c>
      <c r="H2845" t="s">
        <v>3662</v>
      </c>
      <c r="I2845" t="s">
        <v>7878</v>
      </c>
      <c r="J2845" t="s">
        <v>3411</v>
      </c>
      <c r="K2845" t="s">
        <v>3497</v>
      </c>
      <c r="L2845" t="s">
        <v>16429</v>
      </c>
      <c r="M2845" t="s">
        <v>16430</v>
      </c>
      <c r="N2845" t="s">
        <v>3433</v>
      </c>
      <c r="Q2845" t="s">
        <v>4362</v>
      </c>
      <c r="R2845">
        <v>240</v>
      </c>
      <c r="S2845" t="s">
        <v>9188</v>
      </c>
      <c r="T2845" t="s">
        <v>9188</v>
      </c>
      <c r="U2845" t="s">
        <v>9056</v>
      </c>
    </row>
    <row r="2846" spans="1:21" x14ac:dyDescent="0.2">
      <c r="A2846">
        <v>5530</v>
      </c>
      <c r="B2846" t="s">
        <v>1697</v>
      </c>
      <c r="C2846" t="s">
        <v>16431</v>
      </c>
      <c r="D2846" t="s">
        <v>16432</v>
      </c>
      <c r="F2846" t="s">
        <v>3585</v>
      </c>
      <c r="G2846" t="s">
        <v>3625</v>
      </c>
      <c r="H2846" t="s">
        <v>4174</v>
      </c>
      <c r="I2846" t="s">
        <v>22206</v>
      </c>
      <c r="J2846" t="s">
        <v>5823</v>
      </c>
      <c r="K2846" t="s">
        <v>3921</v>
      </c>
      <c r="L2846" t="s">
        <v>16433</v>
      </c>
      <c r="M2846" t="s">
        <v>16434</v>
      </c>
      <c r="O2846" t="s">
        <v>9378</v>
      </c>
      <c r="P2846">
        <v>46</v>
      </c>
      <c r="S2846" t="s">
        <v>11189</v>
      </c>
      <c r="T2846" t="s">
        <v>11189</v>
      </c>
      <c r="U2846" t="s">
        <v>11189</v>
      </c>
    </row>
    <row r="2847" spans="1:21" x14ac:dyDescent="0.2">
      <c r="A2847">
        <v>5531</v>
      </c>
      <c r="B2847" t="s">
        <v>1697</v>
      </c>
      <c r="C2847" t="s">
        <v>16435</v>
      </c>
      <c r="D2847" t="s">
        <v>12934</v>
      </c>
      <c r="F2847" t="s">
        <v>3986</v>
      </c>
      <c r="G2847" t="s">
        <v>5547</v>
      </c>
      <c r="H2847" t="s">
        <v>3723</v>
      </c>
      <c r="I2847" t="s">
        <v>5487</v>
      </c>
      <c r="J2847" t="s">
        <v>6431</v>
      </c>
      <c r="K2847" t="s">
        <v>3430</v>
      </c>
      <c r="L2847" t="s">
        <v>16436</v>
      </c>
      <c r="M2847" t="s">
        <v>16437</v>
      </c>
      <c r="O2847" t="s">
        <v>5507</v>
      </c>
      <c r="P2847">
        <v>80</v>
      </c>
      <c r="Q2847" t="s">
        <v>4362</v>
      </c>
      <c r="R2847">
        <v>242</v>
      </c>
      <c r="S2847" t="s">
        <v>6652</v>
      </c>
      <c r="T2847" t="s">
        <v>6652</v>
      </c>
      <c r="U2847" t="s">
        <v>3811</v>
      </c>
    </row>
    <row r="2848" spans="1:21" x14ac:dyDescent="0.2">
      <c r="A2848">
        <v>5532</v>
      </c>
      <c r="B2848" t="s">
        <v>1697</v>
      </c>
      <c r="C2848" t="s">
        <v>5562</v>
      </c>
      <c r="D2848" t="s">
        <v>5563</v>
      </c>
      <c r="F2848" t="s">
        <v>3585</v>
      </c>
      <c r="G2848" t="s">
        <v>5888</v>
      </c>
      <c r="H2848" t="s">
        <v>9779</v>
      </c>
      <c r="I2848" t="s">
        <v>16438</v>
      </c>
      <c r="J2848" t="s">
        <v>3827</v>
      </c>
      <c r="K2848" t="s">
        <v>3391</v>
      </c>
      <c r="L2848" t="s">
        <v>16439</v>
      </c>
      <c r="M2848" t="s">
        <v>16440</v>
      </c>
      <c r="O2848" t="s">
        <v>9127</v>
      </c>
      <c r="P2848">
        <v>141</v>
      </c>
      <c r="Q2848" t="s">
        <v>4362</v>
      </c>
      <c r="R2848">
        <v>241</v>
      </c>
      <c r="S2848" t="s">
        <v>16441</v>
      </c>
      <c r="T2848" t="s">
        <v>16441</v>
      </c>
      <c r="U2848" t="s">
        <v>9013</v>
      </c>
    </row>
    <row r="2849" spans="1:21" x14ac:dyDescent="0.2">
      <c r="A2849">
        <v>5533</v>
      </c>
      <c r="B2849" t="s">
        <v>1697</v>
      </c>
      <c r="C2849" t="s">
        <v>16442</v>
      </c>
      <c r="D2849" t="s">
        <v>5202</v>
      </c>
      <c r="F2849" t="s">
        <v>7919</v>
      </c>
      <c r="G2849" t="s">
        <v>6905</v>
      </c>
      <c r="H2849" t="s">
        <v>4174</v>
      </c>
      <c r="I2849" t="s">
        <v>22206</v>
      </c>
      <c r="J2849" t="s">
        <v>5823</v>
      </c>
      <c r="K2849" t="s">
        <v>3430</v>
      </c>
      <c r="L2849" t="s">
        <v>16443</v>
      </c>
      <c r="M2849" t="s">
        <v>16444</v>
      </c>
      <c r="O2849" t="s">
        <v>9127</v>
      </c>
      <c r="P2849">
        <v>141</v>
      </c>
      <c r="S2849" t="s">
        <v>12703</v>
      </c>
      <c r="T2849" t="s">
        <v>12703</v>
      </c>
      <c r="U2849" t="s">
        <v>12703</v>
      </c>
    </row>
    <row r="2850" spans="1:21" x14ac:dyDescent="0.2">
      <c r="A2850">
        <v>5534</v>
      </c>
      <c r="B2850" t="s">
        <v>1697</v>
      </c>
      <c r="C2850" t="s">
        <v>16445</v>
      </c>
      <c r="D2850" t="s">
        <v>5202</v>
      </c>
      <c r="F2850" t="s">
        <v>7919</v>
      </c>
      <c r="G2850" t="s">
        <v>11318</v>
      </c>
      <c r="H2850" t="s">
        <v>4174</v>
      </c>
      <c r="I2850" t="s">
        <v>22206</v>
      </c>
      <c r="J2850" t="s">
        <v>5823</v>
      </c>
      <c r="K2850" t="s">
        <v>3430</v>
      </c>
      <c r="L2850" t="s">
        <v>16446</v>
      </c>
      <c r="M2850" t="s">
        <v>16447</v>
      </c>
      <c r="O2850" t="s">
        <v>9127</v>
      </c>
      <c r="P2850">
        <v>141</v>
      </c>
      <c r="S2850" t="s">
        <v>12703</v>
      </c>
      <c r="T2850" t="s">
        <v>12703</v>
      </c>
      <c r="U2850" t="s">
        <v>12703</v>
      </c>
    </row>
    <row r="2851" spans="1:21" x14ac:dyDescent="0.2">
      <c r="A2851">
        <v>5535</v>
      </c>
      <c r="B2851" t="s">
        <v>1697</v>
      </c>
      <c r="C2851" t="s">
        <v>16448</v>
      </c>
      <c r="D2851" t="s">
        <v>5202</v>
      </c>
      <c r="F2851" t="s">
        <v>7919</v>
      </c>
      <c r="G2851" t="s">
        <v>9427</v>
      </c>
      <c r="H2851" t="s">
        <v>4174</v>
      </c>
      <c r="I2851" t="s">
        <v>22206</v>
      </c>
      <c r="J2851" t="s">
        <v>5823</v>
      </c>
      <c r="K2851" t="s">
        <v>3430</v>
      </c>
      <c r="L2851" t="s">
        <v>16449</v>
      </c>
      <c r="M2851" t="s">
        <v>16450</v>
      </c>
      <c r="O2851" t="s">
        <v>7711</v>
      </c>
      <c r="P2851">
        <v>140</v>
      </c>
      <c r="S2851" t="s">
        <v>16451</v>
      </c>
      <c r="T2851" t="s">
        <v>16451</v>
      </c>
      <c r="U2851" t="s">
        <v>16451</v>
      </c>
    </row>
    <row r="2852" spans="1:21" x14ac:dyDescent="0.2">
      <c r="A2852">
        <v>5536</v>
      </c>
      <c r="B2852" t="s">
        <v>1697</v>
      </c>
      <c r="C2852" t="s">
        <v>16452</v>
      </c>
      <c r="D2852" t="s">
        <v>5202</v>
      </c>
      <c r="E2852" t="s">
        <v>20879</v>
      </c>
      <c r="F2852" t="s">
        <v>7919</v>
      </c>
      <c r="G2852" t="s">
        <v>6905</v>
      </c>
      <c r="H2852" t="s">
        <v>21030</v>
      </c>
      <c r="I2852" t="s">
        <v>22206</v>
      </c>
      <c r="J2852" t="s">
        <v>5823</v>
      </c>
      <c r="K2852" t="s">
        <v>3430</v>
      </c>
      <c r="L2852" t="s">
        <v>16453</v>
      </c>
      <c r="M2852" t="s">
        <v>16454</v>
      </c>
      <c r="O2852" t="s">
        <v>7711</v>
      </c>
      <c r="P2852">
        <v>140</v>
      </c>
      <c r="S2852" t="s">
        <v>16451</v>
      </c>
      <c r="T2852" t="s">
        <v>6329</v>
      </c>
      <c r="U2852" t="s">
        <v>6329</v>
      </c>
    </row>
    <row r="2853" spans="1:21" x14ac:dyDescent="0.2">
      <c r="A2853">
        <v>5537</v>
      </c>
      <c r="B2853" t="s">
        <v>1697</v>
      </c>
      <c r="C2853" t="s">
        <v>16455</v>
      </c>
      <c r="D2853" t="s">
        <v>5202</v>
      </c>
      <c r="E2853" t="s">
        <v>20879</v>
      </c>
      <c r="F2853" t="s">
        <v>7919</v>
      </c>
      <c r="G2853" t="s">
        <v>3387</v>
      </c>
      <c r="H2853" t="s">
        <v>4174</v>
      </c>
      <c r="I2853" t="s">
        <v>22206</v>
      </c>
      <c r="J2853" t="s">
        <v>5823</v>
      </c>
      <c r="K2853" t="s">
        <v>3391</v>
      </c>
      <c r="L2853" t="s">
        <v>16456</v>
      </c>
      <c r="M2853" t="s">
        <v>16457</v>
      </c>
      <c r="O2853" t="s">
        <v>9127</v>
      </c>
      <c r="P2853">
        <v>141</v>
      </c>
      <c r="S2853" t="s">
        <v>12703</v>
      </c>
      <c r="T2853" t="s">
        <v>12703</v>
      </c>
      <c r="U2853" t="s">
        <v>12703</v>
      </c>
    </row>
    <row r="2854" spans="1:21" x14ac:dyDescent="0.2">
      <c r="A2854">
        <v>5538</v>
      </c>
      <c r="B2854" t="s">
        <v>1697</v>
      </c>
      <c r="C2854" t="s">
        <v>16458</v>
      </c>
      <c r="D2854" t="s">
        <v>16459</v>
      </c>
      <c r="F2854" t="s">
        <v>8063</v>
      </c>
      <c r="G2854" t="s">
        <v>14794</v>
      </c>
      <c r="H2854" t="s">
        <v>4174</v>
      </c>
      <c r="I2854" t="s">
        <v>22206</v>
      </c>
      <c r="J2854" t="s">
        <v>5823</v>
      </c>
      <c r="K2854" t="s">
        <v>3391</v>
      </c>
      <c r="L2854" t="s">
        <v>16460</v>
      </c>
      <c r="M2854" t="s">
        <v>16461</v>
      </c>
      <c r="O2854" t="s">
        <v>9127</v>
      </c>
      <c r="P2854">
        <v>141</v>
      </c>
      <c r="S2854" t="s">
        <v>16462</v>
      </c>
      <c r="T2854" t="s">
        <v>16462</v>
      </c>
      <c r="U2854" t="s">
        <v>16462</v>
      </c>
    </row>
    <row r="2855" spans="1:21" x14ac:dyDescent="0.2">
      <c r="A2855">
        <v>5539</v>
      </c>
      <c r="B2855" t="s">
        <v>1697</v>
      </c>
      <c r="C2855" t="s">
        <v>16463</v>
      </c>
      <c r="D2855" t="s">
        <v>5202</v>
      </c>
      <c r="F2855" t="s">
        <v>7919</v>
      </c>
      <c r="G2855" t="s">
        <v>3387</v>
      </c>
      <c r="H2855" t="s">
        <v>4174</v>
      </c>
      <c r="I2855" t="s">
        <v>22206</v>
      </c>
      <c r="J2855" t="s">
        <v>5823</v>
      </c>
      <c r="K2855" t="s">
        <v>3430</v>
      </c>
      <c r="L2855" t="s">
        <v>16464</v>
      </c>
      <c r="M2855" t="s">
        <v>16465</v>
      </c>
      <c r="O2855" t="s">
        <v>9127</v>
      </c>
      <c r="P2855">
        <v>141</v>
      </c>
      <c r="S2855" t="s">
        <v>12710</v>
      </c>
      <c r="T2855" t="s">
        <v>12710</v>
      </c>
      <c r="U2855" t="s">
        <v>12710</v>
      </c>
    </row>
    <row r="2856" spans="1:21" x14ac:dyDescent="0.2">
      <c r="A2856">
        <v>554</v>
      </c>
      <c r="B2856" t="s">
        <v>1697</v>
      </c>
      <c r="C2856" t="s">
        <v>16466</v>
      </c>
      <c r="D2856" t="s">
        <v>16467</v>
      </c>
      <c r="F2856" t="s">
        <v>5788</v>
      </c>
      <c r="G2856" t="s">
        <v>3535</v>
      </c>
      <c r="H2856" t="s">
        <v>16468</v>
      </c>
      <c r="I2856" t="s">
        <v>9059</v>
      </c>
      <c r="J2856" t="s">
        <v>3467</v>
      </c>
      <c r="K2856" t="s">
        <v>3430</v>
      </c>
      <c r="L2856" t="s">
        <v>16469</v>
      </c>
      <c r="M2856" t="s">
        <v>16470</v>
      </c>
      <c r="N2856" t="s">
        <v>3433</v>
      </c>
      <c r="O2856" t="s">
        <v>5455</v>
      </c>
      <c r="P2856">
        <v>45</v>
      </c>
      <c r="Q2856" t="s">
        <v>4362</v>
      </c>
      <c r="R2856">
        <v>240</v>
      </c>
      <c r="S2856" t="s">
        <v>15501</v>
      </c>
      <c r="T2856" t="s">
        <v>15501</v>
      </c>
      <c r="U2856" t="s">
        <v>7117</v>
      </c>
    </row>
    <row r="2857" spans="1:21" x14ac:dyDescent="0.2">
      <c r="A2857">
        <v>5540</v>
      </c>
      <c r="B2857" t="s">
        <v>1697</v>
      </c>
      <c r="C2857" t="s">
        <v>16471</v>
      </c>
      <c r="D2857" t="s">
        <v>4997</v>
      </c>
      <c r="F2857" t="s">
        <v>8063</v>
      </c>
      <c r="G2857" t="s">
        <v>3465</v>
      </c>
      <c r="H2857" t="s">
        <v>21418</v>
      </c>
      <c r="I2857" t="s">
        <v>7878</v>
      </c>
      <c r="J2857" t="s">
        <v>6825</v>
      </c>
      <c r="K2857" t="s">
        <v>3430</v>
      </c>
      <c r="L2857" t="s">
        <v>16472</v>
      </c>
      <c r="M2857" t="s">
        <v>16473</v>
      </c>
      <c r="O2857" t="s">
        <v>8959</v>
      </c>
      <c r="P2857">
        <v>49</v>
      </c>
      <c r="Q2857" t="s">
        <v>4362</v>
      </c>
      <c r="R2857">
        <v>241</v>
      </c>
      <c r="S2857" t="s">
        <v>16412</v>
      </c>
      <c r="T2857" t="s">
        <v>16412</v>
      </c>
      <c r="U2857" t="s">
        <v>3682</v>
      </c>
    </row>
    <row r="2858" spans="1:21" x14ac:dyDescent="0.2">
      <c r="A2858">
        <v>5541</v>
      </c>
      <c r="B2858" t="s">
        <v>1697</v>
      </c>
      <c r="C2858" t="s">
        <v>16474</v>
      </c>
      <c r="D2858" t="s">
        <v>5202</v>
      </c>
      <c r="E2858" t="s">
        <v>20879</v>
      </c>
      <c r="F2858" t="s">
        <v>7919</v>
      </c>
      <c r="G2858" t="s">
        <v>3387</v>
      </c>
      <c r="H2858" t="s">
        <v>4174</v>
      </c>
      <c r="I2858" t="s">
        <v>22206</v>
      </c>
      <c r="J2858" t="s">
        <v>22356</v>
      </c>
      <c r="K2858" t="s">
        <v>3430</v>
      </c>
      <c r="L2858" t="s">
        <v>16475</v>
      </c>
      <c r="M2858" t="s">
        <v>16476</v>
      </c>
      <c r="O2858" t="s">
        <v>4530</v>
      </c>
      <c r="P2858">
        <v>82</v>
      </c>
      <c r="S2858" t="s">
        <v>6278</v>
      </c>
      <c r="T2858" t="s">
        <v>6278</v>
      </c>
      <c r="U2858" t="s">
        <v>6278</v>
      </c>
    </row>
    <row r="2859" spans="1:21" x14ac:dyDescent="0.2">
      <c r="A2859">
        <v>5542</v>
      </c>
      <c r="B2859" t="s">
        <v>1697</v>
      </c>
      <c r="C2859" t="s">
        <v>16477</v>
      </c>
      <c r="D2859" t="s">
        <v>5202</v>
      </c>
      <c r="F2859" t="s">
        <v>7919</v>
      </c>
      <c r="G2859" t="s">
        <v>6905</v>
      </c>
      <c r="H2859" t="s">
        <v>4174</v>
      </c>
      <c r="I2859" t="s">
        <v>22206</v>
      </c>
      <c r="J2859" t="s">
        <v>5823</v>
      </c>
      <c r="K2859" t="s">
        <v>3430</v>
      </c>
      <c r="L2859" t="s">
        <v>16478</v>
      </c>
      <c r="M2859" t="s">
        <v>16479</v>
      </c>
      <c r="O2859" t="s">
        <v>4530</v>
      </c>
      <c r="P2859">
        <v>82</v>
      </c>
      <c r="S2859" t="s">
        <v>6278</v>
      </c>
      <c r="T2859" t="s">
        <v>6278</v>
      </c>
      <c r="U2859" t="s">
        <v>6278</v>
      </c>
    </row>
    <row r="2860" spans="1:21" x14ac:dyDescent="0.2">
      <c r="A2860">
        <v>5543</v>
      </c>
      <c r="B2860" t="s">
        <v>1697</v>
      </c>
      <c r="C2860" t="s">
        <v>16480</v>
      </c>
      <c r="D2860" t="s">
        <v>5202</v>
      </c>
      <c r="E2860" t="s">
        <v>20878</v>
      </c>
      <c r="F2860" t="s">
        <v>7919</v>
      </c>
      <c r="G2860" t="s">
        <v>3387</v>
      </c>
      <c r="H2860" t="s">
        <v>4174</v>
      </c>
      <c r="I2860" t="s">
        <v>22206</v>
      </c>
      <c r="J2860" t="s">
        <v>5823</v>
      </c>
      <c r="K2860" t="s">
        <v>3430</v>
      </c>
      <c r="L2860" t="s">
        <v>16481</v>
      </c>
      <c r="M2860" t="s">
        <v>16482</v>
      </c>
      <c r="O2860" t="s">
        <v>4530</v>
      </c>
      <c r="P2860">
        <v>82</v>
      </c>
      <c r="S2860" t="s">
        <v>11885</v>
      </c>
      <c r="T2860" t="s">
        <v>11885</v>
      </c>
      <c r="U2860" t="s">
        <v>11885</v>
      </c>
    </row>
    <row r="2861" spans="1:21" x14ac:dyDescent="0.2">
      <c r="A2861">
        <v>5544</v>
      </c>
      <c r="B2861" t="s">
        <v>1697</v>
      </c>
      <c r="C2861" t="s">
        <v>16483</v>
      </c>
      <c r="D2861" t="s">
        <v>5202</v>
      </c>
      <c r="F2861" t="s">
        <v>7919</v>
      </c>
      <c r="G2861" t="s">
        <v>6905</v>
      </c>
      <c r="H2861" t="s">
        <v>4174</v>
      </c>
      <c r="I2861" t="s">
        <v>22206</v>
      </c>
      <c r="J2861" t="s">
        <v>5823</v>
      </c>
      <c r="K2861" t="s">
        <v>5340</v>
      </c>
      <c r="L2861" t="s">
        <v>16484</v>
      </c>
      <c r="M2861" t="s">
        <v>16485</v>
      </c>
      <c r="O2861" t="s">
        <v>7711</v>
      </c>
      <c r="P2861">
        <v>140</v>
      </c>
      <c r="S2861" t="s">
        <v>8359</v>
      </c>
      <c r="T2861" t="s">
        <v>8359</v>
      </c>
      <c r="U2861" t="s">
        <v>8359</v>
      </c>
    </row>
    <row r="2862" spans="1:21" x14ac:dyDescent="0.2">
      <c r="A2862">
        <v>5545</v>
      </c>
      <c r="B2862" t="s">
        <v>1697</v>
      </c>
      <c r="C2862" t="s">
        <v>16486</v>
      </c>
      <c r="D2862" t="s">
        <v>16487</v>
      </c>
      <c r="F2862" t="s">
        <v>3992</v>
      </c>
      <c r="G2862" t="s">
        <v>3435</v>
      </c>
      <c r="H2862" t="s">
        <v>3436</v>
      </c>
      <c r="I2862" t="s">
        <v>13024</v>
      </c>
      <c r="J2862" t="s">
        <v>8516</v>
      </c>
      <c r="K2862" t="s">
        <v>3430</v>
      </c>
      <c r="L2862" t="s">
        <v>16488</v>
      </c>
      <c r="M2862" t="s">
        <v>16489</v>
      </c>
      <c r="O2862" t="s">
        <v>5988</v>
      </c>
      <c r="P2862">
        <v>84</v>
      </c>
      <c r="Q2862" t="s">
        <v>4362</v>
      </c>
      <c r="R2862">
        <v>242</v>
      </c>
      <c r="S2862" t="s">
        <v>16490</v>
      </c>
      <c r="T2862" t="s">
        <v>16490</v>
      </c>
      <c r="U2862" t="s">
        <v>7095</v>
      </c>
    </row>
    <row r="2863" spans="1:21" x14ac:dyDescent="0.2">
      <c r="A2863">
        <v>5546</v>
      </c>
      <c r="B2863" t="s">
        <v>1697</v>
      </c>
      <c r="C2863" t="s">
        <v>16491</v>
      </c>
      <c r="D2863" t="s">
        <v>16492</v>
      </c>
      <c r="F2863" t="s">
        <v>8063</v>
      </c>
      <c r="G2863" t="s">
        <v>7265</v>
      </c>
      <c r="H2863" t="s">
        <v>5173</v>
      </c>
      <c r="I2863" t="s">
        <v>22251</v>
      </c>
      <c r="J2863" t="s">
        <v>4455</v>
      </c>
      <c r="K2863" t="s">
        <v>3430</v>
      </c>
      <c r="L2863" t="s">
        <v>16493</v>
      </c>
      <c r="M2863" t="s">
        <v>16494</v>
      </c>
      <c r="O2863" t="s">
        <v>4530</v>
      </c>
      <c r="P2863">
        <v>82</v>
      </c>
      <c r="S2863" t="s">
        <v>13427</v>
      </c>
      <c r="T2863" t="s">
        <v>13427</v>
      </c>
      <c r="U2863" t="s">
        <v>13427</v>
      </c>
    </row>
    <row r="2864" spans="1:21" x14ac:dyDescent="0.2">
      <c r="A2864">
        <v>5547</v>
      </c>
      <c r="B2864" t="s">
        <v>1697</v>
      </c>
      <c r="C2864" t="s">
        <v>5584</v>
      </c>
      <c r="D2864" t="s">
        <v>5585</v>
      </c>
      <c r="F2864" t="s">
        <v>11267</v>
      </c>
      <c r="G2864" t="s">
        <v>3387</v>
      </c>
      <c r="H2864" t="s">
        <v>11847</v>
      </c>
      <c r="I2864" t="s">
        <v>5487</v>
      </c>
      <c r="J2864" t="s">
        <v>3725</v>
      </c>
      <c r="K2864" t="s">
        <v>3430</v>
      </c>
      <c r="L2864" t="s">
        <v>16495</v>
      </c>
      <c r="M2864" t="s">
        <v>16496</v>
      </c>
      <c r="O2864" t="s">
        <v>4530</v>
      </c>
      <c r="P2864">
        <v>82</v>
      </c>
      <c r="Q2864" t="s">
        <v>4362</v>
      </c>
      <c r="R2864">
        <v>241</v>
      </c>
      <c r="S2864" t="s">
        <v>16497</v>
      </c>
      <c r="T2864" t="s">
        <v>16497</v>
      </c>
      <c r="U2864" t="s">
        <v>13388</v>
      </c>
    </row>
    <row r="2865" spans="1:21" x14ac:dyDescent="0.2">
      <c r="A2865">
        <v>5548</v>
      </c>
      <c r="B2865" t="s">
        <v>1697</v>
      </c>
      <c r="C2865" t="s">
        <v>16498</v>
      </c>
      <c r="D2865" t="s">
        <v>16499</v>
      </c>
      <c r="F2865" t="s">
        <v>3669</v>
      </c>
      <c r="G2865" t="s">
        <v>3542</v>
      </c>
      <c r="H2865" t="s">
        <v>4031</v>
      </c>
      <c r="I2865" t="s">
        <v>5487</v>
      </c>
      <c r="J2865" t="s">
        <v>3671</v>
      </c>
      <c r="K2865" t="s">
        <v>3430</v>
      </c>
      <c r="L2865" t="s">
        <v>16500</v>
      </c>
      <c r="M2865" t="s">
        <v>16501</v>
      </c>
      <c r="O2865" t="s">
        <v>5779</v>
      </c>
      <c r="P2865">
        <v>81</v>
      </c>
      <c r="Q2865" t="s">
        <v>4362</v>
      </c>
      <c r="R2865">
        <v>242</v>
      </c>
      <c r="S2865" t="s">
        <v>16502</v>
      </c>
      <c r="T2865" t="s">
        <v>16502</v>
      </c>
      <c r="U2865" t="s">
        <v>3811</v>
      </c>
    </row>
    <row r="2866" spans="1:21" x14ac:dyDescent="0.2">
      <c r="A2866">
        <v>5549</v>
      </c>
      <c r="B2866" t="s">
        <v>1697</v>
      </c>
      <c r="C2866" t="s">
        <v>16503</v>
      </c>
      <c r="D2866" t="s">
        <v>16504</v>
      </c>
      <c r="F2866" t="s">
        <v>3762</v>
      </c>
      <c r="G2866" t="s">
        <v>7763</v>
      </c>
      <c r="H2866" t="s">
        <v>4551</v>
      </c>
      <c r="I2866" t="s">
        <v>22206</v>
      </c>
      <c r="J2866" t="s">
        <v>5823</v>
      </c>
      <c r="K2866" t="s">
        <v>3430</v>
      </c>
      <c r="L2866" t="s">
        <v>16505</v>
      </c>
      <c r="M2866" t="s">
        <v>16506</v>
      </c>
      <c r="N2866" t="s">
        <v>3637</v>
      </c>
    </row>
    <row r="2867" spans="1:21" x14ac:dyDescent="0.2">
      <c r="A2867">
        <v>555</v>
      </c>
      <c r="B2867" t="s">
        <v>1697</v>
      </c>
      <c r="C2867" t="s">
        <v>16507</v>
      </c>
      <c r="D2867" t="s">
        <v>16508</v>
      </c>
      <c r="F2867" t="s">
        <v>11428</v>
      </c>
      <c r="G2867" t="s">
        <v>7763</v>
      </c>
      <c r="H2867" t="s">
        <v>5269</v>
      </c>
      <c r="I2867" t="s">
        <v>22206</v>
      </c>
      <c r="J2867" t="s">
        <v>5823</v>
      </c>
      <c r="K2867" t="s">
        <v>3430</v>
      </c>
      <c r="L2867" t="s">
        <v>16509</v>
      </c>
      <c r="M2867" t="s">
        <v>16510</v>
      </c>
      <c r="N2867" t="s">
        <v>16511</v>
      </c>
      <c r="S2867" t="s">
        <v>16512</v>
      </c>
      <c r="T2867" t="s">
        <v>16512</v>
      </c>
      <c r="U2867" t="s">
        <v>16512</v>
      </c>
    </row>
    <row r="2868" spans="1:21" x14ac:dyDescent="0.2">
      <c r="A2868">
        <v>5550</v>
      </c>
      <c r="B2868" t="s">
        <v>1697</v>
      </c>
      <c r="C2868" t="s">
        <v>16513</v>
      </c>
      <c r="D2868" t="s">
        <v>16514</v>
      </c>
      <c r="F2868" t="s">
        <v>3713</v>
      </c>
      <c r="G2868" t="s">
        <v>3387</v>
      </c>
      <c r="H2868" t="s">
        <v>3640</v>
      </c>
      <c r="I2868" t="s">
        <v>12965</v>
      </c>
      <c r="J2868" t="s">
        <v>3628</v>
      </c>
      <c r="K2868" t="s">
        <v>3422</v>
      </c>
      <c r="L2868" t="s">
        <v>16515</v>
      </c>
      <c r="M2868" t="s">
        <v>16516</v>
      </c>
      <c r="N2868" t="s">
        <v>3433</v>
      </c>
      <c r="O2868" t="s">
        <v>9193</v>
      </c>
      <c r="P2868">
        <v>43</v>
      </c>
      <c r="Q2868" t="s">
        <v>4362</v>
      </c>
      <c r="R2868">
        <v>240</v>
      </c>
      <c r="S2868" t="s">
        <v>11145</v>
      </c>
      <c r="T2868" t="s">
        <v>11145</v>
      </c>
      <c r="U2868" t="s">
        <v>9580</v>
      </c>
    </row>
    <row r="2869" spans="1:21" x14ac:dyDescent="0.2">
      <c r="A2869">
        <v>5551</v>
      </c>
      <c r="B2869" t="s">
        <v>1697</v>
      </c>
      <c r="C2869" t="s">
        <v>16517</v>
      </c>
      <c r="D2869" t="s">
        <v>21031</v>
      </c>
      <c r="F2869" t="s">
        <v>16518</v>
      </c>
      <c r="G2869" t="s">
        <v>3387</v>
      </c>
      <c r="H2869" t="s">
        <v>4722</v>
      </c>
      <c r="I2869" t="s">
        <v>5487</v>
      </c>
      <c r="J2869" t="s">
        <v>20943</v>
      </c>
      <c r="K2869" t="s">
        <v>3430</v>
      </c>
      <c r="L2869" t="s">
        <v>16519</v>
      </c>
      <c r="M2869" t="s">
        <v>16520</v>
      </c>
      <c r="N2869" t="s">
        <v>3433</v>
      </c>
      <c r="O2869" t="s">
        <v>9242</v>
      </c>
      <c r="P2869">
        <v>45</v>
      </c>
      <c r="Q2869" t="s">
        <v>4362</v>
      </c>
      <c r="R2869">
        <v>240</v>
      </c>
      <c r="S2869" t="s">
        <v>16364</v>
      </c>
      <c r="T2869" t="s">
        <v>16364</v>
      </c>
      <c r="U2869" t="s">
        <v>9580</v>
      </c>
    </row>
    <row r="2870" spans="1:21" x14ac:dyDescent="0.2">
      <c r="A2870">
        <v>5552</v>
      </c>
      <c r="B2870" t="s">
        <v>1697</v>
      </c>
      <c r="C2870" t="s">
        <v>16521</v>
      </c>
      <c r="D2870" t="s">
        <v>16522</v>
      </c>
      <c r="F2870" t="s">
        <v>3713</v>
      </c>
      <c r="G2870" t="s">
        <v>3465</v>
      </c>
      <c r="H2870" t="s">
        <v>3873</v>
      </c>
      <c r="I2870" t="s">
        <v>5451</v>
      </c>
      <c r="J2870" t="s">
        <v>4624</v>
      </c>
      <c r="K2870" t="s">
        <v>3430</v>
      </c>
      <c r="L2870" t="s">
        <v>16523</v>
      </c>
      <c r="M2870" t="s">
        <v>16524</v>
      </c>
      <c r="N2870" t="s">
        <v>4513</v>
      </c>
      <c r="O2870" t="s">
        <v>9193</v>
      </c>
      <c r="P2870">
        <v>43</v>
      </c>
      <c r="Q2870" t="s">
        <v>4362</v>
      </c>
      <c r="R2870">
        <v>240</v>
      </c>
      <c r="S2870" t="s">
        <v>5622</v>
      </c>
      <c r="T2870" t="s">
        <v>5622</v>
      </c>
      <c r="U2870" t="s">
        <v>5457</v>
      </c>
    </row>
    <row r="2871" spans="1:21" x14ac:dyDescent="0.2">
      <c r="A2871">
        <v>5553</v>
      </c>
      <c r="B2871" t="s">
        <v>1697</v>
      </c>
      <c r="C2871" t="s">
        <v>16525</v>
      </c>
      <c r="D2871" t="s">
        <v>16526</v>
      </c>
      <c r="F2871" t="s">
        <v>3992</v>
      </c>
      <c r="G2871" t="s">
        <v>3625</v>
      </c>
      <c r="H2871" t="s">
        <v>5045</v>
      </c>
      <c r="I2871" t="s">
        <v>5856</v>
      </c>
      <c r="J2871" t="s">
        <v>5837</v>
      </c>
      <c r="K2871" t="s">
        <v>3430</v>
      </c>
      <c r="L2871" t="s">
        <v>16527</v>
      </c>
      <c r="M2871" t="s">
        <v>16528</v>
      </c>
      <c r="N2871" t="s">
        <v>3433</v>
      </c>
      <c r="O2871" t="s">
        <v>5621</v>
      </c>
      <c r="P2871">
        <v>87</v>
      </c>
      <c r="Q2871" t="s">
        <v>4362</v>
      </c>
      <c r="R2871">
        <v>240</v>
      </c>
      <c r="S2871" t="s">
        <v>16529</v>
      </c>
      <c r="T2871" t="s">
        <v>16529</v>
      </c>
      <c r="U2871" t="s">
        <v>5311</v>
      </c>
    </row>
    <row r="2872" spans="1:21" x14ac:dyDescent="0.2">
      <c r="A2872">
        <v>5554</v>
      </c>
      <c r="B2872" t="s">
        <v>1697</v>
      </c>
      <c r="C2872" t="s">
        <v>16530</v>
      </c>
      <c r="D2872" t="s">
        <v>15879</v>
      </c>
      <c r="F2872" t="s">
        <v>3585</v>
      </c>
      <c r="G2872" t="s">
        <v>3465</v>
      </c>
      <c r="H2872" t="s">
        <v>3975</v>
      </c>
      <c r="I2872" t="s">
        <v>8790</v>
      </c>
      <c r="J2872" t="s">
        <v>3411</v>
      </c>
      <c r="K2872" t="s">
        <v>3430</v>
      </c>
      <c r="L2872" t="s">
        <v>9226</v>
      </c>
      <c r="M2872" t="s">
        <v>16531</v>
      </c>
      <c r="N2872" t="s">
        <v>3433</v>
      </c>
      <c r="O2872" t="s">
        <v>5455</v>
      </c>
      <c r="P2872">
        <v>48</v>
      </c>
      <c r="Q2872" t="s">
        <v>4362</v>
      </c>
      <c r="R2872">
        <v>240</v>
      </c>
      <c r="S2872" t="s">
        <v>11673</v>
      </c>
      <c r="T2872" t="s">
        <v>11673</v>
      </c>
      <c r="U2872" t="s">
        <v>9056</v>
      </c>
    </row>
    <row r="2873" spans="1:21" x14ac:dyDescent="0.2">
      <c r="A2873">
        <v>5555</v>
      </c>
      <c r="B2873" t="s">
        <v>1697</v>
      </c>
      <c r="C2873" t="s">
        <v>4096</v>
      </c>
      <c r="D2873" t="s">
        <v>11540</v>
      </c>
      <c r="F2873" t="s">
        <v>4489</v>
      </c>
      <c r="G2873" t="s">
        <v>3420</v>
      </c>
      <c r="H2873" t="s">
        <v>3421</v>
      </c>
      <c r="I2873" t="s">
        <v>22207</v>
      </c>
      <c r="J2873" t="s">
        <v>16532</v>
      </c>
      <c r="K2873" t="s">
        <v>4107</v>
      </c>
      <c r="L2873" t="s">
        <v>3392</v>
      </c>
      <c r="M2873" t="s">
        <v>3393</v>
      </c>
      <c r="N2873" t="s">
        <v>16533</v>
      </c>
    </row>
    <row r="2874" spans="1:21" x14ac:dyDescent="0.2">
      <c r="A2874">
        <v>5556</v>
      </c>
      <c r="B2874" t="s">
        <v>1697</v>
      </c>
      <c r="C2874" t="s">
        <v>16534</v>
      </c>
      <c r="D2874" t="s">
        <v>16535</v>
      </c>
      <c r="F2874" t="s">
        <v>6012</v>
      </c>
      <c r="G2874" t="s">
        <v>4016</v>
      </c>
      <c r="H2874" t="s">
        <v>5045</v>
      </c>
      <c r="I2874" t="s">
        <v>9232</v>
      </c>
      <c r="J2874" t="s">
        <v>3628</v>
      </c>
      <c r="K2874" t="s">
        <v>3430</v>
      </c>
      <c r="L2874" t="s">
        <v>16536</v>
      </c>
      <c r="M2874" t="s">
        <v>16537</v>
      </c>
      <c r="N2874" t="s">
        <v>3394</v>
      </c>
      <c r="O2874" t="s">
        <v>9242</v>
      </c>
      <c r="P2874">
        <v>45</v>
      </c>
      <c r="Q2874" t="s">
        <v>4362</v>
      </c>
      <c r="R2874">
        <v>240</v>
      </c>
      <c r="S2874" t="s">
        <v>11673</v>
      </c>
      <c r="T2874" t="s">
        <v>11673</v>
      </c>
      <c r="U2874" t="s">
        <v>5311</v>
      </c>
    </row>
    <row r="2875" spans="1:21" x14ac:dyDescent="0.2">
      <c r="A2875">
        <v>5557</v>
      </c>
      <c r="B2875" t="s">
        <v>1697</v>
      </c>
      <c r="C2875" t="s">
        <v>12160</v>
      </c>
      <c r="D2875" t="s">
        <v>16538</v>
      </c>
      <c r="F2875" t="s">
        <v>8063</v>
      </c>
      <c r="G2875" t="s">
        <v>7763</v>
      </c>
      <c r="H2875" t="s">
        <v>4551</v>
      </c>
      <c r="I2875" t="s">
        <v>22206</v>
      </c>
      <c r="J2875" t="s">
        <v>5823</v>
      </c>
      <c r="K2875" t="s">
        <v>3430</v>
      </c>
      <c r="L2875" t="s">
        <v>16539</v>
      </c>
      <c r="M2875" t="s">
        <v>16540</v>
      </c>
      <c r="N2875" t="s">
        <v>3637</v>
      </c>
    </row>
    <row r="2876" spans="1:21" x14ac:dyDescent="0.2">
      <c r="A2876">
        <v>5558</v>
      </c>
      <c r="B2876" t="s">
        <v>1697</v>
      </c>
      <c r="C2876" t="s">
        <v>16541</v>
      </c>
      <c r="D2876" t="s">
        <v>16542</v>
      </c>
      <c r="F2876" t="s">
        <v>3713</v>
      </c>
      <c r="G2876" t="s">
        <v>3542</v>
      </c>
      <c r="H2876" t="s">
        <v>3640</v>
      </c>
      <c r="I2876" t="s">
        <v>5451</v>
      </c>
      <c r="J2876" t="s">
        <v>3402</v>
      </c>
      <c r="K2876" t="s">
        <v>3430</v>
      </c>
      <c r="L2876" t="s">
        <v>16543</v>
      </c>
      <c r="M2876" t="s">
        <v>16544</v>
      </c>
      <c r="N2876" t="s">
        <v>4513</v>
      </c>
      <c r="O2876" t="s">
        <v>5463</v>
      </c>
      <c r="P2876">
        <v>47</v>
      </c>
      <c r="Q2876" t="s">
        <v>4362</v>
      </c>
      <c r="R2876">
        <v>240</v>
      </c>
      <c r="S2876" t="s">
        <v>14867</v>
      </c>
      <c r="T2876" t="s">
        <v>14867</v>
      </c>
      <c r="U2876" t="s">
        <v>5457</v>
      </c>
    </row>
    <row r="2877" spans="1:21" x14ac:dyDescent="0.2">
      <c r="A2877">
        <v>5559</v>
      </c>
      <c r="B2877" t="s">
        <v>1697</v>
      </c>
      <c r="C2877" t="s">
        <v>16545</v>
      </c>
      <c r="D2877" t="s">
        <v>16546</v>
      </c>
      <c r="F2877" t="s">
        <v>3669</v>
      </c>
      <c r="G2877" t="s">
        <v>3747</v>
      </c>
      <c r="H2877" t="s">
        <v>7399</v>
      </c>
      <c r="I2877" t="s">
        <v>16333</v>
      </c>
      <c r="J2877" t="s">
        <v>3628</v>
      </c>
      <c r="K2877" t="s">
        <v>3391</v>
      </c>
      <c r="L2877" t="s">
        <v>16547</v>
      </c>
      <c r="M2877" t="s">
        <v>16548</v>
      </c>
      <c r="O2877" t="s">
        <v>9193</v>
      </c>
      <c r="P2877">
        <v>43</v>
      </c>
      <c r="Q2877" t="s">
        <v>4362</v>
      </c>
      <c r="R2877">
        <v>240</v>
      </c>
      <c r="S2877" t="s">
        <v>11124</v>
      </c>
      <c r="T2877" t="s">
        <v>11124</v>
      </c>
      <c r="U2877" t="s">
        <v>5311</v>
      </c>
    </row>
    <row r="2878" spans="1:21" x14ac:dyDescent="0.2">
      <c r="A2878">
        <v>556</v>
      </c>
      <c r="B2878" t="s">
        <v>1697</v>
      </c>
      <c r="C2878" t="s">
        <v>16549</v>
      </c>
      <c r="D2878" t="s">
        <v>16550</v>
      </c>
      <c r="F2878" t="s">
        <v>3585</v>
      </c>
      <c r="G2878" t="s">
        <v>3747</v>
      </c>
      <c r="H2878" t="s">
        <v>3568</v>
      </c>
      <c r="I2878" t="s">
        <v>9016</v>
      </c>
      <c r="J2878" t="s">
        <v>5346</v>
      </c>
      <c r="K2878" t="s">
        <v>3497</v>
      </c>
      <c r="L2878" t="s">
        <v>16551</v>
      </c>
      <c r="M2878" t="s">
        <v>13109</v>
      </c>
      <c r="N2878" t="s">
        <v>3394</v>
      </c>
      <c r="O2878" t="s">
        <v>9193</v>
      </c>
      <c r="P2878">
        <v>43</v>
      </c>
      <c r="Q2878" t="s">
        <v>4362</v>
      </c>
      <c r="R2878">
        <v>240</v>
      </c>
      <c r="S2878" t="s">
        <v>16552</v>
      </c>
      <c r="T2878" t="s">
        <v>16552</v>
      </c>
      <c r="U2878" t="s">
        <v>7045</v>
      </c>
    </row>
    <row r="2879" spans="1:21" x14ac:dyDescent="0.2">
      <c r="A2879">
        <v>5560</v>
      </c>
      <c r="B2879" t="s">
        <v>1697</v>
      </c>
      <c r="C2879" t="s">
        <v>16553</v>
      </c>
      <c r="D2879" t="s">
        <v>16554</v>
      </c>
      <c r="F2879" t="s">
        <v>3992</v>
      </c>
      <c r="G2879" t="s">
        <v>3465</v>
      </c>
      <c r="H2879" t="s">
        <v>19264</v>
      </c>
      <c r="I2879" t="s">
        <v>9232</v>
      </c>
      <c r="J2879" t="s">
        <v>3827</v>
      </c>
      <c r="K2879" t="s">
        <v>3430</v>
      </c>
      <c r="L2879" t="s">
        <v>16555</v>
      </c>
      <c r="M2879" t="s">
        <v>16556</v>
      </c>
      <c r="N2879" t="s">
        <v>3394</v>
      </c>
      <c r="O2879" t="s">
        <v>9242</v>
      </c>
      <c r="P2879">
        <v>45</v>
      </c>
      <c r="Q2879" t="s">
        <v>4362</v>
      </c>
      <c r="R2879">
        <v>240</v>
      </c>
      <c r="S2879" t="s">
        <v>8230</v>
      </c>
      <c r="T2879" t="s">
        <v>8230</v>
      </c>
      <c r="U2879" t="s">
        <v>5311</v>
      </c>
    </row>
    <row r="2880" spans="1:21" x14ac:dyDescent="0.2">
      <c r="A2880">
        <v>5561</v>
      </c>
      <c r="B2880" t="s">
        <v>1697</v>
      </c>
      <c r="C2880" t="s">
        <v>16557</v>
      </c>
      <c r="D2880" t="s">
        <v>16558</v>
      </c>
      <c r="F2880" t="s">
        <v>11267</v>
      </c>
      <c r="G2880" t="s">
        <v>16559</v>
      </c>
      <c r="H2880" t="s">
        <v>13745</v>
      </c>
      <c r="I2880" t="s">
        <v>16560</v>
      </c>
      <c r="J2880" t="s">
        <v>5346</v>
      </c>
      <c r="K2880" t="s">
        <v>3430</v>
      </c>
      <c r="L2880" t="s">
        <v>16561</v>
      </c>
      <c r="M2880" t="s">
        <v>16562</v>
      </c>
      <c r="N2880" t="s">
        <v>3394</v>
      </c>
      <c r="O2880" t="s">
        <v>5463</v>
      </c>
      <c r="P2880">
        <v>47</v>
      </c>
      <c r="Q2880" t="s">
        <v>4362</v>
      </c>
      <c r="R2880">
        <v>240</v>
      </c>
      <c r="S2880" t="s">
        <v>8616</v>
      </c>
      <c r="T2880" t="s">
        <v>8616</v>
      </c>
      <c r="U2880" t="s">
        <v>8799</v>
      </c>
    </row>
    <row r="2881" spans="1:21" x14ac:dyDescent="0.2">
      <c r="A2881">
        <v>5562</v>
      </c>
      <c r="B2881" t="s">
        <v>1697</v>
      </c>
      <c r="C2881" t="s">
        <v>16563</v>
      </c>
      <c r="D2881" t="s">
        <v>16564</v>
      </c>
      <c r="F2881" t="s">
        <v>8063</v>
      </c>
      <c r="G2881" t="s">
        <v>10583</v>
      </c>
      <c r="H2881" t="s">
        <v>16565</v>
      </c>
      <c r="I2881" t="s">
        <v>22206</v>
      </c>
      <c r="J2881" t="s">
        <v>5823</v>
      </c>
      <c r="K2881" t="s">
        <v>3430</v>
      </c>
      <c r="L2881" t="s">
        <v>16566</v>
      </c>
      <c r="M2881" t="s">
        <v>16567</v>
      </c>
      <c r="O2881" t="s">
        <v>3758</v>
      </c>
      <c r="P2881">
        <v>84</v>
      </c>
      <c r="S2881" t="s">
        <v>8010</v>
      </c>
      <c r="T2881" t="s">
        <v>8010</v>
      </c>
      <c r="U2881" t="s">
        <v>8010</v>
      </c>
    </row>
    <row r="2882" spans="1:21" x14ac:dyDescent="0.2">
      <c r="A2882">
        <v>5563</v>
      </c>
      <c r="B2882" t="s">
        <v>1697</v>
      </c>
      <c r="C2882" t="s">
        <v>13146</v>
      </c>
      <c r="D2882" t="s">
        <v>16568</v>
      </c>
      <c r="F2882" t="s">
        <v>16299</v>
      </c>
      <c r="G2882" t="s">
        <v>3542</v>
      </c>
      <c r="H2882" t="s">
        <v>21691</v>
      </c>
      <c r="I2882" t="s">
        <v>16569</v>
      </c>
      <c r="J2882" t="s">
        <v>6887</v>
      </c>
      <c r="K2882" t="s">
        <v>3422</v>
      </c>
      <c r="L2882" t="s">
        <v>16570</v>
      </c>
      <c r="M2882" t="s">
        <v>16571</v>
      </c>
      <c r="N2882" t="s">
        <v>4513</v>
      </c>
      <c r="Q2882" t="s">
        <v>4362</v>
      </c>
      <c r="R2882">
        <v>240</v>
      </c>
      <c r="S2882" t="s">
        <v>11124</v>
      </c>
      <c r="T2882" t="s">
        <v>11124</v>
      </c>
      <c r="U2882" t="s">
        <v>5457</v>
      </c>
    </row>
    <row r="2883" spans="1:21" x14ac:dyDescent="0.2">
      <c r="A2883">
        <v>5564</v>
      </c>
      <c r="B2883" t="s">
        <v>1697</v>
      </c>
      <c r="C2883" t="s">
        <v>16572</v>
      </c>
      <c r="D2883" t="s">
        <v>16573</v>
      </c>
      <c r="F2883" t="s">
        <v>8063</v>
      </c>
      <c r="G2883" t="s">
        <v>7254</v>
      </c>
      <c r="H2883" t="s">
        <v>8101</v>
      </c>
      <c r="I2883" t="s">
        <v>22206</v>
      </c>
      <c r="J2883" t="s">
        <v>5823</v>
      </c>
      <c r="K2883" t="s">
        <v>3422</v>
      </c>
      <c r="L2883" t="s">
        <v>16574</v>
      </c>
      <c r="M2883" t="s">
        <v>16575</v>
      </c>
      <c r="O2883" t="s">
        <v>9127</v>
      </c>
      <c r="P2883">
        <v>141</v>
      </c>
      <c r="S2883" t="s">
        <v>12650</v>
      </c>
      <c r="T2883" t="s">
        <v>12650</v>
      </c>
      <c r="U2883" t="s">
        <v>12650</v>
      </c>
    </row>
    <row r="2884" spans="1:21" x14ac:dyDescent="0.2">
      <c r="A2884">
        <v>5565</v>
      </c>
      <c r="B2884" t="s">
        <v>1697</v>
      </c>
      <c r="C2884" t="s">
        <v>16576</v>
      </c>
      <c r="D2884" t="s">
        <v>4997</v>
      </c>
      <c r="F2884" t="s">
        <v>8977</v>
      </c>
      <c r="G2884" t="s">
        <v>3387</v>
      </c>
      <c r="H2884" t="s">
        <v>21692</v>
      </c>
      <c r="I2884" t="s">
        <v>16577</v>
      </c>
      <c r="J2884" t="s">
        <v>3628</v>
      </c>
      <c r="K2884" t="s">
        <v>3422</v>
      </c>
      <c r="L2884" t="s">
        <v>16578</v>
      </c>
      <c r="M2884" t="s">
        <v>16579</v>
      </c>
      <c r="O2884" t="s">
        <v>5455</v>
      </c>
      <c r="P2884">
        <v>48</v>
      </c>
      <c r="Q2884" t="s">
        <v>4362</v>
      </c>
      <c r="R2884">
        <v>240</v>
      </c>
      <c r="S2884" t="s">
        <v>13427</v>
      </c>
      <c r="T2884" t="s">
        <v>13427</v>
      </c>
      <c r="U2884" t="s">
        <v>8799</v>
      </c>
    </row>
    <row r="2885" spans="1:21" x14ac:dyDescent="0.2">
      <c r="A2885">
        <v>5566</v>
      </c>
      <c r="B2885" t="s">
        <v>1697</v>
      </c>
      <c r="C2885" t="s">
        <v>16580</v>
      </c>
      <c r="D2885" t="s">
        <v>16581</v>
      </c>
      <c r="F2885" t="s">
        <v>8063</v>
      </c>
      <c r="G2885" t="s">
        <v>11318</v>
      </c>
      <c r="H2885" t="s">
        <v>8101</v>
      </c>
      <c r="I2885" t="s">
        <v>22251</v>
      </c>
      <c r="J2885" t="s">
        <v>5477</v>
      </c>
      <c r="K2885" t="s">
        <v>3422</v>
      </c>
      <c r="L2885" t="s">
        <v>16582</v>
      </c>
      <c r="M2885" t="s">
        <v>16583</v>
      </c>
      <c r="O2885" t="s">
        <v>5701</v>
      </c>
      <c r="P2885">
        <v>42</v>
      </c>
      <c r="S2885" t="s">
        <v>13427</v>
      </c>
      <c r="T2885" t="s">
        <v>13427</v>
      </c>
      <c r="U2885" t="s">
        <v>13427</v>
      </c>
    </row>
    <row r="2886" spans="1:21" x14ac:dyDescent="0.2">
      <c r="A2886">
        <v>5567</v>
      </c>
      <c r="B2886" t="s">
        <v>1697</v>
      </c>
      <c r="C2886" t="s">
        <v>16584</v>
      </c>
      <c r="D2886" t="s">
        <v>5202</v>
      </c>
      <c r="E2886" t="s">
        <v>20878</v>
      </c>
      <c r="F2886" t="s">
        <v>7919</v>
      </c>
      <c r="G2886" t="s">
        <v>6229</v>
      </c>
      <c r="H2886" t="s">
        <v>4174</v>
      </c>
      <c r="I2886" t="s">
        <v>22206</v>
      </c>
      <c r="J2886" t="s">
        <v>5823</v>
      </c>
      <c r="K2886" t="s">
        <v>3430</v>
      </c>
      <c r="L2886" t="s">
        <v>16585</v>
      </c>
      <c r="M2886" t="s">
        <v>16586</v>
      </c>
      <c r="O2886" t="s">
        <v>3758</v>
      </c>
      <c r="P2886">
        <v>84</v>
      </c>
      <c r="S2886" t="s">
        <v>5001</v>
      </c>
      <c r="T2886" t="s">
        <v>5001</v>
      </c>
      <c r="U2886" t="s">
        <v>5001</v>
      </c>
    </row>
    <row r="2887" spans="1:21" x14ac:dyDescent="0.2">
      <c r="A2887">
        <v>5568</v>
      </c>
      <c r="B2887" t="s">
        <v>1697</v>
      </c>
      <c r="C2887" t="s">
        <v>16587</v>
      </c>
      <c r="D2887" t="s">
        <v>16588</v>
      </c>
      <c r="F2887" t="s">
        <v>8063</v>
      </c>
      <c r="G2887" t="s">
        <v>6905</v>
      </c>
      <c r="H2887" t="s">
        <v>4174</v>
      </c>
      <c r="I2887" t="s">
        <v>22206</v>
      </c>
      <c r="J2887" t="s">
        <v>5823</v>
      </c>
      <c r="K2887" t="s">
        <v>5340</v>
      </c>
      <c r="L2887" t="s">
        <v>16589</v>
      </c>
      <c r="M2887" t="s">
        <v>16590</v>
      </c>
      <c r="O2887" t="s">
        <v>3758</v>
      </c>
      <c r="P2887">
        <v>84</v>
      </c>
      <c r="S2887" t="s">
        <v>16591</v>
      </c>
      <c r="T2887" t="s">
        <v>16591</v>
      </c>
      <c r="U2887" t="s">
        <v>16591</v>
      </c>
    </row>
    <row r="2888" spans="1:21" x14ac:dyDescent="0.2">
      <c r="A2888">
        <v>5569</v>
      </c>
      <c r="B2888" t="s">
        <v>1697</v>
      </c>
      <c r="C2888" t="s">
        <v>16592</v>
      </c>
      <c r="D2888" t="s">
        <v>5202</v>
      </c>
      <c r="E2888" t="s">
        <v>20879</v>
      </c>
      <c r="F2888" t="s">
        <v>7919</v>
      </c>
      <c r="G2888" t="s">
        <v>6229</v>
      </c>
      <c r="H2888" t="s">
        <v>4174</v>
      </c>
      <c r="I2888" t="s">
        <v>22206</v>
      </c>
      <c r="J2888" t="s">
        <v>5823</v>
      </c>
      <c r="K2888" t="s">
        <v>3422</v>
      </c>
      <c r="L2888" t="s">
        <v>16593</v>
      </c>
      <c r="M2888" t="s">
        <v>16594</v>
      </c>
      <c r="O2888" t="s">
        <v>3758</v>
      </c>
      <c r="P2888">
        <v>84</v>
      </c>
      <c r="S2888" t="s">
        <v>16595</v>
      </c>
      <c r="T2888" t="s">
        <v>16595</v>
      </c>
      <c r="U2888" t="s">
        <v>16595</v>
      </c>
    </row>
    <row r="2889" spans="1:21" x14ac:dyDescent="0.2">
      <c r="A2889">
        <v>557</v>
      </c>
      <c r="B2889" t="s">
        <v>1697</v>
      </c>
      <c r="C2889" t="s">
        <v>22357</v>
      </c>
      <c r="D2889" t="s">
        <v>16596</v>
      </c>
      <c r="F2889" t="s">
        <v>11428</v>
      </c>
      <c r="G2889" t="s">
        <v>10236</v>
      </c>
      <c r="H2889" t="s">
        <v>22358</v>
      </c>
      <c r="I2889" t="s">
        <v>15959</v>
      </c>
      <c r="J2889" t="s">
        <v>3402</v>
      </c>
      <c r="K2889" t="s">
        <v>3391</v>
      </c>
      <c r="L2889" t="s">
        <v>22359</v>
      </c>
      <c r="M2889" t="s">
        <v>16597</v>
      </c>
      <c r="N2889" t="s">
        <v>4513</v>
      </c>
      <c r="O2889" t="s">
        <v>9193</v>
      </c>
      <c r="P2889">
        <v>43</v>
      </c>
      <c r="Q2889" t="s">
        <v>4362</v>
      </c>
      <c r="R2889">
        <v>240</v>
      </c>
      <c r="S2889" t="s">
        <v>16598</v>
      </c>
      <c r="T2889" t="s">
        <v>16598</v>
      </c>
      <c r="U2889" t="s">
        <v>5457</v>
      </c>
    </row>
    <row r="2890" spans="1:21" x14ac:dyDescent="0.2">
      <c r="A2890">
        <v>5570</v>
      </c>
      <c r="B2890" t="s">
        <v>1697</v>
      </c>
      <c r="C2890" t="s">
        <v>16599</v>
      </c>
      <c r="D2890" t="s">
        <v>5202</v>
      </c>
      <c r="F2890" t="s">
        <v>7919</v>
      </c>
      <c r="G2890" t="s">
        <v>3387</v>
      </c>
      <c r="H2890" t="s">
        <v>4174</v>
      </c>
      <c r="I2890" t="s">
        <v>22206</v>
      </c>
      <c r="J2890" t="s">
        <v>5823</v>
      </c>
      <c r="K2890" t="s">
        <v>3422</v>
      </c>
      <c r="L2890" t="s">
        <v>16600</v>
      </c>
      <c r="M2890" t="s">
        <v>16601</v>
      </c>
      <c r="O2890" t="s">
        <v>3758</v>
      </c>
      <c r="P2890">
        <v>84</v>
      </c>
      <c r="S2890" t="s">
        <v>16595</v>
      </c>
      <c r="T2890" t="s">
        <v>16595</v>
      </c>
      <c r="U2890" t="s">
        <v>16595</v>
      </c>
    </row>
    <row r="2891" spans="1:21" x14ac:dyDescent="0.2">
      <c r="A2891">
        <v>5571</v>
      </c>
      <c r="B2891" t="s">
        <v>1697</v>
      </c>
      <c r="C2891" t="s">
        <v>16602</v>
      </c>
      <c r="D2891" t="s">
        <v>5202</v>
      </c>
      <c r="E2891" t="s">
        <v>20879</v>
      </c>
      <c r="F2891" t="s">
        <v>7919</v>
      </c>
      <c r="G2891" t="s">
        <v>4593</v>
      </c>
      <c r="H2891" t="s">
        <v>16603</v>
      </c>
      <c r="I2891" t="s">
        <v>22206</v>
      </c>
      <c r="J2891" t="s">
        <v>5823</v>
      </c>
      <c r="K2891" t="s">
        <v>3422</v>
      </c>
      <c r="L2891" t="s">
        <v>16604</v>
      </c>
      <c r="M2891" t="s">
        <v>16605</v>
      </c>
      <c r="O2891" t="s">
        <v>3758</v>
      </c>
      <c r="P2891">
        <v>84</v>
      </c>
      <c r="S2891" t="s">
        <v>16595</v>
      </c>
      <c r="T2891" t="s">
        <v>16595</v>
      </c>
      <c r="U2891" t="s">
        <v>16595</v>
      </c>
    </row>
    <row r="2892" spans="1:21" x14ac:dyDescent="0.2">
      <c r="A2892">
        <v>5572</v>
      </c>
      <c r="B2892" t="s">
        <v>1697</v>
      </c>
      <c r="C2892" t="s">
        <v>16606</v>
      </c>
      <c r="D2892" t="s">
        <v>5202</v>
      </c>
      <c r="E2892" t="s">
        <v>20879</v>
      </c>
      <c r="F2892" t="s">
        <v>7919</v>
      </c>
      <c r="G2892" t="s">
        <v>6229</v>
      </c>
      <c r="H2892" t="s">
        <v>4174</v>
      </c>
      <c r="I2892" t="s">
        <v>22206</v>
      </c>
      <c r="J2892" t="s">
        <v>5823</v>
      </c>
      <c r="K2892" t="s">
        <v>3422</v>
      </c>
      <c r="L2892" t="s">
        <v>16607</v>
      </c>
      <c r="M2892" t="s">
        <v>16608</v>
      </c>
      <c r="O2892" t="s">
        <v>3758</v>
      </c>
      <c r="P2892">
        <v>84</v>
      </c>
      <c r="S2892" t="s">
        <v>16595</v>
      </c>
      <c r="T2892" t="s">
        <v>16595</v>
      </c>
      <c r="U2892" t="s">
        <v>16595</v>
      </c>
    </row>
    <row r="2893" spans="1:21" x14ac:dyDescent="0.2">
      <c r="A2893">
        <v>5573</v>
      </c>
      <c r="B2893" t="s">
        <v>1697</v>
      </c>
      <c r="C2893" t="s">
        <v>16609</v>
      </c>
      <c r="D2893" t="s">
        <v>16610</v>
      </c>
      <c r="F2893" t="s">
        <v>3585</v>
      </c>
      <c r="G2893" t="s">
        <v>14794</v>
      </c>
      <c r="H2893" t="s">
        <v>3723</v>
      </c>
      <c r="I2893" t="s">
        <v>15405</v>
      </c>
      <c r="J2893" t="s">
        <v>3671</v>
      </c>
      <c r="K2893" t="s">
        <v>3430</v>
      </c>
      <c r="L2893" t="s">
        <v>16611</v>
      </c>
      <c r="M2893" t="s">
        <v>16612</v>
      </c>
      <c r="O2893" t="s">
        <v>20895</v>
      </c>
      <c r="P2893">
        <v>142</v>
      </c>
      <c r="Q2893" t="s">
        <v>4362</v>
      </c>
      <c r="R2893">
        <v>242</v>
      </c>
      <c r="S2893" t="s">
        <v>14774</v>
      </c>
      <c r="T2893" t="s">
        <v>14774</v>
      </c>
      <c r="U2893" t="s">
        <v>8300</v>
      </c>
    </row>
    <row r="2894" spans="1:21" x14ac:dyDescent="0.2">
      <c r="A2894">
        <v>5574</v>
      </c>
      <c r="B2894" t="s">
        <v>1697</v>
      </c>
      <c r="C2894" t="s">
        <v>16613</v>
      </c>
      <c r="D2894" t="s">
        <v>16614</v>
      </c>
      <c r="F2894" t="s">
        <v>3585</v>
      </c>
      <c r="G2894" t="s">
        <v>5547</v>
      </c>
      <c r="H2894" t="s">
        <v>8414</v>
      </c>
      <c r="I2894" t="s">
        <v>22251</v>
      </c>
      <c r="J2894" t="s">
        <v>3611</v>
      </c>
      <c r="K2894" t="s">
        <v>3545</v>
      </c>
      <c r="L2894" t="s">
        <v>16615</v>
      </c>
      <c r="M2894" t="s">
        <v>16616</v>
      </c>
      <c r="O2894" t="s">
        <v>5725</v>
      </c>
      <c r="P2894">
        <v>88</v>
      </c>
      <c r="Q2894" t="s">
        <v>4362</v>
      </c>
      <c r="R2894">
        <v>242</v>
      </c>
      <c r="S2894" t="s">
        <v>16490</v>
      </c>
      <c r="T2894" t="s">
        <v>16490</v>
      </c>
      <c r="U2894" t="s">
        <v>3616</v>
      </c>
    </row>
    <row r="2895" spans="1:21" x14ac:dyDescent="0.2">
      <c r="A2895">
        <v>5575</v>
      </c>
      <c r="B2895" t="s">
        <v>1697</v>
      </c>
      <c r="C2895" t="s">
        <v>16617</v>
      </c>
      <c r="D2895" t="s">
        <v>4997</v>
      </c>
      <c r="F2895" t="s">
        <v>8063</v>
      </c>
      <c r="G2895" t="s">
        <v>16618</v>
      </c>
      <c r="H2895" t="s">
        <v>16619</v>
      </c>
      <c r="I2895" t="s">
        <v>22206</v>
      </c>
      <c r="J2895" t="s">
        <v>5823</v>
      </c>
      <c r="K2895" t="s">
        <v>3430</v>
      </c>
      <c r="L2895" t="s">
        <v>16620</v>
      </c>
      <c r="M2895" t="s">
        <v>16621</v>
      </c>
      <c r="O2895" t="s">
        <v>5621</v>
      </c>
      <c r="P2895">
        <v>87</v>
      </c>
      <c r="S2895" t="s">
        <v>12481</v>
      </c>
      <c r="T2895" t="s">
        <v>12481</v>
      </c>
      <c r="U2895" t="s">
        <v>12481</v>
      </c>
    </row>
    <row r="2896" spans="1:21" x14ac:dyDescent="0.2">
      <c r="A2896">
        <v>5576</v>
      </c>
      <c r="B2896" t="s">
        <v>1697</v>
      </c>
      <c r="C2896" t="s">
        <v>16622</v>
      </c>
      <c r="D2896" t="s">
        <v>16623</v>
      </c>
      <c r="F2896" t="s">
        <v>3713</v>
      </c>
      <c r="G2896" t="s">
        <v>3387</v>
      </c>
      <c r="H2896" t="s">
        <v>12936</v>
      </c>
      <c r="I2896" t="s">
        <v>5451</v>
      </c>
      <c r="J2896" t="s">
        <v>3894</v>
      </c>
      <c r="K2896" t="s">
        <v>5340</v>
      </c>
      <c r="L2896" t="s">
        <v>16624</v>
      </c>
      <c r="M2896" t="s">
        <v>16625</v>
      </c>
      <c r="N2896" t="s">
        <v>4513</v>
      </c>
      <c r="Q2896" t="s">
        <v>4362</v>
      </c>
      <c r="R2896">
        <v>240</v>
      </c>
      <c r="S2896" t="s">
        <v>14867</v>
      </c>
      <c r="T2896" t="s">
        <v>14867</v>
      </c>
      <c r="U2896" t="s">
        <v>5457</v>
      </c>
    </row>
    <row r="2897" spans="1:21" x14ac:dyDescent="0.2">
      <c r="A2897">
        <v>5577</v>
      </c>
      <c r="B2897" t="s">
        <v>1697</v>
      </c>
      <c r="C2897" t="s">
        <v>16626</v>
      </c>
      <c r="D2897" t="s">
        <v>5202</v>
      </c>
      <c r="E2897" t="s">
        <v>20879</v>
      </c>
      <c r="F2897" t="s">
        <v>7919</v>
      </c>
      <c r="G2897" t="s">
        <v>3387</v>
      </c>
      <c r="H2897" t="s">
        <v>4174</v>
      </c>
      <c r="I2897" t="s">
        <v>22206</v>
      </c>
      <c r="J2897" t="s">
        <v>5823</v>
      </c>
      <c r="K2897" t="s">
        <v>3430</v>
      </c>
      <c r="L2897" t="s">
        <v>16627</v>
      </c>
      <c r="M2897" t="s">
        <v>16628</v>
      </c>
      <c r="O2897" t="s">
        <v>5988</v>
      </c>
      <c r="P2897">
        <v>84</v>
      </c>
      <c r="S2897" t="s">
        <v>8206</v>
      </c>
      <c r="T2897" t="s">
        <v>8206</v>
      </c>
      <c r="U2897" t="s">
        <v>8206</v>
      </c>
    </row>
    <row r="2898" spans="1:21" x14ac:dyDescent="0.2">
      <c r="A2898">
        <v>5578</v>
      </c>
      <c r="B2898" t="s">
        <v>1697</v>
      </c>
      <c r="C2898" t="s">
        <v>16629</v>
      </c>
      <c r="D2898" t="s">
        <v>5202</v>
      </c>
      <c r="F2898" t="s">
        <v>7919</v>
      </c>
      <c r="G2898" t="s">
        <v>3535</v>
      </c>
      <c r="H2898" t="s">
        <v>4174</v>
      </c>
      <c r="I2898" t="s">
        <v>22206</v>
      </c>
      <c r="J2898" t="s">
        <v>5823</v>
      </c>
      <c r="K2898" t="s">
        <v>3430</v>
      </c>
      <c r="L2898" t="s">
        <v>16630</v>
      </c>
      <c r="M2898" t="s">
        <v>16631</v>
      </c>
      <c r="O2898" t="s">
        <v>9378</v>
      </c>
      <c r="P2898">
        <v>46</v>
      </c>
      <c r="S2898" t="s">
        <v>5001</v>
      </c>
      <c r="T2898" t="s">
        <v>5001</v>
      </c>
      <c r="U2898" t="s">
        <v>5001</v>
      </c>
    </row>
    <row r="2899" spans="1:21" x14ac:dyDescent="0.2">
      <c r="A2899">
        <v>5579</v>
      </c>
      <c r="B2899" t="s">
        <v>1697</v>
      </c>
      <c r="C2899" t="s">
        <v>16632</v>
      </c>
      <c r="D2899" t="s">
        <v>5202</v>
      </c>
      <c r="F2899" t="s">
        <v>7919</v>
      </c>
      <c r="G2899" t="s">
        <v>3387</v>
      </c>
      <c r="H2899" t="s">
        <v>4174</v>
      </c>
      <c r="I2899" t="s">
        <v>22206</v>
      </c>
      <c r="J2899" t="s">
        <v>5823</v>
      </c>
      <c r="K2899" t="s">
        <v>3430</v>
      </c>
      <c r="L2899" t="s">
        <v>16633</v>
      </c>
      <c r="M2899" t="s">
        <v>16634</v>
      </c>
      <c r="O2899" t="s">
        <v>5988</v>
      </c>
      <c r="P2899">
        <v>84</v>
      </c>
      <c r="S2899" t="s">
        <v>11059</v>
      </c>
      <c r="T2899" t="s">
        <v>11059</v>
      </c>
      <c r="U2899" t="s">
        <v>11059</v>
      </c>
    </row>
    <row r="2900" spans="1:21" x14ac:dyDescent="0.2">
      <c r="A2900">
        <v>558</v>
      </c>
      <c r="B2900" t="s">
        <v>1697</v>
      </c>
      <c r="C2900" t="s">
        <v>16635</v>
      </c>
      <c r="D2900" t="s">
        <v>16636</v>
      </c>
      <c r="F2900" t="s">
        <v>3386</v>
      </c>
      <c r="G2900" t="s">
        <v>3387</v>
      </c>
      <c r="H2900" t="s">
        <v>3640</v>
      </c>
      <c r="I2900" t="s">
        <v>16637</v>
      </c>
      <c r="J2900" t="s">
        <v>5346</v>
      </c>
      <c r="K2900" t="s">
        <v>3430</v>
      </c>
      <c r="L2900" t="s">
        <v>16638</v>
      </c>
      <c r="M2900" t="s">
        <v>16639</v>
      </c>
      <c r="N2900" t="s">
        <v>3394</v>
      </c>
      <c r="O2900" t="s">
        <v>9193</v>
      </c>
      <c r="P2900">
        <v>43</v>
      </c>
      <c r="Q2900" t="s">
        <v>4362</v>
      </c>
      <c r="R2900">
        <v>240</v>
      </c>
      <c r="S2900" t="s">
        <v>16640</v>
      </c>
      <c r="T2900" t="s">
        <v>16640</v>
      </c>
      <c r="U2900" t="s">
        <v>13470</v>
      </c>
    </row>
    <row r="2901" spans="1:21" x14ac:dyDescent="0.2">
      <c r="A2901">
        <v>5580</v>
      </c>
      <c r="B2901" t="s">
        <v>1697</v>
      </c>
      <c r="C2901" t="s">
        <v>16641</v>
      </c>
      <c r="D2901" t="s">
        <v>5202</v>
      </c>
      <c r="F2901" t="s">
        <v>7919</v>
      </c>
      <c r="G2901" t="s">
        <v>3465</v>
      </c>
      <c r="H2901" t="s">
        <v>4174</v>
      </c>
      <c r="I2901" t="s">
        <v>22206</v>
      </c>
      <c r="J2901" t="s">
        <v>5823</v>
      </c>
      <c r="K2901" t="s">
        <v>3430</v>
      </c>
      <c r="L2901" t="s">
        <v>16642</v>
      </c>
      <c r="M2901" t="s">
        <v>16643</v>
      </c>
      <c r="O2901" t="s">
        <v>5988</v>
      </c>
      <c r="P2901">
        <v>84</v>
      </c>
      <c r="S2901" t="s">
        <v>7974</v>
      </c>
      <c r="T2901" t="s">
        <v>7974</v>
      </c>
      <c r="U2901" t="s">
        <v>7974</v>
      </c>
    </row>
    <row r="2902" spans="1:21" x14ac:dyDescent="0.2">
      <c r="A2902">
        <v>5581</v>
      </c>
      <c r="B2902" t="s">
        <v>1697</v>
      </c>
      <c r="C2902" t="s">
        <v>16644</v>
      </c>
      <c r="D2902" t="s">
        <v>5202</v>
      </c>
      <c r="E2902" t="s">
        <v>20879</v>
      </c>
      <c r="F2902" t="s">
        <v>7919</v>
      </c>
      <c r="G2902" t="s">
        <v>8648</v>
      </c>
      <c r="H2902" t="s">
        <v>4174</v>
      </c>
      <c r="I2902" t="s">
        <v>22206</v>
      </c>
      <c r="J2902" t="s">
        <v>5823</v>
      </c>
      <c r="K2902" t="s">
        <v>3430</v>
      </c>
      <c r="L2902" t="s">
        <v>16645</v>
      </c>
      <c r="M2902" t="s">
        <v>16646</v>
      </c>
      <c r="O2902" t="s">
        <v>5988</v>
      </c>
      <c r="P2902">
        <v>84</v>
      </c>
      <c r="S2902" t="s">
        <v>16451</v>
      </c>
      <c r="T2902" t="s">
        <v>16451</v>
      </c>
      <c r="U2902" t="s">
        <v>16451</v>
      </c>
    </row>
    <row r="2903" spans="1:21" x14ac:dyDescent="0.2">
      <c r="A2903">
        <v>5582</v>
      </c>
      <c r="B2903" t="s">
        <v>1697</v>
      </c>
      <c r="C2903" t="s">
        <v>11718</v>
      </c>
      <c r="D2903" t="s">
        <v>16647</v>
      </c>
      <c r="F2903" t="s">
        <v>11267</v>
      </c>
      <c r="G2903" t="s">
        <v>16648</v>
      </c>
      <c r="H2903" t="s">
        <v>21693</v>
      </c>
      <c r="I2903" t="s">
        <v>5487</v>
      </c>
      <c r="J2903" t="s">
        <v>9023</v>
      </c>
      <c r="K2903" t="s">
        <v>3430</v>
      </c>
      <c r="L2903" t="s">
        <v>16649</v>
      </c>
      <c r="M2903" t="s">
        <v>16650</v>
      </c>
      <c r="Q2903" t="s">
        <v>4362</v>
      </c>
      <c r="R2903">
        <v>242</v>
      </c>
      <c r="S2903" t="s">
        <v>16417</v>
      </c>
      <c r="T2903" t="s">
        <v>16417</v>
      </c>
      <c r="U2903" t="s">
        <v>4470</v>
      </c>
    </row>
    <row r="2904" spans="1:21" x14ac:dyDescent="0.2">
      <c r="A2904">
        <v>5583</v>
      </c>
      <c r="B2904" t="s">
        <v>1697</v>
      </c>
      <c r="C2904" t="s">
        <v>16651</v>
      </c>
      <c r="D2904" t="s">
        <v>5202</v>
      </c>
      <c r="E2904" t="s">
        <v>20879</v>
      </c>
      <c r="F2904" t="s">
        <v>7919</v>
      </c>
      <c r="G2904" t="s">
        <v>6905</v>
      </c>
      <c r="H2904" t="s">
        <v>4174</v>
      </c>
      <c r="I2904" t="s">
        <v>22206</v>
      </c>
      <c r="J2904" t="s">
        <v>5823</v>
      </c>
      <c r="K2904" t="s">
        <v>5340</v>
      </c>
      <c r="L2904" t="s">
        <v>16652</v>
      </c>
      <c r="M2904" t="s">
        <v>16653</v>
      </c>
      <c r="O2904" t="s">
        <v>20895</v>
      </c>
      <c r="P2904">
        <v>142</v>
      </c>
      <c r="S2904" t="s">
        <v>16654</v>
      </c>
      <c r="T2904" t="s">
        <v>16654</v>
      </c>
      <c r="U2904" t="s">
        <v>16654</v>
      </c>
    </row>
    <row r="2905" spans="1:21" x14ac:dyDescent="0.2">
      <c r="A2905">
        <v>5584</v>
      </c>
      <c r="B2905" t="s">
        <v>1697</v>
      </c>
      <c r="C2905" t="s">
        <v>16655</v>
      </c>
      <c r="D2905" t="s">
        <v>16656</v>
      </c>
      <c r="F2905" t="s">
        <v>3669</v>
      </c>
      <c r="G2905" t="s">
        <v>3387</v>
      </c>
      <c r="H2905" t="s">
        <v>3723</v>
      </c>
      <c r="I2905" t="s">
        <v>5487</v>
      </c>
      <c r="J2905" t="s">
        <v>3628</v>
      </c>
      <c r="K2905" t="s">
        <v>3430</v>
      </c>
      <c r="L2905" t="s">
        <v>8376</v>
      </c>
      <c r="M2905" t="s">
        <v>16657</v>
      </c>
      <c r="O2905" t="s">
        <v>9378</v>
      </c>
      <c r="P2905">
        <v>46</v>
      </c>
      <c r="Q2905" t="s">
        <v>4362</v>
      </c>
      <c r="R2905">
        <v>241</v>
      </c>
      <c r="S2905" t="s">
        <v>16658</v>
      </c>
      <c r="T2905" t="s">
        <v>16658</v>
      </c>
      <c r="U2905" t="s">
        <v>3682</v>
      </c>
    </row>
    <row r="2906" spans="1:21" x14ac:dyDescent="0.2">
      <c r="A2906">
        <v>5585</v>
      </c>
      <c r="B2906" t="s">
        <v>1697</v>
      </c>
      <c r="C2906" t="s">
        <v>16659</v>
      </c>
      <c r="D2906" t="s">
        <v>4678</v>
      </c>
      <c r="E2906" t="s">
        <v>20884</v>
      </c>
      <c r="F2906" t="s">
        <v>7954</v>
      </c>
      <c r="G2906" t="s">
        <v>9383</v>
      </c>
      <c r="H2906" t="s">
        <v>4174</v>
      </c>
      <c r="I2906" t="s">
        <v>22206</v>
      </c>
      <c r="J2906" t="s">
        <v>5823</v>
      </c>
      <c r="K2906" t="s">
        <v>3921</v>
      </c>
      <c r="L2906" t="s">
        <v>16660</v>
      </c>
      <c r="M2906" t="s">
        <v>16661</v>
      </c>
      <c r="O2906" t="s">
        <v>9378</v>
      </c>
      <c r="P2906">
        <v>46</v>
      </c>
      <c r="S2906" t="s">
        <v>12881</v>
      </c>
      <c r="T2906" t="s">
        <v>12881</v>
      </c>
      <c r="U2906" t="s">
        <v>12881</v>
      </c>
    </row>
    <row r="2907" spans="1:21" x14ac:dyDescent="0.2">
      <c r="A2907">
        <v>5586</v>
      </c>
      <c r="B2907" t="s">
        <v>1697</v>
      </c>
      <c r="C2907" t="s">
        <v>16662</v>
      </c>
      <c r="D2907" t="s">
        <v>16663</v>
      </c>
      <c r="F2907" t="s">
        <v>3669</v>
      </c>
      <c r="G2907" t="s">
        <v>3387</v>
      </c>
      <c r="H2907" t="s">
        <v>5534</v>
      </c>
      <c r="I2907" t="s">
        <v>15405</v>
      </c>
      <c r="J2907" t="s">
        <v>3628</v>
      </c>
      <c r="K2907" t="s">
        <v>3545</v>
      </c>
      <c r="L2907" t="s">
        <v>16664</v>
      </c>
      <c r="M2907" t="s">
        <v>16665</v>
      </c>
      <c r="N2907" t="s">
        <v>8512</v>
      </c>
      <c r="O2907" t="s">
        <v>9378</v>
      </c>
      <c r="P2907">
        <v>46</v>
      </c>
      <c r="Q2907" t="s">
        <v>4362</v>
      </c>
      <c r="R2907">
        <v>241</v>
      </c>
      <c r="S2907" t="s">
        <v>16502</v>
      </c>
      <c r="T2907" t="s">
        <v>16502</v>
      </c>
      <c r="U2907" t="s">
        <v>9013</v>
      </c>
    </row>
    <row r="2908" spans="1:21" x14ac:dyDescent="0.2">
      <c r="A2908">
        <v>5587</v>
      </c>
      <c r="B2908" t="s">
        <v>1697</v>
      </c>
      <c r="C2908" t="s">
        <v>16666</v>
      </c>
      <c r="D2908" t="s">
        <v>5202</v>
      </c>
      <c r="E2908" t="s">
        <v>20879</v>
      </c>
      <c r="F2908" t="s">
        <v>7919</v>
      </c>
      <c r="G2908" t="s">
        <v>3387</v>
      </c>
      <c r="H2908" t="s">
        <v>4174</v>
      </c>
      <c r="I2908" t="s">
        <v>22206</v>
      </c>
      <c r="J2908" t="s">
        <v>5823</v>
      </c>
      <c r="K2908" t="s">
        <v>5340</v>
      </c>
      <c r="L2908" t="s">
        <v>16667</v>
      </c>
      <c r="M2908" t="s">
        <v>16668</v>
      </c>
      <c r="O2908" t="s">
        <v>9378</v>
      </c>
      <c r="P2908">
        <v>46</v>
      </c>
      <c r="S2908" t="s">
        <v>5001</v>
      </c>
      <c r="T2908" t="s">
        <v>5001</v>
      </c>
      <c r="U2908" t="s">
        <v>5001</v>
      </c>
    </row>
    <row r="2909" spans="1:21" x14ac:dyDescent="0.2">
      <c r="A2909">
        <v>5588</v>
      </c>
      <c r="B2909" t="s">
        <v>1697</v>
      </c>
      <c r="C2909" t="s">
        <v>16669</v>
      </c>
      <c r="D2909" t="s">
        <v>16670</v>
      </c>
      <c r="F2909" t="s">
        <v>3669</v>
      </c>
      <c r="G2909" t="s">
        <v>16766</v>
      </c>
      <c r="H2909" t="s">
        <v>3421</v>
      </c>
      <c r="I2909" t="s">
        <v>22206</v>
      </c>
      <c r="J2909" t="s">
        <v>5823</v>
      </c>
      <c r="K2909" t="s">
        <v>5340</v>
      </c>
      <c r="L2909" t="s">
        <v>16671</v>
      </c>
      <c r="M2909" t="s">
        <v>16672</v>
      </c>
      <c r="N2909" t="s">
        <v>3637</v>
      </c>
    </row>
    <row r="2910" spans="1:21" x14ac:dyDescent="0.2">
      <c r="A2910">
        <v>5589</v>
      </c>
      <c r="B2910" t="s">
        <v>1697</v>
      </c>
      <c r="C2910" t="s">
        <v>16669</v>
      </c>
      <c r="D2910" t="s">
        <v>16673</v>
      </c>
      <c r="F2910" t="s">
        <v>8063</v>
      </c>
      <c r="G2910" t="s">
        <v>3885</v>
      </c>
      <c r="H2910" t="s">
        <v>4174</v>
      </c>
      <c r="I2910" t="s">
        <v>9202</v>
      </c>
      <c r="J2910" t="s">
        <v>3679</v>
      </c>
      <c r="K2910" t="s">
        <v>5340</v>
      </c>
      <c r="L2910" t="s">
        <v>16674</v>
      </c>
      <c r="M2910" t="s">
        <v>16675</v>
      </c>
      <c r="O2910" t="s">
        <v>5455</v>
      </c>
      <c r="P2910">
        <v>48</v>
      </c>
      <c r="Q2910" t="s">
        <v>4362</v>
      </c>
      <c r="R2910">
        <v>240</v>
      </c>
      <c r="S2910" t="s">
        <v>16676</v>
      </c>
      <c r="T2910" t="s">
        <v>9013</v>
      </c>
      <c r="U2910" t="s">
        <v>9013</v>
      </c>
    </row>
    <row r="2911" spans="1:21" x14ac:dyDescent="0.2">
      <c r="A2911">
        <v>559</v>
      </c>
      <c r="B2911" t="s">
        <v>1697</v>
      </c>
      <c r="C2911" t="s">
        <v>16677</v>
      </c>
      <c r="D2911" t="s">
        <v>16678</v>
      </c>
      <c r="F2911" t="s">
        <v>5788</v>
      </c>
      <c r="G2911" t="s">
        <v>3387</v>
      </c>
      <c r="H2911" t="s">
        <v>3873</v>
      </c>
      <c r="I2911" t="s">
        <v>16679</v>
      </c>
      <c r="J2911" t="s">
        <v>3467</v>
      </c>
      <c r="K2911" t="s">
        <v>3391</v>
      </c>
      <c r="L2911" t="s">
        <v>16680</v>
      </c>
      <c r="M2911" t="s">
        <v>16681</v>
      </c>
      <c r="N2911" t="s">
        <v>3433</v>
      </c>
      <c r="O2911" t="s">
        <v>5463</v>
      </c>
      <c r="P2911">
        <v>47</v>
      </c>
      <c r="Q2911" t="s">
        <v>4362</v>
      </c>
      <c r="R2911">
        <v>240</v>
      </c>
      <c r="S2911" t="s">
        <v>16682</v>
      </c>
      <c r="T2911" t="s">
        <v>16682</v>
      </c>
      <c r="U2911" t="s">
        <v>4048</v>
      </c>
    </row>
    <row r="2912" spans="1:21" x14ac:dyDescent="0.2">
      <c r="A2912">
        <v>5590</v>
      </c>
      <c r="B2912" t="s">
        <v>1697</v>
      </c>
      <c r="C2912" t="s">
        <v>5712</v>
      </c>
      <c r="D2912" t="s">
        <v>4678</v>
      </c>
      <c r="F2912" t="s">
        <v>7954</v>
      </c>
      <c r="G2912" t="s">
        <v>7254</v>
      </c>
      <c r="H2912" t="s">
        <v>21639</v>
      </c>
      <c r="I2912" t="s">
        <v>7737</v>
      </c>
      <c r="J2912" t="s">
        <v>16683</v>
      </c>
      <c r="K2912" t="s">
        <v>3430</v>
      </c>
      <c r="L2912" t="s">
        <v>16684</v>
      </c>
      <c r="M2912" t="s">
        <v>16685</v>
      </c>
      <c r="O2912" t="s">
        <v>5621</v>
      </c>
      <c r="P2912">
        <v>87</v>
      </c>
      <c r="Q2912" t="s">
        <v>4362</v>
      </c>
      <c r="R2912">
        <v>240</v>
      </c>
      <c r="S2912" t="s">
        <v>8402</v>
      </c>
      <c r="T2912" t="s">
        <v>8402</v>
      </c>
      <c r="U2912" t="s">
        <v>9169</v>
      </c>
    </row>
    <row r="2913" spans="1:21" x14ac:dyDescent="0.2">
      <c r="A2913">
        <v>5591</v>
      </c>
      <c r="B2913" t="s">
        <v>1697</v>
      </c>
      <c r="C2913" t="s">
        <v>16686</v>
      </c>
      <c r="D2913" t="s">
        <v>4678</v>
      </c>
      <c r="E2913" t="s">
        <v>20884</v>
      </c>
      <c r="F2913" t="s">
        <v>7954</v>
      </c>
      <c r="G2913" t="s">
        <v>8290</v>
      </c>
      <c r="H2913" t="s">
        <v>4174</v>
      </c>
      <c r="I2913" t="s">
        <v>22206</v>
      </c>
      <c r="J2913" t="s">
        <v>5823</v>
      </c>
      <c r="K2913" t="s">
        <v>3921</v>
      </c>
      <c r="L2913" t="s">
        <v>16687</v>
      </c>
      <c r="M2913" t="s">
        <v>16688</v>
      </c>
      <c r="O2913" t="s">
        <v>5701</v>
      </c>
      <c r="P2913">
        <v>42</v>
      </c>
      <c r="S2913" t="s">
        <v>16689</v>
      </c>
      <c r="T2913" t="s">
        <v>16689</v>
      </c>
      <c r="U2913" t="s">
        <v>16689</v>
      </c>
    </row>
    <row r="2914" spans="1:21" x14ac:dyDescent="0.2">
      <c r="A2914">
        <v>5592</v>
      </c>
      <c r="B2914" t="s">
        <v>1697</v>
      </c>
      <c r="C2914" t="s">
        <v>16690</v>
      </c>
      <c r="D2914" t="s">
        <v>5202</v>
      </c>
      <c r="E2914" t="s">
        <v>20879</v>
      </c>
      <c r="F2914" t="s">
        <v>7919</v>
      </c>
      <c r="G2914" t="s">
        <v>5445</v>
      </c>
      <c r="H2914" t="s">
        <v>21694</v>
      </c>
      <c r="I2914" t="s">
        <v>22206</v>
      </c>
      <c r="J2914" t="s">
        <v>5823</v>
      </c>
      <c r="K2914" t="s">
        <v>5340</v>
      </c>
      <c r="L2914" t="s">
        <v>16691</v>
      </c>
      <c r="M2914" t="s">
        <v>16692</v>
      </c>
      <c r="O2914" t="s">
        <v>5725</v>
      </c>
      <c r="P2914">
        <v>88</v>
      </c>
      <c r="S2914" t="s">
        <v>11059</v>
      </c>
      <c r="T2914" t="s">
        <v>5646</v>
      </c>
      <c r="U2914" t="s">
        <v>5646</v>
      </c>
    </row>
    <row r="2915" spans="1:21" x14ac:dyDescent="0.2">
      <c r="A2915">
        <v>5593</v>
      </c>
      <c r="B2915" t="s">
        <v>1697</v>
      </c>
      <c r="C2915" t="s">
        <v>16693</v>
      </c>
      <c r="D2915" t="s">
        <v>16694</v>
      </c>
      <c r="F2915" t="s">
        <v>3669</v>
      </c>
      <c r="G2915" t="s">
        <v>18647</v>
      </c>
      <c r="H2915" t="s">
        <v>3640</v>
      </c>
      <c r="I2915" t="s">
        <v>15405</v>
      </c>
      <c r="J2915" t="s">
        <v>3671</v>
      </c>
      <c r="K2915" t="s">
        <v>3430</v>
      </c>
      <c r="L2915" t="s">
        <v>16695</v>
      </c>
      <c r="M2915" t="s">
        <v>16696</v>
      </c>
      <c r="N2915" t="s">
        <v>8512</v>
      </c>
      <c r="O2915" t="s">
        <v>9378</v>
      </c>
      <c r="P2915">
        <v>46</v>
      </c>
      <c r="Q2915" t="s">
        <v>4362</v>
      </c>
      <c r="R2915">
        <v>241</v>
      </c>
      <c r="S2915" t="s">
        <v>8010</v>
      </c>
      <c r="T2915" t="s">
        <v>8010</v>
      </c>
      <c r="U2915" t="s">
        <v>9013</v>
      </c>
    </row>
    <row r="2916" spans="1:21" x14ac:dyDescent="0.2">
      <c r="A2916">
        <v>5594</v>
      </c>
      <c r="B2916" t="s">
        <v>1697</v>
      </c>
      <c r="C2916" t="s">
        <v>16697</v>
      </c>
      <c r="D2916" t="s">
        <v>16698</v>
      </c>
      <c r="F2916" t="s">
        <v>3992</v>
      </c>
      <c r="G2916" t="s">
        <v>3465</v>
      </c>
      <c r="H2916" t="s">
        <v>16699</v>
      </c>
      <c r="I2916" t="s">
        <v>5856</v>
      </c>
      <c r="J2916" t="s">
        <v>7605</v>
      </c>
      <c r="K2916" t="s">
        <v>3430</v>
      </c>
      <c r="L2916" t="s">
        <v>16700</v>
      </c>
      <c r="M2916" t="s">
        <v>16701</v>
      </c>
      <c r="N2916" t="s">
        <v>3433</v>
      </c>
      <c r="Q2916" t="s">
        <v>4362</v>
      </c>
      <c r="R2916">
        <v>241</v>
      </c>
      <c r="S2916" t="s">
        <v>5143</v>
      </c>
      <c r="T2916" t="s">
        <v>5143</v>
      </c>
      <c r="U2916" t="s">
        <v>8004</v>
      </c>
    </row>
    <row r="2917" spans="1:21" x14ac:dyDescent="0.2">
      <c r="A2917">
        <v>5595</v>
      </c>
      <c r="B2917" t="s">
        <v>1697</v>
      </c>
      <c r="C2917" t="s">
        <v>16702</v>
      </c>
      <c r="D2917" t="s">
        <v>7089</v>
      </c>
      <c r="E2917" t="s">
        <v>20884</v>
      </c>
      <c r="F2917" t="s">
        <v>7954</v>
      </c>
      <c r="G2917" t="s">
        <v>3387</v>
      </c>
      <c r="H2917" t="s">
        <v>4174</v>
      </c>
      <c r="I2917" t="s">
        <v>7737</v>
      </c>
      <c r="J2917" t="s">
        <v>5477</v>
      </c>
      <c r="K2917" t="s">
        <v>3430</v>
      </c>
      <c r="L2917" t="s">
        <v>16703</v>
      </c>
      <c r="M2917" t="s">
        <v>16704</v>
      </c>
      <c r="O2917" t="s">
        <v>7711</v>
      </c>
      <c r="P2917">
        <v>140</v>
      </c>
      <c r="S2917" t="s">
        <v>9587</v>
      </c>
      <c r="T2917" t="s">
        <v>9587</v>
      </c>
      <c r="U2917" t="s">
        <v>9587</v>
      </c>
    </row>
    <row r="2918" spans="1:21" x14ac:dyDescent="0.2">
      <c r="A2918">
        <v>5596</v>
      </c>
      <c r="B2918" t="s">
        <v>1697</v>
      </c>
      <c r="C2918" t="s">
        <v>16705</v>
      </c>
      <c r="D2918" t="s">
        <v>5202</v>
      </c>
      <c r="F2918" t="s">
        <v>7919</v>
      </c>
      <c r="G2918" t="s">
        <v>6905</v>
      </c>
      <c r="H2918" t="s">
        <v>4174</v>
      </c>
      <c r="I2918" t="s">
        <v>22206</v>
      </c>
      <c r="J2918" t="s">
        <v>5823</v>
      </c>
      <c r="K2918" t="s">
        <v>5340</v>
      </c>
      <c r="L2918" t="s">
        <v>16706</v>
      </c>
      <c r="M2918" t="s">
        <v>16707</v>
      </c>
      <c r="O2918" t="s">
        <v>9483</v>
      </c>
      <c r="P2918">
        <v>143</v>
      </c>
      <c r="S2918" t="s">
        <v>16451</v>
      </c>
      <c r="T2918" t="s">
        <v>16451</v>
      </c>
      <c r="U2918" t="s">
        <v>16451</v>
      </c>
    </row>
    <row r="2919" spans="1:21" x14ac:dyDescent="0.2">
      <c r="A2919">
        <v>5597</v>
      </c>
      <c r="B2919" t="s">
        <v>1697</v>
      </c>
      <c r="C2919" t="s">
        <v>16708</v>
      </c>
      <c r="D2919" t="s">
        <v>5202</v>
      </c>
      <c r="E2919" t="s">
        <v>20879</v>
      </c>
      <c r="F2919" t="s">
        <v>7919</v>
      </c>
      <c r="G2919" t="s">
        <v>6905</v>
      </c>
      <c r="H2919" t="s">
        <v>21695</v>
      </c>
      <c r="I2919" t="s">
        <v>22206</v>
      </c>
      <c r="J2919" t="s">
        <v>5823</v>
      </c>
      <c r="K2919" t="s">
        <v>5340</v>
      </c>
      <c r="L2919" t="s">
        <v>16709</v>
      </c>
      <c r="M2919" t="s">
        <v>16710</v>
      </c>
      <c r="O2919" t="s">
        <v>9483</v>
      </c>
      <c r="P2919">
        <v>143</v>
      </c>
      <c r="S2919" t="s">
        <v>16451</v>
      </c>
      <c r="T2919" t="s">
        <v>16451</v>
      </c>
      <c r="U2919" t="s">
        <v>16451</v>
      </c>
    </row>
    <row r="2920" spans="1:21" x14ac:dyDescent="0.2">
      <c r="A2920">
        <v>5598</v>
      </c>
      <c r="B2920" t="s">
        <v>1697</v>
      </c>
      <c r="C2920" t="s">
        <v>16711</v>
      </c>
      <c r="D2920" t="s">
        <v>5202</v>
      </c>
      <c r="E2920" t="s">
        <v>20879</v>
      </c>
      <c r="F2920" t="s">
        <v>7919</v>
      </c>
      <c r="G2920" t="s">
        <v>3387</v>
      </c>
      <c r="H2920" t="s">
        <v>4174</v>
      </c>
      <c r="I2920" t="s">
        <v>22206</v>
      </c>
      <c r="J2920" t="s">
        <v>5823</v>
      </c>
      <c r="K2920" t="s">
        <v>5340</v>
      </c>
      <c r="L2920" t="s">
        <v>16712</v>
      </c>
      <c r="M2920" t="s">
        <v>16713</v>
      </c>
      <c r="O2920" t="s">
        <v>9483</v>
      </c>
      <c r="P2920">
        <v>143</v>
      </c>
      <c r="S2920" t="s">
        <v>11059</v>
      </c>
      <c r="T2920" t="s">
        <v>11059</v>
      </c>
      <c r="U2920" t="s">
        <v>11059</v>
      </c>
    </row>
    <row r="2921" spans="1:21" x14ac:dyDescent="0.2">
      <c r="A2921">
        <v>5599</v>
      </c>
      <c r="B2921" t="s">
        <v>1697</v>
      </c>
      <c r="C2921" t="s">
        <v>16714</v>
      </c>
      <c r="D2921" t="s">
        <v>5202</v>
      </c>
      <c r="E2921" t="s">
        <v>20878</v>
      </c>
      <c r="F2921" t="s">
        <v>7919</v>
      </c>
      <c r="G2921" t="s">
        <v>7163</v>
      </c>
      <c r="H2921" t="s">
        <v>4174</v>
      </c>
      <c r="I2921" t="s">
        <v>22206</v>
      </c>
      <c r="J2921" t="s">
        <v>5823</v>
      </c>
      <c r="K2921" t="s">
        <v>5340</v>
      </c>
      <c r="L2921" t="s">
        <v>16715</v>
      </c>
      <c r="M2921" t="s">
        <v>16716</v>
      </c>
      <c r="O2921" t="s">
        <v>9483</v>
      </c>
      <c r="P2921">
        <v>143</v>
      </c>
      <c r="S2921" t="s">
        <v>16654</v>
      </c>
      <c r="T2921" t="s">
        <v>16654</v>
      </c>
      <c r="U2921" t="s">
        <v>16654</v>
      </c>
    </row>
    <row r="2922" spans="1:21" x14ac:dyDescent="0.2">
      <c r="A2922">
        <v>560</v>
      </c>
      <c r="B2922" t="s">
        <v>1697</v>
      </c>
      <c r="C2922" t="s">
        <v>16717</v>
      </c>
      <c r="D2922" t="s">
        <v>16718</v>
      </c>
      <c r="F2922" t="s">
        <v>3386</v>
      </c>
      <c r="G2922" t="s">
        <v>3387</v>
      </c>
      <c r="H2922" t="s">
        <v>21696</v>
      </c>
      <c r="I2922" t="s">
        <v>16023</v>
      </c>
      <c r="J2922" t="s">
        <v>3587</v>
      </c>
      <c r="K2922" t="s">
        <v>3391</v>
      </c>
      <c r="L2922" t="s">
        <v>16719</v>
      </c>
      <c r="M2922" t="s">
        <v>16720</v>
      </c>
      <c r="N2922" t="s">
        <v>3394</v>
      </c>
      <c r="O2922" t="s">
        <v>5621</v>
      </c>
      <c r="P2922">
        <v>87</v>
      </c>
      <c r="Q2922" t="s">
        <v>4362</v>
      </c>
      <c r="R2922">
        <v>240</v>
      </c>
      <c r="S2922" t="s">
        <v>16682</v>
      </c>
      <c r="T2922" t="s">
        <v>16682</v>
      </c>
      <c r="U2922" t="s">
        <v>7045</v>
      </c>
    </row>
    <row r="2923" spans="1:21" x14ac:dyDescent="0.2">
      <c r="A2923">
        <v>5601</v>
      </c>
      <c r="B2923" t="s">
        <v>1697</v>
      </c>
      <c r="C2923" t="s">
        <v>16723</v>
      </c>
      <c r="D2923" t="s">
        <v>6100</v>
      </c>
      <c r="E2923" t="s">
        <v>20884</v>
      </c>
      <c r="F2923" t="s">
        <v>12478</v>
      </c>
      <c r="G2923" t="s">
        <v>8100</v>
      </c>
      <c r="H2923" t="s">
        <v>4174</v>
      </c>
      <c r="I2923" t="s">
        <v>3389</v>
      </c>
      <c r="J2923" t="s">
        <v>3671</v>
      </c>
      <c r="K2923" t="s">
        <v>5340</v>
      </c>
      <c r="L2923" t="s">
        <v>16724</v>
      </c>
      <c r="M2923" t="s">
        <v>16725</v>
      </c>
      <c r="O2923" t="s">
        <v>22242</v>
      </c>
      <c r="P2923">
        <v>18</v>
      </c>
      <c r="Q2923" t="s">
        <v>4485</v>
      </c>
      <c r="R2923">
        <v>203</v>
      </c>
      <c r="S2923" t="s">
        <v>16726</v>
      </c>
      <c r="T2923" t="s">
        <v>4608</v>
      </c>
      <c r="U2923" t="s">
        <v>4608</v>
      </c>
    </row>
    <row r="2924" spans="1:21" x14ac:dyDescent="0.2">
      <c r="A2924">
        <v>5602</v>
      </c>
      <c r="B2924" t="s">
        <v>1697</v>
      </c>
      <c r="C2924" t="s">
        <v>16727</v>
      </c>
      <c r="D2924" t="s">
        <v>5202</v>
      </c>
      <c r="E2924" t="s">
        <v>20878</v>
      </c>
      <c r="F2924" t="s">
        <v>16158</v>
      </c>
      <c r="G2924" t="s">
        <v>14794</v>
      </c>
      <c r="H2924" t="s">
        <v>4174</v>
      </c>
      <c r="I2924" t="s">
        <v>22206</v>
      </c>
      <c r="J2924" t="s">
        <v>5823</v>
      </c>
      <c r="K2924" t="s">
        <v>3921</v>
      </c>
      <c r="L2924" t="s">
        <v>16728</v>
      </c>
      <c r="M2924" t="s">
        <v>16729</v>
      </c>
      <c r="N2924" t="s">
        <v>6840</v>
      </c>
      <c r="O2924" t="s">
        <v>4281</v>
      </c>
      <c r="P2924">
        <v>68</v>
      </c>
      <c r="S2924" t="s">
        <v>16730</v>
      </c>
      <c r="T2924" t="s">
        <v>16730</v>
      </c>
      <c r="U2924" t="s">
        <v>16730</v>
      </c>
    </row>
    <row r="2925" spans="1:21" x14ac:dyDescent="0.2">
      <c r="A2925">
        <v>5603</v>
      </c>
      <c r="B2925" t="s">
        <v>1697</v>
      </c>
      <c r="C2925" t="s">
        <v>16731</v>
      </c>
      <c r="D2925" t="s">
        <v>5202</v>
      </c>
      <c r="E2925" t="s">
        <v>20879</v>
      </c>
      <c r="F2925" t="s">
        <v>7919</v>
      </c>
      <c r="G2925" t="s">
        <v>8280</v>
      </c>
      <c r="H2925" t="s">
        <v>4658</v>
      </c>
      <c r="I2925" t="s">
        <v>22206</v>
      </c>
      <c r="J2925" t="s">
        <v>5823</v>
      </c>
      <c r="K2925" t="s">
        <v>3391</v>
      </c>
      <c r="L2925" t="s">
        <v>16732</v>
      </c>
      <c r="M2925" t="s">
        <v>16733</v>
      </c>
      <c r="O2925" t="s">
        <v>5753</v>
      </c>
      <c r="P2925">
        <v>18</v>
      </c>
      <c r="S2925" t="s">
        <v>8263</v>
      </c>
      <c r="T2925" t="s">
        <v>8263</v>
      </c>
      <c r="U2925" t="s">
        <v>8263</v>
      </c>
    </row>
    <row r="2926" spans="1:21" x14ac:dyDescent="0.2">
      <c r="A2926">
        <v>5604</v>
      </c>
      <c r="B2926" t="s">
        <v>1697</v>
      </c>
      <c r="C2926" t="s">
        <v>16734</v>
      </c>
      <c r="D2926" t="s">
        <v>5202</v>
      </c>
      <c r="F2926" t="s">
        <v>7919</v>
      </c>
      <c r="G2926" t="s">
        <v>11318</v>
      </c>
      <c r="H2926" t="s">
        <v>4174</v>
      </c>
      <c r="I2926" t="s">
        <v>22206</v>
      </c>
      <c r="J2926" t="s">
        <v>5823</v>
      </c>
      <c r="K2926" t="s">
        <v>5340</v>
      </c>
      <c r="L2926" t="s">
        <v>16735</v>
      </c>
      <c r="M2926" t="s">
        <v>8997</v>
      </c>
      <c r="O2926" t="s">
        <v>5753</v>
      </c>
      <c r="P2926">
        <v>18</v>
      </c>
      <c r="S2926" t="s">
        <v>7974</v>
      </c>
      <c r="T2926" t="s">
        <v>7974</v>
      </c>
      <c r="U2926" t="s">
        <v>7974</v>
      </c>
    </row>
    <row r="2927" spans="1:21" x14ac:dyDescent="0.2">
      <c r="A2927">
        <v>5605</v>
      </c>
      <c r="B2927" t="s">
        <v>1697</v>
      </c>
      <c r="C2927" t="s">
        <v>16736</v>
      </c>
      <c r="D2927" t="s">
        <v>5202</v>
      </c>
      <c r="F2927" t="s">
        <v>7919</v>
      </c>
      <c r="G2927" t="s">
        <v>21697</v>
      </c>
      <c r="H2927" t="s">
        <v>4174</v>
      </c>
      <c r="I2927" t="s">
        <v>22206</v>
      </c>
      <c r="J2927" t="s">
        <v>5823</v>
      </c>
      <c r="K2927" t="s">
        <v>5340</v>
      </c>
      <c r="L2927" t="s">
        <v>16737</v>
      </c>
      <c r="M2927" t="s">
        <v>16738</v>
      </c>
      <c r="N2927" t="s">
        <v>21032</v>
      </c>
      <c r="O2927" t="s">
        <v>5753</v>
      </c>
      <c r="P2927">
        <v>18</v>
      </c>
      <c r="S2927" t="s">
        <v>8263</v>
      </c>
      <c r="T2927" t="s">
        <v>8263</v>
      </c>
      <c r="U2927" t="s">
        <v>8263</v>
      </c>
    </row>
    <row r="2928" spans="1:21" x14ac:dyDescent="0.2">
      <c r="A2928">
        <v>5606</v>
      </c>
      <c r="B2928" t="s">
        <v>1697</v>
      </c>
      <c r="C2928" t="s">
        <v>16739</v>
      </c>
      <c r="D2928" t="s">
        <v>16740</v>
      </c>
      <c r="F2928" t="s">
        <v>9725</v>
      </c>
      <c r="G2928" t="s">
        <v>21402</v>
      </c>
      <c r="H2928" t="s">
        <v>6713</v>
      </c>
      <c r="I2928" t="s">
        <v>9299</v>
      </c>
      <c r="J2928" t="s">
        <v>4024</v>
      </c>
      <c r="K2928" t="s">
        <v>3422</v>
      </c>
      <c r="L2928" t="s">
        <v>16741</v>
      </c>
      <c r="M2928" t="s">
        <v>16742</v>
      </c>
      <c r="O2928" t="s">
        <v>8463</v>
      </c>
      <c r="P2928">
        <v>66</v>
      </c>
      <c r="Q2928" t="s">
        <v>4554</v>
      </c>
      <c r="R2928">
        <v>161</v>
      </c>
      <c r="S2928" t="s">
        <v>16743</v>
      </c>
      <c r="T2928" t="s">
        <v>16743</v>
      </c>
      <c r="U2928" t="s">
        <v>8004</v>
      </c>
    </row>
    <row r="2929" spans="1:21" x14ac:dyDescent="0.2">
      <c r="A2929">
        <v>5607</v>
      </c>
      <c r="B2929" t="s">
        <v>1697</v>
      </c>
      <c r="C2929" t="s">
        <v>16744</v>
      </c>
      <c r="D2929" t="s">
        <v>4678</v>
      </c>
      <c r="E2929" t="s">
        <v>20884</v>
      </c>
      <c r="F2929" t="s">
        <v>7954</v>
      </c>
      <c r="G2929" t="s">
        <v>15084</v>
      </c>
      <c r="H2929" t="s">
        <v>4174</v>
      </c>
      <c r="I2929" t="s">
        <v>22206</v>
      </c>
      <c r="J2929" t="s">
        <v>5823</v>
      </c>
      <c r="K2929" t="s">
        <v>3430</v>
      </c>
      <c r="L2929" t="s">
        <v>16745</v>
      </c>
      <c r="M2929" t="s">
        <v>16746</v>
      </c>
      <c r="O2929" t="s">
        <v>9483</v>
      </c>
      <c r="P2929">
        <v>143</v>
      </c>
      <c r="S2929" t="s">
        <v>5001</v>
      </c>
      <c r="T2929" t="s">
        <v>5001</v>
      </c>
      <c r="U2929" t="s">
        <v>5001</v>
      </c>
    </row>
    <row r="2930" spans="1:21" x14ac:dyDescent="0.2">
      <c r="A2930">
        <v>5608</v>
      </c>
      <c r="B2930" t="s">
        <v>1697</v>
      </c>
      <c r="C2930" t="s">
        <v>16747</v>
      </c>
      <c r="D2930" t="s">
        <v>16748</v>
      </c>
      <c r="F2930" t="s">
        <v>3669</v>
      </c>
      <c r="G2930" t="s">
        <v>16766</v>
      </c>
      <c r="H2930" t="s">
        <v>5269</v>
      </c>
      <c r="I2930" t="s">
        <v>22206</v>
      </c>
      <c r="J2930" t="s">
        <v>5823</v>
      </c>
      <c r="K2930" t="s">
        <v>3430</v>
      </c>
      <c r="L2930" t="s">
        <v>16749</v>
      </c>
      <c r="M2930" t="s">
        <v>16750</v>
      </c>
      <c r="N2930" t="s">
        <v>3637</v>
      </c>
    </row>
    <row r="2931" spans="1:21" x14ac:dyDescent="0.2">
      <c r="A2931">
        <v>5609</v>
      </c>
      <c r="B2931" t="s">
        <v>1697</v>
      </c>
      <c r="C2931" t="s">
        <v>16751</v>
      </c>
      <c r="D2931" t="s">
        <v>16752</v>
      </c>
      <c r="F2931" t="s">
        <v>8738</v>
      </c>
      <c r="G2931" t="s">
        <v>21544</v>
      </c>
      <c r="H2931" t="s">
        <v>8753</v>
      </c>
      <c r="I2931" t="s">
        <v>16753</v>
      </c>
      <c r="J2931" t="s">
        <v>3611</v>
      </c>
      <c r="K2931" t="s">
        <v>3430</v>
      </c>
      <c r="L2931" t="s">
        <v>16754</v>
      </c>
      <c r="M2931" t="s">
        <v>16755</v>
      </c>
      <c r="N2931" t="s">
        <v>5087</v>
      </c>
      <c r="O2931" t="s">
        <v>4281</v>
      </c>
      <c r="P2931">
        <v>68</v>
      </c>
      <c r="Q2931" t="s">
        <v>4554</v>
      </c>
      <c r="R2931">
        <v>161</v>
      </c>
      <c r="S2931" t="s">
        <v>16756</v>
      </c>
      <c r="T2931" t="s">
        <v>16756</v>
      </c>
      <c r="U2931" t="s">
        <v>4714</v>
      </c>
    </row>
    <row r="2932" spans="1:21" x14ac:dyDescent="0.2">
      <c r="A2932">
        <v>561</v>
      </c>
      <c r="B2932" t="s">
        <v>1697</v>
      </c>
      <c r="C2932" t="s">
        <v>16757</v>
      </c>
      <c r="D2932" t="s">
        <v>16758</v>
      </c>
      <c r="F2932" t="s">
        <v>3552</v>
      </c>
      <c r="G2932" t="s">
        <v>3625</v>
      </c>
      <c r="H2932" t="s">
        <v>3610</v>
      </c>
      <c r="I2932" t="s">
        <v>5451</v>
      </c>
      <c r="J2932" t="s">
        <v>9245</v>
      </c>
      <c r="K2932" t="s">
        <v>3422</v>
      </c>
      <c r="L2932" t="s">
        <v>16759</v>
      </c>
      <c r="M2932" t="s">
        <v>16760</v>
      </c>
      <c r="N2932" t="s">
        <v>4513</v>
      </c>
      <c r="O2932" t="s">
        <v>9242</v>
      </c>
      <c r="P2932">
        <v>45</v>
      </c>
      <c r="Q2932" t="s">
        <v>4362</v>
      </c>
      <c r="R2932">
        <v>240</v>
      </c>
      <c r="S2932" t="s">
        <v>16761</v>
      </c>
      <c r="T2932" t="s">
        <v>16761</v>
      </c>
      <c r="U2932" t="s">
        <v>5457</v>
      </c>
    </row>
    <row r="2933" spans="1:21" x14ac:dyDescent="0.2">
      <c r="A2933">
        <v>5610</v>
      </c>
      <c r="B2933" t="s">
        <v>1697</v>
      </c>
      <c r="C2933" t="s">
        <v>16762</v>
      </c>
      <c r="D2933" t="s">
        <v>4678</v>
      </c>
      <c r="E2933" t="s">
        <v>20884</v>
      </c>
      <c r="F2933" t="s">
        <v>7954</v>
      </c>
      <c r="G2933" t="s">
        <v>6905</v>
      </c>
      <c r="H2933" t="s">
        <v>4174</v>
      </c>
      <c r="I2933" t="s">
        <v>22206</v>
      </c>
      <c r="J2933" t="s">
        <v>5823</v>
      </c>
      <c r="K2933" t="s">
        <v>3430</v>
      </c>
      <c r="L2933" t="s">
        <v>16763</v>
      </c>
      <c r="M2933" t="s">
        <v>16764</v>
      </c>
      <c r="O2933" t="s">
        <v>5779</v>
      </c>
      <c r="P2933">
        <v>81</v>
      </c>
      <c r="S2933" t="s">
        <v>10904</v>
      </c>
      <c r="T2933" t="s">
        <v>10904</v>
      </c>
      <c r="U2933" t="s">
        <v>10904</v>
      </c>
    </row>
    <row r="2934" spans="1:21" x14ac:dyDescent="0.2">
      <c r="A2934">
        <v>5611</v>
      </c>
      <c r="B2934" t="s">
        <v>1697</v>
      </c>
      <c r="C2934" t="s">
        <v>16765</v>
      </c>
      <c r="D2934" t="s">
        <v>4088</v>
      </c>
      <c r="F2934" t="s">
        <v>8594</v>
      </c>
      <c r="G2934" t="s">
        <v>16766</v>
      </c>
      <c r="H2934" t="s">
        <v>5269</v>
      </c>
      <c r="I2934" t="s">
        <v>3428</v>
      </c>
      <c r="J2934" t="s">
        <v>3725</v>
      </c>
      <c r="K2934" t="s">
        <v>3430</v>
      </c>
      <c r="L2934" t="s">
        <v>16767</v>
      </c>
      <c r="M2934" t="s">
        <v>16768</v>
      </c>
      <c r="N2934" t="s">
        <v>3490</v>
      </c>
      <c r="Q2934" t="s">
        <v>4554</v>
      </c>
      <c r="R2934">
        <v>162</v>
      </c>
      <c r="S2934" t="s">
        <v>21698</v>
      </c>
      <c r="T2934" t="s">
        <v>21698</v>
      </c>
      <c r="U2934" t="s">
        <v>21698</v>
      </c>
    </row>
    <row r="2935" spans="1:21" x14ac:dyDescent="0.2">
      <c r="A2935">
        <v>5612</v>
      </c>
      <c r="B2935" t="s">
        <v>1697</v>
      </c>
      <c r="C2935" t="s">
        <v>16770</v>
      </c>
      <c r="D2935" t="s">
        <v>5202</v>
      </c>
      <c r="E2935" t="s">
        <v>20879</v>
      </c>
      <c r="F2935" t="s">
        <v>7919</v>
      </c>
      <c r="G2935" t="s">
        <v>7254</v>
      </c>
      <c r="H2935" t="s">
        <v>4174</v>
      </c>
      <c r="I2935" t="s">
        <v>22206</v>
      </c>
      <c r="J2935" t="s">
        <v>5823</v>
      </c>
      <c r="K2935" t="s">
        <v>5340</v>
      </c>
      <c r="L2935" t="s">
        <v>16771</v>
      </c>
      <c r="M2935" t="s">
        <v>16772</v>
      </c>
      <c r="O2935" t="s">
        <v>9378</v>
      </c>
      <c r="P2935">
        <v>46</v>
      </c>
      <c r="S2935" t="s">
        <v>16451</v>
      </c>
      <c r="T2935" t="s">
        <v>16451</v>
      </c>
      <c r="U2935" t="s">
        <v>16451</v>
      </c>
    </row>
    <row r="2936" spans="1:21" x14ac:dyDescent="0.2">
      <c r="A2936">
        <v>5613</v>
      </c>
      <c r="B2936" t="s">
        <v>1697</v>
      </c>
      <c r="C2936" t="s">
        <v>16773</v>
      </c>
      <c r="D2936" t="s">
        <v>5202</v>
      </c>
      <c r="E2936" t="s">
        <v>20879</v>
      </c>
      <c r="F2936" t="s">
        <v>7919</v>
      </c>
      <c r="G2936" t="s">
        <v>6905</v>
      </c>
      <c r="H2936" t="s">
        <v>6042</v>
      </c>
      <c r="I2936" t="s">
        <v>22206</v>
      </c>
      <c r="J2936" t="s">
        <v>5823</v>
      </c>
      <c r="K2936" t="s">
        <v>5340</v>
      </c>
      <c r="L2936" t="s">
        <v>16774</v>
      </c>
      <c r="M2936" t="s">
        <v>16775</v>
      </c>
      <c r="O2936" t="s">
        <v>9378</v>
      </c>
      <c r="P2936">
        <v>46</v>
      </c>
      <c r="S2936" t="s">
        <v>16451</v>
      </c>
      <c r="T2936" t="s">
        <v>5118</v>
      </c>
      <c r="U2936" t="s">
        <v>5118</v>
      </c>
    </row>
    <row r="2937" spans="1:21" x14ac:dyDescent="0.2">
      <c r="A2937">
        <v>5614</v>
      </c>
      <c r="B2937" t="s">
        <v>1697</v>
      </c>
      <c r="C2937" t="s">
        <v>16776</v>
      </c>
      <c r="D2937" t="s">
        <v>16777</v>
      </c>
      <c r="F2937" t="s">
        <v>8738</v>
      </c>
      <c r="G2937" t="s">
        <v>4016</v>
      </c>
      <c r="H2937" t="s">
        <v>7977</v>
      </c>
      <c r="I2937" t="s">
        <v>3627</v>
      </c>
      <c r="J2937" t="s">
        <v>21010</v>
      </c>
      <c r="K2937" t="s">
        <v>3430</v>
      </c>
      <c r="L2937" t="s">
        <v>16778</v>
      </c>
      <c r="M2937" t="s">
        <v>16779</v>
      </c>
      <c r="N2937" t="s">
        <v>21033</v>
      </c>
      <c r="O2937" t="s">
        <v>4421</v>
      </c>
      <c r="P2937">
        <v>60</v>
      </c>
      <c r="Q2937" t="s">
        <v>5925</v>
      </c>
      <c r="R2937">
        <v>163</v>
      </c>
      <c r="S2937" t="s">
        <v>8359</v>
      </c>
      <c r="T2937" t="s">
        <v>8359</v>
      </c>
      <c r="U2937" t="s">
        <v>9505</v>
      </c>
    </row>
    <row r="2938" spans="1:21" x14ac:dyDescent="0.2">
      <c r="A2938">
        <v>5615</v>
      </c>
      <c r="B2938" t="s">
        <v>1697</v>
      </c>
      <c r="C2938" t="s">
        <v>16780</v>
      </c>
      <c r="D2938" t="s">
        <v>4678</v>
      </c>
      <c r="E2938" t="s">
        <v>20884</v>
      </c>
      <c r="F2938" t="s">
        <v>7954</v>
      </c>
      <c r="G2938" t="s">
        <v>16781</v>
      </c>
      <c r="H2938" t="s">
        <v>4174</v>
      </c>
      <c r="I2938" t="s">
        <v>13212</v>
      </c>
      <c r="J2938" t="s">
        <v>5477</v>
      </c>
      <c r="K2938" t="s">
        <v>3430</v>
      </c>
      <c r="L2938" t="s">
        <v>16782</v>
      </c>
      <c r="M2938" t="s">
        <v>16783</v>
      </c>
      <c r="O2938" t="s">
        <v>5701</v>
      </c>
      <c r="P2938">
        <v>42</v>
      </c>
      <c r="S2938" t="s">
        <v>8263</v>
      </c>
      <c r="T2938" t="s">
        <v>8263</v>
      </c>
      <c r="U2938" t="s">
        <v>8263</v>
      </c>
    </row>
    <row r="2939" spans="1:21" x14ac:dyDescent="0.2">
      <c r="A2939">
        <v>5616</v>
      </c>
      <c r="B2939" t="s">
        <v>1697</v>
      </c>
      <c r="C2939" t="s">
        <v>16784</v>
      </c>
      <c r="D2939" t="s">
        <v>16785</v>
      </c>
      <c r="F2939" t="s">
        <v>16786</v>
      </c>
      <c r="G2939" t="s">
        <v>3625</v>
      </c>
      <c r="H2939" t="s">
        <v>8093</v>
      </c>
      <c r="I2939" t="s">
        <v>6912</v>
      </c>
      <c r="J2939" t="s">
        <v>3628</v>
      </c>
      <c r="K2939" t="s">
        <v>3430</v>
      </c>
      <c r="L2939" t="s">
        <v>16787</v>
      </c>
      <c r="M2939" t="s">
        <v>8458</v>
      </c>
      <c r="N2939" t="s">
        <v>3394</v>
      </c>
      <c r="O2939" t="s">
        <v>5826</v>
      </c>
      <c r="P2939">
        <v>63</v>
      </c>
      <c r="Q2939" t="s">
        <v>5925</v>
      </c>
      <c r="R2939">
        <v>160</v>
      </c>
      <c r="S2939" t="s">
        <v>7589</v>
      </c>
      <c r="T2939" t="s">
        <v>7589</v>
      </c>
      <c r="U2939" t="s">
        <v>4128</v>
      </c>
    </row>
    <row r="2940" spans="1:21" x14ac:dyDescent="0.2">
      <c r="A2940">
        <v>5617</v>
      </c>
      <c r="B2940" t="s">
        <v>1697</v>
      </c>
      <c r="C2940" t="s">
        <v>16788</v>
      </c>
      <c r="D2940" t="s">
        <v>5202</v>
      </c>
      <c r="E2940" t="s">
        <v>20879</v>
      </c>
      <c r="F2940" t="s">
        <v>6837</v>
      </c>
      <c r="G2940" t="s">
        <v>7763</v>
      </c>
      <c r="H2940" t="s">
        <v>6237</v>
      </c>
      <c r="I2940" t="s">
        <v>22206</v>
      </c>
      <c r="J2940" t="s">
        <v>5823</v>
      </c>
      <c r="K2940" t="s">
        <v>3921</v>
      </c>
      <c r="L2940" t="s">
        <v>16789</v>
      </c>
      <c r="M2940" t="s">
        <v>16790</v>
      </c>
      <c r="N2940" t="s">
        <v>6850</v>
      </c>
    </row>
    <row r="2941" spans="1:21" x14ac:dyDescent="0.2">
      <c r="A2941">
        <v>5618</v>
      </c>
      <c r="B2941" t="s">
        <v>1697</v>
      </c>
      <c r="C2941" t="s">
        <v>16791</v>
      </c>
      <c r="D2941" t="s">
        <v>4678</v>
      </c>
      <c r="E2941" t="s">
        <v>20884</v>
      </c>
      <c r="F2941" t="s">
        <v>8436</v>
      </c>
      <c r="G2941" t="s">
        <v>16792</v>
      </c>
      <c r="H2941" t="s">
        <v>3723</v>
      </c>
      <c r="I2941" t="s">
        <v>5820</v>
      </c>
      <c r="J2941" t="s">
        <v>6498</v>
      </c>
      <c r="K2941" t="s">
        <v>3430</v>
      </c>
      <c r="L2941" t="s">
        <v>16793</v>
      </c>
      <c r="M2941" t="s">
        <v>16794</v>
      </c>
      <c r="N2941" t="s">
        <v>16795</v>
      </c>
      <c r="O2941" t="s">
        <v>4421</v>
      </c>
      <c r="P2941">
        <v>61</v>
      </c>
      <c r="Q2941" t="s">
        <v>5925</v>
      </c>
      <c r="R2941">
        <v>163</v>
      </c>
      <c r="S2941" t="s">
        <v>16796</v>
      </c>
      <c r="T2941" t="s">
        <v>6210</v>
      </c>
      <c r="U2941" t="s">
        <v>6210</v>
      </c>
    </row>
    <row r="2942" spans="1:21" x14ac:dyDescent="0.2">
      <c r="A2942">
        <v>5619</v>
      </c>
      <c r="B2942" t="s">
        <v>1697</v>
      </c>
      <c r="C2942" t="s">
        <v>16797</v>
      </c>
      <c r="D2942" t="s">
        <v>5202</v>
      </c>
      <c r="E2942" t="s">
        <v>20879</v>
      </c>
      <c r="F2942" t="s">
        <v>6837</v>
      </c>
      <c r="G2942" t="s">
        <v>5445</v>
      </c>
      <c r="H2942" t="s">
        <v>4658</v>
      </c>
      <c r="I2942" t="s">
        <v>22206</v>
      </c>
      <c r="J2942" t="s">
        <v>5823</v>
      </c>
      <c r="K2942" t="s">
        <v>3921</v>
      </c>
      <c r="L2942" t="s">
        <v>16798</v>
      </c>
      <c r="M2942" t="s">
        <v>16799</v>
      </c>
      <c r="N2942" t="s">
        <v>6908</v>
      </c>
      <c r="O2942" t="s">
        <v>4530</v>
      </c>
      <c r="P2942">
        <v>82</v>
      </c>
      <c r="S2942" t="s">
        <v>16800</v>
      </c>
      <c r="T2942" t="s">
        <v>16800</v>
      </c>
      <c r="U2942" t="s">
        <v>16800</v>
      </c>
    </row>
    <row r="2943" spans="1:21" x14ac:dyDescent="0.2">
      <c r="A2943">
        <v>562</v>
      </c>
      <c r="B2943" t="s">
        <v>1697</v>
      </c>
      <c r="C2943" t="s">
        <v>16801</v>
      </c>
      <c r="D2943" t="s">
        <v>16802</v>
      </c>
      <c r="F2943" t="s">
        <v>3474</v>
      </c>
      <c r="G2943" t="s">
        <v>22360</v>
      </c>
      <c r="H2943" t="s">
        <v>22361</v>
      </c>
      <c r="I2943" t="s">
        <v>22251</v>
      </c>
      <c r="J2943" t="s">
        <v>20913</v>
      </c>
      <c r="K2943" t="s">
        <v>3391</v>
      </c>
      <c r="L2943" t="s">
        <v>16803</v>
      </c>
      <c r="M2943" t="s">
        <v>16804</v>
      </c>
      <c r="N2943" t="s">
        <v>3433</v>
      </c>
      <c r="O2943" t="s">
        <v>9193</v>
      </c>
      <c r="P2943">
        <v>43</v>
      </c>
      <c r="Q2943" t="s">
        <v>4362</v>
      </c>
      <c r="R2943">
        <v>240</v>
      </c>
      <c r="S2943" t="s">
        <v>16761</v>
      </c>
      <c r="T2943" t="s">
        <v>16761</v>
      </c>
      <c r="U2943" t="s">
        <v>9056</v>
      </c>
    </row>
    <row r="2944" spans="1:21" x14ac:dyDescent="0.2">
      <c r="A2944">
        <v>5620</v>
      </c>
      <c r="B2944" t="s">
        <v>1697</v>
      </c>
      <c r="C2944" t="s">
        <v>16805</v>
      </c>
      <c r="D2944" t="s">
        <v>10727</v>
      </c>
      <c r="F2944" t="s">
        <v>21034</v>
      </c>
      <c r="G2944" t="s">
        <v>7763</v>
      </c>
      <c r="H2944" t="s">
        <v>4551</v>
      </c>
      <c r="I2944" t="s">
        <v>22206</v>
      </c>
      <c r="J2944" t="s">
        <v>5823</v>
      </c>
      <c r="K2944" t="s">
        <v>3422</v>
      </c>
      <c r="L2944" t="s">
        <v>16806</v>
      </c>
      <c r="M2944" t="s">
        <v>16807</v>
      </c>
      <c r="N2944" t="s">
        <v>5419</v>
      </c>
    </row>
    <row r="2945" spans="1:21" x14ac:dyDescent="0.2">
      <c r="A2945">
        <v>5621</v>
      </c>
      <c r="B2945" t="s">
        <v>1697</v>
      </c>
      <c r="C2945" t="s">
        <v>16808</v>
      </c>
      <c r="D2945" t="s">
        <v>5202</v>
      </c>
      <c r="F2945" t="s">
        <v>7919</v>
      </c>
      <c r="G2945" t="s">
        <v>5547</v>
      </c>
      <c r="H2945" t="s">
        <v>4174</v>
      </c>
      <c r="I2945" t="s">
        <v>22206</v>
      </c>
      <c r="J2945" t="s">
        <v>5823</v>
      </c>
      <c r="K2945" t="s">
        <v>6121</v>
      </c>
      <c r="L2945" t="s">
        <v>16809</v>
      </c>
      <c r="M2945" t="s">
        <v>16810</v>
      </c>
      <c r="O2945" t="s">
        <v>3846</v>
      </c>
      <c r="P2945">
        <v>95</v>
      </c>
      <c r="S2945" t="s">
        <v>16811</v>
      </c>
      <c r="T2945" t="s">
        <v>16811</v>
      </c>
      <c r="U2945" t="s">
        <v>16811</v>
      </c>
    </row>
    <row r="2946" spans="1:21" x14ac:dyDescent="0.2">
      <c r="A2946">
        <v>5622</v>
      </c>
      <c r="B2946" t="s">
        <v>1697</v>
      </c>
      <c r="C2946" t="s">
        <v>16812</v>
      </c>
      <c r="D2946" t="s">
        <v>5202</v>
      </c>
      <c r="E2946" t="s">
        <v>20879</v>
      </c>
      <c r="F2946" t="s">
        <v>7919</v>
      </c>
      <c r="G2946" t="s">
        <v>3387</v>
      </c>
      <c r="H2946" t="s">
        <v>4174</v>
      </c>
      <c r="I2946" t="s">
        <v>22206</v>
      </c>
      <c r="J2946" t="s">
        <v>5823</v>
      </c>
      <c r="K2946" t="s">
        <v>5340</v>
      </c>
      <c r="L2946" t="s">
        <v>16813</v>
      </c>
      <c r="M2946" t="s">
        <v>16814</v>
      </c>
      <c r="O2946" t="s">
        <v>3598</v>
      </c>
      <c r="P2946">
        <v>95</v>
      </c>
      <c r="S2946" t="s">
        <v>7986</v>
      </c>
      <c r="T2946" t="s">
        <v>7986</v>
      </c>
      <c r="U2946" t="s">
        <v>7986</v>
      </c>
    </row>
    <row r="2947" spans="1:21" x14ac:dyDescent="0.2">
      <c r="A2947">
        <v>5623</v>
      </c>
      <c r="B2947" t="s">
        <v>1697</v>
      </c>
      <c r="C2947" t="s">
        <v>16815</v>
      </c>
      <c r="D2947" t="s">
        <v>5202</v>
      </c>
      <c r="F2947" t="s">
        <v>7919</v>
      </c>
      <c r="G2947" t="s">
        <v>14794</v>
      </c>
      <c r="H2947" t="s">
        <v>4174</v>
      </c>
      <c r="I2947" t="s">
        <v>22206</v>
      </c>
      <c r="J2947" t="s">
        <v>5823</v>
      </c>
      <c r="K2947" t="s">
        <v>6121</v>
      </c>
      <c r="L2947" t="s">
        <v>16816</v>
      </c>
      <c r="M2947" t="s">
        <v>16817</v>
      </c>
      <c r="O2947" t="s">
        <v>3598</v>
      </c>
      <c r="P2947">
        <v>95</v>
      </c>
      <c r="S2947" t="s">
        <v>16811</v>
      </c>
      <c r="T2947" t="s">
        <v>16811</v>
      </c>
      <c r="U2947" t="s">
        <v>16811</v>
      </c>
    </row>
    <row r="2948" spans="1:21" x14ac:dyDescent="0.2">
      <c r="A2948">
        <v>5624</v>
      </c>
      <c r="B2948" t="s">
        <v>1697</v>
      </c>
      <c r="C2948" t="s">
        <v>16818</v>
      </c>
      <c r="D2948" t="s">
        <v>5202</v>
      </c>
      <c r="E2948" t="s">
        <v>20879</v>
      </c>
      <c r="F2948" t="s">
        <v>7919</v>
      </c>
      <c r="G2948" t="s">
        <v>5547</v>
      </c>
      <c r="H2948" t="s">
        <v>4174</v>
      </c>
      <c r="I2948" t="s">
        <v>22206</v>
      </c>
      <c r="J2948" t="s">
        <v>5823</v>
      </c>
      <c r="K2948" t="s">
        <v>5340</v>
      </c>
      <c r="L2948" t="s">
        <v>16819</v>
      </c>
      <c r="M2948" t="s">
        <v>16820</v>
      </c>
      <c r="O2948" t="s">
        <v>3598</v>
      </c>
      <c r="P2948">
        <v>95</v>
      </c>
      <c r="S2948" t="s">
        <v>16821</v>
      </c>
      <c r="T2948" t="s">
        <v>16821</v>
      </c>
      <c r="U2948" t="s">
        <v>16821</v>
      </c>
    </row>
    <row r="2949" spans="1:21" x14ac:dyDescent="0.2">
      <c r="A2949">
        <v>5625</v>
      </c>
      <c r="B2949" t="s">
        <v>1697</v>
      </c>
      <c r="C2949" t="s">
        <v>16822</v>
      </c>
      <c r="D2949" t="s">
        <v>5202</v>
      </c>
      <c r="F2949" t="s">
        <v>7919</v>
      </c>
      <c r="G2949" t="s">
        <v>5547</v>
      </c>
      <c r="H2949" t="s">
        <v>5173</v>
      </c>
      <c r="I2949" t="s">
        <v>22206</v>
      </c>
      <c r="J2949" t="s">
        <v>5823</v>
      </c>
      <c r="K2949" t="s">
        <v>3430</v>
      </c>
      <c r="L2949" t="s">
        <v>16823</v>
      </c>
      <c r="M2949" t="s">
        <v>16824</v>
      </c>
      <c r="O2949" t="s">
        <v>3598</v>
      </c>
      <c r="P2949">
        <v>95</v>
      </c>
      <c r="S2949" t="s">
        <v>16825</v>
      </c>
      <c r="T2949" t="s">
        <v>16825</v>
      </c>
      <c r="U2949" t="s">
        <v>16825</v>
      </c>
    </row>
    <row r="2950" spans="1:21" x14ac:dyDescent="0.2">
      <c r="A2950">
        <v>5626</v>
      </c>
      <c r="B2950" t="s">
        <v>1697</v>
      </c>
      <c r="C2950" t="s">
        <v>16826</v>
      </c>
      <c r="D2950" t="s">
        <v>5202</v>
      </c>
      <c r="E2950" t="s">
        <v>20879</v>
      </c>
      <c r="F2950" t="s">
        <v>7919</v>
      </c>
      <c r="G2950" t="s">
        <v>5547</v>
      </c>
      <c r="H2950" t="s">
        <v>4174</v>
      </c>
      <c r="I2950" t="s">
        <v>22206</v>
      </c>
      <c r="J2950" t="s">
        <v>5823</v>
      </c>
      <c r="K2950" t="s">
        <v>5340</v>
      </c>
      <c r="L2950" t="s">
        <v>16827</v>
      </c>
      <c r="M2950" t="s">
        <v>16828</v>
      </c>
      <c r="O2950" t="s">
        <v>3598</v>
      </c>
      <c r="P2950">
        <v>95</v>
      </c>
      <c r="S2950" t="s">
        <v>4005</v>
      </c>
      <c r="T2950" t="s">
        <v>4005</v>
      </c>
      <c r="U2950" t="s">
        <v>4005</v>
      </c>
    </row>
    <row r="2951" spans="1:21" x14ac:dyDescent="0.2">
      <c r="A2951">
        <v>5627</v>
      </c>
      <c r="B2951" t="s">
        <v>1697</v>
      </c>
      <c r="C2951" t="s">
        <v>16829</v>
      </c>
      <c r="D2951" t="s">
        <v>5202</v>
      </c>
      <c r="E2951" t="s">
        <v>20879</v>
      </c>
      <c r="F2951" t="s">
        <v>8927</v>
      </c>
      <c r="G2951" t="s">
        <v>6905</v>
      </c>
      <c r="H2951" t="s">
        <v>8172</v>
      </c>
      <c r="I2951" t="s">
        <v>22206</v>
      </c>
      <c r="J2951" t="s">
        <v>5823</v>
      </c>
      <c r="K2951" t="s">
        <v>3430</v>
      </c>
      <c r="L2951" t="s">
        <v>16830</v>
      </c>
      <c r="M2951" t="s">
        <v>16831</v>
      </c>
      <c r="O2951" t="s">
        <v>5826</v>
      </c>
      <c r="P2951">
        <v>62</v>
      </c>
      <c r="S2951" t="s">
        <v>7974</v>
      </c>
      <c r="T2951" t="s">
        <v>7974</v>
      </c>
      <c r="U2951" t="s">
        <v>7974</v>
      </c>
    </row>
    <row r="2952" spans="1:21" x14ac:dyDescent="0.2">
      <c r="A2952">
        <v>5628</v>
      </c>
      <c r="B2952" t="s">
        <v>1697</v>
      </c>
      <c r="C2952" t="s">
        <v>16832</v>
      </c>
      <c r="D2952" t="s">
        <v>5202</v>
      </c>
      <c r="F2952" t="s">
        <v>7919</v>
      </c>
      <c r="G2952" t="s">
        <v>5547</v>
      </c>
      <c r="H2952" t="s">
        <v>4174</v>
      </c>
      <c r="I2952" t="s">
        <v>22206</v>
      </c>
      <c r="J2952" t="s">
        <v>5823</v>
      </c>
      <c r="K2952" t="s">
        <v>5340</v>
      </c>
      <c r="L2952" t="s">
        <v>16833</v>
      </c>
      <c r="M2952" t="s">
        <v>16834</v>
      </c>
      <c r="O2952" t="s">
        <v>3846</v>
      </c>
      <c r="P2952">
        <v>95</v>
      </c>
      <c r="S2952" t="s">
        <v>4005</v>
      </c>
      <c r="T2952" t="s">
        <v>4005</v>
      </c>
      <c r="U2952" t="s">
        <v>4005</v>
      </c>
    </row>
    <row r="2953" spans="1:21" x14ac:dyDescent="0.2">
      <c r="A2953">
        <v>563</v>
      </c>
      <c r="B2953" t="s">
        <v>1697</v>
      </c>
      <c r="C2953" t="s">
        <v>16838</v>
      </c>
      <c r="D2953" t="s">
        <v>16839</v>
      </c>
      <c r="F2953" t="s">
        <v>3585</v>
      </c>
      <c r="G2953" t="s">
        <v>3387</v>
      </c>
      <c r="H2953" t="s">
        <v>16840</v>
      </c>
      <c r="I2953" t="s">
        <v>9016</v>
      </c>
      <c r="J2953" t="s">
        <v>5837</v>
      </c>
      <c r="K2953" t="s">
        <v>3522</v>
      </c>
      <c r="L2953" t="s">
        <v>14823</v>
      </c>
      <c r="M2953" t="s">
        <v>16841</v>
      </c>
      <c r="N2953" t="s">
        <v>3394</v>
      </c>
      <c r="Q2953" t="s">
        <v>4362</v>
      </c>
      <c r="R2953">
        <v>240</v>
      </c>
      <c r="S2953" t="s">
        <v>16842</v>
      </c>
      <c r="T2953" t="s">
        <v>16842</v>
      </c>
      <c r="U2953" t="s">
        <v>16843</v>
      </c>
    </row>
    <row r="2954" spans="1:21" x14ac:dyDescent="0.2">
      <c r="A2954">
        <v>5630</v>
      </c>
      <c r="B2954" t="s">
        <v>1697</v>
      </c>
      <c r="C2954" t="s">
        <v>16844</v>
      </c>
      <c r="D2954" t="s">
        <v>5202</v>
      </c>
      <c r="E2954" t="s">
        <v>20879</v>
      </c>
      <c r="F2954" t="s">
        <v>6837</v>
      </c>
      <c r="G2954" t="s">
        <v>13676</v>
      </c>
      <c r="H2954" t="s">
        <v>4658</v>
      </c>
      <c r="I2954" t="s">
        <v>22206</v>
      </c>
      <c r="J2954" t="s">
        <v>5823</v>
      </c>
      <c r="K2954" t="s">
        <v>3921</v>
      </c>
      <c r="L2954" t="s">
        <v>16845</v>
      </c>
      <c r="M2954" t="s">
        <v>16846</v>
      </c>
      <c r="N2954" t="s">
        <v>6908</v>
      </c>
      <c r="O2954" t="s">
        <v>4530</v>
      </c>
      <c r="P2954">
        <v>82</v>
      </c>
      <c r="S2954" t="s">
        <v>4565</v>
      </c>
      <c r="T2954" t="s">
        <v>4565</v>
      </c>
      <c r="U2954" t="s">
        <v>4565</v>
      </c>
    </row>
    <row r="2955" spans="1:21" x14ac:dyDescent="0.2">
      <c r="A2955">
        <v>5631</v>
      </c>
      <c r="B2955" t="s">
        <v>1697</v>
      </c>
      <c r="C2955" t="s">
        <v>16847</v>
      </c>
      <c r="D2955" t="s">
        <v>5202</v>
      </c>
      <c r="E2955" t="s">
        <v>20878</v>
      </c>
      <c r="F2955" t="s">
        <v>6837</v>
      </c>
      <c r="G2955" t="s">
        <v>18349</v>
      </c>
      <c r="H2955" t="s">
        <v>3421</v>
      </c>
      <c r="I2955" t="s">
        <v>22206</v>
      </c>
      <c r="J2955" t="s">
        <v>5823</v>
      </c>
      <c r="K2955" t="s">
        <v>3921</v>
      </c>
      <c r="L2955" t="s">
        <v>16848</v>
      </c>
      <c r="M2955" t="s">
        <v>16849</v>
      </c>
      <c r="N2955" t="s">
        <v>5419</v>
      </c>
    </row>
    <row r="2956" spans="1:21" x14ac:dyDescent="0.2">
      <c r="A2956">
        <v>5632</v>
      </c>
      <c r="B2956" t="s">
        <v>1697</v>
      </c>
      <c r="C2956" t="s">
        <v>16850</v>
      </c>
      <c r="D2956" t="s">
        <v>16851</v>
      </c>
      <c r="F2956" t="s">
        <v>3669</v>
      </c>
      <c r="G2956" t="s">
        <v>3625</v>
      </c>
      <c r="H2956" t="s">
        <v>3975</v>
      </c>
      <c r="I2956" t="s">
        <v>5856</v>
      </c>
      <c r="J2956" t="s">
        <v>7864</v>
      </c>
      <c r="K2956" t="s">
        <v>3430</v>
      </c>
      <c r="L2956" t="s">
        <v>16852</v>
      </c>
      <c r="M2956" t="s">
        <v>16853</v>
      </c>
      <c r="N2956" t="s">
        <v>3394</v>
      </c>
      <c r="O2956" t="s">
        <v>9625</v>
      </c>
      <c r="P2956">
        <v>44</v>
      </c>
      <c r="Q2956" t="s">
        <v>4362</v>
      </c>
      <c r="R2956">
        <v>242</v>
      </c>
      <c r="S2956" t="s">
        <v>16854</v>
      </c>
      <c r="T2956" t="s">
        <v>16854</v>
      </c>
      <c r="U2956" t="s">
        <v>5311</v>
      </c>
    </row>
    <row r="2957" spans="1:21" x14ac:dyDescent="0.2">
      <c r="A2957">
        <v>5633</v>
      </c>
      <c r="B2957" t="s">
        <v>1697</v>
      </c>
      <c r="C2957" t="s">
        <v>16855</v>
      </c>
      <c r="D2957" t="s">
        <v>5202</v>
      </c>
      <c r="E2957" t="s">
        <v>20879</v>
      </c>
      <c r="F2957" t="s">
        <v>6837</v>
      </c>
      <c r="G2957" t="s">
        <v>8275</v>
      </c>
      <c r="H2957" t="s">
        <v>4174</v>
      </c>
      <c r="I2957" t="s">
        <v>22206</v>
      </c>
      <c r="J2957" t="s">
        <v>5823</v>
      </c>
      <c r="K2957" t="s">
        <v>3921</v>
      </c>
      <c r="L2957" t="s">
        <v>16856</v>
      </c>
      <c r="M2957" t="s">
        <v>16857</v>
      </c>
      <c r="N2957" t="s">
        <v>6840</v>
      </c>
      <c r="O2957" t="s">
        <v>7711</v>
      </c>
      <c r="P2957">
        <v>140</v>
      </c>
      <c r="S2957" t="s">
        <v>8055</v>
      </c>
      <c r="T2957" t="s">
        <v>8055</v>
      </c>
      <c r="U2957" t="s">
        <v>8055</v>
      </c>
    </row>
    <row r="2958" spans="1:21" x14ac:dyDescent="0.2">
      <c r="A2958">
        <v>5634</v>
      </c>
      <c r="B2958" t="s">
        <v>1697</v>
      </c>
      <c r="C2958" t="s">
        <v>16858</v>
      </c>
      <c r="D2958" t="s">
        <v>16859</v>
      </c>
      <c r="F2958" t="s">
        <v>16860</v>
      </c>
      <c r="G2958" t="s">
        <v>14936</v>
      </c>
      <c r="H2958" t="s">
        <v>16861</v>
      </c>
      <c r="I2958" t="s">
        <v>4612</v>
      </c>
      <c r="J2958" t="s">
        <v>3521</v>
      </c>
      <c r="K2958" t="s">
        <v>3422</v>
      </c>
      <c r="L2958" t="s">
        <v>16862</v>
      </c>
      <c r="M2958" t="s">
        <v>16863</v>
      </c>
      <c r="O2958" t="s">
        <v>4421</v>
      </c>
      <c r="P2958">
        <v>61</v>
      </c>
      <c r="S2958" t="s">
        <v>4861</v>
      </c>
      <c r="T2958" t="s">
        <v>4861</v>
      </c>
      <c r="U2958" t="s">
        <v>4861</v>
      </c>
    </row>
    <row r="2959" spans="1:21" x14ac:dyDescent="0.2">
      <c r="A2959">
        <v>5635</v>
      </c>
      <c r="B2959" t="s">
        <v>1697</v>
      </c>
      <c r="C2959" t="s">
        <v>16864</v>
      </c>
      <c r="D2959" t="s">
        <v>8350</v>
      </c>
      <c r="F2959" t="s">
        <v>16865</v>
      </c>
      <c r="G2959" t="s">
        <v>6229</v>
      </c>
      <c r="H2959" t="s">
        <v>4174</v>
      </c>
      <c r="I2959" t="s">
        <v>22206</v>
      </c>
      <c r="J2959" t="s">
        <v>5823</v>
      </c>
      <c r="K2959" t="s">
        <v>3921</v>
      </c>
      <c r="L2959" t="s">
        <v>16866</v>
      </c>
      <c r="M2959" t="s">
        <v>16867</v>
      </c>
      <c r="O2959" t="s">
        <v>4421</v>
      </c>
      <c r="P2959">
        <v>60</v>
      </c>
      <c r="S2959" t="s">
        <v>6846</v>
      </c>
      <c r="T2959" t="s">
        <v>6846</v>
      </c>
      <c r="U2959" t="s">
        <v>6846</v>
      </c>
    </row>
    <row r="2960" spans="1:21" x14ac:dyDescent="0.2">
      <c r="A2960">
        <v>5636</v>
      </c>
      <c r="B2960" t="s">
        <v>1697</v>
      </c>
      <c r="C2960" t="s">
        <v>16868</v>
      </c>
      <c r="D2960" t="s">
        <v>16869</v>
      </c>
      <c r="F2960" t="s">
        <v>3669</v>
      </c>
      <c r="G2960" t="s">
        <v>3885</v>
      </c>
      <c r="H2960" t="s">
        <v>21537</v>
      </c>
      <c r="I2960" t="s">
        <v>7878</v>
      </c>
      <c r="J2960" t="s">
        <v>10071</v>
      </c>
      <c r="K2960" t="s">
        <v>5340</v>
      </c>
      <c r="L2960" t="s">
        <v>16870</v>
      </c>
      <c r="M2960" t="s">
        <v>16871</v>
      </c>
      <c r="O2960" t="s">
        <v>9625</v>
      </c>
      <c r="P2960">
        <v>44</v>
      </c>
      <c r="Q2960" t="s">
        <v>4362</v>
      </c>
      <c r="R2960">
        <v>242</v>
      </c>
      <c r="S2960" t="s">
        <v>5859</v>
      </c>
      <c r="T2960" t="s">
        <v>5859</v>
      </c>
      <c r="U2960" t="s">
        <v>5311</v>
      </c>
    </row>
    <row r="2961" spans="1:21" x14ac:dyDescent="0.2">
      <c r="A2961">
        <v>5637</v>
      </c>
      <c r="B2961" t="s">
        <v>1697</v>
      </c>
      <c r="C2961" t="s">
        <v>16872</v>
      </c>
      <c r="D2961" t="s">
        <v>16873</v>
      </c>
      <c r="F2961" t="s">
        <v>6723</v>
      </c>
      <c r="G2961" t="s">
        <v>3535</v>
      </c>
      <c r="H2961" t="s">
        <v>5534</v>
      </c>
      <c r="I2961" t="s">
        <v>9232</v>
      </c>
      <c r="J2961" t="s">
        <v>7664</v>
      </c>
      <c r="K2961" t="s">
        <v>3422</v>
      </c>
      <c r="L2961" t="s">
        <v>16874</v>
      </c>
      <c r="M2961" t="s">
        <v>16875</v>
      </c>
      <c r="N2961" t="s">
        <v>3394</v>
      </c>
      <c r="O2961" t="s">
        <v>5621</v>
      </c>
      <c r="P2961">
        <v>87</v>
      </c>
      <c r="Q2961" t="s">
        <v>4362</v>
      </c>
      <c r="R2961">
        <v>240</v>
      </c>
      <c r="S2961" t="s">
        <v>8241</v>
      </c>
      <c r="T2961" t="s">
        <v>8241</v>
      </c>
      <c r="U2961" t="s">
        <v>5311</v>
      </c>
    </row>
    <row r="2962" spans="1:21" x14ac:dyDescent="0.2">
      <c r="A2962">
        <v>5638</v>
      </c>
      <c r="B2962" t="s">
        <v>1697</v>
      </c>
      <c r="C2962" t="s">
        <v>16876</v>
      </c>
      <c r="D2962" t="s">
        <v>16877</v>
      </c>
      <c r="F2962" t="s">
        <v>3713</v>
      </c>
      <c r="G2962" t="s">
        <v>7763</v>
      </c>
      <c r="H2962" t="s">
        <v>4551</v>
      </c>
      <c r="I2962" t="s">
        <v>22206</v>
      </c>
      <c r="J2962" t="s">
        <v>5823</v>
      </c>
      <c r="K2962" t="s">
        <v>3430</v>
      </c>
      <c r="L2962" t="s">
        <v>5857</v>
      </c>
      <c r="M2962" t="s">
        <v>16878</v>
      </c>
      <c r="N2962" t="s">
        <v>3637</v>
      </c>
    </row>
    <row r="2963" spans="1:21" x14ac:dyDescent="0.2">
      <c r="A2963">
        <v>5639</v>
      </c>
      <c r="B2963" t="s">
        <v>1697</v>
      </c>
      <c r="C2963" t="s">
        <v>16879</v>
      </c>
      <c r="D2963" t="s">
        <v>16880</v>
      </c>
      <c r="F2963" t="s">
        <v>3552</v>
      </c>
      <c r="G2963" t="s">
        <v>3625</v>
      </c>
      <c r="H2963" t="s">
        <v>3560</v>
      </c>
      <c r="I2963" t="s">
        <v>5856</v>
      </c>
      <c r="J2963" t="s">
        <v>10200</v>
      </c>
      <c r="K2963" t="s">
        <v>5340</v>
      </c>
      <c r="L2963" t="s">
        <v>16881</v>
      </c>
      <c r="M2963" t="s">
        <v>16882</v>
      </c>
      <c r="N2963" t="s">
        <v>3394</v>
      </c>
      <c r="O2963" t="s">
        <v>9625</v>
      </c>
      <c r="P2963">
        <v>44</v>
      </c>
      <c r="Q2963" t="s">
        <v>4362</v>
      </c>
      <c r="R2963">
        <v>242</v>
      </c>
      <c r="S2963" t="s">
        <v>16854</v>
      </c>
      <c r="T2963" t="s">
        <v>16854</v>
      </c>
      <c r="U2963" t="s">
        <v>5311</v>
      </c>
    </row>
    <row r="2964" spans="1:21" x14ac:dyDescent="0.2">
      <c r="A2964">
        <v>564</v>
      </c>
      <c r="B2964" t="s">
        <v>1697</v>
      </c>
      <c r="C2964" t="s">
        <v>16883</v>
      </c>
      <c r="D2964" t="s">
        <v>16884</v>
      </c>
      <c r="F2964" t="s">
        <v>3474</v>
      </c>
      <c r="G2964" t="s">
        <v>3387</v>
      </c>
      <c r="H2964" t="s">
        <v>9238</v>
      </c>
      <c r="I2964" t="s">
        <v>22251</v>
      </c>
      <c r="J2964" t="s">
        <v>3402</v>
      </c>
      <c r="K2964" t="s">
        <v>3430</v>
      </c>
      <c r="L2964" t="s">
        <v>16886</v>
      </c>
      <c r="M2964" t="s">
        <v>16887</v>
      </c>
      <c r="N2964" t="s">
        <v>4513</v>
      </c>
      <c r="O2964" t="s">
        <v>5621</v>
      </c>
      <c r="P2964">
        <v>87</v>
      </c>
      <c r="Q2964" t="s">
        <v>4362</v>
      </c>
      <c r="R2964">
        <v>240</v>
      </c>
      <c r="S2964" t="s">
        <v>16888</v>
      </c>
      <c r="T2964" t="s">
        <v>16888</v>
      </c>
      <c r="U2964" t="s">
        <v>5457</v>
      </c>
    </row>
    <row r="2965" spans="1:21" x14ac:dyDescent="0.2">
      <c r="A2965">
        <v>5640</v>
      </c>
      <c r="B2965" t="s">
        <v>1697</v>
      </c>
      <c r="C2965" t="s">
        <v>16889</v>
      </c>
      <c r="D2965" t="s">
        <v>5202</v>
      </c>
      <c r="E2965" t="s">
        <v>20879</v>
      </c>
      <c r="F2965" t="s">
        <v>16158</v>
      </c>
      <c r="G2965" t="s">
        <v>21457</v>
      </c>
      <c r="H2965" t="s">
        <v>4658</v>
      </c>
      <c r="I2965" t="s">
        <v>22206</v>
      </c>
      <c r="J2965" t="s">
        <v>5823</v>
      </c>
      <c r="K2965" t="s">
        <v>3921</v>
      </c>
      <c r="L2965" t="s">
        <v>16890</v>
      </c>
      <c r="M2965" t="s">
        <v>16891</v>
      </c>
      <c r="N2965" t="s">
        <v>6908</v>
      </c>
      <c r="O2965" t="s">
        <v>5826</v>
      </c>
      <c r="P2965">
        <v>62</v>
      </c>
      <c r="S2965" t="s">
        <v>11115</v>
      </c>
      <c r="T2965" t="s">
        <v>11115</v>
      </c>
      <c r="U2965" t="s">
        <v>11115</v>
      </c>
    </row>
    <row r="2966" spans="1:21" x14ac:dyDescent="0.2">
      <c r="A2966">
        <v>5641</v>
      </c>
      <c r="B2966" t="s">
        <v>1697</v>
      </c>
      <c r="C2966" t="s">
        <v>16892</v>
      </c>
      <c r="D2966" t="s">
        <v>16893</v>
      </c>
      <c r="F2966" t="s">
        <v>6687</v>
      </c>
      <c r="G2966" t="s">
        <v>3465</v>
      </c>
      <c r="H2966" t="s">
        <v>7663</v>
      </c>
      <c r="I2966" t="s">
        <v>16894</v>
      </c>
      <c r="J2966" t="s">
        <v>3628</v>
      </c>
      <c r="K2966" t="s">
        <v>3422</v>
      </c>
      <c r="L2966" t="s">
        <v>16895</v>
      </c>
      <c r="M2966" t="s">
        <v>16896</v>
      </c>
      <c r="N2966" t="s">
        <v>3394</v>
      </c>
      <c r="O2966" t="s">
        <v>5826</v>
      </c>
      <c r="P2966">
        <v>63</v>
      </c>
      <c r="Q2966" t="s">
        <v>5925</v>
      </c>
      <c r="R2966">
        <v>160</v>
      </c>
      <c r="S2966" t="s">
        <v>16897</v>
      </c>
      <c r="T2966" t="s">
        <v>16897</v>
      </c>
      <c r="U2966" t="s">
        <v>4128</v>
      </c>
    </row>
    <row r="2967" spans="1:21" x14ac:dyDescent="0.2">
      <c r="A2967">
        <v>5642</v>
      </c>
      <c r="B2967" t="s">
        <v>1697</v>
      </c>
      <c r="C2967" t="s">
        <v>16898</v>
      </c>
      <c r="D2967" t="s">
        <v>4678</v>
      </c>
      <c r="E2967" t="s">
        <v>20884</v>
      </c>
      <c r="F2967" t="s">
        <v>8436</v>
      </c>
      <c r="G2967" t="s">
        <v>3387</v>
      </c>
      <c r="H2967" t="s">
        <v>4174</v>
      </c>
      <c r="I2967" t="s">
        <v>22206</v>
      </c>
      <c r="J2967" t="s">
        <v>5823</v>
      </c>
      <c r="K2967" t="s">
        <v>3921</v>
      </c>
      <c r="L2967" t="s">
        <v>16899</v>
      </c>
      <c r="M2967" t="s">
        <v>16900</v>
      </c>
      <c r="O2967" t="s">
        <v>4421</v>
      </c>
      <c r="P2967">
        <v>61</v>
      </c>
      <c r="S2967" t="s">
        <v>16901</v>
      </c>
      <c r="T2967" t="s">
        <v>16901</v>
      </c>
      <c r="U2967" t="s">
        <v>16901</v>
      </c>
    </row>
    <row r="2968" spans="1:21" x14ac:dyDescent="0.2">
      <c r="A2968">
        <v>5643</v>
      </c>
      <c r="B2968" t="s">
        <v>1697</v>
      </c>
      <c r="C2968" t="s">
        <v>16902</v>
      </c>
      <c r="D2968" t="s">
        <v>4678</v>
      </c>
      <c r="E2968" t="s">
        <v>20884</v>
      </c>
      <c r="F2968" t="s">
        <v>8436</v>
      </c>
      <c r="G2968" t="s">
        <v>5547</v>
      </c>
      <c r="H2968" t="s">
        <v>4174</v>
      </c>
      <c r="I2968" t="s">
        <v>22206</v>
      </c>
      <c r="J2968" t="s">
        <v>5823</v>
      </c>
      <c r="K2968" t="s">
        <v>3430</v>
      </c>
      <c r="L2968" t="s">
        <v>16903</v>
      </c>
      <c r="M2968" t="s">
        <v>16904</v>
      </c>
      <c r="O2968" t="s">
        <v>5826</v>
      </c>
      <c r="P2968">
        <v>62</v>
      </c>
      <c r="S2968" t="s">
        <v>16901</v>
      </c>
      <c r="T2968" t="s">
        <v>16901</v>
      </c>
      <c r="U2968" t="s">
        <v>16901</v>
      </c>
    </row>
    <row r="2969" spans="1:21" x14ac:dyDescent="0.2">
      <c r="A2969">
        <v>5644</v>
      </c>
      <c r="B2969" t="s">
        <v>1697</v>
      </c>
      <c r="C2969" t="s">
        <v>16905</v>
      </c>
      <c r="D2969" t="s">
        <v>16906</v>
      </c>
      <c r="F2969" t="s">
        <v>7010</v>
      </c>
      <c r="G2969" t="s">
        <v>7763</v>
      </c>
      <c r="H2969" t="s">
        <v>4551</v>
      </c>
      <c r="I2969" t="s">
        <v>22206</v>
      </c>
      <c r="J2969" t="s">
        <v>5823</v>
      </c>
      <c r="K2969" t="s">
        <v>3422</v>
      </c>
      <c r="L2969" t="s">
        <v>16907</v>
      </c>
      <c r="M2969" t="s">
        <v>16908</v>
      </c>
      <c r="N2969" t="s">
        <v>5419</v>
      </c>
    </row>
    <row r="2970" spans="1:21" x14ac:dyDescent="0.2">
      <c r="A2970">
        <v>5645</v>
      </c>
      <c r="B2970" t="s">
        <v>1697</v>
      </c>
      <c r="C2970" t="s">
        <v>16909</v>
      </c>
      <c r="D2970" t="s">
        <v>16910</v>
      </c>
      <c r="F2970" t="s">
        <v>3669</v>
      </c>
      <c r="G2970" t="s">
        <v>3387</v>
      </c>
      <c r="H2970" t="s">
        <v>12354</v>
      </c>
      <c r="I2970" t="s">
        <v>6043</v>
      </c>
      <c r="J2970" t="s">
        <v>10118</v>
      </c>
      <c r="K2970" t="s">
        <v>3430</v>
      </c>
      <c r="L2970" t="s">
        <v>16911</v>
      </c>
      <c r="M2970" t="s">
        <v>16912</v>
      </c>
      <c r="N2970" t="s">
        <v>3394</v>
      </c>
      <c r="O2970" t="s">
        <v>4463</v>
      </c>
      <c r="P2970">
        <v>28</v>
      </c>
      <c r="Q2970" t="s">
        <v>4401</v>
      </c>
      <c r="R2970">
        <v>222</v>
      </c>
      <c r="S2970" t="s">
        <v>16913</v>
      </c>
      <c r="T2970" t="s">
        <v>16913</v>
      </c>
      <c r="U2970" t="s">
        <v>7492</v>
      </c>
    </row>
    <row r="2971" spans="1:21" x14ac:dyDescent="0.2">
      <c r="A2971">
        <v>5646</v>
      </c>
      <c r="B2971" t="s">
        <v>1697</v>
      </c>
      <c r="C2971" t="s">
        <v>16914</v>
      </c>
      <c r="D2971" t="s">
        <v>16915</v>
      </c>
      <c r="F2971" t="s">
        <v>3669</v>
      </c>
      <c r="G2971" t="s">
        <v>7091</v>
      </c>
      <c r="H2971" t="s">
        <v>3610</v>
      </c>
      <c r="I2971" t="s">
        <v>10214</v>
      </c>
      <c r="J2971" t="s">
        <v>5570</v>
      </c>
      <c r="K2971" t="s">
        <v>3430</v>
      </c>
      <c r="L2971" t="s">
        <v>16916</v>
      </c>
      <c r="M2971" t="s">
        <v>8713</v>
      </c>
      <c r="N2971" t="s">
        <v>3433</v>
      </c>
      <c r="O2971" t="s">
        <v>4463</v>
      </c>
      <c r="P2971">
        <v>28</v>
      </c>
      <c r="Q2971" t="s">
        <v>4401</v>
      </c>
      <c r="R2971">
        <v>222</v>
      </c>
      <c r="S2971" t="s">
        <v>16913</v>
      </c>
      <c r="T2971" t="s">
        <v>16913</v>
      </c>
      <c r="U2971" t="s">
        <v>10189</v>
      </c>
    </row>
    <row r="2972" spans="1:21" x14ac:dyDescent="0.2">
      <c r="A2972">
        <v>5647</v>
      </c>
      <c r="B2972" t="s">
        <v>1697</v>
      </c>
      <c r="C2972" t="s">
        <v>16917</v>
      </c>
      <c r="D2972" t="s">
        <v>4678</v>
      </c>
      <c r="E2972" t="s">
        <v>20884</v>
      </c>
      <c r="F2972" t="s">
        <v>8436</v>
      </c>
      <c r="G2972" t="s">
        <v>3387</v>
      </c>
      <c r="H2972" t="s">
        <v>4174</v>
      </c>
      <c r="I2972" t="s">
        <v>22206</v>
      </c>
      <c r="J2972" t="s">
        <v>5823</v>
      </c>
      <c r="K2972" t="s">
        <v>5340</v>
      </c>
      <c r="L2972" t="s">
        <v>16918</v>
      </c>
      <c r="M2972" t="s">
        <v>16919</v>
      </c>
      <c r="O2972" t="s">
        <v>4421</v>
      </c>
      <c r="P2972">
        <v>61</v>
      </c>
      <c r="S2972" t="s">
        <v>3890</v>
      </c>
      <c r="T2972" t="s">
        <v>3890</v>
      </c>
      <c r="U2972" t="s">
        <v>3890</v>
      </c>
    </row>
    <row r="2973" spans="1:21" x14ac:dyDescent="0.2">
      <c r="A2973">
        <v>5648</v>
      </c>
      <c r="B2973" t="s">
        <v>1697</v>
      </c>
      <c r="C2973" t="s">
        <v>16920</v>
      </c>
      <c r="D2973" t="s">
        <v>5202</v>
      </c>
      <c r="E2973" t="s">
        <v>20879</v>
      </c>
      <c r="F2973" t="s">
        <v>7919</v>
      </c>
      <c r="G2973" t="s">
        <v>3435</v>
      </c>
      <c r="H2973" t="s">
        <v>4174</v>
      </c>
      <c r="I2973" t="s">
        <v>22206</v>
      </c>
      <c r="J2973" t="s">
        <v>5823</v>
      </c>
      <c r="K2973" t="s">
        <v>5005</v>
      </c>
      <c r="L2973" t="s">
        <v>16921</v>
      </c>
      <c r="M2973" t="s">
        <v>16922</v>
      </c>
      <c r="O2973" t="s">
        <v>5370</v>
      </c>
      <c r="P2973">
        <v>52</v>
      </c>
      <c r="S2973" t="s">
        <v>5859</v>
      </c>
      <c r="T2973" t="s">
        <v>5859</v>
      </c>
      <c r="U2973" t="s">
        <v>5859</v>
      </c>
    </row>
    <row r="2974" spans="1:21" x14ac:dyDescent="0.2">
      <c r="A2974">
        <v>5649</v>
      </c>
      <c r="B2974" t="s">
        <v>1697</v>
      </c>
      <c r="C2974" t="s">
        <v>16923</v>
      </c>
      <c r="D2974" t="s">
        <v>7301</v>
      </c>
      <c r="F2974" t="s">
        <v>8660</v>
      </c>
      <c r="G2974" t="s">
        <v>16766</v>
      </c>
      <c r="H2974" t="s">
        <v>3421</v>
      </c>
      <c r="I2974" t="s">
        <v>22206</v>
      </c>
      <c r="J2974" t="s">
        <v>5823</v>
      </c>
      <c r="K2974" t="s">
        <v>3430</v>
      </c>
      <c r="L2974" t="s">
        <v>16924</v>
      </c>
      <c r="M2974" t="s">
        <v>16925</v>
      </c>
      <c r="N2974" t="s">
        <v>5419</v>
      </c>
    </row>
    <row r="2975" spans="1:21" x14ac:dyDescent="0.2">
      <c r="A2975">
        <v>565</v>
      </c>
      <c r="B2975" t="s">
        <v>1697</v>
      </c>
      <c r="C2975" t="s">
        <v>16926</v>
      </c>
      <c r="D2975" t="s">
        <v>16839</v>
      </c>
      <c r="F2975" t="s">
        <v>6012</v>
      </c>
      <c r="G2975" t="s">
        <v>5888</v>
      </c>
      <c r="H2975" t="s">
        <v>21699</v>
      </c>
      <c r="I2975" t="s">
        <v>18091</v>
      </c>
      <c r="J2975" t="s">
        <v>21035</v>
      </c>
      <c r="K2975" t="s">
        <v>3391</v>
      </c>
      <c r="L2975" t="s">
        <v>16927</v>
      </c>
      <c r="M2975" t="s">
        <v>21036</v>
      </c>
      <c r="N2975" t="s">
        <v>3433</v>
      </c>
      <c r="O2975" t="s">
        <v>5455</v>
      </c>
      <c r="P2975">
        <v>48</v>
      </c>
      <c r="Q2975" t="s">
        <v>4362</v>
      </c>
      <c r="R2975">
        <v>240</v>
      </c>
      <c r="S2975" t="s">
        <v>16842</v>
      </c>
      <c r="T2975" t="s">
        <v>16842</v>
      </c>
      <c r="U2975" t="s">
        <v>9056</v>
      </c>
    </row>
    <row r="2976" spans="1:21" x14ac:dyDescent="0.2">
      <c r="A2976">
        <v>5650</v>
      </c>
      <c r="B2976" t="s">
        <v>1697</v>
      </c>
      <c r="C2976" t="s">
        <v>16928</v>
      </c>
      <c r="D2976" t="s">
        <v>5202</v>
      </c>
      <c r="E2976" t="s">
        <v>20878</v>
      </c>
      <c r="F2976" t="s">
        <v>8177</v>
      </c>
      <c r="G2976" t="s">
        <v>16766</v>
      </c>
      <c r="H2976" t="s">
        <v>3421</v>
      </c>
      <c r="I2976" t="s">
        <v>22206</v>
      </c>
      <c r="J2976" t="s">
        <v>5823</v>
      </c>
      <c r="K2976" t="s">
        <v>3921</v>
      </c>
      <c r="L2976" t="s">
        <v>16929</v>
      </c>
      <c r="M2976" t="s">
        <v>16930</v>
      </c>
      <c r="N2976" t="s">
        <v>5419</v>
      </c>
    </row>
    <row r="2977" spans="1:21" x14ac:dyDescent="0.2">
      <c r="A2977">
        <v>5651</v>
      </c>
      <c r="B2977" t="s">
        <v>1697</v>
      </c>
      <c r="C2977" t="s">
        <v>16931</v>
      </c>
      <c r="D2977" t="s">
        <v>16932</v>
      </c>
      <c r="F2977" t="s">
        <v>8441</v>
      </c>
      <c r="G2977" t="s">
        <v>3465</v>
      </c>
      <c r="H2977" t="s">
        <v>6784</v>
      </c>
      <c r="I2977" t="s">
        <v>3595</v>
      </c>
      <c r="J2977" t="s">
        <v>5346</v>
      </c>
      <c r="K2977" t="s">
        <v>3430</v>
      </c>
      <c r="L2977" t="s">
        <v>16933</v>
      </c>
      <c r="M2977" t="s">
        <v>16934</v>
      </c>
      <c r="N2977" t="s">
        <v>3394</v>
      </c>
      <c r="O2977" t="s">
        <v>5826</v>
      </c>
      <c r="P2977">
        <v>63</v>
      </c>
      <c r="Q2977" t="s">
        <v>5925</v>
      </c>
      <c r="R2977">
        <v>160</v>
      </c>
      <c r="S2977" t="s">
        <v>14313</v>
      </c>
      <c r="T2977" t="s">
        <v>14313</v>
      </c>
      <c r="U2977" t="s">
        <v>4128</v>
      </c>
    </row>
    <row r="2978" spans="1:21" x14ac:dyDescent="0.2">
      <c r="A2978">
        <v>5652</v>
      </c>
      <c r="B2978" t="s">
        <v>1697</v>
      </c>
      <c r="C2978" t="s">
        <v>16935</v>
      </c>
      <c r="D2978" t="s">
        <v>16936</v>
      </c>
      <c r="F2978" t="s">
        <v>8738</v>
      </c>
      <c r="G2978" t="s">
        <v>3465</v>
      </c>
      <c r="H2978" t="s">
        <v>7490</v>
      </c>
      <c r="I2978" t="s">
        <v>7547</v>
      </c>
      <c r="J2978" t="s">
        <v>3963</v>
      </c>
      <c r="K2978" t="s">
        <v>3430</v>
      </c>
      <c r="L2978" t="s">
        <v>16937</v>
      </c>
      <c r="M2978" t="s">
        <v>16938</v>
      </c>
      <c r="N2978" t="s">
        <v>4513</v>
      </c>
      <c r="O2978" t="s">
        <v>4421</v>
      </c>
      <c r="P2978">
        <v>65</v>
      </c>
      <c r="Q2978" t="s">
        <v>5925</v>
      </c>
      <c r="R2978">
        <v>160</v>
      </c>
      <c r="S2978" t="s">
        <v>8411</v>
      </c>
      <c r="T2978" t="s">
        <v>8411</v>
      </c>
      <c r="U2978" t="s">
        <v>9531</v>
      </c>
    </row>
    <row r="2979" spans="1:21" x14ac:dyDescent="0.2">
      <c r="A2979">
        <v>5653</v>
      </c>
      <c r="B2979" t="s">
        <v>1697</v>
      </c>
      <c r="C2979" t="s">
        <v>16939</v>
      </c>
      <c r="D2979" t="s">
        <v>16940</v>
      </c>
      <c r="F2979" t="s">
        <v>16941</v>
      </c>
      <c r="G2979" t="s">
        <v>3387</v>
      </c>
      <c r="H2979" t="s">
        <v>7651</v>
      </c>
      <c r="I2979" t="s">
        <v>6238</v>
      </c>
      <c r="J2979" t="s">
        <v>3402</v>
      </c>
      <c r="K2979" t="s">
        <v>3430</v>
      </c>
      <c r="L2979" t="s">
        <v>16942</v>
      </c>
      <c r="M2979" t="s">
        <v>6994</v>
      </c>
      <c r="N2979" t="s">
        <v>4513</v>
      </c>
      <c r="O2979" t="s">
        <v>4421</v>
      </c>
      <c r="P2979">
        <v>65</v>
      </c>
      <c r="Q2979" t="s">
        <v>5925</v>
      </c>
      <c r="R2979">
        <v>160</v>
      </c>
      <c r="S2979" t="s">
        <v>16897</v>
      </c>
      <c r="T2979" t="s">
        <v>16897</v>
      </c>
      <c r="U2979" t="s">
        <v>9531</v>
      </c>
    </row>
    <row r="2980" spans="1:21" x14ac:dyDescent="0.2">
      <c r="A2980">
        <v>5654</v>
      </c>
      <c r="B2980" t="s">
        <v>1697</v>
      </c>
      <c r="C2980" t="s">
        <v>16943</v>
      </c>
      <c r="D2980" t="s">
        <v>8647</v>
      </c>
      <c r="F2980" t="s">
        <v>8441</v>
      </c>
      <c r="G2980" t="s">
        <v>3465</v>
      </c>
      <c r="H2980" t="s">
        <v>3975</v>
      </c>
      <c r="I2980" t="s">
        <v>3595</v>
      </c>
      <c r="J2980" t="s">
        <v>4624</v>
      </c>
      <c r="K2980" t="s">
        <v>3430</v>
      </c>
      <c r="L2980" t="s">
        <v>16944</v>
      </c>
      <c r="M2980" t="s">
        <v>16945</v>
      </c>
      <c r="N2980" t="s">
        <v>4513</v>
      </c>
      <c r="O2980" t="s">
        <v>5826</v>
      </c>
      <c r="P2980">
        <v>63</v>
      </c>
      <c r="Q2980" t="s">
        <v>5925</v>
      </c>
      <c r="R2980">
        <v>160</v>
      </c>
      <c r="S2980" t="s">
        <v>16946</v>
      </c>
      <c r="T2980" t="s">
        <v>16946</v>
      </c>
      <c r="U2980" t="s">
        <v>4069</v>
      </c>
    </row>
    <row r="2981" spans="1:21" x14ac:dyDescent="0.2">
      <c r="A2981">
        <v>5655</v>
      </c>
      <c r="B2981" t="s">
        <v>1697</v>
      </c>
      <c r="C2981" t="s">
        <v>16947</v>
      </c>
      <c r="D2981" t="s">
        <v>4997</v>
      </c>
      <c r="F2981" t="s">
        <v>13637</v>
      </c>
      <c r="G2981" t="s">
        <v>3535</v>
      </c>
      <c r="H2981" t="s">
        <v>16948</v>
      </c>
      <c r="I2981" t="s">
        <v>7400</v>
      </c>
      <c r="J2981" t="s">
        <v>3467</v>
      </c>
      <c r="K2981" t="s">
        <v>3430</v>
      </c>
      <c r="L2981" t="s">
        <v>16949</v>
      </c>
      <c r="M2981" t="s">
        <v>16950</v>
      </c>
      <c r="O2981" t="s">
        <v>4421</v>
      </c>
      <c r="P2981">
        <v>60</v>
      </c>
      <c r="Q2981" t="s">
        <v>5925</v>
      </c>
      <c r="R2981">
        <v>163</v>
      </c>
      <c r="S2981" t="s">
        <v>6931</v>
      </c>
      <c r="T2981" t="s">
        <v>6931</v>
      </c>
      <c r="U2981" t="s">
        <v>3471</v>
      </c>
    </row>
    <row r="2982" spans="1:21" x14ac:dyDescent="0.2">
      <c r="A2982">
        <v>5656</v>
      </c>
      <c r="B2982" t="s">
        <v>1697</v>
      </c>
      <c r="C2982" t="s">
        <v>16951</v>
      </c>
      <c r="D2982" t="s">
        <v>8333</v>
      </c>
      <c r="F2982" t="s">
        <v>9725</v>
      </c>
      <c r="G2982" t="s">
        <v>3535</v>
      </c>
      <c r="H2982" t="s">
        <v>3723</v>
      </c>
      <c r="I2982" t="s">
        <v>3627</v>
      </c>
      <c r="J2982" t="s">
        <v>3467</v>
      </c>
      <c r="K2982" t="s">
        <v>3430</v>
      </c>
      <c r="L2982" t="s">
        <v>16952</v>
      </c>
      <c r="M2982" t="s">
        <v>16953</v>
      </c>
      <c r="N2982" t="s">
        <v>3433</v>
      </c>
      <c r="O2982" t="s">
        <v>5826</v>
      </c>
      <c r="P2982">
        <v>63</v>
      </c>
      <c r="Q2982" t="s">
        <v>5925</v>
      </c>
      <c r="R2982">
        <v>160</v>
      </c>
      <c r="S2982" t="s">
        <v>16897</v>
      </c>
      <c r="T2982" t="s">
        <v>16897</v>
      </c>
      <c r="U2982" t="s">
        <v>9505</v>
      </c>
    </row>
    <row r="2983" spans="1:21" x14ac:dyDescent="0.2">
      <c r="A2983">
        <v>5657</v>
      </c>
      <c r="B2983" t="s">
        <v>1697</v>
      </c>
      <c r="C2983" t="s">
        <v>16954</v>
      </c>
      <c r="D2983" t="s">
        <v>16955</v>
      </c>
      <c r="F2983" t="s">
        <v>8594</v>
      </c>
      <c r="G2983" t="s">
        <v>6860</v>
      </c>
      <c r="H2983" t="s">
        <v>3594</v>
      </c>
      <c r="I2983" t="s">
        <v>3627</v>
      </c>
      <c r="J2983" t="s">
        <v>3390</v>
      </c>
      <c r="K2983" t="s">
        <v>3430</v>
      </c>
      <c r="L2983" t="s">
        <v>16956</v>
      </c>
      <c r="M2983" t="s">
        <v>16957</v>
      </c>
      <c r="N2983" t="s">
        <v>3433</v>
      </c>
      <c r="O2983" t="s">
        <v>4421</v>
      </c>
      <c r="P2983">
        <v>60</v>
      </c>
      <c r="Q2983" t="s">
        <v>5925</v>
      </c>
      <c r="R2983">
        <v>163</v>
      </c>
      <c r="S2983" t="s">
        <v>16958</v>
      </c>
      <c r="T2983" t="s">
        <v>16958</v>
      </c>
      <c r="U2983" t="s">
        <v>9505</v>
      </c>
    </row>
    <row r="2984" spans="1:21" x14ac:dyDescent="0.2">
      <c r="A2984">
        <v>5658</v>
      </c>
      <c r="B2984" t="s">
        <v>1697</v>
      </c>
      <c r="C2984" t="s">
        <v>16959</v>
      </c>
      <c r="D2984" t="s">
        <v>16960</v>
      </c>
      <c r="F2984" t="s">
        <v>16865</v>
      </c>
      <c r="G2984" t="s">
        <v>3387</v>
      </c>
      <c r="H2984" t="s">
        <v>7018</v>
      </c>
      <c r="I2984" t="s">
        <v>4561</v>
      </c>
      <c r="J2984" t="s">
        <v>4024</v>
      </c>
      <c r="K2984" t="s">
        <v>3430</v>
      </c>
      <c r="L2984" t="s">
        <v>16961</v>
      </c>
      <c r="M2984" t="s">
        <v>8620</v>
      </c>
      <c r="O2984" t="s">
        <v>4421</v>
      </c>
      <c r="P2984">
        <v>60</v>
      </c>
      <c r="Q2984" t="s">
        <v>5925</v>
      </c>
      <c r="R2984">
        <v>163</v>
      </c>
      <c r="S2984" t="s">
        <v>16962</v>
      </c>
      <c r="T2984" t="s">
        <v>16962</v>
      </c>
      <c r="U2984" t="s">
        <v>16963</v>
      </c>
    </row>
    <row r="2985" spans="1:21" x14ac:dyDescent="0.2">
      <c r="A2985">
        <v>5659</v>
      </c>
      <c r="B2985" t="s">
        <v>1697</v>
      </c>
      <c r="C2985" t="s">
        <v>16964</v>
      </c>
      <c r="D2985" t="s">
        <v>16965</v>
      </c>
      <c r="F2985" t="s">
        <v>3585</v>
      </c>
      <c r="G2985" t="s">
        <v>7763</v>
      </c>
      <c r="H2985" t="s">
        <v>4551</v>
      </c>
      <c r="I2985" t="s">
        <v>22206</v>
      </c>
      <c r="J2985" t="s">
        <v>5823</v>
      </c>
      <c r="K2985" t="s">
        <v>3430</v>
      </c>
      <c r="L2985" t="s">
        <v>16966</v>
      </c>
      <c r="M2985" t="s">
        <v>6817</v>
      </c>
      <c r="N2985" t="s">
        <v>16967</v>
      </c>
    </row>
    <row r="2986" spans="1:21" x14ac:dyDescent="0.2">
      <c r="A2986">
        <v>566</v>
      </c>
      <c r="B2986" t="s">
        <v>1697</v>
      </c>
      <c r="C2986" t="s">
        <v>16968</v>
      </c>
      <c r="D2986" t="s">
        <v>16969</v>
      </c>
      <c r="F2986" t="s">
        <v>3474</v>
      </c>
      <c r="G2986" t="s">
        <v>3387</v>
      </c>
      <c r="H2986" t="s">
        <v>3748</v>
      </c>
      <c r="I2986" t="s">
        <v>22251</v>
      </c>
      <c r="J2986" t="s">
        <v>9245</v>
      </c>
      <c r="K2986" t="s">
        <v>3422</v>
      </c>
      <c r="L2986" t="s">
        <v>16970</v>
      </c>
      <c r="M2986" t="s">
        <v>16804</v>
      </c>
      <c r="N2986" t="s">
        <v>4513</v>
      </c>
      <c r="O2986" t="s">
        <v>9193</v>
      </c>
      <c r="P2986">
        <v>43</v>
      </c>
      <c r="Q2986" t="s">
        <v>4362</v>
      </c>
      <c r="R2986">
        <v>240</v>
      </c>
      <c r="S2986" t="s">
        <v>16971</v>
      </c>
      <c r="T2986" t="s">
        <v>16971</v>
      </c>
      <c r="U2986" t="s">
        <v>5457</v>
      </c>
    </row>
    <row r="2987" spans="1:21" x14ac:dyDescent="0.2">
      <c r="A2987">
        <v>5660</v>
      </c>
      <c r="B2987" t="s">
        <v>1697</v>
      </c>
      <c r="C2987" t="s">
        <v>16972</v>
      </c>
      <c r="D2987" t="s">
        <v>5202</v>
      </c>
      <c r="E2987" t="s">
        <v>20879</v>
      </c>
      <c r="F2987" t="s">
        <v>8927</v>
      </c>
      <c r="G2987" t="s">
        <v>3542</v>
      </c>
      <c r="H2987" t="s">
        <v>19948</v>
      </c>
      <c r="I2987" t="s">
        <v>22206</v>
      </c>
      <c r="J2987" t="s">
        <v>5823</v>
      </c>
      <c r="K2987" t="s">
        <v>5340</v>
      </c>
      <c r="L2987" t="s">
        <v>16974</v>
      </c>
      <c r="M2987" t="s">
        <v>16975</v>
      </c>
      <c r="O2987" t="s">
        <v>4232</v>
      </c>
      <c r="P2987">
        <v>67</v>
      </c>
      <c r="S2987" t="s">
        <v>16976</v>
      </c>
      <c r="T2987" t="s">
        <v>16976</v>
      </c>
      <c r="U2987" t="s">
        <v>16976</v>
      </c>
    </row>
    <row r="2988" spans="1:21" x14ac:dyDescent="0.2">
      <c r="A2988">
        <v>5661</v>
      </c>
      <c r="B2988" t="s">
        <v>1697</v>
      </c>
      <c r="C2988" t="s">
        <v>16977</v>
      </c>
      <c r="D2988" t="s">
        <v>5202</v>
      </c>
      <c r="E2988" t="s">
        <v>20879</v>
      </c>
      <c r="F2988" t="s">
        <v>8927</v>
      </c>
      <c r="G2988" t="s">
        <v>3387</v>
      </c>
      <c r="H2988" t="s">
        <v>4174</v>
      </c>
      <c r="I2988" t="s">
        <v>22206</v>
      </c>
      <c r="J2988" t="s">
        <v>5823</v>
      </c>
      <c r="K2988" t="s">
        <v>5340</v>
      </c>
      <c r="L2988" t="s">
        <v>16978</v>
      </c>
      <c r="M2988" t="s">
        <v>16979</v>
      </c>
      <c r="O2988" t="s">
        <v>4232</v>
      </c>
      <c r="P2988">
        <v>67</v>
      </c>
      <c r="S2988" t="s">
        <v>16980</v>
      </c>
      <c r="T2988" t="s">
        <v>16980</v>
      </c>
      <c r="U2988" t="s">
        <v>16980</v>
      </c>
    </row>
    <row r="2989" spans="1:21" x14ac:dyDescent="0.2">
      <c r="A2989">
        <v>5662</v>
      </c>
      <c r="B2989" t="s">
        <v>1697</v>
      </c>
      <c r="C2989" t="s">
        <v>16981</v>
      </c>
      <c r="D2989" t="s">
        <v>16982</v>
      </c>
      <c r="F2989" t="s">
        <v>8441</v>
      </c>
      <c r="G2989" t="s">
        <v>3535</v>
      </c>
      <c r="H2989" t="s">
        <v>6025</v>
      </c>
      <c r="I2989" t="s">
        <v>3627</v>
      </c>
      <c r="J2989" t="s">
        <v>3544</v>
      </c>
      <c r="K2989" t="s">
        <v>3430</v>
      </c>
      <c r="L2989" t="s">
        <v>16983</v>
      </c>
      <c r="M2989" t="s">
        <v>16984</v>
      </c>
      <c r="N2989" t="s">
        <v>21341</v>
      </c>
      <c r="Q2989" t="s">
        <v>5925</v>
      </c>
      <c r="R2989">
        <v>163</v>
      </c>
      <c r="S2989" t="s">
        <v>21700</v>
      </c>
      <c r="T2989" t="s">
        <v>21700</v>
      </c>
      <c r="U2989" t="s">
        <v>21700</v>
      </c>
    </row>
    <row r="2990" spans="1:21" x14ac:dyDescent="0.2">
      <c r="A2990">
        <v>5663</v>
      </c>
      <c r="B2990" t="s">
        <v>1697</v>
      </c>
      <c r="C2990" t="s">
        <v>16985</v>
      </c>
      <c r="D2990" t="s">
        <v>16986</v>
      </c>
      <c r="F2990" t="s">
        <v>8738</v>
      </c>
      <c r="G2990" t="s">
        <v>3747</v>
      </c>
      <c r="H2990" t="s">
        <v>4073</v>
      </c>
      <c r="I2990" t="s">
        <v>5139</v>
      </c>
      <c r="J2990" t="s">
        <v>3914</v>
      </c>
      <c r="K2990" t="s">
        <v>3430</v>
      </c>
      <c r="L2990" t="s">
        <v>9774</v>
      </c>
      <c r="M2990" t="s">
        <v>16987</v>
      </c>
      <c r="O2990" t="s">
        <v>4421</v>
      </c>
      <c r="P2990">
        <v>61</v>
      </c>
      <c r="Q2990" t="s">
        <v>4554</v>
      </c>
      <c r="R2990">
        <v>162</v>
      </c>
      <c r="S2990" t="s">
        <v>5001</v>
      </c>
      <c r="T2990" t="s">
        <v>5001</v>
      </c>
      <c r="U2990" t="s">
        <v>7308</v>
      </c>
    </row>
    <row r="2991" spans="1:21" x14ac:dyDescent="0.2">
      <c r="A2991">
        <v>5664</v>
      </c>
      <c r="B2991" t="s">
        <v>1697</v>
      </c>
      <c r="C2991" t="s">
        <v>16988</v>
      </c>
      <c r="D2991" t="s">
        <v>4678</v>
      </c>
      <c r="E2991" t="s">
        <v>20884</v>
      </c>
      <c r="F2991" t="s">
        <v>8436</v>
      </c>
      <c r="G2991" t="s">
        <v>6905</v>
      </c>
      <c r="H2991" t="s">
        <v>4174</v>
      </c>
      <c r="I2991" t="s">
        <v>22206</v>
      </c>
      <c r="J2991" t="s">
        <v>5823</v>
      </c>
      <c r="K2991" t="s">
        <v>3430</v>
      </c>
      <c r="L2991" t="s">
        <v>16989</v>
      </c>
      <c r="M2991" t="s">
        <v>16990</v>
      </c>
      <c r="O2991" t="s">
        <v>4421</v>
      </c>
      <c r="P2991">
        <v>61</v>
      </c>
      <c r="S2991" t="s">
        <v>11059</v>
      </c>
      <c r="T2991" t="s">
        <v>11059</v>
      </c>
      <c r="U2991" t="s">
        <v>11059</v>
      </c>
    </row>
    <row r="2992" spans="1:21" x14ac:dyDescent="0.2">
      <c r="A2992">
        <v>5665</v>
      </c>
      <c r="B2992" t="s">
        <v>1697</v>
      </c>
      <c r="C2992" t="s">
        <v>16991</v>
      </c>
      <c r="D2992" t="s">
        <v>4678</v>
      </c>
      <c r="E2992" t="s">
        <v>20884</v>
      </c>
      <c r="F2992" t="s">
        <v>8436</v>
      </c>
      <c r="G2992" t="s">
        <v>3535</v>
      </c>
      <c r="H2992" t="s">
        <v>4174</v>
      </c>
      <c r="I2992" t="s">
        <v>22206</v>
      </c>
      <c r="J2992" t="s">
        <v>5823</v>
      </c>
      <c r="K2992" t="s">
        <v>3430</v>
      </c>
      <c r="L2992" t="s">
        <v>16992</v>
      </c>
      <c r="M2992" t="s">
        <v>16993</v>
      </c>
      <c r="O2992" t="s">
        <v>4232</v>
      </c>
      <c r="P2992">
        <v>67</v>
      </c>
      <c r="S2992" t="s">
        <v>7998</v>
      </c>
      <c r="T2992" t="s">
        <v>7998</v>
      </c>
      <c r="U2992" t="s">
        <v>7998</v>
      </c>
    </row>
    <row r="2993" spans="1:21" x14ac:dyDescent="0.2">
      <c r="A2993">
        <v>5666</v>
      </c>
      <c r="B2993" t="s">
        <v>1697</v>
      </c>
      <c r="C2993" t="s">
        <v>16994</v>
      </c>
      <c r="D2993" t="s">
        <v>4678</v>
      </c>
      <c r="E2993" t="s">
        <v>20884</v>
      </c>
      <c r="F2993" t="s">
        <v>8436</v>
      </c>
      <c r="G2993" t="s">
        <v>3387</v>
      </c>
      <c r="H2993" t="s">
        <v>4174</v>
      </c>
      <c r="I2993" t="s">
        <v>22206</v>
      </c>
      <c r="J2993" t="s">
        <v>5823</v>
      </c>
      <c r="K2993" t="s">
        <v>3430</v>
      </c>
      <c r="L2993" t="s">
        <v>16995</v>
      </c>
      <c r="M2993" t="s">
        <v>16996</v>
      </c>
      <c r="O2993" t="s">
        <v>4232</v>
      </c>
      <c r="P2993">
        <v>67</v>
      </c>
      <c r="S2993" t="s">
        <v>12481</v>
      </c>
      <c r="T2993" t="s">
        <v>12481</v>
      </c>
      <c r="U2993" t="s">
        <v>12481</v>
      </c>
    </row>
    <row r="2994" spans="1:21" x14ac:dyDescent="0.2">
      <c r="A2994">
        <v>5667</v>
      </c>
      <c r="B2994" t="s">
        <v>1697</v>
      </c>
      <c r="C2994" t="s">
        <v>16997</v>
      </c>
      <c r="D2994" t="s">
        <v>4678</v>
      </c>
      <c r="E2994" t="s">
        <v>20884</v>
      </c>
      <c r="F2994" t="s">
        <v>8436</v>
      </c>
      <c r="G2994" t="s">
        <v>8648</v>
      </c>
      <c r="H2994" t="s">
        <v>4174</v>
      </c>
      <c r="I2994" t="s">
        <v>22206</v>
      </c>
      <c r="J2994" t="s">
        <v>5823</v>
      </c>
      <c r="K2994" t="s">
        <v>3430</v>
      </c>
      <c r="L2994" t="s">
        <v>16998</v>
      </c>
      <c r="M2994" t="s">
        <v>16999</v>
      </c>
      <c r="O2994" t="s">
        <v>4281</v>
      </c>
      <c r="P2994">
        <v>68</v>
      </c>
      <c r="S2994" t="s">
        <v>4127</v>
      </c>
      <c r="T2994" t="s">
        <v>4127</v>
      </c>
      <c r="U2994" t="s">
        <v>4127</v>
      </c>
    </row>
    <row r="2995" spans="1:21" x14ac:dyDescent="0.2">
      <c r="A2995">
        <v>5668</v>
      </c>
      <c r="B2995" t="s">
        <v>1697</v>
      </c>
      <c r="C2995" t="s">
        <v>17000</v>
      </c>
      <c r="D2995" t="s">
        <v>4678</v>
      </c>
      <c r="E2995" t="s">
        <v>20884</v>
      </c>
      <c r="F2995" t="s">
        <v>8436</v>
      </c>
      <c r="G2995" t="s">
        <v>3625</v>
      </c>
      <c r="H2995" t="s">
        <v>4174</v>
      </c>
      <c r="I2995" t="s">
        <v>22206</v>
      </c>
      <c r="J2995" t="s">
        <v>5823</v>
      </c>
      <c r="K2995" t="s">
        <v>3430</v>
      </c>
      <c r="L2995" t="s">
        <v>17001</v>
      </c>
      <c r="M2995" t="s">
        <v>17002</v>
      </c>
      <c r="O2995" t="s">
        <v>4281</v>
      </c>
      <c r="P2995">
        <v>68</v>
      </c>
      <c r="S2995" t="s">
        <v>5001</v>
      </c>
      <c r="T2995" t="s">
        <v>5001</v>
      </c>
      <c r="U2995" t="s">
        <v>5001</v>
      </c>
    </row>
    <row r="2996" spans="1:21" x14ac:dyDescent="0.2">
      <c r="A2996">
        <v>5669</v>
      </c>
      <c r="B2996" t="s">
        <v>1697</v>
      </c>
      <c r="C2996" t="s">
        <v>17003</v>
      </c>
      <c r="D2996" t="s">
        <v>17004</v>
      </c>
      <c r="F2996" t="s">
        <v>8660</v>
      </c>
      <c r="G2996" t="s">
        <v>5547</v>
      </c>
      <c r="H2996" t="s">
        <v>17005</v>
      </c>
      <c r="I2996" t="s">
        <v>22206</v>
      </c>
      <c r="J2996" t="s">
        <v>5823</v>
      </c>
      <c r="K2996" t="s">
        <v>3430</v>
      </c>
      <c r="L2996" t="s">
        <v>17006</v>
      </c>
      <c r="M2996" t="s">
        <v>17007</v>
      </c>
      <c r="O2996" t="s">
        <v>4421</v>
      </c>
      <c r="P2996">
        <v>61</v>
      </c>
      <c r="S2996" t="s">
        <v>6652</v>
      </c>
      <c r="T2996" t="s">
        <v>6652</v>
      </c>
      <c r="U2996" t="s">
        <v>6652</v>
      </c>
    </row>
    <row r="2997" spans="1:21" x14ac:dyDescent="0.2">
      <c r="A2997">
        <v>567</v>
      </c>
      <c r="B2997" t="s">
        <v>1697</v>
      </c>
      <c r="C2997" t="s">
        <v>17008</v>
      </c>
      <c r="D2997" t="s">
        <v>17009</v>
      </c>
      <c r="F2997" t="s">
        <v>3519</v>
      </c>
      <c r="G2997" t="s">
        <v>3435</v>
      </c>
      <c r="H2997" t="s">
        <v>3475</v>
      </c>
      <c r="I2997" t="s">
        <v>5631</v>
      </c>
      <c r="J2997" t="s">
        <v>14701</v>
      </c>
      <c r="K2997" t="s">
        <v>3522</v>
      </c>
      <c r="L2997" t="s">
        <v>17010</v>
      </c>
      <c r="M2997" t="s">
        <v>17011</v>
      </c>
      <c r="N2997" t="s">
        <v>3394</v>
      </c>
      <c r="O2997" t="s">
        <v>5463</v>
      </c>
      <c r="P2997">
        <v>47</v>
      </c>
      <c r="Q2997" t="s">
        <v>4362</v>
      </c>
      <c r="R2997">
        <v>240</v>
      </c>
      <c r="S2997" t="s">
        <v>17012</v>
      </c>
      <c r="T2997" t="s">
        <v>17012</v>
      </c>
      <c r="U2997" t="s">
        <v>13470</v>
      </c>
    </row>
    <row r="2998" spans="1:21" x14ac:dyDescent="0.2">
      <c r="A2998">
        <v>5670</v>
      </c>
      <c r="B2998" t="s">
        <v>1697</v>
      </c>
      <c r="C2998" t="s">
        <v>17013</v>
      </c>
      <c r="D2998" t="s">
        <v>5202</v>
      </c>
      <c r="E2998" t="s">
        <v>20879</v>
      </c>
      <c r="F2998" t="s">
        <v>8927</v>
      </c>
      <c r="G2998" t="s">
        <v>3387</v>
      </c>
      <c r="H2998" t="s">
        <v>4174</v>
      </c>
      <c r="I2998" t="s">
        <v>22206</v>
      </c>
      <c r="J2998" t="s">
        <v>5823</v>
      </c>
      <c r="K2998" t="s">
        <v>5340</v>
      </c>
      <c r="L2998" t="s">
        <v>17014</v>
      </c>
      <c r="M2998" t="s">
        <v>17015</v>
      </c>
      <c r="O2998" t="s">
        <v>4281</v>
      </c>
      <c r="P2998">
        <v>68</v>
      </c>
      <c r="S2998" t="s">
        <v>8206</v>
      </c>
      <c r="T2998" t="s">
        <v>8206</v>
      </c>
      <c r="U2998" t="s">
        <v>8206</v>
      </c>
    </row>
    <row r="2999" spans="1:21" x14ac:dyDescent="0.2">
      <c r="A2999">
        <v>5671</v>
      </c>
      <c r="B2999" t="s">
        <v>1697</v>
      </c>
      <c r="C2999" t="s">
        <v>17016</v>
      </c>
      <c r="D2999" t="s">
        <v>5202</v>
      </c>
      <c r="F2999" t="s">
        <v>8927</v>
      </c>
      <c r="G2999" t="s">
        <v>8648</v>
      </c>
      <c r="H2999" t="s">
        <v>4174</v>
      </c>
      <c r="I2999" t="s">
        <v>22206</v>
      </c>
      <c r="J2999" t="s">
        <v>5823</v>
      </c>
      <c r="K2999" t="s">
        <v>5340</v>
      </c>
      <c r="L2999" t="s">
        <v>17017</v>
      </c>
      <c r="M2999" t="s">
        <v>17018</v>
      </c>
      <c r="O2999" t="s">
        <v>4281</v>
      </c>
      <c r="P2999">
        <v>68</v>
      </c>
      <c r="S2999" t="s">
        <v>8206</v>
      </c>
      <c r="T2999" t="s">
        <v>8206</v>
      </c>
      <c r="U2999" t="s">
        <v>8206</v>
      </c>
    </row>
    <row r="3000" spans="1:21" x14ac:dyDescent="0.2">
      <c r="A3000">
        <v>5672</v>
      </c>
      <c r="B3000" t="s">
        <v>1697</v>
      </c>
      <c r="C3000" t="s">
        <v>17019</v>
      </c>
      <c r="D3000" t="s">
        <v>5202</v>
      </c>
      <c r="F3000" t="s">
        <v>8927</v>
      </c>
      <c r="G3000" t="s">
        <v>8630</v>
      </c>
      <c r="H3000" t="s">
        <v>21037</v>
      </c>
      <c r="I3000" t="s">
        <v>8181</v>
      </c>
      <c r="J3000" t="s">
        <v>4383</v>
      </c>
      <c r="K3000" t="s">
        <v>5340</v>
      </c>
      <c r="L3000" t="s">
        <v>17020</v>
      </c>
      <c r="M3000" t="s">
        <v>17021</v>
      </c>
      <c r="O3000" t="s">
        <v>4281</v>
      </c>
      <c r="P3000">
        <v>68</v>
      </c>
      <c r="S3000" t="s">
        <v>8206</v>
      </c>
      <c r="T3000" t="s">
        <v>17022</v>
      </c>
      <c r="U3000" t="s">
        <v>8184</v>
      </c>
    </row>
    <row r="3001" spans="1:21" x14ac:dyDescent="0.2">
      <c r="A3001">
        <v>5673</v>
      </c>
      <c r="B3001" t="s">
        <v>1697</v>
      </c>
      <c r="C3001" t="s">
        <v>17023</v>
      </c>
      <c r="D3001" t="s">
        <v>17024</v>
      </c>
      <c r="F3001" t="s">
        <v>8441</v>
      </c>
      <c r="G3001" t="s">
        <v>3542</v>
      </c>
      <c r="H3001" t="s">
        <v>5062</v>
      </c>
      <c r="I3001" t="s">
        <v>4045</v>
      </c>
      <c r="J3001" t="s">
        <v>3411</v>
      </c>
      <c r="K3001" t="s">
        <v>3422</v>
      </c>
      <c r="L3001" t="s">
        <v>17025</v>
      </c>
      <c r="M3001" t="s">
        <v>17026</v>
      </c>
      <c r="N3001" t="s">
        <v>3433</v>
      </c>
      <c r="O3001" t="s">
        <v>5826</v>
      </c>
      <c r="P3001">
        <v>63</v>
      </c>
      <c r="Q3001" t="s">
        <v>5925</v>
      </c>
      <c r="R3001">
        <v>160</v>
      </c>
      <c r="S3001" t="s">
        <v>17027</v>
      </c>
      <c r="T3001" t="s">
        <v>17027</v>
      </c>
      <c r="U3001" t="s">
        <v>9505</v>
      </c>
    </row>
    <row r="3002" spans="1:21" x14ac:dyDescent="0.2">
      <c r="A3002">
        <v>5674</v>
      </c>
      <c r="B3002" t="s">
        <v>1697</v>
      </c>
      <c r="C3002" t="s">
        <v>17028</v>
      </c>
      <c r="D3002" t="s">
        <v>7029</v>
      </c>
      <c r="F3002" t="s">
        <v>6175</v>
      </c>
      <c r="G3002" t="s">
        <v>5888</v>
      </c>
      <c r="H3002" t="s">
        <v>13386</v>
      </c>
      <c r="I3002" t="s">
        <v>15062</v>
      </c>
      <c r="J3002" t="s">
        <v>3611</v>
      </c>
      <c r="K3002" t="s">
        <v>3422</v>
      </c>
      <c r="L3002" t="s">
        <v>17030</v>
      </c>
      <c r="M3002" t="s">
        <v>17031</v>
      </c>
      <c r="O3002" t="s">
        <v>10063</v>
      </c>
      <c r="P3002">
        <v>25</v>
      </c>
      <c r="Q3002" t="s">
        <v>4401</v>
      </c>
      <c r="R3002">
        <v>221</v>
      </c>
      <c r="S3002" t="s">
        <v>5001</v>
      </c>
      <c r="T3002" t="s">
        <v>5001</v>
      </c>
      <c r="U3002" t="s">
        <v>8202</v>
      </c>
    </row>
    <row r="3003" spans="1:21" x14ac:dyDescent="0.2">
      <c r="A3003">
        <v>5675</v>
      </c>
      <c r="B3003" t="s">
        <v>1697</v>
      </c>
      <c r="C3003" t="s">
        <v>17032</v>
      </c>
      <c r="D3003" t="s">
        <v>17033</v>
      </c>
      <c r="F3003" t="s">
        <v>9725</v>
      </c>
      <c r="G3003" t="s">
        <v>3387</v>
      </c>
      <c r="H3003" t="s">
        <v>8919</v>
      </c>
      <c r="I3003" t="s">
        <v>8443</v>
      </c>
      <c r="J3003" t="s">
        <v>3671</v>
      </c>
      <c r="K3003" t="s">
        <v>3430</v>
      </c>
      <c r="L3003" t="s">
        <v>17034</v>
      </c>
      <c r="M3003" t="s">
        <v>17035</v>
      </c>
      <c r="O3003" t="s">
        <v>4232</v>
      </c>
      <c r="P3003">
        <v>67</v>
      </c>
      <c r="Q3003" t="s">
        <v>4554</v>
      </c>
      <c r="R3003">
        <v>162</v>
      </c>
      <c r="S3003" t="s">
        <v>7941</v>
      </c>
      <c r="T3003" t="s">
        <v>7941</v>
      </c>
      <c r="U3003" t="s">
        <v>16769</v>
      </c>
    </row>
    <row r="3004" spans="1:21" x14ac:dyDescent="0.2">
      <c r="A3004">
        <v>5676</v>
      </c>
      <c r="B3004" t="s">
        <v>1697</v>
      </c>
      <c r="C3004" t="s">
        <v>17036</v>
      </c>
      <c r="D3004" t="s">
        <v>4678</v>
      </c>
      <c r="E3004" t="s">
        <v>20884</v>
      </c>
      <c r="F3004" t="s">
        <v>8436</v>
      </c>
      <c r="G3004" t="s">
        <v>4593</v>
      </c>
      <c r="H3004" t="s">
        <v>4174</v>
      </c>
      <c r="K3004" t="s">
        <v>5340</v>
      </c>
      <c r="L3004" t="s">
        <v>17037</v>
      </c>
      <c r="M3004" t="s">
        <v>17038</v>
      </c>
      <c r="O3004" t="s">
        <v>5826</v>
      </c>
      <c r="P3004">
        <v>62</v>
      </c>
      <c r="S3004" t="s">
        <v>13427</v>
      </c>
      <c r="T3004" t="s">
        <v>13427</v>
      </c>
      <c r="U3004" t="s">
        <v>13427</v>
      </c>
    </row>
    <row r="3005" spans="1:21" x14ac:dyDescent="0.2">
      <c r="A3005">
        <v>5677</v>
      </c>
      <c r="B3005" t="s">
        <v>1697</v>
      </c>
      <c r="C3005" t="s">
        <v>17039</v>
      </c>
      <c r="D3005" t="s">
        <v>8333</v>
      </c>
      <c r="F3005" t="s">
        <v>9527</v>
      </c>
      <c r="G3005" t="s">
        <v>3387</v>
      </c>
      <c r="H3005" t="s">
        <v>3723</v>
      </c>
      <c r="I3005" t="s">
        <v>22206</v>
      </c>
      <c r="J3005" t="s">
        <v>5823</v>
      </c>
      <c r="K3005" t="s">
        <v>3430</v>
      </c>
      <c r="L3005" t="s">
        <v>17040</v>
      </c>
      <c r="M3005" t="s">
        <v>17041</v>
      </c>
      <c r="N3005" t="s">
        <v>3490</v>
      </c>
      <c r="S3005" t="s">
        <v>17042</v>
      </c>
      <c r="T3005" t="s">
        <v>17042</v>
      </c>
      <c r="U3005" t="s">
        <v>17042</v>
      </c>
    </row>
    <row r="3006" spans="1:21" x14ac:dyDescent="0.2">
      <c r="A3006">
        <v>5678</v>
      </c>
      <c r="B3006" t="s">
        <v>1697</v>
      </c>
      <c r="C3006" t="s">
        <v>17043</v>
      </c>
      <c r="D3006" t="s">
        <v>17044</v>
      </c>
      <c r="F3006" t="s">
        <v>3992</v>
      </c>
      <c r="G3006" t="s">
        <v>3625</v>
      </c>
      <c r="H3006" t="s">
        <v>21701</v>
      </c>
      <c r="I3006" t="s">
        <v>12775</v>
      </c>
      <c r="J3006" t="s">
        <v>8892</v>
      </c>
      <c r="K3006" t="s">
        <v>3430</v>
      </c>
      <c r="L3006" t="s">
        <v>17045</v>
      </c>
      <c r="M3006" t="s">
        <v>17046</v>
      </c>
      <c r="N3006" t="s">
        <v>4513</v>
      </c>
      <c r="Q3006" t="s">
        <v>4401</v>
      </c>
      <c r="R3006">
        <v>220</v>
      </c>
      <c r="S3006" t="s">
        <v>10965</v>
      </c>
      <c r="T3006" t="s">
        <v>10965</v>
      </c>
      <c r="U3006" t="s">
        <v>7541</v>
      </c>
    </row>
    <row r="3007" spans="1:21" x14ac:dyDescent="0.2">
      <c r="A3007">
        <v>5679</v>
      </c>
      <c r="B3007" t="s">
        <v>1697</v>
      </c>
      <c r="C3007" t="s">
        <v>17047</v>
      </c>
      <c r="D3007" t="s">
        <v>16986</v>
      </c>
      <c r="F3007" t="s">
        <v>12624</v>
      </c>
      <c r="G3007" t="s">
        <v>3387</v>
      </c>
      <c r="H3007" t="s">
        <v>6815</v>
      </c>
      <c r="I3007" t="s">
        <v>3428</v>
      </c>
      <c r="J3007" t="s">
        <v>3725</v>
      </c>
      <c r="K3007" t="s">
        <v>3430</v>
      </c>
      <c r="L3007" t="s">
        <v>17048</v>
      </c>
      <c r="M3007" t="s">
        <v>17049</v>
      </c>
      <c r="O3007" t="s">
        <v>4232</v>
      </c>
      <c r="P3007">
        <v>67</v>
      </c>
      <c r="Q3007" t="s">
        <v>4554</v>
      </c>
      <c r="R3007">
        <v>162</v>
      </c>
      <c r="S3007" t="s">
        <v>7584</v>
      </c>
      <c r="T3007" t="s">
        <v>7584</v>
      </c>
      <c r="U3007" t="s">
        <v>4402</v>
      </c>
    </row>
    <row r="3008" spans="1:21" x14ac:dyDescent="0.2">
      <c r="A3008">
        <v>568</v>
      </c>
      <c r="B3008" t="s">
        <v>1697</v>
      </c>
      <c r="C3008" t="s">
        <v>17050</v>
      </c>
      <c r="D3008" t="s">
        <v>17051</v>
      </c>
      <c r="F3008" t="s">
        <v>17052</v>
      </c>
      <c r="G3008" t="s">
        <v>22362</v>
      </c>
      <c r="H3008" t="s">
        <v>22363</v>
      </c>
      <c r="I3008" t="s">
        <v>17053</v>
      </c>
      <c r="J3008" t="s">
        <v>7664</v>
      </c>
      <c r="K3008" t="s">
        <v>3497</v>
      </c>
      <c r="L3008" t="s">
        <v>17054</v>
      </c>
      <c r="M3008" t="s">
        <v>17055</v>
      </c>
      <c r="N3008" t="s">
        <v>3433</v>
      </c>
      <c r="O3008" t="s">
        <v>5463</v>
      </c>
      <c r="P3008">
        <v>47</v>
      </c>
      <c r="Q3008" t="s">
        <v>4362</v>
      </c>
      <c r="R3008">
        <v>240</v>
      </c>
      <c r="S3008" t="s">
        <v>17056</v>
      </c>
      <c r="T3008" t="s">
        <v>17056</v>
      </c>
      <c r="U3008" t="s">
        <v>9056</v>
      </c>
    </row>
    <row r="3009" spans="1:21" x14ac:dyDescent="0.2">
      <c r="A3009">
        <v>5680</v>
      </c>
      <c r="B3009" t="s">
        <v>1697</v>
      </c>
      <c r="C3009" t="s">
        <v>17057</v>
      </c>
      <c r="D3009" t="s">
        <v>4678</v>
      </c>
      <c r="E3009" t="s">
        <v>20884</v>
      </c>
      <c r="F3009" t="s">
        <v>7954</v>
      </c>
      <c r="G3009" t="s">
        <v>17058</v>
      </c>
      <c r="H3009" t="s">
        <v>3723</v>
      </c>
      <c r="K3009" t="s">
        <v>3921</v>
      </c>
      <c r="L3009" t="s">
        <v>17059</v>
      </c>
      <c r="M3009" t="s">
        <v>17060</v>
      </c>
      <c r="O3009" t="s">
        <v>3917</v>
      </c>
      <c r="P3009">
        <v>24</v>
      </c>
      <c r="S3009" t="s">
        <v>17061</v>
      </c>
      <c r="T3009" t="s">
        <v>17061</v>
      </c>
      <c r="U3009" t="s">
        <v>17061</v>
      </c>
    </row>
    <row r="3010" spans="1:21" x14ac:dyDescent="0.2">
      <c r="A3010">
        <v>5681</v>
      </c>
      <c r="B3010" t="s">
        <v>1697</v>
      </c>
      <c r="C3010" t="s">
        <v>17062</v>
      </c>
      <c r="D3010" t="s">
        <v>7089</v>
      </c>
      <c r="F3010" t="s">
        <v>4008</v>
      </c>
      <c r="G3010" t="s">
        <v>3542</v>
      </c>
      <c r="H3010" t="s">
        <v>6784</v>
      </c>
      <c r="I3010" t="s">
        <v>9202</v>
      </c>
      <c r="J3010" t="s">
        <v>3628</v>
      </c>
      <c r="K3010" t="s">
        <v>3430</v>
      </c>
      <c r="L3010" t="s">
        <v>17063</v>
      </c>
      <c r="M3010" t="s">
        <v>17064</v>
      </c>
      <c r="O3010" t="s">
        <v>7897</v>
      </c>
      <c r="P3010">
        <v>26</v>
      </c>
      <c r="Q3010" t="s">
        <v>4401</v>
      </c>
      <c r="R3010">
        <v>220</v>
      </c>
      <c r="S3010" t="s">
        <v>17065</v>
      </c>
      <c r="T3010" t="s">
        <v>17065</v>
      </c>
      <c r="U3010" t="s">
        <v>8202</v>
      </c>
    </row>
    <row r="3011" spans="1:21" x14ac:dyDescent="0.2">
      <c r="A3011">
        <v>5682</v>
      </c>
      <c r="B3011" t="s">
        <v>1697</v>
      </c>
      <c r="C3011" t="s">
        <v>17066</v>
      </c>
      <c r="D3011" t="s">
        <v>16409</v>
      </c>
      <c r="F3011" t="s">
        <v>8063</v>
      </c>
      <c r="G3011" t="s">
        <v>8324</v>
      </c>
      <c r="H3011" t="s">
        <v>4174</v>
      </c>
      <c r="I3011" t="s">
        <v>22206</v>
      </c>
      <c r="J3011" t="s">
        <v>5823</v>
      </c>
      <c r="K3011" t="s">
        <v>3430</v>
      </c>
      <c r="L3011" t="s">
        <v>17067</v>
      </c>
      <c r="M3011" t="s">
        <v>17068</v>
      </c>
      <c r="O3011" t="s">
        <v>3758</v>
      </c>
      <c r="P3011">
        <v>84</v>
      </c>
      <c r="S3011" t="s">
        <v>16811</v>
      </c>
      <c r="T3011" t="s">
        <v>16811</v>
      </c>
      <c r="U3011" t="s">
        <v>16811</v>
      </c>
    </row>
    <row r="3012" spans="1:21" x14ac:dyDescent="0.2">
      <c r="A3012">
        <v>5683</v>
      </c>
      <c r="B3012" t="s">
        <v>1697</v>
      </c>
      <c r="C3012" t="s">
        <v>17066</v>
      </c>
      <c r="D3012" t="s">
        <v>16409</v>
      </c>
      <c r="F3012" t="s">
        <v>8063</v>
      </c>
      <c r="G3012" t="s">
        <v>16766</v>
      </c>
      <c r="H3012" t="s">
        <v>3421</v>
      </c>
      <c r="I3012" t="s">
        <v>22206</v>
      </c>
      <c r="J3012" t="s">
        <v>5823</v>
      </c>
      <c r="K3012" t="s">
        <v>5340</v>
      </c>
      <c r="L3012" t="s">
        <v>17069</v>
      </c>
      <c r="M3012" t="s">
        <v>17070</v>
      </c>
      <c r="N3012" t="s">
        <v>3637</v>
      </c>
    </row>
    <row r="3013" spans="1:21" x14ac:dyDescent="0.2">
      <c r="A3013">
        <v>5684</v>
      </c>
      <c r="B3013" t="s">
        <v>1697</v>
      </c>
      <c r="C3013" t="s">
        <v>17071</v>
      </c>
      <c r="D3013" t="s">
        <v>17072</v>
      </c>
      <c r="F3013" t="s">
        <v>8063</v>
      </c>
      <c r="G3013" t="s">
        <v>16766</v>
      </c>
      <c r="H3013" t="s">
        <v>5269</v>
      </c>
      <c r="I3013" t="s">
        <v>22206</v>
      </c>
      <c r="J3013" t="s">
        <v>5823</v>
      </c>
      <c r="K3013" t="s">
        <v>3430</v>
      </c>
      <c r="L3013" t="s">
        <v>17073</v>
      </c>
      <c r="M3013" t="s">
        <v>17074</v>
      </c>
      <c r="N3013" t="s">
        <v>3637</v>
      </c>
    </row>
    <row r="3014" spans="1:21" x14ac:dyDescent="0.2">
      <c r="A3014">
        <v>5685</v>
      </c>
      <c r="B3014" t="s">
        <v>1697</v>
      </c>
      <c r="C3014" t="s">
        <v>17075</v>
      </c>
      <c r="D3014" t="s">
        <v>17076</v>
      </c>
      <c r="F3014" t="s">
        <v>6687</v>
      </c>
      <c r="G3014" t="s">
        <v>3387</v>
      </c>
      <c r="H3014" t="s">
        <v>17077</v>
      </c>
      <c r="I3014" t="s">
        <v>17078</v>
      </c>
      <c r="J3014" t="s">
        <v>3544</v>
      </c>
      <c r="K3014" t="s">
        <v>3430</v>
      </c>
      <c r="L3014" t="s">
        <v>17079</v>
      </c>
      <c r="M3014" t="s">
        <v>17080</v>
      </c>
      <c r="N3014" t="s">
        <v>3433</v>
      </c>
      <c r="O3014" t="s">
        <v>4421</v>
      </c>
      <c r="P3014">
        <v>60</v>
      </c>
      <c r="Q3014" t="s">
        <v>5925</v>
      </c>
      <c r="R3014">
        <v>163</v>
      </c>
      <c r="S3014" t="s">
        <v>17027</v>
      </c>
      <c r="T3014" t="s">
        <v>17027</v>
      </c>
      <c r="U3014" t="s">
        <v>5686</v>
      </c>
    </row>
    <row r="3015" spans="1:21" x14ac:dyDescent="0.2">
      <c r="A3015">
        <v>5686</v>
      </c>
      <c r="B3015" t="s">
        <v>1697</v>
      </c>
      <c r="C3015" t="s">
        <v>17081</v>
      </c>
      <c r="D3015" t="s">
        <v>4088</v>
      </c>
      <c r="F3015" t="s">
        <v>8594</v>
      </c>
      <c r="G3015" t="s">
        <v>5547</v>
      </c>
      <c r="H3015" t="s">
        <v>7399</v>
      </c>
      <c r="I3015" t="s">
        <v>4561</v>
      </c>
      <c r="J3015" t="s">
        <v>3411</v>
      </c>
      <c r="K3015" t="s">
        <v>3430</v>
      </c>
      <c r="L3015" t="s">
        <v>17082</v>
      </c>
      <c r="M3015" t="s">
        <v>17083</v>
      </c>
      <c r="O3015" t="s">
        <v>4421</v>
      </c>
      <c r="P3015">
        <v>60</v>
      </c>
      <c r="Q3015" t="s">
        <v>5925</v>
      </c>
      <c r="R3015">
        <v>163</v>
      </c>
      <c r="S3015" t="s">
        <v>16946</v>
      </c>
      <c r="T3015" t="s">
        <v>16946</v>
      </c>
      <c r="U3015" t="s">
        <v>3590</v>
      </c>
    </row>
    <row r="3016" spans="1:21" x14ac:dyDescent="0.2">
      <c r="A3016">
        <v>5687</v>
      </c>
      <c r="B3016" t="s">
        <v>1697</v>
      </c>
      <c r="C3016" t="s">
        <v>17084</v>
      </c>
      <c r="D3016" t="s">
        <v>6049</v>
      </c>
      <c r="F3016" t="s">
        <v>3669</v>
      </c>
      <c r="G3016" t="s">
        <v>3387</v>
      </c>
      <c r="H3016" t="s">
        <v>5901</v>
      </c>
      <c r="I3016" t="s">
        <v>10214</v>
      </c>
      <c r="J3016" t="s">
        <v>3467</v>
      </c>
      <c r="K3016" t="s">
        <v>3430</v>
      </c>
      <c r="L3016" t="s">
        <v>17085</v>
      </c>
      <c r="M3016" t="s">
        <v>17086</v>
      </c>
      <c r="N3016" t="s">
        <v>3433</v>
      </c>
      <c r="Q3016" t="s">
        <v>4401</v>
      </c>
      <c r="R3016">
        <v>222</v>
      </c>
      <c r="S3016" t="s">
        <v>17087</v>
      </c>
      <c r="T3016" t="s">
        <v>17087</v>
      </c>
      <c r="U3016" t="s">
        <v>10189</v>
      </c>
    </row>
    <row r="3017" spans="1:21" x14ac:dyDescent="0.2">
      <c r="A3017">
        <v>5688</v>
      </c>
      <c r="B3017" t="s">
        <v>1697</v>
      </c>
      <c r="C3017" t="s">
        <v>17088</v>
      </c>
      <c r="D3017" t="s">
        <v>17089</v>
      </c>
      <c r="F3017" t="s">
        <v>3669</v>
      </c>
      <c r="G3017" t="s">
        <v>3387</v>
      </c>
      <c r="H3017" t="s">
        <v>5045</v>
      </c>
      <c r="I3017" t="s">
        <v>10214</v>
      </c>
      <c r="J3017" t="s">
        <v>8516</v>
      </c>
      <c r="K3017" t="s">
        <v>3430</v>
      </c>
      <c r="L3017" t="s">
        <v>17090</v>
      </c>
      <c r="M3017" t="s">
        <v>17091</v>
      </c>
      <c r="N3017" t="s">
        <v>3433</v>
      </c>
      <c r="O3017" t="s">
        <v>4653</v>
      </c>
      <c r="P3017">
        <v>21</v>
      </c>
      <c r="Q3017" t="s">
        <v>4401</v>
      </c>
      <c r="R3017">
        <v>222</v>
      </c>
      <c r="S3017" t="s">
        <v>15175</v>
      </c>
      <c r="T3017" t="s">
        <v>15175</v>
      </c>
      <c r="U3017" t="s">
        <v>10189</v>
      </c>
    </row>
    <row r="3018" spans="1:21" x14ac:dyDescent="0.2">
      <c r="A3018">
        <v>5689</v>
      </c>
      <c r="B3018" t="s">
        <v>1697</v>
      </c>
      <c r="C3018" t="s">
        <v>17092</v>
      </c>
      <c r="D3018" t="s">
        <v>17093</v>
      </c>
      <c r="F3018" t="s">
        <v>13757</v>
      </c>
      <c r="G3018" t="s">
        <v>3625</v>
      </c>
      <c r="H3018" t="s">
        <v>5767</v>
      </c>
      <c r="I3018" t="s">
        <v>13782</v>
      </c>
      <c r="J3018" t="s">
        <v>4033</v>
      </c>
      <c r="K3018" t="s">
        <v>3430</v>
      </c>
      <c r="L3018" t="s">
        <v>17094</v>
      </c>
      <c r="M3018" t="s">
        <v>17095</v>
      </c>
      <c r="N3018" t="s">
        <v>3433</v>
      </c>
      <c r="O3018" t="s">
        <v>4653</v>
      </c>
      <c r="P3018">
        <v>21</v>
      </c>
      <c r="Q3018" t="s">
        <v>4401</v>
      </c>
      <c r="R3018">
        <v>222</v>
      </c>
      <c r="S3018" t="s">
        <v>17096</v>
      </c>
      <c r="T3018" t="s">
        <v>17096</v>
      </c>
      <c r="U3018" t="s">
        <v>10217</v>
      </c>
    </row>
    <row r="3019" spans="1:21" x14ac:dyDescent="0.2">
      <c r="A3019">
        <v>569</v>
      </c>
      <c r="B3019" t="s">
        <v>1697</v>
      </c>
      <c r="C3019" t="s">
        <v>17097</v>
      </c>
      <c r="D3019" t="s">
        <v>17098</v>
      </c>
      <c r="F3019" t="s">
        <v>3474</v>
      </c>
      <c r="G3019" t="s">
        <v>3625</v>
      </c>
      <c r="H3019" t="s">
        <v>12354</v>
      </c>
      <c r="I3019" t="s">
        <v>22251</v>
      </c>
      <c r="J3019" t="s">
        <v>3894</v>
      </c>
      <c r="K3019" t="s">
        <v>3497</v>
      </c>
      <c r="L3019" t="s">
        <v>17099</v>
      </c>
      <c r="M3019" t="s">
        <v>17100</v>
      </c>
      <c r="N3019" t="s">
        <v>4513</v>
      </c>
      <c r="O3019" t="s">
        <v>9193</v>
      </c>
      <c r="P3019">
        <v>43</v>
      </c>
      <c r="Q3019" t="s">
        <v>4362</v>
      </c>
      <c r="R3019">
        <v>240</v>
      </c>
      <c r="S3019" t="s">
        <v>16552</v>
      </c>
      <c r="T3019" t="s">
        <v>16552</v>
      </c>
      <c r="U3019" t="s">
        <v>14601</v>
      </c>
    </row>
    <row r="3020" spans="1:21" x14ac:dyDescent="0.2">
      <c r="A3020">
        <v>5690</v>
      </c>
      <c r="B3020" t="s">
        <v>1697</v>
      </c>
      <c r="C3020" t="s">
        <v>17101</v>
      </c>
      <c r="D3020" t="s">
        <v>17102</v>
      </c>
      <c r="F3020" t="s">
        <v>13992</v>
      </c>
      <c r="G3020" t="s">
        <v>4016</v>
      </c>
      <c r="H3020" t="s">
        <v>3640</v>
      </c>
      <c r="I3020" t="s">
        <v>9938</v>
      </c>
      <c r="J3020" t="s">
        <v>3827</v>
      </c>
      <c r="K3020" t="s">
        <v>3430</v>
      </c>
      <c r="L3020" t="s">
        <v>17103</v>
      </c>
      <c r="M3020" t="s">
        <v>17104</v>
      </c>
      <c r="N3020" t="s">
        <v>3394</v>
      </c>
      <c r="O3020" t="s">
        <v>12208</v>
      </c>
      <c r="P3020">
        <v>85</v>
      </c>
      <c r="Q3020" t="s">
        <v>4401</v>
      </c>
      <c r="R3020">
        <v>220</v>
      </c>
      <c r="S3020" t="s">
        <v>17105</v>
      </c>
      <c r="T3020" t="s">
        <v>17105</v>
      </c>
      <c r="U3020" t="s">
        <v>4128</v>
      </c>
    </row>
    <row r="3021" spans="1:21" x14ac:dyDescent="0.2">
      <c r="A3021">
        <v>5691</v>
      </c>
      <c r="B3021" t="s">
        <v>1697</v>
      </c>
      <c r="C3021" t="s">
        <v>17106</v>
      </c>
      <c r="D3021" t="s">
        <v>17107</v>
      </c>
      <c r="F3021" t="s">
        <v>9725</v>
      </c>
      <c r="G3021" t="s">
        <v>3535</v>
      </c>
      <c r="H3021" t="s">
        <v>3594</v>
      </c>
      <c r="I3021" t="s">
        <v>3428</v>
      </c>
      <c r="J3021" t="s">
        <v>5837</v>
      </c>
      <c r="K3021" t="s">
        <v>3497</v>
      </c>
      <c r="L3021" t="s">
        <v>17108</v>
      </c>
      <c r="M3021" t="s">
        <v>17109</v>
      </c>
      <c r="O3021" t="s">
        <v>5826</v>
      </c>
      <c r="P3021">
        <v>62</v>
      </c>
      <c r="Q3021" t="s">
        <v>4554</v>
      </c>
      <c r="R3021">
        <v>162</v>
      </c>
      <c r="S3021" t="s">
        <v>17110</v>
      </c>
      <c r="T3021" t="s">
        <v>17110</v>
      </c>
      <c r="U3021" t="s">
        <v>3682</v>
      </c>
    </row>
    <row r="3022" spans="1:21" x14ac:dyDescent="0.2">
      <c r="A3022">
        <v>5692</v>
      </c>
      <c r="B3022" t="s">
        <v>1697</v>
      </c>
      <c r="C3022" t="s">
        <v>17111</v>
      </c>
      <c r="D3022" t="s">
        <v>4678</v>
      </c>
      <c r="E3022" t="s">
        <v>20884</v>
      </c>
      <c r="F3022" t="s">
        <v>7954</v>
      </c>
      <c r="G3022" t="s">
        <v>21702</v>
      </c>
      <c r="H3022" t="s">
        <v>4174</v>
      </c>
      <c r="I3022" t="s">
        <v>22206</v>
      </c>
      <c r="J3022" t="s">
        <v>5823</v>
      </c>
      <c r="K3022" t="s">
        <v>3430</v>
      </c>
      <c r="L3022" t="s">
        <v>17112</v>
      </c>
      <c r="M3022" t="s">
        <v>17113</v>
      </c>
      <c r="O3022" t="s">
        <v>6284</v>
      </c>
      <c r="P3022">
        <v>27</v>
      </c>
      <c r="S3022" t="s">
        <v>5001</v>
      </c>
      <c r="T3022" t="s">
        <v>5001</v>
      </c>
      <c r="U3022" t="s">
        <v>5001</v>
      </c>
    </row>
    <row r="3023" spans="1:21" x14ac:dyDescent="0.2">
      <c r="A3023">
        <v>5693</v>
      </c>
      <c r="B3023" t="s">
        <v>1697</v>
      </c>
      <c r="C3023" t="s">
        <v>17114</v>
      </c>
      <c r="D3023" t="s">
        <v>5202</v>
      </c>
      <c r="F3023" t="s">
        <v>8927</v>
      </c>
      <c r="G3023" t="s">
        <v>9862</v>
      </c>
      <c r="H3023" t="s">
        <v>4174</v>
      </c>
      <c r="I3023" t="s">
        <v>22206</v>
      </c>
      <c r="J3023" t="s">
        <v>5823</v>
      </c>
      <c r="K3023" t="s">
        <v>3430</v>
      </c>
      <c r="L3023" t="s">
        <v>17115</v>
      </c>
      <c r="M3023" t="s">
        <v>17116</v>
      </c>
      <c r="O3023" t="s">
        <v>5826</v>
      </c>
      <c r="P3023">
        <v>62</v>
      </c>
      <c r="S3023" t="s">
        <v>5001</v>
      </c>
      <c r="T3023" t="s">
        <v>5001</v>
      </c>
      <c r="U3023" t="s">
        <v>5001</v>
      </c>
    </row>
    <row r="3024" spans="1:21" x14ac:dyDescent="0.2">
      <c r="A3024">
        <v>5694</v>
      </c>
      <c r="B3024" t="s">
        <v>1697</v>
      </c>
      <c r="C3024" t="s">
        <v>17117</v>
      </c>
      <c r="D3024" t="s">
        <v>4678</v>
      </c>
      <c r="E3024" t="s">
        <v>20884</v>
      </c>
      <c r="F3024" t="s">
        <v>7954</v>
      </c>
      <c r="G3024" t="s">
        <v>17118</v>
      </c>
      <c r="H3024" t="s">
        <v>21703</v>
      </c>
      <c r="K3024" t="s">
        <v>3430</v>
      </c>
      <c r="L3024" t="s">
        <v>17119</v>
      </c>
      <c r="M3024" t="s">
        <v>17120</v>
      </c>
      <c r="O3024" t="s">
        <v>6284</v>
      </c>
      <c r="P3024">
        <v>27</v>
      </c>
      <c r="S3024" t="s">
        <v>8175</v>
      </c>
      <c r="T3024" t="s">
        <v>8175</v>
      </c>
      <c r="U3024" t="s">
        <v>8175</v>
      </c>
    </row>
    <row r="3025" spans="1:21" x14ac:dyDescent="0.2">
      <c r="A3025">
        <v>5695</v>
      </c>
      <c r="B3025" t="s">
        <v>1697</v>
      </c>
      <c r="C3025" t="s">
        <v>17121</v>
      </c>
      <c r="D3025" t="s">
        <v>5202</v>
      </c>
      <c r="E3025" t="s">
        <v>20879</v>
      </c>
      <c r="F3025" t="s">
        <v>7919</v>
      </c>
      <c r="G3025" t="s">
        <v>3387</v>
      </c>
      <c r="H3025" t="s">
        <v>4174</v>
      </c>
      <c r="I3025" t="s">
        <v>22206</v>
      </c>
      <c r="J3025" t="s">
        <v>5823</v>
      </c>
      <c r="K3025" t="s">
        <v>3391</v>
      </c>
      <c r="L3025" t="s">
        <v>17122</v>
      </c>
      <c r="M3025" t="s">
        <v>17123</v>
      </c>
      <c r="O3025" t="s">
        <v>5370</v>
      </c>
      <c r="P3025">
        <v>52</v>
      </c>
      <c r="S3025" t="s">
        <v>5859</v>
      </c>
      <c r="T3025" t="s">
        <v>5859</v>
      </c>
      <c r="U3025" t="s">
        <v>5859</v>
      </c>
    </row>
    <row r="3026" spans="1:21" x14ac:dyDescent="0.2">
      <c r="A3026">
        <v>5696</v>
      </c>
      <c r="B3026" t="s">
        <v>1697</v>
      </c>
      <c r="C3026" t="s">
        <v>17124</v>
      </c>
      <c r="D3026" t="s">
        <v>4678</v>
      </c>
      <c r="E3026" t="s">
        <v>20884</v>
      </c>
      <c r="F3026" t="s">
        <v>7954</v>
      </c>
      <c r="G3026" t="s">
        <v>7644</v>
      </c>
      <c r="H3026" t="s">
        <v>6042</v>
      </c>
      <c r="I3026" t="s">
        <v>22206</v>
      </c>
      <c r="J3026" t="s">
        <v>5823</v>
      </c>
      <c r="K3026" t="s">
        <v>3430</v>
      </c>
      <c r="L3026" t="s">
        <v>17126</v>
      </c>
      <c r="M3026" t="s">
        <v>17127</v>
      </c>
      <c r="O3026" t="s">
        <v>5370</v>
      </c>
      <c r="P3026">
        <v>52</v>
      </c>
      <c r="S3026" t="s">
        <v>5001</v>
      </c>
      <c r="T3026" t="s">
        <v>5001</v>
      </c>
      <c r="U3026" t="s">
        <v>5001</v>
      </c>
    </row>
    <row r="3027" spans="1:21" x14ac:dyDescent="0.2">
      <c r="A3027">
        <v>5697</v>
      </c>
      <c r="B3027" t="s">
        <v>1697</v>
      </c>
      <c r="C3027" t="s">
        <v>17128</v>
      </c>
      <c r="D3027" t="s">
        <v>17129</v>
      </c>
      <c r="F3027" t="s">
        <v>8063</v>
      </c>
      <c r="G3027" t="s">
        <v>9432</v>
      </c>
      <c r="H3027" t="s">
        <v>6025</v>
      </c>
      <c r="I3027" t="s">
        <v>22206</v>
      </c>
      <c r="J3027" t="s">
        <v>5823</v>
      </c>
      <c r="K3027" t="s">
        <v>3430</v>
      </c>
      <c r="L3027" t="s">
        <v>17130</v>
      </c>
      <c r="M3027" t="s">
        <v>17131</v>
      </c>
      <c r="O3027" t="s">
        <v>5645</v>
      </c>
      <c r="P3027">
        <v>122</v>
      </c>
      <c r="S3027" t="s">
        <v>17132</v>
      </c>
      <c r="T3027" t="s">
        <v>17132</v>
      </c>
      <c r="U3027" t="s">
        <v>17132</v>
      </c>
    </row>
    <row r="3028" spans="1:21" x14ac:dyDescent="0.2">
      <c r="A3028">
        <v>5698</v>
      </c>
      <c r="B3028" t="s">
        <v>1697</v>
      </c>
      <c r="C3028" t="s">
        <v>17133</v>
      </c>
      <c r="D3028" t="s">
        <v>17134</v>
      </c>
      <c r="F3028" t="s">
        <v>8441</v>
      </c>
      <c r="G3028" t="s">
        <v>8763</v>
      </c>
      <c r="H3028" t="s">
        <v>6025</v>
      </c>
      <c r="I3028" t="s">
        <v>4618</v>
      </c>
      <c r="J3028" t="s">
        <v>3679</v>
      </c>
      <c r="K3028" t="s">
        <v>3430</v>
      </c>
      <c r="L3028" t="s">
        <v>17135</v>
      </c>
      <c r="M3028" t="s">
        <v>17136</v>
      </c>
      <c r="O3028" t="s">
        <v>4232</v>
      </c>
      <c r="P3028">
        <v>67</v>
      </c>
      <c r="Q3028" t="s">
        <v>4554</v>
      </c>
      <c r="R3028">
        <v>162</v>
      </c>
      <c r="S3028" t="s">
        <v>12585</v>
      </c>
      <c r="T3028" t="s">
        <v>12585</v>
      </c>
      <c r="U3028" t="s">
        <v>8529</v>
      </c>
    </row>
    <row r="3029" spans="1:21" x14ac:dyDescent="0.2">
      <c r="A3029">
        <v>5699</v>
      </c>
      <c r="B3029" t="s">
        <v>1697</v>
      </c>
      <c r="C3029" t="s">
        <v>17137</v>
      </c>
      <c r="D3029" t="s">
        <v>17138</v>
      </c>
      <c r="F3029" t="s">
        <v>8063</v>
      </c>
      <c r="G3029" t="s">
        <v>6905</v>
      </c>
      <c r="H3029" t="s">
        <v>21704</v>
      </c>
      <c r="I3029" t="s">
        <v>22206</v>
      </c>
      <c r="J3029" t="s">
        <v>5823</v>
      </c>
      <c r="K3029" t="s">
        <v>3430</v>
      </c>
      <c r="L3029" t="s">
        <v>17139</v>
      </c>
      <c r="M3029" t="s">
        <v>17140</v>
      </c>
      <c r="S3029" t="s">
        <v>17132</v>
      </c>
      <c r="T3029" t="s">
        <v>17132</v>
      </c>
      <c r="U3029" t="s">
        <v>17132</v>
      </c>
    </row>
    <row r="3030" spans="1:21" x14ac:dyDescent="0.2">
      <c r="A3030">
        <v>570</v>
      </c>
      <c r="B3030" t="s">
        <v>1697</v>
      </c>
      <c r="C3030" t="s">
        <v>17141</v>
      </c>
      <c r="D3030" t="s">
        <v>5202</v>
      </c>
      <c r="F3030" t="s">
        <v>11808</v>
      </c>
      <c r="G3030" t="s">
        <v>6905</v>
      </c>
      <c r="H3030" t="s">
        <v>6824</v>
      </c>
      <c r="I3030" t="s">
        <v>5487</v>
      </c>
      <c r="J3030" t="s">
        <v>3671</v>
      </c>
      <c r="K3030" t="s">
        <v>5028</v>
      </c>
      <c r="L3030" t="s">
        <v>17115</v>
      </c>
      <c r="M3030" t="s">
        <v>17142</v>
      </c>
      <c r="O3030" t="s">
        <v>5463</v>
      </c>
      <c r="P3030">
        <v>47</v>
      </c>
      <c r="Q3030" t="s">
        <v>4362</v>
      </c>
      <c r="R3030">
        <v>240</v>
      </c>
      <c r="S3030" t="s">
        <v>13354</v>
      </c>
      <c r="T3030" t="s">
        <v>13354</v>
      </c>
      <c r="U3030" t="s">
        <v>5311</v>
      </c>
    </row>
    <row r="3031" spans="1:21" x14ac:dyDescent="0.2">
      <c r="A3031">
        <v>5700</v>
      </c>
      <c r="B3031" t="s">
        <v>1697</v>
      </c>
      <c r="C3031" t="s">
        <v>17143</v>
      </c>
      <c r="D3031" t="s">
        <v>17144</v>
      </c>
      <c r="F3031" t="s">
        <v>3669</v>
      </c>
      <c r="G3031" t="s">
        <v>4016</v>
      </c>
      <c r="H3031" t="s">
        <v>4503</v>
      </c>
      <c r="I3031" t="s">
        <v>8790</v>
      </c>
      <c r="J3031" t="s">
        <v>3411</v>
      </c>
      <c r="K3031" t="s">
        <v>3430</v>
      </c>
      <c r="L3031" t="s">
        <v>17145</v>
      </c>
      <c r="M3031" t="s">
        <v>17146</v>
      </c>
      <c r="N3031" t="s">
        <v>3433</v>
      </c>
      <c r="O3031" t="s">
        <v>9991</v>
      </c>
      <c r="P3031">
        <v>120</v>
      </c>
      <c r="Q3031" t="s">
        <v>4401</v>
      </c>
      <c r="R3031">
        <v>220</v>
      </c>
      <c r="S3031" t="s">
        <v>5771</v>
      </c>
      <c r="T3031" t="s">
        <v>5771</v>
      </c>
      <c r="U3031" t="s">
        <v>3805</v>
      </c>
    </row>
    <row r="3032" spans="1:21" x14ac:dyDescent="0.2">
      <c r="A3032">
        <v>5701</v>
      </c>
      <c r="B3032" t="s">
        <v>1697</v>
      </c>
      <c r="C3032" t="s">
        <v>17147</v>
      </c>
      <c r="D3032" t="s">
        <v>17148</v>
      </c>
      <c r="F3032" t="s">
        <v>8386</v>
      </c>
      <c r="G3032" t="s">
        <v>7763</v>
      </c>
      <c r="H3032" t="s">
        <v>4551</v>
      </c>
      <c r="I3032" t="s">
        <v>22206</v>
      </c>
      <c r="J3032" t="s">
        <v>5823</v>
      </c>
      <c r="K3032" t="s">
        <v>3422</v>
      </c>
      <c r="L3032" t="s">
        <v>17149</v>
      </c>
      <c r="M3032" t="s">
        <v>17150</v>
      </c>
      <c r="N3032" t="s">
        <v>3637</v>
      </c>
    </row>
    <row r="3033" spans="1:21" x14ac:dyDescent="0.2">
      <c r="A3033">
        <v>5702</v>
      </c>
      <c r="B3033" t="s">
        <v>1697</v>
      </c>
      <c r="C3033" t="s">
        <v>17151</v>
      </c>
      <c r="D3033" t="s">
        <v>17152</v>
      </c>
      <c r="F3033" t="s">
        <v>3880</v>
      </c>
      <c r="G3033" t="s">
        <v>4016</v>
      </c>
      <c r="H3033" t="s">
        <v>3640</v>
      </c>
      <c r="I3033" t="s">
        <v>22251</v>
      </c>
      <c r="J3033" t="s">
        <v>3894</v>
      </c>
      <c r="K3033" t="s">
        <v>3497</v>
      </c>
      <c r="L3033" t="s">
        <v>17153</v>
      </c>
      <c r="M3033" t="s">
        <v>17154</v>
      </c>
      <c r="N3033" t="s">
        <v>4513</v>
      </c>
      <c r="O3033" t="s">
        <v>9934</v>
      </c>
      <c r="P3033">
        <v>85</v>
      </c>
      <c r="Q3033" t="s">
        <v>4401</v>
      </c>
      <c r="R3033">
        <v>220</v>
      </c>
      <c r="S3033" t="s">
        <v>13035</v>
      </c>
      <c r="T3033" t="s">
        <v>13035</v>
      </c>
      <c r="U3033" t="s">
        <v>8782</v>
      </c>
    </row>
    <row r="3034" spans="1:21" x14ac:dyDescent="0.2">
      <c r="A3034">
        <v>5703</v>
      </c>
      <c r="B3034" t="s">
        <v>1697</v>
      </c>
      <c r="C3034" t="s">
        <v>17155</v>
      </c>
      <c r="D3034" t="s">
        <v>17156</v>
      </c>
      <c r="F3034" t="s">
        <v>17157</v>
      </c>
      <c r="G3034" t="s">
        <v>9726</v>
      </c>
      <c r="H3034" t="s">
        <v>21705</v>
      </c>
      <c r="I3034" t="s">
        <v>17158</v>
      </c>
      <c r="J3034" t="s">
        <v>3827</v>
      </c>
      <c r="K3034" t="s">
        <v>3412</v>
      </c>
      <c r="L3034" t="s">
        <v>17159</v>
      </c>
      <c r="M3034" t="s">
        <v>17160</v>
      </c>
      <c r="N3034" t="s">
        <v>3394</v>
      </c>
      <c r="O3034" t="s">
        <v>7897</v>
      </c>
      <c r="P3034">
        <v>26</v>
      </c>
      <c r="Q3034" t="s">
        <v>4401</v>
      </c>
      <c r="R3034">
        <v>220</v>
      </c>
      <c r="S3034" t="s">
        <v>14440</v>
      </c>
      <c r="T3034" t="s">
        <v>14440</v>
      </c>
      <c r="U3034" t="s">
        <v>9942</v>
      </c>
    </row>
    <row r="3035" spans="1:21" x14ac:dyDescent="0.2">
      <c r="A3035">
        <v>5704</v>
      </c>
      <c r="B3035" t="s">
        <v>1697</v>
      </c>
      <c r="C3035" t="s">
        <v>17161</v>
      </c>
      <c r="D3035" t="s">
        <v>17162</v>
      </c>
      <c r="F3035" t="s">
        <v>8386</v>
      </c>
      <c r="G3035" t="s">
        <v>3387</v>
      </c>
      <c r="H3035" t="s">
        <v>3568</v>
      </c>
      <c r="I3035" t="s">
        <v>13773</v>
      </c>
      <c r="J3035" t="s">
        <v>5823</v>
      </c>
      <c r="K3035" t="s">
        <v>3422</v>
      </c>
      <c r="L3035" t="s">
        <v>17163</v>
      </c>
      <c r="M3035" t="s">
        <v>17164</v>
      </c>
      <c r="N3035" t="s">
        <v>17165</v>
      </c>
      <c r="S3035" t="s">
        <v>17166</v>
      </c>
      <c r="T3035" t="s">
        <v>17166</v>
      </c>
      <c r="U3035" t="s">
        <v>17166</v>
      </c>
    </row>
    <row r="3036" spans="1:21" ht="178.5" x14ac:dyDescent="0.2">
      <c r="A3036">
        <v>5705</v>
      </c>
      <c r="B3036" t="s">
        <v>1697</v>
      </c>
      <c r="C3036" t="s">
        <v>17167</v>
      </c>
      <c r="D3036" t="s">
        <v>17168</v>
      </c>
      <c r="F3036" t="s">
        <v>3778</v>
      </c>
      <c r="G3036" t="s">
        <v>7091</v>
      </c>
      <c r="H3036" t="s">
        <v>3444</v>
      </c>
      <c r="I3036" t="s">
        <v>17169</v>
      </c>
      <c r="J3036" t="s">
        <v>3496</v>
      </c>
      <c r="K3036" t="s">
        <v>3391</v>
      </c>
      <c r="L3036" t="s">
        <v>17170</v>
      </c>
      <c r="M3036" t="s">
        <v>17171</v>
      </c>
      <c r="N3036" s="54" t="s">
        <v>17172</v>
      </c>
      <c r="O3036" t="s">
        <v>7897</v>
      </c>
      <c r="P3036">
        <v>26</v>
      </c>
      <c r="Q3036" t="s">
        <v>4401</v>
      </c>
      <c r="R3036">
        <v>220</v>
      </c>
      <c r="S3036" t="s">
        <v>12585</v>
      </c>
      <c r="T3036" t="s">
        <v>12585</v>
      </c>
      <c r="U3036" t="s">
        <v>10014</v>
      </c>
    </row>
    <row r="3037" spans="1:21" x14ac:dyDescent="0.2">
      <c r="A3037">
        <v>5706</v>
      </c>
      <c r="B3037" t="s">
        <v>1697</v>
      </c>
      <c r="C3037" t="s">
        <v>17173</v>
      </c>
      <c r="D3037" t="s">
        <v>17174</v>
      </c>
      <c r="F3037" t="s">
        <v>9944</v>
      </c>
      <c r="G3037" t="s">
        <v>12935</v>
      </c>
      <c r="H3037" t="s">
        <v>19251</v>
      </c>
      <c r="I3037" t="s">
        <v>10011</v>
      </c>
      <c r="J3037" t="s">
        <v>3628</v>
      </c>
      <c r="K3037" t="s">
        <v>3422</v>
      </c>
      <c r="L3037" t="s">
        <v>17175</v>
      </c>
      <c r="M3037" t="s">
        <v>17176</v>
      </c>
      <c r="N3037" t="s">
        <v>3394</v>
      </c>
      <c r="Q3037" t="s">
        <v>4401</v>
      </c>
      <c r="R3037">
        <v>220</v>
      </c>
      <c r="S3037" t="s">
        <v>3966</v>
      </c>
      <c r="T3037" t="s">
        <v>3966</v>
      </c>
      <c r="U3037" t="s">
        <v>5311</v>
      </c>
    </row>
    <row r="3038" spans="1:21" x14ac:dyDescent="0.2">
      <c r="A3038">
        <v>5707</v>
      </c>
      <c r="B3038" t="s">
        <v>1697</v>
      </c>
      <c r="C3038" t="s">
        <v>17177</v>
      </c>
      <c r="D3038" t="s">
        <v>17178</v>
      </c>
      <c r="F3038" t="s">
        <v>3713</v>
      </c>
      <c r="G3038" t="s">
        <v>3625</v>
      </c>
      <c r="H3038" t="s">
        <v>3793</v>
      </c>
      <c r="I3038" t="s">
        <v>9938</v>
      </c>
      <c r="J3038" t="s">
        <v>6376</v>
      </c>
      <c r="K3038" t="s">
        <v>3430</v>
      </c>
      <c r="L3038" t="s">
        <v>17179</v>
      </c>
      <c r="M3038" t="s">
        <v>17180</v>
      </c>
      <c r="N3038" t="s">
        <v>3394</v>
      </c>
      <c r="O3038" t="s">
        <v>9934</v>
      </c>
      <c r="P3038">
        <v>85</v>
      </c>
      <c r="Q3038" t="s">
        <v>4401</v>
      </c>
      <c r="R3038">
        <v>220</v>
      </c>
      <c r="S3038" t="s">
        <v>17181</v>
      </c>
      <c r="T3038" t="s">
        <v>17181</v>
      </c>
      <c r="U3038" t="s">
        <v>4128</v>
      </c>
    </row>
    <row r="3039" spans="1:21" x14ac:dyDescent="0.2">
      <c r="A3039">
        <v>5708</v>
      </c>
      <c r="B3039" t="s">
        <v>1697</v>
      </c>
      <c r="C3039" t="s">
        <v>17182</v>
      </c>
      <c r="D3039" t="s">
        <v>17183</v>
      </c>
      <c r="F3039" t="s">
        <v>3669</v>
      </c>
      <c r="G3039" t="s">
        <v>3387</v>
      </c>
      <c r="H3039" t="s">
        <v>22364</v>
      </c>
      <c r="I3039" t="s">
        <v>10181</v>
      </c>
      <c r="J3039" t="s">
        <v>5570</v>
      </c>
      <c r="K3039" t="s">
        <v>3422</v>
      </c>
      <c r="L3039" t="s">
        <v>22365</v>
      </c>
      <c r="M3039" t="s">
        <v>22366</v>
      </c>
      <c r="N3039" t="s">
        <v>3433</v>
      </c>
      <c r="O3039" t="s">
        <v>7897</v>
      </c>
      <c r="P3039">
        <v>26</v>
      </c>
      <c r="Q3039" t="s">
        <v>4401</v>
      </c>
      <c r="R3039">
        <v>220</v>
      </c>
      <c r="S3039" t="s">
        <v>13427</v>
      </c>
      <c r="T3039" t="s">
        <v>13427</v>
      </c>
      <c r="U3039" t="s">
        <v>3805</v>
      </c>
    </row>
    <row r="3040" spans="1:21" x14ac:dyDescent="0.2">
      <c r="A3040">
        <v>5709</v>
      </c>
      <c r="B3040" t="s">
        <v>1697</v>
      </c>
      <c r="C3040" t="s">
        <v>22367</v>
      </c>
      <c r="D3040" t="s">
        <v>4997</v>
      </c>
      <c r="F3040" t="s">
        <v>4008</v>
      </c>
      <c r="G3040" t="s">
        <v>7763</v>
      </c>
      <c r="H3040" t="s">
        <v>22368</v>
      </c>
      <c r="I3040" t="s">
        <v>10214</v>
      </c>
      <c r="J3040" t="s">
        <v>7664</v>
      </c>
      <c r="K3040" t="s">
        <v>3430</v>
      </c>
      <c r="L3040" t="s">
        <v>17184</v>
      </c>
      <c r="M3040" t="s">
        <v>22369</v>
      </c>
      <c r="O3040" t="s">
        <v>9991</v>
      </c>
      <c r="P3040">
        <v>120</v>
      </c>
      <c r="Q3040" t="s">
        <v>4401</v>
      </c>
      <c r="R3040">
        <v>220</v>
      </c>
      <c r="S3040" t="s">
        <v>13876</v>
      </c>
      <c r="T3040" t="s">
        <v>13876</v>
      </c>
      <c r="U3040" t="s">
        <v>3805</v>
      </c>
    </row>
    <row r="3041" spans="1:21" x14ac:dyDescent="0.2">
      <c r="A3041">
        <v>571</v>
      </c>
      <c r="B3041" t="s">
        <v>1697</v>
      </c>
      <c r="C3041" t="s">
        <v>5647</v>
      </c>
      <c r="D3041" t="s">
        <v>5202</v>
      </c>
      <c r="F3041" t="s">
        <v>10362</v>
      </c>
      <c r="G3041" t="s">
        <v>3387</v>
      </c>
      <c r="H3041" t="s">
        <v>4174</v>
      </c>
      <c r="I3041" t="s">
        <v>22206</v>
      </c>
      <c r="J3041" t="s">
        <v>5823</v>
      </c>
      <c r="K3041" t="s">
        <v>3545</v>
      </c>
      <c r="L3041" t="s">
        <v>5648</v>
      </c>
      <c r="M3041" t="s">
        <v>5649</v>
      </c>
      <c r="O3041" t="s">
        <v>3395</v>
      </c>
      <c r="P3041">
        <v>78</v>
      </c>
      <c r="S3041" t="s">
        <v>17185</v>
      </c>
      <c r="T3041" t="s">
        <v>17185</v>
      </c>
      <c r="U3041" t="s">
        <v>17185</v>
      </c>
    </row>
    <row r="3042" spans="1:21" x14ac:dyDescent="0.2">
      <c r="A3042">
        <v>5710</v>
      </c>
      <c r="B3042" t="s">
        <v>1697</v>
      </c>
      <c r="C3042" t="s">
        <v>17186</v>
      </c>
      <c r="D3042" t="s">
        <v>17187</v>
      </c>
      <c r="F3042" t="s">
        <v>13809</v>
      </c>
      <c r="G3042" t="s">
        <v>4559</v>
      </c>
      <c r="H3042" t="s">
        <v>21706</v>
      </c>
      <c r="I3042" t="s">
        <v>10011</v>
      </c>
      <c r="J3042" t="s">
        <v>4858</v>
      </c>
      <c r="K3042" t="s">
        <v>3430</v>
      </c>
      <c r="L3042" t="s">
        <v>10023</v>
      </c>
      <c r="M3042" t="s">
        <v>17188</v>
      </c>
      <c r="N3042" t="s">
        <v>3394</v>
      </c>
      <c r="O3042" t="s">
        <v>9960</v>
      </c>
      <c r="P3042">
        <v>20</v>
      </c>
      <c r="Q3042" t="s">
        <v>4401</v>
      </c>
      <c r="R3042">
        <v>220</v>
      </c>
      <c r="S3042" t="s">
        <v>16821</v>
      </c>
      <c r="T3042" t="s">
        <v>16821</v>
      </c>
      <c r="U3042" t="s">
        <v>5311</v>
      </c>
    </row>
    <row r="3043" spans="1:21" x14ac:dyDescent="0.2">
      <c r="A3043">
        <v>5711</v>
      </c>
      <c r="B3043" t="s">
        <v>1697</v>
      </c>
      <c r="C3043" t="s">
        <v>17189</v>
      </c>
      <c r="D3043" t="s">
        <v>17190</v>
      </c>
      <c r="F3043" t="s">
        <v>3669</v>
      </c>
      <c r="G3043" t="s">
        <v>3435</v>
      </c>
      <c r="H3043" t="s">
        <v>7483</v>
      </c>
      <c r="I3043" t="s">
        <v>9938</v>
      </c>
      <c r="J3043" t="s">
        <v>5837</v>
      </c>
      <c r="K3043" t="s">
        <v>3430</v>
      </c>
      <c r="L3043" t="s">
        <v>17191</v>
      </c>
      <c r="M3043" t="s">
        <v>17192</v>
      </c>
      <c r="N3043" t="s">
        <v>3394</v>
      </c>
      <c r="O3043" t="s">
        <v>9991</v>
      </c>
      <c r="P3043">
        <v>120</v>
      </c>
      <c r="Q3043" t="s">
        <v>4401</v>
      </c>
      <c r="R3043">
        <v>220</v>
      </c>
      <c r="S3043" t="s">
        <v>16821</v>
      </c>
      <c r="T3043" t="s">
        <v>16821</v>
      </c>
      <c r="U3043" t="s">
        <v>4111</v>
      </c>
    </row>
    <row r="3044" spans="1:21" x14ac:dyDescent="0.2">
      <c r="A3044">
        <v>5712</v>
      </c>
      <c r="B3044" t="s">
        <v>1697</v>
      </c>
      <c r="C3044" t="s">
        <v>17193</v>
      </c>
      <c r="D3044" t="s">
        <v>17194</v>
      </c>
      <c r="F3044" t="s">
        <v>13257</v>
      </c>
      <c r="G3044" t="s">
        <v>3747</v>
      </c>
      <c r="H3044" t="s">
        <v>3800</v>
      </c>
      <c r="I3044" t="s">
        <v>13869</v>
      </c>
      <c r="J3044" t="s">
        <v>3628</v>
      </c>
      <c r="K3044" t="s">
        <v>3430</v>
      </c>
      <c r="L3044" t="s">
        <v>13778</v>
      </c>
      <c r="M3044" t="s">
        <v>17195</v>
      </c>
      <c r="N3044" t="s">
        <v>3433</v>
      </c>
      <c r="O3044" t="s">
        <v>9960</v>
      </c>
      <c r="P3044">
        <v>20</v>
      </c>
      <c r="Q3044" t="s">
        <v>4401</v>
      </c>
      <c r="R3044">
        <v>220</v>
      </c>
      <c r="S3044" t="s">
        <v>17196</v>
      </c>
      <c r="T3044" t="s">
        <v>17196</v>
      </c>
      <c r="U3044" t="s">
        <v>13801</v>
      </c>
    </row>
    <row r="3045" spans="1:21" x14ac:dyDescent="0.2">
      <c r="A3045">
        <v>5713</v>
      </c>
      <c r="B3045" t="s">
        <v>1697</v>
      </c>
      <c r="C3045" t="s">
        <v>17197</v>
      </c>
      <c r="D3045" t="s">
        <v>4997</v>
      </c>
      <c r="F3045" t="s">
        <v>4008</v>
      </c>
      <c r="G3045" t="s">
        <v>3387</v>
      </c>
      <c r="H3045" t="s">
        <v>3723</v>
      </c>
      <c r="I3045" t="s">
        <v>10214</v>
      </c>
      <c r="J3045" t="s">
        <v>3544</v>
      </c>
      <c r="K3045" t="s">
        <v>3430</v>
      </c>
      <c r="L3045" t="s">
        <v>17198</v>
      </c>
      <c r="M3045" t="s">
        <v>17199</v>
      </c>
      <c r="O3045" t="s">
        <v>9960</v>
      </c>
      <c r="P3045">
        <v>20</v>
      </c>
      <c r="Q3045" t="s">
        <v>4401</v>
      </c>
      <c r="R3045">
        <v>220</v>
      </c>
      <c r="S3045" t="s">
        <v>13876</v>
      </c>
      <c r="T3045" t="s">
        <v>13876</v>
      </c>
      <c r="U3045" t="s">
        <v>3805</v>
      </c>
    </row>
    <row r="3046" spans="1:21" x14ac:dyDescent="0.2">
      <c r="A3046">
        <v>5714</v>
      </c>
      <c r="B3046" t="s">
        <v>1697</v>
      </c>
      <c r="C3046" t="s">
        <v>17200</v>
      </c>
      <c r="D3046" t="s">
        <v>17201</v>
      </c>
      <c r="F3046" t="s">
        <v>4008</v>
      </c>
      <c r="G3046" t="s">
        <v>3747</v>
      </c>
      <c r="H3046" t="s">
        <v>4073</v>
      </c>
      <c r="I3046" t="s">
        <v>4761</v>
      </c>
      <c r="J3046" t="s">
        <v>3894</v>
      </c>
      <c r="K3046" t="s">
        <v>3430</v>
      </c>
      <c r="L3046" t="s">
        <v>17202</v>
      </c>
      <c r="M3046" t="s">
        <v>17203</v>
      </c>
      <c r="N3046" t="s">
        <v>4513</v>
      </c>
      <c r="O3046" t="s">
        <v>9934</v>
      </c>
      <c r="P3046">
        <v>85</v>
      </c>
      <c r="Q3046" t="s">
        <v>4401</v>
      </c>
      <c r="R3046">
        <v>220</v>
      </c>
      <c r="S3046" t="s">
        <v>7401</v>
      </c>
      <c r="T3046" t="s">
        <v>7401</v>
      </c>
      <c r="U3046" t="s">
        <v>3557</v>
      </c>
    </row>
    <row r="3047" spans="1:21" x14ac:dyDescent="0.2">
      <c r="A3047">
        <v>5715</v>
      </c>
      <c r="B3047" t="s">
        <v>1697</v>
      </c>
      <c r="C3047" t="s">
        <v>6063</v>
      </c>
      <c r="D3047" t="s">
        <v>17204</v>
      </c>
      <c r="F3047" t="s">
        <v>17205</v>
      </c>
      <c r="G3047" t="s">
        <v>9087</v>
      </c>
      <c r="H3047" t="s">
        <v>7663</v>
      </c>
      <c r="I3047" t="s">
        <v>9202</v>
      </c>
      <c r="J3047" t="s">
        <v>3671</v>
      </c>
      <c r="K3047" t="s">
        <v>3422</v>
      </c>
      <c r="L3047" t="s">
        <v>21707</v>
      </c>
      <c r="M3047" t="s">
        <v>6067</v>
      </c>
      <c r="N3047" t="s">
        <v>21341</v>
      </c>
      <c r="S3047" t="s">
        <v>21708</v>
      </c>
      <c r="T3047" t="s">
        <v>21708</v>
      </c>
      <c r="U3047" t="s">
        <v>21708</v>
      </c>
    </row>
    <row r="3048" spans="1:21" x14ac:dyDescent="0.2">
      <c r="A3048">
        <v>5716</v>
      </c>
      <c r="B3048" t="s">
        <v>1697</v>
      </c>
      <c r="C3048" t="s">
        <v>17206</v>
      </c>
      <c r="D3048" t="s">
        <v>17207</v>
      </c>
      <c r="F3048" t="s">
        <v>3669</v>
      </c>
      <c r="G3048" t="s">
        <v>3387</v>
      </c>
      <c r="H3048" t="s">
        <v>3640</v>
      </c>
      <c r="I3048" t="s">
        <v>9202</v>
      </c>
      <c r="J3048" t="s">
        <v>7605</v>
      </c>
      <c r="K3048" t="s">
        <v>3422</v>
      </c>
      <c r="L3048" t="s">
        <v>10877</v>
      </c>
      <c r="M3048" t="s">
        <v>17208</v>
      </c>
      <c r="O3048" t="s">
        <v>9991</v>
      </c>
      <c r="P3048">
        <v>120</v>
      </c>
      <c r="Q3048" t="s">
        <v>4401</v>
      </c>
      <c r="R3048">
        <v>220</v>
      </c>
      <c r="S3048" t="s">
        <v>11152</v>
      </c>
      <c r="T3048" t="s">
        <v>11152</v>
      </c>
      <c r="U3048" t="s">
        <v>10014</v>
      </c>
    </row>
    <row r="3049" spans="1:21" x14ac:dyDescent="0.2">
      <c r="A3049">
        <v>5717</v>
      </c>
      <c r="B3049" t="s">
        <v>1697</v>
      </c>
      <c r="C3049" t="s">
        <v>17209</v>
      </c>
      <c r="D3049" t="s">
        <v>17210</v>
      </c>
      <c r="F3049" t="s">
        <v>3669</v>
      </c>
      <c r="G3049" t="s">
        <v>18349</v>
      </c>
      <c r="H3049" t="s">
        <v>5269</v>
      </c>
      <c r="I3049" t="s">
        <v>22206</v>
      </c>
      <c r="J3049" t="s">
        <v>5823</v>
      </c>
      <c r="K3049" t="s">
        <v>3921</v>
      </c>
      <c r="L3049" t="s">
        <v>17211</v>
      </c>
      <c r="M3049" t="s">
        <v>17212</v>
      </c>
      <c r="N3049" t="s">
        <v>3637</v>
      </c>
    </row>
    <row r="3050" spans="1:21" x14ac:dyDescent="0.2">
      <c r="A3050">
        <v>5718</v>
      </c>
      <c r="B3050" t="s">
        <v>1697</v>
      </c>
      <c r="C3050" t="s">
        <v>6069</v>
      </c>
      <c r="D3050" t="s">
        <v>17213</v>
      </c>
      <c r="F3050" t="s">
        <v>3986</v>
      </c>
      <c r="G3050" t="s">
        <v>5547</v>
      </c>
      <c r="H3050" t="s">
        <v>7079</v>
      </c>
      <c r="I3050" t="s">
        <v>6193</v>
      </c>
      <c r="J3050" t="s">
        <v>6431</v>
      </c>
      <c r="K3050" t="s">
        <v>3422</v>
      </c>
      <c r="L3050" t="s">
        <v>17214</v>
      </c>
      <c r="M3050" t="s">
        <v>17215</v>
      </c>
      <c r="O3050" t="s">
        <v>6318</v>
      </c>
      <c r="P3050">
        <v>24</v>
      </c>
      <c r="Q3050" t="s">
        <v>4401</v>
      </c>
      <c r="R3050">
        <v>222</v>
      </c>
      <c r="S3050" t="s">
        <v>17216</v>
      </c>
      <c r="T3050" t="s">
        <v>17216</v>
      </c>
      <c r="U3050" t="s">
        <v>4536</v>
      </c>
    </row>
    <row r="3051" spans="1:21" x14ac:dyDescent="0.2">
      <c r="A3051">
        <v>5719</v>
      </c>
      <c r="B3051" t="s">
        <v>1697</v>
      </c>
      <c r="C3051" t="s">
        <v>17217</v>
      </c>
      <c r="D3051" t="s">
        <v>17218</v>
      </c>
      <c r="F3051" t="s">
        <v>8977</v>
      </c>
      <c r="G3051" t="s">
        <v>3387</v>
      </c>
      <c r="H3051" t="s">
        <v>8172</v>
      </c>
      <c r="I3051" t="s">
        <v>22206</v>
      </c>
      <c r="J3051" t="s">
        <v>5823</v>
      </c>
      <c r="K3051" t="s">
        <v>3422</v>
      </c>
      <c r="L3051" t="s">
        <v>17219</v>
      </c>
      <c r="M3051" t="s">
        <v>17220</v>
      </c>
      <c r="O3051" t="s">
        <v>3665</v>
      </c>
      <c r="P3051">
        <v>85</v>
      </c>
      <c r="S3051" t="s">
        <v>12734</v>
      </c>
      <c r="T3051" t="s">
        <v>12734</v>
      </c>
      <c r="U3051" t="s">
        <v>12734</v>
      </c>
    </row>
    <row r="3052" spans="1:21" x14ac:dyDescent="0.2">
      <c r="A3052">
        <v>572</v>
      </c>
      <c r="B3052" t="s">
        <v>1697</v>
      </c>
      <c r="C3052" t="s">
        <v>17221</v>
      </c>
      <c r="D3052" t="s">
        <v>5202</v>
      </c>
      <c r="F3052" t="s">
        <v>7919</v>
      </c>
      <c r="G3052" t="s">
        <v>3535</v>
      </c>
      <c r="H3052" t="s">
        <v>9836</v>
      </c>
      <c r="I3052" t="s">
        <v>22206</v>
      </c>
      <c r="J3052" t="s">
        <v>5823</v>
      </c>
      <c r="K3052" t="s">
        <v>3497</v>
      </c>
      <c r="L3052" t="s">
        <v>17222</v>
      </c>
      <c r="M3052" t="s">
        <v>17223</v>
      </c>
      <c r="O3052" t="s">
        <v>3395</v>
      </c>
      <c r="P3052">
        <v>78</v>
      </c>
      <c r="S3052" t="s">
        <v>17224</v>
      </c>
      <c r="T3052" t="s">
        <v>17224</v>
      </c>
      <c r="U3052" t="s">
        <v>17224</v>
      </c>
    </row>
    <row r="3053" spans="1:21" x14ac:dyDescent="0.2">
      <c r="A3053">
        <v>5720</v>
      </c>
      <c r="B3053" t="s">
        <v>1697</v>
      </c>
      <c r="C3053" t="s">
        <v>17225</v>
      </c>
      <c r="D3053" t="s">
        <v>4678</v>
      </c>
      <c r="E3053" t="s">
        <v>20884</v>
      </c>
      <c r="F3053" t="s">
        <v>7954</v>
      </c>
      <c r="G3053" t="s">
        <v>21589</v>
      </c>
      <c r="H3053" t="s">
        <v>4174</v>
      </c>
      <c r="I3053" t="s">
        <v>22206</v>
      </c>
      <c r="J3053" t="s">
        <v>5823</v>
      </c>
      <c r="K3053" t="s">
        <v>5340</v>
      </c>
      <c r="L3053" t="s">
        <v>17226</v>
      </c>
      <c r="M3053" t="s">
        <v>17227</v>
      </c>
      <c r="O3053" t="s">
        <v>10336</v>
      </c>
      <c r="P3053">
        <v>124</v>
      </c>
      <c r="S3053" t="s">
        <v>5818</v>
      </c>
      <c r="T3053" t="s">
        <v>5818</v>
      </c>
      <c r="U3053" t="s">
        <v>5818</v>
      </c>
    </row>
    <row r="3054" spans="1:21" x14ac:dyDescent="0.2">
      <c r="A3054">
        <v>5721</v>
      </c>
      <c r="B3054" t="s">
        <v>1697</v>
      </c>
      <c r="C3054" t="s">
        <v>17228</v>
      </c>
      <c r="D3054" t="s">
        <v>4678</v>
      </c>
      <c r="E3054" t="s">
        <v>20884</v>
      </c>
      <c r="F3054" t="s">
        <v>7954</v>
      </c>
      <c r="G3054" t="s">
        <v>3387</v>
      </c>
      <c r="H3054" t="s">
        <v>4174</v>
      </c>
      <c r="I3054" t="s">
        <v>13212</v>
      </c>
      <c r="J3054" t="s">
        <v>5477</v>
      </c>
      <c r="K3054" t="s">
        <v>5340</v>
      </c>
      <c r="L3054" t="s">
        <v>17229</v>
      </c>
      <c r="M3054" t="s">
        <v>17230</v>
      </c>
      <c r="O3054" t="s">
        <v>10336</v>
      </c>
      <c r="P3054">
        <v>124</v>
      </c>
      <c r="S3054" t="s">
        <v>5818</v>
      </c>
      <c r="T3054" t="s">
        <v>5818</v>
      </c>
      <c r="U3054" t="s">
        <v>5818</v>
      </c>
    </row>
    <row r="3055" spans="1:21" x14ac:dyDescent="0.2">
      <c r="A3055">
        <v>5722</v>
      </c>
      <c r="B3055" t="s">
        <v>1697</v>
      </c>
      <c r="C3055" t="s">
        <v>17231</v>
      </c>
      <c r="D3055" t="s">
        <v>6925</v>
      </c>
      <c r="F3055" t="s">
        <v>3713</v>
      </c>
      <c r="G3055" t="s">
        <v>3747</v>
      </c>
      <c r="H3055" t="s">
        <v>3819</v>
      </c>
      <c r="I3055" t="s">
        <v>5451</v>
      </c>
      <c r="J3055" t="s">
        <v>3496</v>
      </c>
      <c r="K3055" t="s">
        <v>3430</v>
      </c>
      <c r="L3055" t="s">
        <v>17232</v>
      </c>
      <c r="M3055" t="s">
        <v>17233</v>
      </c>
      <c r="N3055" t="s">
        <v>4513</v>
      </c>
      <c r="O3055" t="s">
        <v>12208</v>
      </c>
      <c r="P3055">
        <v>85</v>
      </c>
      <c r="Q3055" t="s">
        <v>4401</v>
      </c>
      <c r="R3055">
        <v>220</v>
      </c>
      <c r="S3055" t="s">
        <v>17234</v>
      </c>
      <c r="T3055" t="s">
        <v>17234</v>
      </c>
      <c r="U3055" t="s">
        <v>3557</v>
      </c>
    </row>
    <row r="3056" spans="1:21" x14ac:dyDescent="0.2">
      <c r="A3056">
        <v>5723</v>
      </c>
      <c r="B3056" t="s">
        <v>1697</v>
      </c>
      <c r="C3056" t="s">
        <v>23120</v>
      </c>
      <c r="D3056" t="s">
        <v>17235</v>
      </c>
      <c r="F3056" t="s">
        <v>3992</v>
      </c>
      <c r="G3056" t="s">
        <v>4016</v>
      </c>
      <c r="H3056" t="s">
        <v>3873</v>
      </c>
      <c r="I3056" t="s">
        <v>22251</v>
      </c>
      <c r="J3056" t="s">
        <v>4624</v>
      </c>
      <c r="K3056" t="s">
        <v>3430</v>
      </c>
      <c r="L3056" t="s">
        <v>17236</v>
      </c>
      <c r="M3056" t="s">
        <v>17237</v>
      </c>
      <c r="O3056" t="s">
        <v>9934</v>
      </c>
      <c r="P3056">
        <v>85</v>
      </c>
      <c r="Q3056" t="s">
        <v>4401</v>
      </c>
      <c r="R3056">
        <v>220</v>
      </c>
      <c r="S3056" t="s">
        <v>16821</v>
      </c>
      <c r="T3056" t="s">
        <v>16821</v>
      </c>
      <c r="U3056" t="s">
        <v>14635</v>
      </c>
    </row>
    <row r="3057" spans="1:21" x14ac:dyDescent="0.2">
      <c r="A3057">
        <v>5724</v>
      </c>
      <c r="B3057" t="s">
        <v>1697</v>
      </c>
      <c r="C3057" t="s">
        <v>17238</v>
      </c>
      <c r="D3057" t="s">
        <v>17239</v>
      </c>
      <c r="F3057" t="s">
        <v>13772</v>
      </c>
      <c r="G3057" t="s">
        <v>7763</v>
      </c>
      <c r="H3057" t="s">
        <v>4551</v>
      </c>
      <c r="I3057" t="s">
        <v>22206</v>
      </c>
      <c r="J3057" t="s">
        <v>5823</v>
      </c>
      <c r="K3057" t="s">
        <v>3422</v>
      </c>
      <c r="L3057" t="s">
        <v>17240</v>
      </c>
      <c r="M3057" t="s">
        <v>17241</v>
      </c>
      <c r="N3057" t="s">
        <v>3637</v>
      </c>
    </row>
    <row r="3058" spans="1:21" x14ac:dyDescent="0.2">
      <c r="A3058">
        <v>5725</v>
      </c>
      <c r="B3058" t="s">
        <v>1697</v>
      </c>
      <c r="C3058" t="s">
        <v>17242</v>
      </c>
      <c r="D3058" t="s">
        <v>17243</v>
      </c>
      <c r="F3058" t="s">
        <v>3799</v>
      </c>
      <c r="G3058" t="s">
        <v>3387</v>
      </c>
      <c r="H3058" t="s">
        <v>22283</v>
      </c>
      <c r="I3058" t="s">
        <v>10214</v>
      </c>
      <c r="J3058" t="s">
        <v>20949</v>
      </c>
      <c r="K3058" t="s">
        <v>3422</v>
      </c>
      <c r="L3058" t="s">
        <v>17244</v>
      </c>
      <c r="M3058" t="s">
        <v>17245</v>
      </c>
      <c r="N3058" t="s">
        <v>3433</v>
      </c>
      <c r="O3058" t="s">
        <v>4520</v>
      </c>
      <c r="P3058">
        <v>86</v>
      </c>
      <c r="Q3058" t="s">
        <v>4401</v>
      </c>
      <c r="R3058">
        <v>220</v>
      </c>
      <c r="S3058" t="s">
        <v>13035</v>
      </c>
      <c r="T3058" t="s">
        <v>13035</v>
      </c>
      <c r="U3058" t="s">
        <v>3805</v>
      </c>
    </row>
    <row r="3059" spans="1:21" x14ac:dyDescent="0.2">
      <c r="A3059">
        <v>5726</v>
      </c>
      <c r="B3059" t="s">
        <v>1697</v>
      </c>
      <c r="C3059" t="s">
        <v>17246</v>
      </c>
      <c r="D3059" t="s">
        <v>17247</v>
      </c>
      <c r="F3059" t="s">
        <v>4008</v>
      </c>
      <c r="G3059" t="s">
        <v>3435</v>
      </c>
      <c r="H3059" t="s">
        <v>17248</v>
      </c>
      <c r="I3059" t="s">
        <v>10214</v>
      </c>
      <c r="J3059" t="s">
        <v>3437</v>
      </c>
      <c r="K3059" t="s">
        <v>3422</v>
      </c>
      <c r="L3059" t="s">
        <v>17249</v>
      </c>
      <c r="M3059" t="s">
        <v>17250</v>
      </c>
      <c r="N3059" t="s">
        <v>3433</v>
      </c>
      <c r="O3059" t="s">
        <v>7897</v>
      </c>
      <c r="P3059">
        <v>26</v>
      </c>
      <c r="Q3059" t="s">
        <v>4401</v>
      </c>
      <c r="R3059">
        <v>220</v>
      </c>
      <c r="S3059" t="s">
        <v>14440</v>
      </c>
      <c r="T3059" t="s">
        <v>14440</v>
      </c>
      <c r="U3059" t="s">
        <v>3805</v>
      </c>
    </row>
    <row r="3060" spans="1:21" x14ac:dyDescent="0.2">
      <c r="A3060">
        <v>5727</v>
      </c>
      <c r="B3060" t="s">
        <v>1697</v>
      </c>
      <c r="C3060" t="s">
        <v>17251</v>
      </c>
      <c r="D3060" t="s">
        <v>17252</v>
      </c>
      <c r="F3060" t="s">
        <v>6728</v>
      </c>
      <c r="G3060" t="s">
        <v>7091</v>
      </c>
      <c r="H3060" t="s">
        <v>17253</v>
      </c>
      <c r="I3060" t="s">
        <v>13940</v>
      </c>
      <c r="J3060" t="s">
        <v>3671</v>
      </c>
      <c r="K3060" t="s">
        <v>3497</v>
      </c>
      <c r="L3060" t="s">
        <v>17254</v>
      </c>
      <c r="M3060" t="s">
        <v>17255</v>
      </c>
      <c r="O3060" t="s">
        <v>10256</v>
      </c>
      <c r="P3060">
        <v>29</v>
      </c>
      <c r="Q3060" t="s">
        <v>4401</v>
      </c>
      <c r="R3060">
        <v>221</v>
      </c>
      <c r="S3060" t="s">
        <v>9111</v>
      </c>
      <c r="T3060" t="s">
        <v>9111</v>
      </c>
      <c r="U3060" t="s">
        <v>5036</v>
      </c>
    </row>
    <row r="3061" spans="1:21" x14ac:dyDescent="0.2">
      <c r="A3061">
        <v>5728</v>
      </c>
      <c r="B3061" t="s">
        <v>1697</v>
      </c>
      <c r="C3061" t="s">
        <v>17256</v>
      </c>
      <c r="D3061" t="s">
        <v>17257</v>
      </c>
      <c r="F3061" t="s">
        <v>8977</v>
      </c>
      <c r="G3061" t="s">
        <v>6905</v>
      </c>
      <c r="H3061" t="s">
        <v>5062</v>
      </c>
      <c r="I3061" t="s">
        <v>22206</v>
      </c>
      <c r="J3061" t="s">
        <v>5823</v>
      </c>
      <c r="K3061" t="s">
        <v>3430</v>
      </c>
      <c r="L3061" t="s">
        <v>17258</v>
      </c>
      <c r="M3061" t="s">
        <v>17259</v>
      </c>
      <c r="O3061" t="s">
        <v>6146</v>
      </c>
      <c r="P3061">
        <v>25</v>
      </c>
      <c r="S3061" t="s">
        <v>8665</v>
      </c>
      <c r="T3061" t="s">
        <v>8665</v>
      </c>
      <c r="U3061" t="s">
        <v>8665</v>
      </c>
    </row>
    <row r="3062" spans="1:21" x14ac:dyDescent="0.2">
      <c r="A3062">
        <v>5729</v>
      </c>
      <c r="B3062" t="s">
        <v>1697</v>
      </c>
      <c r="C3062" t="s">
        <v>17260</v>
      </c>
      <c r="D3062" t="s">
        <v>17261</v>
      </c>
      <c r="F3062" t="s">
        <v>3669</v>
      </c>
      <c r="G3062" t="s">
        <v>16559</v>
      </c>
      <c r="H3062" t="s">
        <v>3543</v>
      </c>
      <c r="I3062" t="s">
        <v>9232</v>
      </c>
      <c r="J3062" t="s">
        <v>3628</v>
      </c>
      <c r="K3062" t="s">
        <v>3430</v>
      </c>
      <c r="L3062" t="s">
        <v>17262</v>
      </c>
      <c r="M3062" t="s">
        <v>17263</v>
      </c>
      <c r="N3062" t="s">
        <v>3433</v>
      </c>
      <c r="O3062" t="s">
        <v>10063</v>
      </c>
      <c r="P3062">
        <v>25</v>
      </c>
      <c r="Q3062" t="s">
        <v>4401</v>
      </c>
      <c r="R3062">
        <v>221</v>
      </c>
      <c r="S3062" t="s">
        <v>17264</v>
      </c>
      <c r="T3062" t="s">
        <v>17264</v>
      </c>
      <c r="U3062" t="s">
        <v>10148</v>
      </c>
    </row>
    <row r="3063" spans="1:21" x14ac:dyDescent="0.2">
      <c r="A3063">
        <v>573</v>
      </c>
      <c r="B3063" t="s">
        <v>1697</v>
      </c>
      <c r="C3063" t="s">
        <v>17265</v>
      </c>
      <c r="D3063" t="s">
        <v>5202</v>
      </c>
      <c r="F3063" t="s">
        <v>7919</v>
      </c>
      <c r="G3063" t="s">
        <v>3387</v>
      </c>
      <c r="H3063" t="s">
        <v>4174</v>
      </c>
      <c r="I3063" t="s">
        <v>22206</v>
      </c>
      <c r="J3063" t="s">
        <v>5823</v>
      </c>
      <c r="K3063" t="s">
        <v>3497</v>
      </c>
      <c r="L3063" t="s">
        <v>17266</v>
      </c>
      <c r="M3063" t="s">
        <v>17267</v>
      </c>
      <c r="O3063" t="s">
        <v>3395</v>
      </c>
      <c r="P3063">
        <v>78</v>
      </c>
      <c r="S3063" t="s">
        <v>17224</v>
      </c>
      <c r="T3063" t="s">
        <v>17224</v>
      </c>
      <c r="U3063" t="s">
        <v>17224</v>
      </c>
    </row>
    <row r="3064" spans="1:21" x14ac:dyDescent="0.2">
      <c r="A3064">
        <v>5730</v>
      </c>
      <c r="B3064" t="s">
        <v>1697</v>
      </c>
      <c r="C3064" t="s">
        <v>17268</v>
      </c>
      <c r="D3064" t="s">
        <v>17269</v>
      </c>
      <c r="F3064" t="s">
        <v>3669</v>
      </c>
      <c r="G3064" t="s">
        <v>7507</v>
      </c>
      <c r="H3064" t="s">
        <v>3662</v>
      </c>
      <c r="I3064" t="s">
        <v>17270</v>
      </c>
      <c r="J3064" t="s">
        <v>3587</v>
      </c>
      <c r="K3064" t="s">
        <v>3430</v>
      </c>
      <c r="L3064" t="s">
        <v>17271</v>
      </c>
      <c r="M3064" t="s">
        <v>17272</v>
      </c>
      <c r="N3064" t="s">
        <v>3433</v>
      </c>
      <c r="O3064" t="s">
        <v>6125</v>
      </c>
      <c r="P3064">
        <v>123</v>
      </c>
      <c r="Q3064" t="s">
        <v>4401</v>
      </c>
      <c r="R3064">
        <v>221</v>
      </c>
      <c r="S3064" t="s">
        <v>14774</v>
      </c>
      <c r="T3064" t="s">
        <v>14774</v>
      </c>
      <c r="U3064" t="s">
        <v>8202</v>
      </c>
    </row>
    <row r="3065" spans="1:21" x14ac:dyDescent="0.2">
      <c r="A3065">
        <v>5731</v>
      </c>
      <c r="B3065" t="s">
        <v>1697</v>
      </c>
      <c r="C3065" t="s">
        <v>17273</v>
      </c>
      <c r="D3065" t="s">
        <v>17274</v>
      </c>
      <c r="F3065" t="s">
        <v>4008</v>
      </c>
      <c r="G3065" t="s">
        <v>7763</v>
      </c>
      <c r="H3065" t="s">
        <v>4551</v>
      </c>
      <c r="I3065" t="s">
        <v>22206</v>
      </c>
      <c r="J3065" t="s">
        <v>5823</v>
      </c>
      <c r="K3065" t="s">
        <v>3430</v>
      </c>
      <c r="L3065" t="s">
        <v>17275</v>
      </c>
      <c r="M3065" t="s">
        <v>17276</v>
      </c>
      <c r="N3065" t="s">
        <v>3637</v>
      </c>
    </row>
    <row r="3066" spans="1:21" x14ac:dyDescent="0.2">
      <c r="A3066">
        <v>5732</v>
      </c>
      <c r="B3066" t="s">
        <v>1697</v>
      </c>
      <c r="C3066" t="s">
        <v>17277</v>
      </c>
      <c r="D3066" t="s">
        <v>5202</v>
      </c>
      <c r="E3066" t="s">
        <v>20879</v>
      </c>
      <c r="F3066" t="s">
        <v>7919</v>
      </c>
      <c r="G3066" t="s">
        <v>21038</v>
      </c>
      <c r="H3066" t="s">
        <v>8048</v>
      </c>
      <c r="I3066" t="s">
        <v>22206</v>
      </c>
      <c r="J3066" t="s">
        <v>5823</v>
      </c>
      <c r="K3066" t="s">
        <v>3430</v>
      </c>
      <c r="L3066" t="s">
        <v>17278</v>
      </c>
      <c r="M3066" t="s">
        <v>17279</v>
      </c>
      <c r="O3066" t="s">
        <v>6146</v>
      </c>
      <c r="P3066">
        <v>25</v>
      </c>
      <c r="S3066" t="s">
        <v>16821</v>
      </c>
      <c r="T3066" t="s">
        <v>16821</v>
      </c>
      <c r="U3066" t="s">
        <v>16821</v>
      </c>
    </row>
    <row r="3067" spans="1:21" x14ac:dyDescent="0.2">
      <c r="A3067">
        <v>5733</v>
      </c>
      <c r="B3067" t="s">
        <v>1697</v>
      </c>
      <c r="C3067" t="s">
        <v>17280</v>
      </c>
      <c r="D3067" t="s">
        <v>17281</v>
      </c>
      <c r="F3067" t="s">
        <v>8977</v>
      </c>
      <c r="G3067" t="s">
        <v>9413</v>
      </c>
      <c r="H3067" t="s">
        <v>21709</v>
      </c>
      <c r="I3067" t="s">
        <v>17282</v>
      </c>
      <c r="J3067" t="s">
        <v>12275</v>
      </c>
      <c r="K3067" t="s">
        <v>3430</v>
      </c>
      <c r="L3067" t="s">
        <v>17283</v>
      </c>
      <c r="M3067" t="s">
        <v>17284</v>
      </c>
      <c r="O3067" t="s">
        <v>6125</v>
      </c>
      <c r="P3067">
        <v>123</v>
      </c>
      <c r="S3067" t="s">
        <v>4061</v>
      </c>
      <c r="T3067" t="s">
        <v>4061</v>
      </c>
      <c r="U3067" t="s">
        <v>4061</v>
      </c>
    </row>
    <row r="3068" spans="1:21" x14ac:dyDescent="0.2">
      <c r="A3068">
        <v>5734</v>
      </c>
      <c r="B3068" t="s">
        <v>1697</v>
      </c>
      <c r="C3068" t="s">
        <v>17285</v>
      </c>
      <c r="D3068" t="s">
        <v>5202</v>
      </c>
      <c r="F3068" t="s">
        <v>7919</v>
      </c>
      <c r="G3068" t="s">
        <v>8280</v>
      </c>
      <c r="H3068" t="s">
        <v>4174</v>
      </c>
      <c r="I3068" t="s">
        <v>22206</v>
      </c>
      <c r="J3068" t="s">
        <v>5823</v>
      </c>
      <c r="K3068" t="s">
        <v>3391</v>
      </c>
      <c r="L3068" t="s">
        <v>17286</v>
      </c>
      <c r="M3068" t="s">
        <v>17287</v>
      </c>
      <c r="O3068" t="s">
        <v>6116</v>
      </c>
      <c r="P3068">
        <v>23</v>
      </c>
      <c r="S3068" t="s">
        <v>17132</v>
      </c>
      <c r="T3068" t="s">
        <v>17132</v>
      </c>
      <c r="U3068" t="s">
        <v>17132</v>
      </c>
    </row>
    <row r="3069" spans="1:21" x14ac:dyDescent="0.2">
      <c r="A3069">
        <v>5735</v>
      </c>
      <c r="B3069" t="s">
        <v>3416</v>
      </c>
      <c r="C3069" t="s">
        <v>1253</v>
      </c>
      <c r="D3069" t="s">
        <v>17288</v>
      </c>
      <c r="F3069" t="s">
        <v>3419</v>
      </c>
      <c r="G3069" t="s">
        <v>3420</v>
      </c>
      <c r="H3069" t="s">
        <v>3421</v>
      </c>
      <c r="I3069" t="s">
        <v>22206</v>
      </c>
      <c r="J3069" t="s">
        <v>5823</v>
      </c>
      <c r="K3069" t="s">
        <v>3921</v>
      </c>
      <c r="L3069" t="s">
        <v>17289</v>
      </c>
      <c r="M3069" t="s">
        <v>17290</v>
      </c>
      <c r="S3069" t="s">
        <v>8567</v>
      </c>
      <c r="T3069" t="s">
        <v>8567</v>
      </c>
      <c r="U3069" t="s">
        <v>8567</v>
      </c>
    </row>
    <row r="3070" spans="1:21" x14ac:dyDescent="0.2">
      <c r="A3070">
        <v>5736</v>
      </c>
      <c r="B3070" t="s">
        <v>1697</v>
      </c>
      <c r="C3070" t="s">
        <v>17291</v>
      </c>
      <c r="D3070" t="s">
        <v>17292</v>
      </c>
      <c r="F3070" t="s">
        <v>3669</v>
      </c>
      <c r="G3070" t="s">
        <v>3387</v>
      </c>
      <c r="H3070" t="s">
        <v>3723</v>
      </c>
      <c r="I3070" t="s">
        <v>5139</v>
      </c>
      <c r="J3070" t="s">
        <v>17293</v>
      </c>
      <c r="K3070" t="s">
        <v>3422</v>
      </c>
      <c r="L3070" t="s">
        <v>17294</v>
      </c>
      <c r="M3070" t="s">
        <v>17295</v>
      </c>
      <c r="N3070" t="s">
        <v>3394</v>
      </c>
      <c r="O3070" t="s">
        <v>10110</v>
      </c>
      <c r="P3070">
        <v>36</v>
      </c>
      <c r="Q3070" t="s">
        <v>6350</v>
      </c>
      <c r="R3070">
        <v>232</v>
      </c>
      <c r="S3070" t="s">
        <v>11288</v>
      </c>
      <c r="T3070" t="s">
        <v>11288</v>
      </c>
      <c r="U3070" t="s">
        <v>4119</v>
      </c>
    </row>
    <row r="3071" spans="1:21" x14ac:dyDescent="0.2">
      <c r="A3071">
        <v>5737</v>
      </c>
      <c r="B3071" t="s">
        <v>1697</v>
      </c>
      <c r="C3071" t="s">
        <v>17296</v>
      </c>
      <c r="D3071" t="s">
        <v>17297</v>
      </c>
      <c r="F3071" t="s">
        <v>3986</v>
      </c>
      <c r="G3071" t="s">
        <v>7091</v>
      </c>
      <c r="H3071" t="s">
        <v>3819</v>
      </c>
      <c r="I3071" t="s">
        <v>13940</v>
      </c>
      <c r="J3071" t="s">
        <v>3679</v>
      </c>
      <c r="K3071" t="s">
        <v>3422</v>
      </c>
      <c r="L3071" t="s">
        <v>17298</v>
      </c>
      <c r="M3071" t="s">
        <v>17299</v>
      </c>
      <c r="O3071" t="s">
        <v>10256</v>
      </c>
      <c r="P3071">
        <v>29</v>
      </c>
      <c r="Q3071" t="s">
        <v>4401</v>
      </c>
      <c r="R3071">
        <v>221</v>
      </c>
      <c r="S3071" t="s">
        <v>9111</v>
      </c>
      <c r="T3071" t="s">
        <v>9111</v>
      </c>
      <c r="U3071" t="s">
        <v>5036</v>
      </c>
    </row>
    <row r="3072" spans="1:21" x14ac:dyDescent="0.2">
      <c r="A3072">
        <v>5738</v>
      </c>
      <c r="B3072" t="s">
        <v>1697</v>
      </c>
      <c r="C3072" t="s">
        <v>17300</v>
      </c>
      <c r="D3072" t="s">
        <v>4678</v>
      </c>
      <c r="E3072" t="s">
        <v>20884</v>
      </c>
      <c r="F3072" t="s">
        <v>7954</v>
      </c>
      <c r="G3072" t="s">
        <v>11318</v>
      </c>
      <c r="H3072" t="s">
        <v>4174</v>
      </c>
      <c r="I3072" t="s">
        <v>22206</v>
      </c>
      <c r="J3072" t="s">
        <v>5823</v>
      </c>
      <c r="K3072" t="s">
        <v>5340</v>
      </c>
      <c r="L3072" t="s">
        <v>17301</v>
      </c>
      <c r="M3072" t="s">
        <v>17302</v>
      </c>
      <c r="O3072" t="s">
        <v>10336</v>
      </c>
      <c r="P3072">
        <v>124</v>
      </c>
      <c r="S3072" t="s">
        <v>5818</v>
      </c>
      <c r="T3072" t="s">
        <v>5818</v>
      </c>
      <c r="U3072" t="s">
        <v>5818</v>
      </c>
    </row>
    <row r="3073" spans="1:21" x14ac:dyDescent="0.2">
      <c r="A3073">
        <v>5739</v>
      </c>
      <c r="B3073" t="s">
        <v>1697</v>
      </c>
      <c r="C3073" t="s">
        <v>13847</v>
      </c>
      <c r="D3073" t="s">
        <v>17303</v>
      </c>
      <c r="F3073" t="s">
        <v>3552</v>
      </c>
      <c r="G3073" t="s">
        <v>14072</v>
      </c>
      <c r="H3073" t="s">
        <v>7483</v>
      </c>
      <c r="I3073" t="s">
        <v>6043</v>
      </c>
      <c r="J3073" t="s">
        <v>4033</v>
      </c>
      <c r="K3073" t="s">
        <v>3430</v>
      </c>
      <c r="L3073" t="s">
        <v>17304</v>
      </c>
      <c r="M3073" t="s">
        <v>17305</v>
      </c>
      <c r="O3073" t="s">
        <v>10063</v>
      </c>
      <c r="P3073">
        <v>25</v>
      </c>
      <c r="Q3073" t="s">
        <v>4401</v>
      </c>
      <c r="R3073">
        <v>221</v>
      </c>
      <c r="S3073" t="s">
        <v>17306</v>
      </c>
      <c r="T3073" t="s">
        <v>17306</v>
      </c>
      <c r="U3073" t="s">
        <v>4813</v>
      </c>
    </row>
    <row r="3074" spans="1:21" x14ac:dyDescent="0.2">
      <c r="A3074">
        <v>574</v>
      </c>
      <c r="B3074" t="s">
        <v>1697</v>
      </c>
      <c r="C3074" t="s">
        <v>5663</v>
      </c>
      <c r="D3074" t="s">
        <v>5202</v>
      </c>
      <c r="F3074" t="s">
        <v>10362</v>
      </c>
      <c r="G3074" t="s">
        <v>3625</v>
      </c>
      <c r="H3074" t="s">
        <v>4174</v>
      </c>
      <c r="I3074" t="s">
        <v>22206</v>
      </c>
      <c r="J3074" t="s">
        <v>5823</v>
      </c>
      <c r="K3074" t="s">
        <v>3497</v>
      </c>
      <c r="L3074" t="s">
        <v>5665</v>
      </c>
      <c r="M3074" t="s">
        <v>5666</v>
      </c>
      <c r="O3074" t="s">
        <v>5988</v>
      </c>
      <c r="P3074">
        <v>84</v>
      </c>
      <c r="S3074" t="s">
        <v>17224</v>
      </c>
      <c r="T3074" t="s">
        <v>17224</v>
      </c>
      <c r="U3074" t="s">
        <v>17224</v>
      </c>
    </row>
    <row r="3075" spans="1:21" x14ac:dyDescent="0.2">
      <c r="A3075">
        <v>5740</v>
      </c>
      <c r="B3075" t="s">
        <v>1697</v>
      </c>
      <c r="C3075" t="s">
        <v>17307</v>
      </c>
      <c r="D3075" t="s">
        <v>17308</v>
      </c>
      <c r="F3075" t="s">
        <v>4008</v>
      </c>
      <c r="G3075" t="s">
        <v>3747</v>
      </c>
      <c r="H3075" t="s">
        <v>4503</v>
      </c>
      <c r="I3075" t="s">
        <v>9202</v>
      </c>
      <c r="J3075" t="s">
        <v>6431</v>
      </c>
      <c r="K3075" t="s">
        <v>3430</v>
      </c>
      <c r="L3075" t="s">
        <v>17309</v>
      </c>
      <c r="M3075" t="s">
        <v>17310</v>
      </c>
      <c r="O3075" t="s">
        <v>20894</v>
      </c>
      <c r="P3075">
        <v>125</v>
      </c>
      <c r="Q3075" t="s">
        <v>4401</v>
      </c>
      <c r="R3075">
        <v>222</v>
      </c>
      <c r="S3075" t="s">
        <v>17216</v>
      </c>
      <c r="T3075" t="s">
        <v>17216</v>
      </c>
      <c r="U3075" t="s">
        <v>13934</v>
      </c>
    </row>
    <row r="3076" spans="1:21" x14ac:dyDescent="0.2">
      <c r="A3076">
        <v>5741</v>
      </c>
      <c r="B3076" t="s">
        <v>1697</v>
      </c>
      <c r="C3076" t="s">
        <v>17311</v>
      </c>
      <c r="D3076" t="s">
        <v>4678</v>
      </c>
      <c r="E3076" t="s">
        <v>20884</v>
      </c>
      <c r="F3076" t="s">
        <v>7954</v>
      </c>
      <c r="G3076" t="s">
        <v>5888</v>
      </c>
      <c r="H3076" t="s">
        <v>10997</v>
      </c>
      <c r="I3076" t="s">
        <v>22206</v>
      </c>
      <c r="J3076" t="s">
        <v>5823</v>
      </c>
      <c r="K3076" t="s">
        <v>3497</v>
      </c>
      <c r="L3076" t="s">
        <v>17312</v>
      </c>
      <c r="M3076" t="s">
        <v>17313</v>
      </c>
      <c r="O3076" t="s">
        <v>6125</v>
      </c>
      <c r="P3076">
        <v>123</v>
      </c>
      <c r="S3076" t="s">
        <v>4217</v>
      </c>
      <c r="T3076" t="s">
        <v>4217</v>
      </c>
      <c r="U3076" t="s">
        <v>4217</v>
      </c>
    </row>
    <row r="3077" spans="1:21" x14ac:dyDescent="0.2">
      <c r="A3077">
        <v>5742</v>
      </c>
      <c r="B3077" t="s">
        <v>1697</v>
      </c>
      <c r="C3077" t="s">
        <v>17314</v>
      </c>
      <c r="D3077" t="s">
        <v>17315</v>
      </c>
      <c r="F3077" t="s">
        <v>8063</v>
      </c>
      <c r="G3077" t="s">
        <v>3387</v>
      </c>
      <c r="H3077" t="s">
        <v>21592</v>
      </c>
      <c r="I3077" t="s">
        <v>22206</v>
      </c>
      <c r="J3077" t="s">
        <v>5823</v>
      </c>
      <c r="K3077" t="s">
        <v>3422</v>
      </c>
      <c r="L3077" t="s">
        <v>17316</v>
      </c>
      <c r="M3077" t="s">
        <v>17317</v>
      </c>
      <c r="O3077" t="s">
        <v>6125</v>
      </c>
      <c r="P3077">
        <v>123</v>
      </c>
      <c r="S3077" t="s">
        <v>4086</v>
      </c>
      <c r="T3077" t="s">
        <v>4086</v>
      </c>
      <c r="U3077" t="s">
        <v>4086</v>
      </c>
    </row>
    <row r="3078" spans="1:21" x14ac:dyDescent="0.2">
      <c r="A3078">
        <v>5743</v>
      </c>
      <c r="B3078" t="s">
        <v>1697</v>
      </c>
      <c r="C3078" t="s">
        <v>17318</v>
      </c>
      <c r="D3078" t="s">
        <v>5202</v>
      </c>
      <c r="F3078" t="s">
        <v>7919</v>
      </c>
      <c r="G3078" t="s">
        <v>5547</v>
      </c>
      <c r="H3078" t="s">
        <v>5062</v>
      </c>
      <c r="I3078" t="s">
        <v>22206</v>
      </c>
      <c r="J3078" t="s">
        <v>5823</v>
      </c>
      <c r="K3078" t="s">
        <v>3430</v>
      </c>
      <c r="L3078" t="s">
        <v>17319</v>
      </c>
      <c r="M3078" t="s">
        <v>17320</v>
      </c>
      <c r="O3078" t="s">
        <v>6125</v>
      </c>
      <c r="P3078">
        <v>123</v>
      </c>
      <c r="S3078" t="s">
        <v>14774</v>
      </c>
      <c r="T3078" t="s">
        <v>14774</v>
      </c>
      <c r="U3078" t="s">
        <v>14774</v>
      </c>
    </row>
    <row r="3079" spans="1:21" x14ac:dyDescent="0.2">
      <c r="A3079">
        <v>5744</v>
      </c>
      <c r="B3079" t="s">
        <v>1697</v>
      </c>
      <c r="C3079" t="s">
        <v>17321</v>
      </c>
      <c r="D3079" t="s">
        <v>5202</v>
      </c>
      <c r="E3079" t="s">
        <v>20879</v>
      </c>
      <c r="F3079" t="s">
        <v>7919</v>
      </c>
      <c r="G3079" t="s">
        <v>17322</v>
      </c>
      <c r="H3079" t="s">
        <v>4243</v>
      </c>
      <c r="K3079" t="s">
        <v>3391</v>
      </c>
      <c r="L3079" t="s">
        <v>17323</v>
      </c>
      <c r="M3079" t="s">
        <v>17324</v>
      </c>
      <c r="O3079" t="s">
        <v>6125</v>
      </c>
      <c r="P3079">
        <v>123</v>
      </c>
      <c r="S3079" t="s">
        <v>17325</v>
      </c>
      <c r="T3079" t="s">
        <v>17325</v>
      </c>
      <c r="U3079" t="s">
        <v>17325</v>
      </c>
    </row>
    <row r="3080" spans="1:21" x14ac:dyDescent="0.2">
      <c r="A3080">
        <v>5745</v>
      </c>
      <c r="B3080" t="s">
        <v>1697</v>
      </c>
      <c r="C3080" t="s">
        <v>17326</v>
      </c>
      <c r="D3080" t="s">
        <v>5202</v>
      </c>
      <c r="F3080" t="s">
        <v>7919</v>
      </c>
      <c r="G3080" t="s">
        <v>7877</v>
      </c>
      <c r="H3080" t="s">
        <v>4174</v>
      </c>
      <c r="I3080" t="s">
        <v>22206</v>
      </c>
      <c r="J3080" t="s">
        <v>5823</v>
      </c>
      <c r="K3080" t="s">
        <v>3391</v>
      </c>
      <c r="L3080" t="s">
        <v>17327</v>
      </c>
      <c r="M3080" t="s">
        <v>17328</v>
      </c>
      <c r="O3080" t="s">
        <v>11058</v>
      </c>
      <c r="P3080">
        <v>22</v>
      </c>
      <c r="S3080" t="s">
        <v>11932</v>
      </c>
      <c r="T3080" t="s">
        <v>11932</v>
      </c>
      <c r="U3080" t="s">
        <v>11932</v>
      </c>
    </row>
    <row r="3081" spans="1:21" x14ac:dyDescent="0.2">
      <c r="A3081">
        <v>5746</v>
      </c>
      <c r="B3081" t="s">
        <v>1697</v>
      </c>
      <c r="C3081" t="s">
        <v>17329</v>
      </c>
      <c r="D3081" t="s">
        <v>4678</v>
      </c>
      <c r="E3081" t="s">
        <v>20884</v>
      </c>
      <c r="F3081" t="s">
        <v>7954</v>
      </c>
      <c r="G3081" t="s">
        <v>3747</v>
      </c>
      <c r="H3081" t="s">
        <v>4174</v>
      </c>
      <c r="I3081" t="s">
        <v>22206</v>
      </c>
      <c r="J3081" t="s">
        <v>5823</v>
      </c>
      <c r="K3081" t="s">
        <v>3430</v>
      </c>
      <c r="L3081" t="s">
        <v>17330</v>
      </c>
      <c r="M3081" t="s">
        <v>17331</v>
      </c>
      <c r="O3081" t="s">
        <v>11058</v>
      </c>
      <c r="P3081">
        <v>22</v>
      </c>
      <c r="S3081" t="s">
        <v>7167</v>
      </c>
      <c r="T3081" t="s">
        <v>7167</v>
      </c>
      <c r="U3081" t="s">
        <v>7167</v>
      </c>
    </row>
    <row r="3082" spans="1:21" x14ac:dyDescent="0.2">
      <c r="A3082">
        <v>5747</v>
      </c>
      <c r="B3082" t="s">
        <v>1697</v>
      </c>
      <c r="C3082" t="s">
        <v>17332</v>
      </c>
      <c r="D3082" t="s">
        <v>17333</v>
      </c>
      <c r="F3082" t="s">
        <v>3669</v>
      </c>
      <c r="G3082" t="s">
        <v>3387</v>
      </c>
      <c r="H3082" t="s">
        <v>21710</v>
      </c>
      <c r="I3082" t="s">
        <v>13940</v>
      </c>
      <c r="J3082" t="s">
        <v>6431</v>
      </c>
      <c r="K3082" t="s">
        <v>3430</v>
      </c>
      <c r="L3082" t="s">
        <v>17334</v>
      </c>
      <c r="M3082" t="s">
        <v>17335</v>
      </c>
      <c r="N3082" t="s">
        <v>3433</v>
      </c>
      <c r="O3082" t="s">
        <v>6125</v>
      </c>
      <c r="P3082">
        <v>123</v>
      </c>
      <c r="Q3082" t="s">
        <v>4401</v>
      </c>
      <c r="R3082">
        <v>221</v>
      </c>
      <c r="S3082" t="s">
        <v>14774</v>
      </c>
      <c r="T3082" t="s">
        <v>14774</v>
      </c>
      <c r="U3082" t="s">
        <v>8202</v>
      </c>
    </row>
    <row r="3083" spans="1:21" x14ac:dyDescent="0.2">
      <c r="A3083">
        <v>5748</v>
      </c>
      <c r="B3083" t="s">
        <v>1697</v>
      </c>
      <c r="C3083" t="s">
        <v>17336</v>
      </c>
      <c r="D3083" t="s">
        <v>5202</v>
      </c>
      <c r="F3083" t="s">
        <v>7919</v>
      </c>
      <c r="G3083" t="s">
        <v>21513</v>
      </c>
      <c r="H3083" t="s">
        <v>17125</v>
      </c>
      <c r="I3083" t="s">
        <v>22206</v>
      </c>
      <c r="J3083" t="s">
        <v>5823</v>
      </c>
      <c r="K3083" t="s">
        <v>3497</v>
      </c>
      <c r="L3083" t="s">
        <v>17337</v>
      </c>
      <c r="M3083" t="s">
        <v>17338</v>
      </c>
      <c r="O3083" t="s">
        <v>11058</v>
      </c>
      <c r="P3083">
        <v>22</v>
      </c>
      <c r="S3083" t="s">
        <v>7167</v>
      </c>
      <c r="T3083" t="s">
        <v>7167</v>
      </c>
      <c r="U3083" t="s">
        <v>7167</v>
      </c>
    </row>
    <row r="3084" spans="1:21" x14ac:dyDescent="0.2">
      <c r="A3084">
        <v>5749</v>
      </c>
      <c r="B3084" t="s">
        <v>1697</v>
      </c>
      <c r="C3084" t="s">
        <v>17339</v>
      </c>
      <c r="D3084" t="s">
        <v>4678</v>
      </c>
      <c r="E3084" t="s">
        <v>20884</v>
      </c>
      <c r="F3084" t="s">
        <v>7954</v>
      </c>
      <c r="G3084" t="s">
        <v>6860</v>
      </c>
      <c r="H3084" t="s">
        <v>4174</v>
      </c>
      <c r="I3084" t="s">
        <v>22206</v>
      </c>
      <c r="J3084" t="s">
        <v>5823</v>
      </c>
      <c r="K3084" t="s">
        <v>3430</v>
      </c>
      <c r="L3084" t="s">
        <v>17340</v>
      </c>
      <c r="M3084" t="s">
        <v>17341</v>
      </c>
      <c r="O3084" t="s">
        <v>11058</v>
      </c>
      <c r="P3084">
        <v>22</v>
      </c>
      <c r="S3084" t="s">
        <v>7167</v>
      </c>
      <c r="T3084" t="s">
        <v>7167</v>
      </c>
      <c r="U3084" t="s">
        <v>7167</v>
      </c>
    </row>
    <row r="3085" spans="1:21" x14ac:dyDescent="0.2">
      <c r="A3085">
        <v>575</v>
      </c>
      <c r="B3085" t="s">
        <v>1697</v>
      </c>
      <c r="C3085" t="s">
        <v>5657</v>
      </c>
      <c r="D3085" t="s">
        <v>5202</v>
      </c>
      <c r="F3085" t="s">
        <v>6837</v>
      </c>
      <c r="G3085" t="s">
        <v>3387</v>
      </c>
      <c r="H3085" t="s">
        <v>17342</v>
      </c>
      <c r="I3085" t="s">
        <v>5613</v>
      </c>
      <c r="J3085" t="s">
        <v>6825</v>
      </c>
      <c r="K3085" t="s">
        <v>3497</v>
      </c>
      <c r="L3085" t="s">
        <v>17343</v>
      </c>
      <c r="M3085" t="s">
        <v>17344</v>
      </c>
      <c r="O3085" t="s">
        <v>5988</v>
      </c>
      <c r="P3085">
        <v>84</v>
      </c>
      <c r="Q3085" t="s">
        <v>4362</v>
      </c>
      <c r="R3085">
        <v>242</v>
      </c>
      <c r="S3085" t="s">
        <v>17224</v>
      </c>
      <c r="T3085" t="s">
        <v>17224</v>
      </c>
      <c r="U3085" t="s">
        <v>3811</v>
      </c>
    </row>
    <row r="3086" spans="1:21" x14ac:dyDescent="0.2">
      <c r="A3086">
        <v>5750</v>
      </c>
      <c r="B3086" t="s">
        <v>1697</v>
      </c>
      <c r="C3086" t="s">
        <v>17345</v>
      </c>
      <c r="D3086" t="s">
        <v>4997</v>
      </c>
      <c r="F3086" t="s">
        <v>8977</v>
      </c>
      <c r="G3086" t="s">
        <v>3542</v>
      </c>
      <c r="H3086" t="s">
        <v>10107</v>
      </c>
      <c r="I3086" t="s">
        <v>17346</v>
      </c>
      <c r="J3086" t="s">
        <v>4052</v>
      </c>
      <c r="K3086" t="s">
        <v>3422</v>
      </c>
      <c r="L3086" t="s">
        <v>17347</v>
      </c>
      <c r="M3086" t="s">
        <v>17348</v>
      </c>
      <c r="N3086" t="s">
        <v>3394</v>
      </c>
      <c r="O3086" t="s">
        <v>6146</v>
      </c>
      <c r="P3086">
        <v>25</v>
      </c>
      <c r="Q3086" t="s">
        <v>4401</v>
      </c>
      <c r="R3086">
        <v>221</v>
      </c>
      <c r="S3086" t="s">
        <v>12734</v>
      </c>
      <c r="T3086" t="s">
        <v>12734</v>
      </c>
      <c r="U3086" t="s">
        <v>8202</v>
      </c>
    </row>
    <row r="3087" spans="1:21" x14ac:dyDescent="0.2">
      <c r="A3087">
        <v>5751</v>
      </c>
      <c r="B3087" t="s">
        <v>1697</v>
      </c>
      <c r="C3087" t="s">
        <v>17349</v>
      </c>
      <c r="D3087" t="s">
        <v>17350</v>
      </c>
      <c r="F3087" t="s">
        <v>3669</v>
      </c>
      <c r="G3087" t="s">
        <v>7091</v>
      </c>
      <c r="H3087" t="s">
        <v>5606</v>
      </c>
      <c r="I3087" t="s">
        <v>7878</v>
      </c>
      <c r="J3087" t="s">
        <v>3725</v>
      </c>
      <c r="K3087" t="s">
        <v>3430</v>
      </c>
      <c r="L3087" t="s">
        <v>17351</v>
      </c>
      <c r="M3087" t="s">
        <v>17352</v>
      </c>
      <c r="N3087" t="s">
        <v>3394</v>
      </c>
      <c r="O3087" t="s">
        <v>20894</v>
      </c>
      <c r="P3087">
        <v>125</v>
      </c>
      <c r="Q3087" t="s">
        <v>4401</v>
      </c>
      <c r="R3087">
        <v>222</v>
      </c>
      <c r="S3087" t="s">
        <v>16913</v>
      </c>
      <c r="T3087" t="s">
        <v>16913</v>
      </c>
      <c r="U3087" t="s">
        <v>13934</v>
      </c>
    </row>
    <row r="3088" spans="1:21" x14ac:dyDescent="0.2">
      <c r="A3088">
        <v>5752</v>
      </c>
      <c r="B3088" t="s">
        <v>1697</v>
      </c>
      <c r="C3088" t="s">
        <v>17353</v>
      </c>
      <c r="D3088" t="s">
        <v>4997</v>
      </c>
      <c r="F3088" t="s">
        <v>8977</v>
      </c>
      <c r="G3088" t="s">
        <v>7763</v>
      </c>
      <c r="H3088" t="s">
        <v>4551</v>
      </c>
      <c r="I3088" t="s">
        <v>22206</v>
      </c>
      <c r="J3088" t="s">
        <v>5823</v>
      </c>
      <c r="K3088" t="s">
        <v>3430</v>
      </c>
      <c r="L3088" t="s">
        <v>17354</v>
      </c>
      <c r="M3088" t="s">
        <v>17355</v>
      </c>
      <c r="N3088" t="s">
        <v>3637</v>
      </c>
    </row>
    <row r="3089" spans="1:21" x14ac:dyDescent="0.2">
      <c r="A3089">
        <v>5753</v>
      </c>
      <c r="B3089" t="s">
        <v>1697</v>
      </c>
      <c r="C3089" t="s">
        <v>17356</v>
      </c>
      <c r="D3089" t="s">
        <v>17357</v>
      </c>
      <c r="F3089" t="s">
        <v>8977</v>
      </c>
      <c r="G3089" t="s">
        <v>11892</v>
      </c>
      <c r="H3089" t="s">
        <v>21711</v>
      </c>
      <c r="I3089" t="s">
        <v>10293</v>
      </c>
      <c r="J3089" t="s">
        <v>3963</v>
      </c>
      <c r="K3089" t="s">
        <v>3422</v>
      </c>
      <c r="L3089" t="s">
        <v>17358</v>
      </c>
      <c r="M3089" t="s">
        <v>17359</v>
      </c>
      <c r="O3089" t="s">
        <v>4463</v>
      </c>
      <c r="P3089">
        <v>28</v>
      </c>
      <c r="S3089" t="s">
        <v>12650</v>
      </c>
      <c r="T3089" t="s">
        <v>17360</v>
      </c>
      <c r="U3089" t="s">
        <v>17360</v>
      </c>
    </row>
    <row r="3090" spans="1:21" x14ac:dyDescent="0.2">
      <c r="A3090">
        <v>5754</v>
      </c>
      <c r="B3090" t="s">
        <v>1697</v>
      </c>
      <c r="C3090" t="s">
        <v>17361</v>
      </c>
      <c r="D3090" t="s">
        <v>17362</v>
      </c>
      <c r="F3090" t="s">
        <v>8063</v>
      </c>
      <c r="G3090" t="s">
        <v>10410</v>
      </c>
      <c r="H3090" t="s">
        <v>21503</v>
      </c>
      <c r="I3090" t="s">
        <v>22251</v>
      </c>
      <c r="J3090" t="s">
        <v>10231</v>
      </c>
      <c r="K3090" t="s">
        <v>3430</v>
      </c>
      <c r="L3090" t="s">
        <v>17363</v>
      </c>
      <c r="M3090" t="s">
        <v>17364</v>
      </c>
      <c r="N3090" t="s">
        <v>3433</v>
      </c>
      <c r="O3090" t="s">
        <v>4463</v>
      </c>
      <c r="P3090">
        <v>28</v>
      </c>
      <c r="Q3090" t="s">
        <v>4401</v>
      </c>
      <c r="R3090">
        <v>222</v>
      </c>
      <c r="S3090" t="s">
        <v>17264</v>
      </c>
      <c r="T3090" t="s">
        <v>17264</v>
      </c>
      <c r="U3090" t="s">
        <v>8730</v>
      </c>
    </row>
    <row r="3091" spans="1:21" x14ac:dyDescent="0.2">
      <c r="A3091">
        <v>5755</v>
      </c>
      <c r="B3091" t="s">
        <v>1697</v>
      </c>
      <c r="C3091" t="s">
        <v>17365</v>
      </c>
      <c r="D3091" t="s">
        <v>4997</v>
      </c>
      <c r="F3091" t="s">
        <v>4008</v>
      </c>
      <c r="G3091" t="s">
        <v>3435</v>
      </c>
      <c r="H3091" t="s">
        <v>4064</v>
      </c>
      <c r="I3091" t="s">
        <v>9202</v>
      </c>
      <c r="J3091" t="s">
        <v>3679</v>
      </c>
      <c r="K3091" t="s">
        <v>3422</v>
      </c>
      <c r="L3091" t="s">
        <v>17366</v>
      </c>
      <c r="M3091" t="s">
        <v>17367</v>
      </c>
      <c r="O3091" t="s">
        <v>4653</v>
      </c>
      <c r="P3091">
        <v>21</v>
      </c>
      <c r="Q3091" t="s">
        <v>4401</v>
      </c>
      <c r="R3091">
        <v>222</v>
      </c>
      <c r="S3091" t="s">
        <v>11000</v>
      </c>
      <c r="T3091" t="s">
        <v>11000</v>
      </c>
      <c r="U3091" t="s">
        <v>7492</v>
      </c>
    </row>
    <row r="3092" spans="1:21" x14ac:dyDescent="0.2">
      <c r="A3092">
        <v>5756</v>
      </c>
      <c r="B3092" t="s">
        <v>1697</v>
      </c>
      <c r="C3092" t="s">
        <v>17368</v>
      </c>
      <c r="D3092" t="s">
        <v>17369</v>
      </c>
      <c r="F3092" t="s">
        <v>3992</v>
      </c>
      <c r="G3092" t="s">
        <v>7763</v>
      </c>
      <c r="H3092" t="s">
        <v>4551</v>
      </c>
      <c r="I3092" t="s">
        <v>22206</v>
      </c>
      <c r="J3092" t="s">
        <v>5823</v>
      </c>
      <c r="K3092" t="s">
        <v>3430</v>
      </c>
      <c r="L3092" t="s">
        <v>17370</v>
      </c>
      <c r="M3092" t="s">
        <v>17371</v>
      </c>
      <c r="N3092" t="s">
        <v>3637</v>
      </c>
    </row>
    <row r="3093" spans="1:21" x14ac:dyDescent="0.2">
      <c r="A3093">
        <v>5757</v>
      </c>
      <c r="B3093" t="s">
        <v>1697</v>
      </c>
      <c r="C3093" t="s">
        <v>17372</v>
      </c>
      <c r="D3093" t="s">
        <v>17373</v>
      </c>
      <c r="F3093" t="s">
        <v>3713</v>
      </c>
      <c r="G3093" t="s">
        <v>3387</v>
      </c>
      <c r="H3093" t="s">
        <v>5045</v>
      </c>
      <c r="I3093" t="s">
        <v>10214</v>
      </c>
      <c r="J3093" t="s">
        <v>8575</v>
      </c>
      <c r="K3093" t="s">
        <v>3430</v>
      </c>
      <c r="L3093" t="s">
        <v>17374</v>
      </c>
      <c r="M3093" t="s">
        <v>17375</v>
      </c>
      <c r="N3093" t="s">
        <v>3433</v>
      </c>
      <c r="O3093" t="s">
        <v>4653</v>
      </c>
      <c r="P3093">
        <v>21</v>
      </c>
      <c r="Q3093" t="s">
        <v>4401</v>
      </c>
      <c r="R3093">
        <v>222</v>
      </c>
      <c r="S3093" t="s">
        <v>5702</v>
      </c>
      <c r="T3093" t="s">
        <v>5702</v>
      </c>
      <c r="U3093" t="s">
        <v>10189</v>
      </c>
    </row>
    <row r="3094" spans="1:21" x14ac:dyDescent="0.2">
      <c r="A3094">
        <v>5758</v>
      </c>
      <c r="B3094" t="s">
        <v>1697</v>
      </c>
      <c r="C3094" t="s">
        <v>17376</v>
      </c>
      <c r="D3094" t="s">
        <v>17377</v>
      </c>
      <c r="F3094" t="s">
        <v>3585</v>
      </c>
      <c r="G3094" t="s">
        <v>21039</v>
      </c>
      <c r="H3094" t="s">
        <v>21712</v>
      </c>
      <c r="I3094" t="s">
        <v>22207</v>
      </c>
      <c r="J3094" t="s">
        <v>6825</v>
      </c>
      <c r="K3094" t="s">
        <v>3430</v>
      </c>
      <c r="L3094" t="s">
        <v>17378</v>
      </c>
      <c r="M3094" t="s">
        <v>17379</v>
      </c>
      <c r="N3094" t="s">
        <v>21040</v>
      </c>
      <c r="O3094" t="s">
        <v>3598</v>
      </c>
      <c r="P3094">
        <v>73</v>
      </c>
      <c r="Q3094" t="s">
        <v>4485</v>
      </c>
      <c r="R3094">
        <v>173</v>
      </c>
      <c r="S3094" t="s">
        <v>16689</v>
      </c>
      <c r="T3094" t="s">
        <v>16689</v>
      </c>
      <c r="U3094" t="s">
        <v>17380</v>
      </c>
    </row>
    <row r="3095" spans="1:21" x14ac:dyDescent="0.2">
      <c r="A3095">
        <v>5759</v>
      </c>
      <c r="B3095" t="s">
        <v>3416</v>
      </c>
      <c r="C3095" t="s">
        <v>1254</v>
      </c>
      <c r="D3095" t="s">
        <v>17381</v>
      </c>
      <c r="F3095" t="s">
        <v>17382</v>
      </c>
      <c r="G3095" t="s">
        <v>3420</v>
      </c>
      <c r="H3095" t="s">
        <v>3421</v>
      </c>
      <c r="I3095" t="s">
        <v>22206</v>
      </c>
      <c r="J3095" t="s">
        <v>5823</v>
      </c>
      <c r="K3095" t="s">
        <v>3430</v>
      </c>
      <c r="L3095" t="s">
        <v>17383</v>
      </c>
      <c r="M3095" t="s">
        <v>17384</v>
      </c>
      <c r="S3095" t="s">
        <v>17385</v>
      </c>
      <c r="T3095" t="s">
        <v>17385</v>
      </c>
      <c r="U3095" t="s">
        <v>17385</v>
      </c>
    </row>
    <row r="3096" spans="1:21" x14ac:dyDescent="0.2">
      <c r="A3096">
        <v>576</v>
      </c>
      <c r="B3096" t="s">
        <v>1697</v>
      </c>
      <c r="C3096" t="s">
        <v>17386</v>
      </c>
      <c r="D3096" t="s">
        <v>5202</v>
      </c>
      <c r="F3096" t="s">
        <v>7919</v>
      </c>
      <c r="G3096" t="s">
        <v>3825</v>
      </c>
      <c r="H3096" t="s">
        <v>4174</v>
      </c>
      <c r="I3096" t="s">
        <v>22206</v>
      </c>
      <c r="J3096" t="s">
        <v>5823</v>
      </c>
      <c r="K3096" t="s">
        <v>5028</v>
      </c>
      <c r="L3096" t="s">
        <v>17387</v>
      </c>
      <c r="M3096" t="s">
        <v>17388</v>
      </c>
      <c r="O3096" t="s">
        <v>5988</v>
      </c>
      <c r="P3096">
        <v>84</v>
      </c>
      <c r="S3096" t="s">
        <v>17224</v>
      </c>
      <c r="T3096" t="s">
        <v>17224</v>
      </c>
      <c r="U3096" t="s">
        <v>17224</v>
      </c>
    </row>
    <row r="3097" spans="1:21" x14ac:dyDescent="0.2">
      <c r="A3097">
        <v>5760</v>
      </c>
      <c r="B3097" t="s">
        <v>1697</v>
      </c>
      <c r="C3097" t="s">
        <v>17389</v>
      </c>
      <c r="D3097" t="s">
        <v>17390</v>
      </c>
      <c r="F3097" t="s">
        <v>8031</v>
      </c>
      <c r="G3097" t="s">
        <v>7254</v>
      </c>
      <c r="H3097" t="s">
        <v>17391</v>
      </c>
      <c r="I3097" t="s">
        <v>7627</v>
      </c>
      <c r="J3097" t="s">
        <v>7864</v>
      </c>
      <c r="K3097" t="s">
        <v>3430</v>
      </c>
      <c r="L3097" t="s">
        <v>17392</v>
      </c>
      <c r="M3097" t="s">
        <v>17393</v>
      </c>
      <c r="O3097" t="s">
        <v>7228</v>
      </c>
      <c r="P3097">
        <v>98</v>
      </c>
      <c r="Q3097" t="s">
        <v>4485</v>
      </c>
      <c r="R3097">
        <v>173</v>
      </c>
      <c r="S3097" t="s">
        <v>9349</v>
      </c>
      <c r="T3097" t="s">
        <v>9349</v>
      </c>
      <c r="U3097" t="s">
        <v>5525</v>
      </c>
    </row>
    <row r="3098" spans="1:21" x14ac:dyDescent="0.2">
      <c r="A3098">
        <v>5761</v>
      </c>
      <c r="B3098" t="s">
        <v>1697</v>
      </c>
      <c r="C3098" t="s">
        <v>17394</v>
      </c>
      <c r="D3098" t="s">
        <v>17395</v>
      </c>
      <c r="F3098" t="s">
        <v>3669</v>
      </c>
      <c r="G3098" t="s">
        <v>3747</v>
      </c>
      <c r="H3098" t="s">
        <v>6784</v>
      </c>
      <c r="I3098" t="s">
        <v>7809</v>
      </c>
      <c r="J3098" t="s">
        <v>4065</v>
      </c>
      <c r="K3098" t="s">
        <v>3430</v>
      </c>
      <c r="L3098" t="s">
        <v>17396</v>
      </c>
      <c r="M3098" t="s">
        <v>17397</v>
      </c>
      <c r="N3098" t="s">
        <v>4513</v>
      </c>
      <c r="O3098" t="s">
        <v>4520</v>
      </c>
      <c r="P3098">
        <v>86</v>
      </c>
      <c r="Q3098" t="s">
        <v>4401</v>
      </c>
      <c r="R3098">
        <v>220</v>
      </c>
      <c r="S3098" t="s">
        <v>10965</v>
      </c>
      <c r="T3098" t="s">
        <v>10965</v>
      </c>
      <c r="U3098" t="s">
        <v>7541</v>
      </c>
    </row>
    <row r="3099" spans="1:21" x14ac:dyDescent="0.2">
      <c r="A3099">
        <v>5762</v>
      </c>
      <c r="B3099" t="s">
        <v>1697</v>
      </c>
      <c r="C3099" t="s">
        <v>17398</v>
      </c>
      <c r="D3099" t="s">
        <v>4678</v>
      </c>
      <c r="E3099" t="s">
        <v>20884</v>
      </c>
      <c r="F3099" t="s">
        <v>7954</v>
      </c>
      <c r="G3099" t="s">
        <v>6905</v>
      </c>
      <c r="H3099" t="s">
        <v>4174</v>
      </c>
      <c r="I3099" t="s">
        <v>22206</v>
      </c>
      <c r="J3099" t="s">
        <v>5823</v>
      </c>
      <c r="K3099" t="s">
        <v>3430</v>
      </c>
      <c r="L3099" t="s">
        <v>17399</v>
      </c>
      <c r="M3099" t="s">
        <v>17400</v>
      </c>
      <c r="O3099" t="s">
        <v>3917</v>
      </c>
      <c r="P3099">
        <v>24</v>
      </c>
      <c r="S3099" t="s">
        <v>8388</v>
      </c>
      <c r="T3099" t="s">
        <v>8388</v>
      </c>
      <c r="U3099" t="s">
        <v>8388</v>
      </c>
    </row>
    <row r="3100" spans="1:21" x14ac:dyDescent="0.2">
      <c r="A3100">
        <v>5763</v>
      </c>
      <c r="B3100" t="s">
        <v>1697</v>
      </c>
      <c r="C3100" t="s">
        <v>7792</v>
      </c>
      <c r="D3100" t="s">
        <v>17401</v>
      </c>
      <c r="F3100" t="s">
        <v>3585</v>
      </c>
      <c r="G3100" t="s">
        <v>3535</v>
      </c>
      <c r="H3100" t="s">
        <v>21713</v>
      </c>
      <c r="I3100" t="s">
        <v>22206</v>
      </c>
      <c r="J3100" t="s">
        <v>5823</v>
      </c>
      <c r="K3100" t="s">
        <v>3430</v>
      </c>
      <c r="L3100" t="s">
        <v>17402</v>
      </c>
      <c r="M3100" t="s">
        <v>17403</v>
      </c>
      <c r="S3100" t="s">
        <v>8421</v>
      </c>
      <c r="T3100" t="s">
        <v>8421</v>
      </c>
      <c r="U3100" t="s">
        <v>8421</v>
      </c>
    </row>
    <row r="3101" spans="1:21" x14ac:dyDescent="0.2">
      <c r="A3101">
        <v>5764</v>
      </c>
      <c r="B3101" t="s">
        <v>1697</v>
      </c>
      <c r="C3101" t="s">
        <v>17404</v>
      </c>
      <c r="D3101" t="s">
        <v>17405</v>
      </c>
      <c r="F3101" t="s">
        <v>3992</v>
      </c>
      <c r="G3101" t="s">
        <v>3747</v>
      </c>
      <c r="H3101" t="s">
        <v>5045</v>
      </c>
      <c r="I3101" t="s">
        <v>17406</v>
      </c>
      <c r="J3101" t="s">
        <v>3671</v>
      </c>
      <c r="K3101" t="s">
        <v>3430</v>
      </c>
      <c r="L3101" t="s">
        <v>17407</v>
      </c>
      <c r="M3101" t="s">
        <v>17408</v>
      </c>
      <c r="N3101" t="s">
        <v>3433</v>
      </c>
      <c r="O3101" t="s">
        <v>6125</v>
      </c>
      <c r="P3101">
        <v>123</v>
      </c>
      <c r="Q3101" t="s">
        <v>4401</v>
      </c>
      <c r="R3101">
        <v>221</v>
      </c>
      <c r="S3101" t="s">
        <v>14774</v>
      </c>
      <c r="T3101" t="s">
        <v>14774</v>
      </c>
      <c r="U3101" t="s">
        <v>8202</v>
      </c>
    </row>
    <row r="3102" spans="1:21" x14ac:dyDescent="0.2">
      <c r="A3102">
        <v>5765</v>
      </c>
      <c r="B3102" t="s">
        <v>1697</v>
      </c>
      <c r="C3102" t="s">
        <v>15005</v>
      </c>
      <c r="D3102" t="s">
        <v>17409</v>
      </c>
      <c r="F3102" t="s">
        <v>3992</v>
      </c>
      <c r="G3102" t="s">
        <v>7763</v>
      </c>
      <c r="H3102" t="s">
        <v>4551</v>
      </c>
      <c r="I3102" t="s">
        <v>22206</v>
      </c>
      <c r="J3102" t="s">
        <v>5823</v>
      </c>
      <c r="K3102" t="s">
        <v>5028</v>
      </c>
      <c r="L3102" t="s">
        <v>17410</v>
      </c>
      <c r="M3102" t="s">
        <v>17411</v>
      </c>
      <c r="N3102" t="s">
        <v>5419</v>
      </c>
    </row>
    <row r="3103" spans="1:21" x14ac:dyDescent="0.2">
      <c r="A3103">
        <v>5766</v>
      </c>
      <c r="B3103" t="s">
        <v>1697</v>
      </c>
      <c r="C3103" t="s">
        <v>17412</v>
      </c>
      <c r="D3103" t="s">
        <v>17413</v>
      </c>
      <c r="F3103" t="s">
        <v>3669</v>
      </c>
      <c r="G3103" t="s">
        <v>21714</v>
      </c>
      <c r="H3103" t="s">
        <v>21715</v>
      </c>
      <c r="I3103" t="s">
        <v>8790</v>
      </c>
      <c r="J3103" t="s">
        <v>3544</v>
      </c>
      <c r="K3103" t="s">
        <v>3430</v>
      </c>
      <c r="L3103" t="s">
        <v>17414</v>
      </c>
      <c r="M3103" t="s">
        <v>17415</v>
      </c>
      <c r="N3103" t="s">
        <v>3433</v>
      </c>
      <c r="O3103" t="s">
        <v>9960</v>
      </c>
      <c r="P3103">
        <v>20</v>
      </c>
      <c r="Q3103" t="s">
        <v>4401</v>
      </c>
      <c r="R3103">
        <v>220</v>
      </c>
      <c r="S3103" t="s">
        <v>17105</v>
      </c>
      <c r="T3103" t="s">
        <v>17105</v>
      </c>
      <c r="U3103" t="s">
        <v>3805</v>
      </c>
    </row>
    <row r="3104" spans="1:21" x14ac:dyDescent="0.2">
      <c r="A3104">
        <v>5767</v>
      </c>
      <c r="B3104" t="s">
        <v>1697</v>
      </c>
      <c r="C3104" t="s">
        <v>17416</v>
      </c>
      <c r="D3104" t="s">
        <v>4997</v>
      </c>
      <c r="F3104" t="s">
        <v>8977</v>
      </c>
      <c r="G3104" t="s">
        <v>7763</v>
      </c>
      <c r="H3104" t="s">
        <v>4551</v>
      </c>
      <c r="I3104" t="s">
        <v>22206</v>
      </c>
      <c r="J3104" t="s">
        <v>5823</v>
      </c>
      <c r="K3104" t="s">
        <v>3422</v>
      </c>
      <c r="L3104" t="s">
        <v>17417</v>
      </c>
      <c r="M3104" t="s">
        <v>17418</v>
      </c>
      <c r="N3104" t="s">
        <v>3637</v>
      </c>
    </row>
    <row r="3105" spans="1:21" x14ac:dyDescent="0.2">
      <c r="A3105">
        <v>5768</v>
      </c>
      <c r="B3105" t="s">
        <v>1697</v>
      </c>
      <c r="C3105" t="s">
        <v>17419</v>
      </c>
      <c r="D3105" t="s">
        <v>4997</v>
      </c>
      <c r="F3105" t="s">
        <v>8977</v>
      </c>
      <c r="G3105" t="s">
        <v>4642</v>
      </c>
      <c r="H3105" t="s">
        <v>3819</v>
      </c>
      <c r="I3105" t="s">
        <v>9202</v>
      </c>
      <c r="J3105" t="s">
        <v>8516</v>
      </c>
      <c r="K3105" t="s">
        <v>3422</v>
      </c>
      <c r="L3105" t="s">
        <v>17420</v>
      </c>
      <c r="M3105" t="s">
        <v>17421</v>
      </c>
      <c r="N3105" t="s">
        <v>3394</v>
      </c>
      <c r="O3105" t="s">
        <v>4463</v>
      </c>
      <c r="P3105">
        <v>28</v>
      </c>
      <c r="Q3105" t="s">
        <v>4401</v>
      </c>
      <c r="R3105">
        <v>222</v>
      </c>
      <c r="S3105" t="s">
        <v>11000</v>
      </c>
      <c r="T3105" t="s">
        <v>11000</v>
      </c>
      <c r="U3105" t="s">
        <v>4813</v>
      </c>
    </row>
    <row r="3106" spans="1:21" x14ac:dyDescent="0.2">
      <c r="A3106">
        <v>5769</v>
      </c>
      <c r="B3106" t="s">
        <v>1697</v>
      </c>
      <c r="C3106" t="s">
        <v>17422</v>
      </c>
      <c r="D3106" t="s">
        <v>17423</v>
      </c>
      <c r="F3106" t="s">
        <v>3585</v>
      </c>
      <c r="G3106" t="s">
        <v>5547</v>
      </c>
      <c r="H3106" t="s">
        <v>17424</v>
      </c>
      <c r="I3106" t="s">
        <v>22206</v>
      </c>
      <c r="J3106" t="s">
        <v>5823</v>
      </c>
      <c r="K3106" t="s">
        <v>3422</v>
      </c>
      <c r="L3106" t="s">
        <v>17425</v>
      </c>
      <c r="M3106" t="s">
        <v>17426</v>
      </c>
      <c r="S3106" t="s">
        <v>13199</v>
      </c>
      <c r="T3106" t="s">
        <v>13199</v>
      </c>
      <c r="U3106" t="s">
        <v>13199</v>
      </c>
    </row>
    <row r="3107" spans="1:21" x14ac:dyDescent="0.2">
      <c r="A3107">
        <v>577</v>
      </c>
      <c r="B3107" t="s">
        <v>1697</v>
      </c>
      <c r="C3107" t="s">
        <v>17427</v>
      </c>
      <c r="D3107" t="s">
        <v>5202</v>
      </c>
      <c r="F3107" t="s">
        <v>7919</v>
      </c>
      <c r="G3107" t="s">
        <v>5888</v>
      </c>
      <c r="H3107" t="s">
        <v>4174</v>
      </c>
      <c r="I3107" t="s">
        <v>22206</v>
      </c>
      <c r="J3107" t="s">
        <v>5823</v>
      </c>
      <c r="K3107" t="s">
        <v>3545</v>
      </c>
      <c r="L3107" t="s">
        <v>8140</v>
      </c>
      <c r="M3107" t="s">
        <v>17428</v>
      </c>
      <c r="O3107" t="s">
        <v>5988</v>
      </c>
      <c r="P3107">
        <v>84</v>
      </c>
      <c r="S3107" t="s">
        <v>17429</v>
      </c>
      <c r="T3107" t="s">
        <v>17429</v>
      </c>
      <c r="U3107" t="s">
        <v>17429</v>
      </c>
    </row>
    <row r="3108" spans="1:21" x14ac:dyDescent="0.2">
      <c r="A3108">
        <v>5770</v>
      </c>
      <c r="B3108" t="s">
        <v>1697</v>
      </c>
      <c r="C3108" t="s">
        <v>17430</v>
      </c>
      <c r="D3108" t="s">
        <v>4997</v>
      </c>
      <c r="F3108" t="s">
        <v>8977</v>
      </c>
      <c r="G3108" t="s">
        <v>8763</v>
      </c>
      <c r="H3108" t="s">
        <v>17431</v>
      </c>
      <c r="I3108" t="s">
        <v>10293</v>
      </c>
      <c r="J3108" t="s">
        <v>9023</v>
      </c>
      <c r="K3108" t="s">
        <v>3391</v>
      </c>
      <c r="L3108" t="s">
        <v>17432</v>
      </c>
      <c r="M3108" t="s">
        <v>17433</v>
      </c>
      <c r="N3108" t="s">
        <v>3433</v>
      </c>
      <c r="O3108" t="s">
        <v>4463</v>
      </c>
      <c r="P3108">
        <v>28</v>
      </c>
      <c r="Q3108" t="s">
        <v>4401</v>
      </c>
      <c r="R3108">
        <v>222</v>
      </c>
      <c r="S3108" t="s">
        <v>4020</v>
      </c>
      <c r="T3108" t="s">
        <v>4020</v>
      </c>
      <c r="U3108" t="s">
        <v>8857</v>
      </c>
    </row>
    <row r="3109" spans="1:21" x14ac:dyDescent="0.2">
      <c r="A3109">
        <v>5771</v>
      </c>
      <c r="B3109" t="s">
        <v>1697</v>
      </c>
      <c r="C3109" t="s">
        <v>17434</v>
      </c>
      <c r="D3109" t="s">
        <v>17435</v>
      </c>
      <c r="F3109" t="s">
        <v>8063</v>
      </c>
      <c r="G3109" t="s">
        <v>21716</v>
      </c>
      <c r="H3109" t="s">
        <v>21717</v>
      </c>
      <c r="I3109" t="s">
        <v>9202</v>
      </c>
      <c r="J3109" t="s">
        <v>6825</v>
      </c>
      <c r="K3109" t="s">
        <v>3422</v>
      </c>
      <c r="L3109" t="s">
        <v>17437</v>
      </c>
      <c r="M3109" t="s">
        <v>17438</v>
      </c>
      <c r="O3109" t="s">
        <v>3665</v>
      </c>
      <c r="P3109">
        <v>85</v>
      </c>
      <c r="Q3109" t="s">
        <v>4401</v>
      </c>
      <c r="R3109">
        <v>220</v>
      </c>
      <c r="S3109" t="s">
        <v>12734</v>
      </c>
      <c r="T3109" t="s">
        <v>12734</v>
      </c>
      <c r="U3109" t="s">
        <v>10289</v>
      </c>
    </row>
    <row r="3110" spans="1:21" x14ac:dyDescent="0.2">
      <c r="A3110">
        <v>5772</v>
      </c>
      <c r="B3110" t="s">
        <v>1697</v>
      </c>
      <c r="C3110" t="s">
        <v>17439</v>
      </c>
      <c r="D3110" t="s">
        <v>17440</v>
      </c>
      <c r="F3110" t="s">
        <v>8099</v>
      </c>
      <c r="G3110" t="s">
        <v>6101</v>
      </c>
      <c r="H3110" t="s">
        <v>4174</v>
      </c>
      <c r="I3110" t="s">
        <v>22206</v>
      </c>
      <c r="J3110" t="s">
        <v>5823</v>
      </c>
      <c r="K3110" t="s">
        <v>3391</v>
      </c>
      <c r="L3110" t="s">
        <v>17441</v>
      </c>
      <c r="M3110" t="s">
        <v>17442</v>
      </c>
      <c r="O3110" t="s">
        <v>5645</v>
      </c>
      <c r="P3110">
        <v>122</v>
      </c>
      <c r="S3110" t="s">
        <v>13427</v>
      </c>
      <c r="T3110" t="s">
        <v>13427</v>
      </c>
      <c r="U3110" t="s">
        <v>13427</v>
      </c>
    </row>
    <row r="3111" spans="1:21" x14ac:dyDescent="0.2">
      <c r="A3111">
        <v>5773</v>
      </c>
      <c r="B3111" t="s">
        <v>1697</v>
      </c>
      <c r="C3111" t="s">
        <v>17443</v>
      </c>
      <c r="D3111" t="s">
        <v>17444</v>
      </c>
      <c r="F3111" t="s">
        <v>8977</v>
      </c>
      <c r="G3111" t="s">
        <v>18934</v>
      </c>
      <c r="H3111" t="s">
        <v>20981</v>
      </c>
      <c r="I3111" t="s">
        <v>22206</v>
      </c>
      <c r="J3111" t="s">
        <v>5823</v>
      </c>
      <c r="K3111" t="s">
        <v>3497</v>
      </c>
      <c r="L3111" t="s">
        <v>17445</v>
      </c>
      <c r="M3111" t="s">
        <v>17446</v>
      </c>
      <c r="O3111" t="s">
        <v>5645</v>
      </c>
      <c r="P3111">
        <v>122</v>
      </c>
      <c r="S3111" t="s">
        <v>13427</v>
      </c>
      <c r="T3111" t="s">
        <v>13427</v>
      </c>
      <c r="U3111" t="s">
        <v>13427</v>
      </c>
    </row>
    <row r="3112" spans="1:21" x14ac:dyDescent="0.2">
      <c r="A3112">
        <v>5774</v>
      </c>
      <c r="B3112" t="s">
        <v>1697</v>
      </c>
      <c r="C3112" t="s">
        <v>17447</v>
      </c>
      <c r="D3112" t="s">
        <v>17448</v>
      </c>
      <c r="F3112" t="s">
        <v>9641</v>
      </c>
      <c r="G3112" t="s">
        <v>3885</v>
      </c>
      <c r="H3112" t="s">
        <v>3873</v>
      </c>
      <c r="I3112" t="s">
        <v>13820</v>
      </c>
      <c r="J3112" t="s">
        <v>6376</v>
      </c>
      <c r="K3112" t="s">
        <v>3422</v>
      </c>
      <c r="L3112" t="s">
        <v>17449</v>
      </c>
      <c r="M3112" t="s">
        <v>17450</v>
      </c>
      <c r="N3112" t="s">
        <v>3433</v>
      </c>
      <c r="O3112" t="s">
        <v>6125</v>
      </c>
      <c r="P3112">
        <v>123</v>
      </c>
      <c r="Q3112" t="s">
        <v>4401</v>
      </c>
      <c r="R3112">
        <v>221</v>
      </c>
      <c r="S3112" t="s">
        <v>12557</v>
      </c>
      <c r="T3112" t="s">
        <v>12557</v>
      </c>
      <c r="U3112" t="s">
        <v>8202</v>
      </c>
    </row>
    <row r="3113" spans="1:21" x14ac:dyDescent="0.2">
      <c r="A3113">
        <v>5775</v>
      </c>
      <c r="B3113" t="s">
        <v>1697</v>
      </c>
      <c r="C3113" t="s">
        <v>17451</v>
      </c>
      <c r="D3113" t="s">
        <v>5202</v>
      </c>
      <c r="E3113" t="s">
        <v>20879</v>
      </c>
      <c r="F3113" t="s">
        <v>7919</v>
      </c>
      <c r="G3113" t="s">
        <v>8324</v>
      </c>
      <c r="H3113" t="s">
        <v>7399</v>
      </c>
      <c r="I3113" t="s">
        <v>22206</v>
      </c>
      <c r="J3113" t="s">
        <v>5823</v>
      </c>
      <c r="K3113" t="s">
        <v>3430</v>
      </c>
      <c r="L3113" t="s">
        <v>17452</v>
      </c>
      <c r="M3113" t="s">
        <v>17453</v>
      </c>
      <c r="O3113" t="s">
        <v>6247</v>
      </c>
      <c r="P3113">
        <v>129</v>
      </c>
      <c r="S3113" t="s">
        <v>6652</v>
      </c>
      <c r="T3113" t="s">
        <v>6652</v>
      </c>
      <c r="U3113" t="s">
        <v>6652</v>
      </c>
    </row>
    <row r="3114" spans="1:21" x14ac:dyDescent="0.2">
      <c r="A3114">
        <v>5776</v>
      </c>
      <c r="B3114" t="s">
        <v>1697</v>
      </c>
      <c r="C3114" t="s">
        <v>17454</v>
      </c>
      <c r="D3114" t="s">
        <v>17455</v>
      </c>
      <c r="F3114" t="s">
        <v>8386</v>
      </c>
      <c r="G3114" t="s">
        <v>3435</v>
      </c>
      <c r="H3114" t="s">
        <v>12936</v>
      </c>
      <c r="I3114" t="s">
        <v>17456</v>
      </c>
      <c r="J3114" t="s">
        <v>3544</v>
      </c>
      <c r="K3114" t="s">
        <v>3422</v>
      </c>
      <c r="L3114" t="s">
        <v>17457</v>
      </c>
      <c r="M3114" t="s">
        <v>17188</v>
      </c>
      <c r="N3114" t="s">
        <v>3433</v>
      </c>
      <c r="Q3114" t="s">
        <v>4401</v>
      </c>
      <c r="R3114">
        <v>220</v>
      </c>
      <c r="S3114" t="s">
        <v>8965</v>
      </c>
      <c r="T3114" t="s">
        <v>8965</v>
      </c>
      <c r="U3114" t="s">
        <v>3805</v>
      </c>
    </row>
    <row r="3115" spans="1:21" x14ac:dyDescent="0.2">
      <c r="A3115">
        <v>5777</v>
      </c>
      <c r="B3115" t="s">
        <v>1697</v>
      </c>
      <c r="C3115" t="s">
        <v>17458</v>
      </c>
      <c r="D3115" t="s">
        <v>17459</v>
      </c>
      <c r="F3115" t="s">
        <v>11466</v>
      </c>
      <c r="G3115" t="s">
        <v>3535</v>
      </c>
      <c r="H3115" t="s">
        <v>6861</v>
      </c>
      <c r="I3115" t="s">
        <v>10214</v>
      </c>
      <c r="J3115" t="s">
        <v>3411</v>
      </c>
      <c r="K3115" t="s">
        <v>3430</v>
      </c>
      <c r="L3115" t="s">
        <v>17460</v>
      </c>
      <c r="M3115" t="s">
        <v>17461</v>
      </c>
      <c r="N3115" t="s">
        <v>3433</v>
      </c>
      <c r="O3115" t="s">
        <v>4520</v>
      </c>
      <c r="P3115">
        <v>86</v>
      </c>
      <c r="Q3115" t="s">
        <v>4401</v>
      </c>
      <c r="R3115">
        <v>220</v>
      </c>
      <c r="S3115" t="s">
        <v>4061</v>
      </c>
      <c r="T3115" t="s">
        <v>4061</v>
      </c>
      <c r="U3115" t="s">
        <v>3805</v>
      </c>
    </row>
    <row r="3116" spans="1:21" x14ac:dyDescent="0.2">
      <c r="A3116">
        <v>5778</v>
      </c>
      <c r="B3116" t="s">
        <v>1697</v>
      </c>
      <c r="C3116" t="s">
        <v>6243</v>
      </c>
      <c r="D3116" t="s">
        <v>17462</v>
      </c>
      <c r="F3116" t="s">
        <v>17463</v>
      </c>
      <c r="G3116" t="s">
        <v>8324</v>
      </c>
      <c r="H3116" t="s">
        <v>7129</v>
      </c>
      <c r="I3116" t="s">
        <v>22206</v>
      </c>
      <c r="J3116" t="s">
        <v>5823</v>
      </c>
      <c r="K3116" t="s">
        <v>5340</v>
      </c>
      <c r="L3116" t="s">
        <v>6245</v>
      </c>
      <c r="M3116" t="s">
        <v>6246</v>
      </c>
      <c r="O3116" t="s">
        <v>6247</v>
      </c>
      <c r="P3116">
        <v>129</v>
      </c>
      <c r="S3116" t="s">
        <v>17464</v>
      </c>
      <c r="T3116" t="s">
        <v>17464</v>
      </c>
      <c r="U3116" t="s">
        <v>17464</v>
      </c>
    </row>
    <row r="3117" spans="1:21" x14ac:dyDescent="0.2">
      <c r="A3117">
        <v>5779</v>
      </c>
      <c r="B3117" t="s">
        <v>1697</v>
      </c>
      <c r="C3117" t="s">
        <v>17465</v>
      </c>
      <c r="D3117" t="s">
        <v>17466</v>
      </c>
      <c r="F3117" t="s">
        <v>3585</v>
      </c>
      <c r="G3117" t="s">
        <v>3387</v>
      </c>
      <c r="H3117" t="s">
        <v>4174</v>
      </c>
      <c r="I3117" t="s">
        <v>22206</v>
      </c>
      <c r="J3117" t="s">
        <v>5823</v>
      </c>
      <c r="K3117" t="s">
        <v>3921</v>
      </c>
      <c r="L3117" t="s">
        <v>17467</v>
      </c>
      <c r="M3117" t="s">
        <v>17468</v>
      </c>
      <c r="O3117" t="s">
        <v>6247</v>
      </c>
      <c r="P3117">
        <v>129</v>
      </c>
      <c r="S3117" t="s">
        <v>17469</v>
      </c>
      <c r="T3117" t="s">
        <v>17469</v>
      </c>
      <c r="U3117" t="s">
        <v>17469</v>
      </c>
    </row>
    <row r="3118" spans="1:21" x14ac:dyDescent="0.2">
      <c r="A3118">
        <v>578</v>
      </c>
      <c r="B3118" t="s">
        <v>1697</v>
      </c>
      <c r="C3118" t="s">
        <v>17470</v>
      </c>
      <c r="D3118" t="s">
        <v>5202</v>
      </c>
      <c r="F3118" t="s">
        <v>7919</v>
      </c>
      <c r="G3118" t="s">
        <v>4593</v>
      </c>
      <c r="H3118" t="s">
        <v>4174</v>
      </c>
      <c r="I3118" t="s">
        <v>22206</v>
      </c>
      <c r="J3118" t="s">
        <v>5823</v>
      </c>
      <c r="K3118" t="s">
        <v>3545</v>
      </c>
      <c r="L3118" t="s">
        <v>17471</v>
      </c>
      <c r="M3118" t="s">
        <v>17472</v>
      </c>
      <c r="O3118" t="s">
        <v>5988</v>
      </c>
      <c r="P3118">
        <v>84</v>
      </c>
      <c r="S3118" t="s">
        <v>17473</v>
      </c>
      <c r="T3118" t="s">
        <v>17473</v>
      </c>
      <c r="U3118" t="s">
        <v>17473</v>
      </c>
    </row>
    <row r="3119" spans="1:21" x14ac:dyDescent="0.2">
      <c r="A3119">
        <v>5780</v>
      </c>
      <c r="B3119" t="s">
        <v>1697</v>
      </c>
      <c r="C3119" t="s">
        <v>17474</v>
      </c>
      <c r="D3119" t="s">
        <v>4678</v>
      </c>
      <c r="E3119" t="s">
        <v>20884</v>
      </c>
      <c r="F3119" t="s">
        <v>7954</v>
      </c>
      <c r="G3119" t="s">
        <v>3387</v>
      </c>
      <c r="H3119" t="s">
        <v>15790</v>
      </c>
      <c r="I3119" t="s">
        <v>17475</v>
      </c>
      <c r="J3119" t="s">
        <v>4455</v>
      </c>
      <c r="K3119" t="s">
        <v>3921</v>
      </c>
      <c r="L3119" t="s">
        <v>17476</v>
      </c>
      <c r="M3119" t="s">
        <v>17477</v>
      </c>
      <c r="O3119" t="s">
        <v>10336</v>
      </c>
      <c r="P3119">
        <v>124</v>
      </c>
      <c r="S3119" t="s">
        <v>8543</v>
      </c>
      <c r="T3119" t="s">
        <v>8543</v>
      </c>
      <c r="U3119" t="s">
        <v>8543</v>
      </c>
    </row>
    <row r="3120" spans="1:21" x14ac:dyDescent="0.2">
      <c r="A3120">
        <v>5781</v>
      </c>
      <c r="B3120" t="s">
        <v>1697</v>
      </c>
      <c r="C3120" t="s">
        <v>17478</v>
      </c>
      <c r="D3120" t="s">
        <v>17479</v>
      </c>
      <c r="F3120" t="s">
        <v>8977</v>
      </c>
      <c r="G3120" t="s">
        <v>3535</v>
      </c>
      <c r="H3120" t="s">
        <v>4174</v>
      </c>
      <c r="I3120" t="s">
        <v>22206</v>
      </c>
      <c r="J3120" t="s">
        <v>5823</v>
      </c>
      <c r="K3120" t="s">
        <v>5340</v>
      </c>
      <c r="L3120" t="s">
        <v>17480</v>
      </c>
      <c r="M3120" t="s">
        <v>17481</v>
      </c>
      <c r="O3120" t="s">
        <v>10336</v>
      </c>
      <c r="P3120">
        <v>124</v>
      </c>
      <c r="S3120" t="s">
        <v>17482</v>
      </c>
      <c r="T3120" t="s">
        <v>17482</v>
      </c>
      <c r="U3120" t="s">
        <v>17482</v>
      </c>
    </row>
    <row r="3121" spans="1:21" x14ac:dyDescent="0.2">
      <c r="A3121">
        <v>5782</v>
      </c>
      <c r="B3121" t="s">
        <v>1697</v>
      </c>
      <c r="C3121" t="s">
        <v>17483</v>
      </c>
      <c r="D3121" t="s">
        <v>17484</v>
      </c>
      <c r="F3121" t="s">
        <v>3799</v>
      </c>
      <c r="G3121" t="s">
        <v>3387</v>
      </c>
      <c r="H3121" t="s">
        <v>17485</v>
      </c>
      <c r="I3121" t="s">
        <v>10253</v>
      </c>
      <c r="J3121" t="s">
        <v>6498</v>
      </c>
      <c r="K3121" t="s">
        <v>3422</v>
      </c>
      <c r="L3121" t="s">
        <v>17486</v>
      </c>
      <c r="M3121" t="s">
        <v>17487</v>
      </c>
      <c r="O3121" t="s">
        <v>5645</v>
      </c>
      <c r="P3121">
        <v>122</v>
      </c>
      <c r="Q3121" t="s">
        <v>4401</v>
      </c>
      <c r="R3121">
        <v>222</v>
      </c>
      <c r="S3121" t="s">
        <v>12521</v>
      </c>
      <c r="T3121" t="s">
        <v>12521</v>
      </c>
      <c r="U3121" t="s">
        <v>10318</v>
      </c>
    </row>
    <row r="3122" spans="1:21" x14ac:dyDescent="0.2">
      <c r="A3122">
        <v>5783</v>
      </c>
      <c r="B3122" t="s">
        <v>1697</v>
      </c>
      <c r="C3122" t="s">
        <v>6253</v>
      </c>
      <c r="D3122" t="s">
        <v>4678</v>
      </c>
      <c r="E3122" t="s">
        <v>20884</v>
      </c>
      <c r="F3122" t="s">
        <v>7954</v>
      </c>
      <c r="G3122" t="s">
        <v>21535</v>
      </c>
      <c r="H3122" t="s">
        <v>17488</v>
      </c>
      <c r="K3122" t="s">
        <v>3921</v>
      </c>
      <c r="L3122" t="s">
        <v>17489</v>
      </c>
      <c r="M3122" t="s">
        <v>6256</v>
      </c>
      <c r="O3122" t="s">
        <v>6247</v>
      </c>
      <c r="P3122">
        <v>129</v>
      </c>
      <c r="S3122" t="s">
        <v>6278</v>
      </c>
      <c r="T3122" t="s">
        <v>4521</v>
      </c>
      <c r="U3122" t="s">
        <v>4521</v>
      </c>
    </row>
    <row r="3123" spans="1:21" x14ac:dyDescent="0.2">
      <c r="A3123">
        <v>5784</v>
      </c>
      <c r="B3123" t="s">
        <v>1697</v>
      </c>
      <c r="C3123" t="s">
        <v>17490</v>
      </c>
      <c r="D3123" t="s">
        <v>4678</v>
      </c>
      <c r="E3123" t="s">
        <v>20884</v>
      </c>
      <c r="F3123" t="s">
        <v>7954</v>
      </c>
      <c r="G3123" t="s">
        <v>6905</v>
      </c>
      <c r="H3123" t="s">
        <v>4374</v>
      </c>
      <c r="I3123" t="s">
        <v>22206</v>
      </c>
      <c r="J3123" t="s">
        <v>5823</v>
      </c>
      <c r="K3123" t="s">
        <v>3430</v>
      </c>
      <c r="L3123" t="s">
        <v>17491</v>
      </c>
      <c r="M3123" t="s">
        <v>17492</v>
      </c>
      <c r="O3123" t="s">
        <v>6247</v>
      </c>
      <c r="P3123">
        <v>129</v>
      </c>
      <c r="S3123" t="s">
        <v>17493</v>
      </c>
      <c r="T3123" t="s">
        <v>17493</v>
      </c>
      <c r="U3123" t="s">
        <v>17493</v>
      </c>
    </row>
    <row r="3124" spans="1:21" x14ac:dyDescent="0.2">
      <c r="A3124">
        <v>5785</v>
      </c>
      <c r="B3124" t="s">
        <v>3416</v>
      </c>
      <c r="C3124" t="s">
        <v>1252</v>
      </c>
      <c r="D3124" t="s">
        <v>17494</v>
      </c>
      <c r="F3124" t="s">
        <v>8350</v>
      </c>
      <c r="G3124" t="s">
        <v>3420</v>
      </c>
      <c r="H3124" t="s">
        <v>3421</v>
      </c>
      <c r="I3124" t="s">
        <v>22206</v>
      </c>
      <c r="J3124" t="s">
        <v>5823</v>
      </c>
      <c r="K3124" t="s">
        <v>3430</v>
      </c>
      <c r="L3124" t="s">
        <v>17495</v>
      </c>
      <c r="M3124" t="s">
        <v>17496</v>
      </c>
      <c r="S3124" t="s">
        <v>11769</v>
      </c>
      <c r="T3124" t="s">
        <v>11769</v>
      </c>
      <c r="U3124" t="s">
        <v>11769</v>
      </c>
    </row>
    <row r="3125" spans="1:21" x14ac:dyDescent="0.2">
      <c r="A3125">
        <v>5786</v>
      </c>
      <c r="B3125" t="s">
        <v>1697</v>
      </c>
      <c r="C3125" t="s">
        <v>17497</v>
      </c>
      <c r="D3125" t="s">
        <v>5202</v>
      </c>
      <c r="E3125" t="s">
        <v>20879</v>
      </c>
      <c r="F3125" t="s">
        <v>7919</v>
      </c>
      <c r="G3125" t="s">
        <v>5547</v>
      </c>
      <c r="H3125" t="s">
        <v>17498</v>
      </c>
      <c r="I3125" t="s">
        <v>22206</v>
      </c>
      <c r="J3125" t="s">
        <v>5823</v>
      </c>
      <c r="K3125" t="s">
        <v>3430</v>
      </c>
      <c r="L3125" t="s">
        <v>17499</v>
      </c>
      <c r="M3125" t="s">
        <v>17500</v>
      </c>
      <c r="O3125" t="s">
        <v>6318</v>
      </c>
      <c r="P3125">
        <v>24</v>
      </c>
      <c r="S3125" t="s">
        <v>11769</v>
      </c>
      <c r="T3125" t="s">
        <v>11769</v>
      </c>
      <c r="U3125" t="s">
        <v>11769</v>
      </c>
    </row>
    <row r="3126" spans="1:21" x14ac:dyDescent="0.2">
      <c r="A3126">
        <v>5787</v>
      </c>
      <c r="B3126" t="s">
        <v>1697</v>
      </c>
      <c r="C3126" t="s">
        <v>17501</v>
      </c>
      <c r="D3126" t="s">
        <v>5202</v>
      </c>
      <c r="E3126" t="s">
        <v>20879</v>
      </c>
      <c r="F3126" t="s">
        <v>7919</v>
      </c>
      <c r="G3126" t="s">
        <v>11318</v>
      </c>
      <c r="H3126" t="s">
        <v>4174</v>
      </c>
      <c r="I3126" t="s">
        <v>22206</v>
      </c>
      <c r="J3126" t="s">
        <v>5823</v>
      </c>
      <c r="K3126" t="s">
        <v>3497</v>
      </c>
      <c r="L3126" t="s">
        <v>17502</v>
      </c>
      <c r="M3126" t="s">
        <v>17503</v>
      </c>
      <c r="O3126" t="s">
        <v>6318</v>
      </c>
      <c r="P3126">
        <v>24</v>
      </c>
      <c r="S3126" t="s">
        <v>7974</v>
      </c>
      <c r="T3126" t="s">
        <v>7974</v>
      </c>
      <c r="U3126" t="s">
        <v>7974</v>
      </c>
    </row>
    <row r="3127" spans="1:21" x14ac:dyDescent="0.2">
      <c r="A3127">
        <v>5788</v>
      </c>
      <c r="B3127" t="s">
        <v>1697</v>
      </c>
      <c r="C3127" t="s">
        <v>1252</v>
      </c>
      <c r="D3127" t="s">
        <v>5202</v>
      </c>
      <c r="F3127" t="s">
        <v>7919</v>
      </c>
      <c r="G3127" t="s">
        <v>4593</v>
      </c>
      <c r="H3127" t="s">
        <v>21718</v>
      </c>
      <c r="I3127" t="s">
        <v>9165</v>
      </c>
      <c r="J3127" t="s">
        <v>3628</v>
      </c>
      <c r="K3127" t="s">
        <v>3430</v>
      </c>
      <c r="L3127" t="s">
        <v>17504</v>
      </c>
      <c r="M3127" t="s">
        <v>17505</v>
      </c>
      <c r="O3127" t="s">
        <v>6284</v>
      </c>
      <c r="P3127">
        <v>27</v>
      </c>
      <c r="Q3127" t="s">
        <v>4401</v>
      </c>
      <c r="R3127">
        <v>221</v>
      </c>
      <c r="S3127" t="s">
        <v>16821</v>
      </c>
      <c r="T3127" t="s">
        <v>4349</v>
      </c>
      <c r="U3127" t="s">
        <v>6468</v>
      </c>
    </row>
    <row r="3128" spans="1:21" x14ac:dyDescent="0.2">
      <c r="A3128">
        <v>5789</v>
      </c>
      <c r="B3128" t="s">
        <v>1697</v>
      </c>
      <c r="C3128" t="s">
        <v>17506</v>
      </c>
      <c r="D3128" t="s">
        <v>5202</v>
      </c>
      <c r="F3128" t="s">
        <v>7919</v>
      </c>
      <c r="G3128" t="s">
        <v>8290</v>
      </c>
      <c r="H3128" t="s">
        <v>7245</v>
      </c>
      <c r="I3128" t="s">
        <v>22206</v>
      </c>
      <c r="J3128" t="s">
        <v>5823</v>
      </c>
      <c r="K3128" t="s">
        <v>3430</v>
      </c>
      <c r="L3128" t="s">
        <v>17507</v>
      </c>
      <c r="M3128" t="s">
        <v>17508</v>
      </c>
      <c r="O3128" t="s">
        <v>6284</v>
      </c>
      <c r="P3128">
        <v>27</v>
      </c>
      <c r="S3128" t="s">
        <v>16821</v>
      </c>
      <c r="T3128" t="s">
        <v>17509</v>
      </c>
      <c r="U3128" t="s">
        <v>17509</v>
      </c>
    </row>
    <row r="3129" spans="1:21" x14ac:dyDescent="0.2">
      <c r="A3129">
        <v>579</v>
      </c>
      <c r="B3129" t="s">
        <v>1697</v>
      </c>
      <c r="C3129" t="s">
        <v>17510</v>
      </c>
      <c r="D3129" t="s">
        <v>5202</v>
      </c>
      <c r="F3129" t="s">
        <v>7919</v>
      </c>
      <c r="G3129" t="s">
        <v>3885</v>
      </c>
      <c r="H3129" t="s">
        <v>4174</v>
      </c>
      <c r="I3129" t="s">
        <v>22206</v>
      </c>
      <c r="J3129" t="s">
        <v>5823</v>
      </c>
      <c r="K3129" t="s">
        <v>3545</v>
      </c>
      <c r="L3129" t="s">
        <v>17511</v>
      </c>
      <c r="M3129" t="s">
        <v>17512</v>
      </c>
      <c r="O3129" t="s">
        <v>5988</v>
      </c>
      <c r="P3129">
        <v>84</v>
      </c>
      <c r="S3129" t="s">
        <v>17429</v>
      </c>
      <c r="T3129" t="s">
        <v>17429</v>
      </c>
      <c r="U3129" t="s">
        <v>17429</v>
      </c>
    </row>
    <row r="3130" spans="1:21" x14ac:dyDescent="0.2">
      <c r="A3130">
        <v>5790</v>
      </c>
      <c r="B3130" t="s">
        <v>1697</v>
      </c>
      <c r="C3130" t="s">
        <v>17513</v>
      </c>
      <c r="D3130" t="s">
        <v>17514</v>
      </c>
      <c r="F3130" t="s">
        <v>3669</v>
      </c>
      <c r="G3130" t="s">
        <v>21546</v>
      </c>
      <c r="H3130" t="s">
        <v>17125</v>
      </c>
      <c r="I3130" t="s">
        <v>15042</v>
      </c>
      <c r="J3130" t="s">
        <v>3725</v>
      </c>
      <c r="K3130" t="s">
        <v>3430</v>
      </c>
      <c r="L3130" t="s">
        <v>17515</v>
      </c>
      <c r="M3130" t="s">
        <v>17516</v>
      </c>
      <c r="O3130" t="s">
        <v>10336</v>
      </c>
      <c r="P3130">
        <v>124</v>
      </c>
      <c r="Q3130" t="s">
        <v>4401</v>
      </c>
      <c r="R3130">
        <v>222</v>
      </c>
      <c r="S3130" t="s">
        <v>11867</v>
      </c>
      <c r="T3130" t="s">
        <v>11867</v>
      </c>
      <c r="U3130" t="s">
        <v>8799</v>
      </c>
    </row>
    <row r="3131" spans="1:21" x14ac:dyDescent="0.2">
      <c r="A3131">
        <v>5791</v>
      </c>
      <c r="B3131" t="s">
        <v>1697</v>
      </c>
      <c r="C3131" t="s">
        <v>6099</v>
      </c>
      <c r="D3131" t="s">
        <v>6100</v>
      </c>
      <c r="F3131" t="s">
        <v>17517</v>
      </c>
      <c r="G3131" t="s">
        <v>10004</v>
      </c>
      <c r="H3131" t="s">
        <v>7018</v>
      </c>
      <c r="I3131" t="s">
        <v>17518</v>
      </c>
      <c r="J3131" t="s">
        <v>3628</v>
      </c>
      <c r="K3131" t="s">
        <v>3430</v>
      </c>
      <c r="L3131" t="s">
        <v>6104</v>
      </c>
      <c r="M3131" t="s">
        <v>6105</v>
      </c>
      <c r="O3131" t="s">
        <v>6146</v>
      </c>
      <c r="P3131">
        <v>25</v>
      </c>
      <c r="Q3131" t="s">
        <v>4401</v>
      </c>
      <c r="R3131">
        <v>221</v>
      </c>
      <c r="S3131" t="s">
        <v>6632</v>
      </c>
      <c r="T3131" t="s">
        <v>6632</v>
      </c>
      <c r="U3131" t="s">
        <v>6632</v>
      </c>
    </row>
    <row r="3132" spans="1:21" x14ac:dyDescent="0.2">
      <c r="A3132">
        <v>5792</v>
      </c>
      <c r="B3132" t="s">
        <v>1697</v>
      </c>
      <c r="C3132" t="s">
        <v>17519</v>
      </c>
      <c r="D3132" t="s">
        <v>17520</v>
      </c>
      <c r="F3132" t="s">
        <v>3669</v>
      </c>
      <c r="G3132" t="s">
        <v>3465</v>
      </c>
      <c r="H3132" t="s">
        <v>7490</v>
      </c>
      <c r="I3132" t="s">
        <v>8790</v>
      </c>
      <c r="J3132" t="s">
        <v>3411</v>
      </c>
      <c r="K3132" t="s">
        <v>3430</v>
      </c>
      <c r="L3132" t="s">
        <v>17521</v>
      </c>
      <c r="M3132" t="s">
        <v>17522</v>
      </c>
      <c r="N3132" t="s">
        <v>3433</v>
      </c>
      <c r="O3132" t="s">
        <v>4520</v>
      </c>
      <c r="P3132">
        <v>86</v>
      </c>
      <c r="Q3132" t="s">
        <v>4401</v>
      </c>
      <c r="R3132">
        <v>220</v>
      </c>
      <c r="S3132" t="s">
        <v>16821</v>
      </c>
      <c r="T3132" t="s">
        <v>16821</v>
      </c>
      <c r="U3132" t="s">
        <v>7557</v>
      </c>
    </row>
    <row r="3133" spans="1:21" x14ac:dyDescent="0.2">
      <c r="A3133">
        <v>5793</v>
      </c>
      <c r="B3133" t="s">
        <v>1697</v>
      </c>
      <c r="C3133" t="s">
        <v>17523</v>
      </c>
      <c r="D3133" t="s">
        <v>17524</v>
      </c>
      <c r="F3133" t="s">
        <v>3669</v>
      </c>
      <c r="G3133" t="s">
        <v>7091</v>
      </c>
      <c r="H3133" t="s">
        <v>4722</v>
      </c>
      <c r="I3133" t="s">
        <v>9202</v>
      </c>
      <c r="J3133" t="s">
        <v>5999</v>
      </c>
      <c r="K3133" t="s">
        <v>3422</v>
      </c>
      <c r="L3133" t="s">
        <v>17525</v>
      </c>
      <c r="M3133" t="s">
        <v>17526</v>
      </c>
      <c r="N3133" t="s">
        <v>3394</v>
      </c>
      <c r="O3133" t="s">
        <v>6116</v>
      </c>
      <c r="P3133">
        <v>23</v>
      </c>
      <c r="Q3133" t="s">
        <v>4401</v>
      </c>
      <c r="R3133">
        <v>221</v>
      </c>
      <c r="S3133" t="s">
        <v>13222</v>
      </c>
      <c r="T3133" t="s">
        <v>13222</v>
      </c>
      <c r="U3133" t="s">
        <v>10148</v>
      </c>
    </row>
    <row r="3134" spans="1:21" x14ac:dyDescent="0.2">
      <c r="A3134">
        <v>5794</v>
      </c>
      <c r="B3134" t="s">
        <v>1697</v>
      </c>
      <c r="C3134" t="s">
        <v>17527</v>
      </c>
      <c r="D3134" t="s">
        <v>17528</v>
      </c>
      <c r="F3134" t="s">
        <v>3669</v>
      </c>
      <c r="G3134" t="s">
        <v>3387</v>
      </c>
      <c r="H3134" t="s">
        <v>5767</v>
      </c>
      <c r="I3134" t="s">
        <v>9202</v>
      </c>
      <c r="J3134" t="s">
        <v>6431</v>
      </c>
      <c r="K3134" t="s">
        <v>3430</v>
      </c>
      <c r="L3134" t="s">
        <v>17529</v>
      </c>
      <c r="M3134" t="s">
        <v>17530</v>
      </c>
      <c r="N3134" t="s">
        <v>3394</v>
      </c>
      <c r="O3134" t="s">
        <v>6116</v>
      </c>
      <c r="P3134">
        <v>23</v>
      </c>
      <c r="Q3134" t="s">
        <v>4401</v>
      </c>
      <c r="R3134">
        <v>221</v>
      </c>
      <c r="S3134" t="s">
        <v>17531</v>
      </c>
      <c r="T3134" t="s">
        <v>17531</v>
      </c>
      <c r="U3134" t="s">
        <v>10148</v>
      </c>
    </row>
    <row r="3135" spans="1:21" x14ac:dyDescent="0.2">
      <c r="A3135">
        <v>5795</v>
      </c>
      <c r="B3135" t="s">
        <v>1697</v>
      </c>
      <c r="C3135" t="s">
        <v>17532</v>
      </c>
      <c r="D3135" t="s">
        <v>17533</v>
      </c>
      <c r="F3135" t="s">
        <v>3669</v>
      </c>
      <c r="G3135" t="s">
        <v>7091</v>
      </c>
      <c r="H3135" t="s">
        <v>3610</v>
      </c>
      <c r="I3135" t="s">
        <v>13940</v>
      </c>
      <c r="J3135" t="s">
        <v>6431</v>
      </c>
      <c r="K3135" t="s">
        <v>3430</v>
      </c>
      <c r="L3135" t="s">
        <v>17534</v>
      </c>
      <c r="M3135" t="s">
        <v>17535</v>
      </c>
      <c r="O3135" t="s">
        <v>6284</v>
      </c>
      <c r="P3135">
        <v>27</v>
      </c>
      <c r="Q3135" t="s">
        <v>4401</v>
      </c>
      <c r="R3135">
        <v>221</v>
      </c>
      <c r="S3135" t="s">
        <v>7941</v>
      </c>
      <c r="T3135" t="s">
        <v>7941</v>
      </c>
      <c r="U3135" t="s">
        <v>8730</v>
      </c>
    </row>
    <row r="3136" spans="1:21" x14ac:dyDescent="0.2">
      <c r="A3136">
        <v>5796</v>
      </c>
      <c r="B3136" t="s">
        <v>1697</v>
      </c>
      <c r="C3136" t="s">
        <v>17536</v>
      </c>
      <c r="D3136" t="s">
        <v>5202</v>
      </c>
      <c r="E3136" t="s">
        <v>20879</v>
      </c>
      <c r="F3136" t="s">
        <v>7919</v>
      </c>
      <c r="G3136" t="s">
        <v>21041</v>
      </c>
      <c r="H3136" t="s">
        <v>3945</v>
      </c>
      <c r="I3136" t="s">
        <v>22206</v>
      </c>
      <c r="J3136" t="s">
        <v>5823</v>
      </c>
      <c r="K3136" t="s">
        <v>3430</v>
      </c>
      <c r="L3136" t="s">
        <v>17537</v>
      </c>
      <c r="M3136" t="s">
        <v>17538</v>
      </c>
      <c r="O3136" t="s">
        <v>6284</v>
      </c>
      <c r="P3136">
        <v>27</v>
      </c>
      <c r="S3136" t="s">
        <v>7941</v>
      </c>
      <c r="T3136" t="s">
        <v>7941</v>
      </c>
      <c r="U3136" t="s">
        <v>7941</v>
      </c>
    </row>
    <row r="3137" spans="1:21" x14ac:dyDescent="0.2">
      <c r="A3137">
        <v>5797</v>
      </c>
      <c r="B3137" t="s">
        <v>1697</v>
      </c>
      <c r="C3137" t="s">
        <v>17539</v>
      </c>
      <c r="F3137" t="s">
        <v>8063</v>
      </c>
      <c r="G3137" t="s">
        <v>3387</v>
      </c>
      <c r="H3137" t="s">
        <v>8133</v>
      </c>
      <c r="I3137" t="s">
        <v>22206</v>
      </c>
      <c r="J3137" t="s">
        <v>5823</v>
      </c>
      <c r="K3137" t="s">
        <v>3422</v>
      </c>
      <c r="L3137" t="s">
        <v>17540</v>
      </c>
      <c r="M3137" t="s">
        <v>17541</v>
      </c>
      <c r="O3137" t="s">
        <v>6284</v>
      </c>
      <c r="P3137">
        <v>27</v>
      </c>
      <c r="S3137" t="s">
        <v>7933</v>
      </c>
      <c r="T3137" t="s">
        <v>7933</v>
      </c>
      <c r="U3137" t="s">
        <v>7933</v>
      </c>
    </row>
    <row r="3138" spans="1:21" x14ac:dyDescent="0.2">
      <c r="A3138">
        <v>5798</v>
      </c>
      <c r="B3138" t="s">
        <v>1697</v>
      </c>
      <c r="C3138" t="s">
        <v>17542</v>
      </c>
      <c r="D3138" t="s">
        <v>17543</v>
      </c>
      <c r="F3138" t="s">
        <v>8063</v>
      </c>
      <c r="G3138" t="s">
        <v>3387</v>
      </c>
      <c r="H3138" t="s">
        <v>7977</v>
      </c>
      <c r="I3138" t="s">
        <v>22206</v>
      </c>
      <c r="J3138" t="s">
        <v>5823</v>
      </c>
      <c r="K3138" t="s">
        <v>3422</v>
      </c>
      <c r="L3138" t="s">
        <v>17544</v>
      </c>
      <c r="M3138" t="s">
        <v>11151</v>
      </c>
      <c r="O3138" t="s">
        <v>6146</v>
      </c>
      <c r="P3138">
        <v>25</v>
      </c>
      <c r="S3138" t="s">
        <v>12734</v>
      </c>
      <c r="T3138" t="s">
        <v>12734</v>
      </c>
      <c r="U3138" t="s">
        <v>12734</v>
      </c>
    </row>
    <row r="3139" spans="1:21" x14ac:dyDescent="0.2">
      <c r="A3139">
        <v>5799</v>
      </c>
      <c r="B3139" t="s">
        <v>1697</v>
      </c>
      <c r="C3139" t="s">
        <v>17545</v>
      </c>
      <c r="D3139" t="s">
        <v>4678</v>
      </c>
      <c r="E3139" t="s">
        <v>20884</v>
      </c>
      <c r="F3139" t="s">
        <v>7954</v>
      </c>
      <c r="G3139" t="s">
        <v>6101</v>
      </c>
      <c r="H3139" t="s">
        <v>4174</v>
      </c>
      <c r="I3139" t="s">
        <v>22206</v>
      </c>
      <c r="J3139" t="s">
        <v>5823</v>
      </c>
      <c r="K3139" t="s">
        <v>5340</v>
      </c>
      <c r="L3139" t="s">
        <v>17546</v>
      </c>
      <c r="M3139" t="s">
        <v>17547</v>
      </c>
      <c r="O3139" t="s">
        <v>6146</v>
      </c>
      <c r="P3139">
        <v>25</v>
      </c>
      <c r="S3139" t="s">
        <v>13427</v>
      </c>
      <c r="T3139" t="s">
        <v>13427</v>
      </c>
      <c r="U3139" t="s">
        <v>13427</v>
      </c>
    </row>
    <row r="3140" spans="1:21" x14ac:dyDescent="0.2">
      <c r="A3140">
        <v>580</v>
      </c>
      <c r="B3140" t="s">
        <v>1697</v>
      </c>
      <c r="C3140" t="s">
        <v>17548</v>
      </c>
      <c r="D3140" t="s">
        <v>5202</v>
      </c>
      <c r="F3140" t="s">
        <v>7919</v>
      </c>
      <c r="G3140" t="s">
        <v>5888</v>
      </c>
      <c r="H3140" t="s">
        <v>4174</v>
      </c>
      <c r="I3140" t="s">
        <v>22206</v>
      </c>
      <c r="J3140" t="s">
        <v>5823</v>
      </c>
      <c r="K3140" t="s">
        <v>3545</v>
      </c>
      <c r="L3140" t="s">
        <v>17549</v>
      </c>
      <c r="M3140" t="s">
        <v>17550</v>
      </c>
      <c r="O3140" t="s">
        <v>5988</v>
      </c>
      <c r="P3140">
        <v>84</v>
      </c>
      <c r="S3140" t="s">
        <v>17551</v>
      </c>
      <c r="T3140" t="s">
        <v>17551</v>
      </c>
      <c r="U3140" t="s">
        <v>17551</v>
      </c>
    </row>
    <row r="3141" spans="1:21" x14ac:dyDescent="0.2">
      <c r="A3141">
        <v>5800</v>
      </c>
      <c r="B3141" t="s">
        <v>1697</v>
      </c>
      <c r="C3141" t="s">
        <v>17552</v>
      </c>
      <c r="D3141" t="s">
        <v>5202</v>
      </c>
      <c r="E3141" t="s">
        <v>20879</v>
      </c>
      <c r="F3141" t="s">
        <v>6837</v>
      </c>
      <c r="G3141" t="s">
        <v>21719</v>
      </c>
      <c r="H3141" t="s">
        <v>4174</v>
      </c>
      <c r="I3141" t="s">
        <v>22206</v>
      </c>
      <c r="J3141" t="s">
        <v>5823</v>
      </c>
      <c r="K3141" t="s">
        <v>3921</v>
      </c>
      <c r="L3141" t="s">
        <v>17553</v>
      </c>
      <c r="M3141" t="s">
        <v>17554</v>
      </c>
      <c r="O3141" t="s">
        <v>6407</v>
      </c>
      <c r="P3141">
        <v>131</v>
      </c>
      <c r="S3141" t="s">
        <v>12388</v>
      </c>
      <c r="T3141" t="s">
        <v>12388</v>
      </c>
      <c r="U3141" t="s">
        <v>12388</v>
      </c>
    </row>
    <row r="3142" spans="1:21" x14ac:dyDescent="0.2">
      <c r="A3142">
        <v>5801</v>
      </c>
      <c r="B3142" t="s">
        <v>1697</v>
      </c>
      <c r="C3142" t="s">
        <v>17555</v>
      </c>
      <c r="D3142" t="s">
        <v>17556</v>
      </c>
      <c r="F3142" t="s">
        <v>8738</v>
      </c>
      <c r="G3142" t="s">
        <v>3435</v>
      </c>
      <c r="H3142" t="s">
        <v>3543</v>
      </c>
      <c r="I3142" t="s">
        <v>7547</v>
      </c>
      <c r="J3142" t="s">
        <v>7443</v>
      </c>
      <c r="K3142" t="s">
        <v>3422</v>
      </c>
      <c r="L3142" t="s">
        <v>17557</v>
      </c>
      <c r="M3142" t="s">
        <v>17558</v>
      </c>
      <c r="N3142" t="s">
        <v>4513</v>
      </c>
      <c r="O3142" t="s">
        <v>6335</v>
      </c>
      <c r="P3142">
        <v>34</v>
      </c>
      <c r="Q3142" t="s">
        <v>6336</v>
      </c>
      <c r="R3142">
        <v>230</v>
      </c>
      <c r="S3142" t="s">
        <v>11673</v>
      </c>
      <c r="T3142" t="s">
        <v>11673</v>
      </c>
      <c r="U3142" t="s">
        <v>4786</v>
      </c>
    </row>
    <row r="3143" spans="1:21" x14ac:dyDescent="0.2">
      <c r="A3143">
        <v>5802</v>
      </c>
      <c r="B3143" t="s">
        <v>1697</v>
      </c>
      <c r="C3143" t="s">
        <v>17559</v>
      </c>
      <c r="D3143" t="s">
        <v>17560</v>
      </c>
      <c r="F3143" t="s">
        <v>14304</v>
      </c>
      <c r="G3143" t="s">
        <v>3387</v>
      </c>
      <c r="H3143" t="s">
        <v>3714</v>
      </c>
      <c r="I3143" t="s">
        <v>14305</v>
      </c>
      <c r="J3143" t="s">
        <v>7443</v>
      </c>
      <c r="K3143" t="s">
        <v>3430</v>
      </c>
      <c r="L3143" t="s">
        <v>17561</v>
      </c>
      <c r="M3143" t="s">
        <v>17562</v>
      </c>
      <c r="N3143" t="s">
        <v>15319</v>
      </c>
      <c r="O3143" t="s">
        <v>5232</v>
      </c>
      <c r="P3143">
        <v>37</v>
      </c>
      <c r="Q3143" t="s">
        <v>6336</v>
      </c>
      <c r="R3143">
        <v>233</v>
      </c>
      <c r="S3143" t="s">
        <v>15838</v>
      </c>
      <c r="T3143" t="s">
        <v>15838</v>
      </c>
      <c r="U3143" t="s">
        <v>14236</v>
      </c>
    </row>
    <row r="3144" spans="1:21" x14ac:dyDescent="0.2">
      <c r="A3144">
        <v>5803</v>
      </c>
      <c r="B3144" t="s">
        <v>1697</v>
      </c>
      <c r="C3144" t="s">
        <v>17563</v>
      </c>
      <c r="D3144" t="s">
        <v>17564</v>
      </c>
      <c r="F3144" t="s">
        <v>8594</v>
      </c>
      <c r="G3144" t="s">
        <v>3387</v>
      </c>
      <c r="H3144" t="s">
        <v>6927</v>
      </c>
      <c r="I3144" t="s">
        <v>22206</v>
      </c>
      <c r="J3144" t="s">
        <v>5823</v>
      </c>
      <c r="K3144" t="s">
        <v>3430</v>
      </c>
      <c r="L3144" t="s">
        <v>17565</v>
      </c>
      <c r="M3144" t="s">
        <v>17566</v>
      </c>
      <c r="O3144" t="s">
        <v>6335</v>
      </c>
      <c r="P3144">
        <v>34</v>
      </c>
      <c r="S3144" t="s">
        <v>11185</v>
      </c>
      <c r="T3144" t="s">
        <v>11185</v>
      </c>
      <c r="U3144" t="s">
        <v>11185</v>
      </c>
    </row>
    <row r="3145" spans="1:21" x14ac:dyDescent="0.2">
      <c r="A3145">
        <v>5804</v>
      </c>
      <c r="B3145" t="s">
        <v>1697</v>
      </c>
      <c r="C3145" t="s">
        <v>17567</v>
      </c>
      <c r="D3145" t="s">
        <v>17568</v>
      </c>
      <c r="F3145" t="s">
        <v>17569</v>
      </c>
      <c r="G3145" t="s">
        <v>3387</v>
      </c>
      <c r="H3145" t="s">
        <v>3640</v>
      </c>
      <c r="I3145" t="s">
        <v>5122</v>
      </c>
      <c r="J3145" t="s">
        <v>3587</v>
      </c>
      <c r="K3145" t="s">
        <v>3430</v>
      </c>
      <c r="L3145" t="s">
        <v>17570</v>
      </c>
      <c r="M3145" t="s">
        <v>17571</v>
      </c>
      <c r="N3145" t="s">
        <v>3394</v>
      </c>
      <c r="O3145" t="s">
        <v>6335</v>
      </c>
      <c r="P3145">
        <v>34</v>
      </c>
      <c r="Q3145" t="s">
        <v>6336</v>
      </c>
      <c r="R3145">
        <v>230</v>
      </c>
      <c r="S3145" t="s">
        <v>17572</v>
      </c>
      <c r="T3145" t="s">
        <v>17572</v>
      </c>
      <c r="U3145" t="s">
        <v>4655</v>
      </c>
    </row>
    <row r="3146" spans="1:21" x14ac:dyDescent="0.2">
      <c r="A3146">
        <v>5805</v>
      </c>
      <c r="B3146" t="s">
        <v>1697</v>
      </c>
      <c r="C3146" t="s">
        <v>17573</v>
      </c>
      <c r="D3146" t="s">
        <v>17574</v>
      </c>
      <c r="F3146" t="s">
        <v>17575</v>
      </c>
      <c r="G3146" t="s">
        <v>3747</v>
      </c>
      <c r="H3146" t="s">
        <v>14594</v>
      </c>
      <c r="I3146" t="s">
        <v>17576</v>
      </c>
      <c r="J3146" t="s">
        <v>3827</v>
      </c>
      <c r="K3146" t="s">
        <v>3430</v>
      </c>
      <c r="L3146" t="s">
        <v>17577</v>
      </c>
      <c r="M3146" t="s">
        <v>17578</v>
      </c>
      <c r="N3146" t="s">
        <v>3394</v>
      </c>
      <c r="O3146" t="s">
        <v>5232</v>
      </c>
      <c r="P3146">
        <v>33</v>
      </c>
      <c r="Q3146" t="s">
        <v>6336</v>
      </c>
      <c r="R3146">
        <v>233</v>
      </c>
      <c r="S3146" t="s">
        <v>5622</v>
      </c>
      <c r="T3146" t="s">
        <v>5622</v>
      </c>
      <c r="U3146" t="s">
        <v>3752</v>
      </c>
    </row>
    <row r="3147" spans="1:21" x14ac:dyDescent="0.2">
      <c r="A3147">
        <v>5806</v>
      </c>
      <c r="B3147" t="s">
        <v>1697</v>
      </c>
      <c r="C3147" t="s">
        <v>17579</v>
      </c>
      <c r="D3147" t="s">
        <v>17580</v>
      </c>
      <c r="F3147" t="s">
        <v>9725</v>
      </c>
      <c r="G3147" t="s">
        <v>3387</v>
      </c>
      <c r="H3147" t="s">
        <v>17581</v>
      </c>
      <c r="I3147" t="s">
        <v>3627</v>
      </c>
      <c r="J3147" t="s">
        <v>3467</v>
      </c>
      <c r="K3147" t="s">
        <v>3430</v>
      </c>
      <c r="L3147" t="s">
        <v>17582</v>
      </c>
      <c r="M3147" t="s">
        <v>17583</v>
      </c>
      <c r="N3147" t="s">
        <v>3433</v>
      </c>
      <c r="O3147" t="s">
        <v>5232</v>
      </c>
      <c r="P3147">
        <v>37</v>
      </c>
      <c r="Q3147" t="s">
        <v>6336</v>
      </c>
      <c r="R3147">
        <v>233</v>
      </c>
      <c r="S3147" t="s">
        <v>7974</v>
      </c>
      <c r="T3147" t="s">
        <v>7974</v>
      </c>
      <c r="U3147" t="s">
        <v>7776</v>
      </c>
    </row>
    <row r="3148" spans="1:21" x14ac:dyDescent="0.2">
      <c r="A3148">
        <v>5807</v>
      </c>
      <c r="B3148" t="s">
        <v>1697</v>
      </c>
      <c r="C3148" t="s">
        <v>17584</v>
      </c>
      <c r="D3148" t="s">
        <v>17585</v>
      </c>
      <c r="F3148" t="s">
        <v>14304</v>
      </c>
      <c r="G3148" t="s">
        <v>22288</v>
      </c>
      <c r="H3148" t="s">
        <v>22370</v>
      </c>
      <c r="I3148" t="s">
        <v>14305</v>
      </c>
      <c r="J3148" t="s">
        <v>7605</v>
      </c>
      <c r="K3148" t="s">
        <v>3430</v>
      </c>
      <c r="L3148" t="s">
        <v>17586</v>
      </c>
      <c r="M3148" t="s">
        <v>17587</v>
      </c>
      <c r="N3148" t="s">
        <v>20964</v>
      </c>
      <c r="O3148" t="s">
        <v>6335</v>
      </c>
      <c r="P3148">
        <v>34</v>
      </c>
      <c r="Q3148" t="s">
        <v>6336</v>
      </c>
      <c r="R3148">
        <v>230</v>
      </c>
      <c r="S3148" t="s">
        <v>4013</v>
      </c>
      <c r="T3148" t="s">
        <v>4013</v>
      </c>
      <c r="U3148" t="s">
        <v>4786</v>
      </c>
    </row>
    <row r="3149" spans="1:21" x14ac:dyDescent="0.2">
      <c r="A3149">
        <v>5808</v>
      </c>
      <c r="B3149" t="s">
        <v>1697</v>
      </c>
      <c r="C3149" t="s">
        <v>17588</v>
      </c>
      <c r="D3149" t="s">
        <v>8333</v>
      </c>
      <c r="F3149" t="s">
        <v>17589</v>
      </c>
      <c r="G3149" t="s">
        <v>3625</v>
      </c>
      <c r="H3149" t="s">
        <v>3444</v>
      </c>
      <c r="I3149" t="s">
        <v>17590</v>
      </c>
      <c r="J3149" t="s">
        <v>9245</v>
      </c>
      <c r="K3149" t="s">
        <v>3430</v>
      </c>
      <c r="L3149" t="s">
        <v>17591</v>
      </c>
      <c r="M3149" t="s">
        <v>17592</v>
      </c>
      <c r="N3149" t="s">
        <v>4513</v>
      </c>
      <c r="O3149" t="s">
        <v>5232</v>
      </c>
      <c r="P3149">
        <v>33</v>
      </c>
      <c r="Q3149" t="s">
        <v>6336</v>
      </c>
      <c r="R3149">
        <v>233</v>
      </c>
      <c r="S3149" t="s">
        <v>7974</v>
      </c>
      <c r="T3149" t="s">
        <v>7974</v>
      </c>
      <c r="U3149" t="s">
        <v>3891</v>
      </c>
    </row>
    <row r="3150" spans="1:21" x14ac:dyDescent="0.2">
      <c r="A3150">
        <v>5809</v>
      </c>
      <c r="B3150" t="s">
        <v>1697</v>
      </c>
      <c r="C3150" t="s">
        <v>17593</v>
      </c>
      <c r="D3150" t="s">
        <v>7029</v>
      </c>
      <c r="F3150" t="s">
        <v>6175</v>
      </c>
      <c r="G3150" t="s">
        <v>6229</v>
      </c>
      <c r="H3150" t="s">
        <v>4174</v>
      </c>
      <c r="I3150" t="s">
        <v>22206</v>
      </c>
      <c r="J3150" t="s">
        <v>5823</v>
      </c>
      <c r="K3150" t="s">
        <v>3422</v>
      </c>
      <c r="L3150" t="s">
        <v>17594</v>
      </c>
      <c r="M3150" t="s">
        <v>17595</v>
      </c>
      <c r="O3150" t="s">
        <v>6407</v>
      </c>
      <c r="P3150">
        <v>131</v>
      </c>
      <c r="S3150" t="s">
        <v>12801</v>
      </c>
      <c r="T3150" t="s">
        <v>12801</v>
      </c>
      <c r="U3150" t="s">
        <v>12801</v>
      </c>
    </row>
    <row r="3151" spans="1:21" x14ac:dyDescent="0.2">
      <c r="A3151">
        <v>581</v>
      </c>
      <c r="B3151" t="s">
        <v>1697</v>
      </c>
      <c r="C3151" t="s">
        <v>17596</v>
      </c>
      <c r="D3151" t="s">
        <v>5202</v>
      </c>
      <c r="F3151" t="s">
        <v>7919</v>
      </c>
      <c r="G3151" t="s">
        <v>21720</v>
      </c>
      <c r="H3151" t="s">
        <v>21721</v>
      </c>
      <c r="I3151" t="s">
        <v>9165</v>
      </c>
      <c r="J3151" t="s">
        <v>17597</v>
      </c>
      <c r="K3151" t="s">
        <v>3545</v>
      </c>
      <c r="L3151" t="s">
        <v>17598</v>
      </c>
      <c r="M3151" t="s">
        <v>17599</v>
      </c>
      <c r="O3151" t="s">
        <v>5988</v>
      </c>
      <c r="P3151">
        <v>84</v>
      </c>
      <c r="Q3151" t="s">
        <v>4362</v>
      </c>
      <c r="R3151">
        <v>242</v>
      </c>
      <c r="S3151" t="s">
        <v>17600</v>
      </c>
      <c r="T3151" t="s">
        <v>17601</v>
      </c>
      <c r="U3151" t="s">
        <v>17601</v>
      </c>
    </row>
    <row r="3152" spans="1:21" x14ac:dyDescent="0.2">
      <c r="A3152">
        <v>5810</v>
      </c>
      <c r="B3152" t="s">
        <v>1697</v>
      </c>
      <c r="C3152" t="s">
        <v>17602</v>
      </c>
      <c r="D3152" t="s">
        <v>17603</v>
      </c>
      <c r="F3152" t="s">
        <v>8063</v>
      </c>
      <c r="G3152" t="s">
        <v>21465</v>
      </c>
      <c r="H3152" t="s">
        <v>3945</v>
      </c>
      <c r="I3152" t="s">
        <v>22206</v>
      </c>
      <c r="J3152" t="s">
        <v>5823</v>
      </c>
      <c r="K3152" t="s">
        <v>3430</v>
      </c>
      <c r="L3152" t="s">
        <v>17604</v>
      </c>
      <c r="M3152" t="s">
        <v>17605</v>
      </c>
      <c r="O3152" t="s">
        <v>6371</v>
      </c>
      <c r="P3152">
        <v>32</v>
      </c>
      <c r="S3152" t="s">
        <v>8327</v>
      </c>
      <c r="T3152" t="s">
        <v>8327</v>
      </c>
      <c r="U3152" t="s">
        <v>8327</v>
      </c>
    </row>
    <row r="3153" spans="1:21" x14ac:dyDescent="0.2">
      <c r="A3153">
        <v>5811</v>
      </c>
      <c r="B3153" t="s">
        <v>1697</v>
      </c>
      <c r="C3153" t="s">
        <v>17606</v>
      </c>
      <c r="D3153" t="s">
        <v>8333</v>
      </c>
      <c r="F3153" t="s">
        <v>17607</v>
      </c>
      <c r="G3153" t="s">
        <v>3625</v>
      </c>
      <c r="H3153" t="s">
        <v>3819</v>
      </c>
      <c r="I3153" t="s">
        <v>17608</v>
      </c>
      <c r="J3153" t="s">
        <v>21042</v>
      </c>
      <c r="K3153" t="s">
        <v>3430</v>
      </c>
      <c r="L3153" t="s">
        <v>17609</v>
      </c>
      <c r="M3153" t="s">
        <v>17610</v>
      </c>
      <c r="N3153" t="s">
        <v>3394</v>
      </c>
      <c r="O3153" t="s">
        <v>6335</v>
      </c>
      <c r="P3153">
        <v>134</v>
      </c>
      <c r="Q3153" t="s">
        <v>6336</v>
      </c>
      <c r="R3153">
        <v>234</v>
      </c>
      <c r="S3153" t="s">
        <v>11673</v>
      </c>
      <c r="T3153" t="s">
        <v>11673</v>
      </c>
      <c r="U3153" t="s">
        <v>3950</v>
      </c>
    </row>
    <row r="3154" spans="1:21" x14ac:dyDescent="0.2">
      <c r="A3154">
        <v>5812</v>
      </c>
      <c r="B3154" t="s">
        <v>1697</v>
      </c>
      <c r="C3154" t="s">
        <v>17611</v>
      </c>
      <c r="D3154" t="s">
        <v>17612</v>
      </c>
      <c r="F3154" t="s">
        <v>8594</v>
      </c>
      <c r="G3154" t="s">
        <v>3535</v>
      </c>
      <c r="H3154" t="s">
        <v>21722</v>
      </c>
      <c r="I3154" t="s">
        <v>3627</v>
      </c>
      <c r="J3154" t="s">
        <v>3512</v>
      </c>
      <c r="K3154" t="s">
        <v>3430</v>
      </c>
      <c r="L3154" t="s">
        <v>14198</v>
      </c>
      <c r="M3154" t="s">
        <v>17613</v>
      </c>
      <c r="N3154" t="s">
        <v>3433</v>
      </c>
      <c r="O3154" t="s">
        <v>5232</v>
      </c>
      <c r="P3154">
        <v>37</v>
      </c>
      <c r="Q3154" t="s">
        <v>6336</v>
      </c>
      <c r="R3154">
        <v>233</v>
      </c>
      <c r="S3154" t="s">
        <v>8142</v>
      </c>
      <c r="T3154" t="s">
        <v>8142</v>
      </c>
      <c r="U3154" t="s">
        <v>7308</v>
      </c>
    </row>
    <row r="3155" spans="1:21" x14ac:dyDescent="0.2">
      <c r="A3155">
        <v>5813</v>
      </c>
      <c r="B3155" t="s">
        <v>1697</v>
      </c>
      <c r="C3155" t="s">
        <v>17614</v>
      </c>
      <c r="D3155" t="s">
        <v>4997</v>
      </c>
      <c r="F3155" t="s">
        <v>8660</v>
      </c>
      <c r="G3155" t="s">
        <v>3535</v>
      </c>
      <c r="H3155" t="s">
        <v>6886</v>
      </c>
      <c r="I3155" t="s">
        <v>17615</v>
      </c>
      <c r="J3155" t="s">
        <v>3725</v>
      </c>
      <c r="K3155" t="s">
        <v>3430</v>
      </c>
      <c r="L3155" t="s">
        <v>17616</v>
      </c>
      <c r="M3155" t="s">
        <v>17617</v>
      </c>
      <c r="O3155" t="s">
        <v>5232</v>
      </c>
      <c r="P3155">
        <v>37</v>
      </c>
      <c r="Q3155" t="s">
        <v>6336</v>
      </c>
      <c r="R3155">
        <v>233</v>
      </c>
      <c r="S3155" t="s">
        <v>16962</v>
      </c>
      <c r="T3155" t="s">
        <v>16962</v>
      </c>
      <c r="U3155" t="s">
        <v>5067</v>
      </c>
    </row>
    <row r="3156" spans="1:21" x14ac:dyDescent="0.2">
      <c r="A3156">
        <v>5814</v>
      </c>
      <c r="B3156" t="s">
        <v>1697</v>
      </c>
      <c r="C3156" t="s">
        <v>17618</v>
      </c>
      <c r="D3156" t="s">
        <v>17619</v>
      </c>
      <c r="F3156" t="s">
        <v>8738</v>
      </c>
      <c r="G3156" t="s">
        <v>3387</v>
      </c>
      <c r="H3156" t="s">
        <v>6768</v>
      </c>
      <c r="I3156" t="s">
        <v>17620</v>
      </c>
      <c r="J3156" t="s">
        <v>10071</v>
      </c>
      <c r="K3156" t="s">
        <v>3430</v>
      </c>
      <c r="L3156" t="s">
        <v>17621</v>
      </c>
      <c r="M3156" t="s">
        <v>17622</v>
      </c>
      <c r="N3156" t="s">
        <v>3433</v>
      </c>
      <c r="O3156" t="s">
        <v>6335</v>
      </c>
      <c r="P3156">
        <v>34</v>
      </c>
      <c r="Q3156" t="s">
        <v>6336</v>
      </c>
      <c r="R3156">
        <v>230</v>
      </c>
      <c r="S3156" t="s">
        <v>6337</v>
      </c>
      <c r="T3156" t="s">
        <v>6337</v>
      </c>
      <c r="U3156" t="s">
        <v>13573</v>
      </c>
    </row>
    <row r="3157" spans="1:21" x14ac:dyDescent="0.2">
      <c r="A3157">
        <v>5815</v>
      </c>
      <c r="B3157" t="s">
        <v>1697</v>
      </c>
      <c r="C3157" t="s">
        <v>17623</v>
      </c>
      <c r="D3157" t="s">
        <v>4657</v>
      </c>
      <c r="F3157" t="s">
        <v>8660</v>
      </c>
      <c r="G3157" t="s">
        <v>8942</v>
      </c>
      <c r="H3157" t="s">
        <v>5410</v>
      </c>
      <c r="I3157" t="s">
        <v>7148</v>
      </c>
      <c r="J3157" t="s">
        <v>9528</v>
      </c>
      <c r="K3157" t="s">
        <v>5340</v>
      </c>
      <c r="L3157" t="s">
        <v>17624</v>
      </c>
      <c r="M3157" t="s">
        <v>17625</v>
      </c>
      <c r="O3157" t="s">
        <v>6335</v>
      </c>
      <c r="P3157">
        <v>134</v>
      </c>
      <c r="Q3157" t="s">
        <v>6336</v>
      </c>
      <c r="R3157">
        <v>234</v>
      </c>
      <c r="S3157" t="s">
        <v>17626</v>
      </c>
      <c r="T3157" t="s">
        <v>17626</v>
      </c>
      <c r="U3157" t="s">
        <v>3653</v>
      </c>
    </row>
    <row r="3158" spans="1:21" x14ac:dyDescent="0.2">
      <c r="A3158">
        <v>5816</v>
      </c>
      <c r="B3158" t="s">
        <v>1697</v>
      </c>
      <c r="C3158" t="s">
        <v>1082</v>
      </c>
      <c r="D3158" t="s">
        <v>7029</v>
      </c>
      <c r="F3158" t="s">
        <v>6175</v>
      </c>
      <c r="G3158" t="s">
        <v>5569</v>
      </c>
      <c r="H3158" t="s">
        <v>4174</v>
      </c>
      <c r="I3158" t="s">
        <v>22206</v>
      </c>
      <c r="J3158" t="s">
        <v>5823</v>
      </c>
      <c r="K3158" t="s">
        <v>3921</v>
      </c>
      <c r="L3158" t="s">
        <v>17627</v>
      </c>
      <c r="M3158" t="s">
        <v>17628</v>
      </c>
      <c r="O3158" t="s">
        <v>6371</v>
      </c>
      <c r="P3158">
        <v>32</v>
      </c>
      <c r="S3158" t="s">
        <v>6955</v>
      </c>
      <c r="T3158" t="s">
        <v>6955</v>
      </c>
      <c r="U3158" t="s">
        <v>6955</v>
      </c>
    </row>
    <row r="3159" spans="1:21" x14ac:dyDescent="0.2">
      <c r="A3159">
        <v>5817</v>
      </c>
      <c r="B3159" t="s">
        <v>1697</v>
      </c>
      <c r="C3159" t="s">
        <v>17629</v>
      </c>
      <c r="D3159" t="s">
        <v>4997</v>
      </c>
      <c r="F3159" t="s">
        <v>6175</v>
      </c>
      <c r="G3159" t="s">
        <v>6415</v>
      </c>
      <c r="H3159" t="s">
        <v>4174</v>
      </c>
      <c r="I3159" t="s">
        <v>10555</v>
      </c>
      <c r="J3159" t="s">
        <v>3963</v>
      </c>
      <c r="K3159" t="s">
        <v>3921</v>
      </c>
      <c r="L3159" t="s">
        <v>17630</v>
      </c>
      <c r="M3159" t="s">
        <v>17631</v>
      </c>
      <c r="O3159" t="s">
        <v>10781</v>
      </c>
      <c r="P3159">
        <v>39</v>
      </c>
      <c r="Q3159" t="s">
        <v>6350</v>
      </c>
      <c r="R3159">
        <v>231</v>
      </c>
      <c r="S3159" t="s">
        <v>17632</v>
      </c>
      <c r="T3159" t="s">
        <v>17632</v>
      </c>
      <c r="U3159" t="s">
        <v>17632</v>
      </c>
    </row>
    <row r="3160" spans="1:21" x14ac:dyDescent="0.2">
      <c r="A3160">
        <v>5818</v>
      </c>
      <c r="B3160" t="s">
        <v>1697</v>
      </c>
      <c r="C3160" t="s">
        <v>17633</v>
      </c>
      <c r="D3160" t="s">
        <v>17634</v>
      </c>
      <c r="F3160" t="s">
        <v>5112</v>
      </c>
      <c r="G3160" t="s">
        <v>3387</v>
      </c>
      <c r="H3160" t="s">
        <v>3714</v>
      </c>
      <c r="I3160" t="s">
        <v>3627</v>
      </c>
      <c r="J3160" t="s">
        <v>8686</v>
      </c>
      <c r="K3160" t="s">
        <v>5028</v>
      </c>
      <c r="L3160" t="s">
        <v>17635</v>
      </c>
      <c r="M3160" t="s">
        <v>17636</v>
      </c>
      <c r="N3160" t="s">
        <v>3433</v>
      </c>
      <c r="O3160" t="s">
        <v>6335</v>
      </c>
      <c r="P3160">
        <v>134</v>
      </c>
      <c r="Q3160" t="s">
        <v>6336</v>
      </c>
      <c r="R3160">
        <v>234</v>
      </c>
      <c r="S3160" t="s">
        <v>14774</v>
      </c>
      <c r="T3160" t="s">
        <v>14774</v>
      </c>
      <c r="U3160" t="s">
        <v>10451</v>
      </c>
    </row>
    <row r="3161" spans="1:21" x14ac:dyDescent="0.2">
      <c r="A3161">
        <v>5819</v>
      </c>
      <c r="B3161" t="s">
        <v>1697</v>
      </c>
      <c r="C3161" t="s">
        <v>17637</v>
      </c>
      <c r="D3161" t="s">
        <v>5202</v>
      </c>
      <c r="E3161" t="s">
        <v>20878</v>
      </c>
      <c r="F3161" t="s">
        <v>6837</v>
      </c>
      <c r="G3161" t="s">
        <v>18349</v>
      </c>
      <c r="H3161" t="s">
        <v>6237</v>
      </c>
      <c r="I3161" t="s">
        <v>22206</v>
      </c>
      <c r="J3161" t="s">
        <v>5823</v>
      </c>
      <c r="K3161" t="s">
        <v>3921</v>
      </c>
      <c r="L3161" t="s">
        <v>17638</v>
      </c>
      <c r="M3161" t="s">
        <v>17639</v>
      </c>
      <c r="N3161" t="s">
        <v>6850</v>
      </c>
    </row>
    <row r="3162" spans="1:21" x14ac:dyDescent="0.2">
      <c r="A3162">
        <v>582</v>
      </c>
      <c r="B3162" t="s">
        <v>1697</v>
      </c>
      <c r="C3162" t="s">
        <v>17640</v>
      </c>
      <c r="D3162" t="s">
        <v>5202</v>
      </c>
      <c r="F3162" t="s">
        <v>7919</v>
      </c>
      <c r="G3162" t="s">
        <v>6101</v>
      </c>
      <c r="H3162" t="s">
        <v>4174</v>
      </c>
      <c r="I3162" t="s">
        <v>22206</v>
      </c>
      <c r="J3162" t="s">
        <v>5823</v>
      </c>
      <c r="K3162" t="s">
        <v>3545</v>
      </c>
      <c r="L3162" t="s">
        <v>17641</v>
      </c>
      <c r="M3162" t="s">
        <v>17642</v>
      </c>
      <c r="O3162" t="s">
        <v>20895</v>
      </c>
      <c r="P3162">
        <v>142</v>
      </c>
      <c r="S3162" t="s">
        <v>10804</v>
      </c>
      <c r="T3162" t="s">
        <v>10804</v>
      </c>
      <c r="U3162" t="s">
        <v>10804</v>
      </c>
    </row>
    <row r="3163" spans="1:21" x14ac:dyDescent="0.2">
      <c r="A3163">
        <v>5820</v>
      </c>
      <c r="B3163" t="s">
        <v>1697</v>
      </c>
      <c r="C3163" t="s">
        <v>17643</v>
      </c>
      <c r="D3163" t="s">
        <v>5202</v>
      </c>
      <c r="E3163" t="s">
        <v>20878</v>
      </c>
      <c r="F3163" t="s">
        <v>6837</v>
      </c>
      <c r="G3163" t="s">
        <v>18349</v>
      </c>
      <c r="H3163" t="s">
        <v>3421</v>
      </c>
      <c r="I3163" t="s">
        <v>22206</v>
      </c>
      <c r="J3163" t="s">
        <v>5823</v>
      </c>
      <c r="K3163" t="s">
        <v>3921</v>
      </c>
      <c r="L3163" t="s">
        <v>17644</v>
      </c>
      <c r="M3163" t="s">
        <v>17645</v>
      </c>
      <c r="N3163" t="s">
        <v>5419</v>
      </c>
    </row>
    <row r="3164" spans="1:21" x14ac:dyDescent="0.2">
      <c r="A3164">
        <v>5821</v>
      </c>
      <c r="B3164" t="s">
        <v>1697</v>
      </c>
      <c r="C3164" t="s">
        <v>17646</v>
      </c>
      <c r="D3164" t="s">
        <v>17647</v>
      </c>
      <c r="F3164" t="s">
        <v>3585</v>
      </c>
      <c r="G3164" t="s">
        <v>3387</v>
      </c>
      <c r="H3164" t="s">
        <v>11008</v>
      </c>
      <c r="I3164" t="s">
        <v>4618</v>
      </c>
      <c r="J3164" t="s">
        <v>4052</v>
      </c>
      <c r="K3164" t="s">
        <v>3430</v>
      </c>
      <c r="L3164" t="s">
        <v>17648</v>
      </c>
      <c r="M3164" t="s">
        <v>17649</v>
      </c>
      <c r="N3164" t="s">
        <v>3394</v>
      </c>
      <c r="O3164" t="s">
        <v>10110</v>
      </c>
      <c r="P3164">
        <v>36</v>
      </c>
      <c r="Q3164" t="s">
        <v>6350</v>
      </c>
      <c r="R3164">
        <v>232</v>
      </c>
      <c r="S3164" t="s">
        <v>17632</v>
      </c>
      <c r="T3164" t="s">
        <v>17632</v>
      </c>
      <c r="U3164" t="s">
        <v>4119</v>
      </c>
    </row>
    <row r="3165" spans="1:21" x14ac:dyDescent="0.2">
      <c r="A3165">
        <v>5822</v>
      </c>
      <c r="B3165" t="s">
        <v>1697</v>
      </c>
      <c r="C3165" t="s">
        <v>17650</v>
      </c>
      <c r="D3165" t="s">
        <v>17651</v>
      </c>
      <c r="F3165" t="s">
        <v>3669</v>
      </c>
      <c r="G3165" t="s">
        <v>7763</v>
      </c>
      <c r="H3165" t="s">
        <v>4551</v>
      </c>
      <c r="I3165" t="s">
        <v>22206</v>
      </c>
      <c r="J3165" t="s">
        <v>5823</v>
      </c>
      <c r="K3165" t="s">
        <v>3430</v>
      </c>
      <c r="L3165" t="s">
        <v>17652</v>
      </c>
      <c r="M3165" t="s">
        <v>17653</v>
      </c>
      <c r="N3165" t="s">
        <v>3637</v>
      </c>
    </row>
    <row r="3166" spans="1:21" x14ac:dyDescent="0.2">
      <c r="A3166">
        <v>5823</v>
      </c>
      <c r="B3166" t="s">
        <v>1697</v>
      </c>
      <c r="C3166" t="s">
        <v>17654</v>
      </c>
      <c r="D3166" t="s">
        <v>5202</v>
      </c>
      <c r="E3166" t="s">
        <v>20879</v>
      </c>
      <c r="F3166" t="s">
        <v>7919</v>
      </c>
      <c r="G3166" t="s">
        <v>5547</v>
      </c>
      <c r="H3166" t="s">
        <v>4174</v>
      </c>
      <c r="I3166" t="s">
        <v>22206</v>
      </c>
      <c r="J3166" t="s">
        <v>5823</v>
      </c>
      <c r="K3166" t="s">
        <v>3921</v>
      </c>
      <c r="L3166" t="s">
        <v>17655</v>
      </c>
      <c r="M3166" t="s">
        <v>17656</v>
      </c>
      <c r="O3166" t="s">
        <v>20882</v>
      </c>
      <c r="P3166">
        <v>132</v>
      </c>
      <c r="S3166" t="s">
        <v>17657</v>
      </c>
      <c r="T3166" t="s">
        <v>17657</v>
      </c>
      <c r="U3166" t="s">
        <v>17657</v>
      </c>
    </row>
    <row r="3167" spans="1:21" x14ac:dyDescent="0.2">
      <c r="A3167">
        <v>5824</v>
      </c>
      <c r="B3167" t="s">
        <v>1697</v>
      </c>
      <c r="C3167" t="s">
        <v>17658</v>
      </c>
      <c r="D3167" t="s">
        <v>17560</v>
      </c>
      <c r="F3167" t="s">
        <v>9527</v>
      </c>
      <c r="G3167" t="s">
        <v>3387</v>
      </c>
      <c r="H3167" t="s">
        <v>9970</v>
      </c>
      <c r="I3167" t="s">
        <v>3389</v>
      </c>
      <c r="J3167" t="s">
        <v>4033</v>
      </c>
      <c r="K3167" t="s">
        <v>3430</v>
      </c>
      <c r="L3167" t="s">
        <v>17659</v>
      </c>
      <c r="M3167" t="s">
        <v>17660</v>
      </c>
      <c r="O3167" t="s">
        <v>5232</v>
      </c>
      <c r="P3167">
        <v>37</v>
      </c>
      <c r="Q3167" t="s">
        <v>6336</v>
      </c>
      <c r="R3167">
        <v>233</v>
      </c>
      <c r="S3167" t="s">
        <v>15859</v>
      </c>
      <c r="T3167" t="s">
        <v>15859</v>
      </c>
      <c r="U3167" t="s">
        <v>9013</v>
      </c>
    </row>
    <row r="3168" spans="1:21" x14ac:dyDescent="0.2">
      <c r="A3168">
        <v>5825</v>
      </c>
      <c r="B3168" t="s">
        <v>1697</v>
      </c>
      <c r="C3168" t="s">
        <v>17661</v>
      </c>
      <c r="D3168" t="s">
        <v>17662</v>
      </c>
      <c r="F3168" t="s">
        <v>3669</v>
      </c>
      <c r="G3168" t="s">
        <v>3387</v>
      </c>
      <c r="H3168" t="s">
        <v>3945</v>
      </c>
      <c r="I3168" t="s">
        <v>5139</v>
      </c>
      <c r="J3168" t="s">
        <v>3671</v>
      </c>
      <c r="K3168" t="s">
        <v>3430</v>
      </c>
      <c r="L3168" t="s">
        <v>17663</v>
      </c>
      <c r="M3168" t="s">
        <v>17664</v>
      </c>
      <c r="O3168" t="s">
        <v>6407</v>
      </c>
      <c r="P3168">
        <v>131</v>
      </c>
      <c r="Q3168" t="s">
        <v>6350</v>
      </c>
      <c r="R3168">
        <v>232</v>
      </c>
      <c r="S3168" t="s">
        <v>12729</v>
      </c>
      <c r="T3168" t="s">
        <v>12729</v>
      </c>
      <c r="U3168" t="s">
        <v>3752</v>
      </c>
    </row>
    <row r="3169" spans="1:21" x14ac:dyDescent="0.2">
      <c r="A3169">
        <v>5826</v>
      </c>
      <c r="B3169" t="s">
        <v>1697</v>
      </c>
      <c r="C3169" t="s">
        <v>17665</v>
      </c>
      <c r="D3169" t="s">
        <v>4678</v>
      </c>
      <c r="E3169" t="s">
        <v>20884</v>
      </c>
      <c r="F3169" t="s">
        <v>7954</v>
      </c>
      <c r="G3169" t="s">
        <v>7254</v>
      </c>
      <c r="H3169" t="s">
        <v>4174</v>
      </c>
      <c r="I3169" t="s">
        <v>22206</v>
      </c>
      <c r="J3169" t="s">
        <v>5823</v>
      </c>
      <c r="K3169" t="s">
        <v>3430</v>
      </c>
      <c r="L3169" t="s">
        <v>17666</v>
      </c>
      <c r="M3169" t="s">
        <v>17667</v>
      </c>
      <c r="O3169" t="s">
        <v>10603</v>
      </c>
      <c r="P3169">
        <v>138</v>
      </c>
      <c r="S3169" t="s">
        <v>7974</v>
      </c>
      <c r="T3169" t="s">
        <v>7974</v>
      </c>
      <c r="U3169" t="s">
        <v>7974</v>
      </c>
    </row>
    <row r="3170" spans="1:21" x14ac:dyDescent="0.2">
      <c r="A3170">
        <v>5827</v>
      </c>
      <c r="B3170" t="s">
        <v>1697</v>
      </c>
      <c r="C3170" t="s">
        <v>17668</v>
      </c>
      <c r="D3170" t="s">
        <v>7029</v>
      </c>
      <c r="F3170" t="s">
        <v>8660</v>
      </c>
      <c r="G3170" t="s">
        <v>21723</v>
      </c>
      <c r="H3170" t="s">
        <v>21043</v>
      </c>
      <c r="I3170" t="s">
        <v>4278</v>
      </c>
      <c r="J3170" t="s">
        <v>3963</v>
      </c>
      <c r="K3170" t="s">
        <v>3430</v>
      </c>
      <c r="L3170" t="s">
        <v>17669</v>
      </c>
      <c r="M3170" t="s">
        <v>17670</v>
      </c>
      <c r="O3170" t="s">
        <v>5232</v>
      </c>
      <c r="P3170">
        <v>33</v>
      </c>
      <c r="Q3170" t="s">
        <v>6336</v>
      </c>
      <c r="R3170">
        <v>233</v>
      </c>
      <c r="S3170" t="s">
        <v>11673</v>
      </c>
      <c r="T3170" t="s">
        <v>11673</v>
      </c>
      <c r="U3170" t="s">
        <v>11673</v>
      </c>
    </row>
    <row r="3171" spans="1:21" x14ac:dyDescent="0.2">
      <c r="A3171">
        <v>5828</v>
      </c>
      <c r="B3171" t="s">
        <v>1697</v>
      </c>
      <c r="C3171" t="s">
        <v>17671</v>
      </c>
      <c r="D3171" t="s">
        <v>4997</v>
      </c>
      <c r="F3171" t="s">
        <v>8063</v>
      </c>
      <c r="G3171" t="s">
        <v>5547</v>
      </c>
      <c r="H3171" t="s">
        <v>4174</v>
      </c>
      <c r="I3171" t="s">
        <v>22206</v>
      </c>
      <c r="J3171" t="s">
        <v>5823</v>
      </c>
      <c r="K3171" t="s">
        <v>5340</v>
      </c>
      <c r="L3171" t="s">
        <v>17672</v>
      </c>
      <c r="M3171" t="s">
        <v>17673</v>
      </c>
      <c r="O3171" t="s">
        <v>6407</v>
      </c>
      <c r="P3171">
        <v>131</v>
      </c>
      <c r="S3171" t="s">
        <v>17674</v>
      </c>
      <c r="T3171" t="s">
        <v>17674</v>
      </c>
      <c r="U3171" t="s">
        <v>17674</v>
      </c>
    </row>
    <row r="3172" spans="1:21" x14ac:dyDescent="0.2">
      <c r="A3172">
        <v>5829</v>
      </c>
      <c r="B3172" t="s">
        <v>1697</v>
      </c>
      <c r="C3172" t="s">
        <v>17675</v>
      </c>
      <c r="D3172" t="s">
        <v>17676</v>
      </c>
      <c r="F3172" t="s">
        <v>3713</v>
      </c>
      <c r="G3172" t="s">
        <v>3435</v>
      </c>
      <c r="H3172" t="s">
        <v>3723</v>
      </c>
      <c r="I3172" t="s">
        <v>3627</v>
      </c>
      <c r="J3172" t="s">
        <v>4052</v>
      </c>
      <c r="K3172" t="s">
        <v>3430</v>
      </c>
      <c r="L3172" t="s">
        <v>17677</v>
      </c>
      <c r="M3172" t="s">
        <v>17678</v>
      </c>
      <c r="N3172" t="s">
        <v>3394</v>
      </c>
      <c r="O3172" t="s">
        <v>10110</v>
      </c>
      <c r="P3172">
        <v>36</v>
      </c>
      <c r="Q3172" t="s">
        <v>6350</v>
      </c>
      <c r="R3172">
        <v>232</v>
      </c>
      <c r="S3172" t="s">
        <v>17493</v>
      </c>
      <c r="T3172" t="s">
        <v>17493</v>
      </c>
      <c r="U3172" t="s">
        <v>4119</v>
      </c>
    </row>
    <row r="3173" spans="1:21" x14ac:dyDescent="0.2">
      <c r="A3173">
        <v>583</v>
      </c>
      <c r="B3173" t="s">
        <v>1697</v>
      </c>
      <c r="C3173" t="s">
        <v>5693</v>
      </c>
      <c r="D3173" t="s">
        <v>5202</v>
      </c>
      <c r="F3173" t="s">
        <v>10362</v>
      </c>
      <c r="G3173" t="s">
        <v>3885</v>
      </c>
      <c r="H3173" t="s">
        <v>4174</v>
      </c>
      <c r="I3173" t="s">
        <v>22206</v>
      </c>
      <c r="J3173" t="s">
        <v>5823</v>
      </c>
      <c r="K3173" t="s">
        <v>3545</v>
      </c>
      <c r="L3173" t="s">
        <v>5694</v>
      </c>
      <c r="M3173" t="s">
        <v>5695</v>
      </c>
      <c r="O3173" t="s">
        <v>20895</v>
      </c>
      <c r="P3173">
        <v>142</v>
      </c>
      <c r="S3173" t="s">
        <v>10804</v>
      </c>
      <c r="T3173" t="s">
        <v>10804</v>
      </c>
      <c r="U3173" t="s">
        <v>10804</v>
      </c>
    </row>
    <row r="3174" spans="1:21" x14ac:dyDescent="0.2">
      <c r="A3174">
        <v>5830</v>
      </c>
      <c r="B3174" t="s">
        <v>1697</v>
      </c>
      <c r="C3174" t="s">
        <v>17679</v>
      </c>
      <c r="D3174" t="s">
        <v>4678</v>
      </c>
      <c r="E3174" t="s">
        <v>20884</v>
      </c>
      <c r="F3174" t="s">
        <v>7954</v>
      </c>
      <c r="G3174" t="s">
        <v>4593</v>
      </c>
      <c r="H3174" t="s">
        <v>4174</v>
      </c>
      <c r="K3174" t="s">
        <v>3430</v>
      </c>
      <c r="L3174" t="s">
        <v>17680</v>
      </c>
      <c r="M3174" t="s">
        <v>17681</v>
      </c>
      <c r="O3174" t="s">
        <v>6407</v>
      </c>
      <c r="P3174">
        <v>131</v>
      </c>
      <c r="S3174" t="s">
        <v>7974</v>
      </c>
      <c r="T3174" t="s">
        <v>7974</v>
      </c>
      <c r="U3174" t="s">
        <v>7974</v>
      </c>
    </row>
    <row r="3175" spans="1:21" x14ac:dyDescent="0.2">
      <c r="A3175">
        <v>5831</v>
      </c>
      <c r="B3175" t="s">
        <v>1697</v>
      </c>
      <c r="C3175" t="s">
        <v>17682</v>
      </c>
      <c r="D3175" t="s">
        <v>5202</v>
      </c>
      <c r="F3175" t="s">
        <v>7919</v>
      </c>
      <c r="G3175" t="s">
        <v>7254</v>
      </c>
      <c r="H3175" t="s">
        <v>4174</v>
      </c>
      <c r="I3175" t="s">
        <v>22206</v>
      </c>
      <c r="J3175" t="s">
        <v>5823</v>
      </c>
      <c r="K3175" t="s">
        <v>3430</v>
      </c>
      <c r="L3175" t="s">
        <v>17683</v>
      </c>
      <c r="M3175" t="s">
        <v>17684</v>
      </c>
      <c r="O3175" t="s">
        <v>6371</v>
      </c>
      <c r="P3175">
        <v>32</v>
      </c>
      <c r="S3175" t="s">
        <v>7974</v>
      </c>
      <c r="T3175" t="s">
        <v>7974</v>
      </c>
      <c r="U3175" t="s">
        <v>7974</v>
      </c>
    </row>
    <row r="3176" spans="1:21" x14ac:dyDescent="0.2">
      <c r="A3176">
        <v>5832</v>
      </c>
      <c r="B3176" t="s">
        <v>1697</v>
      </c>
      <c r="C3176" t="s">
        <v>17685</v>
      </c>
      <c r="D3176" t="s">
        <v>5202</v>
      </c>
      <c r="E3176" t="s">
        <v>20878</v>
      </c>
      <c r="F3176" t="s">
        <v>7919</v>
      </c>
      <c r="G3176" t="s">
        <v>6229</v>
      </c>
      <c r="H3176" t="s">
        <v>21592</v>
      </c>
      <c r="I3176" t="s">
        <v>22206</v>
      </c>
      <c r="J3176" t="s">
        <v>5823</v>
      </c>
      <c r="K3176" t="s">
        <v>5340</v>
      </c>
      <c r="L3176" t="s">
        <v>17686</v>
      </c>
      <c r="M3176" t="s">
        <v>17687</v>
      </c>
      <c r="O3176" t="s">
        <v>10781</v>
      </c>
      <c r="P3176">
        <v>39</v>
      </c>
      <c r="S3176" t="s">
        <v>7974</v>
      </c>
      <c r="T3176" t="s">
        <v>7974</v>
      </c>
      <c r="U3176" t="s">
        <v>7974</v>
      </c>
    </row>
    <row r="3177" spans="1:21" x14ac:dyDescent="0.2">
      <c r="A3177">
        <v>5833</v>
      </c>
      <c r="B3177" t="s">
        <v>1697</v>
      </c>
      <c r="C3177" t="s">
        <v>17688</v>
      </c>
      <c r="D3177" t="s">
        <v>4088</v>
      </c>
      <c r="F3177" t="s">
        <v>3669</v>
      </c>
      <c r="G3177" t="s">
        <v>3387</v>
      </c>
      <c r="H3177" t="s">
        <v>7414</v>
      </c>
      <c r="I3177" t="s">
        <v>3627</v>
      </c>
      <c r="J3177" t="s">
        <v>4033</v>
      </c>
      <c r="K3177" t="s">
        <v>3430</v>
      </c>
      <c r="L3177" t="s">
        <v>17690</v>
      </c>
      <c r="M3177" t="s">
        <v>17691</v>
      </c>
      <c r="Q3177" t="s">
        <v>6350</v>
      </c>
      <c r="R3177">
        <v>232</v>
      </c>
      <c r="S3177" t="s">
        <v>11301</v>
      </c>
      <c r="T3177" t="s">
        <v>11301</v>
      </c>
      <c r="U3177" t="s">
        <v>17692</v>
      </c>
    </row>
    <row r="3178" spans="1:21" x14ac:dyDescent="0.2">
      <c r="A3178">
        <v>5834</v>
      </c>
      <c r="B3178" t="s">
        <v>1697</v>
      </c>
      <c r="C3178" t="s">
        <v>17693</v>
      </c>
      <c r="D3178" t="s">
        <v>17694</v>
      </c>
      <c r="F3178" t="s">
        <v>8063</v>
      </c>
      <c r="G3178" t="s">
        <v>3387</v>
      </c>
      <c r="H3178" t="s">
        <v>16973</v>
      </c>
      <c r="I3178" t="s">
        <v>22206</v>
      </c>
      <c r="J3178" t="s">
        <v>5823</v>
      </c>
      <c r="K3178" t="s">
        <v>3430</v>
      </c>
      <c r="L3178" t="s">
        <v>17695</v>
      </c>
      <c r="M3178" t="s">
        <v>17696</v>
      </c>
      <c r="O3178" t="s">
        <v>10603</v>
      </c>
      <c r="P3178">
        <v>138</v>
      </c>
      <c r="S3178" t="s">
        <v>17697</v>
      </c>
      <c r="T3178" t="s">
        <v>17697</v>
      </c>
      <c r="U3178" t="s">
        <v>17697</v>
      </c>
    </row>
    <row r="3179" spans="1:21" x14ac:dyDescent="0.2">
      <c r="A3179">
        <v>5835</v>
      </c>
      <c r="B3179" t="s">
        <v>1697</v>
      </c>
      <c r="C3179" t="s">
        <v>17698</v>
      </c>
      <c r="D3179" t="s">
        <v>17699</v>
      </c>
      <c r="F3179" t="s">
        <v>3585</v>
      </c>
      <c r="G3179" t="s">
        <v>3387</v>
      </c>
      <c r="H3179" t="s">
        <v>6824</v>
      </c>
      <c r="I3179" t="s">
        <v>22206</v>
      </c>
      <c r="J3179" t="s">
        <v>5823</v>
      </c>
      <c r="K3179" t="s">
        <v>3430</v>
      </c>
      <c r="L3179" t="s">
        <v>17700</v>
      </c>
      <c r="M3179" t="s">
        <v>17701</v>
      </c>
      <c r="O3179" t="s">
        <v>10603</v>
      </c>
      <c r="P3179">
        <v>138</v>
      </c>
      <c r="S3179" t="s">
        <v>8421</v>
      </c>
      <c r="T3179" t="s">
        <v>8421</v>
      </c>
      <c r="U3179" t="s">
        <v>8421</v>
      </c>
    </row>
    <row r="3180" spans="1:21" x14ac:dyDescent="0.2">
      <c r="A3180">
        <v>5836</v>
      </c>
      <c r="B3180" t="s">
        <v>1697</v>
      </c>
      <c r="C3180" t="s">
        <v>17702</v>
      </c>
      <c r="D3180" t="s">
        <v>17703</v>
      </c>
      <c r="F3180" t="s">
        <v>8063</v>
      </c>
      <c r="G3180" t="s">
        <v>21724</v>
      </c>
      <c r="H3180" t="s">
        <v>4174</v>
      </c>
      <c r="I3180" t="s">
        <v>22206</v>
      </c>
      <c r="J3180" t="s">
        <v>5823</v>
      </c>
      <c r="K3180" t="s">
        <v>5340</v>
      </c>
      <c r="L3180" t="s">
        <v>17704</v>
      </c>
      <c r="M3180" t="s">
        <v>17705</v>
      </c>
      <c r="O3180" t="s">
        <v>10603</v>
      </c>
      <c r="P3180">
        <v>138</v>
      </c>
      <c r="S3180" t="s">
        <v>16821</v>
      </c>
      <c r="T3180" t="s">
        <v>16821</v>
      </c>
      <c r="U3180" t="s">
        <v>16821</v>
      </c>
    </row>
    <row r="3181" spans="1:21" x14ac:dyDescent="0.2">
      <c r="A3181">
        <v>5837</v>
      </c>
      <c r="B3181" t="s">
        <v>1697</v>
      </c>
      <c r="C3181" t="s">
        <v>17706</v>
      </c>
      <c r="D3181" t="s">
        <v>17707</v>
      </c>
      <c r="F3181" t="s">
        <v>3669</v>
      </c>
      <c r="G3181" t="s">
        <v>5888</v>
      </c>
      <c r="H3181" t="s">
        <v>4031</v>
      </c>
      <c r="I3181" t="s">
        <v>5139</v>
      </c>
      <c r="J3181" t="s">
        <v>3587</v>
      </c>
      <c r="K3181" t="s">
        <v>3391</v>
      </c>
      <c r="L3181" t="s">
        <v>17708</v>
      </c>
      <c r="M3181" t="s">
        <v>17709</v>
      </c>
      <c r="O3181" t="s">
        <v>6371</v>
      </c>
      <c r="P3181">
        <v>32</v>
      </c>
      <c r="Q3181" t="s">
        <v>6336</v>
      </c>
      <c r="R3181">
        <v>234</v>
      </c>
      <c r="S3181" t="s">
        <v>17234</v>
      </c>
      <c r="T3181" t="s">
        <v>17234</v>
      </c>
      <c r="U3181" t="s">
        <v>3752</v>
      </c>
    </row>
    <row r="3182" spans="1:21" x14ac:dyDescent="0.2">
      <c r="A3182">
        <v>5838</v>
      </c>
      <c r="B3182" t="s">
        <v>1697</v>
      </c>
      <c r="C3182" t="s">
        <v>17710</v>
      </c>
      <c r="D3182" t="s">
        <v>17711</v>
      </c>
      <c r="F3182" t="s">
        <v>3669</v>
      </c>
      <c r="G3182" t="s">
        <v>6101</v>
      </c>
      <c r="H3182" t="s">
        <v>5767</v>
      </c>
      <c r="I3182" t="s">
        <v>22207</v>
      </c>
      <c r="J3182" t="s">
        <v>3671</v>
      </c>
      <c r="K3182" t="s">
        <v>3430</v>
      </c>
      <c r="L3182" t="s">
        <v>17712</v>
      </c>
      <c r="M3182" t="s">
        <v>17713</v>
      </c>
      <c r="O3182" t="s">
        <v>10603</v>
      </c>
      <c r="P3182">
        <v>138</v>
      </c>
      <c r="Q3182" t="s">
        <v>6350</v>
      </c>
      <c r="R3182">
        <v>232</v>
      </c>
      <c r="S3182" t="s">
        <v>16502</v>
      </c>
      <c r="T3182" t="s">
        <v>16502</v>
      </c>
      <c r="U3182" t="s">
        <v>10566</v>
      </c>
    </row>
    <row r="3183" spans="1:21" x14ac:dyDescent="0.2">
      <c r="A3183">
        <v>5839</v>
      </c>
      <c r="B3183" t="s">
        <v>1697</v>
      </c>
      <c r="C3183" t="s">
        <v>17714</v>
      </c>
      <c r="D3183" t="s">
        <v>17715</v>
      </c>
      <c r="F3183" t="s">
        <v>3992</v>
      </c>
      <c r="G3183" t="s">
        <v>3542</v>
      </c>
      <c r="H3183" t="s">
        <v>5045</v>
      </c>
      <c r="I3183" t="s">
        <v>7148</v>
      </c>
      <c r="J3183" t="s">
        <v>3390</v>
      </c>
      <c r="K3183" t="s">
        <v>3430</v>
      </c>
      <c r="L3183" t="s">
        <v>17716</v>
      </c>
      <c r="M3183" t="s">
        <v>17717</v>
      </c>
      <c r="O3183" t="s">
        <v>10599</v>
      </c>
      <c r="P3183">
        <v>38</v>
      </c>
      <c r="Q3183" t="s">
        <v>6350</v>
      </c>
      <c r="R3183">
        <v>232</v>
      </c>
      <c r="S3183" t="s">
        <v>17697</v>
      </c>
      <c r="T3183" t="s">
        <v>17697</v>
      </c>
      <c r="U3183" t="s">
        <v>8004</v>
      </c>
    </row>
    <row r="3184" spans="1:21" x14ac:dyDescent="0.2">
      <c r="A3184">
        <v>584</v>
      </c>
      <c r="B3184" t="s">
        <v>3416</v>
      </c>
      <c r="C3184" t="s">
        <v>17718</v>
      </c>
      <c r="D3184" t="s">
        <v>6971</v>
      </c>
      <c r="F3184" t="s">
        <v>3419</v>
      </c>
      <c r="G3184" t="s">
        <v>3420</v>
      </c>
      <c r="H3184" t="s">
        <v>3421</v>
      </c>
      <c r="I3184" t="s">
        <v>22206</v>
      </c>
      <c r="J3184" t="s">
        <v>22211</v>
      </c>
      <c r="K3184" t="s">
        <v>5340</v>
      </c>
      <c r="L3184" t="s">
        <v>17719</v>
      </c>
      <c r="M3184" t="s">
        <v>17720</v>
      </c>
      <c r="S3184" t="s">
        <v>17721</v>
      </c>
      <c r="T3184" t="s">
        <v>17721</v>
      </c>
      <c r="U3184" t="s">
        <v>17721</v>
      </c>
    </row>
    <row r="3185" spans="1:21" x14ac:dyDescent="0.2">
      <c r="A3185">
        <v>5840</v>
      </c>
      <c r="B3185" t="s">
        <v>1697</v>
      </c>
      <c r="C3185" t="s">
        <v>17722</v>
      </c>
      <c r="D3185" t="s">
        <v>17723</v>
      </c>
      <c r="F3185" t="s">
        <v>3669</v>
      </c>
      <c r="G3185" t="s">
        <v>7521</v>
      </c>
      <c r="H3185" t="s">
        <v>17724</v>
      </c>
      <c r="I3185" t="s">
        <v>9299</v>
      </c>
      <c r="J3185" t="s">
        <v>3671</v>
      </c>
      <c r="K3185" t="s">
        <v>3422</v>
      </c>
      <c r="L3185" t="s">
        <v>17725</v>
      </c>
      <c r="M3185" t="s">
        <v>17726</v>
      </c>
      <c r="N3185" t="s">
        <v>3394</v>
      </c>
      <c r="O3185" t="s">
        <v>10570</v>
      </c>
      <c r="P3185">
        <v>31</v>
      </c>
      <c r="Q3185" t="s">
        <v>6350</v>
      </c>
      <c r="R3185">
        <v>231</v>
      </c>
      <c r="S3185" t="s">
        <v>12951</v>
      </c>
      <c r="T3185" t="s">
        <v>12951</v>
      </c>
      <c r="U3185" t="s">
        <v>4977</v>
      </c>
    </row>
    <row r="3186" spans="1:21" x14ac:dyDescent="0.2">
      <c r="A3186">
        <v>5841</v>
      </c>
      <c r="B3186" t="s">
        <v>1697</v>
      </c>
      <c r="C3186" t="s">
        <v>17727</v>
      </c>
      <c r="D3186" t="s">
        <v>4678</v>
      </c>
      <c r="E3186" t="s">
        <v>20884</v>
      </c>
      <c r="F3186" t="s">
        <v>7954</v>
      </c>
      <c r="G3186" t="s">
        <v>7507</v>
      </c>
      <c r="H3186" t="s">
        <v>4174</v>
      </c>
      <c r="I3186" t="s">
        <v>22206</v>
      </c>
      <c r="J3186" t="s">
        <v>5823</v>
      </c>
      <c r="K3186" t="s">
        <v>5340</v>
      </c>
      <c r="L3186" t="s">
        <v>17728</v>
      </c>
      <c r="M3186" t="s">
        <v>17729</v>
      </c>
      <c r="O3186" t="s">
        <v>6371</v>
      </c>
      <c r="P3186">
        <v>32</v>
      </c>
      <c r="S3186" t="s">
        <v>14605</v>
      </c>
      <c r="T3186" t="s">
        <v>14605</v>
      </c>
      <c r="U3186" t="s">
        <v>14605</v>
      </c>
    </row>
    <row r="3187" spans="1:21" x14ac:dyDescent="0.2">
      <c r="A3187">
        <v>5842</v>
      </c>
      <c r="B3187" t="s">
        <v>1697</v>
      </c>
      <c r="C3187" t="s">
        <v>17730</v>
      </c>
      <c r="D3187" t="s">
        <v>17731</v>
      </c>
      <c r="F3187" t="s">
        <v>8977</v>
      </c>
      <c r="G3187" t="s">
        <v>8648</v>
      </c>
      <c r="H3187" t="s">
        <v>21725</v>
      </c>
      <c r="I3187" t="s">
        <v>22206</v>
      </c>
      <c r="J3187" t="s">
        <v>5823</v>
      </c>
      <c r="K3187" t="s">
        <v>3545</v>
      </c>
      <c r="L3187" t="s">
        <v>17732</v>
      </c>
      <c r="M3187" t="s">
        <v>17733</v>
      </c>
      <c r="O3187" t="s">
        <v>10570</v>
      </c>
      <c r="P3187">
        <v>31</v>
      </c>
      <c r="S3187" t="s">
        <v>13504</v>
      </c>
      <c r="T3187" t="s">
        <v>13504</v>
      </c>
      <c r="U3187" t="s">
        <v>13504</v>
      </c>
    </row>
    <row r="3188" spans="1:21" x14ac:dyDescent="0.2">
      <c r="A3188">
        <v>5843</v>
      </c>
      <c r="B3188" t="s">
        <v>1697</v>
      </c>
      <c r="C3188" t="s">
        <v>17734</v>
      </c>
      <c r="D3188" t="s">
        <v>4678</v>
      </c>
      <c r="E3188" t="s">
        <v>20884</v>
      </c>
      <c r="F3188" t="s">
        <v>7954</v>
      </c>
      <c r="G3188" t="s">
        <v>21044</v>
      </c>
      <c r="H3188" t="s">
        <v>4174</v>
      </c>
      <c r="I3188" t="s">
        <v>22206</v>
      </c>
      <c r="J3188" t="s">
        <v>5823</v>
      </c>
      <c r="K3188" t="s">
        <v>5340</v>
      </c>
      <c r="L3188" t="s">
        <v>17735</v>
      </c>
      <c r="M3188" t="s">
        <v>17736</v>
      </c>
      <c r="O3188" t="s">
        <v>10781</v>
      </c>
      <c r="P3188">
        <v>39</v>
      </c>
      <c r="S3188" t="s">
        <v>8941</v>
      </c>
      <c r="T3188" t="s">
        <v>8941</v>
      </c>
      <c r="U3188" t="s">
        <v>8941</v>
      </c>
    </row>
    <row r="3189" spans="1:21" x14ac:dyDescent="0.2">
      <c r="A3189">
        <v>5844</v>
      </c>
      <c r="B3189" t="s">
        <v>1697</v>
      </c>
      <c r="C3189" t="s">
        <v>17737</v>
      </c>
      <c r="D3189" t="s">
        <v>17738</v>
      </c>
      <c r="F3189" t="s">
        <v>8977</v>
      </c>
      <c r="G3189" t="s">
        <v>3387</v>
      </c>
      <c r="H3189" t="s">
        <v>8352</v>
      </c>
      <c r="I3189" t="s">
        <v>22206</v>
      </c>
      <c r="J3189" t="s">
        <v>5823</v>
      </c>
      <c r="K3189" t="s">
        <v>3391</v>
      </c>
      <c r="L3189" t="s">
        <v>17739</v>
      </c>
      <c r="M3189" t="s">
        <v>17740</v>
      </c>
      <c r="O3189" t="s">
        <v>10781</v>
      </c>
      <c r="P3189">
        <v>39</v>
      </c>
      <c r="S3189" t="s">
        <v>11244</v>
      </c>
      <c r="T3189" t="s">
        <v>11244</v>
      </c>
      <c r="U3189" t="s">
        <v>11244</v>
      </c>
    </row>
    <row r="3190" spans="1:21" x14ac:dyDescent="0.2">
      <c r="A3190">
        <v>5845</v>
      </c>
      <c r="B3190" t="s">
        <v>1697</v>
      </c>
      <c r="C3190" t="s">
        <v>17741</v>
      </c>
      <c r="D3190" t="s">
        <v>17742</v>
      </c>
      <c r="F3190" t="s">
        <v>3669</v>
      </c>
      <c r="G3190" t="s">
        <v>3542</v>
      </c>
      <c r="H3190" t="s">
        <v>21425</v>
      </c>
      <c r="I3190" t="s">
        <v>22206</v>
      </c>
      <c r="J3190" t="s">
        <v>5823</v>
      </c>
      <c r="K3190" t="s">
        <v>3422</v>
      </c>
      <c r="L3190" t="s">
        <v>17743</v>
      </c>
      <c r="M3190" t="s">
        <v>17744</v>
      </c>
      <c r="O3190" t="s">
        <v>6407</v>
      </c>
      <c r="P3190">
        <v>131</v>
      </c>
      <c r="S3190" t="s">
        <v>5524</v>
      </c>
      <c r="T3190" t="s">
        <v>5524</v>
      </c>
      <c r="U3190" t="s">
        <v>5524</v>
      </c>
    </row>
    <row r="3191" spans="1:21" x14ac:dyDescent="0.2">
      <c r="A3191">
        <v>5846</v>
      </c>
      <c r="B3191" t="s">
        <v>1697</v>
      </c>
      <c r="C3191" t="s">
        <v>6400</v>
      </c>
      <c r="D3191" t="s">
        <v>6401</v>
      </c>
      <c r="F3191" t="s">
        <v>3986</v>
      </c>
      <c r="G3191" t="s">
        <v>3542</v>
      </c>
      <c r="H3191" t="s">
        <v>20945</v>
      </c>
      <c r="I3191" t="s">
        <v>22206</v>
      </c>
      <c r="J3191" t="s">
        <v>5823</v>
      </c>
      <c r="K3191" t="s">
        <v>3422</v>
      </c>
      <c r="L3191" t="s">
        <v>6402</v>
      </c>
      <c r="M3191" t="s">
        <v>17745</v>
      </c>
      <c r="O3191" t="s">
        <v>6407</v>
      </c>
      <c r="P3191">
        <v>131</v>
      </c>
      <c r="S3191" t="s">
        <v>11124</v>
      </c>
      <c r="T3191" t="s">
        <v>11124</v>
      </c>
      <c r="U3191" t="s">
        <v>11124</v>
      </c>
    </row>
    <row r="3192" spans="1:21" x14ac:dyDescent="0.2">
      <c r="A3192">
        <v>5847</v>
      </c>
      <c r="B3192" t="s">
        <v>1697</v>
      </c>
      <c r="C3192" t="s">
        <v>17746</v>
      </c>
      <c r="D3192" t="s">
        <v>17747</v>
      </c>
      <c r="F3192" t="s">
        <v>8063</v>
      </c>
      <c r="G3192" t="s">
        <v>4016</v>
      </c>
      <c r="H3192" t="s">
        <v>20982</v>
      </c>
      <c r="I3192" t="s">
        <v>22206</v>
      </c>
      <c r="J3192" t="s">
        <v>5823</v>
      </c>
      <c r="K3192" t="s">
        <v>3430</v>
      </c>
      <c r="L3192" t="s">
        <v>17748</v>
      </c>
      <c r="M3192" t="s">
        <v>17749</v>
      </c>
      <c r="O3192" t="s">
        <v>10110</v>
      </c>
      <c r="P3192">
        <v>36</v>
      </c>
      <c r="S3192" t="s">
        <v>17750</v>
      </c>
      <c r="T3192" t="s">
        <v>17750</v>
      </c>
      <c r="U3192" t="s">
        <v>17750</v>
      </c>
    </row>
    <row r="3193" spans="1:21" x14ac:dyDescent="0.2">
      <c r="A3193">
        <v>5848</v>
      </c>
      <c r="B3193" t="s">
        <v>1697</v>
      </c>
      <c r="C3193" t="s">
        <v>17751</v>
      </c>
      <c r="D3193" t="s">
        <v>4678</v>
      </c>
      <c r="E3193" t="s">
        <v>20884</v>
      </c>
      <c r="F3193" t="s">
        <v>7954</v>
      </c>
      <c r="G3193" t="s">
        <v>3387</v>
      </c>
      <c r="H3193" t="s">
        <v>4174</v>
      </c>
      <c r="I3193" t="s">
        <v>22206</v>
      </c>
      <c r="J3193" t="s">
        <v>5823</v>
      </c>
      <c r="K3193" t="s">
        <v>5340</v>
      </c>
      <c r="L3193" t="s">
        <v>17752</v>
      </c>
      <c r="M3193" t="s">
        <v>17753</v>
      </c>
      <c r="O3193" t="s">
        <v>6407</v>
      </c>
      <c r="P3193">
        <v>131</v>
      </c>
      <c r="S3193" t="s">
        <v>17754</v>
      </c>
      <c r="T3193" t="s">
        <v>17754</v>
      </c>
      <c r="U3193" t="s">
        <v>17754</v>
      </c>
    </row>
    <row r="3194" spans="1:21" x14ac:dyDescent="0.2">
      <c r="A3194">
        <v>5849</v>
      </c>
      <c r="B3194" t="s">
        <v>1697</v>
      </c>
      <c r="C3194" t="s">
        <v>17755</v>
      </c>
      <c r="D3194" t="s">
        <v>5202</v>
      </c>
      <c r="E3194" t="s">
        <v>20879</v>
      </c>
      <c r="F3194" t="s">
        <v>7919</v>
      </c>
      <c r="G3194" t="s">
        <v>8290</v>
      </c>
      <c r="H3194" t="s">
        <v>4174</v>
      </c>
      <c r="I3194" t="s">
        <v>22206</v>
      </c>
      <c r="J3194" t="s">
        <v>5823</v>
      </c>
      <c r="K3194" t="s">
        <v>5340</v>
      </c>
      <c r="L3194" t="s">
        <v>17756</v>
      </c>
      <c r="M3194" t="s">
        <v>17757</v>
      </c>
      <c r="O3194" t="s">
        <v>6371</v>
      </c>
      <c r="P3194">
        <v>32</v>
      </c>
      <c r="S3194" t="s">
        <v>17758</v>
      </c>
      <c r="T3194" t="s">
        <v>17758</v>
      </c>
      <c r="U3194" t="s">
        <v>17758</v>
      </c>
    </row>
    <row r="3195" spans="1:21" x14ac:dyDescent="0.2">
      <c r="A3195">
        <v>585</v>
      </c>
      <c r="B3195" t="s">
        <v>1697</v>
      </c>
      <c r="C3195" t="s">
        <v>17759</v>
      </c>
      <c r="D3195" t="s">
        <v>5658</v>
      </c>
      <c r="F3195" t="s">
        <v>8564</v>
      </c>
      <c r="G3195" t="s">
        <v>5547</v>
      </c>
      <c r="H3195" t="s">
        <v>11008</v>
      </c>
      <c r="I3195" t="s">
        <v>5487</v>
      </c>
      <c r="J3195" t="s">
        <v>3671</v>
      </c>
      <c r="K3195" t="s">
        <v>3497</v>
      </c>
      <c r="L3195" t="s">
        <v>17760</v>
      </c>
      <c r="M3195" t="s">
        <v>17761</v>
      </c>
      <c r="N3195" t="s">
        <v>8512</v>
      </c>
      <c r="O3195" t="s">
        <v>9378</v>
      </c>
      <c r="P3195">
        <v>46</v>
      </c>
      <c r="Q3195" t="s">
        <v>4362</v>
      </c>
      <c r="R3195">
        <v>241</v>
      </c>
      <c r="S3195" t="s">
        <v>9782</v>
      </c>
      <c r="T3195" t="s">
        <v>9782</v>
      </c>
      <c r="U3195" t="s">
        <v>14704</v>
      </c>
    </row>
    <row r="3196" spans="1:21" x14ac:dyDescent="0.2">
      <c r="A3196">
        <v>5850</v>
      </c>
      <c r="B3196" t="s">
        <v>1697</v>
      </c>
      <c r="C3196" t="s">
        <v>17762</v>
      </c>
      <c r="D3196" t="s">
        <v>5202</v>
      </c>
      <c r="E3196" t="s">
        <v>20879</v>
      </c>
      <c r="F3196" t="s">
        <v>7919</v>
      </c>
      <c r="G3196" t="s">
        <v>5547</v>
      </c>
      <c r="H3196" t="s">
        <v>5173</v>
      </c>
      <c r="I3196" t="s">
        <v>22206</v>
      </c>
      <c r="J3196" t="s">
        <v>5823</v>
      </c>
      <c r="K3196" t="s">
        <v>3430</v>
      </c>
      <c r="L3196" t="s">
        <v>17763</v>
      </c>
      <c r="M3196" t="s">
        <v>17764</v>
      </c>
      <c r="O3196" t="s">
        <v>10110</v>
      </c>
      <c r="P3196">
        <v>36</v>
      </c>
      <c r="S3196" t="s">
        <v>16529</v>
      </c>
      <c r="T3196" t="s">
        <v>16529</v>
      </c>
      <c r="U3196" t="s">
        <v>16529</v>
      </c>
    </row>
    <row r="3197" spans="1:21" x14ac:dyDescent="0.2">
      <c r="A3197">
        <v>5851</v>
      </c>
      <c r="B3197" t="s">
        <v>1697</v>
      </c>
      <c r="C3197" t="s">
        <v>17765</v>
      </c>
      <c r="D3197" t="s">
        <v>5202</v>
      </c>
      <c r="E3197" t="s">
        <v>20879</v>
      </c>
      <c r="F3197" t="s">
        <v>7919</v>
      </c>
      <c r="G3197" t="s">
        <v>5547</v>
      </c>
      <c r="H3197" t="s">
        <v>4174</v>
      </c>
      <c r="I3197" t="s">
        <v>22206</v>
      </c>
      <c r="J3197" t="s">
        <v>5823</v>
      </c>
      <c r="K3197" t="s">
        <v>3430</v>
      </c>
      <c r="L3197" t="s">
        <v>17766</v>
      </c>
      <c r="M3197" t="s">
        <v>17767</v>
      </c>
      <c r="O3197" t="s">
        <v>10110</v>
      </c>
      <c r="P3197">
        <v>36</v>
      </c>
      <c r="S3197" t="s">
        <v>16529</v>
      </c>
      <c r="T3197" t="s">
        <v>16529</v>
      </c>
      <c r="U3197" t="s">
        <v>16529</v>
      </c>
    </row>
    <row r="3198" spans="1:21" x14ac:dyDescent="0.2">
      <c r="A3198">
        <v>5852</v>
      </c>
      <c r="B3198" t="s">
        <v>1697</v>
      </c>
      <c r="C3198" t="s">
        <v>17768</v>
      </c>
      <c r="D3198" t="s">
        <v>5202</v>
      </c>
      <c r="F3198" t="s">
        <v>7919</v>
      </c>
      <c r="G3198" t="s">
        <v>6905</v>
      </c>
      <c r="H3198" t="s">
        <v>4174</v>
      </c>
      <c r="I3198" t="s">
        <v>22206</v>
      </c>
      <c r="J3198" t="s">
        <v>5823</v>
      </c>
      <c r="K3198" t="s">
        <v>5340</v>
      </c>
      <c r="L3198" t="s">
        <v>17769</v>
      </c>
      <c r="M3198" t="s">
        <v>17770</v>
      </c>
      <c r="O3198" t="s">
        <v>6371</v>
      </c>
      <c r="P3198">
        <v>32</v>
      </c>
      <c r="S3198" t="s">
        <v>5290</v>
      </c>
      <c r="T3198" t="s">
        <v>5290</v>
      </c>
      <c r="U3198" t="s">
        <v>5290</v>
      </c>
    </row>
    <row r="3199" spans="1:21" x14ac:dyDescent="0.2">
      <c r="A3199">
        <v>5853</v>
      </c>
      <c r="B3199" t="s">
        <v>1697</v>
      </c>
      <c r="C3199" t="s">
        <v>17771</v>
      </c>
      <c r="D3199" t="s">
        <v>5202</v>
      </c>
      <c r="F3199" t="s">
        <v>7919</v>
      </c>
      <c r="G3199" t="s">
        <v>16766</v>
      </c>
      <c r="H3199" t="s">
        <v>3421</v>
      </c>
      <c r="I3199" t="s">
        <v>22206</v>
      </c>
      <c r="J3199" t="s">
        <v>5823</v>
      </c>
      <c r="K3199" t="s">
        <v>5340</v>
      </c>
      <c r="L3199" t="s">
        <v>17772</v>
      </c>
      <c r="M3199" t="s">
        <v>17773</v>
      </c>
      <c r="N3199" t="s">
        <v>3637</v>
      </c>
    </row>
    <row r="3200" spans="1:21" x14ac:dyDescent="0.2">
      <c r="A3200">
        <v>5854</v>
      </c>
      <c r="B3200" t="s">
        <v>1697</v>
      </c>
      <c r="C3200" t="s">
        <v>17774</v>
      </c>
      <c r="D3200" t="s">
        <v>5202</v>
      </c>
      <c r="F3200" t="s">
        <v>7919</v>
      </c>
      <c r="G3200" t="s">
        <v>5547</v>
      </c>
      <c r="H3200" t="s">
        <v>4174</v>
      </c>
      <c r="I3200" t="s">
        <v>22206</v>
      </c>
      <c r="J3200" t="s">
        <v>5823</v>
      </c>
      <c r="K3200" t="s">
        <v>5340</v>
      </c>
      <c r="L3200" t="s">
        <v>17775</v>
      </c>
      <c r="M3200" t="s">
        <v>17776</v>
      </c>
      <c r="O3200" t="s">
        <v>6371</v>
      </c>
      <c r="P3200">
        <v>32</v>
      </c>
      <c r="S3200" t="s">
        <v>17758</v>
      </c>
      <c r="T3200" t="s">
        <v>17758</v>
      </c>
      <c r="U3200" t="s">
        <v>17758</v>
      </c>
    </row>
    <row r="3201" spans="1:21" x14ac:dyDescent="0.2">
      <c r="A3201">
        <v>5855</v>
      </c>
      <c r="B3201" t="s">
        <v>1697</v>
      </c>
      <c r="C3201" t="s">
        <v>17777</v>
      </c>
      <c r="D3201" t="s">
        <v>17778</v>
      </c>
      <c r="F3201" t="s">
        <v>8063</v>
      </c>
      <c r="G3201" t="s">
        <v>10583</v>
      </c>
      <c r="H3201" t="s">
        <v>8395</v>
      </c>
      <c r="I3201" t="s">
        <v>22206</v>
      </c>
      <c r="J3201" t="s">
        <v>5823</v>
      </c>
      <c r="K3201" t="s">
        <v>3430</v>
      </c>
      <c r="L3201" t="s">
        <v>17779</v>
      </c>
      <c r="M3201" t="s">
        <v>17780</v>
      </c>
      <c r="O3201" t="s">
        <v>10110</v>
      </c>
      <c r="P3201">
        <v>36</v>
      </c>
      <c r="S3201" t="s">
        <v>5300</v>
      </c>
      <c r="T3201" t="s">
        <v>5300</v>
      </c>
      <c r="U3201" t="s">
        <v>5300</v>
      </c>
    </row>
    <row r="3202" spans="1:21" x14ac:dyDescent="0.2">
      <c r="A3202">
        <v>5856</v>
      </c>
      <c r="B3202" t="s">
        <v>1697</v>
      </c>
      <c r="C3202" t="s">
        <v>17781</v>
      </c>
      <c r="D3202" t="s">
        <v>4678</v>
      </c>
      <c r="E3202" t="s">
        <v>20884</v>
      </c>
      <c r="F3202" t="s">
        <v>7954</v>
      </c>
      <c r="G3202" t="s">
        <v>7091</v>
      </c>
      <c r="H3202" t="s">
        <v>4174</v>
      </c>
      <c r="I3202" t="s">
        <v>22206</v>
      </c>
      <c r="J3202" t="s">
        <v>5823</v>
      </c>
      <c r="K3202" t="s">
        <v>5340</v>
      </c>
      <c r="L3202" t="s">
        <v>17782</v>
      </c>
      <c r="M3202" t="s">
        <v>17783</v>
      </c>
      <c r="O3202" t="s">
        <v>10603</v>
      </c>
      <c r="P3202">
        <v>138</v>
      </c>
      <c r="S3202" t="s">
        <v>14395</v>
      </c>
      <c r="T3202" t="s">
        <v>14395</v>
      </c>
      <c r="U3202" t="s">
        <v>14395</v>
      </c>
    </row>
    <row r="3203" spans="1:21" x14ac:dyDescent="0.2">
      <c r="A3203">
        <v>5857</v>
      </c>
      <c r="B3203" t="s">
        <v>1697</v>
      </c>
      <c r="C3203" t="s">
        <v>17784</v>
      </c>
      <c r="D3203" t="s">
        <v>17785</v>
      </c>
      <c r="F3203" t="s">
        <v>8063</v>
      </c>
      <c r="G3203" t="s">
        <v>3387</v>
      </c>
      <c r="H3203" t="s">
        <v>4174</v>
      </c>
      <c r="I3203" t="s">
        <v>22206</v>
      </c>
      <c r="J3203" t="s">
        <v>5823</v>
      </c>
      <c r="K3203" t="s">
        <v>5028</v>
      </c>
      <c r="L3203" t="s">
        <v>17786</v>
      </c>
      <c r="M3203" t="s">
        <v>17787</v>
      </c>
      <c r="O3203" t="s">
        <v>6407</v>
      </c>
      <c r="P3203">
        <v>131</v>
      </c>
      <c r="S3203" t="s">
        <v>17788</v>
      </c>
      <c r="T3203" t="s">
        <v>17788</v>
      </c>
      <c r="U3203" t="s">
        <v>17788</v>
      </c>
    </row>
    <row r="3204" spans="1:21" x14ac:dyDescent="0.2">
      <c r="A3204">
        <v>5858</v>
      </c>
      <c r="B3204" t="s">
        <v>1697</v>
      </c>
      <c r="C3204" t="s">
        <v>17789</v>
      </c>
      <c r="D3204" t="s">
        <v>4678</v>
      </c>
      <c r="E3204" t="s">
        <v>20884</v>
      </c>
      <c r="F3204" t="s">
        <v>7954</v>
      </c>
      <c r="G3204" t="s">
        <v>6229</v>
      </c>
      <c r="H3204" t="s">
        <v>4174</v>
      </c>
      <c r="I3204" t="s">
        <v>22206</v>
      </c>
      <c r="J3204" t="s">
        <v>5823</v>
      </c>
      <c r="K3204" t="s">
        <v>5340</v>
      </c>
      <c r="L3204" t="s">
        <v>17790</v>
      </c>
      <c r="M3204" t="s">
        <v>17791</v>
      </c>
      <c r="O3204" t="s">
        <v>6407</v>
      </c>
      <c r="P3204">
        <v>131</v>
      </c>
      <c r="S3204" t="s">
        <v>5001</v>
      </c>
      <c r="T3204" t="s">
        <v>5001</v>
      </c>
      <c r="U3204" t="s">
        <v>5001</v>
      </c>
    </row>
    <row r="3205" spans="1:21" x14ac:dyDescent="0.2">
      <c r="A3205">
        <v>5859</v>
      </c>
      <c r="B3205" t="s">
        <v>1697</v>
      </c>
      <c r="C3205" t="s">
        <v>17792</v>
      </c>
      <c r="D3205" t="s">
        <v>4678</v>
      </c>
      <c r="E3205" t="s">
        <v>20884</v>
      </c>
      <c r="F3205" t="s">
        <v>8436</v>
      </c>
      <c r="G3205" t="s">
        <v>3387</v>
      </c>
      <c r="H3205" t="s">
        <v>3945</v>
      </c>
      <c r="I3205" t="s">
        <v>3389</v>
      </c>
      <c r="J3205" t="s">
        <v>3671</v>
      </c>
      <c r="K3205" t="s">
        <v>3430</v>
      </c>
      <c r="L3205" t="s">
        <v>17793</v>
      </c>
      <c r="M3205" t="s">
        <v>17794</v>
      </c>
      <c r="O3205" t="s">
        <v>5232</v>
      </c>
      <c r="P3205">
        <v>33</v>
      </c>
      <c r="Q3205" t="s">
        <v>6336</v>
      </c>
      <c r="R3205">
        <v>233</v>
      </c>
      <c r="S3205" t="s">
        <v>11769</v>
      </c>
      <c r="T3205" t="s">
        <v>11769</v>
      </c>
      <c r="U3205" t="s">
        <v>6242</v>
      </c>
    </row>
    <row r="3206" spans="1:21" x14ac:dyDescent="0.2">
      <c r="A3206">
        <v>586</v>
      </c>
      <c r="B3206" t="s">
        <v>1697</v>
      </c>
      <c r="C3206" t="s">
        <v>17795</v>
      </c>
      <c r="D3206" t="s">
        <v>17796</v>
      </c>
      <c r="F3206" t="s">
        <v>10123</v>
      </c>
      <c r="G3206" t="s">
        <v>3387</v>
      </c>
      <c r="H3206" t="s">
        <v>3714</v>
      </c>
      <c r="I3206" t="s">
        <v>11032</v>
      </c>
      <c r="J3206" t="s">
        <v>6825</v>
      </c>
      <c r="K3206" t="s">
        <v>3497</v>
      </c>
      <c r="L3206" t="s">
        <v>17797</v>
      </c>
      <c r="M3206" t="s">
        <v>17798</v>
      </c>
      <c r="N3206" t="s">
        <v>8512</v>
      </c>
      <c r="O3206" t="s">
        <v>9378</v>
      </c>
      <c r="P3206">
        <v>46</v>
      </c>
      <c r="Q3206" t="s">
        <v>4362</v>
      </c>
      <c r="R3206">
        <v>241</v>
      </c>
      <c r="S3206" t="s">
        <v>17799</v>
      </c>
      <c r="T3206" t="s">
        <v>17799</v>
      </c>
      <c r="U3206" t="s">
        <v>9013</v>
      </c>
    </row>
    <row r="3207" spans="1:21" x14ac:dyDescent="0.2">
      <c r="A3207">
        <v>5860</v>
      </c>
      <c r="B3207" t="s">
        <v>1697</v>
      </c>
      <c r="C3207" t="s">
        <v>17800</v>
      </c>
      <c r="D3207" t="s">
        <v>4678</v>
      </c>
      <c r="E3207" t="s">
        <v>20884</v>
      </c>
      <c r="F3207" t="s">
        <v>7954</v>
      </c>
      <c r="G3207" t="s">
        <v>10096</v>
      </c>
      <c r="H3207" t="s">
        <v>4174</v>
      </c>
      <c r="I3207" t="s">
        <v>22206</v>
      </c>
      <c r="J3207" t="s">
        <v>5823</v>
      </c>
      <c r="K3207" t="s">
        <v>5340</v>
      </c>
      <c r="L3207" t="s">
        <v>17801</v>
      </c>
      <c r="M3207" t="s">
        <v>17802</v>
      </c>
      <c r="O3207" t="s">
        <v>10599</v>
      </c>
      <c r="P3207">
        <v>38</v>
      </c>
      <c r="S3207" t="s">
        <v>8965</v>
      </c>
      <c r="T3207" t="s">
        <v>8965</v>
      </c>
      <c r="U3207" t="s">
        <v>8965</v>
      </c>
    </row>
    <row r="3208" spans="1:21" x14ac:dyDescent="0.2">
      <c r="A3208">
        <v>5861</v>
      </c>
      <c r="B3208" t="s">
        <v>1697</v>
      </c>
      <c r="C3208" t="s">
        <v>17803</v>
      </c>
      <c r="D3208" t="s">
        <v>4678</v>
      </c>
      <c r="E3208" t="s">
        <v>20884</v>
      </c>
      <c r="F3208" t="s">
        <v>7954</v>
      </c>
      <c r="G3208" t="s">
        <v>5547</v>
      </c>
      <c r="H3208" t="s">
        <v>4174</v>
      </c>
      <c r="I3208" t="s">
        <v>22206</v>
      </c>
      <c r="J3208" t="s">
        <v>5823</v>
      </c>
      <c r="K3208" t="s">
        <v>5340</v>
      </c>
      <c r="L3208" t="s">
        <v>17804</v>
      </c>
      <c r="M3208" t="s">
        <v>17805</v>
      </c>
      <c r="O3208" t="s">
        <v>10599</v>
      </c>
      <c r="P3208">
        <v>38</v>
      </c>
      <c r="S3208" t="s">
        <v>13331</v>
      </c>
      <c r="T3208" t="s">
        <v>13331</v>
      </c>
      <c r="U3208" t="s">
        <v>13331</v>
      </c>
    </row>
    <row r="3209" spans="1:21" x14ac:dyDescent="0.2">
      <c r="A3209">
        <v>5862</v>
      </c>
      <c r="B3209" t="s">
        <v>1697</v>
      </c>
      <c r="C3209" t="s">
        <v>17806</v>
      </c>
      <c r="D3209" t="s">
        <v>17807</v>
      </c>
      <c r="F3209" t="s">
        <v>3585</v>
      </c>
      <c r="G3209" t="s">
        <v>3387</v>
      </c>
      <c r="H3209" t="s">
        <v>7147</v>
      </c>
      <c r="I3209" t="s">
        <v>11003</v>
      </c>
      <c r="J3209" t="s">
        <v>4033</v>
      </c>
      <c r="K3209" t="s">
        <v>3430</v>
      </c>
      <c r="L3209" t="s">
        <v>17808</v>
      </c>
      <c r="M3209" t="s">
        <v>17809</v>
      </c>
      <c r="O3209" t="s">
        <v>6407</v>
      </c>
      <c r="P3209">
        <v>131</v>
      </c>
      <c r="Q3209" t="s">
        <v>6350</v>
      </c>
      <c r="R3209">
        <v>232</v>
      </c>
      <c r="S3209" t="s">
        <v>5143</v>
      </c>
      <c r="T3209" t="s">
        <v>5143</v>
      </c>
      <c r="U3209" t="s">
        <v>7045</v>
      </c>
    </row>
    <row r="3210" spans="1:21" x14ac:dyDescent="0.2">
      <c r="A3210">
        <v>5863</v>
      </c>
      <c r="B3210" t="s">
        <v>1697</v>
      </c>
      <c r="C3210" t="s">
        <v>17810</v>
      </c>
      <c r="D3210" t="s">
        <v>5202</v>
      </c>
      <c r="E3210" t="s">
        <v>20879</v>
      </c>
      <c r="F3210" t="s">
        <v>7919</v>
      </c>
      <c r="G3210" t="s">
        <v>3387</v>
      </c>
      <c r="H3210" t="s">
        <v>7079</v>
      </c>
      <c r="I3210" t="s">
        <v>11499</v>
      </c>
      <c r="J3210" t="s">
        <v>4455</v>
      </c>
      <c r="K3210" t="s">
        <v>5340</v>
      </c>
      <c r="L3210" t="s">
        <v>17811</v>
      </c>
      <c r="M3210" t="s">
        <v>17812</v>
      </c>
      <c r="O3210" t="s">
        <v>10599</v>
      </c>
      <c r="P3210">
        <v>38</v>
      </c>
      <c r="S3210" t="s">
        <v>11301</v>
      </c>
      <c r="T3210" t="s">
        <v>11301</v>
      </c>
      <c r="U3210" t="s">
        <v>11301</v>
      </c>
    </row>
    <row r="3211" spans="1:21" x14ac:dyDescent="0.2">
      <c r="A3211">
        <v>5864</v>
      </c>
      <c r="B3211" t="s">
        <v>1697</v>
      </c>
      <c r="C3211" t="s">
        <v>17813</v>
      </c>
      <c r="D3211" t="s">
        <v>5202</v>
      </c>
      <c r="F3211" t="s">
        <v>7919</v>
      </c>
      <c r="G3211" t="s">
        <v>5547</v>
      </c>
      <c r="H3211" t="s">
        <v>4174</v>
      </c>
      <c r="I3211" t="s">
        <v>22206</v>
      </c>
      <c r="J3211" t="s">
        <v>5823</v>
      </c>
      <c r="K3211" t="s">
        <v>5340</v>
      </c>
      <c r="L3211" t="s">
        <v>17814</v>
      </c>
      <c r="M3211" t="s">
        <v>17815</v>
      </c>
      <c r="O3211" t="s">
        <v>10603</v>
      </c>
      <c r="P3211">
        <v>138</v>
      </c>
      <c r="S3211" t="s">
        <v>11301</v>
      </c>
      <c r="T3211" t="s">
        <v>11301</v>
      </c>
      <c r="U3211" t="s">
        <v>11301</v>
      </c>
    </row>
    <row r="3212" spans="1:21" x14ac:dyDescent="0.2">
      <c r="A3212">
        <v>5865</v>
      </c>
      <c r="B3212" t="s">
        <v>3416</v>
      </c>
      <c r="C3212" t="s">
        <v>621</v>
      </c>
      <c r="D3212" t="s">
        <v>17807</v>
      </c>
      <c r="F3212" t="s">
        <v>17816</v>
      </c>
      <c r="G3212" t="s">
        <v>3420</v>
      </c>
      <c r="H3212" t="s">
        <v>3421</v>
      </c>
      <c r="I3212" t="s">
        <v>22206</v>
      </c>
      <c r="J3212" t="s">
        <v>5823</v>
      </c>
      <c r="K3212" t="s">
        <v>5005</v>
      </c>
      <c r="L3212" t="s">
        <v>17817</v>
      </c>
      <c r="M3212" t="s">
        <v>17818</v>
      </c>
      <c r="S3212" t="s">
        <v>16364</v>
      </c>
      <c r="T3212" t="s">
        <v>16364</v>
      </c>
      <c r="U3212" t="s">
        <v>16364</v>
      </c>
    </row>
    <row r="3213" spans="1:21" x14ac:dyDescent="0.2">
      <c r="A3213">
        <v>5866</v>
      </c>
      <c r="B3213" t="s">
        <v>1697</v>
      </c>
      <c r="C3213" t="s">
        <v>17819</v>
      </c>
      <c r="D3213" t="s">
        <v>4678</v>
      </c>
      <c r="E3213" t="s">
        <v>20884</v>
      </c>
      <c r="F3213" t="s">
        <v>7954</v>
      </c>
      <c r="G3213" t="s">
        <v>3885</v>
      </c>
      <c r="H3213" t="s">
        <v>4174</v>
      </c>
      <c r="I3213" t="s">
        <v>22206</v>
      </c>
      <c r="J3213" t="s">
        <v>5823</v>
      </c>
      <c r="K3213" t="s">
        <v>5340</v>
      </c>
      <c r="L3213" t="s">
        <v>17820</v>
      </c>
      <c r="M3213" t="s">
        <v>17821</v>
      </c>
      <c r="O3213" t="s">
        <v>10781</v>
      </c>
      <c r="P3213">
        <v>39</v>
      </c>
      <c r="S3213" t="s">
        <v>8591</v>
      </c>
      <c r="T3213" t="s">
        <v>8591</v>
      </c>
      <c r="U3213" t="s">
        <v>8591</v>
      </c>
    </row>
    <row r="3214" spans="1:21" x14ac:dyDescent="0.2">
      <c r="A3214">
        <v>5867</v>
      </c>
      <c r="B3214" t="s">
        <v>1697</v>
      </c>
      <c r="C3214" t="s">
        <v>17822</v>
      </c>
      <c r="D3214" t="s">
        <v>17823</v>
      </c>
      <c r="F3214" t="s">
        <v>17824</v>
      </c>
      <c r="G3214" t="s">
        <v>8942</v>
      </c>
      <c r="H3214" t="s">
        <v>4174</v>
      </c>
      <c r="I3214" t="s">
        <v>22206</v>
      </c>
      <c r="J3214" t="s">
        <v>5823</v>
      </c>
      <c r="K3214" t="s">
        <v>5340</v>
      </c>
      <c r="L3214" t="s">
        <v>17825</v>
      </c>
      <c r="M3214" t="s">
        <v>6462</v>
      </c>
      <c r="O3214" t="s">
        <v>10599</v>
      </c>
      <c r="P3214">
        <v>38</v>
      </c>
      <c r="S3214" t="s">
        <v>8965</v>
      </c>
      <c r="T3214" t="s">
        <v>8965</v>
      </c>
      <c r="U3214" t="s">
        <v>8965</v>
      </c>
    </row>
    <row r="3215" spans="1:21" x14ac:dyDescent="0.2">
      <c r="A3215">
        <v>5868</v>
      </c>
      <c r="B3215" t="s">
        <v>1697</v>
      </c>
      <c r="C3215" t="s">
        <v>17826</v>
      </c>
      <c r="D3215" t="s">
        <v>17694</v>
      </c>
      <c r="F3215" t="s">
        <v>8063</v>
      </c>
      <c r="G3215" t="s">
        <v>3535</v>
      </c>
      <c r="H3215" t="s">
        <v>8172</v>
      </c>
      <c r="I3215" t="s">
        <v>22206</v>
      </c>
      <c r="J3215" t="s">
        <v>5823</v>
      </c>
      <c r="K3215" t="s">
        <v>3430</v>
      </c>
      <c r="L3215" t="s">
        <v>17827</v>
      </c>
      <c r="M3215" t="s">
        <v>17828</v>
      </c>
      <c r="O3215" t="s">
        <v>10599</v>
      </c>
      <c r="P3215">
        <v>38</v>
      </c>
      <c r="S3215" t="s">
        <v>17697</v>
      </c>
      <c r="T3215" t="s">
        <v>17697</v>
      </c>
      <c r="U3215" t="s">
        <v>17697</v>
      </c>
    </row>
    <row r="3216" spans="1:21" x14ac:dyDescent="0.2">
      <c r="A3216">
        <v>5869</v>
      </c>
      <c r="B3216" t="s">
        <v>1697</v>
      </c>
      <c r="C3216" t="s">
        <v>17829</v>
      </c>
      <c r="D3216" t="s">
        <v>5202</v>
      </c>
      <c r="E3216" t="s">
        <v>20879</v>
      </c>
      <c r="F3216" t="s">
        <v>7919</v>
      </c>
      <c r="G3216" t="s">
        <v>5547</v>
      </c>
      <c r="H3216" t="s">
        <v>5173</v>
      </c>
      <c r="I3216" t="s">
        <v>22206</v>
      </c>
      <c r="J3216" t="s">
        <v>5823</v>
      </c>
      <c r="K3216" t="s">
        <v>3430</v>
      </c>
      <c r="L3216" t="s">
        <v>17830</v>
      </c>
      <c r="M3216" t="s">
        <v>17831</v>
      </c>
      <c r="O3216" t="s">
        <v>10599</v>
      </c>
      <c r="P3216">
        <v>38</v>
      </c>
      <c r="S3216" t="s">
        <v>16529</v>
      </c>
      <c r="T3216" t="s">
        <v>16529</v>
      </c>
      <c r="U3216" t="s">
        <v>16529</v>
      </c>
    </row>
    <row r="3217" spans="1:21" x14ac:dyDescent="0.2">
      <c r="A3217">
        <v>587</v>
      </c>
      <c r="B3217" t="s">
        <v>1697</v>
      </c>
      <c r="C3217" t="s">
        <v>17832</v>
      </c>
      <c r="D3217" t="s">
        <v>5658</v>
      </c>
      <c r="F3217" t="s">
        <v>8564</v>
      </c>
      <c r="G3217" t="s">
        <v>3387</v>
      </c>
      <c r="H3217" t="s">
        <v>4174</v>
      </c>
      <c r="I3217" t="s">
        <v>22206</v>
      </c>
      <c r="J3217" t="s">
        <v>5823</v>
      </c>
      <c r="K3217" t="s">
        <v>3497</v>
      </c>
      <c r="L3217" t="s">
        <v>17833</v>
      </c>
      <c r="M3217" t="s">
        <v>17834</v>
      </c>
      <c r="O3217" t="s">
        <v>3614</v>
      </c>
      <c r="P3217">
        <v>83</v>
      </c>
      <c r="S3217" t="s">
        <v>9782</v>
      </c>
      <c r="T3217" t="s">
        <v>9782</v>
      </c>
      <c r="U3217" t="s">
        <v>9782</v>
      </c>
    </row>
    <row r="3218" spans="1:21" x14ac:dyDescent="0.2">
      <c r="A3218">
        <v>5870</v>
      </c>
      <c r="B3218" t="s">
        <v>1697</v>
      </c>
      <c r="C3218" t="s">
        <v>17835</v>
      </c>
      <c r="D3218" t="s">
        <v>4678</v>
      </c>
      <c r="E3218" t="s">
        <v>20884</v>
      </c>
      <c r="F3218" t="s">
        <v>7954</v>
      </c>
      <c r="G3218" t="s">
        <v>3387</v>
      </c>
      <c r="H3218" t="s">
        <v>4174</v>
      </c>
      <c r="I3218" t="s">
        <v>22206</v>
      </c>
      <c r="J3218" t="s">
        <v>5823</v>
      </c>
      <c r="K3218" t="s">
        <v>3430</v>
      </c>
      <c r="L3218" t="s">
        <v>17836</v>
      </c>
      <c r="M3218" t="s">
        <v>17837</v>
      </c>
      <c r="O3218" t="s">
        <v>20885</v>
      </c>
      <c r="P3218">
        <v>35</v>
      </c>
      <c r="S3218" t="s">
        <v>7974</v>
      </c>
      <c r="T3218" t="s">
        <v>7974</v>
      </c>
      <c r="U3218" t="s">
        <v>7974</v>
      </c>
    </row>
    <row r="3219" spans="1:21" x14ac:dyDescent="0.2">
      <c r="A3219">
        <v>5871</v>
      </c>
      <c r="B3219" t="s">
        <v>1697</v>
      </c>
      <c r="C3219" t="s">
        <v>17838</v>
      </c>
      <c r="D3219" t="s">
        <v>4997</v>
      </c>
      <c r="F3219" t="s">
        <v>8063</v>
      </c>
      <c r="G3219" t="s">
        <v>3387</v>
      </c>
      <c r="H3219" t="s">
        <v>8302</v>
      </c>
      <c r="I3219" t="s">
        <v>22206</v>
      </c>
      <c r="J3219" t="s">
        <v>5823</v>
      </c>
      <c r="K3219" t="s">
        <v>3430</v>
      </c>
      <c r="L3219" t="s">
        <v>17839</v>
      </c>
      <c r="M3219" t="s">
        <v>17840</v>
      </c>
      <c r="O3219" t="s">
        <v>3917</v>
      </c>
      <c r="P3219">
        <v>24</v>
      </c>
      <c r="S3219" t="s">
        <v>5771</v>
      </c>
      <c r="T3219" t="s">
        <v>5771</v>
      </c>
      <c r="U3219" t="s">
        <v>5771</v>
      </c>
    </row>
    <row r="3220" spans="1:21" x14ac:dyDescent="0.2">
      <c r="A3220">
        <v>5872</v>
      </c>
      <c r="B3220" t="s">
        <v>1697</v>
      </c>
      <c r="C3220" t="s">
        <v>17841</v>
      </c>
      <c r="D3220" t="s">
        <v>17842</v>
      </c>
      <c r="F3220" t="s">
        <v>8063</v>
      </c>
      <c r="G3220" t="s">
        <v>3885</v>
      </c>
      <c r="H3220" t="s">
        <v>14142</v>
      </c>
      <c r="I3220" t="s">
        <v>7148</v>
      </c>
      <c r="J3220" t="s">
        <v>9081</v>
      </c>
      <c r="K3220" t="s">
        <v>3422</v>
      </c>
      <c r="L3220" t="s">
        <v>17843</v>
      </c>
      <c r="M3220" t="s">
        <v>17844</v>
      </c>
      <c r="O3220" t="s">
        <v>10599</v>
      </c>
      <c r="P3220">
        <v>38</v>
      </c>
      <c r="Q3220" t="s">
        <v>6350</v>
      </c>
      <c r="R3220">
        <v>232</v>
      </c>
      <c r="S3220" t="s">
        <v>8268</v>
      </c>
      <c r="T3220" t="s">
        <v>8268</v>
      </c>
      <c r="U3220" t="s">
        <v>8004</v>
      </c>
    </row>
    <row r="3221" spans="1:21" x14ac:dyDescent="0.2">
      <c r="A3221">
        <v>5873</v>
      </c>
      <c r="B3221" t="s">
        <v>1697</v>
      </c>
      <c r="C3221" t="s">
        <v>17845</v>
      </c>
      <c r="D3221" t="s">
        <v>17846</v>
      </c>
      <c r="F3221" t="s">
        <v>3669</v>
      </c>
      <c r="G3221" t="s">
        <v>3387</v>
      </c>
      <c r="H3221" t="s">
        <v>9009</v>
      </c>
      <c r="I3221" t="s">
        <v>3627</v>
      </c>
      <c r="J3221" t="s">
        <v>4505</v>
      </c>
      <c r="K3221" t="s">
        <v>3430</v>
      </c>
      <c r="L3221" t="s">
        <v>17847</v>
      </c>
      <c r="M3221" t="s">
        <v>17848</v>
      </c>
      <c r="N3221" t="s">
        <v>3394</v>
      </c>
      <c r="Q3221" t="s">
        <v>6350</v>
      </c>
      <c r="R3221">
        <v>231</v>
      </c>
      <c r="S3221" t="s">
        <v>13317</v>
      </c>
      <c r="T3221" t="s">
        <v>13317</v>
      </c>
      <c r="U3221" t="s">
        <v>3752</v>
      </c>
    </row>
    <row r="3222" spans="1:21" x14ac:dyDescent="0.2">
      <c r="A3222">
        <v>5874</v>
      </c>
      <c r="B3222" t="s">
        <v>1697</v>
      </c>
      <c r="C3222" t="s">
        <v>17849</v>
      </c>
      <c r="D3222" t="s">
        <v>17850</v>
      </c>
      <c r="F3222" t="s">
        <v>3713</v>
      </c>
      <c r="G3222" t="s">
        <v>3387</v>
      </c>
      <c r="H3222" t="s">
        <v>21726</v>
      </c>
      <c r="I3222" t="s">
        <v>17851</v>
      </c>
      <c r="J3222" t="s">
        <v>3642</v>
      </c>
      <c r="K3222" t="s">
        <v>3430</v>
      </c>
      <c r="L3222" t="s">
        <v>17852</v>
      </c>
      <c r="M3222" t="s">
        <v>17853</v>
      </c>
      <c r="N3222" t="s">
        <v>3433</v>
      </c>
      <c r="Q3222" t="s">
        <v>6350</v>
      </c>
      <c r="R3222">
        <v>231</v>
      </c>
      <c r="S3222" t="s">
        <v>17854</v>
      </c>
      <c r="T3222" t="s">
        <v>17854</v>
      </c>
      <c r="U3222" t="s">
        <v>10189</v>
      </c>
    </row>
    <row r="3223" spans="1:21" x14ac:dyDescent="0.2">
      <c r="A3223">
        <v>5875</v>
      </c>
      <c r="B3223" t="s">
        <v>1697</v>
      </c>
      <c r="C3223" t="s">
        <v>17855</v>
      </c>
      <c r="D3223" t="s">
        <v>13689</v>
      </c>
      <c r="F3223" t="s">
        <v>8977</v>
      </c>
      <c r="G3223" t="s">
        <v>3387</v>
      </c>
      <c r="H3223" t="s">
        <v>4174</v>
      </c>
      <c r="I3223" t="s">
        <v>22206</v>
      </c>
      <c r="J3223" t="s">
        <v>5823</v>
      </c>
      <c r="K3223" t="s">
        <v>5340</v>
      </c>
      <c r="L3223" t="s">
        <v>17856</v>
      </c>
      <c r="M3223" t="s">
        <v>17857</v>
      </c>
      <c r="O3223" t="s">
        <v>10781</v>
      </c>
      <c r="P3223">
        <v>39</v>
      </c>
      <c r="S3223" t="s">
        <v>9568</v>
      </c>
      <c r="T3223" t="s">
        <v>9568</v>
      </c>
      <c r="U3223" t="s">
        <v>9568</v>
      </c>
    </row>
    <row r="3224" spans="1:21" x14ac:dyDescent="0.2">
      <c r="A3224">
        <v>5876</v>
      </c>
      <c r="B3224" t="s">
        <v>1697</v>
      </c>
      <c r="C3224" t="s">
        <v>17858</v>
      </c>
      <c r="D3224" t="s">
        <v>5202</v>
      </c>
      <c r="E3224" t="s">
        <v>20879</v>
      </c>
      <c r="F3224" t="s">
        <v>7919</v>
      </c>
      <c r="G3224" t="s">
        <v>6905</v>
      </c>
      <c r="H3224" t="s">
        <v>4174</v>
      </c>
      <c r="I3224" t="s">
        <v>22206</v>
      </c>
      <c r="J3224" t="s">
        <v>5823</v>
      </c>
      <c r="K3224" t="s">
        <v>3430</v>
      </c>
      <c r="L3224" t="s">
        <v>17859</v>
      </c>
      <c r="M3224" t="s">
        <v>4094</v>
      </c>
      <c r="O3224" t="s">
        <v>10781</v>
      </c>
      <c r="P3224">
        <v>39</v>
      </c>
      <c r="S3224" t="s">
        <v>8263</v>
      </c>
      <c r="T3224" t="s">
        <v>8263</v>
      </c>
      <c r="U3224" t="s">
        <v>8263</v>
      </c>
    </row>
    <row r="3225" spans="1:21" x14ac:dyDescent="0.2">
      <c r="A3225">
        <v>5877</v>
      </c>
      <c r="B3225" t="s">
        <v>1697</v>
      </c>
      <c r="C3225" t="s">
        <v>17860</v>
      </c>
      <c r="D3225" t="s">
        <v>17861</v>
      </c>
      <c r="F3225" t="s">
        <v>3992</v>
      </c>
      <c r="G3225" t="s">
        <v>4016</v>
      </c>
      <c r="H3225" t="s">
        <v>6815</v>
      </c>
      <c r="I3225" t="s">
        <v>5139</v>
      </c>
      <c r="J3225" t="s">
        <v>3628</v>
      </c>
      <c r="K3225" t="s">
        <v>3430</v>
      </c>
      <c r="L3225" t="s">
        <v>17862</v>
      </c>
      <c r="M3225" t="s">
        <v>17863</v>
      </c>
      <c r="O3225" t="s">
        <v>6349</v>
      </c>
      <c r="P3225">
        <v>35</v>
      </c>
      <c r="Q3225" t="s">
        <v>6350</v>
      </c>
      <c r="R3225">
        <v>231</v>
      </c>
      <c r="S3225" t="s">
        <v>5771</v>
      </c>
      <c r="T3225" t="s">
        <v>5771</v>
      </c>
      <c r="U3225" t="s">
        <v>4432</v>
      </c>
    </row>
    <row r="3226" spans="1:21" x14ac:dyDescent="0.2">
      <c r="A3226">
        <v>5878</v>
      </c>
      <c r="B3226" t="s">
        <v>1697</v>
      </c>
      <c r="C3226" t="s">
        <v>17864</v>
      </c>
      <c r="D3226" t="s">
        <v>4678</v>
      </c>
      <c r="E3226" t="s">
        <v>20884</v>
      </c>
      <c r="F3226" t="s">
        <v>7954</v>
      </c>
      <c r="G3226" t="s">
        <v>6854</v>
      </c>
      <c r="H3226" t="s">
        <v>4174</v>
      </c>
      <c r="I3226" t="s">
        <v>22206</v>
      </c>
      <c r="J3226" t="s">
        <v>5823</v>
      </c>
      <c r="K3226" t="s">
        <v>3430</v>
      </c>
      <c r="L3226" t="s">
        <v>17865</v>
      </c>
      <c r="M3226" t="s">
        <v>17866</v>
      </c>
      <c r="O3226" t="s">
        <v>6407</v>
      </c>
      <c r="P3226">
        <v>131</v>
      </c>
      <c r="S3226" t="s">
        <v>5001</v>
      </c>
      <c r="T3226" t="s">
        <v>5001</v>
      </c>
      <c r="U3226" t="s">
        <v>5001</v>
      </c>
    </row>
    <row r="3227" spans="1:21" x14ac:dyDescent="0.2">
      <c r="A3227">
        <v>5879</v>
      </c>
      <c r="B3227" t="s">
        <v>1697</v>
      </c>
      <c r="C3227" t="s">
        <v>17867</v>
      </c>
      <c r="D3227" t="s">
        <v>5202</v>
      </c>
      <c r="E3227" t="s">
        <v>20879</v>
      </c>
      <c r="F3227" t="s">
        <v>7919</v>
      </c>
      <c r="G3227" t="s">
        <v>3535</v>
      </c>
      <c r="H3227" t="s">
        <v>4174</v>
      </c>
      <c r="I3227" t="s">
        <v>22206</v>
      </c>
      <c r="J3227" t="s">
        <v>5823</v>
      </c>
      <c r="K3227" t="s">
        <v>3921</v>
      </c>
      <c r="L3227" t="s">
        <v>17868</v>
      </c>
      <c r="M3227" t="s">
        <v>17869</v>
      </c>
      <c r="O3227" t="s">
        <v>10570</v>
      </c>
      <c r="P3227">
        <v>31</v>
      </c>
      <c r="S3227" t="s">
        <v>5310</v>
      </c>
      <c r="T3227" t="s">
        <v>5310</v>
      </c>
      <c r="U3227" t="s">
        <v>5310</v>
      </c>
    </row>
    <row r="3228" spans="1:21" x14ac:dyDescent="0.2">
      <c r="A3228">
        <v>588</v>
      </c>
      <c r="B3228" t="s">
        <v>1697</v>
      </c>
      <c r="C3228" t="s">
        <v>17870</v>
      </c>
      <c r="D3228" t="s">
        <v>17871</v>
      </c>
      <c r="F3228" t="s">
        <v>6012</v>
      </c>
      <c r="G3228" t="s">
        <v>10955</v>
      </c>
      <c r="H3228" t="s">
        <v>3723</v>
      </c>
      <c r="I3228" t="s">
        <v>5487</v>
      </c>
      <c r="J3228" t="s">
        <v>3628</v>
      </c>
      <c r="K3228" t="s">
        <v>5028</v>
      </c>
      <c r="L3228" t="s">
        <v>17872</v>
      </c>
      <c r="M3228" t="s">
        <v>17873</v>
      </c>
      <c r="O3228" t="s">
        <v>5455</v>
      </c>
      <c r="P3228">
        <v>48</v>
      </c>
      <c r="Q3228" t="s">
        <v>4362</v>
      </c>
      <c r="R3228">
        <v>240</v>
      </c>
      <c r="S3228" t="s">
        <v>16761</v>
      </c>
      <c r="T3228" t="s">
        <v>16761</v>
      </c>
      <c r="U3228" t="s">
        <v>9840</v>
      </c>
    </row>
    <row r="3229" spans="1:21" x14ac:dyDescent="0.2">
      <c r="A3229">
        <v>5880</v>
      </c>
      <c r="B3229" t="s">
        <v>1697</v>
      </c>
      <c r="C3229" t="s">
        <v>17874</v>
      </c>
      <c r="D3229" t="s">
        <v>4678</v>
      </c>
      <c r="E3229" t="s">
        <v>20884</v>
      </c>
      <c r="F3229" t="s">
        <v>7954</v>
      </c>
      <c r="G3229" t="s">
        <v>6905</v>
      </c>
      <c r="H3229" t="s">
        <v>4174</v>
      </c>
      <c r="I3229" t="s">
        <v>22206</v>
      </c>
      <c r="J3229" t="s">
        <v>5823</v>
      </c>
      <c r="K3229" t="s">
        <v>3430</v>
      </c>
      <c r="L3229" t="s">
        <v>17875</v>
      </c>
      <c r="M3229" t="s">
        <v>17876</v>
      </c>
      <c r="O3229" t="s">
        <v>6407</v>
      </c>
      <c r="P3229">
        <v>131</v>
      </c>
      <c r="S3229" t="s">
        <v>5001</v>
      </c>
      <c r="T3229" t="s">
        <v>5001</v>
      </c>
      <c r="U3229" t="s">
        <v>5001</v>
      </c>
    </row>
    <row r="3230" spans="1:21" x14ac:dyDescent="0.2">
      <c r="A3230">
        <v>5881</v>
      </c>
      <c r="B3230" t="s">
        <v>1697</v>
      </c>
      <c r="C3230" t="s">
        <v>17877</v>
      </c>
      <c r="D3230" t="s">
        <v>17878</v>
      </c>
      <c r="F3230" t="s">
        <v>3669</v>
      </c>
      <c r="G3230" t="s">
        <v>19306</v>
      </c>
      <c r="H3230" t="s">
        <v>9151</v>
      </c>
      <c r="I3230" t="s">
        <v>3627</v>
      </c>
      <c r="J3230" t="s">
        <v>3914</v>
      </c>
      <c r="K3230" t="s">
        <v>4284</v>
      </c>
      <c r="L3230" t="s">
        <v>17879</v>
      </c>
      <c r="M3230" t="s">
        <v>14549</v>
      </c>
      <c r="O3230" t="s">
        <v>22247</v>
      </c>
      <c r="P3230">
        <v>17</v>
      </c>
      <c r="Q3230" t="s">
        <v>4485</v>
      </c>
      <c r="R3230">
        <v>202</v>
      </c>
      <c r="S3230" t="s">
        <v>5524</v>
      </c>
      <c r="T3230" t="s">
        <v>5524</v>
      </c>
      <c r="U3230" t="s">
        <v>10425</v>
      </c>
    </row>
    <row r="3231" spans="1:21" x14ac:dyDescent="0.2">
      <c r="A3231">
        <v>5882</v>
      </c>
      <c r="B3231" t="s">
        <v>1697</v>
      </c>
      <c r="C3231" t="s">
        <v>17880</v>
      </c>
      <c r="D3231" t="s">
        <v>7029</v>
      </c>
      <c r="F3231" t="s">
        <v>6175</v>
      </c>
      <c r="G3231" t="s">
        <v>6229</v>
      </c>
      <c r="H3231" t="s">
        <v>4174</v>
      </c>
      <c r="I3231" t="s">
        <v>22206</v>
      </c>
      <c r="J3231" t="s">
        <v>5823</v>
      </c>
      <c r="K3231" t="s">
        <v>3921</v>
      </c>
      <c r="L3231" t="s">
        <v>17881</v>
      </c>
      <c r="M3231" t="s">
        <v>17882</v>
      </c>
      <c r="O3231" t="s">
        <v>10781</v>
      </c>
      <c r="P3231">
        <v>39</v>
      </c>
      <c r="S3231" t="s">
        <v>7974</v>
      </c>
      <c r="T3231" t="s">
        <v>7974</v>
      </c>
      <c r="U3231" t="s">
        <v>7974</v>
      </c>
    </row>
    <row r="3232" spans="1:21" x14ac:dyDescent="0.2">
      <c r="A3232">
        <v>5883</v>
      </c>
      <c r="B3232" t="s">
        <v>1697</v>
      </c>
      <c r="C3232" t="s">
        <v>17883</v>
      </c>
      <c r="D3232" t="s">
        <v>17884</v>
      </c>
      <c r="F3232" t="s">
        <v>10900</v>
      </c>
      <c r="G3232" t="s">
        <v>3465</v>
      </c>
      <c r="H3232" t="s">
        <v>15958</v>
      </c>
      <c r="I3232" t="s">
        <v>4618</v>
      </c>
      <c r="J3232" t="s">
        <v>3390</v>
      </c>
      <c r="K3232" t="s">
        <v>3430</v>
      </c>
      <c r="L3232" t="s">
        <v>17885</v>
      </c>
      <c r="M3232" t="s">
        <v>17886</v>
      </c>
      <c r="N3232" t="s">
        <v>3433</v>
      </c>
      <c r="O3232" t="s">
        <v>22247</v>
      </c>
      <c r="P3232">
        <v>17</v>
      </c>
      <c r="Q3232" t="s">
        <v>4485</v>
      </c>
      <c r="R3232">
        <v>202</v>
      </c>
      <c r="S3232" t="s">
        <v>4047</v>
      </c>
      <c r="T3232" t="s">
        <v>4047</v>
      </c>
      <c r="U3232" t="s">
        <v>7015</v>
      </c>
    </row>
    <row r="3233" spans="1:21" x14ac:dyDescent="0.2">
      <c r="A3233">
        <v>5884</v>
      </c>
      <c r="B3233" t="s">
        <v>1697</v>
      </c>
      <c r="C3233" t="s">
        <v>17887</v>
      </c>
      <c r="D3233" t="s">
        <v>17888</v>
      </c>
      <c r="F3233" t="s">
        <v>17889</v>
      </c>
      <c r="G3233" t="s">
        <v>3387</v>
      </c>
      <c r="H3233" t="s">
        <v>4503</v>
      </c>
      <c r="I3233" t="s">
        <v>4618</v>
      </c>
      <c r="J3233" t="s">
        <v>3562</v>
      </c>
      <c r="K3233" t="s">
        <v>3391</v>
      </c>
      <c r="L3233" t="s">
        <v>17890</v>
      </c>
      <c r="M3233" t="s">
        <v>17891</v>
      </c>
      <c r="N3233" t="s">
        <v>3433</v>
      </c>
      <c r="O3233" t="s">
        <v>22247</v>
      </c>
      <c r="P3233">
        <v>17</v>
      </c>
      <c r="Q3233" t="s">
        <v>4485</v>
      </c>
      <c r="R3233">
        <v>202</v>
      </c>
      <c r="S3233" t="s">
        <v>16811</v>
      </c>
      <c r="T3233" t="s">
        <v>16811</v>
      </c>
      <c r="U3233" t="s">
        <v>10425</v>
      </c>
    </row>
    <row r="3234" spans="1:21" x14ac:dyDescent="0.2">
      <c r="A3234">
        <v>5885</v>
      </c>
      <c r="B3234" t="s">
        <v>1697</v>
      </c>
      <c r="C3234" t="s">
        <v>17892</v>
      </c>
      <c r="D3234" t="s">
        <v>17893</v>
      </c>
      <c r="F3234" t="s">
        <v>17894</v>
      </c>
      <c r="G3234" t="s">
        <v>6905</v>
      </c>
      <c r="H3234" t="s">
        <v>3723</v>
      </c>
      <c r="I3234" t="s">
        <v>4618</v>
      </c>
      <c r="J3234" t="s">
        <v>3467</v>
      </c>
      <c r="K3234" t="s">
        <v>3430</v>
      </c>
      <c r="L3234" t="s">
        <v>17895</v>
      </c>
      <c r="M3234" t="s">
        <v>17896</v>
      </c>
      <c r="N3234" t="s">
        <v>3433</v>
      </c>
      <c r="O3234" t="s">
        <v>22247</v>
      </c>
      <c r="P3234">
        <v>17</v>
      </c>
      <c r="Q3234" t="s">
        <v>4485</v>
      </c>
      <c r="R3234">
        <v>202</v>
      </c>
      <c r="S3234" t="s">
        <v>4047</v>
      </c>
      <c r="T3234" t="s">
        <v>4047</v>
      </c>
      <c r="U3234" t="s">
        <v>10425</v>
      </c>
    </row>
    <row r="3235" spans="1:21" x14ac:dyDescent="0.2">
      <c r="A3235">
        <v>5886</v>
      </c>
      <c r="B3235" t="s">
        <v>1697</v>
      </c>
      <c r="C3235" t="s">
        <v>17897</v>
      </c>
      <c r="D3235" t="s">
        <v>5202</v>
      </c>
      <c r="E3235" t="s">
        <v>20879</v>
      </c>
      <c r="F3235" t="s">
        <v>7919</v>
      </c>
      <c r="G3235" t="s">
        <v>5445</v>
      </c>
      <c r="H3235" t="s">
        <v>4174</v>
      </c>
      <c r="I3235" t="s">
        <v>22206</v>
      </c>
      <c r="J3235" t="s">
        <v>5823</v>
      </c>
      <c r="K3235" t="s">
        <v>3430</v>
      </c>
      <c r="L3235" t="s">
        <v>21727</v>
      </c>
      <c r="M3235" t="s">
        <v>17898</v>
      </c>
      <c r="N3235" t="s">
        <v>21728</v>
      </c>
      <c r="O3235" t="s">
        <v>6349</v>
      </c>
      <c r="P3235">
        <v>35</v>
      </c>
      <c r="S3235" t="s">
        <v>8263</v>
      </c>
      <c r="T3235" t="s">
        <v>8263</v>
      </c>
      <c r="U3235" t="s">
        <v>8263</v>
      </c>
    </row>
    <row r="3236" spans="1:21" x14ac:dyDescent="0.2">
      <c r="A3236">
        <v>5887</v>
      </c>
      <c r="B3236" t="s">
        <v>1697</v>
      </c>
      <c r="C3236" t="s">
        <v>17899</v>
      </c>
      <c r="D3236" t="s">
        <v>12934</v>
      </c>
      <c r="F3236" t="s">
        <v>3669</v>
      </c>
      <c r="G3236" t="s">
        <v>3535</v>
      </c>
      <c r="H3236" t="s">
        <v>4064</v>
      </c>
      <c r="I3236" t="s">
        <v>3627</v>
      </c>
      <c r="J3236" t="s">
        <v>4052</v>
      </c>
      <c r="K3236" t="s">
        <v>3497</v>
      </c>
      <c r="L3236" t="s">
        <v>17900</v>
      </c>
      <c r="M3236" t="s">
        <v>17901</v>
      </c>
      <c r="O3236" t="s">
        <v>6349</v>
      </c>
      <c r="P3236">
        <v>35</v>
      </c>
      <c r="Q3236" t="s">
        <v>6350</v>
      </c>
      <c r="R3236">
        <v>231</v>
      </c>
      <c r="S3236" t="s">
        <v>4752</v>
      </c>
      <c r="T3236" t="s">
        <v>4752</v>
      </c>
      <c r="U3236" t="s">
        <v>4432</v>
      </c>
    </row>
    <row r="3237" spans="1:21" x14ac:dyDescent="0.2">
      <c r="A3237">
        <v>5888</v>
      </c>
      <c r="B3237" t="s">
        <v>1697</v>
      </c>
      <c r="C3237" t="s">
        <v>17902</v>
      </c>
      <c r="D3237" t="s">
        <v>17903</v>
      </c>
      <c r="F3237" t="s">
        <v>6926</v>
      </c>
      <c r="G3237" t="s">
        <v>3625</v>
      </c>
      <c r="H3237" t="s">
        <v>21729</v>
      </c>
      <c r="I3237" t="s">
        <v>5139</v>
      </c>
      <c r="J3237" t="s">
        <v>3611</v>
      </c>
      <c r="K3237" t="s">
        <v>3422</v>
      </c>
      <c r="L3237" t="s">
        <v>17904</v>
      </c>
      <c r="M3237" t="s">
        <v>17905</v>
      </c>
      <c r="Q3237" t="s">
        <v>6350</v>
      </c>
      <c r="R3237">
        <v>232</v>
      </c>
      <c r="S3237" t="s">
        <v>17906</v>
      </c>
      <c r="T3237" t="s">
        <v>17906</v>
      </c>
      <c r="U3237" t="s">
        <v>3950</v>
      </c>
    </row>
    <row r="3238" spans="1:21" x14ac:dyDescent="0.2">
      <c r="A3238">
        <v>5889</v>
      </c>
      <c r="B3238" t="s">
        <v>1697</v>
      </c>
      <c r="C3238" t="s">
        <v>17907</v>
      </c>
      <c r="D3238" t="s">
        <v>17908</v>
      </c>
      <c r="F3238" t="s">
        <v>6926</v>
      </c>
      <c r="G3238" t="s">
        <v>22371</v>
      </c>
      <c r="H3238" t="s">
        <v>22372</v>
      </c>
      <c r="I3238" t="s">
        <v>5139</v>
      </c>
      <c r="J3238" t="s">
        <v>22373</v>
      </c>
      <c r="K3238" t="s">
        <v>3422</v>
      </c>
      <c r="L3238" t="s">
        <v>17909</v>
      </c>
      <c r="M3238" t="s">
        <v>17910</v>
      </c>
      <c r="Q3238" t="s">
        <v>6350</v>
      </c>
      <c r="R3238">
        <v>232</v>
      </c>
      <c r="S3238" t="s">
        <v>17906</v>
      </c>
      <c r="T3238" t="s">
        <v>17906</v>
      </c>
      <c r="U3238" t="s">
        <v>10008</v>
      </c>
    </row>
    <row r="3239" spans="1:21" x14ac:dyDescent="0.2">
      <c r="A3239">
        <v>589</v>
      </c>
      <c r="B3239" t="s">
        <v>1697</v>
      </c>
      <c r="C3239" t="s">
        <v>17911</v>
      </c>
      <c r="D3239" t="s">
        <v>17912</v>
      </c>
      <c r="F3239" t="s">
        <v>3585</v>
      </c>
      <c r="G3239" t="s">
        <v>3387</v>
      </c>
      <c r="H3239" t="s">
        <v>17913</v>
      </c>
      <c r="I3239" t="s">
        <v>5487</v>
      </c>
      <c r="J3239" t="s">
        <v>7255</v>
      </c>
      <c r="K3239" t="s">
        <v>5028</v>
      </c>
      <c r="L3239" t="s">
        <v>17914</v>
      </c>
      <c r="M3239" t="s">
        <v>17915</v>
      </c>
      <c r="O3239" t="s">
        <v>5621</v>
      </c>
      <c r="P3239">
        <v>87</v>
      </c>
      <c r="Q3239" t="s">
        <v>4362</v>
      </c>
      <c r="R3239">
        <v>240</v>
      </c>
      <c r="S3239" t="s">
        <v>16761</v>
      </c>
      <c r="T3239" t="s">
        <v>16761</v>
      </c>
      <c r="U3239" t="s">
        <v>9840</v>
      </c>
    </row>
    <row r="3240" spans="1:21" x14ac:dyDescent="0.2">
      <c r="A3240">
        <v>5890</v>
      </c>
      <c r="B3240" t="s">
        <v>1697</v>
      </c>
      <c r="C3240" t="s">
        <v>17916</v>
      </c>
      <c r="D3240" t="s">
        <v>5202</v>
      </c>
      <c r="E3240" t="s">
        <v>20878</v>
      </c>
      <c r="F3240" t="s">
        <v>6837</v>
      </c>
      <c r="G3240" t="s">
        <v>18349</v>
      </c>
      <c r="H3240" t="s">
        <v>3421</v>
      </c>
      <c r="I3240" t="s">
        <v>22206</v>
      </c>
      <c r="J3240" t="s">
        <v>5823</v>
      </c>
      <c r="K3240" t="s">
        <v>3921</v>
      </c>
      <c r="L3240" t="s">
        <v>17917</v>
      </c>
      <c r="M3240" t="s">
        <v>17918</v>
      </c>
      <c r="N3240" t="s">
        <v>5419</v>
      </c>
    </row>
    <row r="3241" spans="1:21" x14ac:dyDescent="0.2">
      <c r="A3241">
        <v>5891</v>
      </c>
      <c r="B3241" t="s">
        <v>1697</v>
      </c>
      <c r="C3241" t="s">
        <v>17919</v>
      </c>
      <c r="D3241" t="s">
        <v>7029</v>
      </c>
      <c r="F3241" t="s">
        <v>6175</v>
      </c>
      <c r="G3241" t="s">
        <v>6905</v>
      </c>
      <c r="H3241" t="s">
        <v>3945</v>
      </c>
      <c r="I3241" t="s">
        <v>22206</v>
      </c>
      <c r="J3241" t="s">
        <v>5823</v>
      </c>
      <c r="K3241" t="s">
        <v>3422</v>
      </c>
      <c r="L3241" t="s">
        <v>17920</v>
      </c>
      <c r="M3241" t="s">
        <v>17921</v>
      </c>
      <c r="O3241" t="s">
        <v>10603</v>
      </c>
      <c r="P3241">
        <v>138</v>
      </c>
      <c r="S3241" t="s">
        <v>4861</v>
      </c>
      <c r="T3241" t="s">
        <v>4861</v>
      </c>
      <c r="U3241" t="s">
        <v>4861</v>
      </c>
    </row>
    <row r="3242" spans="1:21" x14ac:dyDescent="0.2">
      <c r="A3242">
        <v>5892</v>
      </c>
      <c r="B3242" t="s">
        <v>1697</v>
      </c>
      <c r="C3242" t="s">
        <v>17922</v>
      </c>
      <c r="D3242" t="s">
        <v>5202</v>
      </c>
      <c r="E3242" t="s">
        <v>20878</v>
      </c>
      <c r="F3242" t="s">
        <v>6837</v>
      </c>
      <c r="G3242" t="s">
        <v>18349</v>
      </c>
      <c r="H3242" t="s">
        <v>3421</v>
      </c>
      <c r="I3242" t="s">
        <v>22206</v>
      </c>
      <c r="J3242" t="s">
        <v>5823</v>
      </c>
      <c r="K3242" t="s">
        <v>3921</v>
      </c>
      <c r="L3242" t="s">
        <v>17923</v>
      </c>
      <c r="M3242" t="s">
        <v>17924</v>
      </c>
      <c r="N3242" t="s">
        <v>5419</v>
      </c>
    </row>
    <row r="3243" spans="1:21" x14ac:dyDescent="0.2">
      <c r="A3243">
        <v>5893</v>
      </c>
      <c r="B3243" t="s">
        <v>1697</v>
      </c>
      <c r="C3243" t="s">
        <v>17925</v>
      </c>
      <c r="D3243" t="s">
        <v>7029</v>
      </c>
      <c r="F3243" t="s">
        <v>6175</v>
      </c>
      <c r="G3243" t="s">
        <v>3387</v>
      </c>
      <c r="H3243" t="s">
        <v>8172</v>
      </c>
      <c r="I3243" t="s">
        <v>22206</v>
      </c>
      <c r="J3243" t="s">
        <v>5823</v>
      </c>
      <c r="K3243" t="s">
        <v>3422</v>
      </c>
      <c r="L3243" t="s">
        <v>17926</v>
      </c>
      <c r="M3243" t="s">
        <v>17927</v>
      </c>
      <c r="O3243" t="s">
        <v>10781</v>
      </c>
      <c r="P3243">
        <v>39</v>
      </c>
      <c r="S3243" t="s">
        <v>16962</v>
      </c>
      <c r="T3243" t="s">
        <v>16962</v>
      </c>
      <c r="U3243" t="s">
        <v>16962</v>
      </c>
    </row>
    <row r="3244" spans="1:21" x14ac:dyDescent="0.2">
      <c r="A3244">
        <v>5894</v>
      </c>
      <c r="B3244" t="s">
        <v>1697</v>
      </c>
      <c r="C3244" t="s">
        <v>17928</v>
      </c>
      <c r="D3244" t="s">
        <v>5202</v>
      </c>
      <c r="F3244" t="s">
        <v>6837</v>
      </c>
      <c r="G3244" t="s">
        <v>10292</v>
      </c>
      <c r="H3244" t="s">
        <v>4174</v>
      </c>
      <c r="K3244" t="s">
        <v>3921</v>
      </c>
      <c r="L3244" t="s">
        <v>17929</v>
      </c>
      <c r="M3244" t="s">
        <v>17930</v>
      </c>
      <c r="O3244" t="s">
        <v>7228</v>
      </c>
      <c r="P3244">
        <v>98</v>
      </c>
      <c r="S3244" t="s">
        <v>4547</v>
      </c>
      <c r="T3244" t="s">
        <v>4547</v>
      </c>
      <c r="U3244" t="s">
        <v>4547</v>
      </c>
    </row>
    <row r="3245" spans="1:21" x14ac:dyDescent="0.2">
      <c r="A3245">
        <v>5895</v>
      </c>
      <c r="B3245" t="s">
        <v>1697</v>
      </c>
      <c r="C3245" t="s">
        <v>17931</v>
      </c>
      <c r="D3245" t="s">
        <v>5202</v>
      </c>
      <c r="E3245" t="s">
        <v>20879</v>
      </c>
      <c r="F3245" t="s">
        <v>6837</v>
      </c>
      <c r="G3245" t="s">
        <v>18349</v>
      </c>
      <c r="H3245" t="s">
        <v>6237</v>
      </c>
      <c r="I3245" t="s">
        <v>22206</v>
      </c>
      <c r="J3245" t="s">
        <v>5823</v>
      </c>
      <c r="K3245" t="s">
        <v>3921</v>
      </c>
      <c r="L3245" t="s">
        <v>17932</v>
      </c>
      <c r="M3245" t="s">
        <v>17933</v>
      </c>
      <c r="N3245" t="s">
        <v>6850</v>
      </c>
    </row>
    <row r="3246" spans="1:21" x14ac:dyDescent="0.2">
      <c r="A3246">
        <v>5896</v>
      </c>
      <c r="B3246" t="s">
        <v>1697</v>
      </c>
      <c r="C3246" t="s">
        <v>17934</v>
      </c>
      <c r="D3246" t="s">
        <v>17935</v>
      </c>
      <c r="F3246" t="s">
        <v>6926</v>
      </c>
      <c r="G3246" t="s">
        <v>3465</v>
      </c>
      <c r="H3246" t="s">
        <v>3640</v>
      </c>
      <c r="I3246" t="s">
        <v>17936</v>
      </c>
      <c r="J3246" t="s">
        <v>3521</v>
      </c>
      <c r="K3246" t="s">
        <v>3422</v>
      </c>
      <c r="L3246" t="s">
        <v>17937</v>
      </c>
      <c r="M3246" t="s">
        <v>17938</v>
      </c>
      <c r="N3246" t="s">
        <v>3433</v>
      </c>
      <c r="O3246" t="s">
        <v>10570</v>
      </c>
      <c r="P3246">
        <v>31</v>
      </c>
      <c r="Q3246" t="s">
        <v>6350</v>
      </c>
      <c r="R3246">
        <v>231</v>
      </c>
      <c r="S3246" t="s">
        <v>13317</v>
      </c>
      <c r="T3246" t="s">
        <v>13317</v>
      </c>
      <c r="U3246" t="s">
        <v>10217</v>
      </c>
    </row>
    <row r="3247" spans="1:21" x14ac:dyDescent="0.2">
      <c r="A3247">
        <v>5897</v>
      </c>
      <c r="B3247" t="s">
        <v>1697</v>
      </c>
      <c r="C3247" t="s">
        <v>17939</v>
      </c>
      <c r="D3247" t="s">
        <v>5202</v>
      </c>
      <c r="E3247" t="s">
        <v>20878</v>
      </c>
      <c r="F3247" t="s">
        <v>6837</v>
      </c>
      <c r="G3247" t="s">
        <v>18349</v>
      </c>
      <c r="H3247" t="s">
        <v>3421</v>
      </c>
      <c r="I3247" t="s">
        <v>22206</v>
      </c>
      <c r="J3247" t="s">
        <v>5823</v>
      </c>
      <c r="K3247" t="s">
        <v>3921</v>
      </c>
      <c r="L3247" t="s">
        <v>17940</v>
      </c>
      <c r="M3247" t="s">
        <v>17941</v>
      </c>
      <c r="N3247" t="s">
        <v>5419</v>
      </c>
    </row>
    <row r="3248" spans="1:21" x14ac:dyDescent="0.2">
      <c r="A3248">
        <v>5898</v>
      </c>
      <c r="B3248" t="s">
        <v>1697</v>
      </c>
      <c r="C3248" t="s">
        <v>12082</v>
      </c>
      <c r="D3248" t="s">
        <v>5202</v>
      </c>
      <c r="E3248" t="s">
        <v>20878</v>
      </c>
      <c r="F3248" t="s">
        <v>6837</v>
      </c>
      <c r="G3248" t="s">
        <v>10414</v>
      </c>
      <c r="H3248" t="s">
        <v>3421</v>
      </c>
      <c r="I3248" t="s">
        <v>22206</v>
      </c>
      <c r="J3248" t="s">
        <v>5823</v>
      </c>
      <c r="K3248" t="s">
        <v>3921</v>
      </c>
      <c r="L3248" t="s">
        <v>17942</v>
      </c>
      <c r="M3248" t="s">
        <v>17943</v>
      </c>
      <c r="N3248" t="s">
        <v>5419</v>
      </c>
    </row>
    <row r="3249" spans="1:21" x14ac:dyDescent="0.2">
      <c r="A3249">
        <v>5899</v>
      </c>
      <c r="B3249" t="s">
        <v>1697</v>
      </c>
      <c r="C3249" t="s">
        <v>17944</v>
      </c>
      <c r="D3249" t="s">
        <v>5202</v>
      </c>
      <c r="E3249" t="s">
        <v>20878</v>
      </c>
      <c r="F3249" t="s">
        <v>6837</v>
      </c>
      <c r="G3249" t="s">
        <v>18349</v>
      </c>
      <c r="H3249" t="s">
        <v>3421</v>
      </c>
      <c r="I3249" t="s">
        <v>22206</v>
      </c>
      <c r="J3249" t="s">
        <v>5823</v>
      </c>
      <c r="K3249" t="s">
        <v>3921</v>
      </c>
      <c r="L3249" t="s">
        <v>17945</v>
      </c>
      <c r="M3249" t="s">
        <v>17946</v>
      </c>
      <c r="N3249" t="s">
        <v>5419</v>
      </c>
    </row>
    <row r="3250" spans="1:21" x14ac:dyDescent="0.2">
      <c r="A3250">
        <v>590</v>
      </c>
      <c r="B3250" t="s">
        <v>1697</v>
      </c>
      <c r="C3250" t="s">
        <v>17947</v>
      </c>
      <c r="D3250" t="s">
        <v>5202</v>
      </c>
      <c r="F3250" t="s">
        <v>7919</v>
      </c>
      <c r="G3250" t="s">
        <v>17948</v>
      </c>
      <c r="H3250" t="s">
        <v>21581</v>
      </c>
      <c r="I3250" t="s">
        <v>5631</v>
      </c>
      <c r="J3250" t="s">
        <v>3671</v>
      </c>
      <c r="K3250" t="s">
        <v>3545</v>
      </c>
      <c r="L3250" t="s">
        <v>17949</v>
      </c>
      <c r="M3250" t="s">
        <v>17950</v>
      </c>
      <c r="O3250" t="s">
        <v>5725</v>
      </c>
      <c r="P3250">
        <v>88</v>
      </c>
      <c r="Q3250" t="s">
        <v>4362</v>
      </c>
      <c r="R3250">
        <v>242</v>
      </c>
      <c r="S3250" t="s">
        <v>17951</v>
      </c>
      <c r="T3250" t="s">
        <v>5646</v>
      </c>
      <c r="U3250" t="s">
        <v>15653</v>
      </c>
    </row>
    <row r="3251" spans="1:21" x14ac:dyDescent="0.2">
      <c r="A3251">
        <v>5900</v>
      </c>
      <c r="B3251" t="s">
        <v>1697</v>
      </c>
      <c r="C3251" t="s">
        <v>17952</v>
      </c>
      <c r="D3251" t="s">
        <v>6100</v>
      </c>
      <c r="E3251" t="s">
        <v>20884</v>
      </c>
      <c r="F3251" t="s">
        <v>17953</v>
      </c>
      <c r="G3251" t="s">
        <v>5629</v>
      </c>
      <c r="H3251" t="s">
        <v>11342</v>
      </c>
      <c r="I3251" t="s">
        <v>3389</v>
      </c>
      <c r="J3251" t="s">
        <v>5140</v>
      </c>
      <c r="K3251" t="s">
        <v>4107</v>
      </c>
      <c r="L3251" t="s">
        <v>17954</v>
      </c>
      <c r="M3251" t="s">
        <v>11849</v>
      </c>
      <c r="O3251" t="s">
        <v>3395</v>
      </c>
      <c r="P3251">
        <v>77</v>
      </c>
      <c r="Q3251" t="s">
        <v>4485</v>
      </c>
      <c r="R3251">
        <v>203</v>
      </c>
      <c r="S3251" t="s">
        <v>7791</v>
      </c>
      <c r="T3251" t="s">
        <v>17955</v>
      </c>
      <c r="U3251" t="s">
        <v>17956</v>
      </c>
    </row>
    <row r="3252" spans="1:21" x14ac:dyDescent="0.2">
      <c r="A3252">
        <v>5901</v>
      </c>
      <c r="B3252" t="s">
        <v>1697</v>
      </c>
      <c r="C3252" t="s">
        <v>17957</v>
      </c>
      <c r="F3252" t="s">
        <v>21046</v>
      </c>
      <c r="G3252" t="s">
        <v>21403</v>
      </c>
      <c r="H3252" t="s">
        <v>3421</v>
      </c>
      <c r="I3252" t="s">
        <v>22206</v>
      </c>
      <c r="J3252" t="s">
        <v>5823</v>
      </c>
      <c r="K3252" t="s">
        <v>4150</v>
      </c>
      <c r="L3252" t="s">
        <v>17958</v>
      </c>
      <c r="M3252" t="s">
        <v>17959</v>
      </c>
    </row>
    <row r="3253" spans="1:21" x14ac:dyDescent="0.2">
      <c r="A3253">
        <v>5902</v>
      </c>
      <c r="B3253" t="s">
        <v>1697</v>
      </c>
      <c r="C3253" t="s">
        <v>5296</v>
      </c>
      <c r="D3253" t="s">
        <v>5297</v>
      </c>
      <c r="F3253" t="s">
        <v>7995</v>
      </c>
      <c r="G3253" t="s">
        <v>7763</v>
      </c>
      <c r="H3253" t="s">
        <v>3421</v>
      </c>
      <c r="I3253" t="s">
        <v>3389</v>
      </c>
      <c r="J3253" t="s">
        <v>4455</v>
      </c>
      <c r="K3253" t="s">
        <v>3430</v>
      </c>
      <c r="L3253" t="s">
        <v>5298</v>
      </c>
      <c r="M3253" t="s">
        <v>17960</v>
      </c>
      <c r="N3253" t="s">
        <v>17961</v>
      </c>
    </row>
    <row r="3254" spans="1:21" x14ac:dyDescent="0.2">
      <c r="A3254">
        <v>5903</v>
      </c>
      <c r="B3254" t="s">
        <v>1697</v>
      </c>
      <c r="C3254" t="s">
        <v>5544</v>
      </c>
      <c r="D3254" t="s">
        <v>17962</v>
      </c>
      <c r="F3254" t="s">
        <v>7046</v>
      </c>
      <c r="G3254" t="s">
        <v>3465</v>
      </c>
      <c r="H3254" t="s">
        <v>4174</v>
      </c>
      <c r="I3254" t="s">
        <v>17963</v>
      </c>
      <c r="J3254" t="s">
        <v>17964</v>
      </c>
      <c r="K3254" t="s">
        <v>5005</v>
      </c>
      <c r="L3254" t="s">
        <v>17965</v>
      </c>
      <c r="M3254" t="s">
        <v>17966</v>
      </c>
      <c r="N3254" t="s">
        <v>17967</v>
      </c>
      <c r="O3254" t="s">
        <v>7711</v>
      </c>
      <c r="P3254">
        <v>140</v>
      </c>
      <c r="S3254" t="s">
        <v>17968</v>
      </c>
      <c r="T3254" t="s">
        <v>17968</v>
      </c>
      <c r="U3254" t="s">
        <v>17968</v>
      </c>
    </row>
    <row r="3255" spans="1:21" x14ac:dyDescent="0.2">
      <c r="A3255">
        <v>5904</v>
      </c>
      <c r="B3255" t="s">
        <v>1697</v>
      </c>
      <c r="C3255" t="s">
        <v>17969</v>
      </c>
      <c r="D3255" t="s">
        <v>17970</v>
      </c>
      <c r="I3255" t="s">
        <v>3561</v>
      </c>
      <c r="J3255" t="s">
        <v>9023</v>
      </c>
      <c r="K3255" t="s">
        <v>4150</v>
      </c>
      <c r="L3255" t="s">
        <v>17971</v>
      </c>
      <c r="M3255" t="s">
        <v>17972</v>
      </c>
      <c r="N3255" t="s">
        <v>3394</v>
      </c>
      <c r="Q3255" t="s">
        <v>4554</v>
      </c>
      <c r="R3255">
        <v>161</v>
      </c>
      <c r="S3255" t="s">
        <v>6241</v>
      </c>
      <c r="T3255" t="s">
        <v>6242</v>
      </c>
      <c r="U3255" t="s">
        <v>6242</v>
      </c>
    </row>
    <row r="3256" spans="1:21" x14ac:dyDescent="0.2">
      <c r="A3256">
        <v>5905</v>
      </c>
      <c r="B3256" t="s">
        <v>1697</v>
      </c>
      <c r="C3256" t="s">
        <v>17973</v>
      </c>
      <c r="D3256" t="s">
        <v>4678</v>
      </c>
      <c r="E3256" t="s">
        <v>20884</v>
      </c>
      <c r="F3256" t="s">
        <v>7169</v>
      </c>
      <c r="G3256" t="s">
        <v>3387</v>
      </c>
      <c r="H3256" t="s">
        <v>4174</v>
      </c>
      <c r="I3256" t="s">
        <v>22206</v>
      </c>
      <c r="J3256" t="s">
        <v>5823</v>
      </c>
      <c r="K3256" t="s">
        <v>5005</v>
      </c>
      <c r="L3256" t="s">
        <v>17974</v>
      </c>
      <c r="M3256" t="s">
        <v>17975</v>
      </c>
      <c r="O3256" t="s">
        <v>3605</v>
      </c>
      <c r="P3256">
        <v>74</v>
      </c>
      <c r="S3256" t="s">
        <v>4521</v>
      </c>
      <c r="T3256" t="s">
        <v>4521</v>
      </c>
      <c r="U3256" t="s">
        <v>4521</v>
      </c>
    </row>
    <row r="3257" spans="1:21" x14ac:dyDescent="0.2">
      <c r="A3257">
        <v>5906</v>
      </c>
      <c r="B3257" t="s">
        <v>1697</v>
      </c>
      <c r="C3257" t="s">
        <v>17976</v>
      </c>
      <c r="D3257" t="s">
        <v>12013</v>
      </c>
      <c r="I3257" t="s">
        <v>6272</v>
      </c>
      <c r="J3257" t="s">
        <v>3628</v>
      </c>
      <c r="K3257" t="s">
        <v>4150</v>
      </c>
      <c r="L3257" t="s">
        <v>17977</v>
      </c>
      <c r="M3257" t="s">
        <v>17978</v>
      </c>
      <c r="N3257" t="s">
        <v>3394</v>
      </c>
      <c r="Q3257" t="s">
        <v>3396</v>
      </c>
      <c r="R3257">
        <v>210</v>
      </c>
      <c r="S3257" t="s">
        <v>17979</v>
      </c>
      <c r="T3257" t="s">
        <v>17979</v>
      </c>
      <c r="U3257" t="s">
        <v>17979</v>
      </c>
    </row>
    <row r="3258" spans="1:21" x14ac:dyDescent="0.2">
      <c r="A3258">
        <v>5907</v>
      </c>
      <c r="B3258" t="s">
        <v>1697</v>
      </c>
      <c r="C3258" t="s">
        <v>17980</v>
      </c>
      <c r="D3258" t="s">
        <v>17981</v>
      </c>
      <c r="F3258" t="s">
        <v>17982</v>
      </c>
      <c r="G3258" t="s">
        <v>4016</v>
      </c>
      <c r="H3258" t="s">
        <v>3410</v>
      </c>
      <c r="I3258" t="s">
        <v>17983</v>
      </c>
      <c r="J3258" t="s">
        <v>4562</v>
      </c>
      <c r="K3258" t="s">
        <v>3430</v>
      </c>
      <c r="L3258" t="s">
        <v>17984</v>
      </c>
      <c r="M3258" t="s">
        <v>17985</v>
      </c>
      <c r="N3258" t="s">
        <v>3394</v>
      </c>
      <c r="O3258" t="s">
        <v>3605</v>
      </c>
      <c r="P3258">
        <v>15</v>
      </c>
      <c r="Q3258" t="s">
        <v>3396</v>
      </c>
      <c r="R3258">
        <v>214</v>
      </c>
      <c r="S3258" t="s">
        <v>4555</v>
      </c>
      <c r="T3258" t="s">
        <v>4555</v>
      </c>
      <c r="U3258" t="s">
        <v>4349</v>
      </c>
    </row>
    <row r="3259" spans="1:21" x14ac:dyDescent="0.2">
      <c r="A3259">
        <v>5908</v>
      </c>
      <c r="B3259" t="s">
        <v>3416</v>
      </c>
      <c r="C3259" t="s">
        <v>17986</v>
      </c>
      <c r="D3259" t="s">
        <v>17987</v>
      </c>
      <c r="F3259" t="s">
        <v>7271</v>
      </c>
      <c r="G3259" t="s">
        <v>3420</v>
      </c>
      <c r="H3259" t="s">
        <v>3421</v>
      </c>
      <c r="I3259" t="s">
        <v>22206</v>
      </c>
      <c r="J3259" t="s">
        <v>5823</v>
      </c>
      <c r="K3259" t="s">
        <v>5005</v>
      </c>
      <c r="L3259" t="s">
        <v>15416</v>
      </c>
      <c r="M3259" t="s">
        <v>17988</v>
      </c>
      <c r="S3259" t="s">
        <v>9840</v>
      </c>
      <c r="T3259" t="s">
        <v>9840</v>
      </c>
      <c r="U3259" t="s">
        <v>9840</v>
      </c>
    </row>
    <row r="3260" spans="1:21" x14ac:dyDescent="0.2">
      <c r="A3260">
        <v>5909</v>
      </c>
      <c r="B3260" t="s">
        <v>1697</v>
      </c>
      <c r="C3260" t="s">
        <v>17989</v>
      </c>
      <c r="D3260" t="s">
        <v>17990</v>
      </c>
      <c r="F3260" t="s">
        <v>3495</v>
      </c>
      <c r="G3260" t="s">
        <v>3420</v>
      </c>
      <c r="H3260" t="s">
        <v>3421</v>
      </c>
      <c r="I3260" t="s">
        <v>6272</v>
      </c>
      <c r="J3260" t="s">
        <v>6623</v>
      </c>
      <c r="K3260" t="s">
        <v>4150</v>
      </c>
      <c r="L3260" t="s">
        <v>17991</v>
      </c>
      <c r="M3260" t="s">
        <v>17992</v>
      </c>
      <c r="N3260" t="s">
        <v>3394</v>
      </c>
      <c r="Q3260" t="s">
        <v>5925</v>
      </c>
      <c r="R3260">
        <v>163</v>
      </c>
      <c r="S3260" t="s">
        <v>15391</v>
      </c>
      <c r="T3260" t="s">
        <v>15391</v>
      </c>
      <c r="U3260" t="s">
        <v>15391</v>
      </c>
    </row>
    <row r="3261" spans="1:21" x14ac:dyDescent="0.2">
      <c r="A3261">
        <v>591</v>
      </c>
      <c r="B3261" t="s">
        <v>1697</v>
      </c>
      <c r="C3261" t="s">
        <v>17993</v>
      </c>
      <c r="D3261" t="s">
        <v>7089</v>
      </c>
      <c r="F3261" t="s">
        <v>7919</v>
      </c>
      <c r="G3261" t="s">
        <v>9360</v>
      </c>
      <c r="H3261" t="s">
        <v>21730</v>
      </c>
      <c r="I3261" t="s">
        <v>9165</v>
      </c>
      <c r="J3261" t="s">
        <v>17995</v>
      </c>
      <c r="K3261" t="s">
        <v>3497</v>
      </c>
      <c r="L3261" t="s">
        <v>17996</v>
      </c>
      <c r="M3261" t="s">
        <v>17997</v>
      </c>
      <c r="O3261" t="s">
        <v>5725</v>
      </c>
      <c r="P3261">
        <v>88</v>
      </c>
      <c r="Q3261" t="s">
        <v>4362</v>
      </c>
      <c r="R3261">
        <v>242</v>
      </c>
      <c r="S3261" t="s">
        <v>17998</v>
      </c>
      <c r="T3261" t="s">
        <v>17998</v>
      </c>
      <c r="U3261" t="s">
        <v>17998</v>
      </c>
    </row>
    <row r="3262" spans="1:21" x14ac:dyDescent="0.2">
      <c r="A3262">
        <v>5910</v>
      </c>
      <c r="B3262" t="s">
        <v>1697</v>
      </c>
      <c r="C3262" t="s">
        <v>4434</v>
      </c>
      <c r="D3262" t="s">
        <v>6100</v>
      </c>
      <c r="E3262" t="s">
        <v>20884</v>
      </c>
      <c r="F3262" t="s">
        <v>6119</v>
      </c>
      <c r="G3262" t="s">
        <v>6588</v>
      </c>
      <c r="H3262" t="s">
        <v>4174</v>
      </c>
      <c r="I3262" t="s">
        <v>22206</v>
      </c>
      <c r="J3262" t="s">
        <v>5823</v>
      </c>
      <c r="K3262" t="s">
        <v>5005</v>
      </c>
      <c r="L3262" t="s">
        <v>4436</v>
      </c>
      <c r="M3262" t="s">
        <v>17999</v>
      </c>
      <c r="O3262" t="s">
        <v>3605</v>
      </c>
      <c r="P3262">
        <v>74</v>
      </c>
      <c r="S3262" t="s">
        <v>18000</v>
      </c>
      <c r="T3262" t="s">
        <v>18000</v>
      </c>
      <c r="U3262" t="s">
        <v>18000</v>
      </c>
    </row>
    <row r="3263" spans="1:21" x14ac:dyDescent="0.2">
      <c r="A3263">
        <v>5911</v>
      </c>
      <c r="B3263" t="s">
        <v>1697</v>
      </c>
      <c r="C3263" t="s">
        <v>18001</v>
      </c>
      <c r="D3263" t="s">
        <v>18002</v>
      </c>
      <c r="I3263" t="s">
        <v>22235</v>
      </c>
      <c r="J3263" t="s">
        <v>5837</v>
      </c>
      <c r="K3263" t="s">
        <v>4150</v>
      </c>
      <c r="L3263" t="s">
        <v>18003</v>
      </c>
      <c r="M3263" t="s">
        <v>18004</v>
      </c>
      <c r="N3263" t="s">
        <v>3394</v>
      </c>
      <c r="Q3263" t="s">
        <v>3396</v>
      </c>
      <c r="R3263">
        <v>213</v>
      </c>
      <c r="S3263" t="s">
        <v>6162</v>
      </c>
      <c r="T3263" t="s">
        <v>6162</v>
      </c>
      <c r="U3263" t="s">
        <v>6162</v>
      </c>
    </row>
    <row r="3264" spans="1:21" x14ac:dyDescent="0.2">
      <c r="A3264">
        <v>5912</v>
      </c>
      <c r="B3264" t="s">
        <v>1697</v>
      </c>
      <c r="C3264" t="s">
        <v>18005</v>
      </c>
      <c r="D3264" t="s">
        <v>5202</v>
      </c>
      <c r="F3264" t="s">
        <v>18006</v>
      </c>
      <c r="G3264" t="s">
        <v>3542</v>
      </c>
      <c r="H3264" t="s">
        <v>13550</v>
      </c>
      <c r="I3264" t="s">
        <v>4278</v>
      </c>
      <c r="J3264" t="s">
        <v>6825</v>
      </c>
      <c r="K3264" t="s">
        <v>3430</v>
      </c>
      <c r="L3264" t="s">
        <v>18007</v>
      </c>
      <c r="M3264" t="s">
        <v>7716</v>
      </c>
      <c r="O3264" t="s">
        <v>4421</v>
      </c>
      <c r="P3264">
        <v>60</v>
      </c>
      <c r="Q3264" t="s">
        <v>5925</v>
      </c>
      <c r="R3264">
        <v>163</v>
      </c>
      <c r="S3264" t="s">
        <v>4493</v>
      </c>
      <c r="T3264" t="s">
        <v>4493</v>
      </c>
      <c r="U3264" t="s">
        <v>4493</v>
      </c>
    </row>
    <row r="3265" spans="1:21" x14ac:dyDescent="0.2">
      <c r="A3265">
        <v>5913</v>
      </c>
      <c r="B3265" t="s">
        <v>3416</v>
      </c>
      <c r="C3265" t="s">
        <v>18008</v>
      </c>
      <c r="D3265" t="s">
        <v>6964</v>
      </c>
      <c r="F3265" t="s">
        <v>5773</v>
      </c>
      <c r="G3265" t="s">
        <v>3420</v>
      </c>
      <c r="H3265" t="s">
        <v>3421</v>
      </c>
      <c r="I3265" t="s">
        <v>22206</v>
      </c>
      <c r="J3265" t="s">
        <v>5823</v>
      </c>
      <c r="K3265" t="s">
        <v>6880</v>
      </c>
      <c r="L3265" t="s">
        <v>18009</v>
      </c>
      <c r="M3265" t="s">
        <v>18010</v>
      </c>
      <c r="N3265" t="s">
        <v>18011</v>
      </c>
      <c r="S3265" t="s">
        <v>11349</v>
      </c>
      <c r="T3265" t="s">
        <v>11349</v>
      </c>
      <c r="U3265" t="s">
        <v>11349</v>
      </c>
    </row>
    <row r="3266" spans="1:21" x14ac:dyDescent="0.2">
      <c r="A3266">
        <v>5914</v>
      </c>
      <c r="B3266" t="s">
        <v>1697</v>
      </c>
      <c r="C3266" t="s">
        <v>18012</v>
      </c>
      <c r="D3266" t="s">
        <v>18013</v>
      </c>
      <c r="F3266" t="s">
        <v>18006</v>
      </c>
      <c r="G3266" t="s">
        <v>4593</v>
      </c>
      <c r="H3266" t="s">
        <v>21731</v>
      </c>
      <c r="I3266" t="s">
        <v>12135</v>
      </c>
      <c r="J3266" t="s">
        <v>11269</v>
      </c>
      <c r="K3266" t="s">
        <v>3430</v>
      </c>
      <c r="L3266" t="s">
        <v>18014</v>
      </c>
      <c r="M3266" t="s">
        <v>18015</v>
      </c>
      <c r="N3266" t="s">
        <v>18016</v>
      </c>
      <c r="O3266" t="s">
        <v>5826</v>
      </c>
      <c r="P3266">
        <v>63</v>
      </c>
      <c r="Q3266" t="s">
        <v>5925</v>
      </c>
      <c r="R3266">
        <v>160</v>
      </c>
      <c r="S3266" t="s">
        <v>6126</v>
      </c>
      <c r="T3266" t="s">
        <v>6126</v>
      </c>
      <c r="U3266" t="s">
        <v>4493</v>
      </c>
    </row>
    <row r="3267" spans="1:21" x14ac:dyDescent="0.2">
      <c r="A3267">
        <v>5915</v>
      </c>
      <c r="B3267" t="s">
        <v>1697</v>
      </c>
      <c r="C3267" t="s">
        <v>5037</v>
      </c>
      <c r="D3267" t="s">
        <v>18017</v>
      </c>
      <c r="F3267" t="s">
        <v>6926</v>
      </c>
      <c r="G3267" t="s">
        <v>3387</v>
      </c>
      <c r="H3267" t="s">
        <v>3723</v>
      </c>
      <c r="I3267" t="s">
        <v>3595</v>
      </c>
      <c r="J3267" t="s">
        <v>18018</v>
      </c>
      <c r="K3267" t="s">
        <v>3430</v>
      </c>
      <c r="L3267" t="s">
        <v>18019</v>
      </c>
      <c r="M3267" t="s">
        <v>18020</v>
      </c>
      <c r="O3267" t="s">
        <v>3605</v>
      </c>
      <c r="P3267">
        <v>74</v>
      </c>
      <c r="Q3267" t="s">
        <v>4485</v>
      </c>
      <c r="R3267">
        <v>172</v>
      </c>
      <c r="S3267" t="s">
        <v>6248</v>
      </c>
      <c r="T3267" t="s">
        <v>4706</v>
      </c>
      <c r="U3267" t="s">
        <v>15171</v>
      </c>
    </row>
    <row r="3268" spans="1:21" x14ac:dyDescent="0.2">
      <c r="A3268">
        <v>5916</v>
      </c>
      <c r="B3268" t="s">
        <v>3416</v>
      </c>
      <c r="C3268" t="s">
        <v>18021</v>
      </c>
      <c r="D3268" t="s">
        <v>18022</v>
      </c>
      <c r="F3268" t="s">
        <v>3416</v>
      </c>
      <c r="G3268" t="s">
        <v>3420</v>
      </c>
      <c r="H3268" t="s">
        <v>3421</v>
      </c>
      <c r="I3268" t="s">
        <v>22206</v>
      </c>
      <c r="J3268" t="s">
        <v>5823</v>
      </c>
      <c r="K3268" t="s">
        <v>6880</v>
      </c>
      <c r="L3268" t="s">
        <v>18023</v>
      </c>
      <c r="M3268" t="s">
        <v>18024</v>
      </c>
      <c r="N3268" t="s">
        <v>18025</v>
      </c>
      <c r="S3268" t="s">
        <v>7095</v>
      </c>
      <c r="T3268" t="s">
        <v>7095</v>
      </c>
      <c r="U3268" t="s">
        <v>7095</v>
      </c>
    </row>
    <row r="3269" spans="1:21" x14ac:dyDescent="0.2">
      <c r="A3269">
        <v>5917</v>
      </c>
      <c r="B3269" t="s">
        <v>3416</v>
      </c>
      <c r="C3269" t="s">
        <v>18026</v>
      </c>
      <c r="D3269" t="s">
        <v>18027</v>
      </c>
      <c r="F3269" t="s">
        <v>5773</v>
      </c>
      <c r="G3269" t="s">
        <v>3420</v>
      </c>
      <c r="H3269" t="s">
        <v>3421</v>
      </c>
      <c r="I3269" t="s">
        <v>22206</v>
      </c>
      <c r="J3269" t="s">
        <v>5823</v>
      </c>
      <c r="K3269" t="s">
        <v>6880</v>
      </c>
      <c r="L3269" t="s">
        <v>18028</v>
      </c>
      <c r="M3269" t="s">
        <v>18029</v>
      </c>
      <c r="N3269" t="s">
        <v>18030</v>
      </c>
      <c r="S3269" t="s">
        <v>11349</v>
      </c>
      <c r="T3269" t="s">
        <v>11349</v>
      </c>
      <c r="U3269" t="s">
        <v>11349</v>
      </c>
    </row>
    <row r="3270" spans="1:21" x14ac:dyDescent="0.2">
      <c r="A3270">
        <v>5918</v>
      </c>
      <c r="B3270" t="s">
        <v>1697</v>
      </c>
      <c r="C3270" t="s">
        <v>18031</v>
      </c>
      <c r="D3270" t="s">
        <v>18032</v>
      </c>
      <c r="F3270" t="s">
        <v>6158</v>
      </c>
      <c r="G3270" t="s">
        <v>3387</v>
      </c>
      <c r="H3270" t="s">
        <v>3670</v>
      </c>
      <c r="I3270" t="s">
        <v>5013</v>
      </c>
      <c r="J3270" t="s">
        <v>3628</v>
      </c>
      <c r="K3270" t="s">
        <v>5005</v>
      </c>
      <c r="L3270" t="s">
        <v>18033</v>
      </c>
      <c r="M3270" t="s">
        <v>18034</v>
      </c>
      <c r="N3270" t="s">
        <v>3394</v>
      </c>
      <c r="O3270" t="s">
        <v>3605</v>
      </c>
      <c r="P3270">
        <v>76</v>
      </c>
      <c r="Q3270" t="s">
        <v>3396</v>
      </c>
      <c r="R3270">
        <v>211</v>
      </c>
      <c r="S3270" t="s">
        <v>4715</v>
      </c>
      <c r="T3270" t="s">
        <v>4715</v>
      </c>
      <c r="U3270" t="s">
        <v>4715</v>
      </c>
    </row>
    <row r="3271" spans="1:21" x14ac:dyDescent="0.2">
      <c r="A3271">
        <v>5919</v>
      </c>
      <c r="B3271" t="s">
        <v>1697</v>
      </c>
      <c r="C3271" t="s">
        <v>6697</v>
      </c>
      <c r="D3271" t="s">
        <v>18035</v>
      </c>
      <c r="I3271" t="s">
        <v>5013</v>
      </c>
      <c r="J3271" t="s">
        <v>4562</v>
      </c>
      <c r="K3271" t="s">
        <v>4150</v>
      </c>
      <c r="L3271" t="s">
        <v>18036</v>
      </c>
      <c r="M3271" t="s">
        <v>18037</v>
      </c>
      <c r="N3271" t="s">
        <v>3394</v>
      </c>
      <c r="Q3271" t="s">
        <v>3396</v>
      </c>
      <c r="R3271">
        <v>208</v>
      </c>
      <c r="S3271" t="s">
        <v>18038</v>
      </c>
      <c r="T3271" t="s">
        <v>18038</v>
      </c>
      <c r="U3271" t="s">
        <v>18038</v>
      </c>
    </row>
    <row r="3272" spans="1:21" x14ac:dyDescent="0.2">
      <c r="A3272">
        <v>592</v>
      </c>
      <c r="B3272" t="s">
        <v>1697</v>
      </c>
      <c r="C3272" t="s">
        <v>5721</v>
      </c>
      <c r="D3272" t="s">
        <v>5202</v>
      </c>
      <c r="F3272" t="s">
        <v>10362</v>
      </c>
      <c r="G3272" t="s">
        <v>3535</v>
      </c>
      <c r="H3272" t="s">
        <v>4174</v>
      </c>
      <c r="I3272" t="s">
        <v>22206</v>
      </c>
      <c r="J3272" t="s">
        <v>5823</v>
      </c>
      <c r="K3272" t="s">
        <v>3497</v>
      </c>
      <c r="L3272" t="s">
        <v>5722</v>
      </c>
      <c r="M3272" t="s">
        <v>5723</v>
      </c>
      <c r="O3272" t="s">
        <v>5725</v>
      </c>
      <c r="P3272">
        <v>88</v>
      </c>
      <c r="S3272" t="s">
        <v>17998</v>
      </c>
      <c r="T3272" t="s">
        <v>17998</v>
      </c>
      <c r="U3272" t="s">
        <v>17998</v>
      </c>
    </row>
    <row r="3273" spans="1:21" x14ac:dyDescent="0.2">
      <c r="A3273">
        <v>5920</v>
      </c>
      <c r="B3273" t="s">
        <v>3416</v>
      </c>
      <c r="C3273" t="s">
        <v>18039</v>
      </c>
      <c r="D3273" t="s">
        <v>18027</v>
      </c>
      <c r="F3273" t="s">
        <v>5773</v>
      </c>
      <c r="G3273" t="s">
        <v>3420</v>
      </c>
      <c r="H3273" t="s">
        <v>3421</v>
      </c>
      <c r="I3273" t="s">
        <v>22254</v>
      </c>
      <c r="J3273" t="s">
        <v>5823</v>
      </c>
      <c r="K3273" t="s">
        <v>5028</v>
      </c>
      <c r="L3273" t="s">
        <v>18040</v>
      </c>
      <c r="M3273" t="s">
        <v>18041</v>
      </c>
      <c r="N3273" t="s">
        <v>18042</v>
      </c>
      <c r="S3273" t="s">
        <v>11349</v>
      </c>
      <c r="T3273" t="s">
        <v>11349</v>
      </c>
      <c r="U3273" t="s">
        <v>11349</v>
      </c>
    </row>
    <row r="3274" spans="1:21" x14ac:dyDescent="0.2">
      <c r="A3274">
        <v>5921</v>
      </c>
      <c r="B3274" t="s">
        <v>3416</v>
      </c>
      <c r="C3274" t="s">
        <v>18043</v>
      </c>
      <c r="D3274" t="s">
        <v>10988</v>
      </c>
      <c r="F3274" t="s">
        <v>5773</v>
      </c>
      <c r="G3274" t="s">
        <v>3420</v>
      </c>
      <c r="H3274" t="s">
        <v>3421</v>
      </c>
      <c r="I3274" t="s">
        <v>22254</v>
      </c>
      <c r="J3274" t="s">
        <v>5823</v>
      </c>
      <c r="K3274" t="s">
        <v>6880</v>
      </c>
      <c r="L3274" t="s">
        <v>18044</v>
      </c>
      <c r="M3274" t="s">
        <v>18045</v>
      </c>
      <c r="S3274" t="s">
        <v>4095</v>
      </c>
      <c r="T3274" t="s">
        <v>4095</v>
      </c>
      <c r="U3274" t="s">
        <v>4095</v>
      </c>
    </row>
    <row r="3275" spans="1:21" x14ac:dyDescent="0.2">
      <c r="A3275">
        <v>5922</v>
      </c>
      <c r="B3275" t="s">
        <v>3416</v>
      </c>
      <c r="C3275" t="s">
        <v>18046</v>
      </c>
      <c r="D3275" t="s">
        <v>18027</v>
      </c>
      <c r="F3275" t="s">
        <v>5773</v>
      </c>
      <c r="G3275" t="s">
        <v>3420</v>
      </c>
      <c r="H3275" t="s">
        <v>3421</v>
      </c>
      <c r="I3275" t="s">
        <v>22254</v>
      </c>
      <c r="J3275" t="s">
        <v>5823</v>
      </c>
      <c r="K3275" t="s">
        <v>5028</v>
      </c>
      <c r="L3275" t="s">
        <v>18047</v>
      </c>
      <c r="M3275" t="s">
        <v>18048</v>
      </c>
      <c r="N3275" t="s">
        <v>18049</v>
      </c>
      <c r="S3275" t="s">
        <v>11349</v>
      </c>
      <c r="T3275" t="s">
        <v>11349</v>
      </c>
      <c r="U3275" t="s">
        <v>11349</v>
      </c>
    </row>
    <row r="3276" spans="1:21" x14ac:dyDescent="0.2">
      <c r="A3276">
        <v>5923</v>
      </c>
      <c r="B3276" t="s">
        <v>1697</v>
      </c>
      <c r="C3276" t="s">
        <v>18050</v>
      </c>
      <c r="D3276" t="s">
        <v>18051</v>
      </c>
      <c r="F3276" t="s">
        <v>3495</v>
      </c>
      <c r="G3276" t="s">
        <v>3420</v>
      </c>
      <c r="H3276" t="s">
        <v>3421</v>
      </c>
      <c r="I3276" t="s">
        <v>6919</v>
      </c>
      <c r="J3276" t="s">
        <v>7255</v>
      </c>
      <c r="K3276" t="s">
        <v>4150</v>
      </c>
      <c r="L3276" t="s">
        <v>18052</v>
      </c>
      <c r="M3276" t="s">
        <v>18053</v>
      </c>
      <c r="N3276" t="s">
        <v>3394</v>
      </c>
      <c r="Q3276" t="s">
        <v>5925</v>
      </c>
      <c r="R3276">
        <v>160</v>
      </c>
      <c r="S3276" t="s">
        <v>15391</v>
      </c>
      <c r="T3276" t="s">
        <v>15391</v>
      </c>
      <c r="U3276" t="s">
        <v>15391</v>
      </c>
    </row>
    <row r="3277" spans="1:21" x14ac:dyDescent="0.2">
      <c r="A3277">
        <v>5924</v>
      </c>
      <c r="B3277" t="s">
        <v>1697</v>
      </c>
      <c r="C3277" t="s">
        <v>18054</v>
      </c>
      <c r="D3277" t="s">
        <v>18055</v>
      </c>
      <c r="I3277" t="s">
        <v>6375</v>
      </c>
      <c r="J3277" t="s">
        <v>3628</v>
      </c>
      <c r="K3277" t="s">
        <v>4150</v>
      </c>
      <c r="L3277" t="s">
        <v>18056</v>
      </c>
      <c r="M3277" t="s">
        <v>18057</v>
      </c>
      <c r="N3277" t="s">
        <v>3394</v>
      </c>
      <c r="Q3277" t="s">
        <v>3396</v>
      </c>
      <c r="R3277">
        <v>214</v>
      </c>
      <c r="S3277" t="s">
        <v>6162</v>
      </c>
      <c r="T3277" t="s">
        <v>6162</v>
      </c>
      <c r="U3277" t="s">
        <v>6162</v>
      </c>
    </row>
    <row r="3278" spans="1:21" x14ac:dyDescent="0.2">
      <c r="A3278">
        <v>5925</v>
      </c>
      <c r="B3278" t="s">
        <v>1697</v>
      </c>
      <c r="C3278" t="s">
        <v>18058</v>
      </c>
      <c r="D3278" t="s">
        <v>18059</v>
      </c>
      <c r="F3278" t="s">
        <v>18060</v>
      </c>
      <c r="G3278" t="s">
        <v>7763</v>
      </c>
      <c r="H3278" t="s">
        <v>4551</v>
      </c>
      <c r="I3278" t="s">
        <v>6675</v>
      </c>
      <c r="J3278" t="s">
        <v>4455</v>
      </c>
      <c r="K3278" t="s">
        <v>5005</v>
      </c>
      <c r="L3278" t="s">
        <v>18061</v>
      </c>
      <c r="M3278" t="s">
        <v>3882</v>
      </c>
      <c r="N3278" t="s">
        <v>3637</v>
      </c>
    </row>
    <row r="3279" spans="1:21" x14ac:dyDescent="0.2">
      <c r="A3279">
        <v>5926</v>
      </c>
      <c r="B3279" t="s">
        <v>3416</v>
      </c>
      <c r="C3279" t="s">
        <v>18062</v>
      </c>
      <c r="D3279" t="s">
        <v>18063</v>
      </c>
      <c r="F3279" t="s">
        <v>18064</v>
      </c>
      <c r="G3279" t="s">
        <v>3420</v>
      </c>
      <c r="H3279" t="s">
        <v>3421</v>
      </c>
      <c r="I3279" t="s">
        <v>22206</v>
      </c>
      <c r="J3279" t="s">
        <v>5823</v>
      </c>
      <c r="K3279" t="s">
        <v>6880</v>
      </c>
      <c r="L3279" t="s">
        <v>18065</v>
      </c>
      <c r="M3279" t="s">
        <v>18066</v>
      </c>
      <c r="S3279" t="s">
        <v>11349</v>
      </c>
      <c r="T3279" t="s">
        <v>11349</v>
      </c>
      <c r="U3279" t="s">
        <v>11349</v>
      </c>
    </row>
    <row r="3280" spans="1:21" x14ac:dyDescent="0.2">
      <c r="A3280">
        <v>5927</v>
      </c>
      <c r="B3280" t="s">
        <v>1697</v>
      </c>
      <c r="C3280" t="s">
        <v>18067</v>
      </c>
      <c r="E3280" t="s">
        <v>20879</v>
      </c>
      <c r="F3280" t="s">
        <v>10701</v>
      </c>
      <c r="G3280" t="s">
        <v>7763</v>
      </c>
      <c r="H3280" t="s">
        <v>4551</v>
      </c>
      <c r="I3280" t="s">
        <v>5013</v>
      </c>
      <c r="J3280" t="s">
        <v>4455</v>
      </c>
      <c r="K3280" t="s">
        <v>3430</v>
      </c>
      <c r="L3280" t="s">
        <v>18068</v>
      </c>
      <c r="M3280" t="s">
        <v>18069</v>
      </c>
      <c r="N3280" t="s">
        <v>18070</v>
      </c>
    </row>
    <row r="3281" spans="1:21" x14ac:dyDescent="0.2">
      <c r="A3281">
        <v>5928</v>
      </c>
      <c r="B3281" t="s">
        <v>1697</v>
      </c>
      <c r="C3281" t="s">
        <v>18071</v>
      </c>
      <c r="D3281" t="s">
        <v>4678</v>
      </c>
      <c r="E3281" t="s">
        <v>20884</v>
      </c>
      <c r="F3281" t="s">
        <v>7169</v>
      </c>
      <c r="G3281" t="s">
        <v>3387</v>
      </c>
      <c r="H3281" t="s">
        <v>4174</v>
      </c>
      <c r="I3281" t="s">
        <v>22206</v>
      </c>
      <c r="J3281" t="s">
        <v>5823</v>
      </c>
      <c r="K3281" t="s">
        <v>3921</v>
      </c>
      <c r="L3281" t="s">
        <v>18072</v>
      </c>
      <c r="M3281" t="s">
        <v>18073</v>
      </c>
      <c r="N3281" t="s">
        <v>6840</v>
      </c>
      <c r="O3281" t="s">
        <v>6407</v>
      </c>
      <c r="P3281">
        <v>131</v>
      </c>
      <c r="S3281" t="s">
        <v>6915</v>
      </c>
      <c r="T3281" t="s">
        <v>6915</v>
      </c>
      <c r="U3281" t="s">
        <v>6915</v>
      </c>
    </row>
    <row r="3282" spans="1:21" x14ac:dyDescent="0.2">
      <c r="A3282">
        <v>5929</v>
      </c>
      <c r="B3282" t="s">
        <v>1697</v>
      </c>
      <c r="C3282" t="s">
        <v>18074</v>
      </c>
      <c r="D3282" t="s">
        <v>18075</v>
      </c>
      <c r="F3282" t="s">
        <v>3419</v>
      </c>
      <c r="G3282" t="s">
        <v>3420</v>
      </c>
      <c r="H3282" t="s">
        <v>3421</v>
      </c>
      <c r="I3282" t="s">
        <v>7547</v>
      </c>
      <c r="J3282" t="s">
        <v>4455</v>
      </c>
      <c r="K3282" t="s">
        <v>4150</v>
      </c>
      <c r="L3282" t="s">
        <v>18076</v>
      </c>
      <c r="M3282" t="s">
        <v>18077</v>
      </c>
      <c r="S3282" t="s">
        <v>11349</v>
      </c>
      <c r="T3282" t="s">
        <v>11349</v>
      </c>
      <c r="U3282" t="s">
        <v>11349</v>
      </c>
    </row>
    <row r="3283" spans="1:21" x14ac:dyDescent="0.2">
      <c r="A3283">
        <v>593</v>
      </c>
      <c r="B3283" t="s">
        <v>1697</v>
      </c>
      <c r="C3283" t="s">
        <v>18078</v>
      </c>
      <c r="D3283" t="s">
        <v>18079</v>
      </c>
      <c r="F3283" t="s">
        <v>11428</v>
      </c>
      <c r="G3283" t="s">
        <v>11948</v>
      </c>
      <c r="H3283" t="s">
        <v>7204</v>
      </c>
      <c r="I3283" t="s">
        <v>5613</v>
      </c>
      <c r="J3283" t="s">
        <v>10346</v>
      </c>
      <c r="K3283" t="s">
        <v>3497</v>
      </c>
      <c r="L3283" t="s">
        <v>18080</v>
      </c>
      <c r="M3283" t="s">
        <v>18081</v>
      </c>
      <c r="N3283" t="s">
        <v>8512</v>
      </c>
      <c r="O3283" t="s">
        <v>5725</v>
      </c>
      <c r="P3283">
        <v>88</v>
      </c>
      <c r="Q3283" t="s">
        <v>4362</v>
      </c>
      <c r="R3283">
        <v>242</v>
      </c>
      <c r="S3283" t="s">
        <v>15703</v>
      </c>
      <c r="T3283" t="s">
        <v>15703</v>
      </c>
      <c r="U3283" t="s">
        <v>13388</v>
      </c>
    </row>
    <row r="3284" spans="1:21" x14ac:dyDescent="0.2">
      <c r="A3284">
        <v>5930</v>
      </c>
      <c r="B3284" t="s">
        <v>1697</v>
      </c>
      <c r="C3284" t="s">
        <v>5792</v>
      </c>
      <c r="D3284" t="s">
        <v>18082</v>
      </c>
      <c r="F3284" t="s">
        <v>7046</v>
      </c>
      <c r="G3284" t="s">
        <v>3535</v>
      </c>
      <c r="H3284" t="s">
        <v>4174</v>
      </c>
      <c r="I3284" t="s">
        <v>22206</v>
      </c>
      <c r="J3284" t="s">
        <v>5823</v>
      </c>
      <c r="K3284" t="s">
        <v>3430</v>
      </c>
      <c r="L3284" t="s">
        <v>5794</v>
      </c>
      <c r="M3284" t="s">
        <v>5795</v>
      </c>
      <c r="N3284" t="s">
        <v>6232</v>
      </c>
      <c r="O3284" t="s">
        <v>3846</v>
      </c>
      <c r="P3284">
        <v>95</v>
      </c>
      <c r="S3284" t="s">
        <v>18083</v>
      </c>
      <c r="T3284" t="s">
        <v>18083</v>
      </c>
      <c r="U3284" t="s">
        <v>18083</v>
      </c>
    </row>
    <row r="3285" spans="1:21" x14ac:dyDescent="0.2">
      <c r="A3285">
        <v>5931</v>
      </c>
      <c r="B3285" t="s">
        <v>3416</v>
      </c>
      <c r="C3285" t="s">
        <v>18084</v>
      </c>
      <c r="D3285" t="s">
        <v>18085</v>
      </c>
      <c r="F3285" t="s">
        <v>5773</v>
      </c>
      <c r="G3285" t="s">
        <v>3420</v>
      </c>
      <c r="H3285" t="s">
        <v>3421</v>
      </c>
      <c r="I3285" t="s">
        <v>22254</v>
      </c>
      <c r="J3285" t="s">
        <v>5823</v>
      </c>
      <c r="K3285" t="s">
        <v>4573</v>
      </c>
      <c r="L3285" t="s">
        <v>18086</v>
      </c>
      <c r="M3285" t="s">
        <v>18087</v>
      </c>
      <c r="S3285" t="s">
        <v>18088</v>
      </c>
      <c r="T3285" t="s">
        <v>18088</v>
      </c>
      <c r="U3285" t="s">
        <v>18088</v>
      </c>
    </row>
    <row r="3286" spans="1:21" x14ac:dyDescent="0.2">
      <c r="A3286">
        <v>5932</v>
      </c>
      <c r="B3286" t="s">
        <v>1697</v>
      </c>
      <c r="C3286" t="s">
        <v>1259</v>
      </c>
      <c r="D3286" t="s">
        <v>18089</v>
      </c>
      <c r="F3286" t="s">
        <v>18090</v>
      </c>
      <c r="G3286" t="s">
        <v>3387</v>
      </c>
      <c r="H3286" t="s">
        <v>10949</v>
      </c>
      <c r="I3286" t="s">
        <v>18091</v>
      </c>
      <c r="J3286" t="s">
        <v>9023</v>
      </c>
      <c r="K3286" t="s">
        <v>4659</v>
      </c>
      <c r="L3286" t="s">
        <v>18092</v>
      </c>
      <c r="M3286" t="s">
        <v>18093</v>
      </c>
      <c r="N3286" t="s">
        <v>18094</v>
      </c>
      <c r="O3286" t="s">
        <v>8603</v>
      </c>
      <c r="P3286">
        <v>51</v>
      </c>
      <c r="Q3286" t="s">
        <v>5178</v>
      </c>
      <c r="R3286">
        <v>151</v>
      </c>
      <c r="S3286" t="s">
        <v>7330</v>
      </c>
      <c r="T3286" t="s">
        <v>7330</v>
      </c>
      <c r="U3286" t="s">
        <v>15236</v>
      </c>
    </row>
    <row r="3287" spans="1:21" x14ac:dyDescent="0.2">
      <c r="A3287">
        <v>5933</v>
      </c>
      <c r="B3287" t="s">
        <v>1697</v>
      </c>
      <c r="C3287" t="s">
        <v>18095</v>
      </c>
      <c r="D3287" t="s">
        <v>18096</v>
      </c>
      <c r="F3287" t="s">
        <v>7547</v>
      </c>
      <c r="G3287" t="s">
        <v>3465</v>
      </c>
      <c r="H3287" t="s">
        <v>8821</v>
      </c>
      <c r="I3287" t="s">
        <v>3627</v>
      </c>
      <c r="J3287" t="s">
        <v>3725</v>
      </c>
      <c r="K3287" t="s">
        <v>3430</v>
      </c>
      <c r="L3287" t="s">
        <v>18097</v>
      </c>
      <c r="M3287" t="s">
        <v>18098</v>
      </c>
      <c r="N3287" t="s">
        <v>15457</v>
      </c>
      <c r="O3287" t="s">
        <v>4421</v>
      </c>
      <c r="P3287">
        <v>60</v>
      </c>
      <c r="Q3287" t="s">
        <v>5925</v>
      </c>
      <c r="R3287">
        <v>163</v>
      </c>
      <c r="S3287" t="s">
        <v>4402</v>
      </c>
      <c r="T3287" t="s">
        <v>18099</v>
      </c>
      <c r="U3287" t="s">
        <v>18100</v>
      </c>
    </row>
    <row r="3288" spans="1:21" x14ac:dyDescent="0.2">
      <c r="A3288">
        <v>5934</v>
      </c>
      <c r="B3288" t="s">
        <v>1697</v>
      </c>
      <c r="C3288" t="s">
        <v>18101</v>
      </c>
      <c r="D3288" t="s">
        <v>18102</v>
      </c>
      <c r="F3288" t="s">
        <v>18103</v>
      </c>
      <c r="G3288" t="s">
        <v>3747</v>
      </c>
      <c r="H3288" t="s">
        <v>18104</v>
      </c>
      <c r="I3288" t="s">
        <v>3627</v>
      </c>
      <c r="J3288" t="s">
        <v>6376</v>
      </c>
      <c r="K3288" t="s">
        <v>3430</v>
      </c>
      <c r="L3288" t="s">
        <v>18105</v>
      </c>
      <c r="M3288" t="s">
        <v>18106</v>
      </c>
      <c r="N3288" t="s">
        <v>15457</v>
      </c>
      <c r="O3288" t="s">
        <v>4421</v>
      </c>
      <c r="P3288">
        <v>60</v>
      </c>
      <c r="Q3288" t="s">
        <v>5925</v>
      </c>
      <c r="R3288">
        <v>163</v>
      </c>
      <c r="S3288" t="s">
        <v>4402</v>
      </c>
      <c r="T3288" t="s">
        <v>18099</v>
      </c>
      <c r="U3288" t="s">
        <v>18100</v>
      </c>
    </row>
    <row r="3289" spans="1:21" x14ac:dyDescent="0.2">
      <c r="A3289">
        <v>5935</v>
      </c>
      <c r="B3289" t="s">
        <v>1697</v>
      </c>
      <c r="C3289" t="s">
        <v>5442</v>
      </c>
      <c r="D3289" t="s">
        <v>5443</v>
      </c>
      <c r="F3289" t="s">
        <v>7046</v>
      </c>
      <c r="G3289" t="s">
        <v>4593</v>
      </c>
      <c r="H3289" t="s">
        <v>4174</v>
      </c>
      <c r="I3289" t="s">
        <v>22206</v>
      </c>
      <c r="J3289" t="s">
        <v>5823</v>
      </c>
      <c r="K3289" t="s">
        <v>5005</v>
      </c>
      <c r="L3289" t="s">
        <v>5446</v>
      </c>
      <c r="M3289" t="s">
        <v>5447</v>
      </c>
      <c r="N3289" t="s">
        <v>6232</v>
      </c>
      <c r="O3289" t="s">
        <v>22242</v>
      </c>
      <c r="P3289">
        <v>18</v>
      </c>
      <c r="S3289" t="s">
        <v>18107</v>
      </c>
      <c r="T3289" t="s">
        <v>18107</v>
      </c>
      <c r="U3289" t="s">
        <v>18107</v>
      </c>
    </row>
    <row r="3290" spans="1:21" x14ac:dyDescent="0.2">
      <c r="A3290">
        <v>5936</v>
      </c>
      <c r="B3290" t="s">
        <v>1697</v>
      </c>
      <c r="C3290" t="s">
        <v>18108</v>
      </c>
      <c r="D3290" t="s">
        <v>18109</v>
      </c>
      <c r="I3290" t="s">
        <v>7849</v>
      </c>
      <c r="J3290" t="s">
        <v>4505</v>
      </c>
      <c r="K3290" t="s">
        <v>4150</v>
      </c>
      <c r="L3290" t="s">
        <v>18110</v>
      </c>
      <c r="M3290" t="s">
        <v>18111</v>
      </c>
      <c r="N3290" t="s">
        <v>3394</v>
      </c>
      <c r="Q3290" t="s">
        <v>3396</v>
      </c>
      <c r="R3290">
        <v>209</v>
      </c>
      <c r="S3290" t="s">
        <v>18112</v>
      </c>
      <c r="T3290" t="s">
        <v>18112</v>
      </c>
      <c r="U3290" t="s">
        <v>18112</v>
      </c>
    </row>
    <row r="3291" spans="1:21" x14ac:dyDescent="0.2">
      <c r="A3291">
        <v>5937</v>
      </c>
      <c r="B3291" t="s">
        <v>1697</v>
      </c>
      <c r="C3291" t="s">
        <v>18113</v>
      </c>
      <c r="D3291" t="s">
        <v>18114</v>
      </c>
      <c r="F3291" t="s">
        <v>8738</v>
      </c>
      <c r="G3291" t="s">
        <v>3387</v>
      </c>
      <c r="H3291" t="s">
        <v>4073</v>
      </c>
      <c r="I3291" t="s">
        <v>18115</v>
      </c>
      <c r="J3291" t="s">
        <v>3628</v>
      </c>
      <c r="K3291" t="s">
        <v>3430</v>
      </c>
      <c r="L3291" t="s">
        <v>16907</v>
      </c>
      <c r="M3291" t="s">
        <v>16908</v>
      </c>
      <c r="O3291" t="s">
        <v>4421</v>
      </c>
      <c r="P3291">
        <v>61</v>
      </c>
      <c r="Q3291" t="s">
        <v>4554</v>
      </c>
      <c r="R3291">
        <v>162</v>
      </c>
      <c r="S3291" t="s">
        <v>4835</v>
      </c>
      <c r="T3291" t="s">
        <v>4835</v>
      </c>
      <c r="U3291" t="s">
        <v>18100</v>
      </c>
    </row>
    <row r="3292" spans="1:21" x14ac:dyDescent="0.2">
      <c r="A3292">
        <v>5938</v>
      </c>
      <c r="B3292" t="s">
        <v>3416</v>
      </c>
      <c r="C3292" t="s">
        <v>18116</v>
      </c>
      <c r="D3292" t="s">
        <v>18075</v>
      </c>
      <c r="F3292" t="s">
        <v>5773</v>
      </c>
      <c r="G3292" t="s">
        <v>3420</v>
      </c>
      <c r="H3292" t="s">
        <v>3421</v>
      </c>
      <c r="I3292" t="s">
        <v>22254</v>
      </c>
      <c r="J3292" t="s">
        <v>5823</v>
      </c>
      <c r="K3292" t="s">
        <v>6880</v>
      </c>
      <c r="L3292" t="s">
        <v>18117</v>
      </c>
      <c r="M3292" t="s">
        <v>18118</v>
      </c>
      <c r="S3292" t="s">
        <v>11349</v>
      </c>
      <c r="T3292" t="s">
        <v>11349</v>
      </c>
      <c r="U3292" t="s">
        <v>11349</v>
      </c>
    </row>
    <row r="3293" spans="1:21" x14ac:dyDescent="0.2">
      <c r="A3293">
        <v>5939</v>
      </c>
      <c r="B3293" t="s">
        <v>3416</v>
      </c>
      <c r="C3293" t="s">
        <v>18119</v>
      </c>
      <c r="D3293" t="s">
        <v>18063</v>
      </c>
      <c r="F3293" t="s">
        <v>18064</v>
      </c>
      <c r="G3293" t="s">
        <v>3420</v>
      </c>
      <c r="H3293" t="s">
        <v>3421</v>
      </c>
      <c r="I3293" t="s">
        <v>22206</v>
      </c>
      <c r="J3293" t="s">
        <v>5823</v>
      </c>
      <c r="K3293" t="s">
        <v>5005</v>
      </c>
      <c r="L3293" t="s">
        <v>18120</v>
      </c>
      <c r="M3293" t="s">
        <v>18121</v>
      </c>
      <c r="S3293" t="s">
        <v>4655</v>
      </c>
      <c r="T3293" t="s">
        <v>4655</v>
      </c>
      <c r="U3293" t="s">
        <v>4655</v>
      </c>
    </row>
    <row r="3294" spans="1:21" x14ac:dyDescent="0.2">
      <c r="A3294">
        <v>594</v>
      </c>
      <c r="B3294" t="s">
        <v>1697</v>
      </c>
      <c r="C3294" t="s">
        <v>18122</v>
      </c>
      <c r="D3294" t="s">
        <v>18123</v>
      </c>
      <c r="F3294" t="s">
        <v>8564</v>
      </c>
      <c r="G3294" t="s">
        <v>7091</v>
      </c>
      <c r="H3294" t="s">
        <v>4174</v>
      </c>
      <c r="I3294" t="s">
        <v>5487</v>
      </c>
      <c r="J3294" t="s">
        <v>3671</v>
      </c>
      <c r="K3294" t="s">
        <v>3497</v>
      </c>
      <c r="L3294" t="s">
        <v>18124</v>
      </c>
      <c r="M3294" t="s">
        <v>18125</v>
      </c>
      <c r="O3294" t="s">
        <v>20895</v>
      </c>
      <c r="P3294">
        <v>142</v>
      </c>
      <c r="Q3294" t="s">
        <v>4362</v>
      </c>
      <c r="R3294">
        <v>242</v>
      </c>
      <c r="S3294" t="s">
        <v>16289</v>
      </c>
      <c r="T3294" t="s">
        <v>4948</v>
      </c>
      <c r="U3294" t="s">
        <v>4948</v>
      </c>
    </row>
    <row r="3295" spans="1:21" x14ac:dyDescent="0.2">
      <c r="A3295">
        <v>5941</v>
      </c>
      <c r="B3295" t="s">
        <v>1697</v>
      </c>
      <c r="C3295" t="s">
        <v>18126</v>
      </c>
      <c r="D3295" t="s">
        <v>18127</v>
      </c>
      <c r="F3295" t="s">
        <v>8594</v>
      </c>
      <c r="G3295" t="s">
        <v>3387</v>
      </c>
      <c r="H3295" t="s">
        <v>3763</v>
      </c>
      <c r="I3295" t="s">
        <v>3428</v>
      </c>
      <c r="J3295" t="s">
        <v>3628</v>
      </c>
      <c r="K3295" t="s">
        <v>3430</v>
      </c>
      <c r="L3295" t="s">
        <v>18128</v>
      </c>
      <c r="M3295" t="s">
        <v>18129</v>
      </c>
      <c r="N3295" t="s">
        <v>3394</v>
      </c>
      <c r="O3295" t="s">
        <v>5826</v>
      </c>
      <c r="P3295">
        <v>63</v>
      </c>
      <c r="Q3295" t="s">
        <v>5925</v>
      </c>
      <c r="R3295">
        <v>160</v>
      </c>
      <c r="S3295" t="s">
        <v>15978</v>
      </c>
      <c r="T3295" t="s">
        <v>15978</v>
      </c>
      <c r="U3295" t="s">
        <v>4153</v>
      </c>
    </row>
    <row r="3296" spans="1:21" ht="293.25" x14ac:dyDescent="0.2">
      <c r="A3296">
        <v>5942</v>
      </c>
      <c r="B3296" t="s">
        <v>1697</v>
      </c>
      <c r="C3296" t="s">
        <v>21047</v>
      </c>
      <c r="D3296" t="s">
        <v>21048</v>
      </c>
      <c r="I3296" t="s">
        <v>7909</v>
      </c>
      <c r="J3296" t="s">
        <v>4383</v>
      </c>
      <c r="K3296" t="s">
        <v>4150</v>
      </c>
      <c r="L3296" t="s">
        <v>21049</v>
      </c>
      <c r="M3296" t="s">
        <v>21050</v>
      </c>
      <c r="N3296" s="54" t="s">
        <v>21051</v>
      </c>
    </row>
    <row r="3297" spans="1:21" x14ac:dyDescent="0.2">
      <c r="A3297">
        <v>5943</v>
      </c>
      <c r="B3297" t="s">
        <v>1697</v>
      </c>
      <c r="C3297" t="s">
        <v>18130</v>
      </c>
      <c r="D3297" t="s">
        <v>18131</v>
      </c>
      <c r="I3297" t="s">
        <v>18132</v>
      </c>
      <c r="J3297" t="s">
        <v>3628</v>
      </c>
      <c r="K3297" t="s">
        <v>4150</v>
      </c>
      <c r="L3297" t="s">
        <v>18133</v>
      </c>
      <c r="M3297" t="s">
        <v>18134</v>
      </c>
      <c r="N3297" t="s">
        <v>3394</v>
      </c>
      <c r="Q3297" t="s">
        <v>5178</v>
      </c>
      <c r="R3297">
        <v>150</v>
      </c>
      <c r="S3297" t="s">
        <v>5973</v>
      </c>
      <c r="T3297" t="s">
        <v>5973</v>
      </c>
      <c r="U3297" t="s">
        <v>5973</v>
      </c>
    </row>
    <row r="3298" spans="1:21" x14ac:dyDescent="0.2">
      <c r="A3298">
        <v>5944</v>
      </c>
      <c r="B3298" t="s">
        <v>3416</v>
      </c>
      <c r="C3298" t="s">
        <v>1038</v>
      </c>
      <c r="D3298" t="s">
        <v>10988</v>
      </c>
      <c r="F3298" t="s">
        <v>5773</v>
      </c>
      <c r="G3298" t="s">
        <v>3420</v>
      </c>
      <c r="H3298" t="s">
        <v>3421</v>
      </c>
      <c r="I3298" t="s">
        <v>22254</v>
      </c>
      <c r="J3298" t="s">
        <v>5823</v>
      </c>
      <c r="K3298" t="s">
        <v>6880</v>
      </c>
      <c r="L3298" t="s">
        <v>18135</v>
      </c>
      <c r="M3298" t="s">
        <v>18136</v>
      </c>
      <c r="N3298" t="s">
        <v>18137</v>
      </c>
      <c r="S3298" t="s">
        <v>11349</v>
      </c>
      <c r="T3298" t="s">
        <v>11349</v>
      </c>
      <c r="U3298" t="s">
        <v>11349</v>
      </c>
    </row>
    <row r="3299" spans="1:21" x14ac:dyDescent="0.2">
      <c r="A3299">
        <v>5945</v>
      </c>
      <c r="B3299" t="s">
        <v>1697</v>
      </c>
      <c r="C3299" t="s">
        <v>5312</v>
      </c>
      <c r="D3299" t="s">
        <v>5313</v>
      </c>
      <c r="F3299" t="s">
        <v>6175</v>
      </c>
      <c r="G3299" t="s">
        <v>18138</v>
      </c>
      <c r="H3299" t="s">
        <v>4174</v>
      </c>
      <c r="I3299" t="s">
        <v>22206</v>
      </c>
      <c r="J3299" t="s">
        <v>5823</v>
      </c>
      <c r="K3299" t="s">
        <v>5005</v>
      </c>
      <c r="L3299" t="s">
        <v>18139</v>
      </c>
      <c r="M3299" t="s">
        <v>18140</v>
      </c>
      <c r="N3299" t="s">
        <v>18141</v>
      </c>
      <c r="O3299" t="s">
        <v>3598</v>
      </c>
      <c r="P3299">
        <v>73</v>
      </c>
      <c r="S3299" t="s">
        <v>18142</v>
      </c>
      <c r="T3299" t="s">
        <v>18142</v>
      </c>
      <c r="U3299" t="s">
        <v>18142</v>
      </c>
    </row>
    <row r="3300" spans="1:21" x14ac:dyDescent="0.2">
      <c r="A3300">
        <v>5946</v>
      </c>
      <c r="B3300" t="s">
        <v>1697</v>
      </c>
      <c r="C3300" t="s">
        <v>18143</v>
      </c>
      <c r="D3300" t="s">
        <v>7089</v>
      </c>
      <c r="F3300" t="s">
        <v>7893</v>
      </c>
      <c r="G3300" t="s">
        <v>3747</v>
      </c>
      <c r="H3300" t="s">
        <v>4174</v>
      </c>
      <c r="I3300" t="s">
        <v>22206</v>
      </c>
      <c r="J3300" t="s">
        <v>5823</v>
      </c>
      <c r="K3300" t="s">
        <v>3430</v>
      </c>
      <c r="L3300" t="s">
        <v>18144</v>
      </c>
      <c r="M3300" t="s">
        <v>18145</v>
      </c>
      <c r="O3300" t="s">
        <v>6407</v>
      </c>
      <c r="P3300">
        <v>131</v>
      </c>
      <c r="S3300" t="s">
        <v>15391</v>
      </c>
      <c r="T3300" t="s">
        <v>15391</v>
      </c>
      <c r="U3300" t="s">
        <v>15391</v>
      </c>
    </row>
    <row r="3301" spans="1:21" x14ac:dyDescent="0.2">
      <c r="A3301">
        <v>5947</v>
      </c>
      <c r="B3301" t="s">
        <v>1697</v>
      </c>
      <c r="C3301" t="s">
        <v>18146</v>
      </c>
      <c r="D3301" t="s">
        <v>18147</v>
      </c>
      <c r="F3301" t="s">
        <v>18148</v>
      </c>
      <c r="G3301" t="s">
        <v>3465</v>
      </c>
      <c r="H3301" t="s">
        <v>9786</v>
      </c>
      <c r="I3301" t="s">
        <v>18149</v>
      </c>
      <c r="J3301" t="s">
        <v>10200</v>
      </c>
      <c r="K3301" t="s">
        <v>3430</v>
      </c>
      <c r="L3301" t="s">
        <v>18150</v>
      </c>
      <c r="M3301" t="s">
        <v>18151</v>
      </c>
      <c r="N3301" t="s">
        <v>3433</v>
      </c>
      <c r="O3301" t="s">
        <v>4421</v>
      </c>
      <c r="P3301">
        <v>61</v>
      </c>
      <c r="Q3301" t="s">
        <v>4554</v>
      </c>
      <c r="R3301">
        <v>162</v>
      </c>
      <c r="S3301" t="s">
        <v>13047</v>
      </c>
      <c r="T3301" t="s">
        <v>13047</v>
      </c>
      <c r="U3301" t="s">
        <v>16031</v>
      </c>
    </row>
    <row r="3302" spans="1:21" x14ac:dyDescent="0.2">
      <c r="A3302">
        <v>5948</v>
      </c>
      <c r="B3302" t="s">
        <v>3416</v>
      </c>
      <c r="C3302" t="s">
        <v>9851</v>
      </c>
      <c r="D3302" t="s">
        <v>18027</v>
      </c>
      <c r="F3302" t="s">
        <v>5773</v>
      </c>
      <c r="G3302" t="s">
        <v>3420</v>
      </c>
      <c r="H3302" t="s">
        <v>3421</v>
      </c>
      <c r="I3302" t="s">
        <v>22206</v>
      </c>
      <c r="J3302" t="s">
        <v>5823</v>
      </c>
      <c r="K3302" t="s">
        <v>5005</v>
      </c>
      <c r="L3302" t="s">
        <v>18152</v>
      </c>
      <c r="M3302" t="s">
        <v>9853</v>
      </c>
      <c r="S3302" t="s">
        <v>16251</v>
      </c>
      <c r="T3302" t="s">
        <v>16251</v>
      </c>
      <c r="U3302" t="s">
        <v>16251</v>
      </c>
    </row>
    <row r="3303" spans="1:21" x14ac:dyDescent="0.2">
      <c r="A3303">
        <v>5949</v>
      </c>
      <c r="B3303" t="s">
        <v>1697</v>
      </c>
      <c r="C3303" t="s">
        <v>18153</v>
      </c>
      <c r="D3303" t="s">
        <v>18154</v>
      </c>
      <c r="F3303" t="s">
        <v>8441</v>
      </c>
      <c r="G3303" t="s">
        <v>7763</v>
      </c>
      <c r="H3303" t="s">
        <v>4551</v>
      </c>
      <c r="I3303" t="s">
        <v>3595</v>
      </c>
      <c r="J3303" t="s">
        <v>4455</v>
      </c>
      <c r="K3303" t="s">
        <v>3430</v>
      </c>
      <c r="L3303" t="s">
        <v>18155</v>
      </c>
      <c r="M3303" t="s">
        <v>18156</v>
      </c>
      <c r="N3303" t="s">
        <v>4910</v>
      </c>
    </row>
    <row r="3304" spans="1:21" x14ac:dyDescent="0.2">
      <c r="A3304">
        <v>595</v>
      </c>
      <c r="B3304" t="s">
        <v>1697</v>
      </c>
      <c r="C3304" t="s">
        <v>18157</v>
      </c>
      <c r="D3304" t="s">
        <v>18158</v>
      </c>
      <c r="F3304" t="s">
        <v>3585</v>
      </c>
      <c r="G3304" t="s">
        <v>5547</v>
      </c>
      <c r="H3304" t="s">
        <v>21732</v>
      </c>
      <c r="I3304" t="s">
        <v>5631</v>
      </c>
      <c r="J3304" t="s">
        <v>4052</v>
      </c>
      <c r="K3304" t="s">
        <v>5028</v>
      </c>
      <c r="L3304" t="s">
        <v>18159</v>
      </c>
      <c r="M3304" t="s">
        <v>18160</v>
      </c>
      <c r="N3304" t="s">
        <v>8512</v>
      </c>
      <c r="O3304" t="s">
        <v>5701</v>
      </c>
      <c r="P3304">
        <v>42</v>
      </c>
      <c r="Q3304" t="s">
        <v>4362</v>
      </c>
      <c r="R3304">
        <v>242</v>
      </c>
      <c r="S3304" t="s">
        <v>18161</v>
      </c>
      <c r="T3304" t="s">
        <v>18161</v>
      </c>
      <c r="U3304" t="s">
        <v>6168</v>
      </c>
    </row>
    <row r="3305" spans="1:21" x14ac:dyDescent="0.2">
      <c r="A3305">
        <v>5950</v>
      </c>
      <c r="B3305" t="s">
        <v>1697</v>
      </c>
      <c r="C3305" t="s">
        <v>18162</v>
      </c>
      <c r="D3305" t="s">
        <v>18163</v>
      </c>
      <c r="I3305" t="s">
        <v>22235</v>
      </c>
      <c r="J3305" t="s">
        <v>7092</v>
      </c>
      <c r="K3305" t="s">
        <v>3430</v>
      </c>
      <c r="L3305" t="s">
        <v>18164</v>
      </c>
      <c r="M3305" t="s">
        <v>16081</v>
      </c>
      <c r="N3305" t="s">
        <v>3394</v>
      </c>
      <c r="Q3305" t="s">
        <v>3396</v>
      </c>
      <c r="R3305">
        <v>204</v>
      </c>
      <c r="S3305" t="s">
        <v>6329</v>
      </c>
      <c r="T3305" t="s">
        <v>6329</v>
      </c>
      <c r="U3305" t="s">
        <v>6329</v>
      </c>
    </row>
    <row r="3306" spans="1:21" x14ac:dyDescent="0.2">
      <c r="A3306">
        <v>5951</v>
      </c>
      <c r="B3306" t="s">
        <v>1697</v>
      </c>
      <c r="C3306" t="s">
        <v>18165</v>
      </c>
      <c r="D3306" t="s">
        <v>18166</v>
      </c>
      <c r="E3306" t="s">
        <v>20880</v>
      </c>
      <c r="I3306" t="s">
        <v>3561</v>
      </c>
      <c r="J3306" t="s">
        <v>4505</v>
      </c>
      <c r="K3306" t="s">
        <v>4150</v>
      </c>
      <c r="L3306" t="s">
        <v>18167</v>
      </c>
      <c r="M3306" t="s">
        <v>18168</v>
      </c>
      <c r="N3306" t="s">
        <v>3394</v>
      </c>
      <c r="Q3306" t="s">
        <v>3396</v>
      </c>
      <c r="R3306">
        <v>209</v>
      </c>
      <c r="S3306" t="s">
        <v>4715</v>
      </c>
      <c r="T3306" t="s">
        <v>4715</v>
      </c>
      <c r="U3306" t="s">
        <v>4715</v>
      </c>
    </row>
    <row r="3307" spans="1:21" x14ac:dyDescent="0.2">
      <c r="A3307">
        <v>5952</v>
      </c>
      <c r="B3307" t="s">
        <v>1697</v>
      </c>
      <c r="C3307" t="s">
        <v>18169</v>
      </c>
      <c r="D3307" t="s">
        <v>3464</v>
      </c>
      <c r="I3307" t="s">
        <v>6589</v>
      </c>
      <c r="J3307" t="s">
        <v>4562</v>
      </c>
      <c r="K3307" t="s">
        <v>4150</v>
      </c>
      <c r="L3307" t="s">
        <v>18170</v>
      </c>
      <c r="M3307" t="s">
        <v>9093</v>
      </c>
      <c r="N3307" t="s">
        <v>3394</v>
      </c>
      <c r="Q3307" t="s">
        <v>3396</v>
      </c>
      <c r="R3307">
        <v>206</v>
      </c>
      <c r="S3307" t="s">
        <v>7754</v>
      </c>
      <c r="T3307" t="s">
        <v>7754</v>
      </c>
      <c r="U3307" t="s">
        <v>7754</v>
      </c>
    </row>
    <row r="3308" spans="1:21" x14ac:dyDescent="0.2">
      <c r="A3308">
        <v>5953</v>
      </c>
      <c r="B3308" t="s">
        <v>1697</v>
      </c>
      <c r="C3308" t="s">
        <v>18171</v>
      </c>
      <c r="D3308" t="s">
        <v>7089</v>
      </c>
      <c r="F3308" t="s">
        <v>14711</v>
      </c>
      <c r="G3308" t="s">
        <v>3387</v>
      </c>
      <c r="H3308" t="s">
        <v>11456</v>
      </c>
      <c r="I3308" t="s">
        <v>3389</v>
      </c>
      <c r="J3308" t="s">
        <v>4052</v>
      </c>
      <c r="K3308" t="s">
        <v>3430</v>
      </c>
      <c r="L3308" t="s">
        <v>18172</v>
      </c>
      <c r="M3308" t="s">
        <v>18173</v>
      </c>
      <c r="O3308" t="s">
        <v>10570</v>
      </c>
      <c r="P3308">
        <v>31</v>
      </c>
      <c r="Q3308" t="s">
        <v>6350</v>
      </c>
      <c r="R3308">
        <v>231</v>
      </c>
      <c r="S3308" t="s">
        <v>5832</v>
      </c>
      <c r="T3308" t="s">
        <v>5832</v>
      </c>
      <c r="U3308" t="s">
        <v>18174</v>
      </c>
    </row>
    <row r="3309" spans="1:21" x14ac:dyDescent="0.2">
      <c r="A3309">
        <v>5954</v>
      </c>
      <c r="B3309" t="s">
        <v>1697</v>
      </c>
      <c r="C3309" t="s">
        <v>3038</v>
      </c>
      <c r="D3309" t="s">
        <v>18175</v>
      </c>
      <c r="F3309" t="s">
        <v>6158</v>
      </c>
      <c r="G3309" t="s">
        <v>4016</v>
      </c>
      <c r="H3309" t="s">
        <v>21733</v>
      </c>
      <c r="I3309" t="s">
        <v>5856</v>
      </c>
      <c r="J3309" t="s">
        <v>4562</v>
      </c>
      <c r="K3309" t="s">
        <v>3430</v>
      </c>
      <c r="L3309" t="s">
        <v>18176</v>
      </c>
      <c r="M3309" t="s">
        <v>18177</v>
      </c>
      <c r="O3309" t="s">
        <v>6570</v>
      </c>
      <c r="P3309">
        <v>52</v>
      </c>
      <c r="Q3309" t="s">
        <v>5178</v>
      </c>
      <c r="R3309">
        <v>151</v>
      </c>
      <c r="S3309" t="s">
        <v>7740</v>
      </c>
      <c r="T3309" t="s">
        <v>7740</v>
      </c>
      <c r="U3309" t="s">
        <v>7740</v>
      </c>
    </row>
    <row r="3310" spans="1:21" x14ac:dyDescent="0.2">
      <c r="A3310">
        <v>5955</v>
      </c>
      <c r="B3310" t="s">
        <v>1697</v>
      </c>
      <c r="C3310" t="s">
        <v>18178</v>
      </c>
      <c r="D3310" t="s">
        <v>7089</v>
      </c>
      <c r="F3310" t="s">
        <v>15181</v>
      </c>
      <c r="G3310" t="s">
        <v>3747</v>
      </c>
      <c r="H3310" t="s">
        <v>6713</v>
      </c>
      <c r="I3310" t="s">
        <v>15070</v>
      </c>
      <c r="J3310" t="s">
        <v>4099</v>
      </c>
      <c r="K3310" t="s">
        <v>3430</v>
      </c>
      <c r="L3310" t="s">
        <v>18179</v>
      </c>
      <c r="M3310" t="s">
        <v>18180</v>
      </c>
      <c r="N3310" t="s">
        <v>3394</v>
      </c>
      <c r="O3310" t="s">
        <v>11058</v>
      </c>
      <c r="P3310">
        <v>22</v>
      </c>
      <c r="Q3310" t="s">
        <v>4401</v>
      </c>
      <c r="R3310">
        <v>221</v>
      </c>
      <c r="S3310" t="s">
        <v>16091</v>
      </c>
      <c r="T3310" t="s">
        <v>5020</v>
      </c>
      <c r="U3310" t="s">
        <v>5020</v>
      </c>
    </row>
    <row r="3311" spans="1:21" x14ac:dyDescent="0.2">
      <c r="A3311">
        <v>5956</v>
      </c>
      <c r="B3311" t="s">
        <v>1697</v>
      </c>
      <c r="C3311" t="s">
        <v>18181</v>
      </c>
      <c r="D3311" t="s">
        <v>4678</v>
      </c>
      <c r="E3311" t="s">
        <v>20884</v>
      </c>
      <c r="F3311" t="s">
        <v>7169</v>
      </c>
      <c r="G3311" t="s">
        <v>3387</v>
      </c>
      <c r="H3311" t="s">
        <v>8048</v>
      </c>
      <c r="I3311" t="s">
        <v>22206</v>
      </c>
      <c r="J3311" t="s">
        <v>5823</v>
      </c>
      <c r="K3311" t="s">
        <v>3430</v>
      </c>
      <c r="L3311" t="s">
        <v>18182</v>
      </c>
      <c r="M3311" t="s">
        <v>18183</v>
      </c>
      <c r="O3311" t="s">
        <v>3605</v>
      </c>
      <c r="P3311">
        <v>74</v>
      </c>
      <c r="S3311" t="s">
        <v>13047</v>
      </c>
      <c r="T3311" t="s">
        <v>13047</v>
      </c>
      <c r="U3311" t="s">
        <v>13047</v>
      </c>
    </row>
    <row r="3312" spans="1:21" x14ac:dyDescent="0.2">
      <c r="A3312">
        <v>5957</v>
      </c>
      <c r="B3312" t="s">
        <v>1697</v>
      </c>
      <c r="C3312" t="s">
        <v>18184</v>
      </c>
      <c r="D3312" t="s">
        <v>18185</v>
      </c>
      <c r="F3312" t="s">
        <v>18186</v>
      </c>
      <c r="G3312" t="s">
        <v>3387</v>
      </c>
      <c r="H3312" t="s">
        <v>3723</v>
      </c>
      <c r="I3312" t="s">
        <v>18187</v>
      </c>
      <c r="J3312" t="s">
        <v>4562</v>
      </c>
      <c r="K3312" t="s">
        <v>4150</v>
      </c>
      <c r="L3312" t="s">
        <v>18188</v>
      </c>
      <c r="M3312" t="s">
        <v>18189</v>
      </c>
      <c r="N3312" t="s">
        <v>3394</v>
      </c>
      <c r="O3312" t="s">
        <v>3718</v>
      </c>
      <c r="P3312">
        <v>16</v>
      </c>
      <c r="Q3312" t="s">
        <v>3396</v>
      </c>
      <c r="R3312">
        <v>208</v>
      </c>
      <c r="S3312" t="s">
        <v>18190</v>
      </c>
      <c r="T3312" t="s">
        <v>18191</v>
      </c>
      <c r="U3312" t="s">
        <v>18112</v>
      </c>
    </row>
    <row r="3313" spans="1:21" x14ac:dyDescent="0.2">
      <c r="A3313">
        <v>5958</v>
      </c>
      <c r="B3313" t="s">
        <v>1697</v>
      </c>
      <c r="C3313" t="s">
        <v>18192</v>
      </c>
      <c r="D3313" t="s">
        <v>7089</v>
      </c>
      <c r="I3313" t="s">
        <v>4761</v>
      </c>
      <c r="J3313" t="s">
        <v>3628</v>
      </c>
      <c r="K3313" t="s">
        <v>4150</v>
      </c>
      <c r="L3313" t="s">
        <v>18193</v>
      </c>
      <c r="M3313" t="s">
        <v>18194</v>
      </c>
      <c r="N3313" t="s">
        <v>3394</v>
      </c>
      <c r="Q3313" t="s">
        <v>4401</v>
      </c>
      <c r="R3313">
        <v>220</v>
      </c>
      <c r="S3313" t="s">
        <v>6319</v>
      </c>
      <c r="T3313" t="s">
        <v>6319</v>
      </c>
      <c r="U3313" t="s">
        <v>6319</v>
      </c>
    </row>
    <row r="3314" spans="1:21" x14ac:dyDescent="0.2">
      <c r="A3314">
        <v>5959</v>
      </c>
      <c r="B3314" t="s">
        <v>1697</v>
      </c>
      <c r="C3314" t="s">
        <v>4581</v>
      </c>
      <c r="D3314" t="s">
        <v>4088</v>
      </c>
      <c r="F3314" t="s">
        <v>3833</v>
      </c>
      <c r="G3314" t="s">
        <v>3465</v>
      </c>
      <c r="H3314" t="s">
        <v>8172</v>
      </c>
      <c r="I3314" t="s">
        <v>3389</v>
      </c>
      <c r="J3314" t="s">
        <v>6431</v>
      </c>
      <c r="K3314" t="s">
        <v>3430</v>
      </c>
      <c r="L3314" t="s">
        <v>4586</v>
      </c>
      <c r="M3314" t="s">
        <v>18195</v>
      </c>
      <c r="N3314" t="s">
        <v>18196</v>
      </c>
      <c r="O3314" t="s">
        <v>22241</v>
      </c>
      <c r="P3314">
        <v>92</v>
      </c>
      <c r="Q3314" t="s">
        <v>4485</v>
      </c>
      <c r="R3314">
        <v>170</v>
      </c>
      <c r="S3314" t="s">
        <v>18197</v>
      </c>
      <c r="T3314" t="s">
        <v>5832</v>
      </c>
      <c r="U3314" t="s">
        <v>15206</v>
      </c>
    </row>
    <row r="3315" spans="1:21" x14ac:dyDescent="0.2">
      <c r="A3315">
        <v>596</v>
      </c>
      <c r="B3315" t="s">
        <v>1697</v>
      </c>
      <c r="C3315" t="s">
        <v>18198</v>
      </c>
      <c r="D3315" t="s">
        <v>18199</v>
      </c>
      <c r="F3315" t="s">
        <v>3585</v>
      </c>
      <c r="G3315" t="s">
        <v>3885</v>
      </c>
      <c r="H3315" t="s">
        <v>4174</v>
      </c>
      <c r="I3315" t="s">
        <v>22206</v>
      </c>
      <c r="J3315" t="s">
        <v>5823</v>
      </c>
      <c r="K3315" t="s">
        <v>5028</v>
      </c>
      <c r="L3315" t="s">
        <v>18200</v>
      </c>
      <c r="M3315" t="s">
        <v>18201</v>
      </c>
      <c r="O3315" t="s">
        <v>20895</v>
      </c>
      <c r="P3315">
        <v>142</v>
      </c>
      <c r="S3315" t="s">
        <v>18202</v>
      </c>
      <c r="T3315" t="s">
        <v>18202</v>
      </c>
      <c r="U3315" t="s">
        <v>18202</v>
      </c>
    </row>
    <row r="3316" spans="1:21" x14ac:dyDescent="0.2">
      <c r="A3316">
        <v>5960</v>
      </c>
      <c r="B3316" t="s">
        <v>1697</v>
      </c>
      <c r="C3316" t="s">
        <v>18203</v>
      </c>
      <c r="D3316" t="s">
        <v>7089</v>
      </c>
      <c r="F3316" t="s">
        <v>4173</v>
      </c>
      <c r="G3316" t="s">
        <v>7763</v>
      </c>
      <c r="H3316" t="s">
        <v>3421</v>
      </c>
      <c r="I3316" t="s">
        <v>15070</v>
      </c>
      <c r="J3316" t="s">
        <v>3628</v>
      </c>
      <c r="K3316" t="s">
        <v>4150</v>
      </c>
      <c r="L3316" t="s">
        <v>18204</v>
      </c>
      <c r="M3316" t="s">
        <v>18205</v>
      </c>
      <c r="N3316" t="s">
        <v>3394</v>
      </c>
      <c r="Q3316" t="s">
        <v>4401</v>
      </c>
      <c r="R3316">
        <v>220</v>
      </c>
      <c r="S3316" t="s">
        <v>7740</v>
      </c>
      <c r="T3316" t="s">
        <v>7740</v>
      </c>
      <c r="U3316" t="s">
        <v>7740</v>
      </c>
    </row>
    <row r="3317" spans="1:21" x14ac:dyDescent="0.2">
      <c r="A3317">
        <v>5961</v>
      </c>
      <c r="B3317" t="s">
        <v>1697</v>
      </c>
      <c r="C3317" t="s">
        <v>18206</v>
      </c>
      <c r="D3317" t="s">
        <v>4678</v>
      </c>
      <c r="E3317" t="s">
        <v>20884</v>
      </c>
      <c r="F3317" t="s">
        <v>8436</v>
      </c>
      <c r="G3317" t="s">
        <v>3535</v>
      </c>
      <c r="H3317" t="s">
        <v>4174</v>
      </c>
      <c r="I3317" t="s">
        <v>22206</v>
      </c>
      <c r="J3317" t="s">
        <v>5823</v>
      </c>
      <c r="K3317" t="s">
        <v>5005</v>
      </c>
      <c r="L3317" t="s">
        <v>18207</v>
      </c>
      <c r="M3317" t="s">
        <v>9702</v>
      </c>
      <c r="O3317" t="s">
        <v>4232</v>
      </c>
      <c r="P3317">
        <v>67</v>
      </c>
      <c r="S3317" t="s">
        <v>18208</v>
      </c>
      <c r="T3317" t="s">
        <v>18208</v>
      </c>
      <c r="U3317" t="s">
        <v>18208</v>
      </c>
    </row>
    <row r="3318" spans="1:21" x14ac:dyDescent="0.2">
      <c r="A3318">
        <v>5962</v>
      </c>
      <c r="B3318" t="s">
        <v>1697</v>
      </c>
      <c r="C3318" t="s">
        <v>18209</v>
      </c>
      <c r="D3318" t="s">
        <v>18210</v>
      </c>
      <c r="I3318" t="s">
        <v>7909</v>
      </c>
      <c r="J3318" t="s">
        <v>5837</v>
      </c>
      <c r="K3318" t="s">
        <v>4150</v>
      </c>
      <c r="L3318" t="s">
        <v>18211</v>
      </c>
      <c r="M3318" t="s">
        <v>18212</v>
      </c>
      <c r="N3318" t="s">
        <v>3394</v>
      </c>
      <c r="Q3318" t="s">
        <v>3396</v>
      </c>
      <c r="R3318">
        <v>208</v>
      </c>
      <c r="S3318" t="s">
        <v>4153</v>
      </c>
      <c r="T3318" t="s">
        <v>4153</v>
      </c>
      <c r="U3318" t="s">
        <v>4153</v>
      </c>
    </row>
    <row r="3319" spans="1:21" x14ac:dyDescent="0.2">
      <c r="A3319">
        <v>5963</v>
      </c>
      <c r="B3319" t="s">
        <v>1697</v>
      </c>
      <c r="C3319" t="s">
        <v>5915</v>
      </c>
      <c r="D3319" t="s">
        <v>4678</v>
      </c>
      <c r="E3319" t="s">
        <v>20884</v>
      </c>
      <c r="F3319" t="s">
        <v>18213</v>
      </c>
      <c r="G3319" t="s">
        <v>3387</v>
      </c>
      <c r="H3319" t="s">
        <v>4123</v>
      </c>
      <c r="I3319" t="s">
        <v>22206</v>
      </c>
      <c r="J3319" t="s">
        <v>5823</v>
      </c>
      <c r="K3319" t="s">
        <v>3430</v>
      </c>
      <c r="L3319" t="s">
        <v>18214</v>
      </c>
      <c r="M3319" t="s">
        <v>18215</v>
      </c>
      <c r="O3319" t="s">
        <v>5826</v>
      </c>
      <c r="P3319">
        <v>62</v>
      </c>
      <c r="S3319" t="s">
        <v>18216</v>
      </c>
      <c r="T3319" t="s">
        <v>18216</v>
      </c>
      <c r="U3319" t="s">
        <v>18216</v>
      </c>
    </row>
    <row r="3320" spans="1:21" x14ac:dyDescent="0.2">
      <c r="A3320">
        <v>5964</v>
      </c>
      <c r="B3320" t="s">
        <v>1697</v>
      </c>
      <c r="C3320" t="s">
        <v>18217</v>
      </c>
      <c r="D3320" t="s">
        <v>5202</v>
      </c>
      <c r="E3320" t="s">
        <v>20880</v>
      </c>
      <c r="F3320" t="s">
        <v>7876</v>
      </c>
      <c r="G3320" t="s">
        <v>7763</v>
      </c>
      <c r="H3320" t="s">
        <v>4551</v>
      </c>
      <c r="I3320" t="s">
        <v>7894</v>
      </c>
      <c r="J3320" t="s">
        <v>4455</v>
      </c>
      <c r="K3320" t="s">
        <v>3430</v>
      </c>
      <c r="L3320" t="s">
        <v>18218</v>
      </c>
      <c r="M3320" t="s">
        <v>18219</v>
      </c>
      <c r="N3320" t="s">
        <v>7410</v>
      </c>
    </row>
    <row r="3321" spans="1:21" x14ac:dyDescent="0.2">
      <c r="A3321">
        <v>5965</v>
      </c>
      <c r="B3321" t="s">
        <v>1697</v>
      </c>
      <c r="C3321" t="s">
        <v>18220</v>
      </c>
      <c r="D3321" t="s">
        <v>7089</v>
      </c>
      <c r="F3321" t="s">
        <v>13637</v>
      </c>
      <c r="G3321" t="s">
        <v>6905</v>
      </c>
      <c r="H3321" t="s">
        <v>8882</v>
      </c>
      <c r="I3321" t="s">
        <v>22207</v>
      </c>
      <c r="J3321" t="s">
        <v>3562</v>
      </c>
      <c r="K3321" t="s">
        <v>3430</v>
      </c>
      <c r="L3321" t="s">
        <v>18221</v>
      </c>
      <c r="M3321" t="s">
        <v>18222</v>
      </c>
      <c r="O3321" t="s">
        <v>4421</v>
      </c>
      <c r="P3321">
        <v>61</v>
      </c>
      <c r="Q3321" t="s">
        <v>4554</v>
      </c>
      <c r="R3321">
        <v>162</v>
      </c>
      <c r="S3321" t="s">
        <v>18223</v>
      </c>
      <c r="T3321" t="s">
        <v>8799</v>
      </c>
      <c r="U3321" t="s">
        <v>8799</v>
      </c>
    </row>
    <row r="3322" spans="1:21" x14ac:dyDescent="0.2">
      <c r="A3322">
        <v>5966</v>
      </c>
      <c r="B3322" t="s">
        <v>1697</v>
      </c>
      <c r="C3322" t="s">
        <v>18224</v>
      </c>
      <c r="D3322" t="s">
        <v>3464</v>
      </c>
      <c r="I3322" t="s">
        <v>18225</v>
      </c>
      <c r="J3322" t="s">
        <v>14937</v>
      </c>
      <c r="K3322" t="s">
        <v>4150</v>
      </c>
      <c r="L3322" t="s">
        <v>4852</v>
      </c>
      <c r="M3322" t="s">
        <v>18226</v>
      </c>
      <c r="N3322" t="s">
        <v>3394</v>
      </c>
      <c r="Q3322" t="s">
        <v>3396</v>
      </c>
      <c r="R3322">
        <v>209</v>
      </c>
      <c r="S3322" t="s">
        <v>7791</v>
      </c>
      <c r="T3322" t="s">
        <v>7791</v>
      </c>
      <c r="U3322" t="s">
        <v>7791</v>
      </c>
    </row>
    <row r="3323" spans="1:21" x14ac:dyDescent="0.2">
      <c r="A3323">
        <v>5967</v>
      </c>
      <c r="B3323" t="s">
        <v>1697</v>
      </c>
      <c r="C3323" t="s">
        <v>18227</v>
      </c>
      <c r="D3323" t="s">
        <v>18228</v>
      </c>
      <c r="F3323" t="s">
        <v>18229</v>
      </c>
      <c r="G3323" t="s">
        <v>4016</v>
      </c>
      <c r="H3323" t="s">
        <v>7675</v>
      </c>
      <c r="I3323" t="s">
        <v>3946</v>
      </c>
      <c r="J3323" t="s">
        <v>6376</v>
      </c>
      <c r="K3323" t="s">
        <v>3430</v>
      </c>
      <c r="L3323" t="s">
        <v>18230</v>
      </c>
      <c r="M3323" t="s">
        <v>18231</v>
      </c>
      <c r="O3323" t="s">
        <v>4421</v>
      </c>
      <c r="P3323">
        <v>61</v>
      </c>
      <c r="Q3323" t="s">
        <v>4554</v>
      </c>
      <c r="R3323">
        <v>162</v>
      </c>
      <c r="S3323" t="s">
        <v>13047</v>
      </c>
      <c r="T3323" t="s">
        <v>13047</v>
      </c>
      <c r="U3323" t="s">
        <v>13047</v>
      </c>
    </row>
    <row r="3324" spans="1:21" x14ac:dyDescent="0.2">
      <c r="A3324">
        <v>5968</v>
      </c>
      <c r="B3324" t="s">
        <v>1697</v>
      </c>
      <c r="C3324" t="s">
        <v>18232</v>
      </c>
      <c r="D3324" t="s">
        <v>18233</v>
      </c>
      <c r="I3324" t="s">
        <v>7909</v>
      </c>
      <c r="J3324" t="s">
        <v>4505</v>
      </c>
      <c r="K3324" t="s">
        <v>4150</v>
      </c>
      <c r="L3324" t="s">
        <v>18234</v>
      </c>
      <c r="M3324" t="s">
        <v>18235</v>
      </c>
      <c r="N3324" t="s">
        <v>3394</v>
      </c>
      <c r="Q3324" t="s">
        <v>3396</v>
      </c>
      <c r="R3324">
        <v>204</v>
      </c>
      <c r="S3324" t="s">
        <v>4153</v>
      </c>
      <c r="T3324" t="s">
        <v>4153</v>
      </c>
      <c r="U3324" t="s">
        <v>4153</v>
      </c>
    </row>
    <row r="3325" spans="1:21" x14ac:dyDescent="0.2">
      <c r="A3325">
        <v>5969</v>
      </c>
      <c r="B3325" t="s">
        <v>1697</v>
      </c>
      <c r="C3325" t="s">
        <v>18236</v>
      </c>
      <c r="D3325" t="s">
        <v>18237</v>
      </c>
      <c r="I3325" t="s">
        <v>6375</v>
      </c>
      <c r="J3325" t="s">
        <v>4636</v>
      </c>
      <c r="K3325" t="s">
        <v>4150</v>
      </c>
      <c r="L3325" t="s">
        <v>18238</v>
      </c>
      <c r="M3325" t="s">
        <v>18239</v>
      </c>
      <c r="N3325" t="s">
        <v>3394</v>
      </c>
      <c r="Q3325" t="s">
        <v>3396</v>
      </c>
      <c r="R3325">
        <v>209</v>
      </c>
      <c r="S3325" t="s">
        <v>18240</v>
      </c>
      <c r="T3325" t="s">
        <v>18240</v>
      </c>
      <c r="U3325" t="s">
        <v>18240</v>
      </c>
    </row>
    <row r="3326" spans="1:21" x14ac:dyDescent="0.2">
      <c r="A3326">
        <v>597</v>
      </c>
      <c r="B3326" t="s">
        <v>1697</v>
      </c>
      <c r="C3326" t="s">
        <v>5737</v>
      </c>
      <c r="D3326" t="s">
        <v>5202</v>
      </c>
      <c r="F3326" t="s">
        <v>10362</v>
      </c>
      <c r="G3326" t="s">
        <v>3387</v>
      </c>
      <c r="H3326" t="s">
        <v>4174</v>
      </c>
      <c r="I3326" t="s">
        <v>22206</v>
      </c>
      <c r="J3326" t="s">
        <v>5823</v>
      </c>
      <c r="K3326" t="s">
        <v>3545</v>
      </c>
      <c r="L3326" t="s">
        <v>5738</v>
      </c>
      <c r="M3326" t="s">
        <v>5739</v>
      </c>
      <c r="O3326" t="s">
        <v>20895</v>
      </c>
      <c r="P3326">
        <v>142</v>
      </c>
      <c r="S3326" t="s">
        <v>18241</v>
      </c>
      <c r="T3326" t="s">
        <v>18241</v>
      </c>
      <c r="U3326" t="s">
        <v>18241</v>
      </c>
    </row>
    <row r="3327" spans="1:21" x14ac:dyDescent="0.2">
      <c r="A3327">
        <v>5970</v>
      </c>
      <c r="B3327" t="s">
        <v>1697</v>
      </c>
      <c r="C3327" t="s">
        <v>18242</v>
      </c>
      <c r="D3327" t="s">
        <v>18243</v>
      </c>
      <c r="F3327" t="s">
        <v>7995</v>
      </c>
      <c r="G3327" t="s">
        <v>3535</v>
      </c>
      <c r="H3327" t="s">
        <v>10107</v>
      </c>
      <c r="I3327" t="s">
        <v>7809</v>
      </c>
      <c r="J3327" t="s">
        <v>3628</v>
      </c>
      <c r="K3327" t="s">
        <v>5005</v>
      </c>
      <c r="L3327" t="s">
        <v>18244</v>
      </c>
      <c r="M3327" t="s">
        <v>18245</v>
      </c>
      <c r="O3327" t="s">
        <v>5621</v>
      </c>
      <c r="P3327">
        <v>87</v>
      </c>
      <c r="Q3327" t="s">
        <v>4362</v>
      </c>
      <c r="R3327">
        <v>240</v>
      </c>
      <c r="S3327" t="s">
        <v>4521</v>
      </c>
      <c r="T3327" t="s">
        <v>4521</v>
      </c>
      <c r="U3327" t="s">
        <v>5973</v>
      </c>
    </row>
    <row r="3328" spans="1:21" x14ac:dyDescent="0.2">
      <c r="A3328">
        <v>5971</v>
      </c>
      <c r="B3328" t="s">
        <v>1697</v>
      </c>
      <c r="C3328" t="s">
        <v>18246</v>
      </c>
      <c r="D3328" t="s">
        <v>18247</v>
      </c>
      <c r="F3328" t="s">
        <v>18248</v>
      </c>
      <c r="G3328" t="s">
        <v>4016</v>
      </c>
      <c r="H3328" t="s">
        <v>3640</v>
      </c>
      <c r="I3328" t="s">
        <v>5345</v>
      </c>
      <c r="J3328" t="s">
        <v>5346</v>
      </c>
      <c r="K3328" t="s">
        <v>3430</v>
      </c>
      <c r="L3328" t="s">
        <v>18249</v>
      </c>
      <c r="M3328" t="s">
        <v>18250</v>
      </c>
      <c r="N3328" t="s">
        <v>3394</v>
      </c>
      <c r="O3328" t="s">
        <v>3605</v>
      </c>
      <c r="P3328">
        <v>7</v>
      </c>
      <c r="Q3328" t="s">
        <v>3396</v>
      </c>
      <c r="R3328">
        <v>207</v>
      </c>
      <c r="S3328" t="s">
        <v>6126</v>
      </c>
      <c r="T3328" t="s">
        <v>6126</v>
      </c>
      <c r="U3328" t="s">
        <v>6162</v>
      </c>
    </row>
    <row r="3329" spans="1:21" x14ac:dyDescent="0.2">
      <c r="A3329">
        <v>5972</v>
      </c>
      <c r="B3329" t="s">
        <v>1697</v>
      </c>
      <c r="C3329" t="s">
        <v>18251</v>
      </c>
      <c r="D3329" t="s">
        <v>8333</v>
      </c>
      <c r="I3329" t="s">
        <v>18252</v>
      </c>
      <c r="J3329" t="s">
        <v>4562</v>
      </c>
      <c r="K3329" t="s">
        <v>4150</v>
      </c>
      <c r="L3329" t="s">
        <v>18253</v>
      </c>
      <c r="M3329" t="s">
        <v>18254</v>
      </c>
      <c r="N3329" t="s">
        <v>3394</v>
      </c>
      <c r="Q3329" t="s">
        <v>3396</v>
      </c>
      <c r="R3329">
        <v>201</v>
      </c>
      <c r="S3329" t="s">
        <v>6241</v>
      </c>
      <c r="T3329" t="s">
        <v>6242</v>
      </c>
      <c r="U3329" t="s">
        <v>6242</v>
      </c>
    </row>
    <row r="3330" spans="1:21" x14ac:dyDescent="0.2">
      <c r="A3330">
        <v>5973</v>
      </c>
      <c r="B3330" t="s">
        <v>1697</v>
      </c>
      <c r="C3330" t="s">
        <v>18255</v>
      </c>
      <c r="D3330" t="s">
        <v>6100</v>
      </c>
      <c r="E3330" t="s">
        <v>20884</v>
      </c>
      <c r="F3330" t="s">
        <v>6976</v>
      </c>
      <c r="G3330" t="s">
        <v>3465</v>
      </c>
      <c r="H3330" t="s">
        <v>4174</v>
      </c>
      <c r="I3330" t="s">
        <v>22206</v>
      </c>
      <c r="J3330" t="s">
        <v>5823</v>
      </c>
      <c r="K3330" t="s">
        <v>3430</v>
      </c>
      <c r="L3330" t="s">
        <v>18256</v>
      </c>
      <c r="M3330" t="s">
        <v>18257</v>
      </c>
      <c r="O3330" t="s">
        <v>22247</v>
      </c>
      <c r="P3330">
        <v>96</v>
      </c>
      <c r="S3330" t="s">
        <v>15391</v>
      </c>
      <c r="T3330" t="s">
        <v>15391</v>
      </c>
      <c r="U3330" t="s">
        <v>15391</v>
      </c>
    </row>
    <row r="3331" spans="1:21" x14ac:dyDescent="0.2">
      <c r="A3331">
        <v>5974</v>
      </c>
      <c r="B3331" t="s">
        <v>1697</v>
      </c>
      <c r="C3331" t="s">
        <v>18258</v>
      </c>
      <c r="D3331" t="s">
        <v>7089</v>
      </c>
      <c r="F3331" t="s">
        <v>6175</v>
      </c>
      <c r="G3331" t="s">
        <v>21734</v>
      </c>
      <c r="H3331" t="s">
        <v>7245</v>
      </c>
      <c r="I3331" t="s">
        <v>7858</v>
      </c>
      <c r="J3331" t="s">
        <v>3628</v>
      </c>
      <c r="K3331" t="s">
        <v>3430</v>
      </c>
      <c r="L3331" t="s">
        <v>18259</v>
      </c>
      <c r="M3331" t="s">
        <v>18260</v>
      </c>
      <c r="N3331" t="s">
        <v>3394</v>
      </c>
      <c r="O3331" t="s">
        <v>5988</v>
      </c>
      <c r="P3331">
        <v>84</v>
      </c>
      <c r="Q3331" t="s">
        <v>4362</v>
      </c>
      <c r="R3331">
        <v>242</v>
      </c>
      <c r="S3331" t="s">
        <v>6319</v>
      </c>
      <c r="T3331" t="s">
        <v>6319</v>
      </c>
      <c r="U3331" t="s">
        <v>6319</v>
      </c>
    </row>
    <row r="3332" spans="1:21" x14ac:dyDescent="0.2">
      <c r="A3332">
        <v>5975</v>
      </c>
      <c r="B3332" t="s">
        <v>1697</v>
      </c>
      <c r="C3332" t="s">
        <v>21735</v>
      </c>
      <c r="D3332" t="s">
        <v>21736</v>
      </c>
      <c r="I3332" t="s">
        <v>20722</v>
      </c>
      <c r="J3332" t="s">
        <v>4455</v>
      </c>
      <c r="K3332" t="s">
        <v>4150</v>
      </c>
      <c r="L3332" t="s">
        <v>21737</v>
      </c>
      <c r="M3332" t="s">
        <v>21738</v>
      </c>
      <c r="N3332" t="s">
        <v>3394</v>
      </c>
    </row>
    <row r="3333" spans="1:21" x14ac:dyDescent="0.2">
      <c r="A3333">
        <v>5976</v>
      </c>
      <c r="B3333" t="s">
        <v>1697</v>
      </c>
      <c r="C3333" t="s">
        <v>3192</v>
      </c>
      <c r="D3333" t="s">
        <v>7324</v>
      </c>
      <c r="F3333" t="s">
        <v>12167</v>
      </c>
      <c r="G3333" t="s">
        <v>3387</v>
      </c>
      <c r="H3333" t="s">
        <v>3640</v>
      </c>
      <c r="I3333" t="s">
        <v>18262</v>
      </c>
      <c r="J3333" t="s">
        <v>18263</v>
      </c>
      <c r="K3333" t="s">
        <v>4150</v>
      </c>
      <c r="L3333" t="s">
        <v>18264</v>
      </c>
      <c r="M3333" t="s">
        <v>18265</v>
      </c>
      <c r="O3333" t="s">
        <v>3453</v>
      </c>
      <c r="P3333">
        <v>12</v>
      </c>
      <c r="Q3333" t="s">
        <v>3396</v>
      </c>
      <c r="R3333">
        <v>204</v>
      </c>
      <c r="S3333" t="s">
        <v>4493</v>
      </c>
      <c r="T3333" t="s">
        <v>4493</v>
      </c>
      <c r="U3333" t="s">
        <v>4493</v>
      </c>
    </row>
    <row r="3334" spans="1:21" x14ac:dyDescent="0.2">
      <c r="A3334">
        <v>5977</v>
      </c>
      <c r="B3334" t="s">
        <v>1697</v>
      </c>
      <c r="C3334" t="s">
        <v>18266</v>
      </c>
      <c r="D3334" t="s">
        <v>5213</v>
      </c>
      <c r="E3334" t="s">
        <v>20880</v>
      </c>
      <c r="I3334" t="s">
        <v>3595</v>
      </c>
      <c r="J3334" t="s">
        <v>3628</v>
      </c>
      <c r="K3334" t="s">
        <v>4150</v>
      </c>
      <c r="L3334" t="s">
        <v>18267</v>
      </c>
      <c r="M3334" t="s">
        <v>18268</v>
      </c>
      <c r="N3334" t="s">
        <v>3394</v>
      </c>
      <c r="Q3334" t="s">
        <v>3396</v>
      </c>
      <c r="R3334">
        <v>208</v>
      </c>
      <c r="S3334" t="s">
        <v>18112</v>
      </c>
      <c r="T3334" t="s">
        <v>18112</v>
      </c>
      <c r="U3334" t="s">
        <v>18112</v>
      </c>
    </row>
    <row r="3335" spans="1:21" x14ac:dyDescent="0.2">
      <c r="A3335">
        <v>5978</v>
      </c>
      <c r="B3335" t="s">
        <v>1697</v>
      </c>
      <c r="C3335" t="s">
        <v>18269</v>
      </c>
      <c r="D3335" t="s">
        <v>18270</v>
      </c>
      <c r="F3335" t="s">
        <v>20877</v>
      </c>
      <c r="G3335" t="s">
        <v>3420</v>
      </c>
      <c r="H3335" t="s">
        <v>3421</v>
      </c>
      <c r="I3335" t="s">
        <v>5013</v>
      </c>
      <c r="J3335" t="s">
        <v>6376</v>
      </c>
      <c r="K3335" t="s">
        <v>4150</v>
      </c>
      <c r="L3335" t="s">
        <v>18271</v>
      </c>
      <c r="M3335" t="s">
        <v>18272</v>
      </c>
      <c r="N3335" t="s">
        <v>3394</v>
      </c>
      <c r="Q3335" t="s">
        <v>3396</v>
      </c>
      <c r="R3335">
        <v>206</v>
      </c>
      <c r="S3335" t="s">
        <v>18273</v>
      </c>
      <c r="T3335" t="s">
        <v>18273</v>
      </c>
      <c r="U3335" t="s">
        <v>18273</v>
      </c>
    </row>
    <row r="3336" spans="1:21" x14ac:dyDescent="0.2">
      <c r="A3336">
        <v>5979</v>
      </c>
      <c r="B3336" t="s">
        <v>1697</v>
      </c>
      <c r="C3336" t="s">
        <v>18274</v>
      </c>
      <c r="D3336" t="s">
        <v>18275</v>
      </c>
      <c r="I3336" t="s">
        <v>18276</v>
      </c>
      <c r="J3336" t="s">
        <v>4562</v>
      </c>
      <c r="K3336" t="s">
        <v>4150</v>
      </c>
      <c r="L3336" t="s">
        <v>18277</v>
      </c>
      <c r="M3336" t="s">
        <v>18278</v>
      </c>
      <c r="N3336" t="s">
        <v>3394</v>
      </c>
      <c r="Q3336" t="s">
        <v>3396</v>
      </c>
      <c r="R3336">
        <v>212</v>
      </c>
      <c r="S3336" t="s">
        <v>16295</v>
      </c>
      <c r="T3336" t="s">
        <v>16295</v>
      </c>
      <c r="U3336" t="s">
        <v>16295</v>
      </c>
    </row>
    <row r="3337" spans="1:21" x14ac:dyDescent="0.2">
      <c r="A3337">
        <v>598</v>
      </c>
      <c r="B3337" t="s">
        <v>1697</v>
      </c>
      <c r="C3337" t="s">
        <v>18279</v>
      </c>
      <c r="D3337" t="s">
        <v>5202</v>
      </c>
      <c r="F3337" t="s">
        <v>7919</v>
      </c>
      <c r="G3337" t="s">
        <v>3387</v>
      </c>
      <c r="H3337" t="s">
        <v>6176</v>
      </c>
      <c r="K3337" t="s">
        <v>3497</v>
      </c>
      <c r="L3337" t="s">
        <v>18280</v>
      </c>
      <c r="M3337" t="s">
        <v>18281</v>
      </c>
      <c r="O3337" t="s">
        <v>5779</v>
      </c>
      <c r="P3337">
        <v>81</v>
      </c>
      <c r="S3337" t="s">
        <v>18282</v>
      </c>
      <c r="T3337" t="s">
        <v>18282</v>
      </c>
      <c r="U3337" t="s">
        <v>18282</v>
      </c>
    </row>
    <row r="3338" spans="1:21" x14ac:dyDescent="0.2">
      <c r="A3338">
        <v>5980</v>
      </c>
      <c r="B3338" t="s">
        <v>3416</v>
      </c>
      <c r="C3338" t="s">
        <v>18283</v>
      </c>
      <c r="D3338" t="s">
        <v>18027</v>
      </c>
      <c r="F3338" t="s">
        <v>5773</v>
      </c>
      <c r="G3338" t="s">
        <v>3420</v>
      </c>
      <c r="H3338" t="s">
        <v>3421</v>
      </c>
      <c r="I3338" t="s">
        <v>22254</v>
      </c>
      <c r="J3338" t="s">
        <v>5823</v>
      </c>
      <c r="K3338" t="s">
        <v>5028</v>
      </c>
      <c r="L3338" t="s">
        <v>18284</v>
      </c>
      <c r="M3338" t="s">
        <v>18285</v>
      </c>
      <c r="N3338" t="s">
        <v>18286</v>
      </c>
      <c r="S3338" t="s">
        <v>11349</v>
      </c>
      <c r="T3338" t="s">
        <v>11349</v>
      </c>
      <c r="U3338" t="s">
        <v>11349</v>
      </c>
    </row>
    <row r="3339" spans="1:21" x14ac:dyDescent="0.2">
      <c r="A3339">
        <v>5981</v>
      </c>
      <c r="B3339" t="s">
        <v>3416</v>
      </c>
      <c r="C3339" t="s">
        <v>18287</v>
      </c>
      <c r="D3339" t="s">
        <v>10988</v>
      </c>
      <c r="F3339" t="s">
        <v>5773</v>
      </c>
      <c r="G3339" t="s">
        <v>3420</v>
      </c>
      <c r="H3339" t="s">
        <v>3421</v>
      </c>
      <c r="I3339" t="s">
        <v>22206</v>
      </c>
      <c r="J3339" t="s">
        <v>5823</v>
      </c>
      <c r="K3339" t="s">
        <v>6423</v>
      </c>
      <c r="L3339" t="s">
        <v>18288</v>
      </c>
      <c r="M3339" t="s">
        <v>18289</v>
      </c>
      <c r="N3339" t="s">
        <v>18290</v>
      </c>
      <c r="S3339" t="s">
        <v>9840</v>
      </c>
      <c r="T3339" t="s">
        <v>9840</v>
      </c>
      <c r="U3339" t="s">
        <v>9840</v>
      </c>
    </row>
    <row r="3340" spans="1:21" x14ac:dyDescent="0.2">
      <c r="A3340">
        <v>5982</v>
      </c>
      <c r="B3340" t="s">
        <v>1697</v>
      </c>
      <c r="C3340" t="s">
        <v>18291</v>
      </c>
      <c r="F3340" t="s">
        <v>18292</v>
      </c>
      <c r="G3340" t="s">
        <v>3387</v>
      </c>
      <c r="H3340" t="s">
        <v>3594</v>
      </c>
      <c r="I3340" t="s">
        <v>12135</v>
      </c>
      <c r="J3340" t="s">
        <v>4562</v>
      </c>
      <c r="K3340" t="s">
        <v>3430</v>
      </c>
      <c r="L3340" t="s">
        <v>18293</v>
      </c>
      <c r="M3340" t="s">
        <v>18294</v>
      </c>
      <c r="O3340" t="s">
        <v>4421</v>
      </c>
      <c r="P3340">
        <v>61</v>
      </c>
      <c r="Q3340" t="s">
        <v>4554</v>
      </c>
      <c r="R3340">
        <v>161</v>
      </c>
      <c r="S3340" t="s">
        <v>7826</v>
      </c>
      <c r="T3340" t="s">
        <v>7826</v>
      </c>
      <c r="U3340" t="s">
        <v>7826</v>
      </c>
    </row>
    <row r="3341" spans="1:21" x14ac:dyDescent="0.2">
      <c r="A3341">
        <v>5983</v>
      </c>
      <c r="B3341" t="s">
        <v>3416</v>
      </c>
      <c r="C3341" t="s">
        <v>9841</v>
      </c>
      <c r="D3341" t="s">
        <v>18027</v>
      </c>
      <c r="F3341" t="s">
        <v>5773</v>
      </c>
      <c r="G3341" t="s">
        <v>3420</v>
      </c>
      <c r="H3341" t="s">
        <v>3421</v>
      </c>
      <c r="I3341" t="s">
        <v>22206</v>
      </c>
      <c r="J3341" t="s">
        <v>5823</v>
      </c>
      <c r="K3341" t="s">
        <v>6423</v>
      </c>
      <c r="L3341" t="s">
        <v>18295</v>
      </c>
      <c r="M3341" t="s">
        <v>18296</v>
      </c>
      <c r="N3341" t="s">
        <v>18297</v>
      </c>
      <c r="S3341" t="s">
        <v>7095</v>
      </c>
      <c r="T3341" t="s">
        <v>7095</v>
      </c>
      <c r="U3341" t="s">
        <v>7095</v>
      </c>
    </row>
    <row r="3342" spans="1:21" x14ac:dyDescent="0.2">
      <c r="A3342">
        <v>5984</v>
      </c>
      <c r="B3342" t="s">
        <v>1697</v>
      </c>
      <c r="C3342" t="s">
        <v>3180</v>
      </c>
      <c r="D3342" t="s">
        <v>18298</v>
      </c>
      <c r="F3342" t="s">
        <v>3495</v>
      </c>
      <c r="G3342" t="s">
        <v>3387</v>
      </c>
      <c r="H3342" t="s">
        <v>3975</v>
      </c>
      <c r="I3342" t="s">
        <v>18187</v>
      </c>
      <c r="J3342" t="s">
        <v>4099</v>
      </c>
      <c r="K3342" t="s">
        <v>4150</v>
      </c>
      <c r="L3342" t="s">
        <v>18299</v>
      </c>
      <c r="M3342" t="s">
        <v>18300</v>
      </c>
      <c r="N3342" t="s">
        <v>3394</v>
      </c>
      <c r="O3342" t="s">
        <v>3718</v>
      </c>
      <c r="P3342">
        <v>16</v>
      </c>
      <c r="Q3342" t="s">
        <v>3396</v>
      </c>
      <c r="R3342">
        <v>208</v>
      </c>
      <c r="S3342" t="s">
        <v>5973</v>
      </c>
      <c r="T3342" t="s">
        <v>5973</v>
      </c>
      <c r="U3342" t="s">
        <v>5973</v>
      </c>
    </row>
    <row r="3343" spans="1:21" x14ac:dyDescent="0.2">
      <c r="A3343">
        <v>5985</v>
      </c>
      <c r="B3343" t="s">
        <v>1697</v>
      </c>
      <c r="C3343" t="s">
        <v>18301</v>
      </c>
      <c r="D3343" t="s">
        <v>18302</v>
      </c>
      <c r="F3343" t="s">
        <v>7995</v>
      </c>
      <c r="G3343" t="s">
        <v>3465</v>
      </c>
      <c r="H3343" t="s">
        <v>18303</v>
      </c>
      <c r="I3343" t="s">
        <v>7809</v>
      </c>
      <c r="J3343" t="s">
        <v>3671</v>
      </c>
      <c r="K3343" t="s">
        <v>3430</v>
      </c>
      <c r="L3343" t="s">
        <v>18304</v>
      </c>
      <c r="M3343" t="s">
        <v>18305</v>
      </c>
      <c r="O3343" t="s">
        <v>10570</v>
      </c>
      <c r="P3343">
        <v>31</v>
      </c>
      <c r="Q3343" t="s">
        <v>6350</v>
      </c>
      <c r="R3343">
        <v>231</v>
      </c>
      <c r="S3343" t="s">
        <v>6248</v>
      </c>
      <c r="T3343" t="s">
        <v>6248</v>
      </c>
      <c r="U3343" t="s">
        <v>5009</v>
      </c>
    </row>
    <row r="3344" spans="1:21" x14ac:dyDescent="0.2">
      <c r="A3344">
        <v>5986</v>
      </c>
      <c r="B3344" t="s">
        <v>1697</v>
      </c>
      <c r="C3344" t="s">
        <v>6692</v>
      </c>
      <c r="D3344" t="s">
        <v>18306</v>
      </c>
      <c r="F3344" t="s">
        <v>18307</v>
      </c>
      <c r="G3344" t="s">
        <v>3387</v>
      </c>
      <c r="H3344" t="s">
        <v>5062</v>
      </c>
      <c r="I3344" t="s">
        <v>18308</v>
      </c>
      <c r="J3344" t="s">
        <v>3827</v>
      </c>
      <c r="K3344" t="s">
        <v>3430</v>
      </c>
      <c r="L3344" t="s">
        <v>18309</v>
      </c>
      <c r="M3344" t="s">
        <v>18310</v>
      </c>
      <c r="N3344" t="s">
        <v>18311</v>
      </c>
      <c r="O3344" t="s">
        <v>11058</v>
      </c>
      <c r="P3344">
        <v>22</v>
      </c>
      <c r="Q3344" t="s">
        <v>4401</v>
      </c>
      <c r="R3344">
        <v>221</v>
      </c>
      <c r="S3344" t="s">
        <v>6468</v>
      </c>
      <c r="T3344" t="s">
        <v>6468</v>
      </c>
      <c r="U3344" t="s">
        <v>6468</v>
      </c>
    </row>
    <row r="3345" spans="1:21" x14ac:dyDescent="0.2">
      <c r="A3345">
        <v>5987</v>
      </c>
      <c r="B3345" t="s">
        <v>1697</v>
      </c>
      <c r="C3345" t="s">
        <v>18312</v>
      </c>
      <c r="D3345" t="s">
        <v>18313</v>
      </c>
      <c r="F3345" t="s">
        <v>3495</v>
      </c>
      <c r="G3345" t="s">
        <v>3420</v>
      </c>
      <c r="H3345" t="s">
        <v>3421</v>
      </c>
      <c r="I3345" t="s">
        <v>22207</v>
      </c>
      <c r="J3345" t="s">
        <v>3827</v>
      </c>
      <c r="K3345" t="s">
        <v>4150</v>
      </c>
      <c r="L3345" t="s">
        <v>18314</v>
      </c>
      <c r="M3345" t="s">
        <v>18315</v>
      </c>
      <c r="N3345" t="s">
        <v>3394</v>
      </c>
      <c r="Q3345" t="s">
        <v>3396</v>
      </c>
      <c r="R3345">
        <v>207</v>
      </c>
      <c r="S3345" t="s">
        <v>6241</v>
      </c>
      <c r="T3345" t="s">
        <v>6242</v>
      </c>
      <c r="U3345" t="s">
        <v>6242</v>
      </c>
    </row>
    <row r="3346" spans="1:21" x14ac:dyDescent="0.2">
      <c r="A3346">
        <v>5988</v>
      </c>
      <c r="B3346" t="s">
        <v>1697</v>
      </c>
      <c r="C3346" t="s">
        <v>3181</v>
      </c>
      <c r="D3346" t="s">
        <v>18316</v>
      </c>
      <c r="F3346" t="s">
        <v>18317</v>
      </c>
      <c r="G3346" t="s">
        <v>3387</v>
      </c>
      <c r="H3346" t="s">
        <v>4503</v>
      </c>
      <c r="I3346" t="s">
        <v>18317</v>
      </c>
      <c r="J3346" t="s">
        <v>18318</v>
      </c>
      <c r="K3346" t="s">
        <v>4150</v>
      </c>
      <c r="L3346" t="s">
        <v>18319</v>
      </c>
      <c r="M3346" t="s">
        <v>18320</v>
      </c>
      <c r="O3346" t="s">
        <v>3395</v>
      </c>
      <c r="P3346">
        <v>13</v>
      </c>
      <c r="Q3346" t="s">
        <v>3396</v>
      </c>
      <c r="R3346">
        <v>212</v>
      </c>
      <c r="S3346" t="s">
        <v>7791</v>
      </c>
      <c r="T3346" t="s">
        <v>7791</v>
      </c>
      <c r="U3346" t="s">
        <v>7791</v>
      </c>
    </row>
    <row r="3347" spans="1:21" x14ac:dyDescent="0.2">
      <c r="A3347">
        <v>599</v>
      </c>
      <c r="B3347" t="s">
        <v>1697</v>
      </c>
      <c r="C3347" t="s">
        <v>18321</v>
      </c>
      <c r="D3347" t="s">
        <v>5202</v>
      </c>
      <c r="F3347" t="s">
        <v>7919</v>
      </c>
      <c r="G3347" t="s">
        <v>6415</v>
      </c>
      <c r="H3347" t="s">
        <v>4174</v>
      </c>
      <c r="I3347" t="s">
        <v>22206</v>
      </c>
      <c r="J3347" t="s">
        <v>5823</v>
      </c>
      <c r="K3347" t="s">
        <v>5028</v>
      </c>
      <c r="L3347" t="s">
        <v>18322</v>
      </c>
      <c r="M3347" t="s">
        <v>18323</v>
      </c>
      <c r="O3347" t="s">
        <v>5701</v>
      </c>
      <c r="P3347">
        <v>42</v>
      </c>
      <c r="S3347" t="s">
        <v>18282</v>
      </c>
      <c r="T3347" t="s">
        <v>18282</v>
      </c>
      <c r="U3347" t="s">
        <v>18282</v>
      </c>
    </row>
    <row r="3348" spans="1:21" x14ac:dyDescent="0.2">
      <c r="A3348">
        <v>5990</v>
      </c>
      <c r="B3348" t="s">
        <v>1697</v>
      </c>
      <c r="C3348" t="s">
        <v>18324</v>
      </c>
      <c r="D3348" t="s">
        <v>18325</v>
      </c>
      <c r="F3348" t="s">
        <v>7293</v>
      </c>
      <c r="G3348" t="s">
        <v>7763</v>
      </c>
      <c r="H3348" t="s">
        <v>4551</v>
      </c>
      <c r="I3348" t="s">
        <v>6272</v>
      </c>
      <c r="J3348" t="s">
        <v>4455</v>
      </c>
      <c r="K3348" t="s">
        <v>3430</v>
      </c>
      <c r="L3348" t="s">
        <v>18326</v>
      </c>
      <c r="M3348" t="s">
        <v>18327</v>
      </c>
      <c r="N3348" t="s">
        <v>3394</v>
      </c>
    </row>
    <row r="3349" spans="1:21" x14ac:dyDescent="0.2">
      <c r="A3349">
        <v>5991</v>
      </c>
      <c r="B3349" t="s">
        <v>1697</v>
      </c>
      <c r="C3349" t="s">
        <v>18328</v>
      </c>
      <c r="D3349" t="s">
        <v>18329</v>
      </c>
      <c r="I3349" t="s">
        <v>5393</v>
      </c>
      <c r="J3349" t="s">
        <v>3628</v>
      </c>
      <c r="K3349" t="s">
        <v>4150</v>
      </c>
      <c r="L3349" t="s">
        <v>18330</v>
      </c>
      <c r="M3349" t="s">
        <v>18331</v>
      </c>
      <c r="N3349" t="s">
        <v>3394</v>
      </c>
      <c r="Q3349" t="s">
        <v>5178</v>
      </c>
      <c r="R3349">
        <v>150</v>
      </c>
      <c r="S3349" t="s">
        <v>6319</v>
      </c>
      <c r="T3349" t="s">
        <v>6319</v>
      </c>
      <c r="U3349" t="s">
        <v>6319</v>
      </c>
    </row>
    <row r="3350" spans="1:21" x14ac:dyDescent="0.2">
      <c r="A3350">
        <v>5992</v>
      </c>
      <c r="B3350" t="s">
        <v>1697</v>
      </c>
      <c r="C3350" t="s">
        <v>18332</v>
      </c>
      <c r="D3350" t="s">
        <v>12013</v>
      </c>
      <c r="I3350" t="s">
        <v>20899</v>
      </c>
      <c r="J3350" t="s">
        <v>3827</v>
      </c>
      <c r="K3350" t="s">
        <v>4150</v>
      </c>
      <c r="L3350" t="s">
        <v>18333</v>
      </c>
      <c r="M3350" t="s">
        <v>18334</v>
      </c>
      <c r="N3350" t="s">
        <v>3394</v>
      </c>
      <c r="Q3350" t="s">
        <v>3396</v>
      </c>
      <c r="R3350">
        <v>201</v>
      </c>
      <c r="S3350" t="s">
        <v>6162</v>
      </c>
      <c r="T3350" t="s">
        <v>6162</v>
      </c>
      <c r="U3350" t="s">
        <v>6162</v>
      </c>
    </row>
    <row r="3351" spans="1:21" x14ac:dyDescent="0.2">
      <c r="A3351">
        <v>5993</v>
      </c>
      <c r="B3351" t="s">
        <v>1697</v>
      </c>
      <c r="C3351" t="s">
        <v>18335</v>
      </c>
      <c r="D3351" t="s">
        <v>18336</v>
      </c>
      <c r="E3351" t="s">
        <v>20879</v>
      </c>
      <c r="F3351" t="s">
        <v>3595</v>
      </c>
      <c r="G3351" t="s">
        <v>3387</v>
      </c>
      <c r="H3351" t="s">
        <v>3410</v>
      </c>
      <c r="I3351" t="s">
        <v>3595</v>
      </c>
      <c r="J3351" t="s">
        <v>7751</v>
      </c>
      <c r="K3351" t="s">
        <v>4150</v>
      </c>
      <c r="L3351" t="s">
        <v>18337</v>
      </c>
      <c r="M3351" t="s">
        <v>18338</v>
      </c>
      <c r="N3351" t="s">
        <v>3394</v>
      </c>
      <c r="O3351" t="s">
        <v>3598</v>
      </c>
      <c r="P3351">
        <v>93</v>
      </c>
      <c r="Q3351" t="s">
        <v>3396</v>
      </c>
      <c r="R3351">
        <v>210</v>
      </c>
      <c r="S3351" t="s">
        <v>5020</v>
      </c>
      <c r="T3351" t="s">
        <v>5020</v>
      </c>
      <c r="U3351" t="s">
        <v>5020</v>
      </c>
    </row>
    <row r="3352" spans="1:21" x14ac:dyDescent="0.2">
      <c r="A3352">
        <v>5994</v>
      </c>
      <c r="B3352" t="s">
        <v>1697</v>
      </c>
      <c r="C3352" t="s">
        <v>18339</v>
      </c>
      <c r="D3352" t="s">
        <v>18340</v>
      </c>
      <c r="I3352" t="s">
        <v>6272</v>
      </c>
      <c r="J3352" t="s">
        <v>4562</v>
      </c>
      <c r="K3352" t="s">
        <v>4150</v>
      </c>
      <c r="L3352" t="s">
        <v>18341</v>
      </c>
      <c r="M3352" t="s">
        <v>18342</v>
      </c>
      <c r="N3352" t="s">
        <v>3394</v>
      </c>
      <c r="Q3352" t="s">
        <v>4554</v>
      </c>
      <c r="R3352">
        <v>161</v>
      </c>
      <c r="S3352" t="s">
        <v>5020</v>
      </c>
      <c r="T3352" t="s">
        <v>5020</v>
      </c>
      <c r="U3352" t="s">
        <v>5020</v>
      </c>
    </row>
    <row r="3353" spans="1:21" x14ac:dyDescent="0.2">
      <c r="A3353">
        <v>5995</v>
      </c>
      <c r="B3353" t="s">
        <v>1697</v>
      </c>
      <c r="C3353" t="s">
        <v>18343</v>
      </c>
      <c r="D3353" t="s">
        <v>4678</v>
      </c>
      <c r="E3353" t="s">
        <v>20884</v>
      </c>
      <c r="F3353" t="s">
        <v>7352</v>
      </c>
      <c r="G3353" t="s">
        <v>4593</v>
      </c>
      <c r="H3353" t="s">
        <v>21739</v>
      </c>
      <c r="I3353" t="s">
        <v>11493</v>
      </c>
      <c r="J3353" t="s">
        <v>7092</v>
      </c>
      <c r="K3353" t="s">
        <v>18344</v>
      </c>
      <c r="L3353" t="s">
        <v>18345</v>
      </c>
      <c r="M3353" t="s">
        <v>18346</v>
      </c>
      <c r="O3353" t="s">
        <v>7228</v>
      </c>
      <c r="P3353">
        <v>98</v>
      </c>
      <c r="Q3353" t="s">
        <v>4485</v>
      </c>
      <c r="R3353">
        <v>202</v>
      </c>
      <c r="S3353" t="s">
        <v>16091</v>
      </c>
      <c r="T3353" t="s">
        <v>5020</v>
      </c>
      <c r="U3353" t="s">
        <v>5020</v>
      </c>
    </row>
    <row r="3354" spans="1:21" x14ac:dyDescent="0.2">
      <c r="A3354">
        <v>5996</v>
      </c>
      <c r="B3354" t="s">
        <v>1697</v>
      </c>
      <c r="C3354" t="s">
        <v>18347</v>
      </c>
      <c r="D3354" t="s">
        <v>18348</v>
      </c>
      <c r="F3354" t="s">
        <v>6926</v>
      </c>
      <c r="G3354" t="s">
        <v>9432</v>
      </c>
      <c r="H3354" t="s">
        <v>3560</v>
      </c>
      <c r="I3354" t="s">
        <v>13843</v>
      </c>
      <c r="J3354" t="s">
        <v>3679</v>
      </c>
      <c r="K3354" t="s">
        <v>3430</v>
      </c>
      <c r="L3354" t="s">
        <v>18350</v>
      </c>
      <c r="M3354" t="s">
        <v>18351</v>
      </c>
      <c r="Q3354" t="s">
        <v>4401</v>
      </c>
      <c r="R3354">
        <v>221</v>
      </c>
      <c r="S3354" t="s">
        <v>11176</v>
      </c>
      <c r="T3354" t="s">
        <v>11176</v>
      </c>
      <c r="U3354" t="s">
        <v>11176</v>
      </c>
    </row>
    <row r="3355" spans="1:21" x14ac:dyDescent="0.2">
      <c r="A3355">
        <v>5997</v>
      </c>
      <c r="B3355" t="s">
        <v>1697</v>
      </c>
      <c r="C3355" t="s">
        <v>18352</v>
      </c>
      <c r="D3355" t="s">
        <v>18353</v>
      </c>
      <c r="I3355" t="s">
        <v>3595</v>
      </c>
      <c r="J3355" t="s">
        <v>3628</v>
      </c>
      <c r="K3355" t="s">
        <v>4150</v>
      </c>
      <c r="L3355" t="s">
        <v>18354</v>
      </c>
      <c r="M3355" t="s">
        <v>18355</v>
      </c>
      <c r="N3355" t="s">
        <v>3394</v>
      </c>
      <c r="Q3355" t="s">
        <v>5925</v>
      </c>
      <c r="R3355">
        <v>163</v>
      </c>
      <c r="S3355" t="s">
        <v>12159</v>
      </c>
      <c r="T3355" t="s">
        <v>12159</v>
      </c>
      <c r="U3355" t="s">
        <v>12159</v>
      </c>
    </row>
    <row r="3356" spans="1:21" x14ac:dyDescent="0.2">
      <c r="A3356">
        <v>5998</v>
      </c>
      <c r="B3356" t="s">
        <v>1697</v>
      </c>
      <c r="C3356" t="s">
        <v>18356</v>
      </c>
      <c r="D3356" t="s">
        <v>13583</v>
      </c>
      <c r="F3356" t="s">
        <v>7995</v>
      </c>
      <c r="G3356" t="s">
        <v>6415</v>
      </c>
      <c r="H3356" t="s">
        <v>6756</v>
      </c>
      <c r="I3356" t="s">
        <v>3627</v>
      </c>
      <c r="J3356" t="s">
        <v>18357</v>
      </c>
      <c r="K3356" t="s">
        <v>3430</v>
      </c>
      <c r="L3356" t="s">
        <v>18358</v>
      </c>
      <c r="M3356" t="s">
        <v>18359</v>
      </c>
      <c r="O3356" t="s">
        <v>3718</v>
      </c>
      <c r="P3356">
        <v>16</v>
      </c>
      <c r="Q3356" t="s">
        <v>3396</v>
      </c>
      <c r="R3356">
        <v>208</v>
      </c>
      <c r="S3356" t="s">
        <v>6241</v>
      </c>
      <c r="T3356" t="s">
        <v>6241</v>
      </c>
      <c r="U3356" t="s">
        <v>4493</v>
      </c>
    </row>
    <row r="3357" spans="1:21" x14ac:dyDescent="0.2">
      <c r="A3357">
        <v>600</v>
      </c>
      <c r="B3357" t="s">
        <v>1697</v>
      </c>
      <c r="C3357" t="s">
        <v>18360</v>
      </c>
      <c r="D3357" t="s">
        <v>18361</v>
      </c>
      <c r="F3357" t="s">
        <v>6723</v>
      </c>
      <c r="G3357" t="s">
        <v>3625</v>
      </c>
      <c r="H3357" t="s">
        <v>4503</v>
      </c>
      <c r="I3357" t="s">
        <v>3627</v>
      </c>
      <c r="J3357" t="s">
        <v>3390</v>
      </c>
      <c r="K3357" t="s">
        <v>3430</v>
      </c>
      <c r="L3357" t="s">
        <v>18362</v>
      </c>
      <c r="M3357" t="s">
        <v>18363</v>
      </c>
      <c r="N3357" t="s">
        <v>18364</v>
      </c>
      <c r="O3357" t="s">
        <v>4421</v>
      </c>
      <c r="P3357">
        <v>65</v>
      </c>
      <c r="Q3357" t="s">
        <v>5925</v>
      </c>
      <c r="R3357">
        <v>160</v>
      </c>
      <c r="S3357" t="s">
        <v>17692</v>
      </c>
      <c r="T3357" t="s">
        <v>17692</v>
      </c>
      <c r="U3357" t="s">
        <v>3616</v>
      </c>
    </row>
    <row r="3358" spans="1:21" x14ac:dyDescent="0.2">
      <c r="A3358">
        <v>601</v>
      </c>
      <c r="B3358" t="s">
        <v>1697</v>
      </c>
      <c r="C3358" t="s">
        <v>18365</v>
      </c>
      <c r="D3358" t="s">
        <v>5202</v>
      </c>
      <c r="E3358" t="s">
        <v>20879</v>
      </c>
      <c r="F3358" t="s">
        <v>7919</v>
      </c>
      <c r="G3358" t="s">
        <v>3387</v>
      </c>
      <c r="H3358" t="s">
        <v>4174</v>
      </c>
      <c r="I3358" t="s">
        <v>3389</v>
      </c>
      <c r="J3358" t="s">
        <v>3671</v>
      </c>
      <c r="K3358" t="s">
        <v>3391</v>
      </c>
      <c r="L3358" t="s">
        <v>18366</v>
      </c>
      <c r="M3358" t="s">
        <v>18367</v>
      </c>
      <c r="O3358" t="s">
        <v>22242</v>
      </c>
      <c r="P3358">
        <v>18</v>
      </c>
      <c r="Q3358" t="s">
        <v>4485</v>
      </c>
      <c r="R3358">
        <v>171</v>
      </c>
      <c r="S3358" t="s">
        <v>18368</v>
      </c>
      <c r="T3358" t="s">
        <v>5525</v>
      </c>
      <c r="U3358" t="s">
        <v>5525</v>
      </c>
    </row>
    <row r="3359" spans="1:21" x14ac:dyDescent="0.2">
      <c r="A3359">
        <v>602</v>
      </c>
      <c r="B3359" t="s">
        <v>1697</v>
      </c>
      <c r="C3359" t="s">
        <v>18369</v>
      </c>
      <c r="D3359" t="s">
        <v>5202</v>
      </c>
      <c r="E3359" t="s">
        <v>20879</v>
      </c>
      <c r="F3359" t="s">
        <v>10362</v>
      </c>
      <c r="G3359" t="s">
        <v>10004</v>
      </c>
      <c r="H3359" t="s">
        <v>21740</v>
      </c>
      <c r="I3359" t="s">
        <v>22207</v>
      </c>
      <c r="J3359" t="s">
        <v>6376</v>
      </c>
      <c r="K3359" t="s">
        <v>3391</v>
      </c>
      <c r="L3359" t="s">
        <v>5750</v>
      </c>
      <c r="M3359" t="s">
        <v>5751</v>
      </c>
      <c r="O3359" t="s">
        <v>22242</v>
      </c>
      <c r="P3359">
        <v>18</v>
      </c>
      <c r="Q3359" t="s">
        <v>4485</v>
      </c>
      <c r="R3359">
        <v>171</v>
      </c>
      <c r="S3359" t="s">
        <v>18368</v>
      </c>
      <c r="T3359" t="s">
        <v>18368</v>
      </c>
      <c r="U3359" t="s">
        <v>4402</v>
      </c>
    </row>
    <row r="3360" spans="1:21" x14ac:dyDescent="0.2">
      <c r="A3360">
        <v>603</v>
      </c>
      <c r="B3360" t="s">
        <v>1697</v>
      </c>
      <c r="C3360" t="s">
        <v>18370</v>
      </c>
      <c r="D3360" t="s">
        <v>5202</v>
      </c>
      <c r="E3360" t="s">
        <v>20878</v>
      </c>
      <c r="F3360" t="s">
        <v>7919</v>
      </c>
      <c r="G3360" t="s">
        <v>8290</v>
      </c>
      <c r="H3360" t="s">
        <v>10997</v>
      </c>
      <c r="I3360" t="s">
        <v>4168</v>
      </c>
      <c r="J3360" t="s">
        <v>3725</v>
      </c>
      <c r="K3360" t="s">
        <v>3497</v>
      </c>
      <c r="L3360" t="s">
        <v>18371</v>
      </c>
      <c r="M3360" t="s">
        <v>18372</v>
      </c>
      <c r="N3360" t="s">
        <v>8512</v>
      </c>
      <c r="O3360" t="s">
        <v>5753</v>
      </c>
      <c r="P3360">
        <v>18</v>
      </c>
      <c r="Q3360" t="s">
        <v>4485</v>
      </c>
      <c r="R3360">
        <v>171</v>
      </c>
      <c r="S3360" t="s">
        <v>18373</v>
      </c>
      <c r="T3360" t="s">
        <v>18373</v>
      </c>
      <c r="U3360" t="s">
        <v>5525</v>
      </c>
    </row>
    <row r="3361" spans="1:21" x14ac:dyDescent="0.2">
      <c r="A3361">
        <v>604</v>
      </c>
      <c r="B3361" t="s">
        <v>1697</v>
      </c>
      <c r="C3361" t="s">
        <v>18374</v>
      </c>
      <c r="D3361" t="s">
        <v>5202</v>
      </c>
      <c r="F3361" t="s">
        <v>7919</v>
      </c>
      <c r="G3361" t="s">
        <v>3387</v>
      </c>
      <c r="H3361" t="s">
        <v>8600</v>
      </c>
      <c r="I3361" t="s">
        <v>22206</v>
      </c>
      <c r="J3361" t="s">
        <v>5823</v>
      </c>
      <c r="K3361" t="s">
        <v>3391</v>
      </c>
      <c r="L3361" t="s">
        <v>18375</v>
      </c>
      <c r="M3361" t="s">
        <v>18376</v>
      </c>
      <c r="N3361" t="s">
        <v>21741</v>
      </c>
      <c r="O3361" t="s">
        <v>5753</v>
      </c>
      <c r="P3361">
        <v>18</v>
      </c>
      <c r="S3361" t="s">
        <v>18377</v>
      </c>
      <c r="T3361" t="s">
        <v>18377</v>
      </c>
      <c r="U3361" t="s">
        <v>18377</v>
      </c>
    </row>
    <row r="3362" spans="1:21" x14ac:dyDescent="0.2">
      <c r="A3362">
        <v>605</v>
      </c>
      <c r="B3362" t="s">
        <v>1697</v>
      </c>
      <c r="C3362" t="s">
        <v>18378</v>
      </c>
      <c r="D3362" t="s">
        <v>5202</v>
      </c>
      <c r="F3362" t="s">
        <v>7919</v>
      </c>
      <c r="G3362" t="s">
        <v>3387</v>
      </c>
      <c r="H3362" t="s">
        <v>4174</v>
      </c>
      <c r="I3362" t="s">
        <v>22206</v>
      </c>
      <c r="J3362" t="s">
        <v>5823</v>
      </c>
      <c r="K3362" t="s">
        <v>3391</v>
      </c>
      <c r="L3362" t="s">
        <v>18379</v>
      </c>
      <c r="M3362" t="s">
        <v>18380</v>
      </c>
      <c r="O3362" t="s">
        <v>9483</v>
      </c>
      <c r="P3362">
        <v>143</v>
      </c>
      <c r="S3362" t="s">
        <v>18381</v>
      </c>
      <c r="T3362" t="s">
        <v>18381</v>
      </c>
      <c r="U3362" t="s">
        <v>18381</v>
      </c>
    </row>
    <row r="3363" spans="1:21" x14ac:dyDescent="0.2">
      <c r="A3363">
        <v>606</v>
      </c>
      <c r="B3363" t="s">
        <v>1697</v>
      </c>
      <c r="C3363" t="s">
        <v>18382</v>
      </c>
      <c r="D3363" t="s">
        <v>5202</v>
      </c>
      <c r="F3363" t="s">
        <v>7919</v>
      </c>
      <c r="G3363" t="s">
        <v>3387</v>
      </c>
      <c r="H3363" t="s">
        <v>21425</v>
      </c>
      <c r="K3363" t="s">
        <v>9548</v>
      </c>
      <c r="L3363" t="s">
        <v>18383</v>
      </c>
      <c r="M3363" t="s">
        <v>18384</v>
      </c>
      <c r="O3363" t="s">
        <v>9483</v>
      </c>
      <c r="P3363">
        <v>143</v>
      </c>
      <c r="S3363" t="s">
        <v>18385</v>
      </c>
      <c r="T3363" t="s">
        <v>18385</v>
      </c>
      <c r="U3363" t="s">
        <v>18385</v>
      </c>
    </row>
    <row r="3364" spans="1:21" x14ac:dyDescent="0.2">
      <c r="A3364">
        <v>607</v>
      </c>
      <c r="B3364" t="s">
        <v>1697</v>
      </c>
      <c r="C3364" t="s">
        <v>18386</v>
      </c>
      <c r="D3364" t="s">
        <v>6964</v>
      </c>
      <c r="F3364" t="s">
        <v>3585</v>
      </c>
      <c r="G3364" t="s">
        <v>21742</v>
      </c>
      <c r="H3364" t="s">
        <v>18387</v>
      </c>
      <c r="I3364" t="s">
        <v>11032</v>
      </c>
      <c r="J3364" t="s">
        <v>18388</v>
      </c>
      <c r="K3364" t="s">
        <v>3545</v>
      </c>
      <c r="L3364" t="s">
        <v>18389</v>
      </c>
      <c r="M3364" t="s">
        <v>18390</v>
      </c>
      <c r="N3364" t="s">
        <v>18391</v>
      </c>
      <c r="Q3364" t="s">
        <v>4362</v>
      </c>
      <c r="R3364">
        <v>242</v>
      </c>
      <c r="S3364" t="s">
        <v>18392</v>
      </c>
      <c r="T3364" t="s">
        <v>18392</v>
      </c>
      <c r="U3364" t="s">
        <v>3674</v>
      </c>
    </row>
    <row r="3365" spans="1:21" x14ac:dyDescent="0.2">
      <c r="A3365">
        <v>608</v>
      </c>
      <c r="B3365" t="s">
        <v>1697</v>
      </c>
      <c r="C3365" t="s">
        <v>18393</v>
      </c>
      <c r="D3365" t="s">
        <v>5202</v>
      </c>
      <c r="F3365" t="s">
        <v>7919</v>
      </c>
      <c r="G3365" t="s">
        <v>10096</v>
      </c>
      <c r="H3365" t="s">
        <v>4174</v>
      </c>
      <c r="I3365" t="s">
        <v>22206</v>
      </c>
      <c r="J3365" t="s">
        <v>5823</v>
      </c>
      <c r="K3365" t="s">
        <v>3391</v>
      </c>
      <c r="L3365" t="s">
        <v>18394</v>
      </c>
      <c r="M3365" t="s">
        <v>18395</v>
      </c>
      <c r="O3365" t="s">
        <v>9483</v>
      </c>
      <c r="P3365">
        <v>143</v>
      </c>
      <c r="S3365" t="s">
        <v>18396</v>
      </c>
      <c r="T3365" t="s">
        <v>18396</v>
      </c>
      <c r="U3365" t="s">
        <v>18396</v>
      </c>
    </row>
    <row r="3366" spans="1:21" x14ac:dyDescent="0.2">
      <c r="A3366">
        <v>609</v>
      </c>
      <c r="B3366" t="s">
        <v>1697</v>
      </c>
      <c r="C3366" t="s">
        <v>18397</v>
      </c>
      <c r="D3366" t="s">
        <v>5202</v>
      </c>
      <c r="F3366" t="s">
        <v>7919</v>
      </c>
      <c r="G3366" t="s">
        <v>21743</v>
      </c>
      <c r="H3366" t="s">
        <v>3723</v>
      </c>
      <c r="K3366" t="s">
        <v>3391</v>
      </c>
      <c r="L3366" t="s">
        <v>18398</v>
      </c>
      <c r="M3366" t="s">
        <v>18399</v>
      </c>
      <c r="O3366" t="s">
        <v>9483</v>
      </c>
      <c r="P3366">
        <v>143</v>
      </c>
      <c r="S3366" t="s">
        <v>18381</v>
      </c>
      <c r="T3366" t="s">
        <v>18381</v>
      </c>
      <c r="U3366" t="s">
        <v>18381</v>
      </c>
    </row>
    <row r="3367" spans="1:21" x14ac:dyDescent="0.2">
      <c r="A3367">
        <v>610</v>
      </c>
      <c r="B3367" t="s">
        <v>1697</v>
      </c>
      <c r="C3367" t="s">
        <v>22374</v>
      </c>
      <c r="D3367" t="s">
        <v>18400</v>
      </c>
      <c r="F3367" t="s">
        <v>3585</v>
      </c>
      <c r="G3367" t="s">
        <v>9437</v>
      </c>
      <c r="H3367" t="s">
        <v>3723</v>
      </c>
      <c r="I3367" t="s">
        <v>5487</v>
      </c>
      <c r="J3367" t="s">
        <v>3679</v>
      </c>
      <c r="K3367" t="s">
        <v>3545</v>
      </c>
      <c r="L3367" t="s">
        <v>18401</v>
      </c>
      <c r="M3367" t="s">
        <v>18402</v>
      </c>
      <c r="O3367" t="s">
        <v>5779</v>
      </c>
      <c r="P3367">
        <v>81</v>
      </c>
      <c r="Q3367" t="s">
        <v>4362</v>
      </c>
      <c r="R3367">
        <v>242</v>
      </c>
      <c r="S3367" t="s">
        <v>9279</v>
      </c>
      <c r="T3367" t="s">
        <v>9279</v>
      </c>
      <c r="U3367" t="s">
        <v>3674</v>
      </c>
    </row>
    <row r="3368" spans="1:21" x14ac:dyDescent="0.2">
      <c r="A3368">
        <v>611</v>
      </c>
      <c r="B3368" t="s">
        <v>1697</v>
      </c>
      <c r="C3368" t="s">
        <v>5772</v>
      </c>
      <c r="D3368" t="s">
        <v>18403</v>
      </c>
      <c r="F3368" t="s">
        <v>10675</v>
      </c>
      <c r="G3368" t="s">
        <v>10004</v>
      </c>
      <c r="H3368" t="s">
        <v>4174</v>
      </c>
      <c r="I3368" t="s">
        <v>11032</v>
      </c>
      <c r="J3368" t="s">
        <v>3671</v>
      </c>
      <c r="K3368" t="s">
        <v>3391</v>
      </c>
      <c r="L3368" t="s">
        <v>5774</v>
      </c>
      <c r="M3368" t="s">
        <v>5775</v>
      </c>
      <c r="N3368" t="s">
        <v>18404</v>
      </c>
      <c r="S3368" t="s">
        <v>17600</v>
      </c>
      <c r="T3368" t="s">
        <v>17600</v>
      </c>
      <c r="U3368" t="s">
        <v>17600</v>
      </c>
    </row>
    <row r="3369" spans="1:21" x14ac:dyDescent="0.2">
      <c r="A3369">
        <v>612</v>
      </c>
      <c r="B3369" t="s">
        <v>1697</v>
      </c>
      <c r="C3369" t="s">
        <v>18405</v>
      </c>
      <c r="D3369" t="s">
        <v>18406</v>
      </c>
      <c r="F3369" t="s">
        <v>8441</v>
      </c>
      <c r="G3369" t="s">
        <v>8466</v>
      </c>
      <c r="H3369" t="s">
        <v>21008</v>
      </c>
      <c r="I3369" t="s">
        <v>7627</v>
      </c>
      <c r="J3369" t="s">
        <v>18407</v>
      </c>
      <c r="K3369" t="s">
        <v>3545</v>
      </c>
      <c r="L3369" t="s">
        <v>18408</v>
      </c>
      <c r="M3369" t="s">
        <v>18409</v>
      </c>
      <c r="O3369" t="s">
        <v>4421</v>
      </c>
      <c r="P3369">
        <v>61</v>
      </c>
      <c r="Q3369" t="s">
        <v>4554</v>
      </c>
      <c r="R3369">
        <v>162</v>
      </c>
      <c r="S3369" t="s">
        <v>7525</v>
      </c>
      <c r="T3369" t="s">
        <v>7525</v>
      </c>
      <c r="U3369" t="s">
        <v>13388</v>
      </c>
    </row>
    <row r="3370" spans="1:21" x14ac:dyDescent="0.2">
      <c r="A3370">
        <v>613</v>
      </c>
      <c r="B3370" t="s">
        <v>1697</v>
      </c>
      <c r="C3370" t="s">
        <v>18095</v>
      </c>
      <c r="D3370" t="s">
        <v>18096</v>
      </c>
      <c r="F3370" t="s">
        <v>9725</v>
      </c>
      <c r="G3370" t="s">
        <v>7763</v>
      </c>
      <c r="H3370" t="s">
        <v>4551</v>
      </c>
      <c r="I3370" t="s">
        <v>22206</v>
      </c>
      <c r="J3370" t="s">
        <v>5823</v>
      </c>
      <c r="K3370" t="s">
        <v>3422</v>
      </c>
      <c r="L3370" t="s">
        <v>18097</v>
      </c>
      <c r="M3370" t="s">
        <v>18098</v>
      </c>
      <c r="N3370" t="s">
        <v>5419</v>
      </c>
    </row>
    <row r="3371" spans="1:21" x14ac:dyDescent="0.2">
      <c r="A3371">
        <v>614</v>
      </c>
      <c r="B3371" t="s">
        <v>1697</v>
      </c>
      <c r="C3371" t="s">
        <v>18101</v>
      </c>
      <c r="D3371" t="s">
        <v>18102</v>
      </c>
      <c r="F3371" t="s">
        <v>9725</v>
      </c>
      <c r="G3371" t="s">
        <v>7763</v>
      </c>
      <c r="H3371" t="s">
        <v>4551</v>
      </c>
      <c r="I3371" t="s">
        <v>22206</v>
      </c>
      <c r="J3371" t="s">
        <v>5823</v>
      </c>
      <c r="K3371" t="s">
        <v>3422</v>
      </c>
      <c r="L3371" t="s">
        <v>18105</v>
      </c>
      <c r="M3371" t="s">
        <v>18106</v>
      </c>
      <c r="N3371" t="s">
        <v>5419</v>
      </c>
    </row>
    <row r="3372" spans="1:21" x14ac:dyDescent="0.2">
      <c r="A3372">
        <v>615</v>
      </c>
      <c r="B3372" t="s">
        <v>1697</v>
      </c>
      <c r="C3372" t="s">
        <v>5776</v>
      </c>
      <c r="D3372" t="s">
        <v>5202</v>
      </c>
      <c r="E3372" t="s">
        <v>20879</v>
      </c>
      <c r="F3372" t="s">
        <v>6837</v>
      </c>
      <c r="G3372" t="s">
        <v>3387</v>
      </c>
      <c r="H3372" t="s">
        <v>7245</v>
      </c>
      <c r="I3372" t="s">
        <v>5487</v>
      </c>
      <c r="J3372" t="s">
        <v>3671</v>
      </c>
      <c r="K3372" t="s">
        <v>3391</v>
      </c>
      <c r="L3372" t="s">
        <v>18410</v>
      </c>
      <c r="M3372" t="s">
        <v>5778</v>
      </c>
      <c r="O3372" t="s">
        <v>5779</v>
      </c>
      <c r="P3372">
        <v>81</v>
      </c>
      <c r="Q3372" t="s">
        <v>4362</v>
      </c>
      <c r="R3372">
        <v>242</v>
      </c>
      <c r="S3372" t="s">
        <v>18396</v>
      </c>
      <c r="T3372" t="s">
        <v>3811</v>
      </c>
      <c r="U3372" t="s">
        <v>3811</v>
      </c>
    </row>
    <row r="3373" spans="1:21" x14ac:dyDescent="0.2">
      <c r="A3373">
        <v>616</v>
      </c>
      <c r="B3373" t="s">
        <v>1697</v>
      </c>
      <c r="C3373" t="s">
        <v>18411</v>
      </c>
      <c r="D3373" t="s">
        <v>5202</v>
      </c>
      <c r="E3373" t="s">
        <v>20878</v>
      </c>
      <c r="F3373" t="s">
        <v>7919</v>
      </c>
      <c r="G3373" t="s">
        <v>21052</v>
      </c>
      <c r="H3373" t="s">
        <v>4658</v>
      </c>
      <c r="I3373" t="s">
        <v>5487</v>
      </c>
      <c r="J3373" t="s">
        <v>3963</v>
      </c>
      <c r="K3373" t="s">
        <v>3391</v>
      </c>
      <c r="L3373" t="s">
        <v>18413</v>
      </c>
      <c r="M3373" t="s">
        <v>18414</v>
      </c>
      <c r="O3373" t="s">
        <v>5779</v>
      </c>
      <c r="P3373">
        <v>81</v>
      </c>
      <c r="Q3373" t="s">
        <v>4362</v>
      </c>
      <c r="R3373">
        <v>242</v>
      </c>
      <c r="S3373" t="s">
        <v>18396</v>
      </c>
      <c r="T3373" t="s">
        <v>3811</v>
      </c>
      <c r="U3373" t="s">
        <v>3811</v>
      </c>
    </row>
    <row r="3374" spans="1:21" x14ac:dyDescent="0.2">
      <c r="A3374">
        <v>617</v>
      </c>
      <c r="B3374" t="s">
        <v>1697</v>
      </c>
      <c r="C3374" t="s">
        <v>18415</v>
      </c>
      <c r="D3374" t="s">
        <v>4678</v>
      </c>
      <c r="E3374" t="s">
        <v>20884</v>
      </c>
      <c r="F3374" t="s">
        <v>7954</v>
      </c>
      <c r="G3374" t="s">
        <v>7091</v>
      </c>
      <c r="H3374" t="s">
        <v>4174</v>
      </c>
      <c r="I3374" t="s">
        <v>22206</v>
      </c>
      <c r="J3374" t="s">
        <v>5823</v>
      </c>
      <c r="K3374" t="s">
        <v>6121</v>
      </c>
      <c r="L3374" t="s">
        <v>18416</v>
      </c>
      <c r="M3374" t="s">
        <v>18417</v>
      </c>
      <c r="O3374" t="s">
        <v>5779</v>
      </c>
      <c r="P3374">
        <v>81</v>
      </c>
      <c r="S3374" t="s">
        <v>18418</v>
      </c>
      <c r="T3374" t="s">
        <v>18418</v>
      </c>
      <c r="U3374" t="s">
        <v>18418</v>
      </c>
    </row>
    <row r="3375" spans="1:21" x14ac:dyDescent="0.2">
      <c r="A3375">
        <v>618</v>
      </c>
      <c r="B3375" t="s">
        <v>1697</v>
      </c>
      <c r="C3375" t="s">
        <v>18419</v>
      </c>
      <c r="D3375" t="s">
        <v>5202</v>
      </c>
      <c r="E3375" t="s">
        <v>20879</v>
      </c>
      <c r="F3375" t="s">
        <v>7919</v>
      </c>
      <c r="G3375" t="s">
        <v>9862</v>
      </c>
      <c r="H3375" t="s">
        <v>4174</v>
      </c>
      <c r="I3375" t="s">
        <v>22206</v>
      </c>
      <c r="J3375" t="s">
        <v>5823</v>
      </c>
      <c r="K3375" t="s">
        <v>3430</v>
      </c>
      <c r="L3375" t="s">
        <v>18420</v>
      </c>
      <c r="M3375" t="s">
        <v>18421</v>
      </c>
      <c r="O3375" t="s">
        <v>5753</v>
      </c>
      <c r="P3375">
        <v>18</v>
      </c>
      <c r="S3375" t="s">
        <v>7589</v>
      </c>
      <c r="T3375" t="s">
        <v>7589</v>
      </c>
      <c r="U3375" t="s">
        <v>7589</v>
      </c>
    </row>
    <row r="3376" spans="1:21" x14ac:dyDescent="0.2">
      <c r="A3376">
        <v>619</v>
      </c>
      <c r="B3376" t="s">
        <v>1697</v>
      </c>
      <c r="C3376" t="s">
        <v>18422</v>
      </c>
      <c r="D3376" t="s">
        <v>5202</v>
      </c>
      <c r="E3376" t="s">
        <v>20878</v>
      </c>
      <c r="F3376" t="s">
        <v>7919</v>
      </c>
      <c r="G3376" t="s">
        <v>7091</v>
      </c>
      <c r="H3376" t="s">
        <v>3945</v>
      </c>
      <c r="I3376" t="s">
        <v>22206</v>
      </c>
      <c r="J3376" t="s">
        <v>5823</v>
      </c>
      <c r="K3376" t="s">
        <v>3497</v>
      </c>
      <c r="L3376" t="s">
        <v>18423</v>
      </c>
      <c r="M3376" t="s">
        <v>18424</v>
      </c>
      <c r="O3376" t="s">
        <v>3598</v>
      </c>
      <c r="P3376">
        <v>95</v>
      </c>
      <c r="S3376" t="s">
        <v>3700</v>
      </c>
      <c r="T3376" t="s">
        <v>18425</v>
      </c>
      <c r="U3376" t="s">
        <v>18425</v>
      </c>
    </row>
    <row r="3377" spans="1:21" ht="165.75" x14ac:dyDescent="0.2">
      <c r="A3377">
        <v>620</v>
      </c>
      <c r="B3377" t="s">
        <v>1697</v>
      </c>
      <c r="C3377" t="s">
        <v>18426</v>
      </c>
      <c r="D3377" t="s">
        <v>4678</v>
      </c>
      <c r="E3377" t="s">
        <v>20884</v>
      </c>
      <c r="F3377" t="s">
        <v>8436</v>
      </c>
      <c r="G3377" t="s">
        <v>3387</v>
      </c>
      <c r="H3377" t="s">
        <v>4390</v>
      </c>
      <c r="I3377" t="s">
        <v>5820</v>
      </c>
      <c r="J3377" t="s">
        <v>5477</v>
      </c>
      <c r="K3377" t="s">
        <v>6121</v>
      </c>
      <c r="L3377" t="s">
        <v>18427</v>
      </c>
      <c r="M3377" t="s">
        <v>18428</v>
      </c>
      <c r="N3377" s="54" t="s">
        <v>18429</v>
      </c>
      <c r="O3377" t="s">
        <v>5826</v>
      </c>
      <c r="P3377">
        <v>62</v>
      </c>
      <c r="S3377" t="s">
        <v>9738</v>
      </c>
      <c r="T3377" t="s">
        <v>9738</v>
      </c>
      <c r="U3377" t="s">
        <v>9738</v>
      </c>
    </row>
    <row r="3378" spans="1:21" x14ac:dyDescent="0.2">
      <c r="A3378">
        <v>621</v>
      </c>
      <c r="B3378" t="s">
        <v>1697</v>
      </c>
      <c r="C3378" t="s">
        <v>18430</v>
      </c>
      <c r="D3378" t="s">
        <v>18431</v>
      </c>
      <c r="F3378" t="s">
        <v>3585</v>
      </c>
      <c r="G3378" t="s">
        <v>18349</v>
      </c>
      <c r="H3378" t="s">
        <v>5269</v>
      </c>
      <c r="I3378" t="s">
        <v>18432</v>
      </c>
      <c r="J3378" t="s">
        <v>3802</v>
      </c>
      <c r="K3378" t="s">
        <v>3422</v>
      </c>
      <c r="L3378" t="s">
        <v>21744</v>
      </c>
      <c r="M3378" t="s">
        <v>18433</v>
      </c>
      <c r="N3378" t="s">
        <v>21437</v>
      </c>
      <c r="Q3378" t="s">
        <v>4485</v>
      </c>
      <c r="R3378">
        <v>203</v>
      </c>
      <c r="S3378" t="s">
        <v>21355</v>
      </c>
      <c r="T3378" t="s">
        <v>21355</v>
      </c>
      <c r="U3378" t="s">
        <v>21355</v>
      </c>
    </row>
    <row r="3379" spans="1:21" x14ac:dyDescent="0.2">
      <c r="A3379">
        <v>622</v>
      </c>
      <c r="B3379" t="s">
        <v>1697</v>
      </c>
      <c r="C3379" t="s">
        <v>18435</v>
      </c>
      <c r="D3379" t="s">
        <v>18436</v>
      </c>
      <c r="F3379" t="s">
        <v>3585</v>
      </c>
      <c r="G3379" t="s">
        <v>14364</v>
      </c>
      <c r="H3379" t="s">
        <v>18593</v>
      </c>
      <c r="I3379" t="s">
        <v>22207</v>
      </c>
      <c r="J3379" t="s">
        <v>10346</v>
      </c>
      <c r="K3379" t="s">
        <v>5028</v>
      </c>
      <c r="L3379" t="s">
        <v>18437</v>
      </c>
      <c r="M3379" t="s">
        <v>18438</v>
      </c>
      <c r="O3379" t="s">
        <v>3598</v>
      </c>
      <c r="P3379">
        <v>95</v>
      </c>
      <c r="Q3379" t="s">
        <v>4485</v>
      </c>
      <c r="R3379">
        <v>203</v>
      </c>
      <c r="S3379" t="s">
        <v>18439</v>
      </c>
      <c r="T3379" t="s">
        <v>18439</v>
      </c>
      <c r="U3379" t="s">
        <v>10566</v>
      </c>
    </row>
    <row r="3380" spans="1:21" x14ac:dyDescent="0.2">
      <c r="A3380">
        <v>623</v>
      </c>
      <c r="B3380" t="s">
        <v>1697</v>
      </c>
      <c r="C3380" t="s">
        <v>18440</v>
      </c>
      <c r="D3380" t="s">
        <v>5202</v>
      </c>
      <c r="F3380" t="s">
        <v>7919</v>
      </c>
      <c r="G3380" t="s">
        <v>21053</v>
      </c>
      <c r="H3380" t="s">
        <v>4658</v>
      </c>
      <c r="I3380" t="s">
        <v>22206</v>
      </c>
      <c r="J3380" t="s">
        <v>5823</v>
      </c>
      <c r="K3380" t="s">
        <v>3545</v>
      </c>
      <c r="L3380" t="s">
        <v>18442</v>
      </c>
      <c r="M3380" t="s">
        <v>18443</v>
      </c>
      <c r="O3380" t="s">
        <v>3598</v>
      </c>
      <c r="P3380">
        <v>95</v>
      </c>
      <c r="S3380" t="s">
        <v>18444</v>
      </c>
      <c r="T3380" t="s">
        <v>18444</v>
      </c>
      <c r="U3380" t="s">
        <v>18444</v>
      </c>
    </row>
    <row r="3381" spans="1:21" x14ac:dyDescent="0.2">
      <c r="A3381">
        <v>624</v>
      </c>
      <c r="B3381" t="s">
        <v>1697</v>
      </c>
      <c r="C3381" t="s">
        <v>5828</v>
      </c>
      <c r="D3381" t="s">
        <v>12013</v>
      </c>
      <c r="F3381" t="s">
        <v>18445</v>
      </c>
      <c r="G3381" t="s">
        <v>21044</v>
      </c>
      <c r="H3381" t="s">
        <v>8442</v>
      </c>
      <c r="I3381" t="s">
        <v>4933</v>
      </c>
      <c r="J3381" t="s">
        <v>3827</v>
      </c>
      <c r="K3381" t="s">
        <v>3497</v>
      </c>
      <c r="L3381" t="s">
        <v>5830</v>
      </c>
      <c r="M3381" t="s">
        <v>5831</v>
      </c>
      <c r="N3381" t="s">
        <v>8512</v>
      </c>
      <c r="O3381" t="s">
        <v>3598</v>
      </c>
      <c r="P3381">
        <v>95</v>
      </c>
      <c r="Q3381" t="s">
        <v>4485</v>
      </c>
      <c r="R3381">
        <v>203</v>
      </c>
      <c r="S3381" t="s">
        <v>18444</v>
      </c>
      <c r="T3381" t="s">
        <v>18444</v>
      </c>
      <c r="U3381" t="s">
        <v>8202</v>
      </c>
    </row>
    <row r="3382" spans="1:21" x14ac:dyDescent="0.2">
      <c r="A3382">
        <v>625</v>
      </c>
      <c r="B3382" t="s">
        <v>1697</v>
      </c>
      <c r="C3382" t="s">
        <v>5814</v>
      </c>
      <c r="D3382" t="s">
        <v>5202</v>
      </c>
      <c r="F3382" t="s">
        <v>10362</v>
      </c>
      <c r="G3382" t="s">
        <v>4090</v>
      </c>
      <c r="H3382" t="s">
        <v>4174</v>
      </c>
      <c r="I3382" t="s">
        <v>22206</v>
      </c>
      <c r="J3382" t="s">
        <v>5823</v>
      </c>
      <c r="K3382" t="s">
        <v>3497</v>
      </c>
      <c r="L3382" t="s">
        <v>5815</v>
      </c>
      <c r="M3382" t="s">
        <v>5816</v>
      </c>
      <c r="O3382" t="s">
        <v>3598</v>
      </c>
      <c r="P3382">
        <v>95</v>
      </c>
      <c r="S3382" t="s">
        <v>18282</v>
      </c>
      <c r="T3382" t="s">
        <v>18282</v>
      </c>
      <c r="U3382" t="s">
        <v>18282</v>
      </c>
    </row>
    <row r="3383" spans="1:21" x14ac:dyDescent="0.2">
      <c r="A3383">
        <v>626</v>
      </c>
      <c r="B3383" t="s">
        <v>1697</v>
      </c>
      <c r="C3383" t="s">
        <v>18446</v>
      </c>
      <c r="F3383" t="s">
        <v>18447</v>
      </c>
      <c r="G3383" t="s">
        <v>3387</v>
      </c>
      <c r="H3383" t="s">
        <v>18448</v>
      </c>
      <c r="I3383" t="s">
        <v>4561</v>
      </c>
      <c r="J3383" t="s">
        <v>6431</v>
      </c>
      <c r="K3383" t="s">
        <v>3497</v>
      </c>
      <c r="L3383" t="s">
        <v>18449</v>
      </c>
      <c r="M3383" t="s">
        <v>18450</v>
      </c>
      <c r="N3383" t="s">
        <v>8512</v>
      </c>
      <c r="O3383" t="s">
        <v>5826</v>
      </c>
      <c r="P3383">
        <v>62</v>
      </c>
      <c r="Q3383" t="s">
        <v>4554</v>
      </c>
      <c r="R3383">
        <v>162</v>
      </c>
      <c r="S3383" t="s">
        <v>18451</v>
      </c>
      <c r="T3383" t="s">
        <v>18451</v>
      </c>
      <c r="U3383" t="s">
        <v>4470</v>
      </c>
    </row>
    <row r="3384" spans="1:21" x14ac:dyDescent="0.2">
      <c r="A3384">
        <v>627</v>
      </c>
      <c r="B3384" t="s">
        <v>1697</v>
      </c>
      <c r="C3384" t="s">
        <v>18452</v>
      </c>
      <c r="D3384" t="s">
        <v>18453</v>
      </c>
      <c r="F3384" t="s">
        <v>18454</v>
      </c>
      <c r="G3384" t="s">
        <v>6905</v>
      </c>
      <c r="H3384" t="s">
        <v>7018</v>
      </c>
      <c r="I3384" t="s">
        <v>22207</v>
      </c>
      <c r="J3384" t="s">
        <v>3725</v>
      </c>
      <c r="K3384" t="s">
        <v>3497</v>
      </c>
      <c r="L3384" t="s">
        <v>18455</v>
      </c>
      <c r="M3384" t="s">
        <v>18456</v>
      </c>
      <c r="O3384" t="s">
        <v>5826</v>
      </c>
      <c r="P3384">
        <v>62</v>
      </c>
      <c r="Q3384" t="s">
        <v>4554</v>
      </c>
      <c r="R3384">
        <v>162</v>
      </c>
      <c r="S3384" t="s">
        <v>18451</v>
      </c>
      <c r="T3384" t="s">
        <v>18451</v>
      </c>
      <c r="U3384" t="s">
        <v>4470</v>
      </c>
    </row>
    <row r="3385" spans="1:21" x14ac:dyDescent="0.2">
      <c r="A3385">
        <v>628</v>
      </c>
      <c r="B3385" t="s">
        <v>1697</v>
      </c>
      <c r="C3385" t="s">
        <v>18457</v>
      </c>
      <c r="D3385" t="s">
        <v>9909</v>
      </c>
      <c r="F3385" t="s">
        <v>8441</v>
      </c>
      <c r="G3385" t="s">
        <v>3387</v>
      </c>
      <c r="H3385" t="s">
        <v>9105</v>
      </c>
      <c r="I3385" t="s">
        <v>4561</v>
      </c>
      <c r="J3385" t="s">
        <v>6825</v>
      </c>
      <c r="K3385" t="s">
        <v>3545</v>
      </c>
      <c r="L3385" t="s">
        <v>18458</v>
      </c>
      <c r="M3385" t="s">
        <v>18459</v>
      </c>
      <c r="N3385" t="s">
        <v>8512</v>
      </c>
      <c r="O3385" t="s">
        <v>4421</v>
      </c>
      <c r="P3385">
        <v>61</v>
      </c>
      <c r="Q3385" t="s">
        <v>4554</v>
      </c>
      <c r="R3385">
        <v>162</v>
      </c>
      <c r="S3385" t="s">
        <v>18460</v>
      </c>
      <c r="T3385" t="s">
        <v>18460</v>
      </c>
      <c r="U3385" t="s">
        <v>3632</v>
      </c>
    </row>
    <row r="3386" spans="1:21" x14ac:dyDescent="0.2">
      <c r="A3386">
        <v>629</v>
      </c>
      <c r="B3386" t="s">
        <v>1697</v>
      </c>
      <c r="C3386" t="s">
        <v>18461</v>
      </c>
      <c r="D3386" t="s">
        <v>18462</v>
      </c>
      <c r="F3386" t="s">
        <v>8441</v>
      </c>
      <c r="G3386" t="s">
        <v>3387</v>
      </c>
      <c r="H3386" t="s">
        <v>6824</v>
      </c>
      <c r="I3386" t="s">
        <v>22206</v>
      </c>
      <c r="J3386" t="s">
        <v>5823</v>
      </c>
      <c r="K3386" t="s">
        <v>3545</v>
      </c>
      <c r="L3386" t="s">
        <v>18463</v>
      </c>
      <c r="M3386" t="s">
        <v>18464</v>
      </c>
      <c r="O3386" t="s">
        <v>4421</v>
      </c>
      <c r="P3386">
        <v>61</v>
      </c>
      <c r="S3386" t="s">
        <v>18465</v>
      </c>
      <c r="T3386" t="s">
        <v>18466</v>
      </c>
      <c r="U3386" t="s">
        <v>18466</v>
      </c>
    </row>
    <row r="3387" spans="1:21" x14ac:dyDescent="0.2">
      <c r="A3387">
        <v>631</v>
      </c>
      <c r="B3387" t="s">
        <v>1697</v>
      </c>
      <c r="C3387" t="s">
        <v>18467</v>
      </c>
      <c r="D3387" t="s">
        <v>18468</v>
      </c>
      <c r="F3387" t="s">
        <v>3386</v>
      </c>
      <c r="G3387" t="s">
        <v>3535</v>
      </c>
      <c r="H3387" t="s">
        <v>3723</v>
      </c>
      <c r="I3387" t="s">
        <v>9059</v>
      </c>
      <c r="J3387" t="s">
        <v>3802</v>
      </c>
      <c r="K3387" t="s">
        <v>3422</v>
      </c>
      <c r="L3387" t="s">
        <v>18469</v>
      </c>
      <c r="M3387" t="s">
        <v>18470</v>
      </c>
      <c r="N3387" t="s">
        <v>8512</v>
      </c>
      <c r="O3387" t="s">
        <v>9625</v>
      </c>
      <c r="P3387">
        <v>44</v>
      </c>
      <c r="Q3387" t="s">
        <v>4362</v>
      </c>
      <c r="R3387">
        <v>242</v>
      </c>
      <c r="S3387" t="s">
        <v>11880</v>
      </c>
      <c r="T3387" t="s">
        <v>11880</v>
      </c>
      <c r="U3387" t="s">
        <v>18471</v>
      </c>
    </row>
    <row r="3388" spans="1:21" x14ac:dyDescent="0.2">
      <c r="A3388">
        <v>632</v>
      </c>
      <c r="B3388" t="s">
        <v>1697</v>
      </c>
      <c r="C3388" t="s">
        <v>18472</v>
      </c>
      <c r="D3388" t="s">
        <v>18473</v>
      </c>
      <c r="F3388" t="s">
        <v>3585</v>
      </c>
      <c r="G3388" t="s">
        <v>3885</v>
      </c>
      <c r="H3388" t="s">
        <v>5410</v>
      </c>
      <c r="I3388" t="s">
        <v>9016</v>
      </c>
      <c r="J3388" t="s">
        <v>4024</v>
      </c>
      <c r="K3388" t="s">
        <v>5028</v>
      </c>
      <c r="L3388" t="s">
        <v>18474</v>
      </c>
      <c r="M3388" t="s">
        <v>18475</v>
      </c>
      <c r="N3388" t="s">
        <v>8512</v>
      </c>
      <c r="O3388" t="s">
        <v>9625</v>
      </c>
      <c r="P3388">
        <v>44</v>
      </c>
      <c r="Q3388" t="s">
        <v>4362</v>
      </c>
      <c r="R3388">
        <v>242</v>
      </c>
      <c r="S3388" t="s">
        <v>18476</v>
      </c>
      <c r="T3388" t="s">
        <v>18476</v>
      </c>
      <c r="U3388" t="s">
        <v>6835</v>
      </c>
    </row>
    <row r="3389" spans="1:21" x14ac:dyDescent="0.2">
      <c r="A3389">
        <v>633</v>
      </c>
      <c r="B3389" t="s">
        <v>1697</v>
      </c>
      <c r="C3389" t="s">
        <v>18477</v>
      </c>
      <c r="D3389" t="s">
        <v>18478</v>
      </c>
      <c r="F3389" t="s">
        <v>11428</v>
      </c>
      <c r="G3389" t="s">
        <v>3387</v>
      </c>
      <c r="H3389" t="s">
        <v>8247</v>
      </c>
      <c r="I3389" t="s">
        <v>5631</v>
      </c>
      <c r="J3389" t="s">
        <v>3467</v>
      </c>
      <c r="K3389" t="s">
        <v>5028</v>
      </c>
      <c r="L3389" t="s">
        <v>18479</v>
      </c>
      <c r="M3389" t="s">
        <v>18480</v>
      </c>
      <c r="N3389" t="s">
        <v>8512</v>
      </c>
      <c r="O3389" t="s">
        <v>9625</v>
      </c>
      <c r="P3389">
        <v>44</v>
      </c>
      <c r="Q3389" t="s">
        <v>4362</v>
      </c>
      <c r="R3389">
        <v>242</v>
      </c>
      <c r="S3389" t="s">
        <v>18481</v>
      </c>
      <c r="T3389" t="s">
        <v>18481</v>
      </c>
      <c r="U3389" t="s">
        <v>3607</v>
      </c>
    </row>
    <row r="3390" spans="1:21" x14ac:dyDescent="0.2">
      <c r="A3390">
        <v>635</v>
      </c>
      <c r="B3390" t="s">
        <v>1697</v>
      </c>
      <c r="C3390" t="s">
        <v>18482</v>
      </c>
      <c r="D3390" t="s">
        <v>18483</v>
      </c>
      <c r="F3390" t="s">
        <v>3585</v>
      </c>
      <c r="G3390" t="s">
        <v>3387</v>
      </c>
      <c r="H3390" t="s">
        <v>3819</v>
      </c>
      <c r="I3390" t="s">
        <v>9016</v>
      </c>
      <c r="J3390" t="s">
        <v>3914</v>
      </c>
      <c r="K3390" t="s">
        <v>3497</v>
      </c>
      <c r="L3390" t="s">
        <v>18484</v>
      </c>
      <c r="M3390" t="s">
        <v>18485</v>
      </c>
      <c r="N3390" t="s">
        <v>8512</v>
      </c>
      <c r="O3390" t="s">
        <v>7707</v>
      </c>
      <c r="P3390">
        <v>44</v>
      </c>
      <c r="Q3390" t="s">
        <v>4362</v>
      </c>
      <c r="R3390">
        <v>242</v>
      </c>
      <c r="S3390" t="s">
        <v>18486</v>
      </c>
      <c r="T3390" t="s">
        <v>18486</v>
      </c>
      <c r="U3390" t="s">
        <v>6835</v>
      </c>
    </row>
    <row r="3391" spans="1:21" x14ac:dyDescent="0.2">
      <c r="A3391">
        <v>636</v>
      </c>
      <c r="B3391" t="s">
        <v>1697</v>
      </c>
      <c r="C3391" t="s">
        <v>18487</v>
      </c>
      <c r="D3391" t="s">
        <v>18488</v>
      </c>
      <c r="F3391" t="s">
        <v>3585</v>
      </c>
      <c r="G3391" t="s">
        <v>7225</v>
      </c>
      <c r="H3391" t="s">
        <v>5767</v>
      </c>
      <c r="I3391" t="s">
        <v>8607</v>
      </c>
      <c r="J3391" t="s">
        <v>10118</v>
      </c>
      <c r="K3391" t="s">
        <v>3545</v>
      </c>
      <c r="L3391" t="s">
        <v>18489</v>
      </c>
      <c r="M3391" t="s">
        <v>18490</v>
      </c>
      <c r="O3391" t="s">
        <v>7707</v>
      </c>
      <c r="P3391">
        <v>44</v>
      </c>
      <c r="Q3391" t="s">
        <v>4362</v>
      </c>
      <c r="R3391">
        <v>242</v>
      </c>
      <c r="S3391" t="s">
        <v>5578</v>
      </c>
      <c r="T3391" t="s">
        <v>5578</v>
      </c>
      <c r="U3391" t="s">
        <v>9005</v>
      </c>
    </row>
    <row r="3392" spans="1:21" x14ac:dyDescent="0.2">
      <c r="A3392">
        <v>637</v>
      </c>
      <c r="B3392" t="s">
        <v>1697</v>
      </c>
      <c r="C3392" t="s">
        <v>18491</v>
      </c>
      <c r="D3392" t="s">
        <v>18492</v>
      </c>
      <c r="F3392" t="s">
        <v>3552</v>
      </c>
      <c r="G3392" t="s">
        <v>3387</v>
      </c>
      <c r="H3392" t="s">
        <v>12936</v>
      </c>
      <c r="I3392" t="s">
        <v>9016</v>
      </c>
      <c r="J3392" t="s">
        <v>3544</v>
      </c>
      <c r="K3392" t="s">
        <v>3545</v>
      </c>
      <c r="L3392" t="s">
        <v>18493</v>
      </c>
      <c r="M3392" t="s">
        <v>18494</v>
      </c>
      <c r="N3392" t="s">
        <v>8512</v>
      </c>
      <c r="Q3392" t="s">
        <v>4362</v>
      </c>
      <c r="R3392">
        <v>242</v>
      </c>
      <c r="S3392" t="s">
        <v>9279</v>
      </c>
      <c r="T3392" t="s">
        <v>9279</v>
      </c>
      <c r="U3392" t="s">
        <v>8004</v>
      </c>
    </row>
    <row r="3393" spans="1:21" x14ac:dyDescent="0.2">
      <c r="A3393">
        <v>638</v>
      </c>
      <c r="B3393" t="s">
        <v>1697</v>
      </c>
      <c r="C3393" t="s">
        <v>18495</v>
      </c>
      <c r="D3393" t="s">
        <v>18496</v>
      </c>
      <c r="F3393" t="s">
        <v>3552</v>
      </c>
      <c r="G3393" t="s">
        <v>7521</v>
      </c>
      <c r="H3393" t="s">
        <v>21745</v>
      </c>
      <c r="I3393" t="s">
        <v>9016</v>
      </c>
      <c r="J3393" t="s">
        <v>8631</v>
      </c>
      <c r="K3393" t="s">
        <v>3545</v>
      </c>
      <c r="L3393" t="s">
        <v>18497</v>
      </c>
      <c r="M3393" t="s">
        <v>18498</v>
      </c>
      <c r="N3393" t="s">
        <v>3433</v>
      </c>
      <c r="O3393" t="s">
        <v>9625</v>
      </c>
      <c r="P3393">
        <v>44</v>
      </c>
      <c r="Q3393" t="s">
        <v>4362</v>
      </c>
      <c r="R3393">
        <v>242</v>
      </c>
      <c r="S3393" t="s">
        <v>9279</v>
      </c>
      <c r="T3393" t="s">
        <v>9279</v>
      </c>
      <c r="U3393" t="s">
        <v>6835</v>
      </c>
    </row>
    <row r="3394" spans="1:21" x14ac:dyDescent="0.2">
      <c r="A3394">
        <v>639</v>
      </c>
      <c r="B3394" t="s">
        <v>1697</v>
      </c>
      <c r="C3394" t="s">
        <v>18499</v>
      </c>
      <c r="D3394" t="s">
        <v>18500</v>
      </c>
      <c r="F3394" t="s">
        <v>6012</v>
      </c>
      <c r="G3394" t="s">
        <v>3387</v>
      </c>
      <c r="H3394" t="s">
        <v>4722</v>
      </c>
      <c r="I3394" t="s">
        <v>9420</v>
      </c>
      <c r="J3394" t="s">
        <v>9289</v>
      </c>
      <c r="K3394" t="s">
        <v>3545</v>
      </c>
      <c r="L3394" t="s">
        <v>18501</v>
      </c>
      <c r="M3394" t="s">
        <v>18502</v>
      </c>
      <c r="O3394" t="s">
        <v>9625</v>
      </c>
      <c r="P3394">
        <v>44</v>
      </c>
      <c r="Q3394" t="s">
        <v>4362</v>
      </c>
      <c r="R3394">
        <v>242</v>
      </c>
      <c r="S3394" t="s">
        <v>10074</v>
      </c>
      <c r="T3394" t="s">
        <v>10074</v>
      </c>
      <c r="U3394" t="s">
        <v>6835</v>
      </c>
    </row>
    <row r="3395" spans="1:21" x14ac:dyDescent="0.2">
      <c r="A3395">
        <v>640</v>
      </c>
      <c r="B3395" t="s">
        <v>1697</v>
      </c>
      <c r="C3395" t="s">
        <v>18503</v>
      </c>
      <c r="D3395" t="s">
        <v>4678</v>
      </c>
      <c r="E3395" t="s">
        <v>20884</v>
      </c>
      <c r="F3395" t="s">
        <v>8436</v>
      </c>
      <c r="G3395" t="s">
        <v>3387</v>
      </c>
      <c r="H3395" t="s">
        <v>4174</v>
      </c>
      <c r="I3395" t="s">
        <v>22206</v>
      </c>
      <c r="J3395" t="s">
        <v>5823</v>
      </c>
      <c r="K3395" t="s">
        <v>6121</v>
      </c>
      <c r="L3395" t="s">
        <v>18504</v>
      </c>
      <c r="M3395" t="s">
        <v>18505</v>
      </c>
      <c r="O3395" t="s">
        <v>4421</v>
      </c>
      <c r="P3395">
        <v>61</v>
      </c>
      <c r="S3395" t="s">
        <v>7838</v>
      </c>
      <c r="T3395" t="s">
        <v>7838</v>
      </c>
      <c r="U3395" t="s">
        <v>7838</v>
      </c>
    </row>
    <row r="3396" spans="1:21" x14ac:dyDescent="0.2">
      <c r="A3396">
        <v>641</v>
      </c>
      <c r="B3396" t="s">
        <v>1697</v>
      </c>
      <c r="C3396" t="s">
        <v>18506</v>
      </c>
      <c r="D3396" t="s">
        <v>5658</v>
      </c>
      <c r="F3396" t="s">
        <v>8564</v>
      </c>
      <c r="G3396" t="s">
        <v>3825</v>
      </c>
      <c r="H3396" t="s">
        <v>3945</v>
      </c>
      <c r="I3396" t="s">
        <v>5631</v>
      </c>
      <c r="J3396" t="s">
        <v>3679</v>
      </c>
      <c r="K3396" t="s">
        <v>5028</v>
      </c>
      <c r="L3396" t="s">
        <v>18507</v>
      </c>
      <c r="M3396" t="s">
        <v>18508</v>
      </c>
      <c r="O3396" t="s">
        <v>7707</v>
      </c>
      <c r="P3396">
        <v>44</v>
      </c>
      <c r="Q3396" t="s">
        <v>4362</v>
      </c>
      <c r="R3396">
        <v>242</v>
      </c>
      <c r="S3396" t="s">
        <v>18509</v>
      </c>
      <c r="T3396" t="s">
        <v>11526</v>
      </c>
      <c r="U3396" t="s">
        <v>11526</v>
      </c>
    </row>
    <row r="3397" spans="1:21" x14ac:dyDescent="0.2">
      <c r="A3397">
        <v>642</v>
      </c>
      <c r="B3397" t="s">
        <v>1697</v>
      </c>
      <c r="C3397" t="s">
        <v>5872</v>
      </c>
      <c r="D3397" t="s">
        <v>5202</v>
      </c>
      <c r="E3397" t="s">
        <v>20879</v>
      </c>
      <c r="F3397" t="s">
        <v>9751</v>
      </c>
      <c r="G3397" t="s">
        <v>5547</v>
      </c>
      <c r="H3397" t="s">
        <v>20981</v>
      </c>
      <c r="I3397" t="s">
        <v>4561</v>
      </c>
      <c r="J3397" t="s">
        <v>3411</v>
      </c>
      <c r="K3397" t="s">
        <v>3497</v>
      </c>
      <c r="L3397" t="s">
        <v>5873</v>
      </c>
      <c r="M3397" t="s">
        <v>5874</v>
      </c>
      <c r="O3397" t="s">
        <v>4421</v>
      </c>
      <c r="P3397">
        <v>61</v>
      </c>
      <c r="Q3397" t="s">
        <v>5925</v>
      </c>
      <c r="R3397">
        <v>163</v>
      </c>
      <c r="S3397" t="s">
        <v>18510</v>
      </c>
      <c r="T3397" t="s">
        <v>5332</v>
      </c>
      <c r="U3397" t="s">
        <v>5332</v>
      </c>
    </row>
    <row r="3398" spans="1:21" x14ac:dyDescent="0.2">
      <c r="A3398">
        <v>643</v>
      </c>
      <c r="B3398" t="s">
        <v>1697</v>
      </c>
      <c r="C3398" t="s">
        <v>18511</v>
      </c>
      <c r="D3398" t="s">
        <v>5202</v>
      </c>
      <c r="E3398" t="s">
        <v>20879</v>
      </c>
      <c r="F3398" t="s">
        <v>8927</v>
      </c>
      <c r="G3398" t="s">
        <v>5547</v>
      </c>
      <c r="H3398" t="s">
        <v>3945</v>
      </c>
      <c r="I3398" t="s">
        <v>22207</v>
      </c>
      <c r="J3398" t="s">
        <v>3963</v>
      </c>
      <c r="K3398" t="s">
        <v>3497</v>
      </c>
      <c r="L3398" t="s">
        <v>18512</v>
      </c>
      <c r="M3398" t="s">
        <v>18513</v>
      </c>
      <c r="O3398" t="s">
        <v>4421</v>
      </c>
      <c r="P3398">
        <v>61</v>
      </c>
      <c r="Q3398" t="s">
        <v>4554</v>
      </c>
      <c r="R3398">
        <v>162</v>
      </c>
      <c r="S3398" t="s">
        <v>18510</v>
      </c>
      <c r="T3398" t="s">
        <v>18510</v>
      </c>
      <c r="U3398" t="s">
        <v>18510</v>
      </c>
    </row>
    <row r="3399" spans="1:21" x14ac:dyDescent="0.2">
      <c r="A3399">
        <v>644</v>
      </c>
      <c r="B3399" t="s">
        <v>1697</v>
      </c>
      <c r="C3399" t="s">
        <v>18514</v>
      </c>
      <c r="D3399" t="s">
        <v>18515</v>
      </c>
      <c r="F3399" t="s">
        <v>18516</v>
      </c>
      <c r="G3399" t="s">
        <v>7265</v>
      </c>
      <c r="H3399" t="s">
        <v>8442</v>
      </c>
      <c r="I3399" t="s">
        <v>18517</v>
      </c>
      <c r="J3399" t="s">
        <v>3611</v>
      </c>
      <c r="K3399" t="s">
        <v>3430</v>
      </c>
      <c r="L3399" t="s">
        <v>18518</v>
      </c>
      <c r="M3399" t="s">
        <v>18519</v>
      </c>
      <c r="N3399" t="s">
        <v>8512</v>
      </c>
      <c r="O3399" t="s">
        <v>4421</v>
      </c>
      <c r="P3399">
        <v>61</v>
      </c>
      <c r="Q3399" t="s">
        <v>4554</v>
      </c>
      <c r="R3399">
        <v>162</v>
      </c>
      <c r="S3399" t="s">
        <v>18520</v>
      </c>
      <c r="T3399" t="s">
        <v>18520</v>
      </c>
      <c r="U3399" t="s">
        <v>6352</v>
      </c>
    </row>
    <row r="3400" spans="1:21" x14ac:dyDescent="0.2">
      <c r="A3400">
        <v>646</v>
      </c>
      <c r="B3400" t="s">
        <v>1697</v>
      </c>
      <c r="C3400" t="s">
        <v>18146</v>
      </c>
      <c r="D3400" t="s">
        <v>18521</v>
      </c>
      <c r="F3400" t="s">
        <v>9700</v>
      </c>
      <c r="G3400" t="s">
        <v>3387</v>
      </c>
      <c r="H3400" t="s">
        <v>18522</v>
      </c>
      <c r="I3400" t="s">
        <v>22206</v>
      </c>
      <c r="J3400" t="s">
        <v>22225</v>
      </c>
      <c r="K3400" t="s">
        <v>3497</v>
      </c>
      <c r="L3400" t="s">
        <v>18523</v>
      </c>
      <c r="M3400" t="s">
        <v>18524</v>
      </c>
      <c r="N3400" t="s">
        <v>3017</v>
      </c>
      <c r="S3400" t="s">
        <v>18525</v>
      </c>
      <c r="T3400" t="s">
        <v>18525</v>
      </c>
      <c r="U3400" t="s">
        <v>18525</v>
      </c>
    </row>
    <row r="3401" spans="1:21" x14ac:dyDescent="0.2">
      <c r="A3401">
        <v>647</v>
      </c>
      <c r="B3401" t="s">
        <v>1697</v>
      </c>
      <c r="C3401" t="s">
        <v>18526</v>
      </c>
      <c r="D3401" t="s">
        <v>18527</v>
      </c>
      <c r="F3401" t="s">
        <v>8441</v>
      </c>
      <c r="G3401" t="s">
        <v>3885</v>
      </c>
      <c r="H3401" t="s">
        <v>21746</v>
      </c>
      <c r="I3401" t="s">
        <v>18528</v>
      </c>
      <c r="J3401" t="s">
        <v>4474</v>
      </c>
      <c r="K3401" t="s">
        <v>3545</v>
      </c>
      <c r="L3401" t="s">
        <v>18529</v>
      </c>
      <c r="M3401" t="s">
        <v>18530</v>
      </c>
      <c r="N3401" t="s">
        <v>4529</v>
      </c>
      <c r="O3401" t="s">
        <v>4421</v>
      </c>
      <c r="P3401">
        <v>61</v>
      </c>
      <c r="Q3401" t="s">
        <v>4554</v>
      </c>
      <c r="R3401">
        <v>162</v>
      </c>
      <c r="S3401" t="s">
        <v>6463</v>
      </c>
      <c r="T3401" t="s">
        <v>6463</v>
      </c>
      <c r="U3401" t="s">
        <v>9766</v>
      </c>
    </row>
    <row r="3402" spans="1:21" x14ac:dyDescent="0.2">
      <c r="A3402">
        <v>648</v>
      </c>
      <c r="B3402" t="s">
        <v>1697</v>
      </c>
      <c r="C3402" t="s">
        <v>18531</v>
      </c>
      <c r="D3402" t="s">
        <v>18532</v>
      </c>
      <c r="F3402" t="s">
        <v>3585</v>
      </c>
      <c r="G3402" t="s">
        <v>11318</v>
      </c>
      <c r="H3402" t="s">
        <v>21045</v>
      </c>
      <c r="I3402" t="s">
        <v>7878</v>
      </c>
      <c r="J3402" t="s">
        <v>3671</v>
      </c>
      <c r="K3402" t="s">
        <v>3545</v>
      </c>
      <c r="L3402" t="s">
        <v>18533</v>
      </c>
      <c r="M3402" t="s">
        <v>18534</v>
      </c>
      <c r="N3402" t="s">
        <v>8512</v>
      </c>
      <c r="O3402" t="s">
        <v>5370</v>
      </c>
      <c r="P3402">
        <v>52</v>
      </c>
      <c r="Q3402" t="s">
        <v>5178</v>
      </c>
      <c r="R3402">
        <v>151</v>
      </c>
      <c r="S3402" t="s">
        <v>9078</v>
      </c>
      <c r="T3402" t="s">
        <v>9078</v>
      </c>
      <c r="U3402" t="s">
        <v>3682</v>
      </c>
    </row>
    <row r="3403" spans="1:21" x14ac:dyDescent="0.2">
      <c r="A3403">
        <v>649</v>
      </c>
      <c r="B3403" t="s">
        <v>1697</v>
      </c>
      <c r="C3403" t="s">
        <v>18535</v>
      </c>
      <c r="D3403" t="s">
        <v>18536</v>
      </c>
      <c r="F3403" t="s">
        <v>18537</v>
      </c>
      <c r="G3403" t="s">
        <v>7225</v>
      </c>
      <c r="H3403" t="s">
        <v>4031</v>
      </c>
      <c r="I3403" t="s">
        <v>3428</v>
      </c>
      <c r="J3403" t="s">
        <v>10346</v>
      </c>
      <c r="K3403" t="s">
        <v>3545</v>
      </c>
      <c r="L3403" t="s">
        <v>18538</v>
      </c>
      <c r="M3403" t="s">
        <v>18539</v>
      </c>
      <c r="N3403" t="s">
        <v>8512</v>
      </c>
      <c r="O3403" t="s">
        <v>4421</v>
      </c>
      <c r="P3403">
        <v>61</v>
      </c>
      <c r="Q3403" t="s">
        <v>4554</v>
      </c>
      <c r="R3403">
        <v>162</v>
      </c>
      <c r="S3403" t="s">
        <v>9168</v>
      </c>
      <c r="T3403" t="s">
        <v>9168</v>
      </c>
      <c r="U3403" t="s">
        <v>13388</v>
      </c>
    </row>
    <row r="3404" spans="1:21" x14ac:dyDescent="0.2">
      <c r="A3404">
        <v>650</v>
      </c>
      <c r="B3404" t="s">
        <v>1697</v>
      </c>
      <c r="C3404" t="s">
        <v>18540</v>
      </c>
      <c r="D3404" t="s">
        <v>18541</v>
      </c>
      <c r="F3404" t="s">
        <v>6687</v>
      </c>
      <c r="G3404" t="s">
        <v>4016</v>
      </c>
      <c r="H3404" t="s">
        <v>7748</v>
      </c>
      <c r="I3404" t="s">
        <v>4618</v>
      </c>
      <c r="J3404" t="s">
        <v>6376</v>
      </c>
      <c r="K3404" t="s">
        <v>3545</v>
      </c>
      <c r="L3404" t="s">
        <v>18542</v>
      </c>
      <c r="M3404" t="s">
        <v>18543</v>
      </c>
      <c r="N3404" t="s">
        <v>3394</v>
      </c>
      <c r="O3404" t="s">
        <v>4421</v>
      </c>
      <c r="P3404">
        <v>65</v>
      </c>
      <c r="Q3404" t="s">
        <v>5925</v>
      </c>
      <c r="R3404">
        <v>160</v>
      </c>
      <c r="S3404" t="s">
        <v>9712</v>
      </c>
      <c r="T3404" t="s">
        <v>9712</v>
      </c>
      <c r="U3404" t="s">
        <v>4119</v>
      </c>
    </row>
    <row r="3405" spans="1:21" x14ac:dyDescent="0.2">
      <c r="A3405">
        <v>651</v>
      </c>
      <c r="B3405" t="s">
        <v>1697</v>
      </c>
      <c r="C3405" t="s">
        <v>18544</v>
      </c>
      <c r="D3405" t="s">
        <v>18545</v>
      </c>
      <c r="F3405" t="s">
        <v>13044</v>
      </c>
      <c r="G3405" t="s">
        <v>3747</v>
      </c>
      <c r="H3405" t="s">
        <v>5606</v>
      </c>
      <c r="I3405" t="s">
        <v>18638</v>
      </c>
      <c r="J3405" t="s">
        <v>21054</v>
      </c>
      <c r="K3405" t="s">
        <v>3545</v>
      </c>
      <c r="L3405" t="s">
        <v>18546</v>
      </c>
      <c r="M3405" t="s">
        <v>18547</v>
      </c>
      <c r="O3405" t="s">
        <v>4421</v>
      </c>
      <c r="P3405">
        <v>65</v>
      </c>
      <c r="Q3405" t="s">
        <v>5925</v>
      </c>
      <c r="R3405">
        <v>160</v>
      </c>
      <c r="S3405" t="s">
        <v>18548</v>
      </c>
      <c r="T3405" t="s">
        <v>18548</v>
      </c>
      <c r="U3405" t="s">
        <v>3891</v>
      </c>
    </row>
    <row r="3406" spans="1:21" x14ac:dyDescent="0.2">
      <c r="A3406">
        <v>652</v>
      </c>
      <c r="B3406" t="s">
        <v>1697</v>
      </c>
      <c r="C3406" t="s">
        <v>18549</v>
      </c>
      <c r="D3406" t="s">
        <v>18550</v>
      </c>
      <c r="F3406" t="s">
        <v>13044</v>
      </c>
      <c r="G3406" t="s">
        <v>21747</v>
      </c>
      <c r="H3406" t="s">
        <v>21748</v>
      </c>
      <c r="I3406" t="s">
        <v>4168</v>
      </c>
      <c r="J3406" t="s">
        <v>4474</v>
      </c>
      <c r="K3406" t="s">
        <v>3391</v>
      </c>
      <c r="L3406" t="s">
        <v>18551</v>
      </c>
      <c r="M3406" t="s">
        <v>7100</v>
      </c>
      <c r="O3406" t="s">
        <v>5826</v>
      </c>
      <c r="P3406">
        <v>63</v>
      </c>
      <c r="Q3406" t="s">
        <v>5925</v>
      </c>
      <c r="R3406">
        <v>160</v>
      </c>
      <c r="S3406" t="s">
        <v>18548</v>
      </c>
      <c r="T3406" t="s">
        <v>18548</v>
      </c>
      <c r="U3406" t="s">
        <v>4128</v>
      </c>
    </row>
    <row r="3407" spans="1:21" x14ac:dyDescent="0.2">
      <c r="A3407">
        <v>653</v>
      </c>
      <c r="B3407" t="s">
        <v>1697</v>
      </c>
      <c r="C3407" t="s">
        <v>18552</v>
      </c>
      <c r="D3407" t="s">
        <v>18553</v>
      </c>
      <c r="F3407" t="s">
        <v>6687</v>
      </c>
      <c r="G3407" t="s">
        <v>3387</v>
      </c>
      <c r="H3407" t="s">
        <v>21749</v>
      </c>
      <c r="I3407" t="s">
        <v>3627</v>
      </c>
      <c r="J3407" t="s">
        <v>3544</v>
      </c>
      <c r="K3407" t="s">
        <v>3497</v>
      </c>
      <c r="L3407" t="s">
        <v>18554</v>
      </c>
      <c r="M3407" t="s">
        <v>18555</v>
      </c>
      <c r="N3407" t="s">
        <v>3433</v>
      </c>
      <c r="O3407" t="s">
        <v>4421</v>
      </c>
      <c r="P3407">
        <v>60</v>
      </c>
      <c r="Q3407" t="s">
        <v>5925</v>
      </c>
      <c r="R3407">
        <v>163</v>
      </c>
      <c r="S3407" t="s">
        <v>18434</v>
      </c>
      <c r="T3407" t="s">
        <v>18434</v>
      </c>
      <c r="U3407" t="s">
        <v>3471</v>
      </c>
    </row>
    <row r="3408" spans="1:21" x14ac:dyDescent="0.2">
      <c r="A3408">
        <v>654</v>
      </c>
      <c r="B3408" t="s">
        <v>1697</v>
      </c>
      <c r="C3408" t="s">
        <v>23121</v>
      </c>
      <c r="D3408" t="s">
        <v>18556</v>
      </c>
      <c r="F3408" t="s">
        <v>18557</v>
      </c>
      <c r="G3408" t="s">
        <v>3542</v>
      </c>
      <c r="H3408" t="s">
        <v>18558</v>
      </c>
      <c r="I3408" t="s">
        <v>3428</v>
      </c>
      <c r="J3408" t="s">
        <v>3437</v>
      </c>
      <c r="K3408" t="s">
        <v>3391</v>
      </c>
      <c r="L3408" t="s">
        <v>18559</v>
      </c>
      <c r="M3408" t="s">
        <v>18560</v>
      </c>
      <c r="N3408" t="s">
        <v>3433</v>
      </c>
      <c r="O3408" t="s">
        <v>5826</v>
      </c>
      <c r="P3408">
        <v>63</v>
      </c>
      <c r="Q3408" t="s">
        <v>5925</v>
      </c>
      <c r="R3408">
        <v>160</v>
      </c>
      <c r="S3408" t="s">
        <v>18561</v>
      </c>
      <c r="T3408" t="s">
        <v>18561</v>
      </c>
      <c r="U3408" t="s">
        <v>3471</v>
      </c>
    </row>
    <row r="3409" spans="1:21" x14ac:dyDescent="0.2">
      <c r="A3409">
        <v>655</v>
      </c>
      <c r="B3409" t="s">
        <v>1697</v>
      </c>
      <c r="C3409" t="s">
        <v>18562</v>
      </c>
      <c r="D3409" t="s">
        <v>18563</v>
      </c>
      <c r="F3409" t="s">
        <v>18564</v>
      </c>
      <c r="G3409" t="s">
        <v>3625</v>
      </c>
      <c r="H3409" t="s">
        <v>8302</v>
      </c>
      <c r="I3409" t="s">
        <v>4168</v>
      </c>
      <c r="J3409" t="s">
        <v>3725</v>
      </c>
      <c r="K3409" t="s">
        <v>3391</v>
      </c>
      <c r="L3409" t="s">
        <v>18565</v>
      </c>
      <c r="M3409" t="s">
        <v>18566</v>
      </c>
      <c r="N3409" t="s">
        <v>3394</v>
      </c>
      <c r="O3409" t="s">
        <v>4421</v>
      </c>
      <c r="P3409">
        <v>60</v>
      </c>
      <c r="Q3409" t="s">
        <v>5925</v>
      </c>
      <c r="R3409">
        <v>163</v>
      </c>
      <c r="S3409" t="s">
        <v>10127</v>
      </c>
      <c r="T3409" t="s">
        <v>10127</v>
      </c>
      <c r="U3409" t="s">
        <v>5332</v>
      </c>
    </row>
    <row r="3410" spans="1:21" x14ac:dyDescent="0.2">
      <c r="A3410">
        <v>656</v>
      </c>
      <c r="B3410" t="s">
        <v>1697</v>
      </c>
      <c r="C3410" t="s">
        <v>18567</v>
      </c>
      <c r="D3410" t="s">
        <v>18568</v>
      </c>
      <c r="F3410" t="s">
        <v>6687</v>
      </c>
      <c r="G3410" t="s">
        <v>22288</v>
      </c>
      <c r="H3410" t="s">
        <v>3723</v>
      </c>
      <c r="I3410" t="s">
        <v>3561</v>
      </c>
      <c r="J3410" t="s">
        <v>5570</v>
      </c>
      <c r="K3410" t="s">
        <v>3391</v>
      </c>
      <c r="L3410" t="s">
        <v>18569</v>
      </c>
      <c r="M3410" t="s">
        <v>18570</v>
      </c>
      <c r="N3410" t="s">
        <v>4513</v>
      </c>
      <c r="O3410" t="s">
        <v>5826</v>
      </c>
      <c r="P3410">
        <v>63</v>
      </c>
      <c r="Q3410" t="s">
        <v>5925</v>
      </c>
      <c r="R3410">
        <v>160</v>
      </c>
      <c r="S3410" t="s">
        <v>18571</v>
      </c>
      <c r="T3410" t="s">
        <v>18571</v>
      </c>
      <c r="U3410" t="s">
        <v>9703</v>
      </c>
    </row>
    <row r="3411" spans="1:21" x14ac:dyDescent="0.2">
      <c r="A3411">
        <v>657</v>
      </c>
      <c r="B3411" t="s">
        <v>1697</v>
      </c>
      <c r="C3411" t="s">
        <v>18572</v>
      </c>
      <c r="D3411" t="s">
        <v>18573</v>
      </c>
      <c r="F3411" t="s">
        <v>18574</v>
      </c>
      <c r="G3411" t="s">
        <v>4016</v>
      </c>
      <c r="H3411" t="s">
        <v>3975</v>
      </c>
      <c r="I3411" t="s">
        <v>18575</v>
      </c>
      <c r="J3411" t="s">
        <v>3578</v>
      </c>
      <c r="K3411" t="s">
        <v>3391</v>
      </c>
      <c r="L3411" t="s">
        <v>18576</v>
      </c>
      <c r="M3411" t="s">
        <v>18577</v>
      </c>
      <c r="N3411" t="s">
        <v>3433</v>
      </c>
      <c r="O3411" t="s">
        <v>4421</v>
      </c>
      <c r="P3411">
        <v>60</v>
      </c>
      <c r="Q3411" t="s">
        <v>5925</v>
      </c>
      <c r="R3411">
        <v>163</v>
      </c>
      <c r="S3411" t="s">
        <v>12913</v>
      </c>
      <c r="T3411" t="s">
        <v>12913</v>
      </c>
      <c r="U3411" t="s">
        <v>3471</v>
      </c>
    </row>
    <row r="3412" spans="1:21" x14ac:dyDescent="0.2">
      <c r="A3412">
        <v>658</v>
      </c>
      <c r="B3412" t="s">
        <v>1697</v>
      </c>
      <c r="C3412" t="s">
        <v>18578</v>
      </c>
      <c r="D3412" t="s">
        <v>18579</v>
      </c>
      <c r="F3412" t="s">
        <v>9700</v>
      </c>
      <c r="G3412" t="s">
        <v>7091</v>
      </c>
      <c r="H3412" t="s">
        <v>18580</v>
      </c>
      <c r="I3412" t="s">
        <v>4168</v>
      </c>
      <c r="J3412" t="s">
        <v>6376</v>
      </c>
      <c r="K3412" t="s">
        <v>3391</v>
      </c>
      <c r="L3412" t="s">
        <v>18581</v>
      </c>
      <c r="M3412" t="s">
        <v>18582</v>
      </c>
      <c r="N3412" t="s">
        <v>3394</v>
      </c>
      <c r="O3412" t="s">
        <v>5826</v>
      </c>
      <c r="P3412">
        <v>63</v>
      </c>
      <c r="Q3412" t="s">
        <v>5925</v>
      </c>
      <c r="R3412">
        <v>160</v>
      </c>
      <c r="S3412" t="s">
        <v>18571</v>
      </c>
      <c r="T3412" t="s">
        <v>18571</v>
      </c>
      <c r="U3412" t="s">
        <v>4128</v>
      </c>
    </row>
    <row r="3413" spans="1:21" x14ac:dyDescent="0.2">
      <c r="A3413">
        <v>659</v>
      </c>
      <c r="B3413" t="s">
        <v>1697</v>
      </c>
      <c r="C3413" t="s">
        <v>18583</v>
      </c>
      <c r="D3413" t="s">
        <v>18584</v>
      </c>
      <c r="F3413" t="s">
        <v>9700</v>
      </c>
      <c r="G3413" t="s">
        <v>3387</v>
      </c>
      <c r="H3413" t="s">
        <v>3690</v>
      </c>
      <c r="I3413" t="s">
        <v>22207</v>
      </c>
      <c r="J3413" t="s">
        <v>3402</v>
      </c>
      <c r="K3413" t="s">
        <v>3391</v>
      </c>
      <c r="L3413" t="s">
        <v>18585</v>
      </c>
      <c r="M3413" t="s">
        <v>18586</v>
      </c>
      <c r="N3413" t="s">
        <v>18587</v>
      </c>
      <c r="O3413" t="s">
        <v>4421</v>
      </c>
      <c r="P3413">
        <v>60</v>
      </c>
      <c r="Q3413" t="s">
        <v>5925</v>
      </c>
      <c r="R3413">
        <v>163</v>
      </c>
      <c r="S3413" t="s">
        <v>18571</v>
      </c>
      <c r="T3413" t="s">
        <v>18571</v>
      </c>
      <c r="U3413" t="s">
        <v>7329</v>
      </c>
    </row>
    <row r="3414" spans="1:21" x14ac:dyDescent="0.2">
      <c r="A3414">
        <v>660</v>
      </c>
      <c r="B3414" t="s">
        <v>1697</v>
      </c>
      <c r="C3414" t="s">
        <v>18588</v>
      </c>
      <c r="D3414" t="s">
        <v>18589</v>
      </c>
      <c r="F3414" t="s">
        <v>6687</v>
      </c>
      <c r="G3414" t="s">
        <v>3387</v>
      </c>
      <c r="H3414" t="s">
        <v>3873</v>
      </c>
      <c r="I3414" t="s">
        <v>3627</v>
      </c>
      <c r="J3414" t="s">
        <v>3390</v>
      </c>
      <c r="K3414" t="s">
        <v>3545</v>
      </c>
      <c r="L3414" t="s">
        <v>16684</v>
      </c>
      <c r="M3414" t="s">
        <v>18590</v>
      </c>
      <c r="N3414" t="s">
        <v>3433</v>
      </c>
      <c r="O3414" t="s">
        <v>5826</v>
      </c>
      <c r="P3414">
        <v>63</v>
      </c>
      <c r="Q3414" t="s">
        <v>5925</v>
      </c>
      <c r="R3414">
        <v>160</v>
      </c>
      <c r="S3414" t="s">
        <v>8781</v>
      </c>
      <c r="T3414" t="s">
        <v>8781</v>
      </c>
      <c r="U3414" t="s">
        <v>9505</v>
      </c>
    </row>
    <row r="3415" spans="1:21" x14ac:dyDescent="0.2">
      <c r="A3415">
        <v>661</v>
      </c>
      <c r="B3415" t="s">
        <v>1697</v>
      </c>
      <c r="C3415" t="s">
        <v>18591</v>
      </c>
      <c r="D3415" t="s">
        <v>18592</v>
      </c>
      <c r="F3415" t="s">
        <v>9700</v>
      </c>
      <c r="G3415" t="s">
        <v>3535</v>
      </c>
      <c r="H3415" t="s">
        <v>18593</v>
      </c>
      <c r="I3415" t="s">
        <v>22207</v>
      </c>
      <c r="J3415" t="s">
        <v>7443</v>
      </c>
      <c r="K3415" t="s">
        <v>3497</v>
      </c>
      <c r="L3415" t="s">
        <v>18594</v>
      </c>
      <c r="M3415" t="s">
        <v>18595</v>
      </c>
      <c r="N3415" t="s">
        <v>4513</v>
      </c>
      <c r="O3415" t="s">
        <v>4421</v>
      </c>
      <c r="P3415">
        <v>65</v>
      </c>
      <c r="Q3415" t="s">
        <v>5925</v>
      </c>
      <c r="R3415">
        <v>160</v>
      </c>
      <c r="S3415" t="s">
        <v>18434</v>
      </c>
      <c r="T3415" t="s">
        <v>18434</v>
      </c>
      <c r="U3415" t="s">
        <v>7329</v>
      </c>
    </row>
    <row r="3416" spans="1:21" x14ac:dyDescent="0.2">
      <c r="A3416">
        <v>662</v>
      </c>
      <c r="B3416" t="s">
        <v>1697</v>
      </c>
      <c r="C3416" t="s">
        <v>18596</v>
      </c>
      <c r="D3416" t="s">
        <v>18597</v>
      </c>
      <c r="F3416" t="s">
        <v>9700</v>
      </c>
      <c r="G3416" t="s">
        <v>3387</v>
      </c>
      <c r="H3416" t="s">
        <v>3410</v>
      </c>
      <c r="I3416" t="s">
        <v>22207</v>
      </c>
      <c r="J3416" t="s">
        <v>18598</v>
      </c>
      <c r="K3416" t="s">
        <v>3391</v>
      </c>
      <c r="L3416" t="s">
        <v>18599</v>
      </c>
      <c r="M3416" t="s">
        <v>18600</v>
      </c>
      <c r="O3416" t="s">
        <v>4421</v>
      </c>
      <c r="P3416">
        <v>65</v>
      </c>
      <c r="Q3416" t="s">
        <v>5925</v>
      </c>
      <c r="R3416">
        <v>160</v>
      </c>
      <c r="S3416" t="s">
        <v>18561</v>
      </c>
      <c r="T3416" t="s">
        <v>18561</v>
      </c>
      <c r="U3416" t="s">
        <v>7329</v>
      </c>
    </row>
    <row r="3417" spans="1:21" x14ac:dyDescent="0.2">
      <c r="A3417">
        <v>663</v>
      </c>
      <c r="B3417" t="s">
        <v>1697</v>
      </c>
      <c r="C3417" t="s">
        <v>18601</v>
      </c>
      <c r="D3417" t="s">
        <v>18602</v>
      </c>
      <c r="F3417" t="s">
        <v>8441</v>
      </c>
      <c r="G3417" t="s">
        <v>3747</v>
      </c>
      <c r="H3417" t="s">
        <v>18603</v>
      </c>
      <c r="I3417" t="s">
        <v>3595</v>
      </c>
      <c r="J3417" t="s">
        <v>4065</v>
      </c>
      <c r="K3417" t="s">
        <v>3497</v>
      </c>
      <c r="L3417" t="s">
        <v>18604</v>
      </c>
      <c r="M3417" t="s">
        <v>18605</v>
      </c>
      <c r="N3417" t="s">
        <v>4513</v>
      </c>
      <c r="O3417" t="s">
        <v>4421</v>
      </c>
      <c r="P3417">
        <v>60</v>
      </c>
      <c r="Q3417" t="s">
        <v>5925</v>
      </c>
      <c r="R3417">
        <v>163</v>
      </c>
      <c r="S3417" t="s">
        <v>18606</v>
      </c>
      <c r="T3417" t="s">
        <v>18606</v>
      </c>
      <c r="U3417" t="s">
        <v>5414</v>
      </c>
    </row>
    <row r="3418" spans="1:21" x14ac:dyDescent="0.2">
      <c r="A3418">
        <v>664</v>
      </c>
      <c r="B3418" t="s">
        <v>1697</v>
      </c>
      <c r="C3418" t="s">
        <v>18607</v>
      </c>
      <c r="D3418" t="s">
        <v>18608</v>
      </c>
      <c r="F3418" t="s">
        <v>12068</v>
      </c>
      <c r="G3418" t="s">
        <v>5888</v>
      </c>
      <c r="H3418" t="s">
        <v>8172</v>
      </c>
      <c r="I3418" t="s">
        <v>22206</v>
      </c>
      <c r="J3418" t="s">
        <v>5823</v>
      </c>
      <c r="K3418" t="s">
        <v>5028</v>
      </c>
      <c r="L3418" t="s">
        <v>18609</v>
      </c>
      <c r="M3418" t="s">
        <v>18610</v>
      </c>
      <c r="O3418" t="s">
        <v>5826</v>
      </c>
      <c r="P3418">
        <v>63</v>
      </c>
      <c r="S3418" t="s">
        <v>18611</v>
      </c>
      <c r="T3418" t="s">
        <v>18611</v>
      </c>
      <c r="U3418" t="s">
        <v>18611</v>
      </c>
    </row>
    <row r="3419" spans="1:21" x14ac:dyDescent="0.2">
      <c r="A3419">
        <v>665</v>
      </c>
      <c r="B3419" t="s">
        <v>1697</v>
      </c>
      <c r="C3419" t="s">
        <v>18612</v>
      </c>
      <c r="D3419" t="s">
        <v>18613</v>
      </c>
      <c r="F3419" t="s">
        <v>12068</v>
      </c>
      <c r="G3419" t="s">
        <v>18614</v>
      </c>
      <c r="H3419" t="s">
        <v>9196</v>
      </c>
      <c r="I3419" t="s">
        <v>5063</v>
      </c>
      <c r="J3419" t="s">
        <v>3725</v>
      </c>
      <c r="K3419" t="s">
        <v>3497</v>
      </c>
      <c r="L3419" t="s">
        <v>18615</v>
      </c>
      <c r="M3419" t="s">
        <v>18616</v>
      </c>
      <c r="O3419" t="s">
        <v>5826</v>
      </c>
      <c r="P3419">
        <v>62</v>
      </c>
      <c r="Q3419" t="s">
        <v>5925</v>
      </c>
      <c r="R3419">
        <v>160</v>
      </c>
      <c r="S3419" t="s">
        <v>18617</v>
      </c>
      <c r="T3419" t="s">
        <v>18617</v>
      </c>
      <c r="U3419" t="s">
        <v>5973</v>
      </c>
    </row>
    <row r="3420" spans="1:21" x14ac:dyDescent="0.2">
      <c r="A3420">
        <v>666</v>
      </c>
      <c r="B3420" t="s">
        <v>1697</v>
      </c>
      <c r="C3420" t="s">
        <v>18618</v>
      </c>
      <c r="D3420" t="s">
        <v>18619</v>
      </c>
      <c r="F3420" t="s">
        <v>3474</v>
      </c>
      <c r="G3420" t="s">
        <v>7763</v>
      </c>
      <c r="H3420" t="s">
        <v>20924</v>
      </c>
      <c r="I3420" t="s">
        <v>22206</v>
      </c>
      <c r="J3420" t="s">
        <v>5823</v>
      </c>
      <c r="K3420" t="s">
        <v>3497</v>
      </c>
      <c r="L3420" t="s">
        <v>18620</v>
      </c>
      <c r="M3420" t="s">
        <v>18621</v>
      </c>
      <c r="N3420" t="s">
        <v>3017</v>
      </c>
      <c r="S3420" t="s">
        <v>18622</v>
      </c>
      <c r="T3420" t="s">
        <v>18622</v>
      </c>
      <c r="U3420" t="s">
        <v>18622</v>
      </c>
    </row>
    <row r="3421" spans="1:21" x14ac:dyDescent="0.2">
      <c r="A3421">
        <v>667</v>
      </c>
      <c r="B3421" t="s">
        <v>1697</v>
      </c>
      <c r="C3421" t="s">
        <v>18623</v>
      </c>
      <c r="D3421" t="s">
        <v>18624</v>
      </c>
      <c r="F3421" t="s">
        <v>8441</v>
      </c>
      <c r="G3421" t="s">
        <v>3387</v>
      </c>
      <c r="H3421" t="s">
        <v>18625</v>
      </c>
      <c r="I3421" t="s">
        <v>3627</v>
      </c>
      <c r="J3421" t="s">
        <v>3512</v>
      </c>
      <c r="K3421" t="s">
        <v>3497</v>
      </c>
      <c r="L3421" t="s">
        <v>18626</v>
      </c>
      <c r="M3421" t="s">
        <v>18627</v>
      </c>
      <c r="N3421" t="s">
        <v>3433</v>
      </c>
      <c r="O3421" t="s">
        <v>4421</v>
      </c>
      <c r="P3421">
        <v>60</v>
      </c>
      <c r="Q3421" t="s">
        <v>5925</v>
      </c>
      <c r="R3421">
        <v>163</v>
      </c>
      <c r="S3421" t="s">
        <v>18617</v>
      </c>
      <c r="T3421" t="s">
        <v>18617</v>
      </c>
      <c r="U3421" t="s">
        <v>6110</v>
      </c>
    </row>
    <row r="3422" spans="1:21" x14ac:dyDescent="0.2">
      <c r="A3422">
        <v>668</v>
      </c>
      <c r="B3422" t="s">
        <v>1697</v>
      </c>
      <c r="C3422" t="s">
        <v>18628</v>
      </c>
      <c r="D3422" t="s">
        <v>18629</v>
      </c>
      <c r="F3422" t="s">
        <v>18630</v>
      </c>
      <c r="G3422" t="s">
        <v>12935</v>
      </c>
      <c r="H3422" t="s">
        <v>14666</v>
      </c>
      <c r="I3422" t="s">
        <v>4168</v>
      </c>
      <c r="J3422" t="s">
        <v>3512</v>
      </c>
      <c r="K3422" t="s">
        <v>4475</v>
      </c>
      <c r="L3422" t="s">
        <v>18631</v>
      </c>
      <c r="M3422" t="s">
        <v>18632</v>
      </c>
      <c r="N3422" t="s">
        <v>3394</v>
      </c>
      <c r="O3422" t="s">
        <v>4421</v>
      </c>
      <c r="P3422">
        <v>65</v>
      </c>
      <c r="Q3422" t="s">
        <v>5925</v>
      </c>
      <c r="R3422">
        <v>160</v>
      </c>
      <c r="S3422" t="s">
        <v>9792</v>
      </c>
      <c r="T3422" t="s">
        <v>9792</v>
      </c>
      <c r="U3422" t="s">
        <v>9505</v>
      </c>
    </row>
    <row r="3423" spans="1:21" x14ac:dyDescent="0.2">
      <c r="A3423">
        <v>669</v>
      </c>
      <c r="B3423" t="s">
        <v>1697</v>
      </c>
      <c r="C3423" t="s">
        <v>18633</v>
      </c>
      <c r="D3423" t="s">
        <v>18634</v>
      </c>
      <c r="F3423" t="s">
        <v>8441</v>
      </c>
      <c r="G3423" t="s">
        <v>10406</v>
      </c>
      <c r="H3423" t="s">
        <v>22375</v>
      </c>
      <c r="I3423" t="s">
        <v>3627</v>
      </c>
      <c r="J3423" t="s">
        <v>6887</v>
      </c>
      <c r="K3423" t="s">
        <v>3545</v>
      </c>
      <c r="L3423" t="s">
        <v>22376</v>
      </c>
      <c r="M3423" t="s">
        <v>22377</v>
      </c>
      <c r="N3423" t="s">
        <v>3433</v>
      </c>
      <c r="O3423" t="s">
        <v>5826</v>
      </c>
      <c r="P3423">
        <v>63</v>
      </c>
      <c r="Q3423" t="s">
        <v>5925</v>
      </c>
      <c r="R3423">
        <v>160</v>
      </c>
      <c r="S3423" t="s">
        <v>8781</v>
      </c>
      <c r="T3423" t="s">
        <v>8781</v>
      </c>
      <c r="U3423" t="s">
        <v>9505</v>
      </c>
    </row>
    <row r="3424" spans="1:21" x14ac:dyDescent="0.2">
      <c r="A3424">
        <v>670</v>
      </c>
      <c r="B3424" t="s">
        <v>1697</v>
      </c>
      <c r="C3424" t="s">
        <v>18635</v>
      </c>
      <c r="D3424" t="s">
        <v>18636</v>
      </c>
      <c r="F3424" t="s">
        <v>18637</v>
      </c>
      <c r="G3424" t="s">
        <v>3465</v>
      </c>
      <c r="H3424" t="s">
        <v>7663</v>
      </c>
      <c r="I3424" t="s">
        <v>18638</v>
      </c>
      <c r="J3424" t="s">
        <v>3874</v>
      </c>
      <c r="K3424" t="s">
        <v>3545</v>
      </c>
      <c r="L3424" t="s">
        <v>18639</v>
      </c>
      <c r="M3424" t="s">
        <v>13664</v>
      </c>
      <c r="O3424" t="s">
        <v>4421</v>
      </c>
      <c r="P3424">
        <v>65</v>
      </c>
      <c r="Q3424" t="s">
        <v>5925</v>
      </c>
      <c r="R3424">
        <v>160</v>
      </c>
      <c r="S3424" t="s">
        <v>9833</v>
      </c>
      <c r="T3424" t="s">
        <v>9833</v>
      </c>
      <c r="U3424" t="s">
        <v>3471</v>
      </c>
    </row>
    <row r="3425" spans="1:21" x14ac:dyDescent="0.2">
      <c r="A3425">
        <v>671</v>
      </c>
      <c r="B3425" t="s">
        <v>1697</v>
      </c>
      <c r="C3425" t="s">
        <v>18640</v>
      </c>
      <c r="D3425" t="s">
        <v>18641</v>
      </c>
      <c r="F3425" t="s">
        <v>8441</v>
      </c>
      <c r="G3425" t="s">
        <v>8087</v>
      </c>
      <c r="H3425" t="s">
        <v>6025</v>
      </c>
      <c r="I3425" t="s">
        <v>3808</v>
      </c>
      <c r="J3425" t="s">
        <v>10071</v>
      </c>
      <c r="K3425" t="s">
        <v>3497</v>
      </c>
      <c r="L3425" t="s">
        <v>18642</v>
      </c>
      <c r="M3425" t="s">
        <v>18643</v>
      </c>
      <c r="N3425" t="s">
        <v>3394</v>
      </c>
      <c r="O3425" t="s">
        <v>5826</v>
      </c>
      <c r="P3425">
        <v>62</v>
      </c>
      <c r="Q3425" t="s">
        <v>4554</v>
      </c>
      <c r="R3425">
        <v>162</v>
      </c>
      <c r="S3425" t="s">
        <v>18644</v>
      </c>
      <c r="T3425" t="s">
        <v>18644</v>
      </c>
      <c r="U3425" t="s">
        <v>3682</v>
      </c>
    </row>
    <row r="3426" spans="1:21" x14ac:dyDescent="0.2">
      <c r="A3426">
        <v>672</v>
      </c>
      <c r="B3426" t="s">
        <v>1697</v>
      </c>
      <c r="C3426" t="s">
        <v>18645</v>
      </c>
      <c r="D3426" t="s">
        <v>18646</v>
      </c>
      <c r="F3426" t="s">
        <v>6687</v>
      </c>
      <c r="G3426" t="s">
        <v>18647</v>
      </c>
      <c r="H3426" t="s">
        <v>3723</v>
      </c>
      <c r="I3426" t="s">
        <v>3561</v>
      </c>
      <c r="J3426" t="s">
        <v>3467</v>
      </c>
      <c r="K3426" t="s">
        <v>3545</v>
      </c>
      <c r="L3426" t="s">
        <v>18648</v>
      </c>
      <c r="M3426" t="s">
        <v>18649</v>
      </c>
      <c r="N3426" t="s">
        <v>4513</v>
      </c>
      <c r="O3426" t="s">
        <v>4421</v>
      </c>
      <c r="P3426">
        <v>60</v>
      </c>
      <c r="Q3426" t="s">
        <v>5925</v>
      </c>
      <c r="R3426">
        <v>163</v>
      </c>
      <c r="S3426" t="s">
        <v>8781</v>
      </c>
      <c r="T3426" t="s">
        <v>8781</v>
      </c>
      <c r="U3426" t="s">
        <v>9531</v>
      </c>
    </row>
    <row r="3427" spans="1:21" x14ac:dyDescent="0.2">
      <c r="A3427">
        <v>673</v>
      </c>
      <c r="B3427" t="s">
        <v>1697</v>
      </c>
      <c r="C3427" t="s">
        <v>18650</v>
      </c>
      <c r="D3427" t="s">
        <v>5658</v>
      </c>
      <c r="F3427" t="s">
        <v>13441</v>
      </c>
      <c r="G3427" t="s">
        <v>3885</v>
      </c>
      <c r="H3427" t="s">
        <v>18651</v>
      </c>
      <c r="I3427" t="s">
        <v>3389</v>
      </c>
      <c r="J3427" t="s">
        <v>4052</v>
      </c>
      <c r="K3427" t="s">
        <v>3545</v>
      </c>
      <c r="L3427" t="s">
        <v>18652</v>
      </c>
      <c r="M3427" t="s">
        <v>10466</v>
      </c>
      <c r="O3427" t="s">
        <v>4232</v>
      </c>
      <c r="P3427">
        <v>67</v>
      </c>
      <c r="Q3427" t="s">
        <v>4554</v>
      </c>
      <c r="R3427">
        <v>162</v>
      </c>
      <c r="S3427" t="s">
        <v>18653</v>
      </c>
      <c r="T3427" t="s">
        <v>18653</v>
      </c>
      <c r="U3427" t="s">
        <v>5973</v>
      </c>
    </row>
    <row r="3428" spans="1:21" x14ac:dyDescent="0.2">
      <c r="A3428">
        <v>674</v>
      </c>
      <c r="B3428" t="s">
        <v>3416</v>
      </c>
      <c r="C3428" t="s">
        <v>18654</v>
      </c>
      <c r="D3428" t="s">
        <v>18655</v>
      </c>
      <c r="F3428" t="s">
        <v>3419</v>
      </c>
      <c r="G3428" t="s">
        <v>3420</v>
      </c>
      <c r="H3428" t="s">
        <v>3421</v>
      </c>
      <c r="I3428" t="s">
        <v>22206</v>
      </c>
      <c r="J3428" t="s">
        <v>5823</v>
      </c>
      <c r="K3428" t="s">
        <v>5340</v>
      </c>
      <c r="L3428" t="s">
        <v>18656</v>
      </c>
      <c r="M3428" t="s">
        <v>18657</v>
      </c>
      <c r="S3428" t="s">
        <v>18653</v>
      </c>
      <c r="T3428" t="s">
        <v>18653</v>
      </c>
      <c r="U3428" t="s">
        <v>18653</v>
      </c>
    </row>
    <row r="3429" spans="1:21" x14ac:dyDescent="0.2">
      <c r="A3429">
        <v>675</v>
      </c>
      <c r="B3429" t="s">
        <v>1697</v>
      </c>
      <c r="C3429" t="s">
        <v>18658</v>
      </c>
      <c r="D3429" t="s">
        <v>18659</v>
      </c>
      <c r="F3429" t="s">
        <v>8441</v>
      </c>
      <c r="G3429" t="s">
        <v>7163</v>
      </c>
      <c r="H3429" t="s">
        <v>3723</v>
      </c>
      <c r="I3429" t="s">
        <v>8443</v>
      </c>
      <c r="J3429" t="s">
        <v>4934</v>
      </c>
      <c r="K3429" t="s">
        <v>3422</v>
      </c>
      <c r="L3429" t="s">
        <v>18660</v>
      </c>
      <c r="M3429" t="s">
        <v>18661</v>
      </c>
      <c r="O3429" t="s">
        <v>4232</v>
      </c>
      <c r="P3429">
        <v>67</v>
      </c>
      <c r="Q3429" t="s">
        <v>4554</v>
      </c>
      <c r="R3429">
        <v>162</v>
      </c>
      <c r="S3429" t="s">
        <v>18662</v>
      </c>
      <c r="T3429" t="s">
        <v>18662</v>
      </c>
      <c r="U3429" t="s">
        <v>3682</v>
      </c>
    </row>
    <row r="3430" spans="1:21" x14ac:dyDescent="0.2">
      <c r="A3430">
        <v>676</v>
      </c>
      <c r="B3430" t="s">
        <v>1697</v>
      </c>
      <c r="C3430" t="s">
        <v>18663</v>
      </c>
      <c r="D3430" t="s">
        <v>5202</v>
      </c>
      <c r="E3430" t="s">
        <v>20879</v>
      </c>
      <c r="F3430" t="s">
        <v>8927</v>
      </c>
      <c r="G3430" t="s">
        <v>3387</v>
      </c>
      <c r="H3430" t="s">
        <v>4174</v>
      </c>
      <c r="I3430" t="s">
        <v>22206</v>
      </c>
      <c r="J3430" t="s">
        <v>5823</v>
      </c>
      <c r="K3430" t="s">
        <v>3497</v>
      </c>
      <c r="L3430" t="s">
        <v>18664</v>
      </c>
      <c r="M3430" t="s">
        <v>18665</v>
      </c>
      <c r="O3430" t="s">
        <v>4232</v>
      </c>
      <c r="P3430">
        <v>67</v>
      </c>
      <c r="S3430" t="s">
        <v>18666</v>
      </c>
      <c r="T3430" t="s">
        <v>18666</v>
      </c>
      <c r="U3430" t="s">
        <v>18666</v>
      </c>
    </row>
    <row r="3431" spans="1:21" x14ac:dyDescent="0.2">
      <c r="A3431">
        <v>677</v>
      </c>
      <c r="B3431" t="s">
        <v>1697</v>
      </c>
      <c r="C3431" t="s">
        <v>18667</v>
      </c>
      <c r="D3431" t="s">
        <v>5208</v>
      </c>
      <c r="F3431" t="s">
        <v>8441</v>
      </c>
      <c r="G3431" t="s">
        <v>4593</v>
      </c>
      <c r="H3431" t="s">
        <v>21750</v>
      </c>
      <c r="I3431" t="s">
        <v>4045</v>
      </c>
      <c r="J3431" t="s">
        <v>18668</v>
      </c>
      <c r="K3431" t="s">
        <v>5028</v>
      </c>
      <c r="L3431" t="s">
        <v>18669</v>
      </c>
      <c r="M3431" t="s">
        <v>18670</v>
      </c>
      <c r="O3431" t="s">
        <v>4232</v>
      </c>
      <c r="P3431">
        <v>67</v>
      </c>
      <c r="Q3431" t="s">
        <v>4554</v>
      </c>
      <c r="R3431">
        <v>162</v>
      </c>
      <c r="S3431" t="s">
        <v>18671</v>
      </c>
      <c r="T3431" t="s">
        <v>18671</v>
      </c>
      <c r="U3431" t="s">
        <v>3682</v>
      </c>
    </row>
    <row r="3432" spans="1:21" x14ac:dyDescent="0.2">
      <c r="A3432">
        <v>678</v>
      </c>
      <c r="B3432" t="s">
        <v>3416</v>
      </c>
      <c r="C3432" t="s">
        <v>18084</v>
      </c>
      <c r="D3432" t="s">
        <v>6971</v>
      </c>
      <c r="F3432" t="s">
        <v>3419</v>
      </c>
      <c r="G3432" t="s">
        <v>3420</v>
      </c>
      <c r="H3432" t="s">
        <v>3421</v>
      </c>
      <c r="I3432" t="s">
        <v>22206</v>
      </c>
      <c r="J3432" t="s">
        <v>5823</v>
      </c>
      <c r="K3432" t="s">
        <v>5340</v>
      </c>
      <c r="L3432" t="s">
        <v>18672</v>
      </c>
      <c r="M3432" t="s">
        <v>18673</v>
      </c>
      <c r="N3432" t="s">
        <v>3017</v>
      </c>
      <c r="S3432" t="s">
        <v>18674</v>
      </c>
      <c r="T3432" t="s">
        <v>18674</v>
      </c>
      <c r="U3432" t="s">
        <v>18674</v>
      </c>
    </row>
    <row r="3433" spans="1:21" x14ac:dyDescent="0.2">
      <c r="A3433">
        <v>679</v>
      </c>
      <c r="B3433" t="s">
        <v>1697</v>
      </c>
      <c r="C3433" t="s">
        <v>18675</v>
      </c>
      <c r="D3433" t="s">
        <v>10709</v>
      </c>
      <c r="F3433" t="s">
        <v>8441</v>
      </c>
      <c r="G3433" t="s">
        <v>10357</v>
      </c>
      <c r="H3433" t="s">
        <v>7748</v>
      </c>
      <c r="I3433" t="s">
        <v>3428</v>
      </c>
      <c r="J3433" t="s">
        <v>7864</v>
      </c>
      <c r="K3433" t="s">
        <v>3422</v>
      </c>
      <c r="L3433" t="s">
        <v>18676</v>
      </c>
      <c r="M3433" t="s">
        <v>18677</v>
      </c>
      <c r="N3433" t="s">
        <v>8512</v>
      </c>
      <c r="O3433" t="s">
        <v>4232</v>
      </c>
      <c r="P3433">
        <v>67</v>
      </c>
      <c r="Q3433" t="s">
        <v>4554</v>
      </c>
      <c r="R3433">
        <v>162</v>
      </c>
      <c r="S3433" t="s">
        <v>18434</v>
      </c>
      <c r="T3433" t="s">
        <v>18434</v>
      </c>
      <c r="U3433" t="s">
        <v>3682</v>
      </c>
    </row>
    <row r="3434" spans="1:21" x14ac:dyDescent="0.2">
      <c r="A3434">
        <v>680</v>
      </c>
      <c r="B3434" t="s">
        <v>1697</v>
      </c>
      <c r="C3434" t="s">
        <v>18678</v>
      </c>
      <c r="D3434" t="s">
        <v>18679</v>
      </c>
      <c r="F3434" t="s">
        <v>9700</v>
      </c>
      <c r="G3434" t="s">
        <v>3825</v>
      </c>
      <c r="H3434" t="s">
        <v>9070</v>
      </c>
      <c r="I3434" t="s">
        <v>22206</v>
      </c>
      <c r="J3434" t="s">
        <v>7514</v>
      </c>
      <c r="K3434" t="s">
        <v>3545</v>
      </c>
      <c r="L3434" t="s">
        <v>18680</v>
      </c>
      <c r="M3434" t="s">
        <v>4109</v>
      </c>
      <c r="N3434" t="s">
        <v>5087</v>
      </c>
      <c r="S3434" t="s">
        <v>18681</v>
      </c>
      <c r="T3434" t="s">
        <v>18681</v>
      </c>
      <c r="U3434" t="s">
        <v>18681</v>
      </c>
    </row>
    <row r="3435" spans="1:21" x14ac:dyDescent="0.2">
      <c r="A3435">
        <v>681</v>
      </c>
      <c r="B3435" t="s">
        <v>3416</v>
      </c>
      <c r="C3435" t="s">
        <v>5983</v>
      </c>
      <c r="D3435" t="s">
        <v>18682</v>
      </c>
      <c r="F3435" t="s">
        <v>3419</v>
      </c>
      <c r="G3435" t="s">
        <v>3420</v>
      </c>
      <c r="H3435" t="s">
        <v>3421</v>
      </c>
      <c r="I3435" t="s">
        <v>22206</v>
      </c>
      <c r="J3435" t="s">
        <v>5823</v>
      </c>
      <c r="K3435" t="s">
        <v>5340</v>
      </c>
      <c r="L3435" t="s">
        <v>5986</v>
      </c>
      <c r="M3435" t="s">
        <v>18683</v>
      </c>
      <c r="N3435" t="s">
        <v>18684</v>
      </c>
      <c r="S3435" t="s">
        <v>5336</v>
      </c>
      <c r="T3435" t="s">
        <v>5336</v>
      </c>
      <c r="U3435" t="s">
        <v>5336</v>
      </c>
    </row>
    <row r="3436" spans="1:21" x14ac:dyDescent="0.2">
      <c r="A3436">
        <v>682</v>
      </c>
      <c r="B3436" t="s">
        <v>1697</v>
      </c>
      <c r="C3436" t="s">
        <v>18685</v>
      </c>
      <c r="D3436" t="s">
        <v>18686</v>
      </c>
      <c r="F3436" t="s">
        <v>10123</v>
      </c>
      <c r="G3436" t="s">
        <v>3387</v>
      </c>
      <c r="H3436" t="s">
        <v>16097</v>
      </c>
      <c r="I3436" t="s">
        <v>7878</v>
      </c>
      <c r="J3436" t="s">
        <v>10118</v>
      </c>
      <c r="K3436" t="s">
        <v>5028</v>
      </c>
      <c r="L3436" t="s">
        <v>18687</v>
      </c>
      <c r="M3436" t="s">
        <v>18688</v>
      </c>
      <c r="O3436" t="s">
        <v>3758</v>
      </c>
      <c r="P3436">
        <v>84</v>
      </c>
      <c r="Q3436" t="s">
        <v>4362</v>
      </c>
      <c r="R3436">
        <v>242</v>
      </c>
      <c r="S3436" t="s">
        <v>18689</v>
      </c>
      <c r="T3436" t="s">
        <v>18689</v>
      </c>
      <c r="U3436" t="s">
        <v>4948</v>
      </c>
    </row>
    <row r="3437" spans="1:21" x14ac:dyDescent="0.2">
      <c r="A3437">
        <v>683</v>
      </c>
      <c r="B3437" t="s">
        <v>1697</v>
      </c>
      <c r="C3437" t="s">
        <v>18690</v>
      </c>
      <c r="D3437" t="s">
        <v>18691</v>
      </c>
      <c r="F3437" t="s">
        <v>3474</v>
      </c>
      <c r="G3437" t="s">
        <v>14794</v>
      </c>
      <c r="H3437" t="s">
        <v>21751</v>
      </c>
      <c r="I3437" t="s">
        <v>16237</v>
      </c>
      <c r="J3437" t="s">
        <v>3679</v>
      </c>
      <c r="K3437" t="s">
        <v>3422</v>
      </c>
      <c r="L3437" t="s">
        <v>18692</v>
      </c>
      <c r="M3437" t="s">
        <v>18693</v>
      </c>
      <c r="N3437" t="s">
        <v>8512</v>
      </c>
      <c r="O3437" t="s">
        <v>3758</v>
      </c>
      <c r="P3437">
        <v>84</v>
      </c>
      <c r="Q3437" t="s">
        <v>4362</v>
      </c>
      <c r="R3437">
        <v>242</v>
      </c>
      <c r="S3437" t="s">
        <v>18689</v>
      </c>
      <c r="T3437" t="s">
        <v>18689</v>
      </c>
      <c r="U3437" t="s">
        <v>3682</v>
      </c>
    </row>
    <row r="3438" spans="1:21" x14ac:dyDescent="0.2">
      <c r="A3438">
        <v>684</v>
      </c>
      <c r="B3438" t="s">
        <v>1697</v>
      </c>
      <c r="C3438" t="s">
        <v>18694</v>
      </c>
      <c r="D3438" t="s">
        <v>18695</v>
      </c>
      <c r="F3438" t="s">
        <v>8441</v>
      </c>
      <c r="G3438" t="s">
        <v>4016</v>
      </c>
      <c r="H3438" t="s">
        <v>11456</v>
      </c>
      <c r="I3438" t="s">
        <v>3595</v>
      </c>
      <c r="J3438" t="s">
        <v>3411</v>
      </c>
      <c r="K3438" t="s">
        <v>3545</v>
      </c>
      <c r="L3438" t="s">
        <v>18696</v>
      </c>
      <c r="M3438" t="s">
        <v>18697</v>
      </c>
      <c r="N3438" t="s">
        <v>4513</v>
      </c>
      <c r="O3438" t="s">
        <v>4421</v>
      </c>
      <c r="P3438">
        <v>60</v>
      </c>
      <c r="Q3438" t="s">
        <v>5925</v>
      </c>
      <c r="R3438">
        <v>163</v>
      </c>
      <c r="S3438" t="s">
        <v>9697</v>
      </c>
      <c r="T3438" t="s">
        <v>9697</v>
      </c>
      <c r="U3438" t="s">
        <v>9703</v>
      </c>
    </row>
    <row r="3439" spans="1:21" x14ac:dyDescent="0.2">
      <c r="A3439">
        <v>685</v>
      </c>
      <c r="B3439" t="s">
        <v>1697</v>
      </c>
      <c r="C3439" t="s">
        <v>18698</v>
      </c>
      <c r="D3439" t="s">
        <v>18699</v>
      </c>
      <c r="F3439" t="s">
        <v>3585</v>
      </c>
      <c r="G3439" t="s">
        <v>15095</v>
      </c>
      <c r="H3439" t="s">
        <v>7338</v>
      </c>
      <c r="I3439" t="s">
        <v>5487</v>
      </c>
      <c r="J3439" t="s">
        <v>3749</v>
      </c>
      <c r="K3439" t="s">
        <v>3422</v>
      </c>
      <c r="L3439" t="s">
        <v>18700</v>
      </c>
      <c r="M3439" t="s">
        <v>18701</v>
      </c>
      <c r="N3439" t="s">
        <v>8512</v>
      </c>
      <c r="O3439" t="s">
        <v>20895</v>
      </c>
      <c r="P3439">
        <v>142</v>
      </c>
      <c r="Q3439" t="s">
        <v>4362</v>
      </c>
      <c r="R3439">
        <v>242</v>
      </c>
      <c r="S3439" t="s">
        <v>10952</v>
      </c>
      <c r="T3439" t="s">
        <v>10952</v>
      </c>
      <c r="U3439" t="s">
        <v>8202</v>
      </c>
    </row>
    <row r="3440" spans="1:21" x14ac:dyDescent="0.2">
      <c r="A3440">
        <v>686</v>
      </c>
      <c r="B3440" t="s">
        <v>1697</v>
      </c>
      <c r="C3440" t="s">
        <v>18702</v>
      </c>
      <c r="D3440" t="s">
        <v>18703</v>
      </c>
      <c r="F3440" t="s">
        <v>6687</v>
      </c>
      <c r="G3440" t="s">
        <v>3535</v>
      </c>
      <c r="H3440" t="s">
        <v>3690</v>
      </c>
      <c r="I3440" t="s">
        <v>3627</v>
      </c>
      <c r="J3440" t="s">
        <v>3467</v>
      </c>
      <c r="K3440" t="s">
        <v>3545</v>
      </c>
      <c r="L3440" t="s">
        <v>18261</v>
      </c>
      <c r="M3440" t="s">
        <v>18704</v>
      </c>
      <c r="N3440" t="s">
        <v>3433</v>
      </c>
      <c r="O3440" t="s">
        <v>5826</v>
      </c>
      <c r="P3440">
        <v>63</v>
      </c>
      <c r="Q3440" t="s">
        <v>5925</v>
      </c>
      <c r="R3440">
        <v>160</v>
      </c>
      <c r="S3440" t="s">
        <v>9697</v>
      </c>
      <c r="T3440" t="s">
        <v>9697</v>
      </c>
      <c r="U3440" t="s">
        <v>9505</v>
      </c>
    </row>
    <row r="3441" spans="1:21" x14ac:dyDescent="0.2">
      <c r="A3441">
        <v>687</v>
      </c>
      <c r="B3441" t="s">
        <v>1697</v>
      </c>
      <c r="C3441" t="s">
        <v>18705</v>
      </c>
      <c r="D3441" t="s">
        <v>18706</v>
      </c>
      <c r="F3441" t="s">
        <v>9700</v>
      </c>
      <c r="G3441" t="s">
        <v>3625</v>
      </c>
      <c r="H3441" t="s">
        <v>3594</v>
      </c>
      <c r="I3441" t="s">
        <v>22207</v>
      </c>
      <c r="J3441" t="s">
        <v>3544</v>
      </c>
      <c r="K3441" t="s">
        <v>3545</v>
      </c>
      <c r="L3441" t="s">
        <v>18707</v>
      </c>
      <c r="M3441" t="s">
        <v>18708</v>
      </c>
      <c r="N3441" t="s">
        <v>4513</v>
      </c>
      <c r="O3441" t="s">
        <v>4421</v>
      </c>
      <c r="P3441">
        <v>65</v>
      </c>
      <c r="Q3441" t="s">
        <v>5925</v>
      </c>
      <c r="R3441">
        <v>160</v>
      </c>
      <c r="S3441" t="s">
        <v>9697</v>
      </c>
      <c r="T3441" t="s">
        <v>9697</v>
      </c>
      <c r="U3441" t="s">
        <v>9531</v>
      </c>
    </row>
    <row r="3442" spans="1:21" x14ac:dyDescent="0.2">
      <c r="A3442">
        <v>688</v>
      </c>
      <c r="B3442" t="s">
        <v>1697</v>
      </c>
      <c r="C3442" t="s">
        <v>18709</v>
      </c>
      <c r="D3442" t="s">
        <v>18710</v>
      </c>
      <c r="F3442" t="s">
        <v>9700</v>
      </c>
      <c r="G3442" t="s">
        <v>3542</v>
      </c>
      <c r="H3442" t="s">
        <v>3723</v>
      </c>
      <c r="I3442" t="s">
        <v>22207</v>
      </c>
      <c r="J3442" t="s">
        <v>3437</v>
      </c>
      <c r="K3442" t="s">
        <v>3545</v>
      </c>
      <c r="L3442" t="s">
        <v>18711</v>
      </c>
      <c r="M3442" t="s">
        <v>18712</v>
      </c>
      <c r="N3442" t="s">
        <v>4513</v>
      </c>
      <c r="O3442" t="s">
        <v>4421</v>
      </c>
      <c r="P3442">
        <v>60</v>
      </c>
      <c r="Q3442" t="s">
        <v>5925</v>
      </c>
      <c r="R3442">
        <v>163</v>
      </c>
      <c r="S3442" t="s">
        <v>9697</v>
      </c>
      <c r="T3442" t="s">
        <v>9697</v>
      </c>
      <c r="U3442" t="s">
        <v>9531</v>
      </c>
    </row>
    <row r="3443" spans="1:21" x14ac:dyDescent="0.2">
      <c r="A3443">
        <v>689</v>
      </c>
      <c r="B3443" t="s">
        <v>1697</v>
      </c>
      <c r="C3443" t="s">
        <v>18713</v>
      </c>
      <c r="D3443" t="s">
        <v>18714</v>
      </c>
      <c r="F3443" t="s">
        <v>8441</v>
      </c>
      <c r="G3443" t="s">
        <v>3387</v>
      </c>
      <c r="H3443" t="s">
        <v>4448</v>
      </c>
      <c r="I3443" t="s">
        <v>3627</v>
      </c>
      <c r="J3443" t="s">
        <v>3402</v>
      </c>
      <c r="K3443" t="s">
        <v>3497</v>
      </c>
      <c r="L3443" t="s">
        <v>18715</v>
      </c>
      <c r="M3443" t="s">
        <v>18716</v>
      </c>
      <c r="N3443" t="s">
        <v>3433</v>
      </c>
      <c r="O3443" t="s">
        <v>5826</v>
      </c>
      <c r="P3443">
        <v>63</v>
      </c>
      <c r="Q3443" t="s">
        <v>5925</v>
      </c>
      <c r="R3443">
        <v>160</v>
      </c>
      <c r="S3443" t="s">
        <v>9697</v>
      </c>
      <c r="T3443" t="s">
        <v>9697</v>
      </c>
      <c r="U3443" t="s">
        <v>9505</v>
      </c>
    </row>
    <row r="3444" spans="1:21" x14ac:dyDescent="0.2">
      <c r="A3444">
        <v>690</v>
      </c>
      <c r="B3444" t="s">
        <v>1697</v>
      </c>
      <c r="C3444" t="s">
        <v>18717</v>
      </c>
      <c r="D3444" t="s">
        <v>18718</v>
      </c>
      <c r="F3444" t="s">
        <v>3585</v>
      </c>
      <c r="G3444" t="s">
        <v>8942</v>
      </c>
      <c r="H3444" t="s">
        <v>3436</v>
      </c>
      <c r="I3444" t="s">
        <v>5487</v>
      </c>
      <c r="J3444" t="s">
        <v>6431</v>
      </c>
      <c r="K3444" t="s">
        <v>3545</v>
      </c>
      <c r="L3444" t="s">
        <v>18719</v>
      </c>
      <c r="M3444" t="s">
        <v>18720</v>
      </c>
      <c r="N3444" t="s">
        <v>8512</v>
      </c>
      <c r="O3444" t="s">
        <v>9483</v>
      </c>
      <c r="P3444">
        <v>143</v>
      </c>
      <c r="Q3444" t="s">
        <v>4362</v>
      </c>
      <c r="R3444">
        <v>242</v>
      </c>
      <c r="S3444" t="s">
        <v>18721</v>
      </c>
      <c r="T3444" t="s">
        <v>18721</v>
      </c>
      <c r="U3444" t="s">
        <v>3682</v>
      </c>
    </row>
    <row r="3445" spans="1:21" x14ac:dyDescent="0.2">
      <c r="A3445">
        <v>691</v>
      </c>
      <c r="B3445" t="s">
        <v>1697</v>
      </c>
      <c r="C3445" t="s">
        <v>18722</v>
      </c>
      <c r="D3445" t="s">
        <v>10709</v>
      </c>
      <c r="F3445" t="s">
        <v>9700</v>
      </c>
      <c r="G3445" t="s">
        <v>8290</v>
      </c>
      <c r="H3445" t="s">
        <v>9577</v>
      </c>
      <c r="I3445" t="s">
        <v>3428</v>
      </c>
      <c r="J3445" t="s">
        <v>3749</v>
      </c>
      <c r="K3445" t="s">
        <v>5028</v>
      </c>
      <c r="L3445" t="s">
        <v>18723</v>
      </c>
      <c r="M3445" t="s">
        <v>18724</v>
      </c>
      <c r="O3445" t="s">
        <v>5826</v>
      </c>
      <c r="P3445">
        <v>62</v>
      </c>
      <c r="Q3445" t="s">
        <v>4554</v>
      </c>
      <c r="R3445">
        <v>162</v>
      </c>
      <c r="S3445" t="s">
        <v>18161</v>
      </c>
      <c r="T3445" t="s">
        <v>18161</v>
      </c>
      <c r="U3445" t="s">
        <v>3682</v>
      </c>
    </row>
    <row r="3446" spans="1:21" x14ac:dyDescent="0.2">
      <c r="A3446">
        <v>692</v>
      </c>
      <c r="B3446" t="s">
        <v>1697</v>
      </c>
      <c r="C3446" t="s">
        <v>18725</v>
      </c>
      <c r="D3446" t="s">
        <v>5658</v>
      </c>
      <c r="F3446" t="s">
        <v>13441</v>
      </c>
      <c r="G3446" t="s">
        <v>3387</v>
      </c>
      <c r="H3446" t="s">
        <v>5821</v>
      </c>
      <c r="I3446" t="s">
        <v>13442</v>
      </c>
      <c r="J3446" t="s">
        <v>5823</v>
      </c>
      <c r="K3446" t="s">
        <v>3497</v>
      </c>
      <c r="L3446" t="s">
        <v>18726</v>
      </c>
      <c r="M3446" t="s">
        <v>18727</v>
      </c>
      <c r="N3446" t="s">
        <v>18728</v>
      </c>
      <c r="O3446" t="s">
        <v>5826</v>
      </c>
      <c r="P3446">
        <v>62</v>
      </c>
      <c r="S3446" t="s">
        <v>12059</v>
      </c>
      <c r="T3446" t="s">
        <v>12059</v>
      </c>
      <c r="U3446" t="s">
        <v>12059</v>
      </c>
    </row>
    <row r="3447" spans="1:21" x14ac:dyDescent="0.2">
      <c r="A3447">
        <v>693</v>
      </c>
      <c r="B3447" t="s">
        <v>1697</v>
      </c>
      <c r="C3447" t="s">
        <v>18729</v>
      </c>
      <c r="D3447" t="s">
        <v>5202</v>
      </c>
      <c r="E3447" t="s">
        <v>20879</v>
      </c>
      <c r="F3447" t="s">
        <v>8927</v>
      </c>
      <c r="G3447" t="s">
        <v>3387</v>
      </c>
      <c r="H3447" t="s">
        <v>4174</v>
      </c>
      <c r="I3447" t="s">
        <v>22206</v>
      </c>
      <c r="J3447" t="s">
        <v>5823</v>
      </c>
      <c r="K3447" t="s">
        <v>3497</v>
      </c>
      <c r="L3447" t="s">
        <v>18730</v>
      </c>
      <c r="M3447" t="s">
        <v>18731</v>
      </c>
      <c r="O3447" t="s">
        <v>5826</v>
      </c>
      <c r="P3447">
        <v>62</v>
      </c>
      <c r="S3447" t="s">
        <v>18282</v>
      </c>
      <c r="T3447" t="s">
        <v>18282</v>
      </c>
      <c r="U3447" t="s">
        <v>18282</v>
      </c>
    </row>
    <row r="3448" spans="1:21" x14ac:dyDescent="0.2">
      <c r="A3448">
        <v>694</v>
      </c>
      <c r="B3448" t="s">
        <v>1697</v>
      </c>
      <c r="C3448" t="s">
        <v>18732</v>
      </c>
      <c r="D3448" t="s">
        <v>5658</v>
      </c>
      <c r="F3448" t="s">
        <v>8564</v>
      </c>
      <c r="G3448" t="s">
        <v>3387</v>
      </c>
      <c r="H3448" t="s">
        <v>4174</v>
      </c>
      <c r="I3448" t="s">
        <v>18733</v>
      </c>
      <c r="J3448" t="s">
        <v>5477</v>
      </c>
      <c r="K3448" t="s">
        <v>3497</v>
      </c>
      <c r="L3448" t="s">
        <v>18734</v>
      </c>
      <c r="M3448" t="s">
        <v>18735</v>
      </c>
      <c r="N3448" t="s">
        <v>18736</v>
      </c>
      <c r="O3448" t="s">
        <v>5370</v>
      </c>
      <c r="P3448">
        <v>52</v>
      </c>
      <c r="S3448" t="s">
        <v>18737</v>
      </c>
      <c r="T3448" t="s">
        <v>18737</v>
      </c>
      <c r="U3448" t="s">
        <v>18737</v>
      </c>
    </row>
    <row r="3449" spans="1:21" x14ac:dyDescent="0.2">
      <c r="A3449">
        <v>695</v>
      </c>
      <c r="B3449" t="s">
        <v>1697</v>
      </c>
      <c r="C3449" t="s">
        <v>18738</v>
      </c>
      <c r="D3449" t="s">
        <v>5658</v>
      </c>
      <c r="F3449" t="s">
        <v>8564</v>
      </c>
      <c r="G3449" t="s">
        <v>3542</v>
      </c>
      <c r="H3449" t="s">
        <v>4174</v>
      </c>
      <c r="I3449" t="s">
        <v>22206</v>
      </c>
      <c r="J3449" t="s">
        <v>5823</v>
      </c>
      <c r="K3449" t="s">
        <v>3497</v>
      </c>
      <c r="L3449" t="s">
        <v>18739</v>
      </c>
      <c r="M3449" t="s">
        <v>18740</v>
      </c>
      <c r="O3449" t="s">
        <v>5370</v>
      </c>
      <c r="P3449">
        <v>52</v>
      </c>
      <c r="S3449" t="s">
        <v>12156</v>
      </c>
      <c r="T3449" t="s">
        <v>12156</v>
      </c>
      <c r="U3449" t="s">
        <v>12156</v>
      </c>
    </row>
    <row r="3450" spans="1:21" x14ac:dyDescent="0.2">
      <c r="A3450">
        <v>696</v>
      </c>
      <c r="B3450" t="s">
        <v>1697</v>
      </c>
      <c r="C3450" t="s">
        <v>18741</v>
      </c>
      <c r="D3450" t="s">
        <v>5202</v>
      </c>
      <c r="F3450" t="s">
        <v>7919</v>
      </c>
      <c r="G3450" t="s">
        <v>3387</v>
      </c>
      <c r="H3450" t="s">
        <v>4174</v>
      </c>
      <c r="I3450" t="s">
        <v>22206</v>
      </c>
      <c r="J3450" t="s">
        <v>5823</v>
      </c>
      <c r="K3450" t="s">
        <v>3497</v>
      </c>
      <c r="L3450" t="s">
        <v>18742</v>
      </c>
      <c r="M3450" t="s">
        <v>18743</v>
      </c>
      <c r="O3450" t="s">
        <v>5370</v>
      </c>
      <c r="P3450">
        <v>52</v>
      </c>
      <c r="S3450" t="s">
        <v>18744</v>
      </c>
      <c r="T3450" t="s">
        <v>18744</v>
      </c>
      <c r="U3450" t="s">
        <v>18744</v>
      </c>
    </row>
    <row r="3451" spans="1:21" x14ac:dyDescent="0.2">
      <c r="A3451">
        <v>697</v>
      </c>
      <c r="B3451" t="s">
        <v>1697</v>
      </c>
      <c r="C3451" t="s">
        <v>18745</v>
      </c>
      <c r="D3451" t="s">
        <v>18746</v>
      </c>
      <c r="F3451" t="s">
        <v>3474</v>
      </c>
      <c r="G3451" t="s">
        <v>16766</v>
      </c>
      <c r="H3451" t="s">
        <v>5269</v>
      </c>
      <c r="I3451" t="s">
        <v>22206</v>
      </c>
      <c r="J3451" t="s">
        <v>5823</v>
      </c>
      <c r="K3451" t="s">
        <v>3497</v>
      </c>
      <c r="L3451" t="s">
        <v>18747</v>
      </c>
      <c r="M3451" t="s">
        <v>18748</v>
      </c>
      <c r="N3451" t="s">
        <v>18749</v>
      </c>
      <c r="S3451" t="s">
        <v>18750</v>
      </c>
      <c r="T3451" t="s">
        <v>18750</v>
      </c>
      <c r="U3451" t="s">
        <v>18750</v>
      </c>
    </row>
    <row r="3452" spans="1:21" x14ac:dyDescent="0.2">
      <c r="A3452">
        <v>698</v>
      </c>
      <c r="B3452" t="s">
        <v>1697</v>
      </c>
      <c r="C3452" t="s">
        <v>18751</v>
      </c>
      <c r="D3452" t="s">
        <v>18752</v>
      </c>
      <c r="F3452" t="s">
        <v>8441</v>
      </c>
      <c r="G3452" t="s">
        <v>11785</v>
      </c>
      <c r="H3452" t="s">
        <v>7338</v>
      </c>
      <c r="I3452" t="s">
        <v>9763</v>
      </c>
      <c r="J3452" t="s">
        <v>3512</v>
      </c>
      <c r="K3452" t="s">
        <v>3545</v>
      </c>
      <c r="L3452" t="s">
        <v>18753</v>
      </c>
      <c r="M3452" t="s">
        <v>18754</v>
      </c>
      <c r="O3452" t="s">
        <v>4232</v>
      </c>
      <c r="P3452">
        <v>67</v>
      </c>
      <c r="Q3452" t="s">
        <v>4554</v>
      </c>
      <c r="R3452">
        <v>162</v>
      </c>
      <c r="S3452" t="s">
        <v>3548</v>
      </c>
      <c r="T3452" t="s">
        <v>3548</v>
      </c>
      <c r="U3452" t="s">
        <v>7190</v>
      </c>
    </row>
    <row r="3453" spans="1:21" x14ac:dyDescent="0.2">
      <c r="A3453">
        <v>699</v>
      </c>
      <c r="B3453" t="s">
        <v>1697</v>
      </c>
      <c r="C3453" t="s">
        <v>18755</v>
      </c>
      <c r="D3453" t="s">
        <v>18756</v>
      </c>
      <c r="F3453" t="s">
        <v>3585</v>
      </c>
      <c r="G3453" t="s">
        <v>8324</v>
      </c>
      <c r="H3453" t="s">
        <v>3905</v>
      </c>
      <c r="I3453" t="s">
        <v>7878</v>
      </c>
      <c r="J3453" t="s">
        <v>3628</v>
      </c>
      <c r="K3453" t="s">
        <v>3497</v>
      </c>
      <c r="L3453" t="s">
        <v>18757</v>
      </c>
      <c r="M3453" t="s">
        <v>18758</v>
      </c>
      <c r="O3453" t="s">
        <v>5370</v>
      </c>
      <c r="P3453">
        <v>52</v>
      </c>
      <c r="Q3453" t="s">
        <v>5178</v>
      </c>
      <c r="R3453">
        <v>151</v>
      </c>
      <c r="S3453" t="s">
        <v>18759</v>
      </c>
      <c r="T3453" t="s">
        <v>18759</v>
      </c>
      <c r="U3453" t="s">
        <v>3682</v>
      </c>
    </row>
    <row r="3454" spans="1:21" x14ac:dyDescent="0.2">
      <c r="A3454">
        <v>700</v>
      </c>
      <c r="B3454" t="s">
        <v>1697</v>
      </c>
      <c r="C3454" t="s">
        <v>18760</v>
      </c>
      <c r="D3454" t="s">
        <v>18761</v>
      </c>
      <c r="F3454" t="s">
        <v>9964</v>
      </c>
      <c r="G3454" t="s">
        <v>3387</v>
      </c>
      <c r="H3454" t="s">
        <v>11456</v>
      </c>
      <c r="I3454" t="s">
        <v>18762</v>
      </c>
      <c r="J3454" t="s">
        <v>6431</v>
      </c>
      <c r="K3454" t="s">
        <v>3422</v>
      </c>
      <c r="L3454" t="s">
        <v>18763</v>
      </c>
      <c r="M3454" t="s">
        <v>18764</v>
      </c>
      <c r="N3454" t="s">
        <v>3394</v>
      </c>
      <c r="O3454" t="s">
        <v>4653</v>
      </c>
      <c r="P3454">
        <v>21</v>
      </c>
      <c r="Q3454" t="s">
        <v>4401</v>
      </c>
      <c r="R3454">
        <v>222</v>
      </c>
      <c r="S3454" t="s">
        <v>10995</v>
      </c>
      <c r="T3454" t="s">
        <v>10995</v>
      </c>
      <c r="U3454" t="s">
        <v>3924</v>
      </c>
    </row>
    <row r="3455" spans="1:21" x14ac:dyDescent="0.2">
      <c r="A3455">
        <v>701</v>
      </c>
      <c r="B3455" t="s">
        <v>1697</v>
      </c>
      <c r="C3455" t="s">
        <v>18765</v>
      </c>
      <c r="D3455" t="s">
        <v>18766</v>
      </c>
      <c r="F3455" t="s">
        <v>3474</v>
      </c>
      <c r="G3455" t="s">
        <v>3542</v>
      </c>
      <c r="H3455" t="s">
        <v>3975</v>
      </c>
      <c r="I3455" t="s">
        <v>22251</v>
      </c>
      <c r="J3455" t="s">
        <v>3578</v>
      </c>
      <c r="K3455" t="s">
        <v>4475</v>
      </c>
      <c r="L3455" t="s">
        <v>18767</v>
      </c>
      <c r="M3455" t="s">
        <v>18768</v>
      </c>
      <c r="N3455" t="s">
        <v>4513</v>
      </c>
      <c r="O3455" t="s">
        <v>9934</v>
      </c>
      <c r="P3455">
        <v>85</v>
      </c>
      <c r="Q3455" t="s">
        <v>4401</v>
      </c>
      <c r="R3455">
        <v>220</v>
      </c>
      <c r="S3455" t="s">
        <v>18769</v>
      </c>
      <c r="T3455" t="s">
        <v>18769</v>
      </c>
      <c r="U3455" t="s">
        <v>8782</v>
      </c>
    </row>
    <row r="3456" spans="1:21" x14ac:dyDescent="0.2">
      <c r="A3456">
        <v>702</v>
      </c>
      <c r="B3456" t="s">
        <v>1697</v>
      </c>
      <c r="C3456" t="s">
        <v>18770</v>
      </c>
      <c r="D3456" t="s">
        <v>18771</v>
      </c>
      <c r="F3456" t="s">
        <v>3386</v>
      </c>
      <c r="G3456" t="s">
        <v>4016</v>
      </c>
      <c r="H3456" t="s">
        <v>14565</v>
      </c>
      <c r="I3456" t="s">
        <v>13955</v>
      </c>
      <c r="J3456" t="s">
        <v>3437</v>
      </c>
      <c r="K3456" t="s">
        <v>3522</v>
      </c>
      <c r="L3456" t="s">
        <v>18772</v>
      </c>
      <c r="M3456" t="s">
        <v>17164</v>
      </c>
      <c r="N3456" t="s">
        <v>3433</v>
      </c>
      <c r="O3456" t="s">
        <v>12208</v>
      </c>
      <c r="P3456">
        <v>85</v>
      </c>
      <c r="Q3456" t="s">
        <v>4401</v>
      </c>
      <c r="R3456">
        <v>220</v>
      </c>
      <c r="S3456" t="s">
        <v>18769</v>
      </c>
      <c r="T3456" t="s">
        <v>18769</v>
      </c>
      <c r="U3456" t="s">
        <v>3805</v>
      </c>
    </row>
    <row r="3457" spans="1:21" x14ac:dyDescent="0.2">
      <c r="A3457">
        <v>703</v>
      </c>
      <c r="B3457" t="s">
        <v>1697</v>
      </c>
      <c r="C3457" t="s">
        <v>18773</v>
      </c>
      <c r="D3457" t="s">
        <v>18774</v>
      </c>
      <c r="F3457" t="s">
        <v>3450</v>
      </c>
      <c r="G3457" t="s">
        <v>3535</v>
      </c>
      <c r="H3457" t="s">
        <v>9225</v>
      </c>
      <c r="I3457" t="s">
        <v>7878</v>
      </c>
      <c r="J3457" t="s">
        <v>3512</v>
      </c>
      <c r="K3457" t="s">
        <v>3522</v>
      </c>
      <c r="L3457" t="s">
        <v>18775</v>
      </c>
      <c r="M3457" t="s">
        <v>18776</v>
      </c>
      <c r="N3457" t="s">
        <v>3394</v>
      </c>
      <c r="Q3457" t="s">
        <v>4401</v>
      </c>
      <c r="R3457">
        <v>220</v>
      </c>
      <c r="S3457" t="s">
        <v>18769</v>
      </c>
      <c r="T3457" t="s">
        <v>18769</v>
      </c>
      <c r="U3457" t="s">
        <v>18777</v>
      </c>
    </row>
    <row r="3458" spans="1:21" x14ac:dyDescent="0.2">
      <c r="A3458">
        <v>704</v>
      </c>
      <c r="B3458" t="s">
        <v>1697</v>
      </c>
      <c r="C3458" t="s">
        <v>18778</v>
      </c>
      <c r="D3458" t="s">
        <v>18779</v>
      </c>
      <c r="F3458" t="s">
        <v>3474</v>
      </c>
      <c r="G3458" t="s">
        <v>3542</v>
      </c>
      <c r="H3458" t="s">
        <v>18558</v>
      </c>
      <c r="I3458" t="s">
        <v>22251</v>
      </c>
      <c r="J3458" t="s">
        <v>4065</v>
      </c>
      <c r="K3458" t="s">
        <v>3422</v>
      </c>
      <c r="L3458" t="s">
        <v>18780</v>
      </c>
      <c r="M3458" t="s">
        <v>18781</v>
      </c>
      <c r="N3458" t="s">
        <v>4513</v>
      </c>
      <c r="O3458" t="s">
        <v>9960</v>
      </c>
      <c r="P3458">
        <v>20</v>
      </c>
      <c r="Q3458" t="s">
        <v>4401</v>
      </c>
      <c r="R3458">
        <v>220</v>
      </c>
      <c r="S3458" t="s">
        <v>18782</v>
      </c>
      <c r="T3458" t="s">
        <v>18782</v>
      </c>
      <c r="U3458" t="s">
        <v>3557</v>
      </c>
    </row>
    <row r="3459" spans="1:21" x14ac:dyDescent="0.2">
      <c r="A3459">
        <v>705</v>
      </c>
      <c r="B3459" t="s">
        <v>1697</v>
      </c>
      <c r="C3459" t="s">
        <v>18783</v>
      </c>
      <c r="D3459" t="s">
        <v>18784</v>
      </c>
      <c r="F3459" t="s">
        <v>3386</v>
      </c>
      <c r="G3459" t="s">
        <v>3885</v>
      </c>
      <c r="H3459" t="s">
        <v>3444</v>
      </c>
      <c r="I3459" t="s">
        <v>13955</v>
      </c>
      <c r="J3459" t="s">
        <v>3390</v>
      </c>
      <c r="K3459" t="s">
        <v>3522</v>
      </c>
      <c r="L3459" t="s">
        <v>18785</v>
      </c>
      <c r="M3459" t="s">
        <v>18786</v>
      </c>
      <c r="N3459" t="s">
        <v>3394</v>
      </c>
      <c r="O3459" t="s">
        <v>12208</v>
      </c>
      <c r="P3459">
        <v>85</v>
      </c>
      <c r="Q3459" t="s">
        <v>4401</v>
      </c>
      <c r="R3459">
        <v>220</v>
      </c>
      <c r="S3459" t="s">
        <v>18787</v>
      </c>
      <c r="T3459" t="s">
        <v>18787</v>
      </c>
      <c r="U3459" t="s">
        <v>18777</v>
      </c>
    </row>
    <row r="3460" spans="1:21" x14ac:dyDescent="0.2">
      <c r="A3460">
        <v>706</v>
      </c>
      <c r="B3460" t="s">
        <v>1697</v>
      </c>
      <c r="C3460" t="s">
        <v>18788</v>
      </c>
      <c r="D3460" t="s">
        <v>18789</v>
      </c>
      <c r="F3460" t="s">
        <v>17157</v>
      </c>
      <c r="G3460" t="s">
        <v>21203</v>
      </c>
      <c r="H3460" t="s">
        <v>22378</v>
      </c>
      <c r="I3460" t="s">
        <v>4650</v>
      </c>
      <c r="J3460" t="s">
        <v>20943</v>
      </c>
      <c r="K3460" t="s">
        <v>3522</v>
      </c>
      <c r="L3460" t="s">
        <v>15031</v>
      </c>
      <c r="M3460" t="s">
        <v>18790</v>
      </c>
      <c r="N3460" t="s">
        <v>3433</v>
      </c>
      <c r="O3460" t="s">
        <v>9960</v>
      </c>
      <c r="P3460">
        <v>20</v>
      </c>
      <c r="Q3460" t="s">
        <v>4401</v>
      </c>
      <c r="R3460">
        <v>220</v>
      </c>
      <c r="S3460" t="s">
        <v>18791</v>
      </c>
      <c r="T3460" t="s">
        <v>18791</v>
      </c>
      <c r="U3460" t="s">
        <v>7045</v>
      </c>
    </row>
    <row r="3461" spans="1:21" x14ac:dyDescent="0.2">
      <c r="A3461">
        <v>707</v>
      </c>
      <c r="B3461" t="s">
        <v>1697</v>
      </c>
      <c r="C3461" t="s">
        <v>18792</v>
      </c>
      <c r="D3461" t="s">
        <v>18793</v>
      </c>
      <c r="F3461" t="s">
        <v>3474</v>
      </c>
      <c r="G3461" t="s">
        <v>7091</v>
      </c>
      <c r="H3461" t="s">
        <v>3568</v>
      </c>
      <c r="I3461" t="s">
        <v>9059</v>
      </c>
      <c r="J3461" t="s">
        <v>3512</v>
      </c>
      <c r="K3461" t="s">
        <v>3522</v>
      </c>
      <c r="L3461" t="s">
        <v>18794</v>
      </c>
      <c r="M3461" t="s">
        <v>18795</v>
      </c>
      <c r="N3461" t="s">
        <v>3433</v>
      </c>
      <c r="O3461" t="s">
        <v>4520</v>
      </c>
      <c r="P3461">
        <v>86</v>
      </c>
      <c r="Q3461" t="s">
        <v>4401</v>
      </c>
      <c r="R3461">
        <v>220</v>
      </c>
      <c r="S3461" t="s">
        <v>18791</v>
      </c>
      <c r="T3461" t="s">
        <v>18791</v>
      </c>
      <c r="U3461" t="s">
        <v>7278</v>
      </c>
    </row>
    <row r="3462" spans="1:21" x14ac:dyDescent="0.2">
      <c r="A3462">
        <v>708</v>
      </c>
      <c r="B3462" t="s">
        <v>1697</v>
      </c>
      <c r="C3462" t="s">
        <v>18796</v>
      </c>
      <c r="D3462" t="s">
        <v>18797</v>
      </c>
      <c r="F3462" t="s">
        <v>18798</v>
      </c>
      <c r="G3462" t="s">
        <v>3625</v>
      </c>
      <c r="H3462" t="s">
        <v>9414</v>
      </c>
      <c r="I3462" t="s">
        <v>10039</v>
      </c>
      <c r="J3462" t="s">
        <v>3628</v>
      </c>
      <c r="K3462" t="s">
        <v>3522</v>
      </c>
      <c r="L3462" t="s">
        <v>18799</v>
      </c>
      <c r="M3462" t="s">
        <v>18800</v>
      </c>
      <c r="N3462" t="s">
        <v>3433</v>
      </c>
      <c r="O3462" t="s">
        <v>4520</v>
      </c>
      <c r="P3462">
        <v>86</v>
      </c>
      <c r="Q3462" t="s">
        <v>4401</v>
      </c>
      <c r="R3462">
        <v>220</v>
      </c>
      <c r="S3462" t="s">
        <v>4742</v>
      </c>
      <c r="T3462" t="s">
        <v>4742</v>
      </c>
      <c r="U3462" t="s">
        <v>7045</v>
      </c>
    </row>
    <row r="3463" spans="1:21" x14ac:dyDescent="0.2">
      <c r="A3463">
        <v>709</v>
      </c>
      <c r="B3463" t="s">
        <v>1697</v>
      </c>
      <c r="C3463" t="s">
        <v>18801</v>
      </c>
      <c r="D3463" t="s">
        <v>18802</v>
      </c>
      <c r="F3463" t="s">
        <v>6012</v>
      </c>
      <c r="G3463" t="s">
        <v>3387</v>
      </c>
      <c r="H3463" t="s">
        <v>3444</v>
      </c>
      <c r="I3463" t="s">
        <v>13024</v>
      </c>
      <c r="J3463" t="s">
        <v>3544</v>
      </c>
      <c r="K3463" t="s">
        <v>3522</v>
      </c>
      <c r="L3463" t="s">
        <v>18803</v>
      </c>
      <c r="M3463" t="s">
        <v>18804</v>
      </c>
      <c r="N3463" t="s">
        <v>3433</v>
      </c>
      <c r="O3463" t="s">
        <v>7897</v>
      </c>
      <c r="P3463">
        <v>26</v>
      </c>
      <c r="Q3463" t="s">
        <v>4401</v>
      </c>
      <c r="R3463">
        <v>220</v>
      </c>
      <c r="S3463" t="s">
        <v>18791</v>
      </c>
      <c r="T3463" t="s">
        <v>18791</v>
      </c>
      <c r="U3463" t="s">
        <v>3805</v>
      </c>
    </row>
    <row r="3464" spans="1:21" x14ac:dyDescent="0.2">
      <c r="A3464">
        <v>710</v>
      </c>
      <c r="B3464" t="s">
        <v>1697</v>
      </c>
      <c r="C3464" t="s">
        <v>18805</v>
      </c>
      <c r="D3464" t="s">
        <v>18806</v>
      </c>
      <c r="F3464" t="s">
        <v>3585</v>
      </c>
      <c r="G3464" t="s">
        <v>3535</v>
      </c>
      <c r="H3464" t="s">
        <v>6824</v>
      </c>
      <c r="I3464" t="s">
        <v>18807</v>
      </c>
      <c r="J3464" t="s">
        <v>3628</v>
      </c>
      <c r="K3464" t="s">
        <v>3522</v>
      </c>
      <c r="L3464" t="s">
        <v>18808</v>
      </c>
      <c r="M3464" t="s">
        <v>18809</v>
      </c>
      <c r="N3464" t="s">
        <v>6131</v>
      </c>
      <c r="O3464" t="s">
        <v>9960</v>
      </c>
      <c r="P3464">
        <v>20</v>
      </c>
      <c r="Q3464" t="s">
        <v>4401</v>
      </c>
      <c r="R3464">
        <v>220</v>
      </c>
      <c r="S3464" t="s">
        <v>11355</v>
      </c>
      <c r="T3464" t="s">
        <v>11355</v>
      </c>
      <c r="U3464" t="s">
        <v>8202</v>
      </c>
    </row>
    <row r="3465" spans="1:21" x14ac:dyDescent="0.2">
      <c r="A3465">
        <v>711</v>
      </c>
      <c r="B3465" t="s">
        <v>1697</v>
      </c>
      <c r="C3465" t="s">
        <v>18810</v>
      </c>
      <c r="D3465" t="s">
        <v>18811</v>
      </c>
      <c r="F3465" t="s">
        <v>3386</v>
      </c>
      <c r="G3465" t="s">
        <v>7763</v>
      </c>
      <c r="H3465" t="s">
        <v>22379</v>
      </c>
      <c r="I3465" t="s">
        <v>18812</v>
      </c>
      <c r="J3465" t="s">
        <v>5570</v>
      </c>
      <c r="K3465" t="s">
        <v>3522</v>
      </c>
      <c r="L3465" t="s">
        <v>18813</v>
      </c>
      <c r="M3465" t="s">
        <v>18814</v>
      </c>
      <c r="N3465" t="s">
        <v>3433</v>
      </c>
      <c r="O3465" t="s">
        <v>9991</v>
      </c>
      <c r="P3465">
        <v>120</v>
      </c>
      <c r="Q3465" t="s">
        <v>4401</v>
      </c>
      <c r="R3465">
        <v>220</v>
      </c>
      <c r="S3465" t="s">
        <v>18815</v>
      </c>
      <c r="T3465" t="s">
        <v>18815</v>
      </c>
      <c r="U3465" t="s">
        <v>3805</v>
      </c>
    </row>
    <row r="3466" spans="1:21" x14ac:dyDescent="0.2">
      <c r="A3466">
        <v>712</v>
      </c>
      <c r="B3466" t="s">
        <v>1697</v>
      </c>
      <c r="C3466" t="s">
        <v>15003</v>
      </c>
      <c r="D3466" t="s">
        <v>18816</v>
      </c>
      <c r="F3466" t="s">
        <v>9453</v>
      </c>
      <c r="G3466" t="s">
        <v>3387</v>
      </c>
      <c r="H3466" t="s">
        <v>6824</v>
      </c>
      <c r="I3466" t="s">
        <v>10145</v>
      </c>
      <c r="J3466" t="s">
        <v>3628</v>
      </c>
      <c r="K3466" t="s">
        <v>3522</v>
      </c>
      <c r="L3466" t="s">
        <v>18817</v>
      </c>
      <c r="M3466" t="s">
        <v>18818</v>
      </c>
      <c r="O3466" t="s">
        <v>4520</v>
      </c>
      <c r="P3466">
        <v>86</v>
      </c>
      <c r="Q3466" t="s">
        <v>4401</v>
      </c>
      <c r="R3466">
        <v>220</v>
      </c>
      <c r="S3466" t="s">
        <v>11355</v>
      </c>
      <c r="T3466" t="s">
        <v>11355</v>
      </c>
      <c r="U3466" t="s">
        <v>8349</v>
      </c>
    </row>
    <row r="3467" spans="1:21" x14ac:dyDescent="0.2">
      <c r="A3467">
        <v>713</v>
      </c>
      <c r="B3467" t="s">
        <v>1697</v>
      </c>
      <c r="C3467" t="s">
        <v>18819</v>
      </c>
      <c r="D3467" t="s">
        <v>5202</v>
      </c>
      <c r="F3467" t="s">
        <v>7919</v>
      </c>
      <c r="G3467" t="s">
        <v>21752</v>
      </c>
      <c r="H3467" t="s">
        <v>21753</v>
      </c>
      <c r="I3467" t="s">
        <v>7878</v>
      </c>
      <c r="J3467" t="s">
        <v>3544</v>
      </c>
      <c r="K3467" t="s">
        <v>3391</v>
      </c>
      <c r="L3467" t="s">
        <v>18821</v>
      </c>
      <c r="M3467" t="s">
        <v>18822</v>
      </c>
      <c r="N3467" t="s">
        <v>3433</v>
      </c>
      <c r="O3467" t="s">
        <v>3665</v>
      </c>
      <c r="P3467">
        <v>85</v>
      </c>
      <c r="Q3467" t="s">
        <v>4401</v>
      </c>
      <c r="R3467">
        <v>220</v>
      </c>
      <c r="S3467" t="s">
        <v>18823</v>
      </c>
      <c r="T3467" t="s">
        <v>18823</v>
      </c>
      <c r="U3467" t="s">
        <v>3805</v>
      </c>
    </row>
    <row r="3468" spans="1:21" x14ac:dyDescent="0.2">
      <c r="A3468">
        <v>714</v>
      </c>
      <c r="B3468" t="s">
        <v>1697</v>
      </c>
      <c r="C3468" t="s">
        <v>18824</v>
      </c>
      <c r="D3468" t="s">
        <v>18825</v>
      </c>
      <c r="F3468" t="s">
        <v>3510</v>
      </c>
      <c r="G3468" t="s">
        <v>9921</v>
      </c>
      <c r="H3468" t="s">
        <v>7245</v>
      </c>
      <c r="I3468" t="s">
        <v>4359</v>
      </c>
      <c r="J3468" t="s">
        <v>3671</v>
      </c>
      <c r="K3468" t="s">
        <v>9548</v>
      </c>
      <c r="L3468" t="s">
        <v>18826</v>
      </c>
      <c r="M3468" t="s">
        <v>18827</v>
      </c>
      <c r="O3468" t="s">
        <v>3665</v>
      </c>
      <c r="P3468">
        <v>85</v>
      </c>
      <c r="Q3468" t="s">
        <v>4401</v>
      </c>
      <c r="R3468">
        <v>221</v>
      </c>
      <c r="S3468" t="s">
        <v>18823</v>
      </c>
      <c r="T3468" t="s">
        <v>18823</v>
      </c>
      <c r="U3468" t="s">
        <v>13934</v>
      </c>
    </row>
    <row r="3469" spans="1:21" x14ac:dyDescent="0.2">
      <c r="A3469">
        <v>715</v>
      </c>
      <c r="B3469" t="s">
        <v>1697</v>
      </c>
      <c r="C3469" t="s">
        <v>18828</v>
      </c>
      <c r="D3469" t="s">
        <v>5202</v>
      </c>
      <c r="F3469" t="s">
        <v>7919</v>
      </c>
      <c r="G3469" t="s">
        <v>9360</v>
      </c>
      <c r="H3469" t="s">
        <v>21754</v>
      </c>
      <c r="I3469" t="s">
        <v>5631</v>
      </c>
      <c r="J3469" t="s">
        <v>3679</v>
      </c>
      <c r="K3469" t="s">
        <v>3391</v>
      </c>
      <c r="L3469" t="s">
        <v>18829</v>
      </c>
      <c r="M3469" t="s">
        <v>18830</v>
      </c>
      <c r="O3469" t="s">
        <v>3665</v>
      </c>
      <c r="P3469">
        <v>85</v>
      </c>
      <c r="Q3469" t="s">
        <v>4401</v>
      </c>
      <c r="R3469">
        <v>221</v>
      </c>
      <c r="S3469" t="s">
        <v>18831</v>
      </c>
      <c r="T3469" t="s">
        <v>18831</v>
      </c>
      <c r="U3469" t="s">
        <v>3811</v>
      </c>
    </row>
    <row r="3470" spans="1:21" x14ac:dyDescent="0.2">
      <c r="A3470">
        <v>716</v>
      </c>
      <c r="B3470" t="s">
        <v>1697</v>
      </c>
      <c r="C3470" t="s">
        <v>18832</v>
      </c>
      <c r="D3470" t="s">
        <v>18833</v>
      </c>
      <c r="F3470" t="s">
        <v>3474</v>
      </c>
      <c r="G3470" t="s">
        <v>3625</v>
      </c>
      <c r="H3470" t="s">
        <v>3690</v>
      </c>
      <c r="I3470" t="s">
        <v>4650</v>
      </c>
      <c r="J3470" t="s">
        <v>4505</v>
      </c>
      <c r="K3470" t="s">
        <v>3545</v>
      </c>
      <c r="L3470" t="s">
        <v>18834</v>
      </c>
      <c r="M3470" t="s">
        <v>18835</v>
      </c>
      <c r="N3470" t="s">
        <v>3433</v>
      </c>
      <c r="O3470" t="s">
        <v>4520</v>
      </c>
      <c r="P3470">
        <v>86</v>
      </c>
      <c r="Q3470" t="s">
        <v>4401</v>
      </c>
      <c r="R3470">
        <v>220</v>
      </c>
      <c r="S3470" t="s">
        <v>14958</v>
      </c>
      <c r="T3470" t="s">
        <v>14958</v>
      </c>
      <c r="U3470" t="s">
        <v>7045</v>
      </c>
    </row>
    <row r="3471" spans="1:21" x14ac:dyDescent="0.2">
      <c r="A3471">
        <v>717</v>
      </c>
      <c r="B3471" t="s">
        <v>1697</v>
      </c>
      <c r="C3471" t="s">
        <v>18836</v>
      </c>
      <c r="D3471" t="s">
        <v>18837</v>
      </c>
      <c r="F3471" t="s">
        <v>18838</v>
      </c>
      <c r="G3471" t="s">
        <v>18839</v>
      </c>
      <c r="H3471" t="s">
        <v>21755</v>
      </c>
      <c r="I3471" t="s">
        <v>15042</v>
      </c>
      <c r="J3471" t="s">
        <v>3963</v>
      </c>
      <c r="K3471" t="s">
        <v>3497</v>
      </c>
      <c r="L3471" t="s">
        <v>18840</v>
      </c>
      <c r="M3471" t="s">
        <v>18841</v>
      </c>
      <c r="O3471" t="s">
        <v>4520</v>
      </c>
      <c r="P3471">
        <v>86</v>
      </c>
      <c r="Q3471" t="s">
        <v>4401</v>
      </c>
      <c r="R3471">
        <v>221</v>
      </c>
      <c r="S3471" t="s">
        <v>18842</v>
      </c>
      <c r="T3471" t="s">
        <v>18842</v>
      </c>
      <c r="U3471" t="s">
        <v>18842</v>
      </c>
    </row>
    <row r="3472" spans="1:21" x14ac:dyDescent="0.2">
      <c r="A3472">
        <v>718</v>
      </c>
      <c r="B3472" t="s">
        <v>1697</v>
      </c>
      <c r="C3472" t="s">
        <v>18843</v>
      </c>
      <c r="D3472" t="s">
        <v>5202</v>
      </c>
      <c r="E3472" t="s">
        <v>20878</v>
      </c>
      <c r="F3472" t="s">
        <v>7919</v>
      </c>
      <c r="G3472" t="s">
        <v>9158</v>
      </c>
      <c r="H3472" t="s">
        <v>16119</v>
      </c>
      <c r="I3472" t="s">
        <v>9165</v>
      </c>
      <c r="J3472" t="s">
        <v>6825</v>
      </c>
      <c r="K3472" t="s">
        <v>9548</v>
      </c>
      <c r="L3472" t="s">
        <v>18844</v>
      </c>
      <c r="M3472" t="s">
        <v>18845</v>
      </c>
      <c r="O3472" t="s">
        <v>4520</v>
      </c>
      <c r="P3472">
        <v>86</v>
      </c>
      <c r="Q3472" t="s">
        <v>4401</v>
      </c>
      <c r="R3472">
        <v>221</v>
      </c>
      <c r="S3472" t="s">
        <v>18842</v>
      </c>
      <c r="T3472" t="s">
        <v>4536</v>
      </c>
      <c r="U3472" t="s">
        <v>4536</v>
      </c>
    </row>
    <row r="3473" spans="1:21" x14ac:dyDescent="0.2">
      <c r="A3473">
        <v>719</v>
      </c>
      <c r="B3473" t="s">
        <v>1697</v>
      </c>
      <c r="C3473" t="s">
        <v>23122</v>
      </c>
      <c r="D3473" t="s">
        <v>18846</v>
      </c>
      <c r="F3473" t="s">
        <v>18847</v>
      </c>
      <c r="G3473" t="s">
        <v>7413</v>
      </c>
      <c r="H3473" t="s">
        <v>4174</v>
      </c>
      <c r="I3473" t="s">
        <v>18848</v>
      </c>
      <c r="J3473" t="s">
        <v>3963</v>
      </c>
      <c r="K3473" t="s">
        <v>5028</v>
      </c>
      <c r="L3473" t="s">
        <v>18849</v>
      </c>
      <c r="M3473" t="s">
        <v>18850</v>
      </c>
      <c r="N3473" t="s">
        <v>4497</v>
      </c>
      <c r="O3473" t="s">
        <v>10256</v>
      </c>
      <c r="P3473">
        <v>29</v>
      </c>
      <c r="Q3473" t="s">
        <v>4401</v>
      </c>
      <c r="R3473">
        <v>221</v>
      </c>
      <c r="S3473" t="s">
        <v>18851</v>
      </c>
      <c r="T3473" t="s">
        <v>11035</v>
      </c>
      <c r="U3473" t="s">
        <v>11035</v>
      </c>
    </row>
    <row r="3474" spans="1:21" x14ac:dyDescent="0.2">
      <c r="A3474">
        <v>720</v>
      </c>
      <c r="B3474" t="s">
        <v>1697</v>
      </c>
      <c r="C3474" t="s">
        <v>18852</v>
      </c>
      <c r="D3474" t="s">
        <v>18853</v>
      </c>
      <c r="F3474" t="s">
        <v>18854</v>
      </c>
      <c r="G3474" t="s">
        <v>3387</v>
      </c>
      <c r="H3474" t="s">
        <v>21756</v>
      </c>
      <c r="I3474" t="s">
        <v>18855</v>
      </c>
      <c r="J3474" t="s">
        <v>5837</v>
      </c>
      <c r="K3474" t="s">
        <v>9548</v>
      </c>
      <c r="L3474" t="s">
        <v>18856</v>
      </c>
      <c r="M3474" t="s">
        <v>18857</v>
      </c>
      <c r="O3474" t="s">
        <v>9960</v>
      </c>
      <c r="P3474">
        <v>20</v>
      </c>
      <c r="Q3474" t="s">
        <v>4401</v>
      </c>
      <c r="R3474">
        <v>220</v>
      </c>
      <c r="S3474" t="s">
        <v>13832</v>
      </c>
      <c r="T3474" t="s">
        <v>13832</v>
      </c>
      <c r="U3474" t="s">
        <v>18858</v>
      </c>
    </row>
    <row r="3475" spans="1:21" x14ac:dyDescent="0.2">
      <c r="A3475">
        <v>721</v>
      </c>
      <c r="B3475" t="s">
        <v>1697</v>
      </c>
      <c r="C3475" t="s">
        <v>18859</v>
      </c>
      <c r="D3475" t="s">
        <v>18860</v>
      </c>
      <c r="F3475" t="s">
        <v>7441</v>
      </c>
      <c r="G3475" t="s">
        <v>3435</v>
      </c>
      <c r="H3475" t="s">
        <v>3969</v>
      </c>
      <c r="I3475" t="s">
        <v>10382</v>
      </c>
      <c r="J3475" t="s">
        <v>3544</v>
      </c>
      <c r="K3475" t="s">
        <v>3497</v>
      </c>
      <c r="L3475" t="s">
        <v>18861</v>
      </c>
      <c r="M3475" t="s">
        <v>18862</v>
      </c>
      <c r="N3475" t="s">
        <v>3433</v>
      </c>
      <c r="O3475" t="s">
        <v>9991</v>
      </c>
      <c r="P3475">
        <v>120</v>
      </c>
      <c r="Q3475" t="s">
        <v>4401</v>
      </c>
      <c r="R3475">
        <v>220</v>
      </c>
      <c r="S3475" t="s">
        <v>18606</v>
      </c>
      <c r="T3475" t="s">
        <v>18606</v>
      </c>
      <c r="U3475" t="s">
        <v>10217</v>
      </c>
    </row>
    <row r="3476" spans="1:21" x14ac:dyDescent="0.2">
      <c r="A3476">
        <v>722</v>
      </c>
      <c r="B3476" t="s">
        <v>1697</v>
      </c>
      <c r="C3476" t="s">
        <v>18863</v>
      </c>
      <c r="D3476" t="s">
        <v>10674</v>
      </c>
      <c r="F3476" t="s">
        <v>10675</v>
      </c>
      <c r="G3476" t="s">
        <v>5888</v>
      </c>
      <c r="H3476" t="s">
        <v>4174</v>
      </c>
      <c r="I3476" t="s">
        <v>22206</v>
      </c>
      <c r="J3476" t="s">
        <v>5823</v>
      </c>
      <c r="K3476" t="s">
        <v>3391</v>
      </c>
      <c r="L3476" t="s">
        <v>18864</v>
      </c>
      <c r="M3476" t="s">
        <v>18865</v>
      </c>
      <c r="O3476" t="s">
        <v>6146</v>
      </c>
      <c r="P3476">
        <v>25</v>
      </c>
      <c r="S3476" t="s">
        <v>3470</v>
      </c>
      <c r="T3476" t="s">
        <v>3470</v>
      </c>
      <c r="U3476" t="s">
        <v>3470</v>
      </c>
    </row>
    <row r="3477" spans="1:21" x14ac:dyDescent="0.2">
      <c r="A3477">
        <v>723</v>
      </c>
      <c r="B3477" t="s">
        <v>1697</v>
      </c>
      <c r="C3477" t="s">
        <v>18866</v>
      </c>
      <c r="D3477" t="s">
        <v>5202</v>
      </c>
      <c r="F3477" t="s">
        <v>7919</v>
      </c>
      <c r="G3477" t="s">
        <v>7254</v>
      </c>
      <c r="H3477" t="s">
        <v>9196</v>
      </c>
      <c r="I3477" t="s">
        <v>4650</v>
      </c>
      <c r="J3477" t="s">
        <v>3679</v>
      </c>
      <c r="K3477" t="s">
        <v>3391</v>
      </c>
      <c r="L3477" t="s">
        <v>18867</v>
      </c>
      <c r="M3477" t="s">
        <v>18868</v>
      </c>
      <c r="O3477" t="s">
        <v>6146</v>
      </c>
      <c r="P3477">
        <v>25</v>
      </c>
      <c r="Q3477" t="s">
        <v>4401</v>
      </c>
      <c r="R3477">
        <v>221</v>
      </c>
      <c r="S3477" t="s">
        <v>3470</v>
      </c>
      <c r="T3477" t="s">
        <v>3470</v>
      </c>
      <c r="U3477" t="s">
        <v>3590</v>
      </c>
    </row>
    <row r="3478" spans="1:21" x14ac:dyDescent="0.2">
      <c r="A3478">
        <v>724</v>
      </c>
      <c r="B3478" t="s">
        <v>1697</v>
      </c>
      <c r="C3478" t="s">
        <v>18869</v>
      </c>
      <c r="D3478" t="s">
        <v>5202</v>
      </c>
      <c r="F3478" t="s">
        <v>7919</v>
      </c>
      <c r="G3478" t="s">
        <v>9437</v>
      </c>
      <c r="H3478" t="s">
        <v>19693</v>
      </c>
      <c r="I3478" t="s">
        <v>18870</v>
      </c>
      <c r="J3478" t="s">
        <v>3679</v>
      </c>
      <c r="K3478" t="s">
        <v>3391</v>
      </c>
      <c r="L3478" t="s">
        <v>18871</v>
      </c>
      <c r="M3478" t="s">
        <v>18872</v>
      </c>
      <c r="O3478" t="s">
        <v>10063</v>
      </c>
      <c r="P3478">
        <v>25</v>
      </c>
      <c r="Q3478" t="s">
        <v>4401</v>
      </c>
      <c r="R3478">
        <v>221</v>
      </c>
      <c r="S3478" t="s">
        <v>3470</v>
      </c>
      <c r="T3478" t="s">
        <v>3470</v>
      </c>
      <c r="U3478" t="s">
        <v>8202</v>
      </c>
    </row>
    <row r="3479" spans="1:21" x14ac:dyDescent="0.2">
      <c r="A3479">
        <v>725</v>
      </c>
      <c r="B3479" t="s">
        <v>1697</v>
      </c>
      <c r="C3479" t="s">
        <v>18873</v>
      </c>
      <c r="D3479" t="s">
        <v>18874</v>
      </c>
      <c r="F3479" t="s">
        <v>11428</v>
      </c>
      <c r="G3479" t="s">
        <v>3885</v>
      </c>
      <c r="H3479" t="s">
        <v>21757</v>
      </c>
      <c r="I3479" t="s">
        <v>16637</v>
      </c>
      <c r="J3479" t="s">
        <v>3467</v>
      </c>
      <c r="K3479" t="s">
        <v>3497</v>
      </c>
      <c r="L3479" t="s">
        <v>18875</v>
      </c>
      <c r="M3479" t="s">
        <v>18876</v>
      </c>
      <c r="N3479" t="s">
        <v>8512</v>
      </c>
      <c r="O3479" t="s">
        <v>10063</v>
      </c>
      <c r="P3479">
        <v>25</v>
      </c>
      <c r="Q3479" t="s">
        <v>4401</v>
      </c>
      <c r="R3479">
        <v>221</v>
      </c>
      <c r="S3479" t="s">
        <v>14063</v>
      </c>
      <c r="T3479" t="s">
        <v>14063</v>
      </c>
      <c r="U3479" t="s">
        <v>8004</v>
      </c>
    </row>
    <row r="3480" spans="1:21" x14ac:dyDescent="0.2">
      <c r="A3480">
        <v>726</v>
      </c>
      <c r="B3480" t="s">
        <v>1697</v>
      </c>
      <c r="C3480" t="s">
        <v>18877</v>
      </c>
      <c r="D3480" t="s">
        <v>18878</v>
      </c>
      <c r="F3480" t="s">
        <v>3585</v>
      </c>
      <c r="G3480" t="s">
        <v>3465</v>
      </c>
      <c r="H3480" t="s">
        <v>3520</v>
      </c>
      <c r="I3480" t="s">
        <v>10181</v>
      </c>
      <c r="J3480" t="s">
        <v>3578</v>
      </c>
      <c r="K3480" t="s">
        <v>3497</v>
      </c>
      <c r="L3480" t="s">
        <v>18879</v>
      </c>
      <c r="M3480" t="s">
        <v>18880</v>
      </c>
      <c r="N3480" t="s">
        <v>3433</v>
      </c>
      <c r="O3480" t="s">
        <v>7897</v>
      </c>
      <c r="P3480">
        <v>26</v>
      </c>
      <c r="Q3480" t="s">
        <v>4401</v>
      </c>
      <c r="R3480">
        <v>220</v>
      </c>
      <c r="S3480" t="s">
        <v>18881</v>
      </c>
      <c r="T3480" t="s">
        <v>18881</v>
      </c>
      <c r="U3480" t="s">
        <v>3805</v>
      </c>
    </row>
    <row r="3481" spans="1:21" x14ac:dyDescent="0.2">
      <c r="A3481">
        <v>727</v>
      </c>
      <c r="B3481" t="s">
        <v>1697</v>
      </c>
      <c r="C3481" t="s">
        <v>18882</v>
      </c>
      <c r="D3481" t="s">
        <v>18883</v>
      </c>
      <c r="F3481" t="s">
        <v>3585</v>
      </c>
      <c r="G3481" t="s">
        <v>21026</v>
      </c>
      <c r="H3481" t="s">
        <v>22380</v>
      </c>
      <c r="I3481" t="s">
        <v>18884</v>
      </c>
      <c r="J3481" t="s">
        <v>3402</v>
      </c>
      <c r="K3481" t="s">
        <v>3497</v>
      </c>
      <c r="L3481" t="s">
        <v>22381</v>
      </c>
      <c r="M3481" t="s">
        <v>22382</v>
      </c>
      <c r="N3481" t="s">
        <v>3433</v>
      </c>
      <c r="O3481" t="s">
        <v>9991</v>
      </c>
      <c r="P3481">
        <v>120</v>
      </c>
      <c r="Q3481" t="s">
        <v>4401</v>
      </c>
      <c r="R3481">
        <v>220</v>
      </c>
      <c r="S3481" t="s">
        <v>18881</v>
      </c>
      <c r="T3481" t="s">
        <v>18881</v>
      </c>
      <c r="U3481" t="s">
        <v>3805</v>
      </c>
    </row>
    <row r="3482" spans="1:21" x14ac:dyDescent="0.2">
      <c r="A3482">
        <v>728</v>
      </c>
      <c r="B3482" t="s">
        <v>1697</v>
      </c>
      <c r="C3482" t="s">
        <v>18885</v>
      </c>
      <c r="D3482" t="s">
        <v>18886</v>
      </c>
      <c r="F3482" t="s">
        <v>9214</v>
      </c>
      <c r="G3482" t="s">
        <v>7763</v>
      </c>
      <c r="H3482" t="s">
        <v>22383</v>
      </c>
      <c r="I3482" t="s">
        <v>18887</v>
      </c>
      <c r="J3482" t="s">
        <v>3402</v>
      </c>
      <c r="K3482" t="s">
        <v>3422</v>
      </c>
      <c r="L3482" t="s">
        <v>22384</v>
      </c>
      <c r="M3482" t="s">
        <v>22385</v>
      </c>
      <c r="N3482" t="s">
        <v>3394</v>
      </c>
      <c r="Q3482" t="s">
        <v>4401</v>
      </c>
      <c r="R3482">
        <v>220</v>
      </c>
      <c r="S3482" t="s">
        <v>18888</v>
      </c>
      <c r="T3482" t="s">
        <v>18888</v>
      </c>
      <c r="U3482" t="s">
        <v>9942</v>
      </c>
    </row>
    <row r="3483" spans="1:21" x14ac:dyDescent="0.2">
      <c r="A3483">
        <v>730</v>
      </c>
      <c r="B3483" t="s">
        <v>1697</v>
      </c>
      <c r="C3483" t="s">
        <v>6111</v>
      </c>
      <c r="D3483" t="s">
        <v>6112</v>
      </c>
      <c r="F3483" t="s">
        <v>18445</v>
      </c>
      <c r="G3483" t="s">
        <v>5547</v>
      </c>
      <c r="H3483" t="s">
        <v>3723</v>
      </c>
      <c r="I3483" t="s">
        <v>6193</v>
      </c>
      <c r="J3483" t="s">
        <v>6825</v>
      </c>
      <c r="K3483" t="s">
        <v>5028</v>
      </c>
      <c r="L3483" t="s">
        <v>18889</v>
      </c>
      <c r="M3483" t="s">
        <v>18890</v>
      </c>
      <c r="O3483" t="s">
        <v>6116</v>
      </c>
      <c r="P3483">
        <v>23</v>
      </c>
      <c r="Q3483" t="s">
        <v>4401</v>
      </c>
      <c r="R3483">
        <v>222</v>
      </c>
      <c r="S3483" t="s">
        <v>18617</v>
      </c>
      <c r="T3483" t="s">
        <v>18617</v>
      </c>
      <c r="U3483" t="s">
        <v>3616</v>
      </c>
    </row>
    <row r="3484" spans="1:21" x14ac:dyDescent="0.2">
      <c r="A3484">
        <v>731</v>
      </c>
      <c r="B3484" t="s">
        <v>1697</v>
      </c>
      <c r="C3484" t="s">
        <v>18891</v>
      </c>
      <c r="D3484" t="s">
        <v>18892</v>
      </c>
      <c r="F3484" t="s">
        <v>8564</v>
      </c>
      <c r="G3484" t="s">
        <v>18893</v>
      </c>
      <c r="H3484" t="s">
        <v>21758</v>
      </c>
      <c r="I3484" t="s">
        <v>10320</v>
      </c>
      <c r="J3484" t="s">
        <v>3628</v>
      </c>
      <c r="K3484" t="s">
        <v>9548</v>
      </c>
      <c r="L3484" t="s">
        <v>18894</v>
      </c>
      <c r="M3484" t="s">
        <v>18895</v>
      </c>
      <c r="O3484" t="s">
        <v>6146</v>
      </c>
      <c r="P3484">
        <v>25</v>
      </c>
      <c r="Q3484" t="s">
        <v>4401</v>
      </c>
      <c r="R3484">
        <v>221</v>
      </c>
      <c r="S3484" t="s">
        <v>3516</v>
      </c>
      <c r="T3484" t="s">
        <v>18896</v>
      </c>
      <c r="U3484" t="s">
        <v>4799</v>
      </c>
    </row>
    <row r="3485" spans="1:21" x14ac:dyDescent="0.2">
      <c r="A3485">
        <v>732</v>
      </c>
      <c r="B3485" t="s">
        <v>1697</v>
      </c>
      <c r="C3485" t="s">
        <v>18897</v>
      </c>
      <c r="D3485" t="s">
        <v>5202</v>
      </c>
      <c r="F3485" t="s">
        <v>7919</v>
      </c>
      <c r="G3485" t="s">
        <v>4593</v>
      </c>
      <c r="H3485" t="s">
        <v>4174</v>
      </c>
      <c r="I3485" t="s">
        <v>22206</v>
      </c>
      <c r="J3485" t="s">
        <v>5823</v>
      </c>
      <c r="K3485" t="s">
        <v>3391</v>
      </c>
      <c r="L3485" t="s">
        <v>18898</v>
      </c>
      <c r="M3485" t="s">
        <v>18899</v>
      </c>
      <c r="O3485" t="s">
        <v>6146</v>
      </c>
      <c r="P3485">
        <v>25</v>
      </c>
      <c r="S3485" t="s">
        <v>18900</v>
      </c>
      <c r="T3485" t="s">
        <v>18900</v>
      </c>
      <c r="U3485" t="s">
        <v>18900</v>
      </c>
    </row>
    <row r="3486" spans="1:21" x14ac:dyDescent="0.2">
      <c r="A3486">
        <v>733</v>
      </c>
      <c r="B3486" t="s">
        <v>1697</v>
      </c>
      <c r="C3486" t="s">
        <v>18901</v>
      </c>
      <c r="D3486" t="s">
        <v>5202</v>
      </c>
      <c r="E3486" t="s">
        <v>20879</v>
      </c>
      <c r="F3486" t="s">
        <v>7919</v>
      </c>
      <c r="G3486" t="s">
        <v>10824</v>
      </c>
      <c r="H3486" t="s">
        <v>17994</v>
      </c>
      <c r="I3486" t="s">
        <v>9255</v>
      </c>
      <c r="J3486" t="s">
        <v>3963</v>
      </c>
      <c r="K3486" t="s">
        <v>3391</v>
      </c>
      <c r="L3486" t="s">
        <v>21759</v>
      </c>
      <c r="M3486" t="s">
        <v>21760</v>
      </c>
      <c r="O3486" t="s">
        <v>6125</v>
      </c>
      <c r="P3486">
        <v>123</v>
      </c>
      <c r="Q3486" t="s">
        <v>4401</v>
      </c>
      <c r="R3486">
        <v>221</v>
      </c>
      <c r="S3486" t="s">
        <v>18902</v>
      </c>
      <c r="T3486" t="s">
        <v>18902</v>
      </c>
      <c r="U3486" t="s">
        <v>9408</v>
      </c>
    </row>
    <row r="3487" spans="1:21" x14ac:dyDescent="0.2">
      <c r="A3487">
        <v>734</v>
      </c>
      <c r="B3487" t="s">
        <v>1697</v>
      </c>
      <c r="C3487" t="s">
        <v>18903</v>
      </c>
      <c r="D3487" t="s">
        <v>18904</v>
      </c>
      <c r="F3487" t="s">
        <v>11428</v>
      </c>
      <c r="G3487" t="s">
        <v>8275</v>
      </c>
      <c r="H3487" t="s">
        <v>3723</v>
      </c>
      <c r="I3487" t="s">
        <v>15042</v>
      </c>
      <c r="J3487" t="s">
        <v>3587</v>
      </c>
      <c r="K3487" t="s">
        <v>3391</v>
      </c>
      <c r="L3487" t="s">
        <v>18905</v>
      </c>
      <c r="M3487" t="s">
        <v>18906</v>
      </c>
      <c r="N3487" t="s">
        <v>3433</v>
      </c>
      <c r="O3487" t="s">
        <v>6125</v>
      </c>
      <c r="P3487">
        <v>123</v>
      </c>
      <c r="Q3487" t="s">
        <v>4401</v>
      </c>
      <c r="R3487">
        <v>221</v>
      </c>
      <c r="S3487" t="s">
        <v>18907</v>
      </c>
      <c r="T3487" t="s">
        <v>18907</v>
      </c>
      <c r="U3487" t="s">
        <v>8202</v>
      </c>
    </row>
    <row r="3488" spans="1:21" x14ac:dyDescent="0.2">
      <c r="A3488">
        <v>735</v>
      </c>
      <c r="B3488" t="s">
        <v>1697</v>
      </c>
      <c r="C3488" t="s">
        <v>18908</v>
      </c>
      <c r="D3488" t="s">
        <v>18909</v>
      </c>
      <c r="F3488" t="s">
        <v>6012</v>
      </c>
      <c r="G3488" t="s">
        <v>3387</v>
      </c>
      <c r="H3488" t="s">
        <v>14565</v>
      </c>
      <c r="I3488" t="s">
        <v>9202</v>
      </c>
      <c r="J3488" t="s">
        <v>6825</v>
      </c>
      <c r="K3488" t="s">
        <v>3422</v>
      </c>
      <c r="L3488" t="s">
        <v>18910</v>
      </c>
      <c r="M3488" t="s">
        <v>18911</v>
      </c>
      <c r="N3488" t="s">
        <v>3394</v>
      </c>
      <c r="O3488" t="s">
        <v>6116</v>
      </c>
      <c r="P3488">
        <v>23</v>
      </c>
      <c r="Q3488" t="s">
        <v>4401</v>
      </c>
      <c r="R3488">
        <v>221</v>
      </c>
      <c r="S3488" t="s">
        <v>18912</v>
      </c>
      <c r="T3488" t="s">
        <v>18912</v>
      </c>
      <c r="U3488" t="s">
        <v>10148</v>
      </c>
    </row>
    <row r="3489" spans="1:21" x14ac:dyDescent="0.2">
      <c r="A3489">
        <v>736</v>
      </c>
      <c r="B3489" t="s">
        <v>1697</v>
      </c>
      <c r="C3489" t="s">
        <v>18913</v>
      </c>
      <c r="D3489" t="s">
        <v>18914</v>
      </c>
      <c r="F3489" t="s">
        <v>3585</v>
      </c>
      <c r="G3489" t="s">
        <v>3387</v>
      </c>
      <c r="H3489" t="s">
        <v>7490</v>
      </c>
      <c r="I3489" t="s">
        <v>4821</v>
      </c>
      <c r="J3489" t="s">
        <v>3562</v>
      </c>
      <c r="K3489" t="s">
        <v>3430</v>
      </c>
      <c r="L3489" t="s">
        <v>18915</v>
      </c>
      <c r="M3489" t="s">
        <v>18916</v>
      </c>
      <c r="N3489" t="s">
        <v>3433</v>
      </c>
      <c r="O3489" t="s">
        <v>10110</v>
      </c>
      <c r="P3489">
        <v>36</v>
      </c>
      <c r="Q3489" t="s">
        <v>6350</v>
      </c>
      <c r="R3489">
        <v>232</v>
      </c>
      <c r="S3489" t="s">
        <v>18917</v>
      </c>
      <c r="T3489" t="s">
        <v>18917</v>
      </c>
      <c r="U3489" t="s">
        <v>6016</v>
      </c>
    </row>
    <row r="3490" spans="1:21" x14ac:dyDescent="0.2">
      <c r="A3490">
        <v>737</v>
      </c>
      <c r="B3490" t="s">
        <v>1697</v>
      </c>
      <c r="C3490" t="s">
        <v>18918</v>
      </c>
      <c r="D3490" t="s">
        <v>18919</v>
      </c>
      <c r="F3490" t="s">
        <v>18920</v>
      </c>
      <c r="G3490" t="s">
        <v>21052</v>
      </c>
      <c r="H3490" t="s">
        <v>21761</v>
      </c>
      <c r="I3490" t="s">
        <v>6200</v>
      </c>
      <c r="J3490" t="s">
        <v>4052</v>
      </c>
      <c r="K3490" t="s">
        <v>5028</v>
      </c>
      <c r="L3490" t="s">
        <v>18921</v>
      </c>
      <c r="M3490" t="s">
        <v>18922</v>
      </c>
      <c r="N3490" t="s">
        <v>18923</v>
      </c>
      <c r="O3490" t="s">
        <v>10256</v>
      </c>
      <c r="P3490">
        <v>29</v>
      </c>
      <c r="Q3490" t="s">
        <v>4401</v>
      </c>
      <c r="R3490">
        <v>221</v>
      </c>
      <c r="S3490" t="s">
        <v>18924</v>
      </c>
      <c r="T3490" t="s">
        <v>18924</v>
      </c>
      <c r="U3490" t="s">
        <v>3674</v>
      </c>
    </row>
    <row r="3491" spans="1:21" x14ac:dyDescent="0.2">
      <c r="A3491">
        <v>739</v>
      </c>
      <c r="B3491" t="s">
        <v>1697</v>
      </c>
      <c r="C3491" t="s">
        <v>18925</v>
      </c>
      <c r="D3491" t="s">
        <v>5658</v>
      </c>
      <c r="F3491" t="s">
        <v>8564</v>
      </c>
      <c r="G3491" t="s">
        <v>5547</v>
      </c>
      <c r="H3491" t="s">
        <v>4174</v>
      </c>
      <c r="I3491" t="s">
        <v>22206</v>
      </c>
      <c r="J3491" t="s">
        <v>5823</v>
      </c>
      <c r="K3491" t="s">
        <v>6121</v>
      </c>
      <c r="L3491" t="s">
        <v>18926</v>
      </c>
      <c r="M3491" t="s">
        <v>18927</v>
      </c>
      <c r="O3491" t="s">
        <v>10110</v>
      </c>
      <c r="P3491">
        <v>36</v>
      </c>
      <c r="S3491" t="s">
        <v>8493</v>
      </c>
      <c r="T3491" t="s">
        <v>8493</v>
      </c>
      <c r="U3491" t="s">
        <v>8493</v>
      </c>
    </row>
    <row r="3492" spans="1:21" x14ac:dyDescent="0.2">
      <c r="A3492">
        <v>740</v>
      </c>
      <c r="B3492" t="s">
        <v>1697</v>
      </c>
      <c r="C3492" t="s">
        <v>6163</v>
      </c>
      <c r="D3492" t="s">
        <v>6164</v>
      </c>
      <c r="F3492" t="s">
        <v>18445</v>
      </c>
      <c r="G3492" t="s">
        <v>3387</v>
      </c>
      <c r="H3492" t="s">
        <v>14061</v>
      </c>
      <c r="I3492" t="s">
        <v>10208</v>
      </c>
      <c r="J3492" t="s">
        <v>3679</v>
      </c>
      <c r="K3492" t="s">
        <v>3497</v>
      </c>
      <c r="L3492" t="s">
        <v>6165</v>
      </c>
      <c r="M3492" t="s">
        <v>6166</v>
      </c>
      <c r="O3492" t="s">
        <v>6125</v>
      </c>
      <c r="P3492">
        <v>123</v>
      </c>
      <c r="Q3492" t="s">
        <v>4401</v>
      </c>
      <c r="R3492">
        <v>221</v>
      </c>
      <c r="S3492" t="s">
        <v>18928</v>
      </c>
      <c r="T3492" t="s">
        <v>18928</v>
      </c>
      <c r="U3492" t="s">
        <v>3830</v>
      </c>
    </row>
    <row r="3493" spans="1:21" x14ac:dyDescent="0.2">
      <c r="A3493">
        <v>741</v>
      </c>
      <c r="B3493" t="s">
        <v>1697</v>
      </c>
      <c r="C3493" t="s">
        <v>18929</v>
      </c>
      <c r="D3493" t="s">
        <v>5202</v>
      </c>
      <c r="E3493" t="s">
        <v>20878</v>
      </c>
      <c r="F3493" t="s">
        <v>7919</v>
      </c>
      <c r="G3493" t="s">
        <v>3387</v>
      </c>
      <c r="H3493" t="s">
        <v>4174</v>
      </c>
      <c r="I3493" t="s">
        <v>22206</v>
      </c>
      <c r="J3493" t="s">
        <v>5823</v>
      </c>
      <c r="K3493" t="s">
        <v>3391</v>
      </c>
      <c r="L3493" t="s">
        <v>18930</v>
      </c>
      <c r="M3493" t="s">
        <v>18931</v>
      </c>
      <c r="O3493" t="s">
        <v>6125</v>
      </c>
      <c r="P3493">
        <v>123</v>
      </c>
      <c r="S3493" t="s">
        <v>18902</v>
      </c>
      <c r="T3493" t="s">
        <v>18902</v>
      </c>
      <c r="U3493" t="s">
        <v>18902</v>
      </c>
    </row>
    <row r="3494" spans="1:21" x14ac:dyDescent="0.2">
      <c r="A3494">
        <v>742</v>
      </c>
      <c r="B3494" t="s">
        <v>1697</v>
      </c>
      <c r="C3494" t="s">
        <v>18932</v>
      </c>
      <c r="D3494" t="s">
        <v>18933</v>
      </c>
      <c r="F3494" t="s">
        <v>11428</v>
      </c>
      <c r="G3494" t="s">
        <v>18934</v>
      </c>
      <c r="H3494" t="s">
        <v>7338</v>
      </c>
      <c r="I3494" t="s">
        <v>18812</v>
      </c>
      <c r="J3494" t="s">
        <v>3587</v>
      </c>
      <c r="K3494" t="s">
        <v>3391</v>
      </c>
      <c r="L3494" t="s">
        <v>18935</v>
      </c>
      <c r="M3494" t="s">
        <v>18936</v>
      </c>
      <c r="N3494" t="s">
        <v>3394</v>
      </c>
      <c r="O3494" t="s">
        <v>20894</v>
      </c>
      <c r="P3494">
        <v>125</v>
      </c>
      <c r="Q3494" t="s">
        <v>4401</v>
      </c>
      <c r="R3494">
        <v>222</v>
      </c>
      <c r="S3494" t="s">
        <v>13975</v>
      </c>
      <c r="T3494" t="s">
        <v>13975</v>
      </c>
      <c r="U3494" t="s">
        <v>13388</v>
      </c>
    </row>
    <row r="3495" spans="1:21" x14ac:dyDescent="0.2">
      <c r="A3495">
        <v>743</v>
      </c>
      <c r="B3495" t="s">
        <v>1697</v>
      </c>
      <c r="C3495" t="s">
        <v>18937</v>
      </c>
      <c r="D3495" t="s">
        <v>5202</v>
      </c>
      <c r="E3495" t="s">
        <v>20879</v>
      </c>
      <c r="F3495" t="s">
        <v>7919</v>
      </c>
      <c r="G3495" t="s">
        <v>12006</v>
      </c>
      <c r="H3495" t="s">
        <v>4174</v>
      </c>
      <c r="I3495" t="s">
        <v>22206</v>
      </c>
      <c r="J3495" t="s">
        <v>5823</v>
      </c>
      <c r="K3495" t="s">
        <v>3422</v>
      </c>
      <c r="L3495" t="s">
        <v>18938</v>
      </c>
      <c r="M3495" t="s">
        <v>18939</v>
      </c>
      <c r="O3495" t="s">
        <v>20894</v>
      </c>
      <c r="P3495">
        <v>125</v>
      </c>
      <c r="S3495" t="s">
        <v>18907</v>
      </c>
      <c r="T3495" t="s">
        <v>18907</v>
      </c>
      <c r="U3495" t="s">
        <v>18907</v>
      </c>
    </row>
    <row r="3496" spans="1:21" x14ac:dyDescent="0.2">
      <c r="A3496">
        <v>744</v>
      </c>
      <c r="B3496" t="s">
        <v>1697</v>
      </c>
      <c r="C3496" t="s">
        <v>18940</v>
      </c>
      <c r="D3496" t="s">
        <v>5202</v>
      </c>
      <c r="F3496" t="s">
        <v>7919</v>
      </c>
      <c r="G3496" t="s">
        <v>3387</v>
      </c>
      <c r="H3496" t="s">
        <v>4174</v>
      </c>
      <c r="I3496" t="s">
        <v>22251</v>
      </c>
      <c r="J3496" t="s">
        <v>3671</v>
      </c>
      <c r="K3496" t="s">
        <v>3391</v>
      </c>
      <c r="L3496" t="s">
        <v>18941</v>
      </c>
      <c r="M3496" t="s">
        <v>18942</v>
      </c>
      <c r="O3496" t="s">
        <v>6318</v>
      </c>
      <c r="P3496">
        <v>24</v>
      </c>
      <c r="Q3496" t="s">
        <v>4401</v>
      </c>
      <c r="R3496">
        <v>222</v>
      </c>
      <c r="S3496" t="s">
        <v>13975</v>
      </c>
      <c r="T3496" t="s">
        <v>8857</v>
      </c>
      <c r="U3496" t="s">
        <v>8857</v>
      </c>
    </row>
    <row r="3497" spans="1:21" x14ac:dyDescent="0.2">
      <c r="A3497">
        <v>745</v>
      </c>
      <c r="B3497" t="s">
        <v>1697</v>
      </c>
      <c r="C3497" t="s">
        <v>18943</v>
      </c>
      <c r="D3497" t="s">
        <v>5202</v>
      </c>
      <c r="F3497" t="s">
        <v>7919</v>
      </c>
      <c r="G3497" t="s">
        <v>21055</v>
      </c>
      <c r="H3497" t="s">
        <v>14179</v>
      </c>
      <c r="I3497" t="s">
        <v>10293</v>
      </c>
      <c r="J3497" t="s">
        <v>3963</v>
      </c>
      <c r="K3497" t="s">
        <v>3391</v>
      </c>
      <c r="L3497" t="s">
        <v>18944</v>
      </c>
      <c r="M3497" t="s">
        <v>18945</v>
      </c>
      <c r="O3497" t="s">
        <v>6318</v>
      </c>
      <c r="P3497">
        <v>24</v>
      </c>
      <c r="S3497" t="s">
        <v>13975</v>
      </c>
      <c r="T3497" t="s">
        <v>18946</v>
      </c>
      <c r="U3497" t="s">
        <v>18946</v>
      </c>
    </row>
    <row r="3498" spans="1:21" x14ac:dyDescent="0.2">
      <c r="A3498">
        <v>746</v>
      </c>
      <c r="B3498" t="s">
        <v>1697</v>
      </c>
      <c r="C3498" t="s">
        <v>18947</v>
      </c>
      <c r="D3498" t="s">
        <v>5202</v>
      </c>
      <c r="F3498" t="s">
        <v>7919</v>
      </c>
      <c r="G3498" t="s">
        <v>9360</v>
      </c>
      <c r="H3498" t="s">
        <v>18948</v>
      </c>
      <c r="I3498" t="s">
        <v>22206</v>
      </c>
      <c r="J3498" t="s">
        <v>5823</v>
      </c>
      <c r="K3498" t="s">
        <v>3430</v>
      </c>
      <c r="L3498" t="s">
        <v>18949</v>
      </c>
      <c r="M3498" t="s">
        <v>18950</v>
      </c>
      <c r="O3498" t="s">
        <v>3917</v>
      </c>
      <c r="P3498">
        <v>24</v>
      </c>
      <c r="S3498" t="s">
        <v>18548</v>
      </c>
      <c r="T3498" t="s">
        <v>18548</v>
      </c>
      <c r="U3498" t="s">
        <v>18548</v>
      </c>
    </row>
    <row r="3499" spans="1:21" x14ac:dyDescent="0.2">
      <c r="A3499">
        <v>747</v>
      </c>
      <c r="B3499" t="s">
        <v>1697</v>
      </c>
      <c r="C3499" t="s">
        <v>18951</v>
      </c>
      <c r="D3499" t="s">
        <v>18952</v>
      </c>
      <c r="F3499" t="s">
        <v>3585</v>
      </c>
      <c r="G3499" t="s">
        <v>8324</v>
      </c>
      <c r="H3499" t="s">
        <v>21762</v>
      </c>
      <c r="I3499" t="s">
        <v>10208</v>
      </c>
      <c r="J3499" t="s">
        <v>10118</v>
      </c>
      <c r="K3499" t="s">
        <v>3391</v>
      </c>
      <c r="L3499" t="s">
        <v>18953</v>
      </c>
      <c r="M3499" t="s">
        <v>18954</v>
      </c>
      <c r="O3499" t="s">
        <v>4463</v>
      </c>
      <c r="P3499">
        <v>28</v>
      </c>
      <c r="Q3499" t="s">
        <v>4401</v>
      </c>
      <c r="R3499">
        <v>222</v>
      </c>
      <c r="S3499" t="s">
        <v>18955</v>
      </c>
      <c r="T3499" t="s">
        <v>18955</v>
      </c>
      <c r="U3499" t="s">
        <v>4111</v>
      </c>
    </row>
    <row r="3500" spans="1:21" x14ac:dyDescent="0.2">
      <c r="A3500">
        <v>748</v>
      </c>
      <c r="B3500" t="s">
        <v>3416</v>
      </c>
      <c r="C3500" t="s">
        <v>18956</v>
      </c>
      <c r="D3500" t="s">
        <v>18957</v>
      </c>
      <c r="F3500" t="s">
        <v>18958</v>
      </c>
      <c r="G3500" t="s">
        <v>3420</v>
      </c>
      <c r="H3500" t="s">
        <v>3421</v>
      </c>
      <c r="I3500" t="s">
        <v>22206</v>
      </c>
      <c r="J3500" t="s">
        <v>5823</v>
      </c>
      <c r="K3500" t="s">
        <v>3422</v>
      </c>
      <c r="L3500" t="s">
        <v>18959</v>
      </c>
      <c r="M3500" t="s">
        <v>18960</v>
      </c>
      <c r="N3500" t="s">
        <v>18961</v>
      </c>
      <c r="S3500" t="s">
        <v>9854</v>
      </c>
      <c r="T3500" t="s">
        <v>9854</v>
      </c>
      <c r="U3500" t="s">
        <v>9854</v>
      </c>
    </row>
    <row r="3501" spans="1:21" x14ac:dyDescent="0.2">
      <c r="A3501">
        <v>749</v>
      </c>
      <c r="B3501" t="s">
        <v>1697</v>
      </c>
      <c r="C3501" t="s">
        <v>18962</v>
      </c>
      <c r="D3501" t="s">
        <v>10709</v>
      </c>
      <c r="F3501" t="s">
        <v>3552</v>
      </c>
      <c r="G3501" t="s">
        <v>7265</v>
      </c>
      <c r="H3501" t="s">
        <v>18963</v>
      </c>
      <c r="I3501" t="s">
        <v>4933</v>
      </c>
      <c r="J3501" t="s">
        <v>10231</v>
      </c>
      <c r="K3501" t="s">
        <v>5028</v>
      </c>
      <c r="L3501" t="s">
        <v>18964</v>
      </c>
      <c r="M3501" t="s">
        <v>18965</v>
      </c>
      <c r="N3501" t="s">
        <v>3433</v>
      </c>
      <c r="O3501" t="s">
        <v>7083</v>
      </c>
      <c r="P3501">
        <v>89</v>
      </c>
      <c r="Q3501" t="s">
        <v>4485</v>
      </c>
      <c r="R3501">
        <v>173</v>
      </c>
      <c r="S3501" t="s">
        <v>18966</v>
      </c>
      <c r="T3501" t="s">
        <v>18966</v>
      </c>
      <c r="U3501" t="s">
        <v>3682</v>
      </c>
    </row>
    <row r="3502" spans="1:21" x14ac:dyDescent="0.2">
      <c r="A3502">
        <v>750</v>
      </c>
      <c r="B3502" t="s">
        <v>1697</v>
      </c>
      <c r="C3502" t="s">
        <v>18967</v>
      </c>
      <c r="D3502" t="s">
        <v>18968</v>
      </c>
      <c r="F3502" t="s">
        <v>3585</v>
      </c>
      <c r="G3502" t="s">
        <v>21569</v>
      </c>
      <c r="H3502" t="s">
        <v>7982</v>
      </c>
      <c r="I3502" t="s">
        <v>10208</v>
      </c>
      <c r="J3502" t="s">
        <v>3611</v>
      </c>
      <c r="K3502" t="s">
        <v>3497</v>
      </c>
      <c r="L3502" t="s">
        <v>18969</v>
      </c>
      <c r="M3502" t="s">
        <v>18970</v>
      </c>
      <c r="N3502" t="s">
        <v>3394</v>
      </c>
      <c r="O3502" t="s">
        <v>6146</v>
      </c>
      <c r="P3502">
        <v>25</v>
      </c>
      <c r="Q3502" t="s">
        <v>4401</v>
      </c>
      <c r="R3502">
        <v>221</v>
      </c>
      <c r="S3502" t="s">
        <v>18971</v>
      </c>
      <c r="T3502" t="s">
        <v>18971</v>
      </c>
      <c r="U3502" t="s">
        <v>8202</v>
      </c>
    </row>
    <row r="3503" spans="1:21" x14ac:dyDescent="0.2">
      <c r="A3503">
        <v>751</v>
      </c>
      <c r="B3503" t="s">
        <v>1697</v>
      </c>
      <c r="C3503" t="s">
        <v>18972</v>
      </c>
      <c r="D3503" t="s">
        <v>18973</v>
      </c>
      <c r="F3503" t="s">
        <v>18974</v>
      </c>
      <c r="G3503" t="s">
        <v>5268</v>
      </c>
      <c r="H3503" t="s">
        <v>3945</v>
      </c>
      <c r="I3503" t="s">
        <v>5613</v>
      </c>
      <c r="J3503" t="s">
        <v>3963</v>
      </c>
      <c r="K3503" t="s">
        <v>3391</v>
      </c>
      <c r="L3503" t="s">
        <v>18975</v>
      </c>
      <c r="M3503" t="s">
        <v>18976</v>
      </c>
      <c r="N3503" t="s">
        <v>18977</v>
      </c>
      <c r="O3503" t="s">
        <v>3917</v>
      </c>
      <c r="P3503">
        <v>24</v>
      </c>
      <c r="Q3503" t="s">
        <v>4401</v>
      </c>
      <c r="R3503">
        <v>222</v>
      </c>
      <c r="S3503" t="s">
        <v>18978</v>
      </c>
      <c r="T3503" t="s">
        <v>4349</v>
      </c>
      <c r="U3503" t="s">
        <v>4349</v>
      </c>
    </row>
    <row r="3504" spans="1:21" x14ac:dyDescent="0.2">
      <c r="A3504">
        <v>752</v>
      </c>
      <c r="B3504" t="s">
        <v>1697</v>
      </c>
      <c r="C3504" t="s">
        <v>18979</v>
      </c>
      <c r="D3504" t="s">
        <v>18980</v>
      </c>
      <c r="F3504" t="s">
        <v>18981</v>
      </c>
      <c r="G3504" t="s">
        <v>6905</v>
      </c>
      <c r="H3504" t="s">
        <v>3723</v>
      </c>
      <c r="I3504" t="s">
        <v>9059</v>
      </c>
      <c r="J3504" t="s">
        <v>5837</v>
      </c>
      <c r="K3504" t="s">
        <v>3391</v>
      </c>
      <c r="L3504" t="s">
        <v>18982</v>
      </c>
      <c r="M3504" t="s">
        <v>18983</v>
      </c>
      <c r="N3504" t="s">
        <v>3433</v>
      </c>
      <c r="O3504" t="s">
        <v>4653</v>
      </c>
      <c r="P3504">
        <v>21</v>
      </c>
      <c r="Q3504" t="s">
        <v>4401</v>
      </c>
      <c r="R3504">
        <v>222</v>
      </c>
      <c r="S3504" t="s">
        <v>14023</v>
      </c>
      <c r="T3504" t="s">
        <v>14023</v>
      </c>
      <c r="U3504" t="s">
        <v>4111</v>
      </c>
    </row>
    <row r="3505" spans="1:21" x14ac:dyDescent="0.2">
      <c r="A3505">
        <v>753</v>
      </c>
      <c r="B3505" t="s">
        <v>1697</v>
      </c>
      <c r="C3505" t="s">
        <v>18984</v>
      </c>
      <c r="D3505" t="s">
        <v>18985</v>
      </c>
      <c r="F3505" t="s">
        <v>3386</v>
      </c>
      <c r="G3505" t="s">
        <v>3542</v>
      </c>
      <c r="H3505" t="s">
        <v>21763</v>
      </c>
      <c r="I3505" t="s">
        <v>16637</v>
      </c>
      <c r="J3505" t="s">
        <v>9289</v>
      </c>
      <c r="K3505" t="s">
        <v>3422</v>
      </c>
      <c r="L3505" t="s">
        <v>18986</v>
      </c>
      <c r="M3505" t="s">
        <v>18987</v>
      </c>
      <c r="N3505" t="s">
        <v>3433</v>
      </c>
      <c r="Q3505" t="s">
        <v>4401</v>
      </c>
      <c r="R3505">
        <v>222</v>
      </c>
      <c r="S3505" t="s">
        <v>18988</v>
      </c>
      <c r="T3505" t="s">
        <v>18988</v>
      </c>
      <c r="U3505" t="s">
        <v>10217</v>
      </c>
    </row>
    <row r="3506" spans="1:21" x14ac:dyDescent="0.2">
      <c r="A3506">
        <v>754</v>
      </c>
      <c r="B3506" t="s">
        <v>1697</v>
      </c>
      <c r="C3506" t="s">
        <v>18989</v>
      </c>
      <c r="D3506" t="s">
        <v>18990</v>
      </c>
      <c r="F3506" t="s">
        <v>6012</v>
      </c>
      <c r="G3506" t="s">
        <v>3387</v>
      </c>
      <c r="H3506" t="s">
        <v>21764</v>
      </c>
      <c r="I3506" t="s">
        <v>10214</v>
      </c>
      <c r="J3506" t="s">
        <v>3544</v>
      </c>
      <c r="K3506" t="s">
        <v>3422</v>
      </c>
      <c r="L3506" t="s">
        <v>18991</v>
      </c>
      <c r="M3506" t="s">
        <v>18987</v>
      </c>
      <c r="N3506" t="s">
        <v>3433</v>
      </c>
      <c r="Q3506" t="s">
        <v>4401</v>
      </c>
      <c r="R3506">
        <v>222</v>
      </c>
      <c r="S3506" t="s">
        <v>18992</v>
      </c>
      <c r="T3506" t="s">
        <v>18992</v>
      </c>
      <c r="U3506" t="s">
        <v>10189</v>
      </c>
    </row>
    <row r="3507" spans="1:21" x14ac:dyDescent="0.2">
      <c r="A3507">
        <v>755</v>
      </c>
      <c r="B3507" t="s">
        <v>1697</v>
      </c>
      <c r="C3507" t="s">
        <v>18993</v>
      </c>
      <c r="D3507" t="s">
        <v>18994</v>
      </c>
      <c r="F3507" t="s">
        <v>3783</v>
      </c>
      <c r="G3507" t="s">
        <v>3387</v>
      </c>
      <c r="H3507" t="s">
        <v>7338</v>
      </c>
      <c r="I3507" t="s">
        <v>9059</v>
      </c>
      <c r="J3507" t="s">
        <v>5837</v>
      </c>
      <c r="K3507" t="s">
        <v>3391</v>
      </c>
      <c r="L3507" t="s">
        <v>18995</v>
      </c>
      <c r="M3507" t="s">
        <v>18996</v>
      </c>
      <c r="N3507" t="s">
        <v>3433</v>
      </c>
      <c r="O3507" t="s">
        <v>4463</v>
      </c>
      <c r="P3507">
        <v>28</v>
      </c>
      <c r="Q3507" t="s">
        <v>4401</v>
      </c>
      <c r="R3507">
        <v>222</v>
      </c>
      <c r="S3507" t="s">
        <v>18988</v>
      </c>
      <c r="T3507" t="s">
        <v>18988</v>
      </c>
      <c r="U3507" t="s">
        <v>3616</v>
      </c>
    </row>
    <row r="3508" spans="1:21" x14ac:dyDescent="0.2">
      <c r="A3508">
        <v>756</v>
      </c>
      <c r="B3508" t="s">
        <v>3416</v>
      </c>
      <c r="C3508" t="s">
        <v>1504</v>
      </c>
      <c r="D3508" t="s">
        <v>18997</v>
      </c>
      <c r="F3508" t="s">
        <v>3419</v>
      </c>
      <c r="G3508" t="s">
        <v>3420</v>
      </c>
      <c r="H3508" t="s">
        <v>3421</v>
      </c>
      <c r="I3508" t="s">
        <v>22206</v>
      </c>
      <c r="J3508" t="s">
        <v>5823</v>
      </c>
      <c r="K3508" t="s">
        <v>3422</v>
      </c>
      <c r="L3508" t="s">
        <v>18998</v>
      </c>
      <c r="M3508" t="s">
        <v>18999</v>
      </c>
      <c r="S3508" t="s">
        <v>10528</v>
      </c>
      <c r="T3508" t="s">
        <v>10528</v>
      </c>
      <c r="U3508" t="s">
        <v>10528</v>
      </c>
    </row>
    <row r="3509" spans="1:21" x14ac:dyDescent="0.2">
      <c r="A3509">
        <v>757</v>
      </c>
      <c r="B3509" t="s">
        <v>1697</v>
      </c>
      <c r="C3509" t="s">
        <v>19000</v>
      </c>
      <c r="D3509" t="s">
        <v>19001</v>
      </c>
      <c r="F3509" t="s">
        <v>3669</v>
      </c>
      <c r="G3509" t="s">
        <v>3625</v>
      </c>
      <c r="H3509" t="s">
        <v>13595</v>
      </c>
      <c r="I3509" t="s">
        <v>10208</v>
      </c>
      <c r="J3509" t="s">
        <v>3725</v>
      </c>
      <c r="K3509" t="s">
        <v>3422</v>
      </c>
      <c r="L3509" t="s">
        <v>19002</v>
      </c>
      <c r="M3509" t="s">
        <v>19003</v>
      </c>
      <c r="N3509" t="s">
        <v>3394</v>
      </c>
      <c r="O3509" t="s">
        <v>20894</v>
      </c>
      <c r="P3509">
        <v>125</v>
      </c>
      <c r="Q3509" t="s">
        <v>4401</v>
      </c>
      <c r="R3509">
        <v>222</v>
      </c>
      <c r="S3509" t="s">
        <v>8268</v>
      </c>
      <c r="T3509" t="s">
        <v>8268</v>
      </c>
      <c r="U3509" t="s">
        <v>13934</v>
      </c>
    </row>
    <row r="3510" spans="1:21" x14ac:dyDescent="0.2">
      <c r="A3510">
        <v>758</v>
      </c>
      <c r="B3510" t="s">
        <v>1697</v>
      </c>
      <c r="C3510" t="s">
        <v>19004</v>
      </c>
      <c r="D3510" t="s">
        <v>19005</v>
      </c>
      <c r="F3510" t="s">
        <v>3585</v>
      </c>
      <c r="G3510" t="s">
        <v>3465</v>
      </c>
      <c r="H3510" t="s">
        <v>3714</v>
      </c>
      <c r="I3510" t="s">
        <v>9232</v>
      </c>
      <c r="J3510" t="s">
        <v>7255</v>
      </c>
      <c r="K3510" t="s">
        <v>3497</v>
      </c>
      <c r="L3510" t="s">
        <v>19006</v>
      </c>
      <c r="M3510" t="s">
        <v>19007</v>
      </c>
      <c r="N3510" t="s">
        <v>3433</v>
      </c>
      <c r="O3510" t="s">
        <v>4463</v>
      </c>
      <c r="P3510">
        <v>28</v>
      </c>
      <c r="Q3510" t="s">
        <v>4401</v>
      </c>
      <c r="R3510">
        <v>222</v>
      </c>
      <c r="S3510" t="s">
        <v>19008</v>
      </c>
      <c r="T3510" t="s">
        <v>19008</v>
      </c>
      <c r="U3510" t="s">
        <v>3616</v>
      </c>
    </row>
    <row r="3511" spans="1:21" x14ac:dyDescent="0.2">
      <c r="A3511">
        <v>759</v>
      </c>
      <c r="B3511" t="s">
        <v>1697</v>
      </c>
      <c r="C3511" t="s">
        <v>9983</v>
      </c>
      <c r="D3511" t="s">
        <v>19009</v>
      </c>
      <c r="F3511" t="s">
        <v>3799</v>
      </c>
      <c r="G3511" t="s">
        <v>14008</v>
      </c>
      <c r="H3511" t="s">
        <v>5606</v>
      </c>
      <c r="I3511" t="s">
        <v>10214</v>
      </c>
      <c r="J3511" t="s">
        <v>3544</v>
      </c>
      <c r="K3511" t="s">
        <v>3545</v>
      </c>
      <c r="L3511" t="s">
        <v>19010</v>
      </c>
      <c r="M3511" t="s">
        <v>19011</v>
      </c>
      <c r="N3511" t="s">
        <v>3433</v>
      </c>
      <c r="O3511" t="s">
        <v>7897</v>
      </c>
      <c r="P3511">
        <v>26</v>
      </c>
      <c r="Q3511" t="s">
        <v>4401</v>
      </c>
      <c r="R3511">
        <v>220</v>
      </c>
      <c r="S3511" t="s">
        <v>3581</v>
      </c>
      <c r="T3511" t="s">
        <v>3581</v>
      </c>
      <c r="U3511" t="s">
        <v>3805</v>
      </c>
    </row>
    <row r="3512" spans="1:21" x14ac:dyDescent="0.2">
      <c r="A3512">
        <v>760</v>
      </c>
      <c r="B3512" t="s">
        <v>1697</v>
      </c>
      <c r="C3512" t="s">
        <v>19012</v>
      </c>
      <c r="D3512" t="s">
        <v>19013</v>
      </c>
      <c r="F3512" t="s">
        <v>3552</v>
      </c>
      <c r="G3512" t="s">
        <v>3542</v>
      </c>
      <c r="H3512" t="s">
        <v>3755</v>
      </c>
      <c r="I3512" t="s">
        <v>9022</v>
      </c>
      <c r="J3512" t="s">
        <v>3628</v>
      </c>
      <c r="K3512" t="s">
        <v>3545</v>
      </c>
      <c r="L3512" t="s">
        <v>19014</v>
      </c>
      <c r="M3512" t="s">
        <v>19015</v>
      </c>
      <c r="N3512" t="s">
        <v>3394</v>
      </c>
      <c r="O3512" t="s">
        <v>4520</v>
      </c>
      <c r="P3512">
        <v>86</v>
      </c>
      <c r="Q3512" t="s">
        <v>4401</v>
      </c>
      <c r="R3512">
        <v>220</v>
      </c>
      <c r="S3512" t="s">
        <v>18721</v>
      </c>
      <c r="T3512" t="s">
        <v>18721</v>
      </c>
      <c r="U3512" t="s">
        <v>8799</v>
      </c>
    </row>
    <row r="3513" spans="1:21" x14ac:dyDescent="0.2">
      <c r="A3513">
        <v>761</v>
      </c>
      <c r="B3513" t="s">
        <v>1697</v>
      </c>
      <c r="C3513" t="s">
        <v>11851</v>
      </c>
      <c r="D3513" t="s">
        <v>5202</v>
      </c>
      <c r="F3513" t="s">
        <v>7919</v>
      </c>
      <c r="G3513" t="s">
        <v>16792</v>
      </c>
      <c r="H3513" t="s">
        <v>3723</v>
      </c>
      <c r="K3513" t="s">
        <v>3391</v>
      </c>
      <c r="L3513" t="s">
        <v>19016</v>
      </c>
      <c r="M3513" t="s">
        <v>19017</v>
      </c>
      <c r="S3513" t="s">
        <v>18548</v>
      </c>
      <c r="T3513" t="s">
        <v>18548</v>
      </c>
      <c r="U3513" t="s">
        <v>18548</v>
      </c>
    </row>
    <row r="3514" spans="1:21" x14ac:dyDescent="0.2">
      <c r="A3514">
        <v>762</v>
      </c>
      <c r="B3514" t="s">
        <v>1697</v>
      </c>
      <c r="C3514" t="s">
        <v>19018</v>
      </c>
      <c r="D3514" t="s">
        <v>5202</v>
      </c>
      <c r="E3514" t="s">
        <v>20878</v>
      </c>
      <c r="F3514" t="s">
        <v>7919</v>
      </c>
      <c r="G3514" t="s">
        <v>5547</v>
      </c>
      <c r="H3514" t="s">
        <v>4710</v>
      </c>
      <c r="I3514" t="s">
        <v>22206</v>
      </c>
      <c r="J3514" t="s">
        <v>5823</v>
      </c>
      <c r="K3514" t="s">
        <v>3391</v>
      </c>
      <c r="L3514" t="s">
        <v>19019</v>
      </c>
      <c r="M3514" t="s">
        <v>19020</v>
      </c>
      <c r="O3514" t="s">
        <v>7228</v>
      </c>
      <c r="P3514">
        <v>98</v>
      </c>
      <c r="S3514" t="s">
        <v>16640</v>
      </c>
      <c r="T3514" t="s">
        <v>19021</v>
      </c>
      <c r="U3514" t="s">
        <v>19021</v>
      </c>
    </row>
    <row r="3515" spans="1:21" x14ac:dyDescent="0.2">
      <c r="A3515">
        <v>763</v>
      </c>
      <c r="B3515" t="s">
        <v>1697</v>
      </c>
      <c r="C3515" t="s">
        <v>19022</v>
      </c>
      <c r="D3515" t="s">
        <v>19023</v>
      </c>
      <c r="F3515" t="s">
        <v>18974</v>
      </c>
      <c r="G3515" t="s">
        <v>9164</v>
      </c>
      <c r="H3515" t="s">
        <v>6824</v>
      </c>
      <c r="I3515" t="s">
        <v>22206</v>
      </c>
      <c r="J3515" t="s">
        <v>5823</v>
      </c>
      <c r="K3515" t="s">
        <v>3422</v>
      </c>
      <c r="L3515" t="s">
        <v>19024</v>
      </c>
      <c r="M3515" t="s">
        <v>19025</v>
      </c>
      <c r="O3515" t="s">
        <v>7228</v>
      </c>
      <c r="P3515">
        <v>98</v>
      </c>
      <c r="S3515" t="s">
        <v>11476</v>
      </c>
      <c r="T3515" t="s">
        <v>11476</v>
      </c>
      <c r="U3515" t="s">
        <v>11476</v>
      </c>
    </row>
    <row r="3516" spans="1:21" x14ac:dyDescent="0.2">
      <c r="A3516">
        <v>764</v>
      </c>
      <c r="B3516" t="s">
        <v>1697</v>
      </c>
      <c r="C3516" t="s">
        <v>19026</v>
      </c>
      <c r="D3516" t="s">
        <v>19027</v>
      </c>
      <c r="F3516" t="s">
        <v>3528</v>
      </c>
      <c r="G3516" t="s">
        <v>11488</v>
      </c>
      <c r="H3516" t="s">
        <v>11423</v>
      </c>
      <c r="I3516" t="s">
        <v>4168</v>
      </c>
      <c r="J3516" t="s">
        <v>8249</v>
      </c>
      <c r="K3516" t="s">
        <v>3391</v>
      </c>
      <c r="L3516" t="s">
        <v>19028</v>
      </c>
      <c r="M3516" t="s">
        <v>19029</v>
      </c>
      <c r="N3516" t="s">
        <v>8512</v>
      </c>
      <c r="O3516" t="s">
        <v>7228</v>
      </c>
      <c r="P3516">
        <v>98</v>
      </c>
      <c r="Q3516" t="s">
        <v>4485</v>
      </c>
      <c r="R3516">
        <v>173</v>
      </c>
      <c r="S3516" t="s">
        <v>16640</v>
      </c>
      <c r="T3516" t="s">
        <v>16640</v>
      </c>
      <c r="U3516" t="s">
        <v>3950</v>
      </c>
    </row>
    <row r="3517" spans="1:21" x14ac:dyDescent="0.2">
      <c r="A3517">
        <v>765</v>
      </c>
      <c r="B3517" t="s">
        <v>1697</v>
      </c>
      <c r="C3517" t="s">
        <v>19030</v>
      </c>
      <c r="D3517" t="s">
        <v>5202</v>
      </c>
      <c r="F3517" t="s">
        <v>7919</v>
      </c>
      <c r="G3517" t="s">
        <v>8290</v>
      </c>
      <c r="H3517" t="s">
        <v>6824</v>
      </c>
      <c r="I3517" t="s">
        <v>4168</v>
      </c>
      <c r="J3517" t="s">
        <v>3671</v>
      </c>
      <c r="K3517" t="s">
        <v>3391</v>
      </c>
      <c r="L3517" t="s">
        <v>19031</v>
      </c>
      <c r="M3517" t="s">
        <v>19032</v>
      </c>
      <c r="O3517" t="s">
        <v>3453</v>
      </c>
      <c r="P3517">
        <v>97</v>
      </c>
      <c r="Q3517" t="s">
        <v>4485</v>
      </c>
      <c r="R3517">
        <v>173</v>
      </c>
      <c r="S3517" t="s">
        <v>11476</v>
      </c>
      <c r="T3517" t="s">
        <v>11476</v>
      </c>
      <c r="U3517" t="s">
        <v>4264</v>
      </c>
    </row>
    <row r="3518" spans="1:21" x14ac:dyDescent="0.2">
      <c r="A3518">
        <v>766</v>
      </c>
      <c r="B3518" t="s">
        <v>1697</v>
      </c>
      <c r="C3518" t="s">
        <v>19033</v>
      </c>
      <c r="D3518" t="s">
        <v>19034</v>
      </c>
      <c r="F3518" t="s">
        <v>3386</v>
      </c>
      <c r="G3518" t="s">
        <v>10357</v>
      </c>
      <c r="H3518" t="s">
        <v>8093</v>
      </c>
      <c r="I3518" t="s">
        <v>3389</v>
      </c>
      <c r="J3518" t="s">
        <v>5346</v>
      </c>
      <c r="K3518" t="s">
        <v>3391</v>
      </c>
      <c r="L3518" t="s">
        <v>19035</v>
      </c>
      <c r="M3518" t="s">
        <v>19036</v>
      </c>
      <c r="N3518" t="s">
        <v>8512</v>
      </c>
      <c r="O3518" t="s">
        <v>3453</v>
      </c>
      <c r="P3518">
        <v>97</v>
      </c>
      <c r="Q3518" t="s">
        <v>4485</v>
      </c>
      <c r="R3518">
        <v>173</v>
      </c>
      <c r="S3518" t="s">
        <v>19037</v>
      </c>
      <c r="T3518" t="s">
        <v>19037</v>
      </c>
      <c r="U3518" t="s">
        <v>4655</v>
      </c>
    </row>
    <row r="3519" spans="1:21" x14ac:dyDescent="0.2">
      <c r="A3519">
        <v>767</v>
      </c>
      <c r="B3519" t="s">
        <v>1697</v>
      </c>
      <c r="C3519" t="s">
        <v>19038</v>
      </c>
      <c r="D3519" t="s">
        <v>19039</v>
      </c>
      <c r="F3519" t="s">
        <v>3386</v>
      </c>
      <c r="G3519" t="s">
        <v>5547</v>
      </c>
      <c r="H3519" t="s">
        <v>10265</v>
      </c>
      <c r="I3519" t="s">
        <v>19040</v>
      </c>
      <c r="J3519" t="s">
        <v>4562</v>
      </c>
      <c r="K3519" t="s">
        <v>3391</v>
      </c>
      <c r="L3519" t="s">
        <v>19041</v>
      </c>
      <c r="M3519" t="s">
        <v>19042</v>
      </c>
      <c r="N3519" t="s">
        <v>8512</v>
      </c>
      <c r="O3519" t="s">
        <v>3453</v>
      </c>
      <c r="P3519">
        <v>97</v>
      </c>
      <c r="Q3519" t="s">
        <v>4485</v>
      </c>
      <c r="R3519">
        <v>173</v>
      </c>
      <c r="S3519" t="s">
        <v>19043</v>
      </c>
      <c r="T3519" t="s">
        <v>19043</v>
      </c>
      <c r="U3519" t="s">
        <v>4655</v>
      </c>
    </row>
    <row r="3520" spans="1:21" x14ac:dyDescent="0.2">
      <c r="A3520">
        <v>768</v>
      </c>
      <c r="B3520" t="s">
        <v>1697</v>
      </c>
      <c r="C3520" t="s">
        <v>19044</v>
      </c>
      <c r="D3520" t="s">
        <v>19045</v>
      </c>
      <c r="F3520" t="s">
        <v>3552</v>
      </c>
      <c r="G3520" t="s">
        <v>8290</v>
      </c>
      <c r="H3520" t="s">
        <v>9577</v>
      </c>
      <c r="I3520" t="s">
        <v>3627</v>
      </c>
      <c r="J3520" t="s">
        <v>6376</v>
      </c>
      <c r="K3520" t="s">
        <v>3391</v>
      </c>
      <c r="L3520" t="s">
        <v>19046</v>
      </c>
      <c r="M3520" t="s">
        <v>19047</v>
      </c>
      <c r="N3520" t="s">
        <v>8512</v>
      </c>
      <c r="O3520" t="s">
        <v>7228</v>
      </c>
      <c r="P3520">
        <v>98</v>
      </c>
      <c r="Q3520" t="s">
        <v>4485</v>
      </c>
      <c r="R3520">
        <v>173</v>
      </c>
      <c r="S3520" t="s">
        <v>19048</v>
      </c>
      <c r="T3520" t="s">
        <v>19048</v>
      </c>
      <c r="U3520" t="s">
        <v>5332</v>
      </c>
    </row>
    <row r="3521" spans="1:21" x14ac:dyDescent="0.2">
      <c r="A3521">
        <v>769</v>
      </c>
      <c r="B3521" t="s">
        <v>1697</v>
      </c>
      <c r="C3521" t="s">
        <v>19049</v>
      </c>
      <c r="D3521" t="s">
        <v>5202</v>
      </c>
      <c r="E3521" t="s">
        <v>20879</v>
      </c>
      <c r="F3521" t="s">
        <v>7919</v>
      </c>
      <c r="G3521" t="s">
        <v>4593</v>
      </c>
      <c r="H3521" t="s">
        <v>3723</v>
      </c>
      <c r="I3521" t="s">
        <v>4168</v>
      </c>
      <c r="J3521" t="s">
        <v>3725</v>
      </c>
      <c r="K3521" t="s">
        <v>3497</v>
      </c>
      <c r="L3521" t="s">
        <v>19050</v>
      </c>
      <c r="M3521" t="s">
        <v>19051</v>
      </c>
      <c r="O3521" t="s">
        <v>7032</v>
      </c>
      <c r="P3521">
        <v>97</v>
      </c>
      <c r="Q3521" t="s">
        <v>4485</v>
      </c>
      <c r="R3521">
        <v>173</v>
      </c>
      <c r="S3521" t="s">
        <v>19052</v>
      </c>
      <c r="T3521" t="s">
        <v>3950</v>
      </c>
      <c r="U3521" t="s">
        <v>3950</v>
      </c>
    </row>
    <row r="3522" spans="1:21" x14ac:dyDescent="0.2">
      <c r="A3522">
        <v>770</v>
      </c>
      <c r="B3522" t="s">
        <v>1697</v>
      </c>
      <c r="C3522" t="s">
        <v>19053</v>
      </c>
      <c r="D3522" t="s">
        <v>19054</v>
      </c>
      <c r="F3522" t="s">
        <v>11428</v>
      </c>
      <c r="G3522" t="s">
        <v>7763</v>
      </c>
      <c r="H3522" t="s">
        <v>3421</v>
      </c>
      <c r="I3522" t="s">
        <v>22206</v>
      </c>
      <c r="J3522" t="s">
        <v>5823</v>
      </c>
      <c r="K3522" t="s">
        <v>3497</v>
      </c>
      <c r="L3522" t="s">
        <v>19055</v>
      </c>
      <c r="M3522" t="s">
        <v>19056</v>
      </c>
      <c r="N3522" t="s">
        <v>19057</v>
      </c>
      <c r="S3522" t="s">
        <v>19058</v>
      </c>
      <c r="T3522" t="s">
        <v>19058</v>
      </c>
      <c r="U3522" t="s">
        <v>19058</v>
      </c>
    </row>
    <row r="3523" spans="1:21" x14ac:dyDescent="0.2">
      <c r="A3523">
        <v>771</v>
      </c>
      <c r="B3523" t="s">
        <v>1697</v>
      </c>
      <c r="C3523" t="s">
        <v>19059</v>
      </c>
      <c r="D3523" t="s">
        <v>19060</v>
      </c>
      <c r="F3523" t="s">
        <v>3585</v>
      </c>
      <c r="G3523" t="s">
        <v>15095</v>
      </c>
      <c r="H3523" t="s">
        <v>19061</v>
      </c>
      <c r="I3523" t="s">
        <v>3627</v>
      </c>
      <c r="J3523" t="s">
        <v>9023</v>
      </c>
      <c r="K3523" t="s">
        <v>3422</v>
      </c>
      <c r="L3523" t="s">
        <v>19062</v>
      </c>
      <c r="M3523" t="s">
        <v>19063</v>
      </c>
      <c r="N3523" t="s">
        <v>3433</v>
      </c>
      <c r="O3523" t="s">
        <v>6407</v>
      </c>
      <c r="P3523">
        <v>131</v>
      </c>
      <c r="Q3523" t="s">
        <v>6350</v>
      </c>
      <c r="R3523">
        <v>232</v>
      </c>
      <c r="S3523" t="s">
        <v>19064</v>
      </c>
      <c r="T3523" t="s">
        <v>19064</v>
      </c>
      <c r="U3523" t="s">
        <v>3682</v>
      </c>
    </row>
    <row r="3524" spans="1:21" x14ac:dyDescent="0.2">
      <c r="A3524">
        <v>773</v>
      </c>
      <c r="B3524" t="s">
        <v>3416</v>
      </c>
      <c r="C3524" t="s">
        <v>15969</v>
      </c>
      <c r="D3524" t="s">
        <v>6971</v>
      </c>
      <c r="F3524" t="s">
        <v>3419</v>
      </c>
      <c r="G3524" t="s">
        <v>3420</v>
      </c>
      <c r="H3524" t="s">
        <v>3421</v>
      </c>
      <c r="I3524" t="s">
        <v>22206</v>
      </c>
      <c r="J3524" t="s">
        <v>5823</v>
      </c>
      <c r="K3524" t="s">
        <v>5340</v>
      </c>
      <c r="L3524" t="s">
        <v>19065</v>
      </c>
      <c r="M3524" t="s">
        <v>19066</v>
      </c>
      <c r="S3524" t="s">
        <v>19067</v>
      </c>
      <c r="T3524" t="s">
        <v>19067</v>
      </c>
      <c r="U3524" t="s">
        <v>19067</v>
      </c>
    </row>
    <row r="3525" spans="1:21" x14ac:dyDescent="0.2">
      <c r="A3525">
        <v>774</v>
      </c>
      <c r="B3525" t="s">
        <v>1697</v>
      </c>
      <c r="C3525" t="s">
        <v>23123</v>
      </c>
      <c r="D3525" t="s">
        <v>19068</v>
      </c>
      <c r="F3525" t="s">
        <v>7441</v>
      </c>
      <c r="G3525" t="s">
        <v>3435</v>
      </c>
      <c r="H3525" t="s">
        <v>6784</v>
      </c>
      <c r="I3525" t="s">
        <v>19069</v>
      </c>
      <c r="J3525" t="s">
        <v>3894</v>
      </c>
      <c r="K3525" t="s">
        <v>3545</v>
      </c>
      <c r="L3525" t="s">
        <v>19070</v>
      </c>
      <c r="M3525" t="s">
        <v>19071</v>
      </c>
      <c r="N3525" t="s">
        <v>4513</v>
      </c>
      <c r="O3525" t="s">
        <v>7897</v>
      </c>
      <c r="P3525">
        <v>26</v>
      </c>
      <c r="Q3525" t="s">
        <v>4401</v>
      </c>
      <c r="R3525">
        <v>220</v>
      </c>
      <c r="S3525" t="s">
        <v>19072</v>
      </c>
      <c r="T3525" t="s">
        <v>19072</v>
      </c>
      <c r="U3525" t="s">
        <v>10025</v>
      </c>
    </row>
    <row r="3526" spans="1:21" x14ac:dyDescent="0.2">
      <c r="A3526">
        <v>775</v>
      </c>
      <c r="B3526" t="s">
        <v>1697</v>
      </c>
      <c r="C3526" t="s">
        <v>19073</v>
      </c>
      <c r="D3526" t="s">
        <v>19074</v>
      </c>
      <c r="F3526" t="s">
        <v>10123</v>
      </c>
      <c r="G3526" t="s">
        <v>3387</v>
      </c>
      <c r="H3526" t="s">
        <v>21328</v>
      </c>
      <c r="I3526" t="s">
        <v>8790</v>
      </c>
      <c r="J3526" t="s">
        <v>3437</v>
      </c>
      <c r="K3526" t="s">
        <v>3430</v>
      </c>
      <c r="L3526" t="s">
        <v>19075</v>
      </c>
      <c r="M3526" t="s">
        <v>19076</v>
      </c>
      <c r="N3526" t="s">
        <v>8512</v>
      </c>
      <c r="O3526" t="s">
        <v>10063</v>
      </c>
      <c r="P3526">
        <v>25</v>
      </c>
      <c r="Q3526" t="s">
        <v>4401</v>
      </c>
      <c r="R3526">
        <v>221</v>
      </c>
      <c r="S3526" t="s">
        <v>11454</v>
      </c>
      <c r="T3526" t="s">
        <v>11454</v>
      </c>
      <c r="U3526" t="s">
        <v>8004</v>
      </c>
    </row>
    <row r="3527" spans="1:21" x14ac:dyDescent="0.2">
      <c r="A3527">
        <v>776</v>
      </c>
      <c r="B3527" t="s">
        <v>1697</v>
      </c>
      <c r="C3527" t="s">
        <v>19077</v>
      </c>
      <c r="D3527" t="s">
        <v>19078</v>
      </c>
      <c r="F3527" t="s">
        <v>6734</v>
      </c>
      <c r="G3527" t="s">
        <v>3387</v>
      </c>
      <c r="H3527" t="s">
        <v>15415</v>
      </c>
      <c r="I3527" t="s">
        <v>9059</v>
      </c>
      <c r="J3527" t="s">
        <v>3544</v>
      </c>
      <c r="K3527" t="s">
        <v>3545</v>
      </c>
      <c r="L3527" t="s">
        <v>19079</v>
      </c>
      <c r="M3527" t="s">
        <v>19080</v>
      </c>
      <c r="N3527" t="s">
        <v>3433</v>
      </c>
      <c r="Q3527" t="s">
        <v>4401</v>
      </c>
      <c r="R3527">
        <v>220</v>
      </c>
      <c r="S3527" t="s">
        <v>14958</v>
      </c>
      <c r="T3527" t="s">
        <v>14958</v>
      </c>
      <c r="U3527" t="s">
        <v>7190</v>
      </c>
    </row>
    <row r="3528" spans="1:21" x14ac:dyDescent="0.2">
      <c r="A3528">
        <v>777</v>
      </c>
      <c r="B3528" t="s">
        <v>1697</v>
      </c>
      <c r="C3528" t="s">
        <v>19081</v>
      </c>
      <c r="D3528" t="s">
        <v>5202</v>
      </c>
      <c r="E3528" t="s">
        <v>20879</v>
      </c>
      <c r="F3528" t="s">
        <v>7919</v>
      </c>
      <c r="G3528" t="s">
        <v>21765</v>
      </c>
      <c r="H3528" t="s">
        <v>21766</v>
      </c>
      <c r="I3528" t="s">
        <v>19082</v>
      </c>
      <c r="J3528" t="s">
        <v>3963</v>
      </c>
      <c r="K3528" t="s">
        <v>3430</v>
      </c>
      <c r="L3528" t="s">
        <v>19083</v>
      </c>
      <c r="M3528" t="s">
        <v>19084</v>
      </c>
      <c r="O3528" t="s">
        <v>6247</v>
      </c>
      <c r="P3528">
        <v>129</v>
      </c>
      <c r="Q3528" t="s">
        <v>4401</v>
      </c>
      <c r="R3528">
        <v>221</v>
      </c>
      <c r="S3528" t="s">
        <v>19085</v>
      </c>
      <c r="T3528" t="s">
        <v>19085</v>
      </c>
      <c r="U3528" t="s">
        <v>7095</v>
      </c>
    </row>
    <row r="3529" spans="1:21" x14ac:dyDescent="0.2">
      <c r="A3529">
        <v>778</v>
      </c>
      <c r="B3529" t="s">
        <v>1697</v>
      </c>
      <c r="C3529" t="s">
        <v>19086</v>
      </c>
      <c r="D3529" t="s">
        <v>5202</v>
      </c>
      <c r="F3529" t="s">
        <v>7919</v>
      </c>
      <c r="G3529" t="s">
        <v>6905</v>
      </c>
      <c r="H3529" t="s">
        <v>4174</v>
      </c>
      <c r="I3529" t="s">
        <v>22206</v>
      </c>
      <c r="J3529" t="s">
        <v>5823</v>
      </c>
      <c r="K3529" t="s">
        <v>3545</v>
      </c>
      <c r="L3529" t="s">
        <v>19087</v>
      </c>
      <c r="M3529" t="s">
        <v>19088</v>
      </c>
      <c r="O3529" t="s">
        <v>6247</v>
      </c>
      <c r="P3529">
        <v>129</v>
      </c>
      <c r="S3529" t="s">
        <v>19085</v>
      </c>
      <c r="T3529" t="s">
        <v>19085</v>
      </c>
      <c r="U3529" t="s">
        <v>19085</v>
      </c>
    </row>
    <row r="3530" spans="1:21" x14ac:dyDescent="0.2">
      <c r="A3530">
        <v>779</v>
      </c>
      <c r="B3530" t="s">
        <v>1697</v>
      </c>
      <c r="C3530" t="s">
        <v>19089</v>
      </c>
      <c r="D3530" t="s">
        <v>5202</v>
      </c>
      <c r="F3530" t="s">
        <v>7919</v>
      </c>
      <c r="G3530" t="s">
        <v>9375</v>
      </c>
      <c r="H3530" t="s">
        <v>4174</v>
      </c>
      <c r="I3530" t="s">
        <v>22206</v>
      </c>
      <c r="J3530" t="s">
        <v>5823</v>
      </c>
      <c r="K3530" t="s">
        <v>3545</v>
      </c>
      <c r="L3530" t="s">
        <v>19090</v>
      </c>
      <c r="M3530" t="s">
        <v>19091</v>
      </c>
      <c r="O3530" t="s">
        <v>6247</v>
      </c>
      <c r="P3530">
        <v>129</v>
      </c>
      <c r="S3530" t="s">
        <v>19085</v>
      </c>
      <c r="T3530" t="s">
        <v>19085</v>
      </c>
      <c r="U3530" t="s">
        <v>19085</v>
      </c>
    </row>
    <row r="3531" spans="1:21" x14ac:dyDescent="0.2">
      <c r="A3531">
        <v>780</v>
      </c>
      <c r="B3531" t="s">
        <v>1697</v>
      </c>
      <c r="C3531" t="s">
        <v>19092</v>
      </c>
      <c r="D3531" t="s">
        <v>5202</v>
      </c>
      <c r="E3531" t="s">
        <v>20879</v>
      </c>
      <c r="F3531" t="s">
        <v>7919</v>
      </c>
      <c r="G3531" t="s">
        <v>6905</v>
      </c>
      <c r="H3531" t="s">
        <v>4174</v>
      </c>
      <c r="I3531" t="s">
        <v>22251</v>
      </c>
      <c r="J3531" t="s">
        <v>19093</v>
      </c>
      <c r="K3531" t="s">
        <v>5028</v>
      </c>
      <c r="L3531" t="s">
        <v>19094</v>
      </c>
      <c r="M3531" t="s">
        <v>19095</v>
      </c>
      <c r="O3531" t="s">
        <v>10336</v>
      </c>
      <c r="P3531">
        <v>124</v>
      </c>
      <c r="Q3531" t="s">
        <v>4401</v>
      </c>
      <c r="R3531">
        <v>222</v>
      </c>
      <c r="S3531" t="s">
        <v>19096</v>
      </c>
      <c r="T3531" t="s">
        <v>8799</v>
      </c>
      <c r="U3531" t="s">
        <v>8799</v>
      </c>
    </row>
    <row r="3532" spans="1:21" x14ac:dyDescent="0.2">
      <c r="A3532">
        <v>781</v>
      </c>
      <c r="B3532" t="s">
        <v>1697</v>
      </c>
      <c r="C3532" t="s">
        <v>19097</v>
      </c>
      <c r="D3532" t="s">
        <v>18892</v>
      </c>
      <c r="F3532" t="s">
        <v>19098</v>
      </c>
      <c r="G3532" t="s">
        <v>10004</v>
      </c>
      <c r="H3532" t="s">
        <v>4174</v>
      </c>
      <c r="I3532" t="s">
        <v>22251</v>
      </c>
      <c r="J3532" t="s">
        <v>3963</v>
      </c>
      <c r="K3532" t="s">
        <v>3497</v>
      </c>
      <c r="L3532" t="s">
        <v>19099</v>
      </c>
      <c r="M3532" t="s">
        <v>19100</v>
      </c>
      <c r="O3532" t="s">
        <v>6146</v>
      </c>
      <c r="P3532">
        <v>25</v>
      </c>
      <c r="Q3532" t="s">
        <v>4401</v>
      </c>
      <c r="R3532">
        <v>221</v>
      </c>
      <c r="S3532" t="s">
        <v>16842</v>
      </c>
      <c r="T3532" t="s">
        <v>3674</v>
      </c>
      <c r="U3532" t="s">
        <v>3674</v>
      </c>
    </row>
    <row r="3533" spans="1:21" x14ac:dyDescent="0.2">
      <c r="A3533">
        <v>782</v>
      </c>
      <c r="B3533" t="s">
        <v>1697</v>
      </c>
      <c r="C3533" t="s">
        <v>19101</v>
      </c>
      <c r="D3533" t="s">
        <v>19102</v>
      </c>
      <c r="F3533" t="s">
        <v>3585</v>
      </c>
      <c r="G3533" t="s">
        <v>9375</v>
      </c>
      <c r="H3533" t="s">
        <v>9577</v>
      </c>
      <c r="I3533" t="s">
        <v>13940</v>
      </c>
      <c r="J3533" t="s">
        <v>8575</v>
      </c>
      <c r="K3533" t="s">
        <v>3497</v>
      </c>
      <c r="L3533" t="s">
        <v>19103</v>
      </c>
      <c r="M3533" t="s">
        <v>19104</v>
      </c>
      <c r="N3533" t="s">
        <v>19105</v>
      </c>
      <c r="O3533" t="s">
        <v>6247</v>
      </c>
      <c r="P3533">
        <v>129</v>
      </c>
      <c r="Q3533" t="s">
        <v>4401</v>
      </c>
      <c r="R3533">
        <v>221</v>
      </c>
      <c r="S3533" t="s">
        <v>9499</v>
      </c>
      <c r="T3533" t="s">
        <v>9499</v>
      </c>
      <c r="U3533" t="s">
        <v>4813</v>
      </c>
    </row>
    <row r="3534" spans="1:21" x14ac:dyDescent="0.2">
      <c r="A3534">
        <v>783</v>
      </c>
      <c r="B3534" t="s">
        <v>1697</v>
      </c>
      <c r="C3534" t="s">
        <v>19106</v>
      </c>
      <c r="D3534" t="s">
        <v>19107</v>
      </c>
      <c r="F3534" t="s">
        <v>19108</v>
      </c>
      <c r="G3534" t="s">
        <v>8471</v>
      </c>
      <c r="H3534" t="s">
        <v>4174</v>
      </c>
      <c r="I3534" t="s">
        <v>5631</v>
      </c>
      <c r="J3534" t="s">
        <v>4024</v>
      </c>
      <c r="K3534" t="s">
        <v>3497</v>
      </c>
      <c r="L3534" t="s">
        <v>19109</v>
      </c>
      <c r="M3534" t="s">
        <v>12468</v>
      </c>
      <c r="N3534" t="s">
        <v>8512</v>
      </c>
      <c r="O3534" t="s">
        <v>6284</v>
      </c>
      <c r="P3534">
        <v>27</v>
      </c>
      <c r="Q3534" t="s">
        <v>4401</v>
      </c>
      <c r="R3534">
        <v>221</v>
      </c>
      <c r="S3534" t="s">
        <v>16888</v>
      </c>
      <c r="T3534" t="s">
        <v>7095</v>
      </c>
      <c r="U3534" t="s">
        <v>7095</v>
      </c>
    </row>
    <row r="3535" spans="1:21" x14ac:dyDescent="0.2">
      <c r="A3535">
        <v>784</v>
      </c>
      <c r="B3535" t="s">
        <v>1697</v>
      </c>
      <c r="C3535" t="s">
        <v>19110</v>
      </c>
      <c r="D3535" t="s">
        <v>19111</v>
      </c>
      <c r="F3535" t="s">
        <v>11428</v>
      </c>
      <c r="G3535" t="s">
        <v>9921</v>
      </c>
      <c r="H3535" t="s">
        <v>3819</v>
      </c>
      <c r="I3535" t="s">
        <v>19112</v>
      </c>
      <c r="J3535" t="s">
        <v>8631</v>
      </c>
      <c r="K3535" t="s">
        <v>3422</v>
      </c>
      <c r="L3535" t="s">
        <v>19113</v>
      </c>
      <c r="M3535" t="s">
        <v>19114</v>
      </c>
      <c r="N3535" t="s">
        <v>8512</v>
      </c>
      <c r="O3535" t="s">
        <v>6247</v>
      </c>
      <c r="P3535">
        <v>129</v>
      </c>
      <c r="Q3535" t="s">
        <v>4401</v>
      </c>
      <c r="R3535">
        <v>221</v>
      </c>
      <c r="S3535" t="s">
        <v>19115</v>
      </c>
      <c r="T3535" t="s">
        <v>19115</v>
      </c>
      <c r="U3535" t="s">
        <v>7095</v>
      </c>
    </row>
    <row r="3536" spans="1:21" x14ac:dyDescent="0.2">
      <c r="A3536">
        <v>785</v>
      </c>
      <c r="B3536" t="s">
        <v>1697</v>
      </c>
      <c r="C3536" t="s">
        <v>19116</v>
      </c>
      <c r="D3536" t="s">
        <v>18892</v>
      </c>
      <c r="F3536" t="s">
        <v>19098</v>
      </c>
      <c r="G3536" t="s">
        <v>18441</v>
      </c>
      <c r="H3536" t="s">
        <v>4174</v>
      </c>
      <c r="I3536" t="s">
        <v>22206</v>
      </c>
      <c r="J3536" t="s">
        <v>5823</v>
      </c>
      <c r="K3536" t="s">
        <v>3497</v>
      </c>
      <c r="L3536" t="s">
        <v>19117</v>
      </c>
      <c r="M3536" t="s">
        <v>19118</v>
      </c>
      <c r="N3536" t="s">
        <v>8512</v>
      </c>
      <c r="O3536" t="s">
        <v>6284</v>
      </c>
      <c r="P3536">
        <v>27</v>
      </c>
      <c r="S3536" t="s">
        <v>18644</v>
      </c>
      <c r="T3536" t="s">
        <v>18644</v>
      </c>
      <c r="U3536" t="s">
        <v>18644</v>
      </c>
    </row>
    <row r="3537" spans="1:21" x14ac:dyDescent="0.2">
      <c r="A3537">
        <v>786</v>
      </c>
      <c r="B3537" t="s">
        <v>1697</v>
      </c>
      <c r="C3537" t="s">
        <v>19119</v>
      </c>
      <c r="D3537" t="s">
        <v>5202</v>
      </c>
      <c r="E3537" t="s">
        <v>20879</v>
      </c>
      <c r="F3537" t="s">
        <v>7919</v>
      </c>
      <c r="G3537" t="s">
        <v>9087</v>
      </c>
      <c r="H3537" t="s">
        <v>8697</v>
      </c>
      <c r="I3537" t="s">
        <v>9255</v>
      </c>
      <c r="J3537" t="s">
        <v>3671</v>
      </c>
      <c r="K3537" t="s">
        <v>5028</v>
      </c>
      <c r="L3537" t="s">
        <v>19120</v>
      </c>
      <c r="M3537" t="s">
        <v>19121</v>
      </c>
      <c r="O3537" t="s">
        <v>20894</v>
      </c>
      <c r="P3537">
        <v>125</v>
      </c>
      <c r="Q3537" t="s">
        <v>4401</v>
      </c>
      <c r="R3537">
        <v>220</v>
      </c>
      <c r="S3537" t="s">
        <v>4301</v>
      </c>
      <c r="T3537" t="s">
        <v>4301</v>
      </c>
      <c r="U3537" t="s">
        <v>19122</v>
      </c>
    </row>
    <row r="3538" spans="1:21" x14ac:dyDescent="0.2">
      <c r="A3538">
        <v>787</v>
      </c>
      <c r="B3538" t="s">
        <v>1697</v>
      </c>
      <c r="C3538" t="s">
        <v>19123</v>
      </c>
      <c r="D3538" t="s">
        <v>5090</v>
      </c>
      <c r="F3538" t="s">
        <v>3585</v>
      </c>
      <c r="G3538" t="s">
        <v>7265</v>
      </c>
      <c r="H3538" t="s">
        <v>19124</v>
      </c>
      <c r="I3538" t="s">
        <v>10214</v>
      </c>
      <c r="J3538" t="s">
        <v>9528</v>
      </c>
      <c r="K3538" t="s">
        <v>3422</v>
      </c>
      <c r="L3538" t="s">
        <v>19125</v>
      </c>
      <c r="M3538" t="s">
        <v>19126</v>
      </c>
      <c r="N3538" t="s">
        <v>3433</v>
      </c>
      <c r="O3538" t="s">
        <v>5645</v>
      </c>
      <c r="P3538">
        <v>122</v>
      </c>
      <c r="Q3538" t="s">
        <v>4401</v>
      </c>
      <c r="R3538">
        <v>222</v>
      </c>
      <c r="S3538" t="s">
        <v>19127</v>
      </c>
      <c r="T3538" t="s">
        <v>19127</v>
      </c>
      <c r="U3538" t="s">
        <v>8004</v>
      </c>
    </row>
    <row r="3539" spans="1:21" x14ac:dyDescent="0.2">
      <c r="A3539">
        <v>788</v>
      </c>
      <c r="B3539" t="s">
        <v>3416</v>
      </c>
      <c r="C3539" t="s">
        <v>1251</v>
      </c>
      <c r="D3539" t="s">
        <v>6971</v>
      </c>
      <c r="F3539" t="s">
        <v>3419</v>
      </c>
      <c r="G3539" t="s">
        <v>3420</v>
      </c>
      <c r="H3539" t="s">
        <v>3421</v>
      </c>
      <c r="I3539" t="s">
        <v>22206</v>
      </c>
      <c r="J3539" t="s">
        <v>5823</v>
      </c>
      <c r="K3539" t="s">
        <v>5340</v>
      </c>
      <c r="L3539" t="s">
        <v>19128</v>
      </c>
      <c r="M3539" t="s">
        <v>19129</v>
      </c>
      <c r="S3539" t="s">
        <v>19127</v>
      </c>
      <c r="T3539" t="s">
        <v>19127</v>
      </c>
      <c r="U3539" t="s">
        <v>19127</v>
      </c>
    </row>
    <row r="3540" spans="1:21" x14ac:dyDescent="0.2">
      <c r="A3540">
        <v>789</v>
      </c>
      <c r="B3540" t="s">
        <v>1697</v>
      </c>
      <c r="C3540" t="s">
        <v>19130</v>
      </c>
      <c r="D3540" t="s">
        <v>19131</v>
      </c>
      <c r="F3540" t="s">
        <v>7441</v>
      </c>
      <c r="G3540" t="s">
        <v>5547</v>
      </c>
      <c r="H3540" t="s">
        <v>19132</v>
      </c>
      <c r="I3540" t="s">
        <v>22206</v>
      </c>
      <c r="J3540" t="s">
        <v>5823</v>
      </c>
      <c r="K3540" t="s">
        <v>3430</v>
      </c>
      <c r="L3540" t="s">
        <v>19133</v>
      </c>
      <c r="M3540" t="s">
        <v>19134</v>
      </c>
      <c r="O3540" t="s">
        <v>5645</v>
      </c>
      <c r="P3540">
        <v>122</v>
      </c>
      <c r="S3540" t="s">
        <v>19135</v>
      </c>
      <c r="T3540" t="s">
        <v>19135</v>
      </c>
      <c r="U3540" t="s">
        <v>19135</v>
      </c>
    </row>
    <row r="3541" spans="1:21" x14ac:dyDescent="0.2">
      <c r="A3541">
        <v>790</v>
      </c>
      <c r="B3541" t="s">
        <v>1697</v>
      </c>
      <c r="C3541" t="s">
        <v>19136</v>
      </c>
      <c r="D3541" t="s">
        <v>5658</v>
      </c>
      <c r="F3541" t="s">
        <v>8564</v>
      </c>
      <c r="G3541" t="s">
        <v>7091</v>
      </c>
      <c r="H3541" t="s">
        <v>4174</v>
      </c>
      <c r="I3541" t="s">
        <v>22251</v>
      </c>
      <c r="J3541" t="s">
        <v>3671</v>
      </c>
      <c r="K3541" t="s">
        <v>3497</v>
      </c>
      <c r="L3541" t="s">
        <v>19137</v>
      </c>
      <c r="M3541" t="s">
        <v>19138</v>
      </c>
      <c r="O3541" t="s">
        <v>10336</v>
      </c>
      <c r="P3541">
        <v>124</v>
      </c>
      <c r="Q3541" t="s">
        <v>4401</v>
      </c>
      <c r="R3541">
        <v>222</v>
      </c>
      <c r="S3541" t="s">
        <v>14958</v>
      </c>
      <c r="T3541" t="s">
        <v>3682</v>
      </c>
      <c r="U3541" t="s">
        <v>3682</v>
      </c>
    </row>
    <row r="3542" spans="1:21" x14ac:dyDescent="0.2">
      <c r="A3542">
        <v>791</v>
      </c>
      <c r="B3542" t="s">
        <v>1697</v>
      </c>
      <c r="C3542" t="s">
        <v>19139</v>
      </c>
      <c r="D3542" t="s">
        <v>19140</v>
      </c>
      <c r="F3542" t="s">
        <v>3585</v>
      </c>
      <c r="G3542" t="s">
        <v>6905</v>
      </c>
      <c r="H3542" t="s">
        <v>3723</v>
      </c>
      <c r="I3542" t="s">
        <v>6272</v>
      </c>
      <c r="J3542" t="s">
        <v>8631</v>
      </c>
      <c r="K3542" t="s">
        <v>3545</v>
      </c>
      <c r="L3542" t="s">
        <v>19141</v>
      </c>
      <c r="M3542" t="s">
        <v>19142</v>
      </c>
      <c r="N3542" t="s">
        <v>8512</v>
      </c>
      <c r="O3542" t="s">
        <v>10110</v>
      </c>
      <c r="P3542">
        <v>36</v>
      </c>
      <c r="Q3542" t="s">
        <v>6350</v>
      </c>
      <c r="R3542">
        <v>232</v>
      </c>
      <c r="S3542" t="s">
        <v>19143</v>
      </c>
      <c r="T3542" t="s">
        <v>19143</v>
      </c>
      <c r="U3542" t="s">
        <v>6016</v>
      </c>
    </row>
    <row r="3543" spans="1:21" x14ac:dyDescent="0.2">
      <c r="A3543">
        <v>792</v>
      </c>
      <c r="B3543" t="s">
        <v>1697</v>
      </c>
      <c r="C3543" t="s">
        <v>19144</v>
      </c>
      <c r="D3543" t="s">
        <v>19145</v>
      </c>
      <c r="F3543" t="s">
        <v>3585</v>
      </c>
      <c r="G3543" t="s">
        <v>3420</v>
      </c>
      <c r="H3543" t="s">
        <v>3421</v>
      </c>
      <c r="I3543" t="s">
        <v>22206</v>
      </c>
      <c r="J3543" t="s">
        <v>5823</v>
      </c>
      <c r="K3543" t="s">
        <v>3545</v>
      </c>
      <c r="L3543" t="s">
        <v>19146</v>
      </c>
      <c r="M3543" t="s">
        <v>19147</v>
      </c>
      <c r="N3543" t="s">
        <v>3637</v>
      </c>
    </row>
    <row r="3544" spans="1:21" x14ac:dyDescent="0.2">
      <c r="A3544">
        <v>793</v>
      </c>
      <c r="B3544" t="s">
        <v>1697</v>
      </c>
      <c r="C3544" t="s">
        <v>19148</v>
      </c>
      <c r="D3544" t="s">
        <v>12321</v>
      </c>
      <c r="F3544" t="s">
        <v>3585</v>
      </c>
      <c r="G3544" t="s">
        <v>7225</v>
      </c>
      <c r="H3544" t="s">
        <v>3494</v>
      </c>
      <c r="I3544" t="s">
        <v>10208</v>
      </c>
      <c r="J3544" t="s">
        <v>6431</v>
      </c>
      <c r="K3544" t="s">
        <v>3545</v>
      </c>
      <c r="L3544" t="s">
        <v>19149</v>
      </c>
      <c r="M3544" t="s">
        <v>19150</v>
      </c>
      <c r="N3544" t="s">
        <v>18923</v>
      </c>
      <c r="O3544" t="s">
        <v>6284</v>
      </c>
      <c r="P3544">
        <v>27</v>
      </c>
      <c r="Q3544" t="s">
        <v>4401</v>
      </c>
      <c r="R3544">
        <v>221</v>
      </c>
      <c r="S3544" t="s">
        <v>19151</v>
      </c>
      <c r="T3544" t="s">
        <v>19151</v>
      </c>
      <c r="U3544" t="s">
        <v>3682</v>
      </c>
    </row>
    <row r="3545" spans="1:21" x14ac:dyDescent="0.2">
      <c r="A3545">
        <v>794</v>
      </c>
      <c r="B3545" t="s">
        <v>1697</v>
      </c>
      <c r="C3545" t="s">
        <v>19152</v>
      </c>
      <c r="D3545" t="s">
        <v>19153</v>
      </c>
      <c r="F3545" t="s">
        <v>3783</v>
      </c>
      <c r="G3545" t="s">
        <v>3535</v>
      </c>
      <c r="H3545" t="s">
        <v>3594</v>
      </c>
      <c r="I3545" t="s">
        <v>18762</v>
      </c>
      <c r="J3545" t="s">
        <v>3628</v>
      </c>
      <c r="K3545" t="s">
        <v>3497</v>
      </c>
      <c r="L3545" t="s">
        <v>19154</v>
      </c>
      <c r="M3545" t="s">
        <v>19155</v>
      </c>
      <c r="N3545" t="s">
        <v>3433</v>
      </c>
      <c r="O3545" t="s">
        <v>4520</v>
      </c>
      <c r="P3545">
        <v>86</v>
      </c>
      <c r="Q3545" t="s">
        <v>4401</v>
      </c>
      <c r="R3545">
        <v>220</v>
      </c>
      <c r="S3545" t="s">
        <v>18759</v>
      </c>
      <c r="T3545" t="s">
        <v>18759</v>
      </c>
      <c r="U3545" t="s">
        <v>3549</v>
      </c>
    </row>
    <row r="3546" spans="1:21" x14ac:dyDescent="0.2">
      <c r="A3546">
        <v>795</v>
      </c>
      <c r="B3546" t="s">
        <v>1697</v>
      </c>
      <c r="C3546" t="s">
        <v>19156</v>
      </c>
      <c r="D3546" t="s">
        <v>19157</v>
      </c>
      <c r="F3546" t="s">
        <v>19158</v>
      </c>
      <c r="G3546" t="s">
        <v>3747</v>
      </c>
      <c r="H3546" t="s">
        <v>3640</v>
      </c>
      <c r="I3546" t="s">
        <v>7878</v>
      </c>
      <c r="J3546" t="s">
        <v>3411</v>
      </c>
      <c r="K3546" t="s">
        <v>3497</v>
      </c>
      <c r="L3546" t="s">
        <v>19159</v>
      </c>
      <c r="M3546" t="s">
        <v>19160</v>
      </c>
      <c r="N3546" t="s">
        <v>3433</v>
      </c>
      <c r="O3546" t="s">
        <v>9934</v>
      </c>
      <c r="P3546">
        <v>85</v>
      </c>
      <c r="Q3546" t="s">
        <v>4401</v>
      </c>
      <c r="R3546">
        <v>220</v>
      </c>
      <c r="S3546" t="s">
        <v>18759</v>
      </c>
      <c r="T3546" t="s">
        <v>18759</v>
      </c>
      <c r="U3546" t="s">
        <v>3805</v>
      </c>
    </row>
    <row r="3547" spans="1:21" x14ac:dyDescent="0.2">
      <c r="A3547">
        <v>796</v>
      </c>
      <c r="B3547" t="s">
        <v>1697</v>
      </c>
      <c r="C3547" t="s">
        <v>19161</v>
      </c>
      <c r="D3547" t="s">
        <v>13053</v>
      </c>
      <c r="F3547" t="s">
        <v>3585</v>
      </c>
      <c r="G3547" t="s">
        <v>8942</v>
      </c>
      <c r="H3547" t="s">
        <v>3466</v>
      </c>
      <c r="I3547" t="s">
        <v>7878</v>
      </c>
      <c r="J3547" t="s">
        <v>4058</v>
      </c>
      <c r="K3547" t="s">
        <v>3545</v>
      </c>
      <c r="L3547" t="s">
        <v>19162</v>
      </c>
      <c r="M3547" t="s">
        <v>19163</v>
      </c>
      <c r="N3547" t="s">
        <v>8512</v>
      </c>
      <c r="O3547" t="s">
        <v>6284</v>
      </c>
      <c r="P3547">
        <v>27</v>
      </c>
      <c r="Q3547" t="s">
        <v>4401</v>
      </c>
      <c r="R3547">
        <v>221</v>
      </c>
      <c r="S3547" t="s">
        <v>4178</v>
      </c>
      <c r="T3547" t="s">
        <v>4178</v>
      </c>
      <c r="U3547" t="s">
        <v>7095</v>
      </c>
    </row>
    <row r="3548" spans="1:21" x14ac:dyDescent="0.2">
      <c r="A3548">
        <v>797</v>
      </c>
      <c r="B3548" t="s">
        <v>1697</v>
      </c>
      <c r="C3548" t="s">
        <v>6279</v>
      </c>
      <c r="D3548" t="s">
        <v>5202</v>
      </c>
      <c r="E3548" t="s">
        <v>20879</v>
      </c>
      <c r="F3548" t="s">
        <v>10362</v>
      </c>
      <c r="G3548" t="s">
        <v>17118</v>
      </c>
      <c r="H3548" t="s">
        <v>21767</v>
      </c>
      <c r="I3548" t="s">
        <v>22206</v>
      </c>
      <c r="J3548" t="s">
        <v>5823</v>
      </c>
      <c r="K3548" t="s">
        <v>6121</v>
      </c>
      <c r="L3548" t="s">
        <v>6282</v>
      </c>
      <c r="M3548" t="s">
        <v>6283</v>
      </c>
      <c r="O3548" t="s">
        <v>6284</v>
      </c>
      <c r="P3548">
        <v>27</v>
      </c>
      <c r="S3548" t="s">
        <v>19164</v>
      </c>
      <c r="T3548" t="s">
        <v>4521</v>
      </c>
      <c r="U3548" t="s">
        <v>4521</v>
      </c>
    </row>
    <row r="3549" spans="1:21" x14ac:dyDescent="0.2">
      <c r="A3549">
        <v>798</v>
      </c>
      <c r="B3549" t="s">
        <v>1697</v>
      </c>
      <c r="C3549" t="s">
        <v>19165</v>
      </c>
      <c r="D3549" t="s">
        <v>5202</v>
      </c>
      <c r="E3549" t="s">
        <v>20878</v>
      </c>
      <c r="F3549" t="s">
        <v>7919</v>
      </c>
      <c r="G3549" t="s">
        <v>8087</v>
      </c>
      <c r="H3549" t="s">
        <v>21056</v>
      </c>
      <c r="I3549" t="s">
        <v>6050</v>
      </c>
      <c r="J3549" t="s">
        <v>19166</v>
      </c>
      <c r="K3549" t="s">
        <v>6121</v>
      </c>
      <c r="L3549" t="s">
        <v>19167</v>
      </c>
      <c r="M3549" t="s">
        <v>19168</v>
      </c>
      <c r="O3549" t="s">
        <v>6284</v>
      </c>
      <c r="P3549">
        <v>27</v>
      </c>
      <c r="Q3549" t="s">
        <v>4401</v>
      </c>
      <c r="R3549">
        <v>221</v>
      </c>
      <c r="S3549" t="s">
        <v>9168</v>
      </c>
      <c r="T3549" t="s">
        <v>9168</v>
      </c>
      <c r="U3549" t="s">
        <v>6319</v>
      </c>
    </row>
    <row r="3550" spans="1:21" x14ac:dyDescent="0.2">
      <c r="A3550">
        <v>799</v>
      </c>
      <c r="B3550" t="s">
        <v>1697</v>
      </c>
      <c r="C3550" t="s">
        <v>19169</v>
      </c>
      <c r="D3550" t="s">
        <v>19170</v>
      </c>
      <c r="F3550" t="s">
        <v>3585</v>
      </c>
      <c r="G3550" t="s">
        <v>5547</v>
      </c>
      <c r="H3550" t="s">
        <v>8093</v>
      </c>
      <c r="I3550" t="s">
        <v>7809</v>
      </c>
      <c r="J3550" t="s">
        <v>6825</v>
      </c>
      <c r="K3550" t="s">
        <v>3430</v>
      </c>
      <c r="L3550" t="s">
        <v>19171</v>
      </c>
      <c r="M3550" t="s">
        <v>19172</v>
      </c>
      <c r="N3550" t="s">
        <v>8512</v>
      </c>
      <c r="O3550" t="s">
        <v>6318</v>
      </c>
      <c r="P3550">
        <v>24</v>
      </c>
      <c r="Q3550" t="s">
        <v>4401</v>
      </c>
      <c r="R3550">
        <v>222</v>
      </c>
      <c r="S3550" t="s">
        <v>19173</v>
      </c>
      <c r="T3550" t="s">
        <v>19173</v>
      </c>
      <c r="U3550" t="s">
        <v>13388</v>
      </c>
    </row>
    <row r="3551" spans="1:21" ht="114.75" x14ac:dyDescent="0.2">
      <c r="A3551">
        <v>800</v>
      </c>
      <c r="B3551" t="s">
        <v>1697</v>
      </c>
      <c r="C3551" t="s">
        <v>19174</v>
      </c>
      <c r="D3551" t="s">
        <v>19175</v>
      </c>
      <c r="F3551" t="s">
        <v>12716</v>
      </c>
      <c r="G3551" t="s">
        <v>3387</v>
      </c>
      <c r="H3551" t="s">
        <v>4001</v>
      </c>
      <c r="I3551" t="s">
        <v>4168</v>
      </c>
      <c r="J3551" t="s">
        <v>19176</v>
      </c>
      <c r="K3551" t="s">
        <v>3422</v>
      </c>
      <c r="L3551" t="s">
        <v>19177</v>
      </c>
      <c r="M3551" t="s">
        <v>19178</v>
      </c>
      <c r="N3551" s="54" t="s">
        <v>19179</v>
      </c>
      <c r="O3551" t="s">
        <v>6335</v>
      </c>
      <c r="P3551">
        <v>30</v>
      </c>
      <c r="Q3551" t="s">
        <v>6336</v>
      </c>
      <c r="R3551">
        <v>230</v>
      </c>
      <c r="S3551" t="s">
        <v>9133</v>
      </c>
      <c r="T3551" t="s">
        <v>9133</v>
      </c>
      <c r="U3551" t="s">
        <v>3733</v>
      </c>
    </row>
    <row r="3552" spans="1:21" x14ac:dyDescent="0.2">
      <c r="A3552">
        <v>801</v>
      </c>
      <c r="B3552" t="s">
        <v>1697</v>
      </c>
      <c r="C3552" t="s">
        <v>19180</v>
      </c>
      <c r="D3552" t="s">
        <v>19181</v>
      </c>
      <c r="F3552" t="s">
        <v>12716</v>
      </c>
      <c r="G3552" t="s">
        <v>3387</v>
      </c>
      <c r="H3552" t="s">
        <v>21057</v>
      </c>
      <c r="I3552" t="s">
        <v>11652</v>
      </c>
      <c r="J3552" t="s">
        <v>21058</v>
      </c>
      <c r="K3552" t="s">
        <v>3391</v>
      </c>
      <c r="L3552" t="s">
        <v>19182</v>
      </c>
      <c r="M3552" t="s">
        <v>19183</v>
      </c>
      <c r="N3552" t="s">
        <v>3433</v>
      </c>
      <c r="O3552" t="s">
        <v>6335</v>
      </c>
      <c r="P3552">
        <v>30</v>
      </c>
      <c r="Q3552" t="s">
        <v>6336</v>
      </c>
      <c r="R3552">
        <v>230</v>
      </c>
      <c r="S3552" t="s">
        <v>19043</v>
      </c>
      <c r="T3552" t="s">
        <v>19043</v>
      </c>
      <c r="U3552" t="s">
        <v>3653</v>
      </c>
    </row>
    <row r="3553" spans="1:21" x14ac:dyDescent="0.2">
      <c r="A3553">
        <v>802</v>
      </c>
      <c r="B3553" t="s">
        <v>1697</v>
      </c>
      <c r="C3553" t="s">
        <v>19184</v>
      </c>
      <c r="D3553" t="s">
        <v>19185</v>
      </c>
      <c r="F3553" t="s">
        <v>13044</v>
      </c>
      <c r="G3553" t="s">
        <v>3387</v>
      </c>
      <c r="H3553" t="s">
        <v>19186</v>
      </c>
      <c r="I3553" t="s">
        <v>7400</v>
      </c>
      <c r="J3553" t="s">
        <v>3578</v>
      </c>
      <c r="K3553" t="s">
        <v>3391</v>
      </c>
      <c r="L3553" t="s">
        <v>19187</v>
      </c>
      <c r="M3553" t="s">
        <v>19188</v>
      </c>
      <c r="N3553" t="s">
        <v>3433</v>
      </c>
      <c r="O3553" t="s">
        <v>5232</v>
      </c>
      <c r="P3553">
        <v>37</v>
      </c>
      <c r="Q3553" t="s">
        <v>6336</v>
      </c>
      <c r="R3553">
        <v>233</v>
      </c>
      <c r="S3553" t="s">
        <v>19189</v>
      </c>
      <c r="T3553" t="s">
        <v>19189</v>
      </c>
      <c r="U3553" t="s">
        <v>3733</v>
      </c>
    </row>
    <row r="3554" spans="1:21" x14ac:dyDescent="0.2">
      <c r="A3554">
        <v>803</v>
      </c>
      <c r="B3554" t="s">
        <v>1697</v>
      </c>
      <c r="C3554" t="s">
        <v>19190</v>
      </c>
      <c r="D3554" t="s">
        <v>19191</v>
      </c>
      <c r="F3554" t="s">
        <v>18557</v>
      </c>
      <c r="G3554" t="s">
        <v>3542</v>
      </c>
      <c r="H3554" t="s">
        <v>3610</v>
      </c>
      <c r="I3554" t="s">
        <v>19192</v>
      </c>
      <c r="J3554" t="s">
        <v>3429</v>
      </c>
      <c r="K3554" t="s">
        <v>3430</v>
      </c>
      <c r="L3554" t="s">
        <v>19193</v>
      </c>
      <c r="M3554" t="s">
        <v>19194</v>
      </c>
      <c r="N3554" t="s">
        <v>3433</v>
      </c>
      <c r="O3554" t="s">
        <v>6335</v>
      </c>
      <c r="P3554">
        <v>34</v>
      </c>
      <c r="Q3554" t="s">
        <v>6336</v>
      </c>
      <c r="R3554">
        <v>230</v>
      </c>
      <c r="S3554" t="s">
        <v>19195</v>
      </c>
      <c r="T3554" t="s">
        <v>19195</v>
      </c>
      <c r="U3554" t="s">
        <v>3733</v>
      </c>
    </row>
    <row r="3555" spans="1:21" x14ac:dyDescent="0.2">
      <c r="A3555">
        <v>804</v>
      </c>
      <c r="B3555" t="s">
        <v>1697</v>
      </c>
      <c r="C3555" t="s">
        <v>19196</v>
      </c>
      <c r="D3555" t="s">
        <v>3418</v>
      </c>
      <c r="F3555" t="s">
        <v>18557</v>
      </c>
      <c r="G3555" t="s">
        <v>3387</v>
      </c>
      <c r="H3555" t="s">
        <v>3511</v>
      </c>
      <c r="I3555" t="s">
        <v>19192</v>
      </c>
      <c r="J3555" t="s">
        <v>3512</v>
      </c>
      <c r="K3555" t="s">
        <v>3422</v>
      </c>
      <c r="L3555" t="s">
        <v>19197</v>
      </c>
      <c r="M3555" t="s">
        <v>19198</v>
      </c>
      <c r="N3555" t="s">
        <v>3433</v>
      </c>
      <c r="O3555" t="s">
        <v>6335</v>
      </c>
      <c r="P3555">
        <v>34</v>
      </c>
      <c r="Q3555" t="s">
        <v>6336</v>
      </c>
      <c r="R3555">
        <v>230</v>
      </c>
      <c r="S3555" t="s">
        <v>9133</v>
      </c>
      <c r="T3555" t="s">
        <v>9133</v>
      </c>
      <c r="U3555" t="s">
        <v>3733</v>
      </c>
    </row>
    <row r="3556" spans="1:21" x14ac:dyDescent="0.2">
      <c r="A3556">
        <v>805</v>
      </c>
      <c r="B3556" t="s">
        <v>1697</v>
      </c>
      <c r="C3556" t="s">
        <v>19199</v>
      </c>
      <c r="D3556" t="s">
        <v>19200</v>
      </c>
      <c r="F3556" t="s">
        <v>18557</v>
      </c>
      <c r="G3556" t="s">
        <v>21378</v>
      </c>
      <c r="H3556" t="s">
        <v>5269</v>
      </c>
      <c r="I3556" t="s">
        <v>7400</v>
      </c>
      <c r="J3556" t="s">
        <v>3402</v>
      </c>
      <c r="K3556" t="s">
        <v>3422</v>
      </c>
      <c r="L3556" t="s">
        <v>19201</v>
      </c>
      <c r="M3556" t="s">
        <v>19202</v>
      </c>
      <c r="N3556" t="s">
        <v>3433</v>
      </c>
      <c r="O3556" t="s">
        <v>5232</v>
      </c>
      <c r="P3556">
        <v>33</v>
      </c>
      <c r="Q3556" t="s">
        <v>6336</v>
      </c>
      <c r="R3556">
        <v>233</v>
      </c>
      <c r="S3556" t="s">
        <v>3462</v>
      </c>
      <c r="T3556" t="s">
        <v>3462</v>
      </c>
      <c r="U3556" t="s">
        <v>3733</v>
      </c>
    </row>
    <row r="3557" spans="1:21" x14ac:dyDescent="0.2">
      <c r="A3557">
        <v>806</v>
      </c>
      <c r="B3557" t="s">
        <v>1697</v>
      </c>
      <c r="C3557" t="s">
        <v>19203</v>
      </c>
      <c r="D3557" t="s">
        <v>19204</v>
      </c>
      <c r="F3557" t="s">
        <v>13044</v>
      </c>
      <c r="G3557" t="s">
        <v>3387</v>
      </c>
      <c r="H3557" t="s">
        <v>3444</v>
      </c>
      <c r="I3557" t="s">
        <v>7400</v>
      </c>
      <c r="J3557" t="s">
        <v>10071</v>
      </c>
      <c r="K3557" t="s">
        <v>3391</v>
      </c>
      <c r="L3557" t="s">
        <v>19205</v>
      </c>
      <c r="M3557" t="s">
        <v>19206</v>
      </c>
      <c r="N3557" t="s">
        <v>3394</v>
      </c>
      <c r="O3557" t="s">
        <v>5232</v>
      </c>
      <c r="P3557">
        <v>33</v>
      </c>
      <c r="Q3557" t="s">
        <v>6336</v>
      </c>
      <c r="R3557">
        <v>233</v>
      </c>
      <c r="S3557" t="s">
        <v>19189</v>
      </c>
      <c r="T3557" t="s">
        <v>19189</v>
      </c>
      <c r="U3557" t="s">
        <v>10008</v>
      </c>
    </row>
    <row r="3558" spans="1:21" x14ac:dyDescent="0.2">
      <c r="A3558">
        <v>807</v>
      </c>
      <c r="B3558" t="s">
        <v>1697</v>
      </c>
      <c r="C3558" t="s">
        <v>19207</v>
      </c>
      <c r="D3558" t="s">
        <v>19208</v>
      </c>
      <c r="F3558" t="s">
        <v>13044</v>
      </c>
      <c r="G3558" t="s">
        <v>3747</v>
      </c>
      <c r="H3558" t="s">
        <v>3475</v>
      </c>
      <c r="I3558" t="s">
        <v>7400</v>
      </c>
      <c r="J3558" t="s">
        <v>3437</v>
      </c>
      <c r="K3558" t="s">
        <v>3497</v>
      </c>
      <c r="L3558" t="s">
        <v>19209</v>
      </c>
      <c r="M3558" t="s">
        <v>19210</v>
      </c>
      <c r="N3558" t="s">
        <v>3394</v>
      </c>
      <c r="O3558" t="s">
        <v>6335</v>
      </c>
      <c r="P3558">
        <v>34</v>
      </c>
      <c r="Q3558" t="s">
        <v>6336</v>
      </c>
      <c r="R3558">
        <v>230</v>
      </c>
      <c r="S3558" t="s">
        <v>8417</v>
      </c>
      <c r="T3558" t="s">
        <v>8417</v>
      </c>
      <c r="U3558" t="s">
        <v>4799</v>
      </c>
    </row>
    <row r="3559" spans="1:21" x14ac:dyDescent="0.2">
      <c r="A3559">
        <v>808</v>
      </c>
      <c r="B3559" t="s">
        <v>1697</v>
      </c>
      <c r="C3559" t="s">
        <v>19211</v>
      </c>
      <c r="D3559" t="s">
        <v>19208</v>
      </c>
      <c r="F3559" t="s">
        <v>6687</v>
      </c>
      <c r="G3559" t="s">
        <v>3387</v>
      </c>
      <c r="H3559" t="s">
        <v>3928</v>
      </c>
      <c r="I3559" t="s">
        <v>19212</v>
      </c>
      <c r="J3559" t="s">
        <v>6952</v>
      </c>
      <c r="K3559" t="s">
        <v>3497</v>
      </c>
      <c r="L3559" t="s">
        <v>19213</v>
      </c>
      <c r="M3559" t="s">
        <v>19214</v>
      </c>
      <c r="N3559" t="s">
        <v>3433</v>
      </c>
      <c r="O3559" t="s">
        <v>6335</v>
      </c>
      <c r="P3559">
        <v>134</v>
      </c>
      <c r="Q3559" t="s">
        <v>6336</v>
      </c>
      <c r="R3559">
        <v>234</v>
      </c>
      <c r="S3559" t="s">
        <v>19215</v>
      </c>
      <c r="T3559" t="s">
        <v>19215</v>
      </c>
      <c r="U3559" t="s">
        <v>10451</v>
      </c>
    </row>
    <row r="3560" spans="1:21" x14ac:dyDescent="0.2">
      <c r="A3560">
        <v>809</v>
      </c>
      <c r="B3560" t="s">
        <v>1697</v>
      </c>
      <c r="C3560" t="s">
        <v>19216</v>
      </c>
      <c r="D3560" t="s">
        <v>19217</v>
      </c>
      <c r="F3560" t="s">
        <v>9700</v>
      </c>
      <c r="G3560" t="s">
        <v>3387</v>
      </c>
      <c r="H3560" t="s">
        <v>3511</v>
      </c>
      <c r="I3560" t="s">
        <v>22207</v>
      </c>
      <c r="J3560" t="s">
        <v>3619</v>
      </c>
      <c r="K3560" t="s">
        <v>3497</v>
      </c>
      <c r="L3560" t="s">
        <v>19218</v>
      </c>
      <c r="M3560" t="s">
        <v>19219</v>
      </c>
      <c r="N3560" t="s">
        <v>4513</v>
      </c>
      <c r="O3560" t="s">
        <v>6335</v>
      </c>
      <c r="P3560">
        <v>30</v>
      </c>
      <c r="Q3560" t="s">
        <v>6336</v>
      </c>
      <c r="R3560">
        <v>230</v>
      </c>
      <c r="S3560" t="s">
        <v>8417</v>
      </c>
      <c r="T3560" t="s">
        <v>8417</v>
      </c>
      <c r="U3560" t="s">
        <v>3891</v>
      </c>
    </row>
    <row r="3561" spans="1:21" x14ac:dyDescent="0.2">
      <c r="A3561">
        <v>810</v>
      </c>
      <c r="B3561" t="s">
        <v>1697</v>
      </c>
      <c r="C3561" t="s">
        <v>19220</v>
      </c>
      <c r="D3561" t="s">
        <v>19221</v>
      </c>
      <c r="F3561" t="s">
        <v>9700</v>
      </c>
      <c r="G3561" t="s">
        <v>3387</v>
      </c>
      <c r="H3561" t="s">
        <v>3543</v>
      </c>
      <c r="I3561" t="s">
        <v>22207</v>
      </c>
      <c r="J3561" t="s">
        <v>3619</v>
      </c>
      <c r="K3561" t="s">
        <v>3497</v>
      </c>
      <c r="L3561" t="s">
        <v>19222</v>
      </c>
      <c r="M3561" t="s">
        <v>19223</v>
      </c>
      <c r="N3561" t="s">
        <v>4513</v>
      </c>
      <c r="O3561" t="s">
        <v>5232</v>
      </c>
      <c r="P3561">
        <v>33</v>
      </c>
      <c r="Q3561" t="s">
        <v>6336</v>
      </c>
      <c r="R3561">
        <v>233</v>
      </c>
      <c r="S3561" t="s">
        <v>8417</v>
      </c>
      <c r="T3561" t="s">
        <v>8417</v>
      </c>
      <c r="U3561" t="s">
        <v>3891</v>
      </c>
    </row>
    <row r="3562" spans="1:21" x14ac:dyDescent="0.2">
      <c r="A3562">
        <v>811</v>
      </c>
      <c r="B3562" t="s">
        <v>1697</v>
      </c>
      <c r="C3562" t="s">
        <v>19224</v>
      </c>
      <c r="D3562" t="s">
        <v>19225</v>
      </c>
      <c r="F3562" t="s">
        <v>3585</v>
      </c>
      <c r="G3562" t="s">
        <v>18412</v>
      </c>
      <c r="H3562" t="s">
        <v>9836</v>
      </c>
      <c r="I3562" t="s">
        <v>3595</v>
      </c>
      <c r="J3562" t="s">
        <v>4099</v>
      </c>
      <c r="K3562" t="s">
        <v>9548</v>
      </c>
      <c r="L3562" t="s">
        <v>19226</v>
      </c>
      <c r="M3562" t="s">
        <v>19227</v>
      </c>
      <c r="O3562" t="s">
        <v>20882</v>
      </c>
      <c r="P3562">
        <v>132</v>
      </c>
      <c r="Q3562" t="s">
        <v>6336</v>
      </c>
      <c r="R3562">
        <v>234</v>
      </c>
      <c r="S3562" t="s">
        <v>19228</v>
      </c>
      <c r="T3562" t="s">
        <v>19228</v>
      </c>
      <c r="U3562" t="s">
        <v>19229</v>
      </c>
    </row>
    <row r="3563" spans="1:21" x14ac:dyDescent="0.2">
      <c r="A3563">
        <v>812</v>
      </c>
      <c r="B3563" t="s">
        <v>1697</v>
      </c>
      <c r="C3563" t="s">
        <v>19230</v>
      </c>
      <c r="D3563" t="s">
        <v>19231</v>
      </c>
      <c r="F3563" t="s">
        <v>8441</v>
      </c>
      <c r="G3563" t="s">
        <v>3387</v>
      </c>
      <c r="H3563" t="s">
        <v>16885</v>
      </c>
      <c r="I3563" t="s">
        <v>3586</v>
      </c>
      <c r="J3563" t="s">
        <v>3402</v>
      </c>
      <c r="K3563" t="s">
        <v>3422</v>
      </c>
      <c r="L3563" t="s">
        <v>19232</v>
      </c>
      <c r="M3563" t="s">
        <v>19233</v>
      </c>
      <c r="N3563" t="s">
        <v>3433</v>
      </c>
      <c r="O3563" t="s">
        <v>5232</v>
      </c>
      <c r="P3563">
        <v>37</v>
      </c>
      <c r="Q3563" t="s">
        <v>6336</v>
      </c>
      <c r="R3563">
        <v>233</v>
      </c>
      <c r="S3563" t="s">
        <v>19215</v>
      </c>
      <c r="T3563" t="s">
        <v>19215</v>
      </c>
      <c r="U3563" t="s">
        <v>4688</v>
      </c>
    </row>
    <row r="3564" spans="1:21" x14ac:dyDescent="0.2">
      <c r="A3564">
        <v>814</v>
      </c>
      <c r="B3564" t="s">
        <v>1697</v>
      </c>
      <c r="C3564" t="s">
        <v>19234</v>
      </c>
      <c r="D3564" t="s">
        <v>19235</v>
      </c>
      <c r="F3564" t="s">
        <v>8441</v>
      </c>
      <c r="G3564" t="s">
        <v>22386</v>
      </c>
      <c r="H3564" t="s">
        <v>22387</v>
      </c>
      <c r="I3564" t="s">
        <v>22207</v>
      </c>
      <c r="J3564" t="s">
        <v>5570</v>
      </c>
      <c r="K3564" t="s">
        <v>3497</v>
      </c>
      <c r="L3564" t="s">
        <v>19236</v>
      </c>
      <c r="M3564" t="s">
        <v>19237</v>
      </c>
      <c r="N3564" t="s">
        <v>22388</v>
      </c>
      <c r="O3564" t="s">
        <v>6335</v>
      </c>
      <c r="P3564">
        <v>34</v>
      </c>
      <c r="Q3564" t="s">
        <v>6336</v>
      </c>
      <c r="R3564">
        <v>230</v>
      </c>
      <c r="S3564" t="s">
        <v>12071</v>
      </c>
      <c r="T3564" t="s">
        <v>12071</v>
      </c>
      <c r="U3564" t="s">
        <v>3950</v>
      </c>
    </row>
    <row r="3565" spans="1:21" x14ac:dyDescent="0.2">
      <c r="A3565">
        <v>815</v>
      </c>
      <c r="B3565" t="s">
        <v>1697</v>
      </c>
      <c r="C3565" t="s">
        <v>19238</v>
      </c>
      <c r="D3565" t="s">
        <v>19239</v>
      </c>
      <c r="F3565" t="s">
        <v>12068</v>
      </c>
      <c r="G3565" t="s">
        <v>3885</v>
      </c>
      <c r="H3565" t="s">
        <v>3723</v>
      </c>
      <c r="I3565" t="s">
        <v>19240</v>
      </c>
      <c r="J3565" t="s">
        <v>9289</v>
      </c>
      <c r="K3565" t="s">
        <v>3545</v>
      </c>
      <c r="L3565" t="s">
        <v>19241</v>
      </c>
      <c r="M3565" t="s">
        <v>19242</v>
      </c>
      <c r="N3565" t="s">
        <v>19243</v>
      </c>
      <c r="O3565" t="s">
        <v>6335</v>
      </c>
      <c r="P3565">
        <v>134</v>
      </c>
      <c r="Q3565" t="s">
        <v>6336</v>
      </c>
      <c r="R3565">
        <v>234</v>
      </c>
      <c r="S3565" t="s">
        <v>19244</v>
      </c>
      <c r="T3565" t="s">
        <v>19244</v>
      </c>
      <c r="U3565" t="s">
        <v>10482</v>
      </c>
    </row>
    <row r="3566" spans="1:21" x14ac:dyDescent="0.2">
      <c r="A3566">
        <v>816</v>
      </c>
      <c r="B3566" t="s">
        <v>1697</v>
      </c>
      <c r="C3566" t="s">
        <v>19245</v>
      </c>
      <c r="D3566" t="s">
        <v>19246</v>
      </c>
      <c r="F3566" t="s">
        <v>7547</v>
      </c>
      <c r="G3566" t="s">
        <v>3387</v>
      </c>
      <c r="H3566" t="s">
        <v>3410</v>
      </c>
      <c r="I3566" t="s">
        <v>19212</v>
      </c>
      <c r="J3566" t="s">
        <v>3578</v>
      </c>
      <c r="K3566" t="s">
        <v>3497</v>
      </c>
      <c r="L3566" t="s">
        <v>19247</v>
      </c>
      <c r="M3566" t="s">
        <v>19248</v>
      </c>
      <c r="N3566" t="s">
        <v>3433</v>
      </c>
      <c r="O3566" t="s">
        <v>6335</v>
      </c>
      <c r="P3566">
        <v>30</v>
      </c>
      <c r="Q3566" t="s">
        <v>6336</v>
      </c>
      <c r="R3566">
        <v>230</v>
      </c>
      <c r="S3566" t="s">
        <v>19244</v>
      </c>
      <c r="T3566" t="s">
        <v>19244</v>
      </c>
      <c r="U3566" t="s">
        <v>4688</v>
      </c>
    </row>
    <row r="3567" spans="1:21" x14ac:dyDescent="0.2">
      <c r="A3567">
        <v>817</v>
      </c>
      <c r="B3567" t="s">
        <v>1697</v>
      </c>
      <c r="C3567" t="s">
        <v>19249</v>
      </c>
      <c r="D3567" t="s">
        <v>19250</v>
      </c>
      <c r="F3567" t="s">
        <v>13044</v>
      </c>
      <c r="G3567" t="s">
        <v>7772</v>
      </c>
      <c r="H3567" t="s">
        <v>19251</v>
      </c>
      <c r="I3567" t="s">
        <v>7400</v>
      </c>
      <c r="J3567" t="s">
        <v>3411</v>
      </c>
      <c r="K3567" t="s">
        <v>3545</v>
      </c>
      <c r="L3567" t="s">
        <v>19252</v>
      </c>
      <c r="M3567" t="s">
        <v>19253</v>
      </c>
      <c r="N3567" t="s">
        <v>3394</v>
      </c>
      <c r="O3567" t="s">
        <v>6335</v>
      </c>
      <c r="P3567">
        <v>30</v>
      </c>
      <c r="Q3567" t="s">
        <v>6336</v>
      </c>
      <c r="R3567">
        <v>230</v>
      </c>
      <c r="S3567" t="s">
        <v>4335</v>
      </c>
      <c r="T3567" t="s">
        <v>4335</v>
      </c>
      <c r="U3567" t="s">
        <v>4655</v>
      </c>
    </row>
    <row r="3568" spans="1:21" x14ac:dyDescent="0.2">
      <c r="A3568">
        <v>818</v>
      </c>
      <c r="B3568" t="s">
        <v>1697</v>
      </c>
      <c r="C3568" t="s">
        <v>19254</v>
      </c>
      <c r="D3568" t="s">
        <v>19255</v>
      </c>
      <c r="F3568" t="s">
        <v>8441</v>
      </c>
      <c r="G3568" t="s">
        <v>3625</v>
      </c>
      <c r="H3568" t="s">
        <v>3714</v>
      </c>
      <c r="I3568" t="s">
        <v>3627</v>
      </c>
      <c r="J3568" t="s">
        <v>3411</v>
      </c>
      <c r="K3568" t="s">
        <v>3545</v>
      </c>
      <c r="L3568" t="s">
        <v>19256</v>
      </c>
      <c r="M3568" t="s">
        <v>19257</v>
      </c>
      <c r="N3568" t="s">
        <v>3394</v>
      </c>
      <c r="O3568" t="s">
        <v>6335</v>
      </c>
      <c r="P3568">
        <v>134</v>
      </c>
      <c r="Q3568" t="s">
        <v>6336</v>
      </c>
      <c r="R3568">
        <v>234</v>
      </c>
      <c r="S3568" t="s">
        <v>9935</v>
      </c>
      <c r="T3568" t="s">
        <v>9935</v>
      </c>
      <c r="U3568" t="s">
        <v>4655</v>
      </c>
    </row>
    <row r="3569" spans="1:21" x14ac:dyDescent="0.2">
      <c r="A3569">
        <v>819</v>
      </c>
      <c r="B3569" t="s">
        <v>1697</v>
      </c>
      <c r="C3569" t="s">
        <v>19258</v>
      </c>
      <c r="D3569" t="s">
        <v>19259</v>
      </c>
      <c r="F3569" t="s">
        <v>3474</v>
      </c>
      <c r="G3569" t="s">
        <v>3420</v>
      </c>
      <c r="H3569" t="s">
        <v>3421</v>
      </c>
      <c r="I3569" t="s">
        <v>22206</v>
      </c>
      <c r="J3569" t="s">
        <v>5823</v>
      </c>
      <c r="K3569" t="s">
        <v>3545</v>
      </c>
      <c r="L3569" t="s">
        <v>19260</v>
      </c>
      <c r="M3569" t="s">
        <v>19261</v>
      </c>
      <c r="N3569" t="s">
        <v>3637</v>
      </c>
    </row>
    <row r="3570" spans="1:21" x14ac:dyDescent="0.2">
      <c r="A3570">
        <v>820</v>
      </c>
      <c r="B3570" t="s">
        <v>1697</v>
      </c>
      <c r="C3570" t="s">
        <v>19262</v>
      </c>
      <c r="D3570" t="s">
        <v>19263</v>
      </c>
      <c r="F3570" t="s">
        <v>13044</v>
      </c>
      <c r="G3570" t="s">
        <v>3625</v>
      </c>
      <c r="H3570" t="s">
        <v>19264</v>
      </c>
      <c r="I3570" t="s">
        <v>7400</v>
      </c>
      <c r="J3570" t="s">
        <v>3390</v>
      </c>
      <c r="K3570" t="s">
        <v>3545</v>
      </c>
      <c r="L3570" t="s">
        <v>19265</v>
      </c>
      <c r="M3570" t="s">
        <v>19266</v>
      </c>
      <c r="N3570" t="s">
        <v>3433</v>
      </c>
      <c r="O3570" t="s">
        <v>6335</v>
      </c>
      <c r="P3570">
        <v>34</v>
      </c>
      <c r="Q3570" t="s">
        <v>6336</v>
      </c>
      <c r="R3570">
        <v>230</v>
      </c>
      <c r="S3570" t="s">
        <v>19244</v>
      </c>
      <c r="T3570" t="s">
        <v>19244</v>
      </c>
      <c r="U3570" t="s">
        <v>19267</v>
      </c>
    </row>
    <row r="3571" spans="1:21" x14ac:dyDescent="0.2">
      <c r="A3571">
        <v>821</v>
      </c>
      <c r="B3571" t="s">
        <v>1697</v>
      </c>
      <c r="C3571" t="s">
        <v>19268</v>
      </c>
      <c r="D3571" t="s">
        <v>19269</v>
      </c>
      <c r="F3571" t="s">
        <v>10454</v>
      </c>
      <c r="G3571" t="s">
        <v>3542</v>
      </c>
      <c r="H3571" t="s">
        <v>3610</v>
      </c>
      <c r="I3571" t="s">
        <v>3627</v>
      </c>
      <c r="J3571" t="s">
        <v>4024</v>
      </c>
      <c r="K3571" t="s">
        <v>3497</v>
      </c>
      <c r="L3571" t="s">
        <v>19270</v>
      </c>
      <c r="M3571" t="s">
        <v>19271</v>
      </c>
      <c r="N3571" t="s">
        <v>3394</v>
      </c>
      <c r="O3571" t="s">
        <v>5232</v>
      </c>
      <c r="P3571">
        <v>33</v>
      </c>
      <c r="Q3571" t="s">
        <v>6336</v>
      </c>
      <c r="R3571">
        <v>233</v>
      </c>
      <c r="S3571" t="s">
        <v>19244</v>
      </c>
      <c r="T3571" t="s">
        <v>19244</v>
      </c>
      <c r="U3571" t="s">
        <v>4948</v>
      </c>
    </row>
    <row r="3572" spans="1:21" x14ac:dyDescent="0.2">
      <c r="A3572">
        <v>822</v>
      </c>
      <c r="B3572" t="s">
        <v>1697</v>
      </c>
      <c r="C3572" t="s">
        <v>19272</v>
      </c>
      <c r="D3572" t="s">
        <v>19273</v>
      </c>
      <c r="F3572" t="s">
        <v>9725</v>
      </c>
      <c r="G3572" t="s">
        <v>3387</v>
      </c>
      <c r="H3572" t="s">
        <v>8515</v>
      </c>
      <c r="I3572" t="s">
        <v>3627</v>
      </c>
      <c r="J3572" t="s">
        <v>5837</v>
      </c>
      <c r="K3572" t="s">
        <v>3497</v>
      </c>
      <c r="L3572" t="s">
        <v>19274</v>
      </c>
      <c r="M3572" t="s">
        <v>19275</v>
      </c>
      <c r="N3572" t="s">
        <v>3394</v>
      </c>
      <c r="O3572" t="s">
        <v>6335</v>
      </c>
      <c r="P3572">
        <v>30</v>
      </c>
      <c r="Q3572" t="s">
        <v>6336</v>
      </c>
      <c r="R3572">
        <v>230</v>
      </c>
      <c r="S3572" t="s">
        <v>19244</v>
      </c>
      <c r="T3572" t="s">
        <v>19244</v>
      </c>
      <c r="U3572" t="s">
        <v>4119</v>
      </c>
    </row>
    <row r="3573" spans="1:21" x14ac:dyDescent="0.2">
      <c r="A3573">
        <v>824</v>
      </c>
      <c r="B3573" t="s">
        <v>1697</v>
      </c>
      <c r="C3573" t="s">
        <v>19276</v>
      </c>
      <c r="D3573" t="s">
        <v>19277</v>
      </c>
      <c r="F3573" t="s">
        <v>3585</v>
      </c>
      <c r="G3573" t="s">
        <v>5888</v>
      </c>
      <c r="H3573" t="s">
        <v>10107</v>
      </c>
      <c r="I3573" t="s">
        <v>22206</v>
      </c>
      <c r="J3573" t="s">
        <v>5823</v>
      </c>
      <c r="K3573" t="s">
        <v>3497</v>
      </c>
      <c r="L3573" t="s">
        <v>19278</v>
      </c>
      <c r="M3573" t="s">
        <v>19279</v>
      </c>
      <c r="N3573" t="s">
        <v>3490</v>
      </c>
      <c r="S3573" t="s">
        <v>7621</v>
      </c>
      <c r="T3573" t="s">
        <v>6552</v>
      </c>
      <c r="U3573" t="s">
        <v>6552</v>
      </c>
    </row>
    <row r="3574" spans="1:21" x14ac:dyDescent="0.2">
      <c r="A3574">
        <v>825</v>
      </c>
      <c r="B3574" t="s">
        <v>1697</v>
      </c>
      <c r="C3574" t="s">
        <v>19280</v>
      </c>
      <c r="D3574" t="s">
        <v>19281</v>
      </c>
      <c r="F3574" t="s">
        <v>8441</v>
      </c>
      <c r="G3574" t="s">
        <v>3825</v>
      </c>
      <c r="H3574" t="s">
        <v>10485</v>
      </c>
      <c r="I3574" t="s">
        <v>19212</v>
      </c>
      <c r="J3574" t="s">
        <v>21059</v>
      </c>
      <c r="K3574" t="s">
        <v>3545</v>
      </c>
      <c r="L3574" t="s">
        <v>19282</v>
      </c>
      <c r="M3574" t="s">
        <v>19283</v>
      </c>
      <c r="N3574" t="s">
        <v>3433</v>
      </c>
      <c r="O3574" t="s">
        <v>6335</v>
      </c>
      <c r="P3574">
        <v>134</v>
      </c>
      <c r="Q3574" t="s">
        <v>6336</v>
      </c>
      <c r="R3574">
        <v>234</v>
      </c>
      <c r="S3574" t="s">
        <v>10457</v>
      </c>
      <c r="T3574" t="s">
        <v>10457</v>
      </c>
      <c r="U3574" t="s">
        <v>10451</v>
      </c>
    </row>
    <row r="3575" spans="1:21" x14ac:dyDescent="0.2">
      <c r="A3575">
        <v>826</v>
      </c>
      <c r="B3575" t="s">
        <v>1697</v>
      </c>
      <c r="C3575" t="s">
        <v>19284</v>
      </c>
      <c r="D3575" t="s">
        <v>19285</v>
      </c>
      <c r="F3575" t="s">
        <v>8441</v>
      </c>
      <c r="G3575" t="s">
        <v>3535</v>
      </c>
      <c r="H3575" t="s">
        <v>4448</v>
      </c>
      <c r="I3575" t="s">
        <v>3595</v>
      </c>
      <c r="J3575" t="s">
        <v>3894</v>
      </c>
      <c r="K3575" t="s">
        <v>3545</v>
      </c>
      <c r="L3575" t="s">
        <v>19286</v>
      </c>
      <c r="M3575" t="s">
        <v>19287</v>
      </c>
      <c r="N3575" t="s">
        <v>4513</v>
      </c>
      <c r="O3575" t="s">
        <v>5232</v>
      </c>
      <c r="P3575">
        <v>33</v>
      </c>
      <c r="Q3575" t="s">
        <v>6336</v>
      </c>
      <c r="R3575">
        <v>233</v>
      </c>
      <c r="S3575" t="s">
        <v>9935</v>
      </c>
      <c r="T3575" t="s">
        <v>9935</v>
      </c>
      <c r="U3575" t="s">
        <v>5457</v>
      </c>
    </row>
    <row r="3576" spans="1:21" x14ac:dyDescent="0.2">
      <c r="A3576">
        <v>827</v>
      </c>
      <c r="B3576" t="s">
        <v>1697</v>
      </c>
      <c r="C3576" t="s">
        <v>19288</v>
      </c>
      <c r="D3576" t="s">
        <v>19289</v>
      </c>
      <c r="F3576" t="s">
        <v>8441</v>
      </c>
      <c r="G3576" t="s">
        <v>7163</v>
      </c>
      <c r="H3576" t="s">
        <v>7748</v>
      </c>
      <c r="I3576" t="s">
        <v>5139</v>
      </c>
      <c r="J3576" t="s">
        <v>3628</v>
      </c>
      <c r="K3576" t="s">
        <v>3545</v>
      </c>
      <c r="L3576" t="s">
        <v>19290</v>
      </c>
      <c r="M3576" t="s">
        <v>19291</v>
      </c>
      <c r="O3576" t="s">
        <v>6335</v>
      </c>
      <c r="P3576">
        <v>30</v>
      </c>
      <c r="Q3576" t="s">
        <v>6336</v>
      </c>
      <c r="R3576">
        <v>230</v>
      </c>
      <c r="S3576" t="s">
        <v>19292</v>
      </c>
      <c r="T3576" t="s">
        <v>19292</v>
      </c>
      <c r="U3576" t="s">
        <v>19293</v>
      </c>
    </row>
    <row r="3577" spans="1:21" x14ac:dyDescent="0.2">
      <c r="A3577">
        <v>828</v>
      </c>
      <c r="B3577" t="s">
        <v>1697</v>
      </c>
      <c r="C3577" t="s">
        <v>19294</v>
      </c>
      <c r="D3577" t="s">
        <v>19295</v>
      </c>
      <c r="F3577" t="s">
        <v>10454</v>
      </c>
      <c r="G3577" t="s">
        <v>3625</v>
      </c>
      <c r="H3577" t="s">
        <v>3819</v>
      </c>
      <c r="I3577" t="s">
        <v>7051</v>
      </c>
      <c r="J3577" t="s">
        <v>3578</v>
      </c>
      <c r="K3577" t="s">
        <v>3545</v>
      </c>
      <c r="L3577" t="s">
        <v>19296</v>
      </c>
      <c r="M3577" t="s">
        <v>10519</v>
      </c>
      <c r="N3577" t="s">
        <v>3394</v>
      </c>
      <c r="O3577" t="s">
        <v>6335</v>
      </c>
      <c r="P3577">
        <v>30</v>
      </c>
      <c r="Q3577" t="s">
        <v>6336</v>
      </c>
      <c r="R3577">
        <v>230</v>
      </c>
      <c r="S3577" t="s">
        <v>9935</v>
      </c>
      <c r="T3577" t="s">
        <v>9935</v>
      </c>
      <c r="U3577" t="s">
        <v>10458</v>
      </c>
    </row>
    <row r="3578" spans="1:21" x14ac:dyDescent="0.2">
      <c r="A3578">
        <v>829</v>
      </c>
      <c r="B3578" t="s">
        <v>3416</v>
      </c>
      <c r="C3578" t="s">
        <v>620</v>
      </c>
      <c r="D3578" t="s">
        <v>6971</v>
      </c>
      <c r="F3578" t="s">
        <v>3419</v>
      </c>
      <c r="G3578" t="s">
        <v>3420</v>
      </c>
      <c r="H3578" t="s">
        <v>3421</v>
      </c>
      <c r="I3578" t="s">
        <v>22206</v>
      </c>
      <c r="J3578" t="s">
        <v>5823</v>
      </c>
      <c r="K3578" t="s">
        <v>5340</v>
      </c>
      <c r="L3578" t="s">
        <v>19297</v>
      </c>
      <c r="M3578" t="s">
        <v>19298</v>
      </c>
      <c r="S3578" t="s">
        <v>19299</v>
      </c>
      <c r="T3578" t="s">
        <v>19299</v>
      </c>
      <c r="U3578" t="s">
        <v>19299</v>
      </c>
    </row>
    <row r="3579" spans="1:21" x14ac:dyDescent="0.2">
      <c r="A3579">
        <v>830</v>
      </c>
      <c r="B3579" t="s">
        <v>3416</v>
      </c>
      <c r="C3579" t="s">
        <v>19300</v>
      </c>
      <c r="D3579" t="s">
        <v>5055</v>
      </c>
      <c r="F3579" t="s">
        <v>3419</v>
      </c>
      <c r="G3579" t="s">
        <v>3420</v>
      </c>
      <c r="H3579" t="s">
        <v>3421</v>
      </c>
      <c r="I3579" t="s">
        <v>22206</v>
      </c>
      <c r="J3579" t="s">
        <v>5823</v>
      </c>
      <c r="K3579" t="s">
        <v>5340</v>
      </c>
      <c r="L3579" t="s">
        <v>19301</v>
      </c>
      <c r="M3579" t="s">
        <v>19302</v>
      </c>
      <c r="S3579" t="s">
        <v>19303</v>
      </c>
      <c r="T3579" t="s">
        <v>19303</v>
      </c>
      <c r="U3579" t="s">
        <v>19303</v>
      </c>
    </row>
    <row r="3580" spans="1:21" x14ac:dyDescent="0.2">
      <c r="A3580">
        <v>831</v>
      </c>
      <c r="B3580" t="s">
        <v>1697</v>
      </c>
      <c r="C3580" t="s">
        <v>19304</v>
      </c>
      <c r="D3580" t="s">
        <v>19305</v>
      </c>
      <c r="F3580" t="s">
        <v>3856</v>
      </c>
      <c r="G3580" t="s">
        <v>19306</v>
      </c>
      <c r="H3580" t="s">
        <v>21768</v>
      </c>
      <c r="I3580" t="s">
        <v>10555</v>
      </c>
      <c r="J3580" t="s">
        <v>6629</v>
      </c>
      <c r="K3580" t="s">
        <v>3422</v>
      </c>
      <c r="L3580" t="s">
        <v>19307</v>
      </c>
      <c r="M3580" t="s">
        <v>19308</v>
      </c>
      <c r="Q3580" t="s">
        <v>6336</v>
      </c>
      <c r="R3580">
        <v>234</v>
      </c>
      <c r="S3580" t="s">
        <v>11880</v>
      </c>
      <c r="T3580" t="s">
        <v>11880</v>
      </c>
      <c r="U3580" t="s">
        <v>11880</v>
      </c>
    </row>
    <row r="3581" spans="1:21" x14ac:dyDescent="0.2">
      <c r="A3581">
        <v>832</v>
      </c>
      <c r="B3581" t="s">
        <v>1697</v>
      </c>
      <c r="C3581" t="s">
        <v>14319</v>
      </c>
      <c r="D3581" t="s">
        <v>5202</v>
      </c>
      <c r="F3581" t="s">
        <v>7919</v>
      </c>
      <c r="G3581" t="s">
        <v>3885</v>
      </c>
      <c r="H3581" t="s">
        <v>21769</v>
      </c>
      <c r="I3581" t="s">
        <v>22206</v>
      </c>
      <c r="J3581" t="s">
        <v>5823</v>
      </c>
      <c r="K3581" t="s">
        <v>3497</v>
      </c>
      <c r="L3581" t="s">
        <v>19309</v>
      </c>
      <c r="M3581" t="s">
        <v>19310</v>
      </c>
      <c r="O3581" t="s">
        <v>6371</v>
      </c>
      <c r="P3581">
        <v>32</v>
      </c>
      <c r="S3581" t="s">
        <v>18881</v>
      </c>
      <c r="T3581" t="s">
        <v>18881</v>
      </c>
      <c r="U3581" t="s">
        <v>18881</v>
      </c>
    </row>
    <row r="3582" spans="1:21" x14ac:dyDescent="0.2">
      <c r="A3582">
        <v>833</v>
      </c>
      <c r="B3582" t="s">
        <v>1697</v>
      </c>
      <c r="C3582" t="s">
        <v>19311</v>
      </c>
      <c r="D3582" t="s">
        <v>5202</v>
      </c>
      <c r="F3582" t="s">
        <v>7919</v>
      </c>
      <c r="G3582" t="s">
        <v>17948</v>
      </c>
      <c r="H3582" t="s">
        <v>21770</v>
      </c>
      <c r="I3582" t="s">
        <v>8426</v>
      </c>
      <c r="J3582" t="s">
        <v>3611</v>
      </c>
      <c r="K3582" t="s">
        <v>3497</v>
      </c>
      <c r="L3582" t="s">
        <v>19312</v>
      </c>
      <c r="M3582" t="s">
        <v>19313</v>
      </c>
      <c r="O3582" t="s">
        <v>10603</v>
      </c>
      <c r="P3582">
        <v>138</v>
      </c>
      <c r="Q3582" t="s">
        <v>6350</v>
      </c>
      <c r="R3582">
        <v>232</v>
      </c>
      <c r="S3582" t="s">
        <v>19314</v>
      </c>
      <c r="T3582" t="s">
        <v>6468</v>
      </c>
      <c r="U3582" t="s">
        <v>4521</v>
      </c>
    </row>
    <row r="3583" spans="1:21" x14ac:dyDescent="0.2">
      <c r="A3583">
        <v>835</v>
      </c>
      <c r="B3583" t="s">
        <v>1697</v>
      </c>
      <c r="C3583" t="s">
        <v>19315</v>
      </c>
      <c r="D3583" t="s">
        <v>19316</v>
      </c>
      <c r="F3583" t="s">
        <v>3585</v>
      </c>
      <c r="G3583" t="s">
        <v>10004</v>
      </c>
      <c r="H3583" t="s">
        <v>14103</v>
      </c>
      <c r="I3583" t="s">
        <v>19317</v>
      </c>
      <c r="J3583" t="s">
        <v>3749</v>
      </c>
      <c r="K3583" t="s">
        <v>3545</v>
      </c>
      <c r="L3583" t="s">
        <v>19318</v>
      </c>
      <c r="M3583" t="s">
        <v>19319</v>
      </c>
      <c r="N3583" t="s">
        <v>8512</v>
      </c>
      <c r="O3583" t="s">
        <v>10603</v>
      </c>
      <c r="P3583">
        <v>138</v>
      </c>
      <c r="Q3583" t="s">
        <v>6350</v>
      </c>
      <c r="R3583">
        <v>232</v>
      </c>
      <c r="S3583" t="s">
        <v>19320</v>
      </c>
      <c r="T3583" t="s">
        <v>19320</v>
      </c>
      <c r="U3583" t="s">
        <v>13388</v>
      </c>
    </row>
    <row r="3584" spans="1:21" x14ac:dyDescent="0.2">
      <c r="A3584">
        <v>836</v>
      </c>
      <c r="B3584" t="s">
        <v>1697</v>
      </c>
      <c r="C3584" t="s">
        <v>19321</v>
      </c>
      <c r="D3584" t="s">
        <v>19111</v>
      </c>
      <c r="F3584" t="s">
        <v>11428</v>
      </c>
      <c r="G3584" t="s">
        <v>5547</v>
      </c>
      <c r="H3584" t="s">
        <v>3748</v>
      </c>
      <c r="I3584" t="s">
        <v>19192</v>
      </c>
      <c r="J3584" t="s">
        <v>6431</v>
      </c>
      <c r="K3584" t="s">
        <v>3422</v>
      </c>
      <c r="L3584" t="s">
        <v>19322</v>
      </c>
      <c r="M3584" t="s">
        <v>19323</v>
      </c>
      <c r="N3584" t="s">
        <v>8512</v>
      </c>
      <c r="O3584" t="s">
        <v>10603</v>
      </c>
      <c r="P3584">
        <v>138</v>
      </c>
      <c r="Q3584" t="s">
        <v>6350</v>
      </c>
      <c r="R3584">
        <v>232</v>
      </c>
      <c r="S3584" t="s">
        <v>19324</v>
      </c>
      <c r="T3584" t="s">
        <v>19324</v>
      </c>
      <c r="U3584" t="s">
        <v>16044</v>
      </c>
    </row>
    <row r="3585" spans="1:21" x14ac:dyDescent="0.2">
      <c r="A3585">
        <v>837</v>
      </c>
      <c r="B3585" t="s">
        <v>1697</v>
      </c>
      <c r="C3585" t="s">
        <v>19325</v>
      </c>
      <c r="D3585" t="s">
        <v>19326</v>
      </c>
      <c r="F3585" t="s">
        <v>3585</v>
      </c>
      <c r="G3585" t="s">
        <v>6101</v>
      </c>
      <c r="H3585" t="s">
        <v>19327</v>
      </c>
      <c r="I3585" t="s">
        <v>5139</v>
      </c>
      <c r="J3585" t="s">
        <v>4562</v>
      </c>
      <c r="K3585" t="s">
        <v>3545</v>
      </c>
      <c r="L3585" t="s">
        <v>19328</v>
      </c>
      <c r="M3585" t="s">
        <v>19329</v>
      </c>
      <c r="O3585" t="s">
        <v>10599</v>
      </c>
      <c r="P3585">
        <v>38</v>
      </c>
      <c r="Q3585" t="s">
        <v>6350</v>
      </c>
      <c r="R3585">
        <v>232</v>
      </c>
      <c r="S3585" t="s">
        <v>19299</v>
      </c>
      <c r="T3585" t="s">
        <v>19299</v>
      </c>
      <c r="U3585" t="s">
        <v>3950</v>
      </c>
    </row>
    <row r="3586" spans="1:21" x14ac:dyDescent="0.2">
      <c r="A3586">
        <v>838</v>
      </c>
      <c r="B3586" t="s">
        <v>1697</v>
      </c>
      <c r="C3586" t="s">
        <v>19330</v>
      </c>
      <c r="D3586" t="s">
        <v>19331</v>
      </c>
      <c r="F3586" t="s">
        <v>3585</v>
      </c>
      <c r="G3586" t="s">
        <v>5888</v>
      </c>
      <c r="H3586" t="s">
        <v>3640</v>
      </c>
      <c r="I3586" t="s">
        <v>5139</v>
      </c>
      <c r="J3586" t="s">
        <v>6431</v>
      </c>
      <c r="K3586" t="s">
        <v>3497</v>
      </c>
      <c r="L3586" t="s">
        <v>19332</v>
      </c>
      <c r="M3586" t="s">
        <v>19333</v>
      </c>
      <c r="N3586" t="s">
        <v>8512</v>
      </c>
      <c r="O3586" t="s">
        <v>10599</v>
      </c>
      <c r="P3586">
        <v>38</v>
      </c>
      <c r="Q3586" t="s">
        <v>6350</v>
      </c>
      <c r="R3586">
        <v>232</v>
      </c>
      <c r="S3586" t="s">
        <v>9199</v>
      </c>
      <c r="T3586" t="s">
        <v>9199</v>
      </c>
      <c r="U3586" t="s">
        <v>15253</v>
      </c>
    </row>
    <row r="3587" spans="1:21" x14ac:dyDescent="0.2">
      <c r="A3587">
        <v>839</v>
      </c>
      <c r="B3587" t="s">
        <v>1697</v>
      </c>
      <c r="C3587" t="s">
        <v>19334</v>
      </c>
      <c r="D3587" t="s">
        <v>19335</v>
      </c>
      <c r="F3587" t="s">
        <v>3552</v>
      </c>
      <c r="G3587" t="s">
        <v>8222</v>
      </c>
      <c r="H3587" t="s">
        <v>6025</v>
      </c>
      <c r="I3587" t="s">
        <v>3808</v>
      </c>
      <c r="J3587" t="s">
        <v>3725</v>
      </c>
      <c r="K3587" t="s">
        <v>5028</v>
      </c>
      <c r="L3587" t="s">
        <v>19336</v>
      </c>
      <c r="M3587" t="s">
        <v>19337</v>
      </c>
      <c r="N3587" t="s">
        <v>8512</v>
      </c>
      <c r="O3587" t="s">
        <v>10599</v>
      </c>
      <c r="P3587">
        <v>38</v>
      </c>
      <c r="Q3587" t="s">
        <v>6350</v>
      </c>
      <c r="R3587">
        <v>232</v>
      </c>
      <c r="S3587" t="s">
        <v>19299</v>
      </c>
      <c r="T3587" t="s">
        <v>19299</v>
      </c>
      <c r="U3587" t="s">
        <v>4402</v>
      </c>
    </row>
    <row r="3588" spans="1:21" x14ac:dyDescent="0.2">
      <c r="A3588">
        <v>840</v>
      </c>
      <c r="B3588" t="s">
        <v>1697</v>
      </c>
      <c r="C3588" t="s">
        <v>19338</v>
      </c>
      <c r="D3588" t="s">
        <v>19339</v>
      </c>
      <c r="F3588" t="s">
        <v>3585</v>
      </c>
      <c r="G3588" t="s">
        <v>3387</v>
      </c>
      <c r="H3588" t="s">
        <v>3748</v>
      </c>
      <c r="I3588" t="s">
        <v>5139</v>
      </c>
      <c r="J3588" t="s">
        <v>3749</v>
      </c>
      <c r="K3588" t="s">
        <v>3545</v>
      </c>
      <c r="L3588" t="s">
        <v>19340</v>
      </c>
      <c r="M3588" t="s">
        <v>19341</v>
      </c>
      <c r="N3588" t="s">
        <v>3394</v>
      </c>
      <c r="O3588" t="s">
        <v>10570</v>
      </c>
      <c r="P3588">
        <v>31</v>
      </c>
      <c r="Q3588" t="s">
        <v>6350</v>
      </c>
      <c r="R3588">
        <v>231</v>
      </c>
      <c r="S3588" t="s">
        <v>13354</v>
      </c>
      <c r="T3588" t="s">
        <v>13354</v>
      </c>
      <c r="U3588" t="s">
        <v>4835</v>
      </c>
    </row>
    <row r="3589" spans="1:21" x14ac:dyDescent="0.2">
      <c r="A3589">
        <v>841</v>
      </c>
      <c r="B3589" t="s">
        <v>1697</v>
      </c>
      <c r="C3589" t="s">
        <v>19342</v>
      </c>
      <c r="D3589" t="s">
        <v>19343</v>
      </c>
      <c r="F3589" t="s">
        <v>3386</v>
      </c>
      <c r="G3589" t="s">
        <v>3387</v>
      </c>
      <c r="H3589" t="s">
        <v>8093</v>
      </c>
      <c r="I3589" t="s">
        <v>3389</v>
      </c>
      <c r="J3589" t="s">
        <v>5999</v>
      </c>
      <c r="K3589" t="s">
        <v>3391</v>
      </c>
      <c r="L3589" t="s">
        <v>19344</v>
      </c>
      <c r="M3589" t="s">
        <v>19345</v>
      </c>
      <c r="O3589" t="s">
        <v>6371</v>
      </c>
      <c r="P3589">
        <v>32</v>
      </c>
      <c r="Q3589" t="s">
        <v>6336</v>
      </c>
      <c r="R3589">
        <v>234</v>
      </c>
      <c r="S3589" t="s">
        <v>11880</v>
      </c>
      <c r="T3589" t="s">
        <v>11880</v>
      </c>
      <c r="U3589" t="s">
        <v>3752</v>
      </c>
    </row>
    <row r="3590" spans="1:21" x14ac:dyDescent="0.2">
      <c r="A3590">
        <v>842</v>
      </c>
      <c r="B3590" t="s">
        <v>1697</v>
      </c>
      <c r="C3590" t="s">
        <v>19346</v>
      </c>
      <c r="D3590" t="s">
        <v>5202</v>
      </c>
      <c r="F3590" t="s">
        <v>7919</v>
      </c>
      <c r="G3590" t="s">
        <v>20170</v>
      </c>
      <c r="H3590" t="s">
        <v>4174</v>
      </c>
      <c r="I3590" t="s">
        <v>22206</v>
      </c>
      <c r="J3590" t="s">
        <v>5823</v>
      </c>
      <c r="K3590" t="s">
        <v>3545</v>
      </c>
      <c r="L3590" t="s">
        <v>19347</v>
      </c>
      <c r="M3590" t="s">
        <v>19348</v>
      </c>
      <c r="O3590" t="s">
        <v>10781</v>
      </c>
      <c r="P3590">
        <v>39</v>
      </c>
      <c r="S3590" t="s">
        <v>19349</v>
      </c>
      <c r="T3590" t="s">
        <v>19349</v>
      </c>
      <c r="U3590" t="s">
        <v>19349</v>
      </c>
    </row>
    <row r="3591" spans="1:21" x14ac:dyDescent="0.2">
      <c r="A3591">
        <v>843</v>
      </c>
      <c r="B3591" t="s">
        <v>1697</v>
      </c>
      <c r="C3591" t="s">
        <v>19350</v>
      </c>
      <c r="D3591" t="s">
        <v>5202</v>
      </c>
      <c r="F3591" t="s">
        <v>7919</v>
      </c>
      <c r="G3591" t="s">
        <v>10004</v>
      </c>
      <c r="H3591" t="s">
        <v>4174</v>
      </c>
      <c r="I3591" t="s">
        <v>22206</v>
      </c>
      <c r="J3591" t="s">
        <v>5823</v>
      </c>
      <c r="K3591" t="s">
        <v>3497</v>
      </c>
      <c r="L3591" t="s">
        <v>19351</v>
      </c>
      <c r="M3591" t="s">
        <v>19352</v>
      </c>
      <c r="O3591" t="s">
        <v>10781</v>
      </c>
      <c r="P3591">
        <v>39</v>
      </c>
      <c r="S3591" t="s">
        <v>19353</v>
      </c>
      <c r="T3591" t="s">
        <v>19353</v>
      </c>
      <c r="U3591" t="s">
        <v>19353</v>
      </c>
    </row>
    <row r="3592" spans="1:21" x14ac:dyDescent="0.2">
      <c r="A3592">
        <v>844</v>
      </c>
      <c r="B3592" t="s">
        <v>1697</v>
      </c>
      <c r="C3592" t="s">
        <v>11908</v>
      </c>
      <c r="D3592" t="s">
        <v>5202</v>
      </c>
      <c r="F3592" t="s">
        <v>10362</v>
      </c>
      <c r="G3592" t="s">
        <v>3387</v>
      </c>
      <c r="H3592" t="s">
        <v>4174</v>
      </c>
      <c r="I3592" t="s">
        <v>22206</v>
      </c>
      <c r="J3592" t="s">
        <v>5823</v>
      </c>
      <c r="K3592" t="s">
        <v>3497</v>
      </c>
      <c r="L3592" t="s">
        <v>11909</v>
      </c>
      <c r="M3592" t="s">
        <v>11910</v>
      </c>
      <c r="O3592" t="s">
        <v>10781</v>
      </c>
      <c r="P3592">
        <v>39</v>
      </c>
      <c r="S3592" t="s">
        <v>19353</v>
      </c>
      <c r="T3592" t="s">
        <v>19353</v>
      </c>
      <c r="U3592" t="s">
        <v>19353</v>
      </c>
    </row>
    <row r="3593" spans="1:21" x14ac:dyDescent="0.2">
      <c r="A3593">
        <v>845</v>
      </c>
      <c r="B3593" t="s">
        <v>1697</v>
      </c>
      <c r="C3593" t="s">
        <v>19354</v>
      </c>
      <c r="D3593" t="s">
        <v>5658</v>
      </c>
      <c r="F3593" t="s">
        <v>8564</v>
      </c>
      <c r="G3593" t="s">
        <v>9862</v>
      </c>
      <c r="H3593" t="s">
        <v>4174</v>
      </c>
      <c r="I3593" t="s">
        <v>22206</v>
      </c>
      <c r="J3593" t="s">
        <v>5823</v>
      </c>
      <c r="K3593" t="s">
        <v>5028</v>
      </c>
      <c r="L3593" t="s">
        <v>19355</v>
      </c>
      <c r="M3593" t="s">
        <v>19356</v>
      </c>
      <c r="O3593" t="s">
        <v>6407</v>
      </c>
      <c r="P3593">
        <v>131</v>
      </c>
      <c r="S3593" t="s">
        <v>19353</v>
      </c>
      <c r="T3593" t="s">
        <v>19353</v>
      </c>
      <c r="U3593" t="s">
        <v>19353</v>
      </c>
    </row>
    <row r="3594" spans="1:21" x14ac:dyDescent="0.2">
      <c r="A3594">
        <v>846</v>
      </c>
      <c r="B3594" t="s">
        <v>1697</v>
      </c>
      <c r="C3594" t="s">
        <v>6380</v>
      </c>
      <c r="D3594" t="s">
        <v>5202</v>
      </c>
      <c r="F3594" t="s">
        <v>10362</v>
      </c>
      <c r="G3594" t="s">
        <v>3387</v>
      </c>
      <c r="H3594" t="s">
        <v>21771</v>
      </c>
      <c r="I3594" t="s">
        <v>8181</v>
      </c>
      <c r="J3594" t="s">
        <v>19357</v>
      </c>
      <c r="K3594" t="s">
        <v>3497</v>
      </c>
      <c r="L3594" t="s">
        <v>6381</v>
      </c>
      <c r="M3594" t="s">
        <v>6382</v>
      </c>
      <c r="O3594" t="s">
        <v>6407</v>
      </c>
      <c r="P3594">
        <v>131</v>
      </c>
      <c r="Q3594" t="s">
        <v>6350</v>
      </c>
      <c r="R3594">
        <v>231</v>
      </c>
      <c r="S3594" t="s">
        <v>19353</v>
      </c>
      <c r="T3594" t="s">
        <v>6468</v>
      </c>
      <c r="U3594" t="s">
        <v>6468</v>
      </c>
    </row>
    <row r="3595" spans="1:21" x14ac:dyDescent="0.2">
      <c r="A3595">
        <v>847</v>
      </c>
      <c r="B3595" t="s">
        <v>1697</v>
      </c>
      <c r="C3595" t="s">
        <v>19358</v>
      </c>
      <c r="D3595" t="s">
        <v>5202</v>
      </c>
      <c r="E3595" t="s">
        <v>20879</v>
      </c>
      <c r="F3595" t="s">
        <v>7919</v>
      </c>
      <c r="G3595" t="s">
        <v>3387</v>
      </c>
      <c r="H3595" t="s">
        <v>4174</v>
      </c>
      <c r="I3595" t="s">
        <v>22206</v>
      </c>
      <c r="J3595" t="s">
        <v>5823</v>
      </c>
      <c r="K3595" t="s">
        <v>5028</v>
      </c>
      <c r="L3595" t="s">
        <v>19359</v>
      </c>
      <c r="M3595" t="s">
        <v>19360</v>
      </c>
      <c r="O3595" t="s">
        <v>6407</v>
      </c>
      <c r="P3595">
        <v>131</v>
      </c>
      <c r="S3595" t="s">
        <v>6372</v>
      </c>
      <c r="T3595" t="s">
        <v>6372</v>
      </c>
      <c r="U3595" t="s">
        <v>6372</v>
      </c>
    </row>
    <row r="3596" spans="1:21" x14ac:dyDescent="0.2">
      <c r="A3596">
        <v>848</v>
      </c>
      <c r="B3596" t="s">
        <v>1697</v>
      </c>
      <c r="C3596" t="s">
        <v>19361</v>
      </c>
      <c r="D3596" t="s">
        <v>5202</v>
      </c>
      <c r="E3596" t="s">
        <v>20879</v>
      </c>
      <c r="F3596" t="s">
        <v>7919</v>
      </c>
      <c r="G3596" t="s">
        <v>5445</v>
      </c>
      <c r="H3596" t="s">
        <v>4174</v>
      </c>
      <c r="I3596" t="s">
        <v>22206</v>
      </c>
      <c r="J3596" t="s">
        <v>5823</v>
      </c>
      <c r="K3596" t="s">
        <v>3497</v>
      </c>
      <c r="L3596" t="s">
        <v>19362</v>
      </c>
      <c r="M3596" t="s">
        <v>19363</v>
      </c>
      <c r="N3596" t="s">
        <v>21772</v>
      </c>
      <c r="O3596" t="s">
        <v>6407</v>
      </c>
      <c r="P3596">
        <v>131</v>
      </c>
      <c r="S3596" t="s">
        <v>19364</v>
      </c>
      <c r="T3596" t="s">
        <v>19364</v>
      </c>
      <c r="U3596" t="s">
        <v>19364</v>
      </c>
    </row>
    <row r="3597" spans="1:21" x14ac:dyDescent="0.2">
      <c r="A3597">
        <v>849</v>
      </c>
      <c r="B3597" t="s">
        <v>1697</v>
      </c>
      <c r="C3597" t="s">
        <v>19365</v>
      </c>
      <c r="D3597" t="s">
        <v>5202</v>
      </c>
      <c r="E3597" t="s">
        <v>20879</v>
      </c>
      <c r="F3597" t="s">
        <v>7919</v>
      </c>
      <c r="G3597" t="s">
        <v>4593</v>
      </c>
      <c r="H3597" t="s">
        <v>4174</v>
      </c>
      <c r="I3597" t="s">
        <v>22206</v>
      </c>
      <c r="J3597" t="s">
        <v>5823</v>
      </c>
      <c r="K3597" t="s">
        <v>3497</v>
      </c>
      <c r="L3597" t="s">
        <v>19366</v>
      </c>
      <c r="M3597" t="s">
        <v>19367</v>
      </c>
      <c r="O3597" t="s">
        <v>6407</v>
      </c>
      <c r="P3597">
        <v>131</v>
      </c>
      <c r="S3597" t="s">
        <v>6571</v>
      </c>
      <c r="T3597" t="s">
        <v>6571</v>
      </c>
      <c r="U3597" t="s">
        <v>6571</v>
      </c>
    </row>
    <row r="3598" spans="1:21" x14ac:dyDescent="0.2">
      <c r="A3598">
        <v>850</v>
      </c>
      <c r="B3598" t="s">
        <v>1697</v>
      </c>
      <c r="C3598" t="s">
        <v>19368</v>
      </c>
      <c r="D3598" t="s">
        <v>19369</v>
      </c>
      <c r="F3598" t="s">
        <v>3585</v>
      </c>
      <c r="G3598" t="s">
        <v>3387</v>
      </c>
      <c r="H3598" t="s">
        <v>5062</v>
      </c>
      <c r="I3598" t="s">
        <v>6951</v>
      </c>
      <c r="J3598" t="s">
        <v>3749</v>
      </c>
      <c r="K3598" t="s">
        <v>5028</v>
      </c>
      <c r="L3598" t="s">
        <v>19370</v>
      </c>
      <c r="M3598" t="s">
        <v>19371</v>
      </c>
      <c r="O3598" t="s">
        <v>6407</v>
      </c>
      <c r="P3598">
        <v>131</v>
      </c>
      <c r="Q3598" t="s">
        <v>6350</v>
      </c>
      <c r="R3598">
        <v>232</v>
      </c>
      <c r="S3598" t="s">
        <v>19372</v>
      </c>
      <c r="T3598" t="s">
        <v>19372</v>
      </c>
      <c r="U3598" t="s">
        <v>3752</v>
      </c>
    </row>
    <row r="3599" spans="1:21" x14ac:dyDescent="0.2">
      <c r="A3599">
        <v>851</v>
      </c>
      <c r="B3599" t="s">
        <v>1697</v>
      </c>
      <c r="C3599" t="s">
        <v>6422</v>
      </c>
      <c r="D3599" t="s">
        <v>5202</v>
      </c>
      <c r="E3599" t="s">
        <v>20878</v>
      </c>
      <c r="F3599" t="s">
        <v>10362</v>
      </c>
      <c r="G3599" t="s">
        <v>19373</v>
      </c>
      <c r="H3599" t="s">
        <v>11896</v>
      </c>
      <c r="I3599" t="s">
        <v>3428</v>
      </c>
      <c r="J3599" t="s">
        <v>3802</v>
      </c>
      <c r="K3599" t="s">
        <v>3391</v>
      </c>
      <c r="L3599" t="s">
        <v>19374</v>
      </c>
      <c r="M3599" t="s">
        <v>6425</v>
      </c>
      <c r="O3599" t="s">
        <v>3605</v>
      </c>
      <c r="P3599">
        <v>7</v>
      </c>
      <c r="Q3599" t="s">
        <v>3396</v>
      </c>
      <c r="R3599">
        <v>211</v>
      </c>
      <c r="S3599" t="s">
        <v>11880</v>
      </c>
      <c r="T3599" t="s">
        <v>11880</v>
      </c>
      <c r="U3599" t="s">
        <v>4264</v>
      </c>
    </row>
    <row r="3600" spans="1:21" x14ac:dyDescent="0.2">
      <c r="A3600">
        <v>852</v>
      </c>
      <c r="B3600" t="s">
        <v>1697</v>
      </c>
      <c r="C3600" t="s">
        <v>6439</v>
      </c>
      <c r="D3600" t="s">
        <v>5658</v>
      </c>
      <c r="F3600" t="s">
        <v>19375</v>
      </c>
      <c r="G3600" t="s">
        <v>19376</v>
      </c>
      <c r="H3600" t="s">
        <v>19377</v>
      </c>
      <c r="I3600" t="s">
        <v>4168</v>
      </c>
      <c r="J3600" t="s">
        <v>3679</v>
      </c>
      <c r="K3600" t="s">
        <v>3391</v>
      </c>
      <c r="L3600" t="s">
        <v>6441</v>
      </c>
      <c r="M3600" t="s">
        <v>6442</v>
      </c>
      <c r="O3600" t="s">
        <v>3605</v>
      </c>
      <c r="P3600">
        <v>74</v>
      </c>
      <c r="Q3600" t="s">
        <v>4485</v>
      </c>
      <c r="R3600">
        <v>172</v>
      </c>
      <c r="S3600" t="s">
        <v>19378</v>
      </c>
      <c r="T3600" t="s">
        <v>19378</v>
      </c>
      <c r="U3600" t="s">
        <v>4264</v>
      </c>
    </row>
    <row r="3601" spans="1:21" x14ac:dyDescent="0.2">
      <c r="A3601">
        <v>853</v>
      </c>
      <c r="B3601" t="s">
        <v>1697</v>
      </c>
      <c r="C3601" t="s">
        <v>19379</v>
      </c>
      <c r="D3601" t="s">
        <v>5202</v>
      </c>
      <c r="F3601" t="s">
        <v>7919</v>
      </c>
      <c r="G3601" t="s">
        <v>19380</v>
      </c>
      <c r="H3601" t="s">
        <v>21060</v>
      </c>
      <c r="I3601" t="s">
        <v>22206</v>
      </c>
      <c r="J3601" t="s">
        <v>5823</v>
      </c>
      <c r="K3601" t="s">
        <v>3497</v>
      </c>
      <c r="L3601" t="s">
        <v>19381</v>
      </c>
      <c r="M3601" t="s">
        <v>19382</v>
      </c>
      <c r="O3601" t="s">
        <v>3605</v>
      </c>
      <c r="P3601">
        <v>74</v>
      </c>
      <c r="S3601" t="s">
        <v>19383</v>
      </c>
      <c r="T3601" t="s">
        <v>19383</v>
      </c>
      <c r="U3601" t="s">
        <v>19383</v>
      </c>
    </row>
    <row r="3602" spans="1:21" x14ac:dyDescent="0.2">
      <c r="A3602">
        <v>854</v>
      </c>
      <c r="B3602" t="s">
        <v>1697</v>
      </c>
      <c r="C3602" t="s">
        <v>19384</v>
      </c>
      <c r="D3602" t="s">
        <v>10721</v>
      </c>
      <c r="F3602" t="s">
        <v>3585</v>
      </c>
      <c r="G3602" t="s">
        <v>8275</v>
      </c>
      <c r="H3602" t="s">
        <v>4064</v>
      </c>
      <c r="I3602" t="s">
        <v>5139</v>
      </c>
      <c r="J3602" t="s">
        <v>3827</v>
      </c>
      <c r="K3602" t="s">
        <v>3545</v>
      </c>
      <c r="L3602" t="s">
        <v>19385</v>
      </c>
      <c r="M3602" t="s">
        <v>19386</v>
      </c>
      <c r="O3602" t="s">
        <v>6407</v>
      </c>
      <c r="P3602">
        <v>131</v>
      </c>
      <c r="Q3602" t="s">
        <v>6350</v>
      </c>
      <c r="R3602">
        <v>232</v>
      </c>
      <c r="S3602" t="s">
        <v>3565</v>
      </c>
      <c r="T3602" t="s">
        <v>3565</v>
      </c>
      <c r="U3602" t="s">
        <v>19387</v>
      </c>
    </row>
    <row r="3603" spans="1:21" x14ac:dyDescent="0.2">
      <c r="A3603">
        <v>855</v>
      </c>
      <c r="B3603" t="s">
        <v>1697</v>
      </c>
      <c r="C3603" t="s">
        <v>19388</v>
      </c>
      <c r="D3603" t="s">
        <v>19389</v>
      </c>
      <c r="F3603" t="s">
        <v>3585</v>
      </c>
      <c r="G3603" t="s">
        <v>8290</v>
      </c>
      <c r="H3603" t="s">
        <v>6815</v>
      </c>
      <c r="I3603" t="s">
        <v>4561</v>
      </c>
      <c r="J3603" t="s">
        <v>3587</v>
      </c>
      <c r="K3603" t="s">
        <v>3422</v>
      </c>
      <c r="L3603" t="s">
        <v>19390</v>
      </c>
      <c r="M3603" t="s">
        <v>18605</v>
      </c>
      <c r="O3603" t="s">
        <v>3453</v>
      </c>
      <c r="P3603">
        <v>97</v>
      </c>
      <c r="Q3603" t="s">
        <v>4485</v>
      </c>
      <c r="R3603">
        <v>172</v>
      </c>
      <c r="S3603" t="s">
        <v>19391</v>
      </c>
      <c r="T3603" t="s">
        <v>19391</v>
      </c>
      <c r="U3603" t="s">
        <v>4799</v>
      </c>
    </row>
    <row r="3604" spans="1:21" x14ac:dyDescent="0.2">
      <c r="A3604">
        <v>856</v>
      </c>
      <c r="B3604" t="s">
        <v>1697</v>
      </c>
      <c r="C3604" t="s">
        <v>19392</v>
      </c>
      <c r="D3604" t="s">
        <v>5202</v>
      </c>
      <c r="F3604" t="s">
        <v>7919</v>
      </c>
      <c r="G3604" t="s">
        <v>10004</v>
      </c>
      <c r="H3604" t="s">
        <v>19393</v>
      </c>
      <c r="I3604" t="s">
        <v>3389</v>
      </c>
      <c r="J3604" t="s">
        <v>6431</v>
      </c>
      <c r="K3604" t="s">
        <v>3422</v>
      </c>
      <c r="L3604" t="s">
        <v>19394</v>
      </c>
      <c r="M3604" t="s">
        <v>19395</v>
      </c>
      <c r="O3604" t="s">
        <v>3605</v>
      </c>
      <c r="P3604">
        <v>74</v>
      </c>
      <c r="Q3604" t="s">
        <v>4485</v>
      </c>
      <c r="R3604">
        <v>172</v>
      </c>
      <c r="S3604" t="s">
        <v>19383</v>
      </c>
      <c r="T3604" t="s">
        <v>19383</v>
      </c>
      <c r="U3604" t="s">
        <v>19396</v>
      </c>
    </row>
    <row r="3605" spans="1:21" x14ac:dyDescent="0.2">
      <c r="A3605">
        <v>857</v>
      </c>
      <c r="B3605" t="s">
        <v>1697</v>
      </c>
      <c r="C3605" t="s">
        <v>19397</v>
      </c>
      <c r="D3605" t="s">
        <v>5202</v>
      </c>
      <c r="F3605" t="s">
        <v>7919</v>
      </c>
      <c r="G3605" t="s">
        <v>6905</v>
      </c>
      <c r="H3605" t="s">
        <v>21773</v>
      </c>
      <c r="I3605" t="s">
        <v>3389</v>
      </c>
      <c r="J3605" t="s">
        <v>6431</v>
      </c>
      <c r="K3605" t="s">
        <v>3497</v>
      </c>
      <c r="L3605" t="s">
        <v>19398</v>
      </c>
      <c r="M3605" t="s">
        <v>19399</v>
      </c>
      <c r="N3605" t="s">
        <v>11453</v>
      </c>
      <c r="O3605" t="s">
        <v>22247</v>
      </c>
      <c r="P3605">
        <v>96</v>
      </c>
      <c r="Q3605" t="s">
        <v>4485</v>
      </c>
      <c r="R3605">
        <v>172</v>
      </c>
      <c r="S3605" t="s">
        <v>19383</v>
      </c>
      <c r="T3605" t="s">
        <v>19383</v>
      </c>
      <c r="U3605" t="s">
        <v>4402</v>
      </c>
    </row>
    <row r="3606" spans="1:21" x14ac:dyDescent="0.2">
      <c r="A3606">
        <v>858</v>
      </c>
      <c r="B3606" t="s">
        <v>1697</v>
      </c>
      <c r="C3606" t="s">
        <v>19400</v>
      </c>
      <c r="D3606" t="s">
        <v>4678</v>
      </c>
      <c r="E3606" t="s">
        <v>20884</v>
      </c>
      <c r="F3606" t="s">
        <v>7954</v>
      </c>
      <c r="G3606" t="s">
        <v>11948</v>
      </c>
      <c r="H3606" t="s">
        <v>4174</v>
      </c>
      <c r="I3606" t="s">
        <v>22206</v>
      </c>
      <c r="J3606" t="s">
        <v>5823</v>
      </c>
      <c r="K3606" t="s">
        <v>3921</v>
      </c>
      <c r="L3606" t="s">
        <v>19401</v>
      </c>
      <c r="M3606" t="s">
        <v>19402</v>
      </c>
      <c r="O3606" t="s">
        <v>5052</v>
      </c>
      <c r="P3606">
        <v>99</v>
      </c>
      <c r="S3606" t="s">
        <v>12608</v>
      </c>
      <c r="T3606" t="s">
        <v>12608</v>
      </c>
      <c r="U3606" t="s">
        <v>12608</v>
      </c>
    </row>
    <row r="3607" spans="1:21" x14ac:dyDescent="0.2">
      <c r="A3607">
        <v>859</v>
      </c>
      <c r="B3607" t="s">
        <v>1697</v>
      </c>
      <c r="C3607" t="s">
        <v>19403</v>
      </c>
      <c r="D3607" t="s">
        <v>19404</v>
      </c>
      <c r="F3607" t="s">
        <v>3585</v>
      </c>
      <c r="G3607" t="s">
        <v>21062</v>
      </c>
      <c r="H3607" t="s">
        <v>21774</v>
      </c>
      <c r="I3607" t="s">
        <v>4561</v>
      </c>
      <c r="J3607" t="s">
        <v>21775</v>
      </c>
      <c r="K3607" t="s">
        <v>3422</v>
      </c>
      <c r="L3607" t="s">
        <v>19405</v>
      </c>
      <c r="M3607" t="s">
        <v>19406</v>
      </c>
      <c r="N3607" t="s">
        <v>21776</v>
      </c>
      <c r="O3607" t="s">
        <v>6407</v>
      </c>
      <c r="P3607">
        <v>131</v>
      </c>
      <c r="Q3607" t="s">
        <v>6350</v>
      </c>
      <c r="R3607">
        <v>232</v>
      </c>
      <c r="S3607" t="s">
        <v>17056</v>
      </c>
      <c r="T3607" t="s">
        <v>17056</v>
      </c>
      <c r="U3607" t="s">
        <v>10566</v>
      </c>
    </row>
    <row r="3608" spans="1:21" x14ac:dyDescent="0.2">
      <c r="A3608">
        <v>860</v>
      </c>
      <c r="B3608" t="s">
        <v>1697</v>
      </c>
      <c r="C3608" t="s">
        <v>19407</v>
      </c>
      <c r="D3608" t="s">
        <v>5202</v>
      </c>
      <c r="F3608" t="s">
        <v>7919</v>
      </c>
      <c r="G3608" t="s">
        <v>12006</v>
      </c>
      <c r="H3608" t="s">
        <v>4174</v>
      </c>
      <c r="I3608" t="s">
        <v>22206</v>
      </c>
      <c r="J3608" t="s">
        <v>5823</v>
      </c>
      <c r="K3608" t="s">
        <v>5028</v>
      </c>
      <c r="L3608" t="s">
        <v>19408</v>
      </c>
      <c r="M3608" t="s">
        <v>19409</v>
      </c>
      <c r="O3608" t="s">
        <v>10599</v>
      </c>
      <c r="P3608">
        <v>38</v>
      </c>
      <c r="S3608" t="s">
        <v>19410</v>
      </c>
      <c r="T3608" t="s">
        <v>19410</v>
      </c>
      <c r="U3608" t="s">
        <v>19410</v>
      </c>
    </row>
    <row r="3609" spans="1:21" x14ac:dyDescent="0.2">
      <c r="A3609">
        <v>861</v>
      </c>
      <c r="B3609" t="s">
        <v>1697</v>
      </c>
      <c r="C3609" t="s">
        <v>19411</v>
      </c>
      <c r="D3609" t="s">
        <v>19412</v>
      </c>
      <c r="F3609" t="s">
        <v>3386</v>
      </c>
      <c r="G3609" t="s">
        <v>3387</v>
      </c>
      <c r="H3609" t="s">
        <v>8774</v>
      </c>
      <c r="I3609" t="s">
        <v>19413</v>
      </c>
      <c r="J3609" t="s">
        <v>3512</v>
      </c>
      <c r="K3609" t="s">
        <v>4475</v>
      </c>
      <c r="L3609" t="s">
        <v>19414</v>
      </c>
      <c r="M3609" t="s">
        <v>7237</v>
      </c>
      <c r="N3609" t="s">
        <v>8512</v>
      </c>
      <c r="O3609" t="s">
        <v>10570</v>
      </c>
      <c r="P3609">
        <v>31</v>
      </c>
      <c r="Q3609" t="s">
        <v>6350</v>
      </c>
      <c r="R3609">
        <v>231</v>
      </c>
      <c r="S3609" t="s">
        <v>19415</v>
      </c>
      <c r="T3609" t="s">
        <v>19415</v>
      </c>
      <c r="U3609" t="s">
        <v>5476</v>
      </c>
    </row>
    <row r="3610" spans="1:21" x14ac:dyDescent="0.2">
      <c r="A3610">
        <v>862</v>
      </c>
      <c r="B3610" t="s">
        <v>1697</v>
      </c>
      <c r="C3610" t="s">
        <v>19416</v>
      </c>
      <c r="D3610" t="s">
        <v>19417</v>
      </c>
      <c r="F3610" t="s">
        <v>3386</v>
      </c>
      <c r="G3610" t="s">
        <v>21449</v>
      </c>
      <c r="H3610" t="s">
        <v>13196</v>
      </c>
      <c r="I3610" t="s">
        <v>18638</v>
      </c>
      <c r="J3610" t="s">
        <v>4505</v>
      </c>
      <c r="K3610" t="s">
        <v>3497</v>
      </c>
      <c r="L3610" t="s">
        <v>19418</v>
      </c>
      <c r="M3610" t="s">
        <v>19419</v>
      </c>
      <c r="N3610" t="s">
        <v>3394</v>
      </c>
      <c r="O3610" t="s">
        <v>10570</v>
      </c>
      <c r="P3610">
        <v>31</v>
      </c>
      <c r="Q3610" t="s">
        <v>6350</v>
      </c>
      <c r="R3610">
        <v>231</v>
      </c>
      <c r="S3610" t="s">
        <v>19415</v>
      </c>
      <c r="T3610" t="s">
        <v>19415</v>
      </c>
      <c r="U3610" t="s">
        <v>6352</v>
      </c>
    </row>
    <row r="3611" spans="1:21" x14ac:dyDescent="0.2">
      <c r="A3611">
        <v>863</v>
      </c>
      <c r="B3611" t="s">
        <v>1697</v>
      </c>
      <c r="C3611" t="s">
        <v>19420</v>
      </c>
      <c r="D3611" t="s">
        <v>19421</v>
      </c>
      <c r="F3611" t="s">
        <v>3552</v>
      </c>
      <c r="G3611" t="s">
        <v>3387</v>
      </c>
      <c r="H3611" t="s">
        <v>5062</v>
      </c>
      <c r="I3611" t="s">
        <v>7400</v>
      </c>
      <c r="J3611" t="s">
        <v>3671</v>
      </c>
      <c r="K3611" t="s">
        <v>5028</v>
      </c>
      <c r="L3611" t="s">
        <v>19422</v>
      </c>
      <c r="M3611" t="s">
        <v>19423</v>
      </c>
      <c r="N3611" t="s">
        <v>3394</v>
      </c>
      <c r="O3611" t="s">
        <v>10570</v>
      </c>
      <c r="P3611">
        <v>31</v>
      </c>
      <c r="Q3611" t="s">
        <v>6350</v>
      </c>
      <c r="R3611">
        <v>231</v>
      </c>
      <c r="S3611" t="s">
        <v>18617</v>
      </c>
      <c r="T3611" t="s">
        <v>18617</v>
      </c>
      <c r="U3611" t="s">
        <v>4835</v>
      </c>
    </row>
    <row r="3612" spans="1:21" x14ac:dyDescent="0.2">
      <c r="A3612">
        <v>864</v>
      </c>
      <c r="B3612" t="s">
        <v>3416</v>
      </c>
      <c r="C3612" t="s">
        <v>14485</v>
      </c>
      <c r="D3612" t="s">
        <v>6971</v>
      </c>
      <c r="F3612" t="s">
        <v>3419</v>
      </c>
      <c r="G3612" t="s">
        <v>3420</v>
      </c>
      <c r="H3612" t="s">
        <v>3421</v>
      </c>
      <c r="I3612" t="s">
        <v>22206</v>
      </c>
      <c r="J3612" t="s">
        <v>5823</v>
      </c>
      <c r="K3612" t="s">
        <v>5340</v>
      </c>
      <c r="L3612" t="s">
        <v>19424</v>
      </c>
      <c r="M3612" t="s">
        <v>19425</v>
      </c>
      <c r="S3612" t="s">
        <v>19426</v>
      </c>
      <c r="T3612" t="s">
        <v>19426</v>
      </c>
      <c r="U3612" t="s">
        <v>19426</v>
      </c>
    </row>
    <row r="3613" spans="1:21" x14ac:dyDescent="0.2">
      <c r="A3613">
        <v>865</v>
      </c>
      <c r="B3613" t="s">
        <v>1697</v>
      </c>
      <c r="C3613" t="s">
        <v>19427</v>
      </c>
      <c r="D3613" t="s">
        <v>19428</v>
      </c>
      <c r="F3613" t="s">
        <v>3585</v>
      </c>
      <c r="G3613" t="s">
        <v>3387</v>
      </c>
      <c r="H3613" t="s">
        <v>3714</v>
      </c>
      <c r="I3613" t="s">
        <v>22206</v>
      </c>
      <c r="J3613" t="s">
        <v>22225</v>
      </c>
      <c r="K3613" t="s">
        <v>3545</v>
      </c>
      <c r="L3613" t="s">
        <v>19429</v>
      </c>
      <c r="M3613" t="s">
        <v>3732</v>
      </c>
      <c r="N3613" t="s">
        <v>19430</v>
      </c>
      <c r="S3613" t="s">
        <v>12682</v>
      </c>
      <c r="T3613" t="s">
        <v>12682</v>
      </c>
      <c r="U3613" t="s">
        <v>12682</v>
      </c>
    </row>
    <row r="3614" spans="1:21" x14ac:dyDescent="0.2">
      <c r="A3614">
        <v>866</v>
      </c>
      <c r="B3614" t="s">
        <v>1697</v>
      </c>
      <c r="C3614" t="s">
        <v>19431</v>
      </c>
      <c r="D3614" t="s">
        <v>10709</v>
      </c>
      <c r="F3614" t="s">
        <v>10192</v>
      </c>
      <c r="G3614" t="s">
        <v>8290</v>
      </c>
      <c r="H3614" t="s">
        <v>3748</v>
      </c>
      <c r="I3614" t="s">
        <v>3627</v>
      </c>
      <c r="J3614" t="s">
        <v>6376</v>
      </c>
      <c r="K3614" t="s">
        <v>5028</v>
      </c>
      <c r="L3614" t="s">
        <v>19432</v>
      </c>
      <c r="M3614" t="s">
        <v>19433</v>
      </c>
      <c r="O3614" t="s">
        <v>10781</v>
      </c>
      <c r="P3614">
        <v>39</v>
      </c>
      <c r="Q3614" t="s">
        <v>6350</v>
      </c>
      <c r="R3614">
        <v>231</v>
      </c>
      <c r="S3614" t="s">
        <v>18881</v>
      </c>
      <c r="T3614" t="s">
        <v>18881</v>
      </c>
      <c r="U3614" t="s">
        <v>10566</v>
      </c>
    </row>
    <row r="3615" spans="1:21" x14ac:dyDescent="0.2">
      <c r="A3615">
        <v>867</v>
      </c>
      <c r="B3615" t="s">
        <v>1697</v>
      </c>
      <c r="C3615" t="s">
        <v>19434</v>
      </c>
      <c r="D3615" t="s">
        <v>19435</v>
      </c>
      <c r="F3615" t="s">
        <v>3474</v>
      </c>
      <c r="G3615" t="s">
        <v>5547</v>
      </c>
      <c r="H3615" t="s">
        <v>21061</v>
      </c>
      <c r="I3615" t="s">
        <v>22206</v>
      </c>
      <c r="J3615" t="s">
        <v>5823</v>
      </c>
      <c r="K3615" t="s">
        <v>5028</v>
      </c>
      <c r="L3615" t="s">
        <v>19436</v>
      </c>
      <c r="M3615" t="s">
        <v>19437</v>
      </c>
      <c r="N3615" t="s">
        <v>3017</v>
      </c>
      <c r="S3615" t="s">
        <v>19438</v>
      </c>
      <c r="T3615" t="s">
        <v>19439</v>
      </c>
      <c r="U3615" t="s">
        <v>19439</v>
      </c>
    </row>
    <row r="3616" spans="1:21" x14ac:dyDescent="0.2">
      <c r="A3616">
        <v>868</v>
      </c>
      <c r="B3616" t="s">
        <v>1697</v>
      </c>
      <c r="C3616" t="s">
        <v>5002</v>
      </c>
      <c r="F3616" t="s">
        <v>5004</v>
      </c>
      <c r="G3616" t="s">
        <v>3420</v>
      </c>
      <c r="H3616" t="s">
        <v>3421</v>
      </c>
      <c r="I3616" t="s">
        <v>3389</v>
      </c>
      <c r="J3616" t="s">
        <v>5823</v>
      </c>
      <c r="K3616" t="s">
        <v>5005</v>
      </c>
      <c r="L3616" t="s">
        <v>5006</v>
      </c>
      <c r="M3616" t="s">
        <v>5007</v>
      </c>
    </row>
    <row r="3617" spans="1:21" x14ac:dyDescent="0.2">
      <c r="A3617">
        <v>869</v>
      </c>
      <c r="B3617" t="s">
        <v>1697</v>
      </c>
      <c r="C3617" t="s">
        <v>19440</v>
      </c>
      <c r="D3617" t="s">
        <v>19305</v>
      </c>
      <c r="F3617" t="s">
        <v>3856</v>
      </c>
      <c r="G3617" t="s">
        <v>8630</v>
      </c>
      <c r="H3617" t="s">
        <v>3511</v>
      </c>
      <c r="I3617" t="s">
        <v>4821</v>
      </c>
      <c r="J3617" t="s">
        <v>3467</v>
      </c>
      <c r="K3617" t="s">
        <v>3430</v>
      </c>
      <c r="L3617" t="s">
        <v>19441</v>
      </c>
      <c r="M3617" t="s">
        <v>19442</v>
      </c>
      <c r="N3617" t="s">
        <v>8512</v>
      </c>
      <c r="O3617" t="s">
        <v>10781</v>
      </c>
      <c r="P3617">
        <v>39</v>
      </c>
      <c r="Q3617" t="s">
        <v>6350</v>
      </c>
      <c r="R3617">
        <v>231</v>
      </c>
      <c r="S3617" t="s">
        <v>18509</v>
      </c>
      <c r="T3617" t="s">
        <v>18509</v>
      </c>
      <c r="U3617" t="s">
        <v>7190</v>
      </c>
    </row>
    <row r="3618" spans="1:21" x14ac:dyDescent="0.2">
      <c r="A3618">
        <v>870</v>
      </c>
      <c r="B3618" t="s">
        <v>1697</v>
      </c>
      <c r="C3618" t="s">
        <v>19443</v>
      </c>
      <c r="D3618" t="s">
        <v>19444</v>
      </c>
      <c r="F3618" t="s">
        <v>19445</v>
      </c>
      <c r="G3618" t="s">
        <v>3387</v>
      </c>
      <c r="H3618" t="s">
        <v>8247</v>
      </c>
      <c r="I3618" t="s">
        <v>3627</v>
      </c>
      <c r="J3618" t="s">
        <v>3467</v>
      </c>
      <c r="K3618" t="s">
        <v>3545</v>
      </c>
      <c r="L3618" t="s">
        <v>19446</v>
      </c>
      <c r="M3618" t="s">
        <v>19219</v>
      </c>
      <c r="N3618" t="s">
        <v>3433</v>
      </c>
      <c r="O3618" t="s">
        <v>6335</v>
      </c>
      <c r="P3618">
        <v>30</v>
      </c>
      <c r="Q3618" t="s">
        <v>6336</v>
      </c>
      <c r="R3618">
        <v>230</v>
      </c>
      <c r="S3618" t="s">
        <v>9935</v>
      </c>
      <c r="T3618" t="s">
        <v>9935</v>
      </c>
      <c r="U3618" t="s">
        <v>3471</v>
      </c>
    </row>
    <row r="3619" spans="1:21" x14ac:dyDescent="0.2">
      <c r="A3619">
        <v>871</v>
      </c>
      <c r="B3619" t="s">
        <v>1697</v>
      </c>
      <c r="C3619" t="s">
        <v>19447</v>
      </c>
      <c r="D3619" t="s">
        <v>5658</v>
      </c>
      <c r="F3619" t="s">
        <v>19448</v>
      </c>
      <c r="G3619" t="s">
        <v>3387</v>
      </c>
      <c r="H3619" t="s">
        <v>4174</v>
      </c>
      <c r="I3619" t="s">
        <v>22206</v>
      </c>
      <c r="J3619" t="s">
        <v>5823</v>
      </c>
      <c r="K3619" t="s">
        <v>3497</v>
      </c>
      <c r="L3619" t="s">
        <v>19449</v>
      </c>
      <c r="M3619" t="s">
        <v>19450</v>
      </c>
      <c r="O3619" t="s">
        <v>10570</v>
      </c>
      <c r="P3619">
        <v>31</v>
      </c>
      <c r="S3619" t="s">
        <v>16135</v>
      </c>
      <c r="T3619" t="s">
        <v>16135</v>
      </c>
      <c r="U3619" t="s">
        <v>16135</v>
      </c>
    </row>
    <row r="3620" spans="1:21" x14ac:dyDescent="0.2">
      <c r="A3620">
        <v>872</v>
      </c>
      <c r="B3620" t="s">
        <v>1697</v>
      </c>
      <c r="C3620" t="s">
        <v>6469</v>
      </c>
      <c r="D3620" t="s">
        <v>5202</v>
      </c>
      <c r="F3620" t="s">
        <v>10362</v>
      </c>
      <c r="G3620" t="s">
        <v>7091</v>
      </c>
      <c r="H3620" t="s">
        <v>4174</v>
      </c>
      <c r="I3620" t="s">
        <v>3389</v>
      </c>
      <c r="J3620" t="s">
        <v>3628</v>
      </c>
      <c r="K3620" t="s">
        <v>3497</v>
      </c>
      <c r="L3620" t="s">
        <v>6470</v>
      </c>
      <c r="M3620" t="s">
        <v>6471</v>
      </c>
      <c r="O3620" t="s">
        <v>20885</v>
      </c>
      <c r="P3620">
        <v>35</v>
      </c>
      <c r="Q3620" t="s">
        <v>6350</v>
      </c>
      <c r="R3620">
        <v>231</v>
      </c>
      <c r="S3620" t="s">
        <v>19451</v>
      </c>
      <c r="T3620" t="s">
        <v>6210</v>
      </c>
      <c r="U3620" t="s">
        <v>6210</v>
      </c>
    </row>
    <row r="3621" spans="1:21" x14ac:dyDescent="0.2">
      <c r="A3621">
        <v>873</v>
      </c>
      <c r="B3621" t="s">
        <v>1697</v>
      </c>
      <c r="C3621" t="s">
        <v>6474</v>
      </c>
      <c r="D3621" t="s">
        <v>5202</v>
      </c>
      <c r="E3621" t="s">
        <v>20878</v>
      </c>
      <c r="F3621" t="s">
        <v>10362</v>
      </c>
      <c r="G3621" t="s">
        <v>3825</v>
      </c>
      <c r="H3621" t="s">
        <v>4174</v>
      </c>
      <c r="I3621" t="s">
        <v>22206</v>
      </c>
      <c r="J3621" t="s">
        <v>5823</v>
      </c>
      <c r="K3621" t="s">
        <v>5028</v>
      </c>
      <c r="L3621" t="s">
        <v>6475</v>
      </c>
      <c r="M3621" t="s">
        <v>6476</v>
      </c>
      <c r="O3621" t="s">
        <v>22247</v>
      </c>
      <c r="P3621">
        <v>96</v>
      </c>
      <c r="S3621" t="s">
        <v>18881</v>
      </c>
      <c r="T3621" t="s">
        <v>18881</v>
      </c>
      <c r="U3621" t="s">
        <v>18881</v>
      </c>
    </row>
    <row r="3622" spans="1:21" x14ac:dyDescent="0.2">
      <c r="A3622">
        <v>874</v>
      </c>
      <c r="B3622" t="s">
        <v>1697</v>
      </c>
      <c r="C3622" t="s">
        <v>19452</v>
      </c>
      <c r="D3622" t="s">
        <v>5202</v>
      </c>
      <c r="F3622" t="s">
        <v>7919</v>
      </c>
      <c r="G3622" t="s">
        <v>21777</v>
      </c>
      <c r="H3622" t="s">
        <v>4174</v>
      </c>
      <c r="I3622" t="s">
        <v>22206</v>
      </c>
      <c r="J3622" t="s">
        <v>5823</v>
      </c>
      <c r="K3622" t="s">
        <v>5028</v>
      </c>
      <c r="L3622" t="s">
        <v>19453</v>
      </c>
      <c r="M3622" t="s">
        <v>19454</v>
      </c>
      <c r="O3622" t="s">
        <v>10570</v>
      </c>
      <c r="P3622">
        <v>31</v>
      </c>
      <c r="S3622" t="s">
        <v>19451</v>
      </c>
      <c r="T3622" t="s">
        <v>19451</v>
      </c>
      <c r="U3622" t="s">
        <v>19451</v>
      </c>
    </row>
    <row r="3623" spans="1:21" x14ac:dyDescent="0.2">
      <c r="A3623">
        <v>875</v>
      </c>
      <c r="B3623" t="s">
        <v>1697</v>
      </c>
      <c r="C3623" t="s">
        <v>6480</v>
      </c>
      <c r="D3623" t="s">
        <v>5202</v>
      </c>
      <c r="F3623" t="s">
        <v>7919</v>
      </c>
      <c r="G3623" t="s">
        <v>3387</v>
      </c>
      <c r="H3623" t="s">
        <v>4174</v>
      </c>
      <c r="I3623" t="s">
        <v>22206</v>
      </c>
      <c r="J3623" t="s">
        <v>5823</v>
      </c>
      <c r="K3623" t="s">
        <v>5028</v>
      </c>
      <c r="L3623" t="s">
        <v>6481</v>
      </c>
      <c r="M3623" t="s">
        <v>6482</v>
      </c>
      <c r="O3623" t="s">
        <v>20885</v>
      </c>
      <c r="P3623">
        <v>35</v>
      </c>
      <c r="S3623" t="s">
        <v>19451</v>
      </c>
      <c r="T3623" t="s">
        <v>19451</v>
      </c>
      <c r="U3623" t="s">
        <v>19451</v>
      </c>
    </row>
    <row r="3624" spans="1:21" x14ac:dyDescent="0.2">
      <c r="A3624">
        <v>877</v>
      </c>
      <c r="B3624" t="s">
        <v>1697</v>
      </c>
      <c r="C3624" t="s">
        <v>11933</v>
      </c>
      <c r="D3624" t="s">
        <v>11934</v>
      </c>
      <c r="F3624" t="s">
        <v>3585</v>
      </c>
      <c r="G3624" t="s">
        <v>7091</v>
      </c>
      <c r="H3624" t="s">
        <v>5977</v>
      </c>
      <c r="I3624" t="s">
        <v>22207</v>
      </c>
      <c r="J3624" t="s">
        <v>3390</v>
      </c>
      <c r="K3624" t="s">
        <v>3422</v>
      </c>
      <c r="L3624" t="s">
        <v>19455</v>
      </c>
      <c r="M3624" t="s">
        <v>19456</v>
      </c>
      <c r="N3624" t="s">
        <v>8512</v>
      </c>
      <c r="O3624" t="s">
        <v>6349</v>
      </c>
      <c r="P3624">
        <v>35</v>
      </c>
      <c r="Q3624" t="s">
        <v>6350</v>
      </c>
      <c r="R3624">
        <v>231</v>
      </c>
      <c r="S3624" t="s">
        <v>19457</v>
      </c>
      <c r="T3624" t="s">
        <v>19457</v>
      </c>
      <c r="U3624" t="s">
        <v>11649</v>
      </c>
    </row>
    <row r="3625" spans="1:21" x14ac:dyDescent="0.2">
      <c r="A3625">
        <v>878</v>
      </c>
      <c r="B3625" t="s">
        <v>1697</v>
      </c>
      <c r="C3625" t="s">
        <v>19458</v>
      </c>
      <c r="D3625" t="s">
        <v>19459</v>
      </c>
      <c r="F3625" t="s">
        <v>8031</v>
      </c>
      <c r="G3625" t="s">
        <v>21778</v>
      </c>
      <c r="H3625" t="s">
        <v>3945</v>
      </c>
      <c r="I3625" t="s">
        <v>8426</v>
      </c>
      <c r="J3625" t="s">
        <v>19460</v>
      </c>
      <c r="K3625" t="s">
        <v>5028</v>
      </c>
      <c r="L3625" t="s">
        <v>19461</v>
      </c>
      <c r="M3625" t="s">
        <v>19462</v>
      </c>
      <c r="N3625" t="s">
        <v>8512</v>
      </c>
      <c r="O3625" t="s">
        <v>10570</v>
      </c>
      <c r="P3625">
        <v>31</v>
      </c>
      <c r="Q3625" t="s">
        <v>6350</v>
      </c>
      <c r="R3625">
        <v>231</v>
      </c>
      <c r="S3625" t="s">
        <v>19463</v>
      </c>
      <c r="T3625" t="s">
        <v>15658</v>
      </c>
      <c r="U3625" t="s">
        <v>9520</v>
      </c>
    </row>
    <row r="3626" spans="1:21" x14ac:dyDescent="0.2">
      <c r="A3626">
        <v>879</v>
      </c>
      <c r="B3626" t="s">
        <v>1697</v>
      </c>
      <c r="C3626" t="s">
        <v>19464</v>
      </c>
      <c r="D3626" t="s">
        <v>19465</v>
      </c>
      <c r="F3626" t="s">
        <v>19466</v>
      </c>
      <c r="G3626" t="s">
        <v>3465</v>
      </c>
      <c r="H3626" t="s">
        <v>3511</v>
      </c>
      <c r="I3626" t="s">
        <v>8213</v>
      </c>
      <c r="J3626" t="s">
        <v>7864</v>
      </c>
      <c r="K3626" t="s">
        <v>3545</v>
      </c>
      <c r="L3626" t="s">
        <v>19468</v>
      </c>
      <c r="M3626" t="s">
        <v>13609</v>
      </c>
      <c r="N3626" t="s">
        <v>3394</v>
      </c>
      <c r="O3626" t="s">
        <v>6335</v>
      </c>
      <c r="P3626">
        <v>30</v>
      </c>
      <c r="Q3626" t="s">
        <v>6336</v>
      </c>
      <c r="R3626">
        <v>230</v>
      </c>
      <c r="S3626" t="s">
        <v>9935</v>
      </c>
      <c r="T3626" t="s">
        <v>9935</v>
      </c>
      <c r="U3626" t="s">
        <v>3950</v>
      </c>
    </row>
    <row r="3627" spans="1:21" x14ac:dyDescent="0.2">
      <c r="A3627">
        <v>880</v>
      </c>
      <c r="B3627" t="s">
        <v>1697</v>
      </c>
      <c r="C3627" t="s">
        <v>19469</v>
      </c>
      <c r="D3627" t="s">
        <v>5202</v>
      </c>
      <c r="E3627" t="s">
        <v>20879</v>
      </c>
      <c r="F3627" t="s">
        <v>7919</v>
      </c>
      <c r="G3627" t="s">
        <v>9437</v>
      </c>
      <c r="H3627" t="s">
        <v>4174</v>
      </c>
      <c r="I3627" t="s">
        <v>8181</v>
      </c>
      <c r="J3627" t="s">
        <v>3963</v>
      </c>
      <c r="K3627" t="s">
        <v>5028</v>
      </c>
      <c r="L3627" t="s">
        <v>19470</v>
      </c>
      <c r="M3627" t="s">
        <v>19471</v>
      </c>
      <c r="O3627" t="s">
        <v>3453</v>
      </c>
      <c r="P3627">
        <v>97</v>
      </c>
      <c r="Q3627" t="s">
        <v>4485</v>
      </c>
      <c r="R3627">
        <v>172</v>
      </c>
      <c r="S3627" t="s">
        <v>10821</v>
      </c>
      <c r="T3627" t="s">
        <v>10821</v>
      </c>
      <c r="U3627" t="s">
        <v>10821</v>
      </c>
    </row>
    <row r="3628" spans="1:21" x14ac:dyDescent="0.2">
      <c r="A3628">
        <v>881</v>
      </c>
      <c r="B3628" t="s">
        <v>1697</v>
      </c>
      <c r="C3628" t="s">
        <v>19472</v>
      </c>
      <c r="D3628" t="s">
        <v>19473</v>
      </c>
      <c r="F3628" t="s">
        <v>3386</v>
      </c>
      <c r="G3628" t="s">
        <v>8290</v>
      </c>
      <c r="H3628" t="s">
        <v>17391</v>
      </c>
      <c r="I3628" t="s">
        <v>19192</v>
      </c>
      <c r="J3628" t="s">
        <v>3874</v>
      </c>
      <c r="K3628" t="s">
        <v>3430</v>
      </c>
      <c r="L3628" t="s">
        <v>19474</v>
      </c>
      <c r="M3628" t="s">
        <v>19475</v>
      </c>
      <c r="N3628" t="s">
        <v>8512</v>
      </c>
      <c r="O3628" t="s">
        <v>22247</v>
      </c>
      <c r="P3628">
        <v>17</v>
      </c>
      <c r="Q3628" t="s">
        <v>4485</v>
      </c>
      <c r="R3628">
        <v>202</v>
      </c>
      <c r="S3628" t="s">
        <v>19476</v>
      </c>
      <c r="T3628" t="s">
        <v>19476</v>
      </c>
      <c r="U3628" t="s">
        <v>5686</v>
      </c>
    </row>
    <row r="3629" spans="1:21" x14ac:dyDescent="0.2">
      <c r="A3629">
        <v>882</v>
      </c>
      <c r="B3629" t="s">
        <v>1697</v>
      </c>
      <c r="C3629" t="s">
        <v>19477</v>
      </c>
      <c r="D3629" t="s">
        <v>19478</v>
      </c>
      <c r="F3629" t="s">
        <v>3386</v>
      </c>
      <c r="G3629" t="s">
        <v>3885</v>
      </c>
      <c r="H3629" t="s">
        <v>3873</v>
      </c>
      <c r="I3629" t="s">
        <v>4168</v>
      </c>
      <c r="J3629" t="s">
        <v>5837</v>
      </c>
      <c r="K3629" t="s">
        <v>3497</v>
      </c>
      <c r="L3629" t="s">
        <v>19479</v>
      </c>
      <c r="M3629" t="s">
        <v>19480</v>
      </c>
      <c r="N3629" t="s">
        <v>19481</v>
      </c>
      <c r="O3629" t="s">
        <v>22247</v>
      </c>
      <c r="P3629">
        <v>17</v>
      </c>
      <c r="Q3629" t="s">
        <v>4485</v>
      </c>
      <c r="R3629">
        <v>202</v>
      </c>
      <c r="S3629" t="s">
        <v>19482</v>
      </c>
      <c r="T3629" t="s">
        <v>19482</v>
      </c>
      <c r="U3629" t="s">
        <v>15345</v>
      </c>
    </row>
    <row r="3630" spans="1:21" x14ac:dyDescent="0.2">
      <c r="A3630">
        <v>883</v>
      </c>
      <c r="B3630" t="s">
        <v>1697</v>
      </c>
      <c r="C3630" t="s">
        <v>19483</v>
      </c>
      <c r="D3630" t="s">
        <v>19484</v>
      </c>
      <c r="F3630" t="s">
        <v>3386</v>
      </c>
      <c r="G3630" t="s">
        <v>21779</v>
      </c>
      <c r="H3630" t="s">
        <v>21780</v>
      </c>
      <c r="I3630" t="s">
        <v>4168</v>
      </c>
      <c r="J3630" t="s">
        <v>3429</v>
      </c>
      <c r="K3630" t="s">
        <v>5028</v>
      </c>
      <c r="L3630" t="s">
        <v>19486</v>
      </c>
      <c r="M3630" t="s">
        <v>19487</v>
      </c>
      <c r="O3630" t="s">
        <v>22247</v>
      </c>
      <c r="P3630">
        <v>17</v>
      </c>
      <c r="Q3630" t="s">
        <v>4485</v>
      </c>
      <c r="R3630">
        <v>202</v>
      </c>
      <c r="S3630" t="s">
        <v>19476</v>
      </c>
      <c r="T3630" t="s">
        <v>19476</v>
      </c>
      <c r="U3630" t="s">
        <v>5686</v>
      </c>
    </row>
    <row r="3631" spans="1:21" x14ac:dyDescent="0.2">
      <c r="A3631">
        <v>884</v>
      </c>
      <c r="B3631" t="s">
        <v>1697</v>
      </c>
      <c r="C3631" t="s">
        <v>19488</v>
      </c>
      <c r="D3631" t="s">
        <v>19489</v>
      </c>
      <c r="F3631" t="s">
        <v>3552</v>
      </c>
      <c r="G3631" t="s">
        <v>8763</v>
      </c>
      <c r="H3631" t="s">
        <v>6784</v>
      </c>
      <c r="I3631" t="s">
        <v>3627</v>
      </c>
      <c r="J3631" t="s">
        <v>7255</v>
      </c>
      <c r="K3631" t="s">
        <v>3545</v>
      </c>
      <c r="L3631" t="s">
        <v>19490</v>
      </c>
      <c r="M3631" t="s">
        <v>19491</v>
      </c>
      <c r="N3631" t="s">
        <v>3394</v>
      </c>
      <c r="O3631" t="s">
        <v>22247</v>
      </c>
      <c r="P3631">
        <v>17</v>
      </c>
      <c r="Q3631" t="s">
        <v>4485</v>
      </c>
      <c r="R3631">
        <v>202</v>
      </c>
      <c r="S3631" t="s">
        <v>14958</v>
      </c>
      <c r="T3631" t="s">
        <v>14958</v>
      </c>
      <c r="U3631" t="s">
        <v>14558</v>
      </c>
    </row>
    <row r="3632" spans="1:21" x14ac:dyDescent="0.2">
      <c r="A3632">
        <v>885</v>
      </c>
      <c r="B3632" t="s">
        <v>1697</v>
      </c>
      <c r="C3632" t="s">
        <v>19492</v>
      </c>
      <c r="D3632" t="s">
        <v>5202</v>
      </c>
      <c r="F3632" t="s">
        <v>7919</v>
      </c>
      <c r="G3632" t="s">
        <v>3387</v>
      </c>
      <c r="H3632" t="s">
        <v>3945</v>
      </c>
      <c r="I3632" t="s">
        <v>8181</v>
      </c>
      <c r="J3632" t="s">
        <v>3963</v>
      </c>
      <c r="K3632" t="s">
        <v>3545</v>
      </c>
      <c r="L3632" t="s">
        <v>19493</v>
      </c>
      <c r="M3632" t="s">
        <v>19494</v>
      </c>
      <c r="O3632" t="s">
        <v>22247</v>
      </c>
      <c r="P3632">
        <v>96</v>
      </c>
      <c r="Q3632" t="s">
        <v>4485</v>
      </c>
      <c r="R3632">
        <v>172</v>
      </c>
      <c r="S3632" t="s">
        <v>19164</v>
      </c>
      <c r="T3632" t="s">
        <v>4706</v>
      </c>
      <c r="U3632" t="s">
        <v>19495</v>
      </c>
    </row>
    <row r="3633" spans="1:21" x14ac:dyDescent="0.2">
      <c r="A3633">
        <v>886</v>
      </c>
      <c r="B3633" t="s">
        <v>1697</v>
      </c>
      <c r="C3633" t="s">
        <v>19496</v>
      </c>
      <c r="D3633" t="s">
        <v>5202</v>
      </c>
      <c r="F3633" t="s">
        <v>7919</v>
      </c>
      <c r="G3633" t="s">
        <v>3535</v>
      </c>
      <c r="H3633" t="s">
        <v>4174</v>
      </c>
      <c r="I3633" t="s">
        <v>22206</v>
      </c>
      <c r="J3633" t="s">
        <v>5823</v>
      </c>
      <c r="K3633" t="s">
        <v>6121</v>
      </c>
      <c r="L3633" t="s">
        <v>19497</v>
      </c>
      <c r="M3633" t="s">
        <v>19498</v>
      </c>
      <c r="O3633" t="s">
        <v>22247</v>
      </c>
      <c r="P3633">
        <v>96</v>
      </c>
      <c r="S3633" t="s">
        <v>5058</v>
      </c>
      <c r="T3633" t="s">
        <v>5058</v>
      </c>
      <c r="U3633" t="s">
        <v>5058</v>
      </c>
    </row>
    <row r="3634" spans="1:21" x14ac:dyDescent="0.2">
      <c r="A3634">
        <v>887</v>
      </c>
      <c r="B3634" t="s">
        <v>1697</v>
      </c>
      <c r="C3634" t="s">
        <v>19499</v>
      </c>
      <c r="D3634" t="s">
        <v>19500</v>
      </c>
      <c r="F3634" t="s">
        <v>3762</v>
      </c>
      <c r="G3634" t="s">
        <v>5547</v>
      </c>
      <c r="H3634" t="s">
        <v>3723</v>
      </c>
      <c r="I3634" t="s">
        <v>4618</v>
      </c>
      <c r="J3634" t="s">
        <v>3437</v>
      </c>
      <c r="K3634" t="s">
        <v>3545</v>
      </c>
      <c r="L3634" t="s">
        <v>19501</v>
      </c>
      <c r="M3634" t="s">
        <v>19502</v>
      </c>
      <c r="O3634" t="s">
        <v>6349</v>
      </c>
      <c r="P3634">
        <v>35</v>
      </c>
      <c r="Q3634" t="s">
        <v>6350</v>
      </c>
      <c r="R3634">
        <v>231</v>
      </c>
      <c r="S3634" t="s">
        <v>10815</v>
      </c>
      <c r="T3634" t="s">
        <v>10815</v>
      </c>
      <c r="U3634" t="s">
        <v>11649</v>
      </c>
    </row>
    <row r="3635" spans="1:21" x14ac:dyDescent="0.2">
      <c r="A3635">
        <v>888</v>
      </c>
      <c r="B3635" t="s">
        <v>1697</v>
      </c>
      <c r="C3635" t="s">
        <v>19503</v>
      </c>
      <c r="D3635" t="s">
        <v>19504</v>
      </c>
      <c r="F3635" t="s">
        <v>10123</v>
      </c>
      <c r="G3635" t="s">
        <v>8324</v>
      </c>
      <c r="H3635" t="s">
        <v>4503</v>
      </c>
      <c r="I3635" t="s">
        <v>6951</v>
      </c>
      <c r="J3635" t="s">
        <v>3628</v>
      </c>
      <c r="K3635" t="s">
        <v>3422</v>
      </c>
      <c r="L3635" t="s">
        <v>19505</v>
      </c>
      <c r="M3635" t="s">
        <v>19506</v>
      </c>
      <c r="N3635" t="s">
        <v>8512</v>
      </c>
      <c r="O3635" t="s">
        <v>5052</v>
      </c>
      <c r="P3635">
        <v>99</v>
      </c>
      <c r="Q3635" t="s">
        <v>4485</v>
      </c>
      <c r="R3635">
        <v>202</v>
      </c>
      <c r="S3635" t="s">
        <v>16273</v>
      </c>
      <c r="T3635" t="s">
        <v>16273</v>
      </c>
      <c r="U3635" t="s">
        <v>3752</v>
      </c>
    </row>
    <row r="3636" spans="1:21" x14ac:dyDescent="0.2">
      <c r="A3636">
        <v>890</v>
      </c>
      <c r="B3636" t="s">
        <v>1697</v>
      </c>
      <c r="C3636" t="s">
        <v>19507</v>
      </c>
      <c r="D3636" t="s">
        <v>19508</v>
      </c>
      <c r="F3636" t="s">
        <v>3585</v>
      </c>
      <c r="G3636" t="s">
        <v>6905</v>
      </c>
      <c r="H3636" t="s">
        <v>16119</v>
      </c>
      <c r="I3636" t="s">
        <v>8102</v>
      </c>
      <c r="J3636" t="s">
        <v>8686</v>
      </c>
      <c r="K3636" t="s">
        <v>3545</v>
      </c>
      <c r="L3636" t="s">
        <v>19509</v>
      </c>
      <c r="M3636" t="s">
        <v>19510</v>
      </c>
      <c r="N3636" t="s">
        <v>8512</v>
      </c>
      <c r="O3636" t="s">
        <v>10570</v>
      </c>
      <c r="P3636">
        <v>31</v>
      </c>
      <c r="Q3636" t="s">
        <v>6350</v>
      </c>
      <c r="R3636">
        <v>231</v>
      </c>
      <c r="S3636" t="s">
        <v>9961</v>
      </c>
      <c r="T3636" t="s">
        <v>9961</v>
      </c>
      <c r="U3636" t="s">
        <v>5233</v>
      </c>
    </row>
    <row r="3637" spans="1:21" x14ac:dyDescent="0.2">
      <c r="A3637">
        <v>891</v>
      </c>
      <c r="B3637" t="s">
        <v>1697</v>
      </c>
      <c r="C3637" t="s">
        <v>19511</v>
      </c>
      <c r="D3637" t="s">
        <v>19512</v>
      </c>
      <c r="F3637" t="s">
        <v>9453</v>
      </c>
      <c r="G3637" t="s">
        <v>7163</v>
      </c>
      <c r="H3637" t="s">
        <v>21696</v>
      </c>
      <c r="I3637" t="s">
        <v>19513</v>
      </c>
      <c r="J3637" t="s">
        <v>8516</v>
      </c>
      <c r="K3637" t="s">
        <v>9548</v>
      </c>
      <c r="L3637" t="s">
        <v>19514</v>
      </c>
      <c r="M3637" t="s">
        <v>19515</v>
      </c>
      <c r="O3637" t="s">
        <v>3605</v>
      </c>
      <c r="P3637">
        <v>74</v>
      </c>
      <c r="Q3637" t="s">
        <v>4485</v>
      </c>
      <c r="R3637">
        <v>202</v>
      </c>
      <c r="S3637" t="s">
        <v>19516</v>
      </c>
      <c r="T3637" t="s">
        <v>19516</v>
      </c>
      <c r="U3637" t="s">
        <v>5476</v>
      </c>
    </row>
    <row r="3638" spans="1:21" x14ac:dyDescent="0.2">
      <c r="A3638">
        <v>892</v>
      </c>
      <c r="B3638" t="s">
        <v>1697</v>
      </c>
      <c r="C3638" t="s">
        <v>19517</v>
      </c>
      <c r="D3638" t="s">
        <v>5202</v>
      </c>
      <c r="F3638" t="s">
        <v>7919</v>
      </c>
      <c r="G3638" t="s">
        <v>18441</v>
      </c>
      <c r="H3638" t="s">
        <v>19518</v>
      </c>
      <c r="I3638" t="s">
        <v>4168</v>
      </c>
      <c r="J3638" t="s">
        <v>4505</v>
      </c>
      <c r="K3638" t="s">
        <v>3497</v>
      </c>
      <c r="L3638" t="s">
        <v>19519</v>
      </c>
      <c r="M3638" t="s">
        <v>19520</v>
      </c>
      <c r="O3638" t="s">
        <v>3605</v>
      </c>
      <c r="P3638">
        <v>74</v>
      </c>
      <c r="Q3638" t="s">
        <v>4485</v>
      </c>
      <c r="R3638">
        <v>202</v>
      </c>
      <c r="S3638" t="s">
        <v>19521</v>
      </c>
      <c r="T3638" t="s">
        <v>19521</v>
      </c>
      <c r="U3638" t="s">
        <v>4264</v>
      </c>
    </row>
    <row r="3639" spans="1:21" x14ac:dyDescent="0.2">
      <c r="A3639">
        <v>893</v>
      </c>
      <c r="B3639" t="s">
        <v>1697</v>
      </c>
      <c r="C3639" t="s">
        <v>7161</v>
      </c>
      <c r="D3639" t="s">
        <v>19522</v>
      </c>
      <c r="F3639" t="s">
        <v>7397</v>
      </c>
      <c r="G3639" t="s">
        <v>19523</v>
      </c>
      <c r="H3639" t="s">
        <v>4031</v>
      </c>
      <c r="I3639" t="s">
        <v>4168</v>
      </c>
      <c r="J3639" t="s">
        <v>10346</v>
      </c>
      <c r="K3639" t="s">
        <v>9548</v>
      </c>
      <c r="L3639" t="s">
        <v>11952</v>
      </c>
      <c r="M3639" t="s">
        <v>19524</v>
      </c>
      <c r="O3639" t="s">
        <v>3605</v>
      </c>
      <c r="P3639">
        <v>74</v>
      </c>
      <c r="Q3639" t="s">
        <v>4485</v>
      </c>
      <c r="R3639">
        <v>202</v>
      </c>
      <c r="S3639" t="s">
        <v>11880</v>
      </c>
      <c r="T3639" t="s">
        <v>11880</v>
      </c>
      <c r="U3639" t="s">
        <v>3752</v>
      </c>
    </row>
    <row r="3640" spans="1:21" x14ac:dyDescent="0.2">
      <c r="A3640">
        <v>894</v>
      </c>
      <c r="B3640" t="s">
        <v>1697</v>
      </c>
      <c r="C3640" t="s">
        <v>19525</v>
      </c>
      <c r="D3640" t="s">
        <v>5202</v>
      </c>
      <c r="F3640" t="s">
        <v>7919</v>
      </c>
      <c r="G3640" t="s">
        <v>7225</v>
      </c>
      <c r="H3640" t="s">
        <v>19526</v>
      </c>
      <c r="I3640" t="s">
        <v>4168</v>
      </c>
      <c r="J3640" t="s">
        <v>10346</v>
      </c>
      <c r="K3640" t="s">
        <v>3391</v>
      </c>
      <c r="L3640" t="s">
        <v>19527</v>
      </c>
      <c r="M3640" t="s">
        <v>19528</v>
      </c>
      <c r="O3640" t="s">
        <v>22247</v>
      </c>
      <c r="P3640">
        <v>17</v>
      </c>
      <c r="Q3640" t="s">
        <v>4485</v>
      </c>
      <c r="R3640">
        <v>202</v>
      </c>
      <c r="S3640" t="s">
        <v>19529</v>
      </c>
      <c r="T3640" t="s">
        <v>6909</v>
      </c>
      <c r="U3640" t="s">
        <v>4948</v>
      </c>
    </row>
    <row r="3641" spans="1:21" x14ac:dyDescent="0.2">
      <c r="A3641">
        <v>895</v>
      </c>
      <c r="B3641" t="s">
        <v>1697</v>
      </c>
      <c r="C3641" t="s">
        <v>19530</v>
      </c>
      <c r="D3641" t="s">
        <v>5202</v>
      </c>
      <c r="F3641" t="s">
        <v>7919</v>
      </c>
      <c r="G3641" t="s">
        <v>21781</v>
      </c>
      <c r="H3641" t="s">
        <v>4658</v>
      </c>
      <c r="I3641" t="s">
        <v>22206</v>
      </c>
      <c r="J3641" t="s">
        <v>5823</v>
      </c>
      <c r="K3641" t="s">
        <v>3497</v>
      </c>
      <c r="L3641" t="s">
        <v>19531</v>
      </c>
      <c r="M3641" t="s">
        <v>19532</v>
      </c>
      <c r="O3641" t="s">
        <v>5052</v>
      </c>
      <c r="P3641">
        <v>99</v>
      </c>
      <c r="S3641" t="s">
        <v>19533</v>
      </c>
      <c r="T3641" t="s">
        <v>19533</v>
      </c>
      <c r="U3641" t="s">
        <v>19533</v>
      </c>
    </row>
    <row r="3642" spans="1:21" x14ac:dyDescent="0.2">
      <c r="A3642">
        <v>897</v>
      </c>
      <c r="B3642" t="s">
        <v>1697</v>
      </c>
      <c r="C3642" t="s">
        <v>19534</v>
      </c>
      <c r="D3642" t="s">
        <v>19535</v>
      </c>
      <c r="F3642" t="s">
        <v>3585</v>
      </c>
      <c r="G3642" t="s">
        <v>5547</v>
      </c>
      <c r="H3642" t="s">
        <v>14925</v>
      </c>
      <c r="I3642" t="s">
        <v>5139</v>
      </c>
      <c r="J3642" t="s">
        <v>3827</v>
      </c>
      <c r="K3642" t="s">
        <v>5028</v>
      </c>
      <c r="L3642" t="s">
        <v>19536</v>
      </c>
      <c r="M3642" t="s">
        <v>19537</v>
      </c>
      <c r="O3642" t="s">
        <v>3605</v>
      </c>
      <c r="P3642">
        <v>74</v>
      </c>
      <c r="Q3642" t="s">
        <v>4485</v>
      </c>
      <c r="R3642">
        <v>202</v>
      </c>
      <c r="S3642" t="s">
        <v>19391</v>
      </c>
      <c r="T3642" t="s">
        <v>19391</v>
      </c>
      <c r="U3642" t="s">
        <v>4119</v>
      </c>
    </row>
    <row r="3643" spans="1:21" x14ac:dyDescent="0.2">
      <c r="A3643">
        <v>898</v>
      </c>
      <c r="B3643" t="s">
        <v>1697</v>
      </c>
      <c r="C3643" t="s">
        <v>19538</v>
      </c>
      <c r="D3643" t="s">
        <v>19539</v>
      </c>
      <c r="F3643" t="s">
        <v>11428</v>
      </c>
      <c r="G3643" t="s">
        <v>21544</v>
      </c>
      <c r="H3643" t="s">
        <v>4031</v>
      </c>
      <c r="I3643" t="s">
        <v>5487</v>
      </c>
      <c r="J3643" t="s">
        <v>3671</v>
      </c>
      <c r="K3643" t="s">
        <v>5028</v>
      </c>
      <c r="L3643" t="s">
        <v>19540</v>
      </c>
      <c r="M3643" t="s">
        <v>19541</v>
      </c>
      <c r="N3643" t="s">
        <v>8512</v>
      </c>
      <c r="O3643" t="s">
        <v>3614</v>
      </c>
      <c r="P3643">
        <v>83</v>
      </c>
      <c r="Q3643" t="s">
        <v>4362</v>
      </c>
      <c r="R3643">
        <v>241</v>
      </c>
      <c r="S3643" t="s">
        <v>12246</v>
      </c>
      <c r="T3643" t="s">
        <v>12246</v>
      </c>
      <c r="U3643" t="s">
        <v>3682</v>
      </c>
    </row>
    <row r="3644" spans="1:21" x14ac:dyDescent="0.2">
      <c r="A3644">
        <v>899</v>
      </c>
      <c r="B3644" t="s">
        <v>1697</v>
      </c>
      <c r="C3644" t="s">
        <v>19542</v>
      </c>
      <c r="D3644" t="s">
        <v>19543</v>
      </c>
      <c r="F3644" t="s">
        <v>3585</v>
      </c>
      <c r="G3644" t="s">
        <v>8290</v>
      </c>
      <c r="H3644" t="s">
        <v>3640</v>
      </c>
      <c r="I3644" t="s">
        <v>5487</v>
      </c>
      <c r="J3644" t="s">
        <v>3679</v>
      </c>
      <c r="K3644" t="s">
        <v>3545</v>
      </c>
      <c r="L3644" t="s">
        <v>19544</v>
      </c>
      <c r="M3644" t="s">
        <v>19545</v>
      </c>
      <c r="O3644" t="s">
        <v>3614</v>
      </c>
      <c r="P3644">
        <v>83</v>
      </c>
      <c r="Q3644" t="s">
        <v>4362</v>
      </c>
      <c r="R3644">
        <v>241</v>
      </c>
      <c r="S3644" t="s">
        <v>12581</v>
      </c>
      <c r="T3644" t="s">
        <v>12581</v>
      </c>
      <c r="U3644" t="s">
        <v>3682</v>
      </c>
    </row>
    <row r="3645" spans="1:21" x14ac:dyDescent="0.2">
      <c r="A3645">
        <v>901</v>
      </c>
      <c r="B3645" t="s">
        <v>3416</v>
      </c>
      <c r="C3645" t="s">
        <v>1259</v>
      </c>
      <c r="D3645" t="s">
        <v>6971</v>
      </c>
      <c r="F3645" t="s">
        <v>3419</v>
      </c>
      <c r="G3645" t="s">
        <v>3420</v>
      </c>
      <c r="H3645" t="s">
        <v>3421</v>
      </c>
      <c r="I3645" t="s">
        <v>22206</v>
      </c>
      <c r="J3645" t="s">
        <v>5823</v>
      </c>
      <c r="K3645" t="s">
        <v>5340</v>
      </c>
      <c r="L3645" t="s">
        <v>19546</v>
      </c>
      <c r="M3645" t="s">
        <v>19547</v>
      </c>
      <c r="S3645" t="s">
        <v>19548</v>
      </c>
      <c r="T3645" t="s">
        <v>19548</v>
      </c>
      <c r="U3645" t="s">
        <v>19548</v>
      </c>
    </row>
    <row r="3646" spans="1:21" x14ac:dyDescent="0.2">
      <c r="A3646">
        <v>902</v>
      </c>
      <c r="B3646" t="s">
        <v>1697</v>
      </c>
      <c r="C3646" t="s">
        <v>19549</v>
      </c>
      <c r="D3646" t="s">
        <v>19550</v>
      </c>
      <c r="F3646" t="s">
        <v>3386</v>
      </c>
      <c r="G3646" t="s">
        <v>3387</v>
      </c>
      <c r="H3646" t="s">
        <v>21782</v>
      </c>
      <c r="I3646" t="s">
        <v>9059</v>
      </c>
      <c r="J3646" t="s">
        <v>9528</v>
      </c>
      <c r="K3646" t="s">
        <v>3422</v>
      </c>
      <c r="L3646" t="s">
        <v>19552</v>
      </c>
      <c r="M3646" t="s">
        <v>19553</v>
      </c>
      <c r="N3646" t="s">
        <v>3433</v>
      </c>
      <c r="Q3646" t="s">
        <v>5178</v>
      </c>
      <c r="R3646">
        <v>151</v>
      </c>
      <c r="S3646" t="s">
        <v>19548</v>
      </c>
      <c r="T3646" t="s">
        <v>19548</v>
      </c>
      <c r="U3646" t="s">
        <v>7015</v>
      </c>
    </row>
    <row r="3647" spans="1:21" x14ac:dyDescent="0.2">
      <c r="A3647">
        <v>903</v>
      </c>
      <c r="B3647" t="s">
        <v>1697</v>
      </c>
      <c r="C3647" t="s">
        <v>19554</v>
      </c>
      <c r="D3647" t="s">
        <v>19555</v>
      </c>
      <c r="F3647" t="s">
        <v>3519</v>
      </c>
      <c r="G3647" t="s">
        <v>7091</v>
      </c>
      <c r="H3647" t="s">
        <v>6762</v>
      </c>
      <c r="I3647" t="s">
        <v>19556</v>
      </c>
      <c r="J3647" t="s">
        <v>8631</v>
      </c>
      <c r="K3647" t="s">
        <v>3391</v>
      </c>
      <c r="L3647" t="s">
        <v>19557</v>
      </c>
      <c r="M3647" t="s">
        <v>19558</v>
      </c>
      <c r="N3647" t="s">
        <v>3433</v>
      </c>
      <c r="O3647" t="s">
        <v>20883</v>
      </c>
      <c r="P3647">
        <v>51</v>
      </c>
      <c r="Q3647" t="s">
        <v>5178</v>
      </c>
      <c r="R3647">
        <v>151</v>
      </c>
      <c r="S3647" t="s">
        <v>19548</v>
      </c>
      <c r="T3647" t="s">
        <v>19548</v>
      </c>
      <c r="U3647" t="s">
        <v>7015</v>
      </c>
    </row>
    <row r="3648" spans="1:21" x14ac:dyDescent="0.2">
      <c r="A3648">
        <v>904</v>
      </c>
      <c r="B3648" t="s">
        <v>1697</v>
      </c>
      <c r="C3648" t="s">
        <v>19559</v>
      </c>
      <c r="D3648" t="s">
        <v>19560</v>
      </c>
      <c r="F3648" t="s">
        <v>3510</v>
      </c>
      <c r="G3648" t="s">
        <v>5888</v>
      </c>
      <c r="H3648" t="s">
        <v>21783</v>
      </c>
      <c r="I3648" t="s">
        <v>19561</v>
      </c>
      <c r="J3648" t="s">
        <v>3437</v>
      </c>
      <c r="K3648" t="s">
        <v>5028</v>
      </c>
      <c r="L3648" t="s">
        <v>19562</v>
      </c>
      <c r="M3648" t="s">
        <v>19563</v>
      </c>
      <c r="N3648" t="s">
        <v>3433</v>
      </c>
      <c r="Q3648" t="s">
        <v>5178</v>
      </c>
      <c r="R3648">
        <v>151</v>
      </c>
      <c r="S3648" t="s">
        <v>15623</v>
      </c>
      <c r="T3648" t="s">
        <v>15623</v>
      </c>
      <c r="U3648" t="s">
        <v>6956</v>
      </c>
    </row>
    <row r="3649" spans="1:21" x14ac:dyDescent="0.2">
      <c r="A3649">
        <v>905</v>
      </c>
      <c r="B3649" t="s">
        <v>1697</v>
      </c>
      <c r="C3649" t="s">
        <v>19564</v>
      </c>
      <c r="D3649" t="s">
        <v>19565</v>
      </c>
      <c r="F3649" t="s">
        <v>3552</v>
      </c>
      <c r="G3649" t="s">
        <v>3387</v>
      </c>
      <c r="H3649" t="s">
        <v>21784</v>
      </c>
      <c r="I3649" t="s">
        <v>7878</v>
      </c>
      <c r="J3649" t="s">
        <v>3578</v>
      </c>
      <c r="K3649" t="s">
        <v>5028</v>
      </c>
      <c r="L3649" t="s">
        <v>19566</v>
      </c>
      <c r="M3649" t="s">
        <v>19567</v>
      </c>
      <c r="N3649" t="s">
        <v>3433</v>
      </c>
      <c r="O3649" t="s">
        <v>8603</v>
      </c>
      <c r="P3649">
        <v>51</v>
      </c>
      <c r="Q3649" t="s">
        <v>5178</v>
      </c>
      <c r="R3649">
        <v>151</v>
      </c>
      <c r="S3649" t="s">
        <v>19568</v>
      </c>
      <c r="T3649" t="s">
        <v>19568</v>
      </c>
      <c r="U3649" t="s">
        <v>6956</v>
      </c>
    </row>
    <row r="3650" spans="1:21" x14ac:dyDescent="0.2">
      <c r="A3650">
        <v>906</v>
      </c>
      <c r="B3650" t="s">
        <v>1697</v>
      </c>
      <c r="C3650" t="s">
        <v>6542</v>
      </c>
      <c r="D3650" t="s">
        <v>6543</v>
      </c>
      <c r="F3650" t="s">
        <v>3474</v>
      </c>
      <c r="G3650" t="s">
        <v>7763</v>
      </c>
      <c r="H3650" t="s">
        <v>3421</v>
      </c>
      <c r="I3650" t="s">
        <v>22206</v>
      </c>
      <c r="J3650" t="s">
        <v>5823</v>
      </c>
      <c r="K3650" t="s">
        <v>3497</v>
      </c>
      <c r="L3650" t="s">
        <v>19569</v>
      </c>
      <c r="M3650" t="s">
        <v>19570</v>
      </c>
      <c r="S3650" t="s">
        <v>19571</v>
      </c>
      <c r="T3650" t="s">
        <v>19571</v>
      </c>
      <c r="U3650" t="s">
        <v>19571</v>
      </c>
    </row>
    <row r="3651" spans="1:21" x14ac:dyDescent="0.2">
      <c r="A3651">
        <v>907</v>
      </c>
      <c r="B3651" t="s">
        <v>1697</v>
      </c>
      <c r="C3651" t="s">
        <v>19572</v>
      </c>
      <c r="D3651" t="s">
        <v>19573</v>
      </c>
      <c r="F3651" t="s">
        <v>3585</v>
      </c>
      <c r="G3651" t="s">
        <v>5547</v>
      </c>
      <c r="H3651" t="s">
        <v>4064</v>
      </c>
      <c r="I3651" t="s">
        <v>5631</v>
      </c>
      <c r="J3651" t="s">
        <v>6825</v>
      </c>
      <c r="K3651" t="s">
        <v>5028</v>
      </c>
      <c r="L3651" t="s">
        <v>19574</v>
      </c>
      <c r="M3651" t="s">
        <v>19575</v>
      </c>
      <c r="N3651" t="s">
        <v>8512</v>
      </c>
      <c r="O3651" t="s">
        <v>6551</v>
      </c>
      <c r="P3651">
        <v>55</v>
      </c>
      <c r="Q3651" t="s">
        <v>5178</v>
      </c>
      <c r="R3651">
        <v>151</v>
      </c>
      <c r="S3651" t="s">
        <v>19576</v>
      </c>
      <c r="T3651" t="s">
        <v>19576</v>
      </c>
      <c r="U3651" t="s">
        <v>3674</v>
      </c>
    </row>
    <row r="3652" spans="1:21" x14ac:dyDescent="0.2">
      <c r="A3652">
        <v>908</v>
      </c>
      <c r="B3652" t="s">
        <v>1697</v>
      </c>
      <c r="C3652" t="s">
        <v>6547</v>
      </c>
      <c r="D3652" t="s">
        <v>6548</v>
      </c>
      <c r="F3652" t="s">
        <v>3585</v>
      </c>
      <c r="G3652" t="s">
        <v>3387</v>
      </c>
      <c r="H3652" t="s">
        <v>7982</v>
      </c>
      <c r="I3652" t="s">
        <v>5631</v>
      </c>
      <c r="J3652" t="s">
        <v>3642</v>
      </c>
      <c r="K3652" t="s">
        <v>3430</v>
      </c>
      <c r="L3652" t="s">
        <v>6549</v>
      </c>
      <c r="M3652" t="s">
        <v>6550</v>
      </c>
      <c r="N3652" t="s">
        <v>8512</v>
      </c>
      <c r="O3652" t="s">
        <v>6551</v>
      </c>
      <c r="P3652">
        <v>55</v>
      </c>
      <c r="Q3652" t="s">
        <v>5178</v>
      </c>
      <c r="R3652">
        <v>151</v>
      </c>
      <c r="S3652" t="s">
        <v>7570</v>
      </c>
      <c r="T3652" t="s">
        <v>7570</v>
      </c>
      <c r="U3652" t="s">
        <v>4813</v>
      </c>
    </row>
    <row r="3653" spans="1:21" x14ac:dyDescent="0.2">
      <c r="A3653">
        <v>909</v>
      </c>
      <c r="B3653" t="s">
        <v>1697</v>
      </c>
      <c r="C3653" t="s">
        <v>19577</v>
      </c>
      <c r="D3653" t="s">
        <v>19578</v>
      </c>
      <c r="F3653" t="s">
        <v>19579</v>
      </c>
      <c r="G3653" t="s">
        <v>11318</v>
      </c>
      <c r="H3653" t="s">
        <v>8101</v>
      </c>
      <c r="I3653" t="s">
        <v>5631</v>
      </c>
      <c r="J3653" t="s">
        <v>3725</v>
      </c>
      <c r="K3653" t="s">
        <v>5028</v>
      </c>
      <c r="L3653" t="s">
        <v>19581</v>
      </c>
      <c r="M3653" t="s">
        <v>19582</v>
      </c>
      <c r="N3653" t="s">
        <v>8512</v>
      </c>
      <c r="O3653" t="s">
        <v>20887</v>
      </c>
      <c r="P3653">
        <v>112</v>
      </c>
      <c r="Q3653" t="s">
        <v>5178</v>
      </c>
      <c r="R3653">
        <v>151</v>
      </c>
      <c r="S3653" t="s">
        <v>19583</v>
      </c>
      <c r="T3653" t="s">
        <v>19583</v>
      </c>
      <c r="U3653" t="s">
        <v>3682</v>
      </c>
    </row>
    <row r="3654" spans="1:21" x14ac:dyDescent="0.2">
      <c r="A3654">
        <v>910</v>
      </c>
      <c r="B3654" t="s">
        <v>3416</v>
      </c>
      <c r="C3654" t="s">
        <v>1049</v>
      </c>
      <c r="D3654" t="s">
        <v>19584</v>
      </c>
      <c r="F3654" t="s">
        <v>3419</v>
      </c>
      <c r="G3654" t="s">
        <v>3420</v>
      </c>
      <c r="H3654" t="s">
        <v>3421</v>
      </c>
      <c r="I3654" t="s">
        <v>22206</v>
      </c>
      <c r="J3654" t="s">
        <v>5823</v>
      </c>
      <c r="K3654" t="s">
        <v>6423</v>
      </c>
      <c r="L3654" t="s">
        <v>19585</v>
      </c>
      <c r="M3654" t="s">
        <v>19586</v>
      </c>
      <c r="N3654" t="s">
        <v>3637</v>
      </c>
      <c r="S3654" t="s">
        <v>9394</v>
      </c>
      <c r="T3654" t="s">
        <v>9394</v>
      </c>
      <c r="U3654" t="s">
        <v>9394</v>
      </c>
    </row>
    <row r="3655" spans="1:21" x14ac:dyDescent="0.2">
      <c r="A3655">
        <v>911</v>
      </c>
      <c r="B3655" t="s">
        <v>1697</v>
      </c>
      <c r="C3655" t="s">
        <v>19587</v>
      </c>
      <c r="D3655" t="s">
        <v>19588</v>
      </c>
      <c r="F3655" t="s">
        <v>10675</v>
      </c>
      <c r="G3655" t="s">
        <v>7163</v>
      </c>
      <c r="H3655" t="s">
        <v>4174</v>
      </c>
      <c r="I3655" t="s">
        <v>10975</v>
      </c>
      <c r="J3655" t="s">
        <v>3671</v>
      </c>
      <c r="K3655" t="s">
        <v>10676</v>
      </c>
      <c r="L3655" t="s">
        <v>16429</v>
      </c>
      <c r="M3655" t="s">
        <v>19589</v>
      </c>
      <c r="N3655" t="s">
        <v>8512</v>
      </c>
      <c r="O3655" t="s">
        <v>20887</v>
      </c>
      <c r="P3655">
        <v>112</v>
      </c>
      <c r="Q3655" t="s">
        <v>5178</v>
      </c>
      <c r="R3655">
        <v>151</v>
      </c>
      <c r="S3655" t="s">
        <v>4178</v>
      </c>
      <c r="T3655" t="s">
        <v>19387</v>
      </c>
      <c r="U3655" t="s">
        <v>19387</v>
      </c>
    </row>
    <row r="3656" spans="1:21" x14ac:dyDescent="0.2">
      <c r="A3656">
        <v>912</v>
      </c>
      <c r="B3656" t="s">
        <v>1697</v>
      </c>
      <c r="C3656" t="s">
        <v>19590</v>
      </c>
      <c r="D3656" t="s">
        <v>5658</v>
      </c>
      <c r="F3656" t="s">
        <v>19375</v>
      </c>
      <c r="G3656" t="s">
        <v>3387</v>
      </c>
      <c r="H3656" t="s">
        <v>4174</v>
      </c>
      <c r="I3656" t="s">
        <v>22206</v>
      </c>
      <c r="J3656" t="s">
        <v>5823</v>
      </c>
      <c r="K3656" t="s">
        <v>3545</v>
      </c>
      <c r="L3656" t="s">
        <v>11965</v>
      </c>
      <c r="M3656" t="s">
        <v>11966</v>
      </c>
      <c r="O3656" t="s">
        <v>20887</v>
      </c>
      <c r="P3656">
        <v>112</v>
      </c>
      <c r="S3656" t="s">
        <v>19591</v>
      </c>
      <c r="T3656" t="s">
        <v>19591</v>
      </c>
      <c r="U3656" t="s">
        <v>19591</v>
      </c>
    </row>
    <row r="3657" spans="1:21" x14ac:dyDescent="0.2">
      <c r="A3657">
        <v>913</v>
      </c>
      <c r="B3657" t="s">
        <v>1697</v>
      </c>
      <c r="C3657" t="s">
        <v>19592</v>
      </c>
      <c r="D3657" t="s">
        <v>19593</v>
      </c>
      <c r="F3657" t="s">
        <v>8031</v>
      </c>
      <c r="G3657" t="s">
        <v>3535</v>
      </c>
      <c r="H3657" t="s">
        <v>21428</v>
      </c>
      <c r="I3657" t="s">
        <v>17282</v>
      </c>
      <c r="J3657" t="s">
        <v>4934</v>
      </c>
      <c r="K3657" t="s">
        <v>3422</v>
      </c>
      <c r="L3657" t="s">
        <v>19594</v>
      </c>
      <c r="M3657" t="s">
        <v>19595</v>
      </c>
      <c r="N3657" t="s">
        <v>3394</v>
      </c>
      <c r="Q3657" t="s">
        <v>5178</v>
      </c>
      <c r="R3657">
        <v>151</v>
      </c>
      <c r="S3657" t="s">
        <v>19596</v>
      </c>
      <c r="T3657" t="s">
        <v>19596</v>
      </c>
      <c r="U3657" t="s">
        <v>3682</v>
      </c>
    </row>
    <row r="3658" spans="1:21" x14ac:dyDescent="0.2">
      <c r="A3658">
        <v>914</v>
      </c>
      <c r="B3658" t="s">
        <v>1697</v>
      </c>
      <c r="C3658" t="s">
        <v>19597</v>
      </c>
      <c r="D3658" t="s">
        <v>19598</v>
      </c>
      <c r="F3658" t="s">
        <v>3585</v>
      </c>
      <c r="G3658" t="s">
        <v>21409</v>
      </c>
      <c r="H3658" t="s">
        <v>21785</v>
      </c>
      <c r="I3658" t="s">
        <v>10975</v>
      </c>
      <c r="J3658" t="s">
        <v>3725</v>
      </c>
      <c r="K3658" t="s">
        <v>3497</v>
      </c>
      <c r="L3658" t="s">
        <v>19599</v>
      </c>
      <c r="M3658" t="s">
        <v>19600</v>
      </c>
      <c r="N3658" t="s">
        <v>3394</v>
      </c>
      <c r="O3658" t="s">
        <v>20887</v>
      </c>
      <c r="P3658">
        <v>112</v>
      </c>
      <c r="Q3658" t="s">
        <v>5178</v>
      </c>
      <c r="R3658">
        <v>151</v>
      </c>
      <c r="S3658" t="s">
        <v>19596</v>
      </c>
      <c r="T3658" t="s">
        <v>19596</v>
      </c>
      <c r="U3658" t="s">
        <v>3682</v>
      </c>
    </row>
    <row r="3659" spans="1:21" x14ac:dyDescent="0.2">
      <c r="A3659">
        <v>916</v>
      </c>
      <c r="B3659" t="s">
        <v>3416</v>
      </c>
      <c r="C3659" t="s">
        <v>19601</v>
      </c>
      <c r="D3659" t="s">
        <v>19602</v>
      </c>
      <c r="F3659" t="s">
        <v>3419</v>
      </c>
      <c r="G3659" t="s">
        <v>3420</v>
      </c>
      <c r="H3659" t="s">
        <v>3421</v>
      </c>
      <c r="I3659" t="s">
        <v>22206</v>
      </c>
      <c r="J3659" t="s">
        <v>5823</v>
      </c>
      <c r="K3659" t="s">
        <v>5340</v>
      </c>
      <c r="L3659" t="s">
        <v>19603</v>
      </c>
      <c r="M3659" t="s">
        <v>19604</v>
      </c>
      <c r="S3659" t="s">
        <v>19605</v>
      </c>
      <c r="T3659" t="s">
        <v>19605</v>
      </c>
      <c r="U3659" t="s">
        <v>19605</v>
      </c>
    </row>
    <row r="3660" spans="1:21" x14ac:dyDescent="0.2">
      <c r="A3660">
        <v>917</v>
      </c>
      <c r="B3660" t="s">
        <v>1697</v>
      </c>
      <c r="C3660" t="s">
        <v>19606</v>
      </c>
      <c r="D3660" t="s">
        <v>4678</v>
      </c>
      <c r="E3660" t="s">
        <v>20884</v>
      </c>
      <c r="F3660" t="s">
        <v>7954</v>
      </c>
      <c r="G3660" t="s">
        <v>7091</v>
      </c>
      <c r="H3660" t="s">
        <v>4174</v>
      </c>
      <c r="I3660" t="s">
        <v>22206</v>
      </c>
      <c r="J3660" t="s">
        <v>5823</v>
      </c>
      <c r="K3660" t="s">
        <v>6121</v>
      </c>
      <c r="L3660" t="s">
        <v>19607</v>
      </c>
      <c r="M3660" t="s">
        <v>19608</v>
      </c>
      <c r="O3660" t="s">
        <v>5263</v>
      </c>
      <c r="P3660">
        <v>54</v>
      </c>
      <c r="S3660" t="s">
        <v>9168</v>
      </c>
      <c r="T3660" t="s">
        <v>9168</v>
      </c>
      <c r="U3660" t="s">
        <v>9168</v>
      </c>
    </row>
    <row r="3661" spans="1:21" x14ac:dyDescent="0.2">
      <c r="A3661">
        <v>918</v>
      </c>
      <c r="B3661" t="s">
        <v>1697</v>
      </c>
      <c r="C3661" t="s">
        <v>19609</v>
      </c>
      <c r="D3661" t="s">
        <v>19610</v>
      </c>
      <c r="F3661" t="s">
        <v>3585</v>
      </c>
      <c r="G3661" t="s">
        <v>6905</v>
      </c>
      <c r="H3661" t="s">
        <v>8877</v>
      </c>
      <c r="I3661" t="s">
        <v>7809</v>
      </c>
      <c r="J3661" t="s">
        <v>5346</v>
      </c>
      <c r="K3661" t="s">
        <v>3545</v>
      </c>
      <c r="L3661" t="s">
        <v>19611</v>
      </c>
      <c r="M3661" t="s">
        <v>19612</v>
      </c>
      <c r="O3661" t="s">
        <v>20887</v>
      </c>
      <c r="P3661">
        <v>112</v>
      </c>
      <c r="Q3661" t="s">
        <v>5178</v>
      </c>
      <c r="R3661">
        <v>151</v>
      </c>
      <c r="S3661" t="s">
        <v>19613</v>
      </c>
      <c r="T3661" t="s">
        <v>19613</v>
      </c>
      <c r="U3661" t="s">
        <v>3682</v>
      </c>
    </row>
    <row r="3662" spans="1:21" x14ac:dyDescent="0.2">
      <c r="A3662">
        <v>919</v>
      </c>
      <c r="B3662" t="s">
        <v>1697</v>
      </c>
      <c r="C3662" t="s">
        <v>19614</v>
      </c>
      <c r="D3662" t="s">
        <v>19615</v>
      </c>
      <c r="F3662" t="s">
        <v>3585</v>
      </c>
      <c r="G3662" t="s">
        <v>13293</v>
      </c>
      <c r="H3662" t="s">
        <v>21786</v>
      </c>
      <c r="I3662" t="s">
        <v>10975</v>
      </c>
      <c r="J3662" t="s">
        <v>3857</v>
      </c>
      <c r="K3662" t="s">
        <v>3497</v>
      </c>
      <c r="L3662" t="s">
        <v>19616</v>
      </c>
      <c r="M3662" t="s">
        <v>19617</v>
      </c>
      <c r="N3662" t="s">
        <v>8512</v>
      </c>
      <c r="Q3662" t="s">
        <v>5178</v>
      </c>
      <c r="R3662">
        <v>151</v>
      </c>
      <c r="S3662" t="s">
        <v>19568</v>
      </c>
      <c r="T3662" t="s">
        <v>19568</v>
      </c>
      <c r="U3662" t="s">
        <v>7934</v>
      </c>
    </row>
    <row r="3663" spans="1:21" x14ac:dyDescent="0.2">
      <c r="A3663">
        <v>920</v>
      </c>
      <c r="B3663" t="s">
        <v>1697</v>
      </c>
      <c r="C3663" t="s">
        <v>19618</v>
      </c>
      <c r="D3663" t="s">
        <v>19619</v>
      </c>
      <c r="F3663" t="s">
        <v>3585</v>
      </c>
      <c r="G3663" t="s">
        <v>21787</v>
      </c>
      <c r="H3663" t="s">
        <v>20909</v>
      </c>
      <c r="I3663" t="s">
        <v>7878</v>
      </c>
      <c r="J3663" t="s">
        <v>19620</v>
      </c>
      <c r="K3663" t="s">
        <v>3545</v>
      </c>
      <c r="L3663" t="s">
        <v>19621</v>
      </c>
      <c r="M3663" t="s">
        <v>19622</v>
      </c>
      <c r="O3663" t="s">
        <v>20887</v>
      </c>
      <c r="P3663">
        <v>112</v>
      </c>
      <c r="Q3663" t="s">
        <v>5178</v>
      </c>
      <c r="R3663">
        <v>151</v>
      </c>
      <c r="S3663" t="s">
        <v>13827</v>
      </c>
      <c r="T3663" t="s">
        <v>13827</v>
      </c>
      <c r="U3663" t="s">
        <v>5311</v>
      </c>
    </row>
    <row r="3664" spans="1:21" x14ac:dyDescent="0.2">
      <c r="A3664">
        <v>922</v>
      </c>
      <c r="B3664" t="s">
        <v>1697</v>
      </c>
      <c r="C3664" t="s">
        <v>19623</v>
      </c>
      <c r="D3664" t="s">
        <v>19624</v>
      </c>
      <c r="F3664" t="s">
        <v>6012</v>
      </c>
      <c r="G3664" t="s">
        <v>3885</v>
      </c>
      <c r="H3664" t="s">
        <v>3905</v>
      </c>
      <c r="I3664" t="s">
        <v>8790</v>
      </c>
      <c r="J3664" t="s">
        <v>3802</v>
      </c>
      <c r="K3664" t="s">
        <v>3545</v>
      </c>
      <c r="L3664" t="s">
        <v>19626</v>
      </c>
      <c r="M3664" t="s">
        <v>19627</v>
      </c>
      <c r="N3664" t="s">
        <v>3433</v>
      </c>
      <c r="O3664" t="s">
        <v>20883</v>
      </c>
      <c r="P3664">
        <v>51</v>
      </c>
      <c r="Q3664" t="s">
        <v>5178</v>
      </c>
      <c r="R3664">
        <v>151</v>
      </c>
      <c r="S3664" t="s">
        <v>5578</v>
      </c>
      <c r="T3664" t="s">
        <v>5578</v>
      </c>
      <c r="U3664" t="s">
        <v>7015</v>
      </c>
    </row>
    <row r="3665" spans="1:21" x14ac:dyDescent="0.2">
      <c r="A3665">
        <v>923</v>
      </c>
      <c r="B3665" t="s">
        <v>1697</v>
      </c>
      <c r="C3665" t="s">
        <v>19628</v>
      </c>
      <c r="D3665" t="s">
        <v>19629</v>
      </c>
      <c r="F3665" t="s">
        <v>3585</v>
      </c>
      <c r="G3665" t="s">
        <v>3387</v>
      </c>
      <c r="H3665" t="s">
        <v>12815</v>
      </c>
      <c r="I3665" t="s">
        <v>7878</v>
      </c>
      <c r="J3665" t="s">
        <v>6431</v>
      </c>
      <c r="K3665" t="s">
        <v>3545</v>
      </c>
      <c r="L3665" t="s">
        <v>19630</v>
      </c>
      <c r="M3665" t="s">
        <v>19631</v>
      </c>
      <c r="N3665" t="s">
        <v>8512</v>
      </c>
      <c r="O3665" t="s">
        <v>3405</v>
      </c>
      <c r="P3665">
        <v>114</v>
      </c>
      <c r="Q3665" t="s">
        <v>5178</v>
      </c>
      <c r="R3665">
        <v>151</v>
      </c>
      <c r="S3665" t="s">
        <v>19632</v>
      </c>
      <c r="T3665" t="s">
        <v>19632</v>
      </c>
      <c r="U3665" t="s">
        <v>13388</v>
      </c>
    </row>
    <row r="3666" spans="1:21" x14ac:dyDescent="0.2">
      <c r="A3666">
        <v>924</v>
      </c>
      <c r="B3666" t="s">
        <v>3416</v>
      </c>
      <c r="C3666" t="s">
        <v>1967</v>
      </c>
      <c r="D3666" t="s">
        <v>6971</v>
      </c>
      <c r="F3666" t="s">
        <v>5773</v>
      </c>
      <c r="G3666" t="s">
        <v>3420</v>
      </c>
      <c r="H3666" t="s">
        <v>3421</v>
      </c>
      <c r="I3666" t="s">
        <v>22206</v>
      </c>
      <c r="J3666" t="s">
        <v>5823</v>
      </c>
      <c r="K3666" t="s">
        <v>5340</v>
      </c>
      <c r="L3666" t="s">
        <v>19633</v>
      </c>
      <c r="M3666" t="s">
        <v>19634</v>
      </c>
      <c r="S3666" t="s">
        <v>19632</v>
      </c>
      <c r="T3666" t="s">
        <v>19632</v>
      </c>
      <c r="U3666" t="s">
        <v>19632</v>
      </c>
    </row>
    <row r="3667" spans="1:21" x14ac:dyDescent="0.2">
      <c r="A3667">
        <v>926</v>
      </c>
      <c r="B3667" t="s">
        <v>1697</v>
      </c>
      <c r="C3667" t="s">
        <v>19635</v>
      </c>
      <c r="D3667" t="s">
        <v>19636</v>
      </c>
      <c r="F3667" t="s">
        <v>3474</v>
      </c>
      <c r="G3667" t="s">
        <v>16766</v>
      </c>
      <c r="H3667" t="s">
        <v>3421</v>
      </c>
      <c r="I3667" t="s">
        <v>22206</v>
      </c>
      <c r="J3667" t="s">
        <v>5823</v>
      </c>
      <c r="K3667" t="s">
        <v>5028</v>
      </c>
      <c r="L3667" t="s">
        <v>19637</v>
      </c>
      <c r="M3667" t="s">
        <v>19638</v>
      </c>
      <c r="S3667" t="s">
        <v>19639</v>
      </c>
      <c r="T3667" t="s">
        <v>19639</v>
      </c>
      <c r="U3667" t="s">
        <v>19639</v>
      </c>
    </row>
    <row r="3668" spans="1:21" x14ac:dyDescent="0.2">
      <c r="A3668">
        <v>927</v>
      </c>
      <c r="B3668" t="s">
        <v>1697</v>
      </c>
      <c r="C3668" t="s">
        <v>19640</v>
      </c>
      <c r="D3668" t="s">
        <v>19641</v>
      </c>
      <c r="F3668" t="s">
        <v>19642</v>
      </c>
      <c r="G3668" t="s">
        <v>13232</v>
      </c>
      <c r="H3668" t="s">
        <v>3723</v>
      </c>
      <c r="I3668" t="s">
        <v>5631</v>
      </c>
      <c r="J3668" t="s">
        <v>3411</v>
      </c>
      <c r="K3668" t="s">
        <v>3497</v>
      </c>
      <c r="L3668" t="s">
        <v>19643</v>
      </c>
      <c r="M3668" t="s">
        <v>19644</v>
      </c>
      <c r="N3668" t="s">
        <v>8512</v>
      </c>
      <c r="O3668" t="s">
        <v>3405</v>
      </c>
      <c r="P3668">
        <v>114</v>
      </c>
      <c r="Q3668" t="s">
        <v>5178</v>
      </c>
      <c r="R3668">
        <v>151</v>
      </c>
      <c r="S3668" t="s">
        <v>12367</v>
      </c>
      <c r="T3668" t="s">
        <v>12367</v>
      </c>
      <c r="U3668" t="s">
        <v>7045</v>
      </c>
    </row>
    <row r="3669" spans="1:21" x14ac:dyDescent="0.2">
      <c r="A3669">
        <v>928</v>
      </c>
      <c r="B3669" t="s">
        <v>1697</v>
      </c>
      <c r="C3669" t="s">
        <v>19645</v>
      </c>
      <c r="D3669" t="s">
        <v>19641</v>
      </c>
      <c r="F3669" t="s">
        <v>19642</v>
      </c>
      <c r="G3669" t="s">
        <v>12006</v>
      </c>
      <c r="H3669" t="s">
        <v>6861</v>
      </c>
      <c r="I3669" t="s">
        <v>5631</v>
      </c>
      <c r="J3669" t="s">
        <v>3725</v>
      </c>
      <c r="K3669" t="s">
        <v>5028</v>
      </c>
      <c r="L3669" t="s">
        <v>19646</v>
      </c>
      <c r="M3669" t="s">
        <v>19647</v>
      </c>
      <c r="O3669" t="s">
        <v>3405</v>
      </c>
      <c r="P3669">
        <v>114</v>
      </c>
      <c r="Q3669" t="s">
        <v>5178</v>
      </c>
      <c r="R3669">
        <v>151</v>
      </c>
      <c r="S3669" t="s">
        <v>18161</v>
      </c>
      <c r="T3669" t="s">
        <v>18161</v>
      </c>
      <c r="U3669" t="s">
        <v>4849</v>
      </c>
    </row>
    <row r="3670" spans="1:21" x14ac:dyDescent="0.2">
      <c r="A3670">
        <v>929</v>
      </c>
      <c r="B3670" t="s">
        <v>1697</v>
      </c>
      <c r="C3670" t="s">
        <v>19648</v>
      </c>
      <c r="D3670" t="s">
        <v>19649</v>
      </c>
      <c r="F3670" t="s">
        <v>3474</v>
      </c>
      <c r="G3670" t="s">
        <v>7763</v>
      </c>
      <c r="H3670" t="s">
        <v>20924</v>
      </c>
      <c r="I3670" t="s">
        <v>22206</v>
      </c>
      <c r="J3670" t="s">
        <v>5823</v>
      </c>
      <c r="K3670" t="s">
        <v>3545</v>
      </c>
      <c r="L3670" t="s">
        <v>19650</v>
      </c>
      <c r="M3670" t="s">
        <v>19651</v>
      </c>
      <c r="N3670" t="s">
        <v>3637</v>
      </c>
    </row>
    <row r="3671" spans="1:21" x14ac:dyDescent="0.2">
      <c r="A3671">
        <v>930</v>
      </c>
      <c r="B3671" t="s">
        <v>1697</v>
      </c>
      <c r="C3671" t="s">
        <v>19652</v>
      </c>
      <c r="D3671" t="s">
        <v>19653</v>
      </c>
      <c r="F3671" t="s">
        <v>19654</v>
      </c>
      <c r="G3671" t="s">
        <v>3387</v>
      </c>
      <c r="H3671" t="s">
        <v>10434</v>
      </c>
      <c r="I3671" t="s">
        <v>10913</v>
      </c>
      <c r="J3671" t="s">
        <v>3562</v>
      </c>
      <c r="K3671" t="s">
        <v>3545</v>
      </c>
      <c r="L3671" t="s">
        <v>19655</v>
      </c>
      <c r="M3671" t="s">
        <v>19656</v>
      </c>
      <c r="N3671" t="s">
        <v>3433</v>
      </c>
      <c r="Q3671" t="s">
        <v>5178</v>
      </c>
      <c r="R3671">
        <v>151</v>
      </c>
      <c r="S3671" t="s">
        <v>5578</v>
      </c>
      <c r="T3671" t="s">
        <v>5578</v>
      </c>
      <c r="U3671" t="s">
        <v>6956</v>
      </c>
    </row>
    <row r="3672" spans="1:21" ht="140.25" x14ac:dyDescent="0.2">
      <c r="A3672">
        <v>931</v>
      </c>
      <c r="B3672" t="s">
        <v>1697</v>
      </c>
      <c r="C3672" t="s">
        <v>19657</v>
      </c>
      <c r="D3672" t="s">
        <v>19658</v>
      </c>
      <c r="F3672" t="s">
        <v>6926</v>
      </c>
      <c r="G3672" t="s">
        <v>21788</v>
      </c>
      <c r="H3672" t="s">
        <v>21789</v>
      </c>
      <c r="I3672" t="s">
        <v>10214</v>
      </c>
      <c r="J3672" t="s">
        <v>21063</v>
      </c>
      <c r="K3672" t="s">
        <v>3430</v>
      </c>
      <c r="L3672" t="s">
        <v>21064</v>
      </c>
      <c r="M3672" t="s">
        <v>21065</v>
      </c>
      <c r="N3672" s="54" t="s">
        <v>21066</v>
      </c>
      <c r="O3672" t="s">
        <v>11058</v>
      </c>
      <c r="P3672">
        <v>22</v>
      </c>
      <c r="Q3672" t="s">
        <v>4401</v>
      </c>
      <c r="R3672">
        <v>221</v>
      </c>
      <c r="S3672" t="s">
        <v>19659</v>
      </c>
      <c r="T3672" t="s">
        <v>19659</v>
      </c>
      <c r="U3672" t="s">
        <v>10217</v>
      </c>
    </row>
    <row r="3673" spans="1:21" x14ac:dyDescent="0.2">
      <c r="A3673">
        <v>932</v>
      </c>
      <c r="B3673" t="s">
        <v>1697</v>
      </c>
      <c r="C3673" t="s">
        <v>19660</v>
      </c>
      <c r="D3673" t="s">
        <v>19661</v>
      </c>
      <c r="F3673" t="s">
        <v>4051</v>
      </c>
      <c r="G3673" t="s">
        <v>7254</v>
      </c>
      <c r="H3673" t="s">
        <v>5767</v>
      </c>
      <c r="I3673" t="s">
        <v>10214</v>
      </c>
      <c r="J3673" t="s">
        <v>7605</v>
      </c>
      <c r="K3673" t="s">
        <v>3497</v>
      </c>
      <c r="L3673" t="s">
        <v>21067</v>
      </c>
      <c r="M3673" t="s">
        <v>21068</v>
      </c>
      <c r="N3673" t="s">
        <v>21069</v>
      </c>
      <c r="O3673" t="s">
        <v>11058</v>
      </c>
      <c r="P3673">
        <v>22</v>
      </c>
      <c r="Q3673" t="s">
        <v>4401</v>
      </c>
      <c r="R3673">
        <v>221</v>
      </c>
      <c r="S3673" t="s">
        <v>19659</v>
      </c>
      <c r="T3673" t="s">
        <v>19659</v>
      </c>
      <c r="U3673" t="s">
        <v>7875</v>
      </c>
    </row>
    <row r="3674" spans="1:21" x14ac:dyDescent="0.2">
      <c r="A3674">
        <v>933</v>
      </c>
      <c r="B3674" t="s">
        <v>1697</v>
      </c>
      <c r="C3674" t="s">
        <v>19662</v>
      </c>
      <c r="D3674" t="s">
        <v>19663</v>
      </c>
      <c r="F3674" t="s">
        <v>11428</v>
      </c>
      <c r="G3674" t="s">
        <v>3625</v>
      </c>
      <c r="H3674" t="s">
        <v>8302</v>
      </c>
      <c r="I3674" t="s">
        <v>4650</v>
      </c>
      <c r="J3674" t="s">
        <v>3628</v>
      </c>
      <c r="K3674" t="s">
        <v>3497</v>
      </c>
      <c r="L3674" t="s">
        <v>19664</v>
      </c>
      <c r="M3674" t="s">
        <v>19665</v>
      </c>
      <c r="N3674" t="s">
        <v>8512</v>
      </c>
      <c r="O3674" t="s">
        <v>11058</v>
      </c>
      <c r="P3674">
        <v>22</v>
      </c>
      <c r="Q3674" t="s">
        <v>4401</v>
      </c>
      <c r="R3674">
        <v>221</v>
      </c>
      <c r="S3674" t="s">
        <v>19659</v>
      </c>
      <c r="T3674" t="s">
        <v>19659</v>
      </c>
      <c r="U3674" t="s">
        <v>8857</v>
      </c>
    </row>
    <row r="3675" spans="1:21" x14ac:dyDescent="0.2">
      <c r="A3675">
        <v>934</v>
      </c>
      <c r="B3675" t="s">
        <v>1697</v>
      </c>
      <c r="C3675" t="s">
        <v>19666</v>
      </c>
      <c r="D3675" t="s">
        <v>6971</v>
      </c>
      <c r="F3675" t="s">
        <v>13112</v>
      </c>
      <c r="G3675" t="s">
        <v>3535</v>
      </c>
      <c r="H3675" t="s">
        <v>8668</v>
      </c>
      <c r="I3675" t="s">
        <v>5631</v>
      </c>
      <c r="J3675" t="s">
        <v>3467</v>
      </c>
      <c r="K3675" t="s">
        <v>3545</v>
      </c>
      <c r="L3675" t="s">
        <v>19667</v>
      </c>
      <c r="M3675" t="s">
        <v>19668</v>
      </c>
      <c r="N3675" t="s">
        <v>3433</v>
      </c>
      <c r="O3675" t="s">
        <v>11058</v>
      </c>
      <c r="P3675">
        <v>22</v>
      </c>
      <c r="Q3675" t="s">
        <v>4401</v>
      </c>
      <c r="R3675">
        <v>221</v>
      </c>
      <c r="S3675" t="s">
        <v>4178</v>
      </c>
      <c r="T3675" t="s">
        <v>4178</v>
      </c>
      <c r="U3675" t="s">
        <v>7875</v>
      </c>
    </row>
    <row r="3676" spans="1:21" x14ac:dyDescent="0.2">
      <c r="A3676">
        <v>935</v>
      </c>
      <c r="B3676" t="s">
        <v>1697</v>
      </c>
      <c r="C3676" t="s">
        <v>19669</v>
      </c>
      <c r="D3676" t="s">
        <v>19670</v>
      </c>
      <c r="F3676" t="s">
        <v>6012</v>
      </c>
      <c r="G3676" t="s">
        <v>3387</v>
      </c>
      <c r="H3676" t="s">
        <v>4503</v>
      </c>
      <c r="I3676" t="s">
        <v>10214</v>
      </c>
      <c r="J3676" t="s">
        <v>8631</v>
      </c>
      <c r="K3676" t="s">
        <v>3430</v>
      </c>
      <c r="L3676" t="s">
        <v>19671</v>
      </c>
      <c r="M3676" t="s">
        <v>19672</v>
      </c>
      <c r="N3676" t="s">
        <v>3433</v>
      </c>
      <c r="O3676" t="s">
        <v>11058</v>
      </c>
      <c r="P3676">
        <v>22</v>
      </c>
      <c r="Q3676" t="s">
        <v>4401</v>
      </c>
      <c r="R3676">
        <v>221</v>
      </c>
      <c r="S3676" t="s">
        <v>7438</v>
      </c>
      <c r="T3676" t="s">
        <v>7438</v>
      </c>
      <c r="U3676" t="s">
        <v>10217</v>
      </c>
    </row>
    <row r="3677" spans="1:21" x14ac:dyDescent="0.2">
      <c r="A3677">
        <v>936</v>
      </c>
      <c r="B3677" t="s">
        <v>1697</v>
      </c>
      <c r="C3677" t="s">
        <v>19673</v>
      </c>
      <c r="D3677" t="s">
        <v>5658</v>
      </c>
      <c r="F3677" t="s">
        <v>8564</v>
      </c>
      <c r="G3677" t="s">
        <v>21458</v>
      </c>
      <c r="H3677" t="s">
        <v>4174</v>
      </c>
      <c r="I3677" t="s">
        <v>6200</v>
      </c>
      <c r="J3677" t="s">
        <v>3671</v>
      </c>
      <c r="K3677" t="s">
        <v>3545</v>
      </c>
      <c r="L3677" t="s">
        <v>19674</v>
      </c>
      <c r="M3677" t="s">
        <v>19675</v>
      </c>
      <c r="O3677" t="s">
        <v>10336</v>
      </c>
      <c r="P3677">
        <v>124</v>
      </c>
      <c r="Q3677" t="s">
        <v>4401</v>
      </c>
      <c r="R3677">
        <v>222</v>
      </c>
      <c r="S3677" t="s">
        <v>6463</v>
      </c>
      <c r="T3677" t="s">
        <v>5332</v>
      </c>
      <c r="U3677" t="s">
        <v>5332</v>
      </c>
    </row>
    <row r="3678" spans="1:21" x14ac:dyDescent="0.2">
      <c r="A3678">
        <v>937</v>
      </c>
      <c r="B3678" t="s">
        <v>1697</v>
      </c>
      <c r="C3678" t="s">
        <v>19676</v>
      </c>
      <c r="D3678" t="s">
        <v>19677</v>
      </c>
      <c r="F3678" t="s">
        <v>3585</v>
      </c>
      <c r="G3678" t="s">
        <v>5547</v>
      </c>
      <c r="H3678" t="s">
        <v>7982</v>
      </c>
      <c r="I3678" t="s">
        <v>10208</v>
      </c>
      <c r="J3678" t="s">
        <v>3628</v>
      </c>
      <c r="K3678" t="s">
        <v>3497</v>
      </c>
      <c r="L3678" t="s">
        <v>19678</v>
      </c>
      <c r="M3678" t="s">
        <v>19679</v>
      </c>
      <c r="O3678" t="s">
        <v>10336</v>
      </c>
      <c r="P3678">
        <v>124</v>
      </c>
      <c r="Q3678" t="s">
        <v>4401</v>
      </c>
      <c r="R3678">
        <v>222</v>
      </c>
      <c r="S3678" t="s">
        <v>19680</v>
      </c>
      <c r="T3678" t="s">
        <v>19680</v>
      </c>
      <c r="U3678" t="s">
        <v>8799</v>
      </c>
    </row>
    <row r="3679" spans="1:21" x14ac:dyDescent="0.2">
      <c r="A3679">
        <v>938</v>
      </c>
      <c r="B3679" t="s">
        <v>1697</v>
      </c>
      <c r="C3679" t="s">
        <v>19681</v>
      </c>
      <c r="D3679" t="s">
        <v>19682</v>
      </c>
      <c r="F3679" t="s">
        <v>3585</v>
      </c>
      <c r="G3679" t="s">
        <v>6905</v>
      </c>
      <c r="H3679" t="s">
        <v>11423</v>
      </c>
      <c r="I3679" t="s">
        <v>9202</v>
      </c>
      <c r="J3679" t="s">
        <v>4562</v>
      </c>
      <c r="K3679" t="s">
        <v>3545</v>
      </c>
      <c r="L3679" t="s">
        <v>19683</v>
      </c>
      <c r="M3679" t="s">
        <v>19684</v>
      </c>
      <c r="O3679" t="s">
        <v>10336</v>
      </c>
      <c r="P3679">
        <v>124</v>
      </c>
      <c r="Q3679" t="s">
        <v>4401</v>
      </c>
      <c r="R3679">
        <v>222</v>
      </c>
      <c r="S3679" t="s">
        <v>19685</v>
      </c>
      <c r="T3679" t="s">
        <v>19685</v>
      </c>
      <c r="U3679" t="s">
        <v>5476</v>
      </c>
    </row>
    <row r="3680" spans="1:21" x14ac:dyDescent="0.2">
      <c r="A3680">
        <v>939</v>
      </c>
      <c r="B3680" t="s">
        <v>1697</v>
      </c>
      <c r="C3680" t="s">
        <v>19686</v>
      </c>
      <c r="D3680" t="s">
        <v>19687</v>
      </c>
      <c r="F3680" t="s">
        <v>3585</v>
      </c>
      <c r="G3680" t="s">
        <v>3387</v>
      </c>
      <c r="H3680" t="s">
        <v>8919</v>
      </c>
      <c r="I3680" t="s">
        <v>10214</v>
      </c>
      <c r="J3680" t="s">
        <v>3642</v>
      </c>
      <c r="K3680" t="s">
        <v>3545</v>
      </c>
      <c r="L3680" t="s">
        <v>19688</v>
      </c>
      <c r="M3680" t="s">
        <v>19689</v>
      </c>
      <c r="N3680" t="s">
        <v>3433</v>
      </c>
      <c r="O3680" t="s">
        <v>11058</v>
      </c>
      <c r="P3680">
        <v>22</v>
      </c>
      <c r="Q3680" t="s">
        <v>4401</v>
      </c>
      <c r="R3680">
        <v>221</v>
      </c>
      <c r="S3680" t="s">
        <v>19690</v>
      </c>
      <c r="T3680" t="s">
        <v>19690</v>
      </c>
      <c r="U3680" t="s">
        <v>7242</v>
      </c>
    </row>
    <row r="3681" spans="1:21" x14ac:dyDescent="0.2">
      <c r="A3681">
        <v>940</v>
      </c>
      <c r="B3681" t="s">
        <v>1697</v>
      </c>
      <c r="C3681" t="s">
        <v>19691</v>
      </c>
      <c r="D3681" t="s">
        <v>19692</v>
      </c>
      <c r="F3681" t="s">
        <v>3669</v>
      </c>
      <c r="G3681" t="s">
        <v>3885</v>
      </c>
      <c r="H3681" t="s">
        <v>19693</v>
      </c>
      <c r="I3681" t="s">
        <v>13940</v>
      </c>
      <c r="J3681" t="s">
        <v>3628</v>
      </c>
      <c r="K3681" t="s">
        <v>3422</v>
      </c>
      <c r="L3681" t="s">
        <v>19694</v>
      </c>
      <c r="M3681" t="s">
        <v>19695</v>
      </c>
      <c r="O3681" t="s">
        <v>4520</v>
      </c>
      <c r="P3681">
        <v>86</v>
      </c>
      <c r="Q3681" t="s">
        <v>4401</v>
      </c>
      <c r="R3681">
        <v>220</v>
      </c>
      <c r="S3681" t="s">
        <v>13035</v>
      </c>
      <c r="T3681" t="s">
        <v>13035</v>
      </c>
      <c r="U3681" t="s">
        <v>8349</v>
      </c>
    </row>
    <row r="3682" spans="1:21" x14ac:dyDescent="0.2">
      <c r="A3682">
        <v>941</v>
      </c>
      <c r="B3682" t="s">
        <v>3416</v>
      </c>
      <c r="C3682" t="s">
        <v>1968</v>
      </c>
      <c r="D3682" t="s">
        <v>19696</v>
      </c>
      <c r="F3682" t="s">
        <v>3419</v>
      </c>
      <c r="G3682" t="s">
        <v>3420</v>
      </c>
      <c r="H3682" t="s">
        <v>3421</v>
      </c>
      <c r="I3682" t="s">
        <v>22206</v>
      </c>
      <c r="J3682" t="s">
        <v>5823</v>
      </c>
      <c r="K3682" t="s">
        <v>5340</v>
      </c>
      <c r="L3682" t="s">
        <v>19697</v>
      </c>
      <c r="M3682" t="s">
        <v>19698</v>
      </c>
      <c r="S3682" t="s">
        <v>11006</v>
      </c>
      <c r="T3682" t="s">
        <v>11006</v>
      </c>
      <c r="U3682" t="s">
        <v>11006</v>
      </c>
    </row>
    <row r="3683" spans="1:21" x14ac:dyDescent="0.2">
      <c r="A3683">
        <v>942</v>
      </c>
      <c r="B3683" t="s">
        <v>1697</v>
      </c>
      <c r="C3683" t="s">
        <v>19699</v>
      </c>
      <c r="D3683" t="s">
        <v>19700</v>
      </c>
      <c r="F3683" t="s">
        <v>3585</v>
      </c>
      <c r="G3683" t="s">
        <v>4016</v>
      </c>
      <c r="H3683" t="s">
        <v>8302</v>
      </c>
      <c r="I3683" t="s">
        <v>8790</v>
      </c>
      <c r="J3683" t="s">
        <v>3467</v>
      </c>
      <c r="K3683" t="s">
        <v>3522</v>
      </c>
      <c r="L3683" t="s">
        <v>19701</v>
      </c>
      <c r="M3683" t="s">
        <v>19702</v>
      </c>
      <c r="O3683" t="s">
        <v>6570</v>
      </c>
      <c r="P3683">
        <v>52</v>
      </c>
      <c r="Q3683" t="s">
        <v>5178</v>
      </c>
      <c r="R3683">
        <v>151</v>
      </c>
      <c r="S3683" t="s">
        <v>11006</v>
      </c>
      <c r="T3683" t="s">
        <v>11006</v>
      </c>
      <c r="U3683" t="s">
        <v>7647</v>
      </c>
    </row>
    <row r="3684" spans="1:21" x14ac:dyDescent="0.2">
      <c r="A3684">
        <v>943</v>
      </c>
      <c r="B3684" t="s">
        <v>1697</v>
      </c>
      <c r="C3684" t="s">
        <v>19703</v>
      </c>
      <c r="D3684" t="s">
        <v>19704</v>
      </c>
      <c r="F3684" t="s">
        <v>3585</v>
      </c>
      <c r="G3684" t="s">
        <v>5012</v>
      </c>
      <c r="H3684" t="s">
        <v>9836</v>
      </c>
      <c r="I3684" t="s">
        <v>8790</v>
      </c>
      <c r="J3684" t="s">
        <v>3467</v>
      </c>
      <c r="K3684" t="s">
        <v>3497</v>
      </c>
      <c r="L3684" t="s">
        <v>19705</v>
      </c>
      <c r="M3684" t="s">
        <v>19706</v>
      </c>
      <c r="O3684" t="s">
        <v>6570</v>
      </c>
      <c r="P3684">
        <v>52</v>
      </c>
      <c r="Q3684" t="s">
        <v>5178</v>
      </c>
      <c r="R3684">
        <v>151</v>
      </c>
      <c r="S3684" t="s">
        <v>11006</v>
      </c>
      <c r="T3684" t="s">
        <v>11006</v>
      </c>
      <c r="U3684" t="s">
        <v>11689</v>
      </c>
    </row>
    <row r="3685" spans="1:21" x14ac:dyDescent="0.2">
      <c r="A3685">
        <v>944</v>
      </c>
      <c r="B3685" t="s">
        <v>1697</v>
      </c>
      <c r="C3685" t="s">
        <v>19707</v>
      </c>
      <c r="D3685" t="s">
        <v>19708</v>
      </c>
      <c r="F3685" t="s">
        <v>3585</v>
      </c>
      <c r="G3685" t="s">
        <v>5547</v>
      </c>
      <c r="H3685" t="s">
        <v>7977</v>
      </c>
      <c r="I3685" t="s">
        <v>7878</v>
      </c>
      <c r="J3685" t="s">
        <v>3671</v>
      </c>
      <c r="K3685" t="s">
        <v>3422</v>
      </c>
      <c r="L3685" t="s">
        <v>19709</v>
      </c>
      <c r="M3685" t="s">
        <v>19710</v>
      </c>
      <c r="N3685" t="s">
        <v>3394</v>
      </c>
      <c r="O3685" t="s">
        <v>6570</v>
      </c>
      <c r="P3685">
        <v>52</v>
      </c>
      <c r="Q3685" t="s">
        <v>5178</v>
      </c>
      <c r="R3685">
        <v>151</v>
      </c>
      <c r="S3685" t="s">
        <v>19711</v>
      </c>
      <c r="T3685" t="s">
        <v>19711</v>
      </c>
      <c r="U3685" t="s">
        <v>3632</v>
      </c>
    </row>
    <row r="3686" spans="1:21" x14ac:dyDescent="0.2">
      <c r="A3686">
        <v>945</v>
      </c>
      <c r="B3686" t="s">
        <v>1697</v>
      </c>
      <c r="C3686" t="s">
        <v>19712</v>
      </c>
      <c r="D3686" t="s">
        <v>4678</v>
      </c>
      <c r="E3686" t="s">
        <v>20884</v>
      </c>
      <c r="F3686" t="s">
        <v>7954</v>
      </c>
      <c r="G3686" t="s">
        <v>7091</v>
      </c>
      <c r="H3686" t="s">
        <v>4174</v>
      </c>
      <c r="I3686" t="s">
        <v>22206</v>
      </c>
      <c r="J3686" t="s">
        <v>5823</v>
      </c>
      <c r="K3686" t="s">
        <v>6121</v>
      </c>
      <c r="L3686" t="s">
        <v>19713</v>
      </c>
      <c r="M3686" t="s">
        <v>19714</v>
      </c>
      <c r="O3686" t="s">
        <v>3405</v>
      </c>
      <c r="P3686">
        <v>114</v>
      </c>
      <c r="S3686" t="s">
        <v>9168</v>
      </c>
      <c r="T3686" t="s">
        <v>9168</v>
      </c>
      <c r="U3686" t="s">
        <v>9168</v>
      </c>
    </row>
    <row r="3687" spans="1:21" x14ac:dyDescent="0.2">
      <c r="A3687">
        <v>946</v>
      </c>
      <c r="B3687" t="s">
        <v>1697</v>
      </c>
      <c r="C3687" t="s">
        <v>23124</v>
      </c>
      <c r="D3687" t="s">
        <v>19715</v>
      </c>
      <c r="F3687" t="s">
        <v>3585</v>
      </c>
      <c r="G3687" t="s">
        <v>7254</v>
      </c>
      <c r="H3687" t="s">
        <v>6815</v>
      </c>
      <c r="I3687" t="s">
        <v>7878</v>
      </c>
      <c r="J3687" t="s">
        <v>3671</v>
      </c>
      <c r="K3687" t="s">
        <v>3545</v>
      </c>
      <c r="L3687" t="s">
        <v>19716</v>
      </c>
      <c r="M3687" t="s">
        <v>19717</v>
      </c>
      <c r="N3687" t="s">
        <v>8512</v>
      </c>
      <c r="O3687" t="s">
        <v>6616</v>
      </c>
      <c r="P3687">
        <v>57</v>
      </c>
      <c r="Q3687" t="s">
        <v>5178</v>
      </c>
      <c r="R3687">
        <v>151</v>
      </c>
      <c r="S3687" t="s">
        <v>13827</v>
      </c>
      <c r="T3687" t="s">
        <v>13827</v>
      </c>
      <c r="U3687" t="s">
        <v>13388</v>
      </c>
    </row>
    <row r="3688" spans="1:21" x14ac:dyDescent="0.2">
      <c r="A3688">
        <v>947</v>
      </c>
      <c r="B3688" t="s">
        <v>3416</v>
      </c>
      <c r="C3688" t="s">
        <v>14781</v>
      </c>
      <c r="D3688" t="s">
        <v>6971</v>
      </c>
      <c r="F3688" t="s">
        <v>3419</v>
      </c>
      <c r="G3688" t="s">
        <v>3420</v>
      </c>
      <c r="H3688" t="s">
        <v>3421</v>
      </c>
      <c r="I3688" t="s">
        <v>22206</v>
      </c>
      <c r="J3688" t="s">
        <v>5823</v>
      </c>
      <c r="K3688" t="s">
        <v>5340</v>
      </c>
      <c r="L3688" t="s">
        <v>19718</v>
      </c>
      <c r="M3688" t="s">
        <v>19719</v>
      </c>
      <c r="N3688" t="s">
        <v>5896</v>
      </c>
      <c r="S3688" t="s">
        <v>5897</v>
      </c>
      <c r="T3688" t="s">
        <v>5897</v>
      </c>
      <c r="U3688" t="s">
        <v>5897</v>
      </c>
    </row>
    <row r="3689" spans="1:21" x14ac:dyDescent="0.2">
      <c r="A3689">
        <v>948</v>
      </c>
      <c r="B3689" t="s">
        <v>1697</v>
      </c>
      <c r="C3689" t="s">
        <v>19720</v>
      </c>
      <c r="D3689" t="s">
        <v>5202</v>
      </c>
      <c r="E3689" t="s">
        <v>20878</v>
      </c>
      <c r="F3689" t="s">
        <v>7919</v>
      </c>
      <c r="G3689" t="s">
        <v>8364</v>
      </c>
      <c r="H3689" t="s">
        <v>7748</v>
      </c>
      <c r="I3689" t="s">
        <v>19721</v>
      </c>
      <c r="J3689" t="s">
        <v>3671</v>
      </c>
      <c r="K3689" t="s">
        <v>3430</v>
      </c>
      <c r="L3689" t="s">
        <v>19722</v>
      </c>
      <c r="M3689" t="s">
        <v>19723</v>
      </c>
      <c r="O3689" t="s">
        <v>3405</v>
      </c>
      <c r="P3689">
        <v>114</v>
      </c>
      <c r="Q3689" t="s">
        <v>5178</v>
      </c>
      <c r="R3689">
        <v>151</v>
      </c>
      <c r="S3689" t="s">
        <v>5754</v>
      </c>
      <c r="T3689" t="s">
        <v>5754</v>
      </c>
      <c r="U3689" t="s">
        <v>6632</v>
      </c>
    </row>
    <row r="3690" spans="1:21" x14ac:dyDescent="0.2">
      <c r="A3690">
        <v>949</v>
      </c>
      <c r="B3690" t="s">
        <v>1697</v>
      </c>
      <c r="C3690" t="s">
        <v>19724</v>
      </c>
      <c r="D3690" t="s">
        <v>5202</v>
      </c>
      <c r="E3690" t="s">
        <v>20879</v>
      </c>
      <c r="F3690" t="s">
        <v>7919</v>
      </c>
      <c r="G3690" t="s">
        <v>3542</v>
      </c>
      <c r="H3690" t="s">
        <v>4174</v>
      </c>
      <c r="I3690" t="s">
        <v>22206</v>
      </c>
      <c r="J3690" t="s">
        <v>5823</v>
      </c>
      <c r="K3690" t="s">
        <v>6121</v>
      </c>
      <c r="L3690" t="s">
        <v>19725</v>
      </c>
      <c r="M3690" t="s">
        <v>19726</v>
      </c>
      <c r="O3690" t="s">
        <v>5263</v>
      </c>
      <c r="P3690">
        <v>54</v>
      </c>
      <c r="S3690" t="s">
        <v>8464</v>
      </c>
      <c r="T3690" t="s">
        <v>8464</v>
      </c>
      <c r="U3690" t="s">
        <v>8464</v>
      </c>
    </row>
    <row r="3691" spans="1:21" x14ac:dyDescent="0.2">
      <c r="A3691">
        <v>950</v>
      </c>
      <c r="B3691" t="s">
        <v>1697</v>
      </c>
      <c r="C3691" t="s">
        <v>19727</v>
      </c>
      <c r="D3691" t="s">
        <v>19728</v>
      </c>
      <c r="F3691" t="s">
        <v>3585</v>
      </c>
      <c r="G3691" t="s">
        <v>18349</v>
      </c>
      <c r="H3691" t="s">
        <v>5269</v>
      </c>
      <c r="I3691" t="s">
        <v>22206</v>
      </c>
      <c r="J3691" t="s">
        <v>5823</v>
      </c>
      <c r="K3691" t="s">
        <v>3545</v>
      </c>
      <c r="L3691" t="s">
        <v>19729</v>
      </c>
      <c r="M3691" t="s">
        <v>19730</v>
      </c>
      <c r="N3691" t="s">
        <v>19057</v>
      </c>
      <c r="S3691" t="s">
        <v>19731</v>
      </c>
      <c r="T3691" t="s">
        <v>19731</v>
      </c>
      <c r="U3691" t="s">
        <v>19731</v>
      </c>
    </row>
    <row r="3692" spans="1:21" x14ac:dyDescent="0.2">
      <c r="A3692">
        <v>951</v>
      </c>
      <c r="B3692" t="s">
        <v>1697</v>
      </c>
      <c r="C3692" t="s">
        <v>19732</v>
      </c>
      <c r="D3692" t="s">
        <v>19733</v>
      </c>
      <c r="F3692" t="s">
        <v>19734</v>
      </c>
      <c r="G3692" t="s">
        <v>5547</v>
      </c>
      <c r="H3692" t="s">
        <v>20975</v>
      </c>
      <c r="I3692" t="s">
        <v>5631</v>
      </c>
      <c r="J3692" t="s">
        <v>3671</v>
      </c>
      <c r="K3692" t="s">
        <v>3545</v>
      </c>
      <c r="L3692" t="s">
        <v>19735</v>
      </c>
      <c r="M3692" t="s">
        <v>19736</v>
      </c>
      <c r="N3692" t="s">
        <v>3394</v>
      </c>
      <c r="O3692" t="s">
        <v>6570</v>
      </c>
      <c r="P3692">
        <v>52</v>
      </c>
      <c r="Q3692" t="s">
        <v>5178</v>
      </c>
      <c r="R3692">
        <v>151</v>
      </c>
      <c r="S3692" t="s">
        <v>19737</v>
      </c>
      <c r="T3692" t="s">
        <v>19737</v>
      </c>
      <c r="U3692" t="s">
        <v>3616</v>
      </c>
    </row>
    <row r="3693" spans="1:21" x14ac:dyDescent="0.2">
      <c r="A3693">
        <v>952</v>
      </c>
      <c r="B3693" t="s">
        <v>1697</v>
      </c>
      <c r="C3693" t="s">
        <v>19738</v>
      </c>
      <c r="D3693" t="s">
        <v>19739</v>
      </c>
      <c r="F3693" t="s">
        <v>3713</v>
      </c>
      <c r="G3693" t="s">
        <v>4016</v>
      </c>
      <c r="H3693" t="s">
        <v>3945</v>
      </c>
      <c r="I3693" t="s">
        <v>8790</v>
      </c>
      <c r="J3693" t="s">
        <v>3411</v>
      </c>
      <c r="K3693" t="s">
        <v>3422</v>
      </c>
      <c r="L3693" t="s">
        <v>19740</v>
      </c>
      <c r="M3693" t="s">
        <v>19741</v>
      </c>
      <c r="O3693" t="s">
        <v>6570</v>
      </c>
      <c r="P3693">
        <v>52</v>
      </c>
      <c r="Q3693" t="s">
        <v>5178</v>
      </c>
      <c r="R3693">
        <v>151</v>
      </c>
      <c r="S3693" t="s">
        <v>8567</v>
      </c>
      <c r="T3693" t="s">
        <v>8567</v>
      </c>
      <c r="U3693" t="s">
        <v>7647</v>
      </c>
    </row>
    <row r="3694" spans="1:21" x14ac:dyDescent="0.2">
      <c r="A3694">
        <v>953</v>
      </c>
      <c r="B3694" t="s">
        <v>1697</v>
      </c>
      <c r="C3694" t="s">
        <v>19742</v>
      </c>
      <c r="D3694" t="s">
        <v>3974</v>
      </c>
      <c r="I3694" t="s">
        <v>6272</v>
      </c>
      <c r="J3694" t="s">
        <v>4099</v>
      </c>
      <c r="K3694" t="s">
        <v>4150</v>
      </c>
      <c r="L3694" t="s">
        <v>19743</v>
      </c>
      <c r="M3694" t="s">
        <v>19744</v>
      </c>
      <c r="Q3694" t="s">
        <v>3396</v>
      </c>
      <c r="R3694">
        <v>207</v>
      </c>
      <c r="S3694" t="s">
        <v>4349</v>
      </c>
      <c r="T3694" t="s">
        <v>4349</v>
      </c>
      <c r="U3694" t="s">
        <v>4349</v>
      </c>
    </row>
    <row r="3695" spans="1:21" x14ac:dyDescent="0.2">
      <c r="A3695">
        <v>955</v>
      </c>
      <c r="B3695" t="s">
        <v>1697</v>
      </c>
      <c r="C3695" t="s">
        <v>19745</v>
      </c>
      <c r="D3695" t="s">
        <v>12131</v>
      </c>
      <c r="F3695" t="s">
        <v>19746</v>
      </c>
      <c r="G3695" t="s">
        <v>3387</v>
      </c>
      <c r="H3695" t="s">
        <v>3640</v>
      </c>
      <c r="I3695" t="s">
        <v>6356</v>
      </c>
      <c r="J3695" t="s">
        <v>4562</v>
      </c>
      <c r="K3695" t="s">
        <v>3430</v>
      </c>
      <c r="L3695" t="s">
        <v>19747</v>
      </c>
      <c r="M3695" t="s">
        <v>6631</v>
      </c>
      <c r="N3695" t="s">
        <v>3394</v>
      </c>
      <c r="O3695" t="s">
        <v>3605</v>
      </c>
      <c r="P3695">
        <v>7</v>
      </c>
      <c r="Q3695" t="s">
        <v>3396</v>
      </c>
      <c r="R3695">
        <v>207</v>
      </c>
      <c r="S3695" t="s">
        <v>4966</v>
      </c>
      <c r="T3695" t="s">
        <v>4966</v>
      </c>
      <c r="U3695" t="s">
        <v>7826</v>
      </c>
    </row>
    <row r="3696" spans="1:21" x14ac:dyDescent="0.2">
      <c r="A3696">
        <v>959</v>
      </c>
      <c r="B3696" t="s">
        <v>1697</v>
      </c>
      <c r="C3696" t="s">
        <v>19748</v>
      </c>
      <c r="D3696" t="s">
        <v>6609</v>
      </c>
      <c r="F3696" t="s">
        <v>3419</v>
      </c>
      <c r="G3696" t="s">
        <v>3420</v>
      </c>
      <c r="H3696" t="s">
        <v>3421</v>
      </c>
      <c r="I3696" t="s">
        <v>5013</v>
      </c>
      <c r="J3696" t="s">
        <v>4383</v>
      </c>
      <c r="K3696" t="s">
        <v>4150</v>
      </c>
      <c r="L3696" t="s">
        <v>11270</v>
      </c>
      <c r="M3696" t="s">
        <v>14411</v>
      </c>
      <c r="N3696" t="s">
        <v>3394</v>
      </c>
      <c r="O3696" t="s">
        <v>3718</v>
      </c>
      <c r="P3696">
        <v>16</v>
      </c>
    </row>
    <row r="3697" spans="1:21" x14ac:dyDescent="0.2">
      <c r="A3697">
        <v>960</v>
      </c>
      <c r="B3697" t="s">
        <v>1697</v>
      </c>
      <c r="C3697" t="s">
        <v>19749</v>
      </c>
      <c r="D3697" t="s">
        <v>19750</v>
      </c>
      <c r="F3697" t="s">
        <v>3585</v>
      </c>
      <c r="G3697" t="s">
        <v>3465</v>
      </c>
      <c r="H3697" t="s">
        <v>8352</v>
      </c>
      <c r="I3697" t="s">
        <v>7878</v>
      </c>
      <c r="J3697" t="s">
        <v>3725</v>
      </c>
      <c r="K3697" t="s">
        <v>3545</v>
      </c>
      <c r="L3697" t="s">
        <v>19751</v>
      </c>
      <c r="M3697" t="s">
        <v>19752</v>
      </c>
      <c r="N3697" t="s">
        <v>8512</v>
      </c>
      <c r="O3697" t="s">
        <v>5326</v>
      </c>
      <c r="P3697">
        <v>56</v>
      </c>
      <c r="Q3697" t="s">
        <v>5178</v>
      </c>
      <c r="R3697">
        <v>151</v>
      </c>
      <c r="S3697" t="s">
        <v>8781</v>
      </c>
      <c r="T3697" t="s">
        <v>8781</v>
      </c>
      <c r="U3697" t="s">
        <v>6168</v>
      </c>
    </row>
    <row r="3698" spans="1:21" x14ac:dyDescent="0.2">
      <c r="A3698">
        <v>961</v>
      </c>
      <c r="B3698" t="s">
        <v>1697</v>
      </c>
      <c r="C3698" t="s">
        <v>19753</v>
      </c>
      <c r="D3698" t="s">
        <v>5202</v>
      </c>
      <c r="E3698" t="s">
        <v>20879</v>
      </c>
      <c r="F3698" t="s">
        <v>7919</v>
      </c>
      <c r="G3698" t="s">
        <v>3535</v>
      </c>
      <c r="H3698" t="s">
        <v>4174</v>
      </c>
      <c r="I3698" t="s">
        <v>22206</v>
      </c>
      <c r="J3698" t="s">
        <v>5823</v>
      </c>
      <c r="K3698" t="s">
        <v>6121</v>
      </c>
      <c r="L3698" t="s">
        <v>19754</v>
      </c>
      <c r="M3698" t="s">
        <v>19755</v>
      </c>
      <c r="O3698" t="s">
        <v>5326</v>
      </c>
      <c r="P3698">
        <v>56</v>
      </c>
      <c r="S3698" t="s">
        <v>3622</v>
      </c>
      <c r="T3698" t="s">
        <v>3622</v>
      </c>
      <c r="U3698" t="s">
        <v>3622</v>
      </c>
    </row>
    <row r="3699" spans="1:21" x14ac:dyDescent="0.2">
      <c r="A3699">
        <v>962</v>
      </c>
      <c r="B3699" t="s">
        <v>1697</v>
      </c>
      <c r="C3699" t="s">
        <v>19756</v>
      </c>
      <c r="D3699" t="s">
        <v>19757</v>
      </c>
      <c r="F3699" t="s">
        <v>3585</v>
      </c>
      <c r="G3699" t="s">
        <v>5547</v>
      </c>
      <c r="H3699" t="s">
        <v>12178</v>
      </c>
      <c r="I3699" t="s">
        <v>22206</v>
      </c>
      <c r="J3699" t="s">
        <v>5823</v>
      </c>
      <c r="K3699" t="s">
        <v>3545</v>
      </c>
      <c r="L3699" t="s">
        <v>19758</v>
      </c>
      <c r="M3699" t="s">
        <v>11106</v>
      </c>
      <c r="N3699" t="s">
        <v>3017</v>
      </c>
      <c r="S3699" t="s">
        <v>19759</v>
      </c>
      <c r="T3699" t="s">
        <v>19759</v>
      </c>
      <c r="U3699" t="s">
        <v>19759</v>
      </c>
    </row>
    <row r="3700" spans="1:21" x14ac:dyDescent="0.2">
      <c r="A3700">
        <v>963</v>
      </c>
      <c r="B3700" t="s">
        <v>1697</v>
      </c>
      <c r="C3700" t="s">
        <v>19760</v>
      </c>
      <c r="D3700" t="s">
        <v>4678</v>
      </c>
      <c r="E3700" t="s">
        <v>20884</v>
      </c>
      <c r="F3700" t="s">
        <v>7954</v>
      </c>
      <c r="G3700" t="s">
        <v>3465</v>
      </c>
      <c r="H3700" t="s">
        <v>4174</v>
      </c>
      <c r="I3700" t="s">
        <v>22206</v>
      </c>
      <c r="J3700" t="s">
        <v>5823</v>
      </c>
      <c r="K3700" t="s">
        <v>6121</v>
      </c>
      <c r="L3700" t="s">
        <v>19761</v>
      </c>
      <c r="M3700" t="s">
        <v>19762</v>
      </c>
      <c r="O3700" t="s">
        <v>5326</v>
      </c>
      <c r="P3700">
        <v>56</v>
      </c>
      <c r="S3700" t="s">
        <v>11196</v>
      </c>
      <c r="T3700" t="s">
        <v>11196</v>
      </c>
      <c r="U3700" t="s">
        <v>11196</v>
      </c>
    </row>
    <row r="3701" spans="1:21" x14ac:dyDescent="0.2">
      <c r="A3701">
        <v>965</v>
      </c>
      <c r="B3701" t="s">
        <v>1697</v>
      </c>
      <c r="C3701" t="s">
        <v>19763</v>
      </c>
      <c r="D3701" t="s">
        <v>19764</v>
      </c>
      <c r="F3701" t="s">
        <v>3585</v>
      </c>
      <c r="G3701" t="s">
        <v>3387</v>
      </c>
      <c r="H3701" t="s">
        <v>4174</v>
      </c>
      <c r="I3701" t="s">
        <v>7878</v>
      </c>
      <c r="J3701" t="s">
        <v>6431</v>
      </c>
      <c r="K3701" t="s">
        <v>5028</v>
      </c>
      <c r="L3701" t="s">
        <v>19765</v>
      </c>
      <c r="M3701" t="s">
        <v>19766</v>
      </c>
      <c r="O3701" t="s">
        <v>5370</v>
      </c>
      <c r="P3701">
        <v>52</v>
      </c>
      <c r="Q3701" t="s">
        <v>5178</v>
      </c>
      <c r="R3701">
        <v>150</v>
      </c>
      <c r="S3701" t="s">
        <v>19767</v>
      </c>
      <c r="T3701" t="s">
        <v>9005</v>
      </c>
      <c r="U3701" t="s">
        <v>9005</v>
      </c>
    </row>
    <row r="3702" spans="1:21" x14ac:dyDescent="0.2">
      <c r="A3702">
        <v>966</v>
      </c>
      <c r="B3702" t="s">
        <v>1697</v>
      </c>
      <c r="C3702" t="s">
        <v>19768</v>
      </c>
      <c r="D3702" t="s">
        <v>19769</v>
      </c>
      <c r="F3702" t="s">
        <v>11428</v>
      </c>
      <c r="G3702" t="s">
        <v>3387</v>
      </c>
      <c r="H3702" t="s">
        <v>9105</v>
      </c>
      <c r="I3702" t="s">
        <v>15959</v>
      </c>
      <c r="J3702" t="s">
        <v>3642</v>
      </c>
      <c r="K3702" t="s">
        <v>3497</v>
      </c>
      <c r="L3702" t="s">
        <v>19770</v>
      </c>
      <c r="M3702" t="s">
        <v>19771</v>
      </c>
      <c r="N3702" t="s">
        <v>8512</v>
      </c>
      <c r="O3702" t="s">
        <v>5370</v>
      </c>
      <c r="P3702">
        <v>52</v>
      </c>
      <c r="Q3702" t="s">
        <v>5178</v>
      </c>
      <c r="R3702">
        <v>150</v>
      </c>
      <c r="S3702" t="s">
        <v>18842</v>
      </c>
      <c r="T3702" t="s">
        <v>18842</v>
      </c>
      <c r="U3702" t="s">
        <v>10715</v>
      </c>
    </row>
    <row r="3703" spans="1:21" x14ac:dyDescent="0.2">
      <c r="A3703">
        <v>967</v>
      </c>
      <c r="B3703" t="s">
        <v>1697</v>
      </c>
      <c r="C3703" t="s">
        <v>11992</v>
      </c>
      <c r="D3703" t="s">
        <v>5202</v>
      </c>
      <c r="E3703" t="s">
        <v>20878</v>
      </c>
      <c r="F3703" t="s">
        <v>10362</v>
      </c>
      <c r="G3703" t="s">
        <v>3387</v>
      </c>
      <c r="H3703" t="s">
        <v>4174</v>
      </c>
      <c r="I3703" t="s">
        <v>22206</v>
      </c>
      <c r="J3703" t="s">
        <v>5823</v>
      </c>
      <c r="K3703" t="s">
        <v>4107</v>
      </c>
      <c r="L3703" t="s">
        <v>11995</v>
      </c>
      <c r="M3703" t="s">
        <v>6231</v>
      </c>
      <c r="O3703" t="s">
        <v>5370</v>
      </c>
      <c r="P3703">
        <v>52</v>
      </c>
      <c r="S3703" t="s">
        <v>5754</v>
      </c>
      <c r="T3703" t="s">
        <v>5754</v>
      </c>
      <c r="U3703" t="s">
        <v>5754</v>
      </c>
    </row>
    <row r="3704" spans="1:21" x14ac:dyDescent="0.2">
      <c r="A3704">
        <v>968</v>
      </c>
      <c r="B3704" t="s">
        <v>1697</v>
      </c>
      <c r="C3704" t="s">
        <v>6648</v>
      </c>
      <c r="D3704" t="s">
        <v>5202</v>
      </c>
      <c r="F3704" t="s">
        <v>7919</v>
      </c>
      <c r="G3704" t="s">
        <v>21790</v>
      </c>
      <c r="H3704" t="s">
        <v>4123</v>
      </c>
      <c r="I3704" t="s">
        <v>5631</v>
      </c>
      <c r="J3704" t="s">
        <v>6431</v>
      </c>
      <c r="K3704" t="s">
        <v>3497</v>
      </c>
      <c r="L3704" t="s">
        <v>6649</v>
      </c>
      <c r="M3704" t="s">
        <v>6650</v>
      </c>
      <c r="O3704" t="s">
        <v>5326</v>
      </c>
      <c r="P3704">
        <v>56</v>
      </c>
      <c r="Q3704" t="s">
        <v>5178</v>
      </c>
      <c r="R3704">
        <v>150</v>
      </c>
      <c r="S3704" t="s">
        <v>13619</v>
      </c>
      <c r="T3704" t="s">
        <v>13388</v>
      </c>
      <c r="U3704" t="s">
        <v>13388</v>
      </c>
    </row>
    <row r="3705" spans="1:21" x14ac:dyDescent="0.2">
      <c r="A3705">
        <v>969</v>
      </c>
      <c r="B3705" t="s">
        <v>1697</v>
      </c>
      <c r="C3705" t="s">
        <v>19772</v>
      </c>
      <c r="D3705" t="s">
        <v>5202</v>
      </c>
      <c r="E3705" t="s">
        <v>20879</v>
      </c>
      <c r="F3705" t="s">
        <v>7919</v>
      </c>
      <c r="G3705" t="s">
        <v>3387</v>
      </c>
      <c r="H3705" t="s">
        <v>4174</v>
      </c>
      <c r="I3705" t="s">
        <v>22206</v>
      </c>
      <c r="J3705" t="s">
        <v>5823</v>
      </c>
      <c r="K3705" t="s">
        <v>6121</v>
      </c>
      <c r="L3705" t="s">
        <v>19773</v>
      </c>
      <c r="M3705" t="s">
        <v>19774</v>
      </c>
      <c r="O3705" t="s">
        <v>5326</v>
      </c>
      <c r="P3705">
        <v>56</v>
      </c>
      <c r="S3705" t="s">
        <v>3622</v>
      </c>
      <c r="T3705" t="s">
        <v>3622</v>
      </c>
      <c r="U3705" t="s">
        <v>3622</v>
      </c>
    </row>
    <row r="3706" spans="1:21" x14ac:dyDescent="0.2">
      <c r="A3706">
        <v>970</v>
      </c>
      <c r="B3706" t="s">
        <v>1697</v>
      </c>
      <c r="C3706" t="s">
        <v>19775</v>
      </c>
      <c r="D3706" t="s">
        <v>4678</v>
      </c>
      <c r="E3706" t="s">
        <v>20884</v>
      </c>
      <c r="F3706" t="s">
        <v>7954</v>
      </c>
      <c r="G3706" t="s">
        <v>3542</v>
      </c>
      <c r="H3706" t="s">
        <v>4174</v>
      </c>
      <c r="I3706" t="s">
        <v>22206</v>
      </c>
      <c r="J3706" t="s">
        <v>5823</v>
      </c>
      <c r="K3706" t="s">
        <v>5028</v>
      </c>
      <c r="L3706" t="s">
        <v>19776</v>
      </c>
      <c r="M3706" t="s">
        <v>19777</v>
      </c>
      <c r="O3706" t="s">
        <v>6570</v>
      </c>
      <c r="P3706">
        <v>52</v>
      </c>
      <c r="S3706" t="s">
        <v>19778</v>
      </c>
      <c r="T3706" t="s">
        <v>19778</v>
      </c>
      <c r="U3706" t="s">
        <v>19778</v>
      </c>
    </row>
    <row r="3707" spans="1:21" x14ac:dyDescent="0.2">
      <c r="A3707">
        <v>971</v>
      </c>
      <c r="B3707" t="s">
        <v>1697</v>
      </c>
      <c r="C3707" t="s">
        <v>19779</v>
      </c>
      <c r="D3707" t="s">
        <v>5202</v>
      </c>
      <c r="E3707" t="s">
        <v>20879</v>
      </c>
      <c r="F3707" t="s">
        <v>7919</v>
      </c>
      <c r="G3707" t="s">
        <v>6905</v>
      </c>
      <c r="H3707" t="s">
        <v>21791</v>
      </c>
      <c r="I3707" t="s">
        <v>9165</v>
      </c>
      <c r="J3707" t="s">
        <v>6825</v>
      </c>
      <c r="K3707" t="s">
        <v>6121</v>
      </c>
      <c r="L3707" t="s">
        <v>19780</v>
      </c>
      <c r="M3707" t="s">
        <v>19781</v>
      </c>
      <c r="O3707" t="s">
        <v>6570</v>
      </c>
      <c r="P3707">
        <v>52</v>
      </c>
      <c r="Q3707" t="s">
        <v>5178</v>
      </c>
      <c r="R3707">
        <v>151</v>
      </c>
      <c r="S3707" t="s">
        <v>5754</v>
      </c>
      <c r="T3707" t="s">
        <v>5754</v>
      </c>
      <c r="U3707" t="s">
        <v>4799</v>
      </c>
    </row>
    <row r="3708" spans="1:21" x14ac:dyDescent="0.2">
      <c r="A3708">
        <v>972</v>
      </c>
      <c r="B3708" t="s">
        <v>1697</v>
      </c>
      <c r="C3708" t="s">
        <v>19782</v>
      </c>
      <c r="D3708" t="s">
        <v>4678</v>
      </c>
      <c r="E3708" t="s">
        <v>20884</v>
      </c>
      <c r="F3708" t="s">
        <v>7954</v>
      </c>
      <c r="G3708" t="s">
        <v>3535</v>
      </c>
      <c r="H3708" t="s">
        <v>4174</v>
      </c>
      <c r="I3708" t="s">
        <v>22206</v>
      </c>
      <c r="J3708" t="s">
        <v>5823</v>
      </c>
      <c r="K3708" t="s">
        <v>6121</v>
      </c>
      <c r="L3708" t="s">
        <v>19783</v>
      </c>
      <c r="M3708" t="s">
        <v>19784</v>
      </c>
      <c r="O3708" t="s">
        <v>6570</v>
      </c>
      <c r="P3708">
        <v>52</v>
      </c>
      <c r="S3708" t="s">
        <v>13175</v>
      </c>
      <c r="T3708" t="s">
        <v>13175</v>
      </c>
      <c r="U3708" t="s">
        <v>13175</v>
      </c>
    </row>
    <row r="3709" spans="1:21" x14ac:dyDescent="0.2">
      <c r="A3709">
        <v>973</v>
      </c>
      <c r="B3709" t="s">
        <v>1697</v>
      </c>
      <c r="C3709" t="s">
        <v>19785</v>
      </c>
      <c r="D3709" t="s">
        <v>5202</v>
      </c>
      <c r="E3709" t="s">
        <v>20879</v>
      </c>
      <c r="F3709" t="s">
        <v>7919</v>
      </c>
      <c r="G3709" t="s">
        <v>3535</v>
      </c>
      <c r="H3709" t="s">
        <v>4174</v>
      </c>
      <c r="I3709" t="s">
        <v>22206</v>
      </c>
      <c r="J3709" t="s">
        <v>5823</v>
      </c>
      <c r="K3709" t="s">
        <v>3545</v>
      </c>
      <c r="L3709" t="s">
        <v>19786</v>
      </c>
      <c r="M3709" t="s">
        <v>19787</v>
      </c>
      <c r="O3709" t="s">
        <v>6551</v>
      </c>
      <c r="P3709">
        <v>55</v>
      </c>
      <c r="S3709" t="s">
        <v>10893</v>
      </c>
      <c r="T3709" t="s">
        <v>10893</v>
      </c>
      <c r="U3709" t="s">
        <v>10893</v>
      </c>
    </row>
    <row r="3710" spans="1:21" x14ac:dyDescent="0.2">
      <c r="A3710">
        <v>974</v>
      </c>
      <c r="B3710" t="s">
        <v>1697</v>
      </c>
      <c r="C3710" t="s">
        <v>19788</v>
      </c>
      <c r="D3710" t="s">
        <v>5202</v>
      </c>
      <c r="F3710" t="s">
        <v>7919</v>
      </c>
      <c r="G3710" t="s">
        <v>21070</v>
      </c>
      <c r="H3710" t="s">
        <v>4174</v>
      </c>
      <c r="I3710" t="s">
        <v>9165</v>
      </c>
      <c r="J3710" t="s">
        <v>5477</v>
      </c>
      <c r="K3710" t="s">
        <v>6121</v>
      </c>
      <c r="L3710" t="s">
        <v>19789</v>
      </c>
      <c r="M3710" t="s">
        <v>19790</v>
      </c>
      <c r="O3710" t="s">
        <v>6616</v>
      </c>
      <c r="P3710">
        <v>57</v>
      </c>
      <c r="S3710" t="s">
        <v>9141</v>
      </c>
      <c r="T3710" t="s">
        <v>9141</v>
      </c>
      <c r="U3710" t="s">
        <v>9141</v>
      </c>
    </row>
    <row r="3711" spans="1:21" x14ac:dyDescent="0.2">
      <c r="A3711">
        <v>975</v>
      </c>
      <c r="B3711" t="s">
        <v>1697</v>
      </c>
      <c r="C3711" t="s">
        <v>19791</v>
      </c>
      <c r="D3711" t="s">
        <v>5202</v>
      </c>
      <c r="E3711" t="s">
        <v>20879</v>
      </c>
      <c r="F3711" t="s">
        <v>7919</v>
      </c>
      <c r="G3711" t="s">
        <v>3535</v>
      </c>
      <c r="H3711" t="s">
        <v>4174</v>
      </c>
      <c r="I3711" t="s">
        <v>22206</v>
      </c>
      <c r="J3711" t="s">
        <v>5823</v>
      </c>
      <c r="K3711" t="s">
        <v>6121</v>
      </c>
      <c r="L3711" t="s">
        <v>19792</v>
      </c>
      <c r="M3711" t="s">
        <v>19793</v>
      </c>
      <c r="O3711" t="s">
        <v>6616</v>
      </c>
      <c r="P3711">
        <v>57</v>
      </c>
      <c r="S3711" t="s">
        <v>9141</v>
      </c>
      <c r="T3711" t="s">
        <v>9141</v>
      </c>
      <c r="U3711" t="s">
        <v>9141</v>
      </c>
    </row>
    <row r="3712" spans="1:21" x14ac:dyDescent="0.2">
      <c r="A3712">
        <v>976</v>
      </c>
      <c r="B3712" t="s">
        <v>1697</v>
      </c>
      <c r="C3712" t="s">
        <v>19794</v>
      </c>
      <c r="D3712" t="s">
        <v>5202</v>
      </c>
      <c r="E3712" t="s">
        <v>20879</v>
      </c>
      <c r="F3712" t="s">
        <v>7919</v>
      </c>
      <c r="G3712" t="s">
        <v>9087</v>
      </c>
      <c r="H3712" t="s">
        <v>4174</v>
      </c>
      <c r="I3712" t="s">
        <v>22206</v>
      </c>
      <c r="J3712" t="s">
        <v>5823</v>
      </c>
      <c r="K3712" t="s">
        <v>6121</v>
      </c>
      <c r="L3712" t="s">
        <v>19795</v>
      </c>
      <c r="M3712" t="s">
        <v>19796</v>
      </c>
      <c r="O3712" t="s">
        <v>6616</v>
      </c>
      <c r="P3712">
        <v>57</v>
      </c>
      <c r="S3712" t="s">
        <v>19797</v>
      </c>
      <c r="T3712" t="s">
        <v>19797</v>
      </c>
      <c r="U3712" t="s">
        <v>19797</v>
      </c>
    </row>
    <row r="3713" spans="1:21" x14ac:dyDescent="0.2">
      <c r="A3713">
        <v>977</v>
      </c>
      <c r="B3713" t="s">
        <v>1697</v>
      </c>
      <c r="C3713" t="s">
        <v>19798</v>
      </c>
      <c r="D3713" t="s">
        <v>5202</v>
      </c>
      <c r="E3713" t="s">
        <v>20879</v>
      </c>
      <c r="F3713" t="s">
        <v>7919</v>
      </c>
      <c r="G3713" t="s">
        <v>8942</v>
      </c>
      <c r="H3713" t="s">
        <v>4174</v>
      </c>
      <c r="I3713" t="s">
        <v>22206</v>
      </c>
      <c r="J3713" t="s">
        <v>5823</v>
      </c>
      <c r="K3713" t="s">
        <v>6121</v>
      </c>
      <c r="L3713" t="s">
        <v>19799</v>
      </c>
      <c r="M3713" t="s">
        <v>19800</v>
      </c>
      <c r="O3713" t="s">
        <v>6616</v>
      </c>
      <c r="P3713">
        <v>57</v>
      </c>
      <c r="S3713" t="s">
        <v>19797</v>
      </c>
      <c r="T3713" t="s">
        <v>19797</v>
      </c>
      <c r="U3713" t="s">
        <v>19797</v>
      </c>
    </row>
    <row r="3714" spans="1:21" x14ac:dyDescent="0.2">
      <c r="A3714">
        <v>978</v>
      </c>
      <c r="B3714" t="s">
        <v>1697</v>
      </c>
      <c r="C3714" t="s">
        <v>19801</v>
      </c>
      <c r="D3714" t="s">
        <v>4678</v>
      </c>
      <c r="E3714" t="s">
        <v>20884</v>
      </c>
      <c r="F3714" t="s">
        <v>7954</v>
      </c>
      <c r="G3714" t="s">
        <v>3465</v>
      </c>
      <c r="H3714" t="s">
        <v>4174</v>
      </c>
      <c r="I3714" t="s">
        <v>22206</v>
      </c>
      <c r="J3714" t="s">
        <v>5823</v>
      </c>
      <c r="K3714" t="s">
        <v>6121</v>
      </c>
      <c r="L3714" t="s">
        <v>19802</v>
      </c>
      <c r="M3714" t="s">
        <v>19803</v>
      </c>
      <c r="O3714" t="s">
        <v>6616</v>
      </c>
      <c r="P3714">
        <v>57</v>
      </c>
      <c r="S3714" t="s">
        <v>19804</v>
      </c>
      <c r="T3714" t="s">
        <v>19804</v>
      </c>
      <c r="U3714" t="s">
        <v>19804</v>
      </c>
    </row>
    <row r="3715" spans="1:21" x14ac:dyDescent="0.2">
      <c r="A3715">
        <v>979</v>
      </c>
      <c r="B3715" t="s">
        <v>1697</v>
      </c>
      <c r="C3715" t="s">
        <v>19805</v>
      </c>
      <c r="D3715" t="s">
        <v>4678</v>
      </c>
      <c r="E3715" t="s">
        <v>20884</v>
      </c>
      <c r="F3715" t="s">
        <v>7954</v>
      </c>
      <c r="G3715" t="s">
        <v>3625</v>
      </c>
      <c r="H3715" t="s">
        <v>21477</v>
      </c>
      <c r="I3715" t="s">
        <v>22206</v>
      </c>
      <c r="J3715" t="s">
        <v>5823</v>
      </c>
      <c r="K3715" t="s">
        <v>6121</v>
      </c>
      <c r="L3715" t="s">
        <v>19806</v>
      </c>
      <c r="M3715" t="s">
        <v>19807</v>
      </c>
      <c r="O3715" t="s">
        <v>6616</v>
      </c>
      <c r="P3715">
        <v>57</v>
      </c>
      <c r="S3715" t="s">
        <v>19808</v>
      </c>
      <c r="T3715" t="s">
        <v>19808</v>
      </c>
      <c r="U3715" t="s">
        <v>19808</v>
      </c>
    </row>
    <row r="3716" spans="1:21" x14ac:dyDescent="0.2">
      <c r="A3716">
        <v>980</v>
      </c>
      <c r="B3716" t="s">
        <v>1697</v>
      </c>
      <c r="C3716" t="s">
        <v>6670</v>
      </c>
      <c r="D3716" t="s">
        <v>5202</v>
      </c>
      <c r="E3716" t="s">
        <v>20879</v>
      </c>
      <c r="F3716" t="s">
        <v>7919</v>
      </c>
      <c r="G3716" t="s">
        <v>17436</v>
      </c>
      <c r="H3716" t="s">
        <v>4174</v>
      </c>
      <c r="I3716" t="s">
        <v>22206</v>
      </c>
      <c r="J3716" t="s">
        <v>5823</v>
      </c>
      <c r="K3716" t="s">
        <v>6121</v>
      </c>
      <c r="L3716" t="s">
        <v>6671</v>
      </c>
      <c r="M3716" t="s">
        <v>6672</v>
      </c>
      <c r="N3716" t="s">
        <v>19809</v>
      </c>
      <c r="O3716" t="s">
        <v>5370</v>
      </c>
      <c r="P3716">
        <v>52</v>
      </c>
      <c r="S3716" t="s">
        <v>19810</v>
      </c>
      <c r="T3716" t="s">
        <v>19810</v>
      </c>
      <c r="U3716" t="s">
        <v>19810</v>
      </c>
    </row>
    <row r="3717" spans="1:21" x14ac:dyDescent="0.2">
      <c r="A3717">
        <v>981</v>
      </c>
      <c r="B3717" t="s">
        <v>1697</v>
      </c>
      <c r="C3717" t="s">
        <v>19811</v>
      </c>
      <c r="D3717" t="s">
        <v>5202</v>
      </c>
      <c r="E3717" t="s">
        <v>20878</v>
      </c>
      <c r="F3717" t="s">
        <v>7919</v>
      </c>
      <c r="G3717" t="s">
        <v>21792</v>
      </c>
      <c r="H3717" t="s">
        <v>4174</v>
      </c>
      <c r="I3717" t="s">
        <v>22206</v>
      </c>
      <c r="J3717" t="s">
        <v>5823</v>
      </c>
      <c r="K3717" t="s">
        <v>6121</v>
      </c>
      <c r="L3717" t="s">
        <v>19812</v>
      </c>
      <c r="M3717" t="s">
        <v>19813</v>
      </c>
      <c r="O3717" t="s">
        <v>5370</v>
      </c>
      <c r="P3717">
        <v>52</v>
      </c>
      <c r="S3717" t="s">
        <v>10328</v>
      </c>
      <c r="T3717" t="s">
        <v>10328</v>
      </c>
      <c r="U3717" t="s">
        <v>10328</v>
      </c>
    </row>
    <row r="3718" spans="1:21" x14ac:dyDescent="0.2">
      <c r="A3718">
        <v>982</v>
      </c>
      <c r="B3718" t="s">
        <v>1697</v>
      </c>
      <c r="C3718" t="s">
        <v>19814</v>
      </c>
      <c r="D3718" t="s">
        <v>5202</v>
      </c>
      <c r="E3718" t="s">
        <v>20878</v>
      </c>
      <c r="F3718" t="s">
        <v>7919</v>
      </c>
      <c r="G3718" t="s">
        <v>8100</v>
      </c>
      <c r="H3718" t="s">
        <v>4174</v>
      </c>
      <c r="I3718" t="s">
        <v>22206</v>
      </c>
      <c r="J3718" t="s">
        <v>5823</v>
      </c>
      <c r="K3718" t="s">
        <v>6121</v>
      </c>
      <c r="L3718" t="s">
        <v>19815</v>
      </c>
      <c r="M3718" t="s">
        <v>19816</v>
      </c>
      <c r="O3718" t="s">
        <v>20887</v>
      </c>
      <c r="P3718">
        <v>112</v>
      </c>
      <c r="S3718" t="s">
        <v>10692</v>
      </c>
      <c r="T3718" t="s">
        <v>10692</v>
      </c>
      <c r="U3718" t="s">
        <v>10692</v>
      </c>
    </row>
    <row r="3719" spans="1:21" x14ac:dyDescent="0.2">
      <c r="A3719">
        <v>983</v>
      </c>
      <c r="B3719" t="s">
        <v>1697</v>
      </c>
      <c r="C3719" t="s">
        <v>19817</v>
      </c>
      <c r="D3719" t="s">
        <v>4678</v>
      </c>
      <c r="E3719" t="s">
        <v>20884</v>
      </c>
      <c r="F3719" t="s">
        <v>7954</v>
      </c>
      <c r="G3719" t="s">
        <v>3747</v>
      </c>
      <c r="H3719" t="s">
        <v>4174</v>
      </c>
      <c r="I3719" t="s">
        <v>22206</v>
      </c>
      <c r="J3719" t="s">
        <v>5823</v>
      </c>
      <c r="K3719" t="s">
        <v>3921</v>
      </c>
      <c r="L3719" t="s">
        <v>19818</v>
      </c>
      <c r="M3719" t="s">
        <v>19819</v>
      </c>
      <c r="O3719" t="s">
        <v>5370</v>
      </c>
      <c r="P3719">
        <v>52</v>
      </c>
      <c r="S3719" t="s">
        <v>11214</v>
      </c>
      <c r="T3719" t="s">
        <v>11214</v>
      </c>
      <c r="U3719" t="s">
        <v>11214</v>
      </c>
    </row>
    <row r="3720" spans="1:21" x14ac:dyDescent="0.2">
      <c r="A3720">
        <v>984</v>
      </c>
      <c r="B3720" t="s">
        <v>1697</v>
      </c>
      <c r="C3720" t="s">
        <v>19820</v>
      </c>
      <c r="D3720" t="s">
        <v>19821</v>
      </c>
      <c r="F3720" t="s">
        <v>3510</v>
      </c>
      <c r="G3720" t="s">
        <v>7254</v>
      </c>
      <c r="H3720" t="s">
        <v>8227</v>
      </c>
      <c r="I3720" t="s">
        <v>19822</v>
      </c>
      <c r="J3720" t="s">
        <v>4024</v>
      </c>
      <c r="K3720" t="s">
        <v>3545</v>
      </c>
      <c r="L3720" t="s">
        <v>19823</v>
      </c>
      <c r="M3720" t="s">
        <v>19824</v>
      </c>
      <c r="O3720" t="s">
        <v>6551</v>
      </c>
      <c r="P3720">
        <v>55</v>
      </c>
      <c r="Q3720" t="s">
        <v>5178</v>
      </c>
      <c r="R3720">
        <v>151</v>
      </c>
      <c r="S3720" t="s">
        <v>10631</v>
      </c>
      <c r="T3720" t="s">
        <v>10631</v>
      </c>
      <c r="U3720" t="s">
        <v>19825</v>
      </c>
    </row>
    <row r="3721" spans="1:21" x14ac:dyDescent="0.2">
      <c r="A3721">
        <v>985</v>
      </c>
      <c r="B3721" t="s">
        <v>1697</v>
      </c>
      <c r="C3721" t="s">
        <v>19826</v>
      </c>
      <c r="D3721" t="s">
        <v>19827</v>
      </c>
      <c r="F3721" t="s">
        <v>6012</v>
      </c>
      <c r="G3721" t="s">
        <v>3387</v>
      </c>
      <c r="H3721" t="s">
        <v>8172</v>
      </c>
      <c r="I3721" t="s">
        <v>12775</v>
      </c>
      <c r="J3721" t="s">
        <v>3963</v>
      </c>
      <c r="K3721" t="s">
        <v>3545</v>
      </c>
      <c r="L3721" t="s">
        <v>19828</v>
      </c>
      <c r="M3721" t="s">
        <v>19829</v>
      </c>
      <c r="O3721" t="s">
        <v>5370</v>
      </c>
      <c r="P3721">
        <v>52</v>
      </c>
      <c r="Q3721" t="s">
        <v>5178</v>
      </c>
      <c r="R3721">
        <v>150</v>
      </c>
      <c r="S3721" t="s">
        <v>10116</v>
      </c>
      <c r="T3721" t="s">
        <v>10116</v>
      </c>
      <c r="U3721" t="s">
        <v>9005</v>
      </c>
    </row>
    <row r="3722" spans="1:21" x14ac:dyDescent="0.2">
      <c r="A3722">
        <v>986</v>
      </c>
      <c r="B3722" t="s">
        <v>1697</v>
      </c>
      <c r="C3722" t="s">
        <v>19830</v>
      </c>
      <c r="D3722" t="s">
        <v>5438</v>
      </c>
      <c r="F3722" t="s">
        <v>3585</v>
      </c>
      <c r="G3722" t="s">
        <v>3387</v>
      </c>
      <c r="H3722" t="s">
        <v>8172</v>
      </c>
      <c r="I3722" t="s">
        <v>5631</v>
      </c>
      <c r="J3722" t="s">
        <v>3628</v>
      </c>
      <c r="K3722" t="s">
        <v>3545</v>
      </c>
      <c r="L3722" t="s">
        <v>19831</v>
      </c>
      <c r="M3722" t="s">
        <v>19832</v>
      </c>
      <c r="O3722" t="s">
        <v>5396</v>
      </c>
      <c r="P3722">
        <v>53</v>
      </c>
      <c r="Q3722" t="s">
        <v>5178</v>
      </c>
      <c r="R3722">
        <v>150</v>
      </c>
      <c r="S3722" t="s">
        <v>19737</v>
      </c>
      <c r="T3722" t="s">
        <v>19737</v>
      </c>
      <c r="U3722" t="s">
        <v>3674</v>
      </c>
    </row>
    <row r="3723" spans="1:21" x14ac:dyDescent="0.2">
      <c r="A3723">
        <v>987</v>
      </c>
      <c r="B3723" t="s">
        <v>1697</v>
      </c>
      <c r="C3723" t="s">
        <v>19833</v>
      </c>
      <c r="D3723" t="s">
        <v>19834</v>
      </c>
      <c r="F3723" t="s">
        <v>3585</v>
      </c>
      <c r="G3723" t="s">
        <v>3625</v>
      </c>
      <c r="H3723" t="s">
        <v>4174</v>
      </c>
      <c r="I3723" t="s">
        <v>5631</v>
      </c>
      <c r="J3723" t="s">
        <v>3679</v>
      </c>
      <c r="K3723" t="s">
        <v>6121</v>
      </c>
      <c r="L3723" t="s">
        <v>19835</v>
      </c>
      <c r="M3723" t="s">
        <v>19836</v>
      </c>
      <c r="O3723" t="s">
        <v>5326</v>
      </c>
      <c r="P3723">
        <v>56</v>
      </c>
      <c r="Q3723" t="s">
        <v>5178</v>
      </c>
      <c r="R3723">
        <v>150</v>
      </c>
      <c r="S3723" t="s">
        <v>9137</v>
      </c>
      <c r="T3723" t="s">
        <v>10262</v>
      </c>
      <c r="U3723" t="s">
        <v>10262</v>
      </c>
    </row>
    <row r="3724" spans="1:21" x14ac:dyDescent="0.2">
      <c r="A3724">
        <v>988</v>
      </c>
      <c r="B3724" t="s">
        <v>1697</v>
      </c>
      <c r="C3724" t="s">
        <v>19837</v>
      </c>
      <c r="D3724" t="s">
        <v>19838</v>
      </c>
      <c r="F3724" t="s">
        <v>7046</v>
      </c>
      <c r="G3724" t="s">
        <v>16766</v>
      </c>
      <c r="H3724" t="s">
        <v>3421</v>
      </c>
      <c r="I3724" t="s">
        <v>22206</v>
      </c>
      <c r="J3724" t="s">
        <v>5823</v>
      </c>
      <c r="K3724" t="s">
        <v>3921</v>
      </c>
      <c r="L3724" t="s">
        <v>19839</v>
      </c>
      <c r="M3724" t="s">
        <v>19840</v>
      </c>
      <c r="N3724" t="s">
        <v>5419</v>
      </c>
    </row>
    <row r="3725" spans="1:21" x14ac:dyDescent="0.2">
      <c r="A3725">
        <v>989</v>
      </c>
      <c r="B3725" t="s">
        <v>1697</v>
      </c>
      <c r="C3725" t="s">
        <v>19841</v>
      </c>
      <c r="D3725" t="s">
        <v>19842</v>
      </c>
      <c r="F3725" t="s">
        <v>4242</v>
      </c>
      <c r="G3725" t="s">
        <v>4098</v>
      </c>
      <c r="H3725" t="s">
        <v>4243</v>
      </c>
      <c r="I3725" t="s">
        <v>22207</v>
      </c>
      <c r="J3725" t="s">
        <v>19843</v>
      </c>
      <c r="K3725" t="s">
        <v>4150</v>
      </c>
      <c r="L3725" t="s">
        <v>19844</v>
      </c>
      <c r="M3725" t="s">
        <v>19845</v>
      </c>
      <c r="N3725" t="s">
        <v>3394</v>
      </c>
      <c r="O3725" t="s">
        <v>3395</v>
      </c>
      <c r="P3725">
        <v>90</v>
      </c>
      <c r="Q3725" t="s">
        <v>3396</v>
      </c>
      <c r="R3725">
        <v>213</v>
      </c>
      <c r="S3725" t="s">
        <v>6452</v>
      </c>
      <c r="T3725" t="s">
        <v>6452</v>
      </c>
      <c r="U3725" t="s">
        <v>6452</v>
      </c>
    </row>
    <row r="3726" spans="1:21" x14ac:dyDescent="0.2">
      <c r="A3726">
        <v>990</v>
      </c>
      <c r="B3726" t="s">
        <v>3416</v>
      </c>
      <c r="C3726" t="s">
        <v>1969</v>
      </c>
      <c r="D3726" t="s">
        <v>19834</v>
      </c>
      <c r="F3726" t="s">
        <v>3419</v>
      </c>
      <c r="G3726" t="s">
        <v>3420</v>
      </c>
      <c r="H3726" t="s">
        <v>3421</v>
      </c>
      <c r="I3726" t="s">
        <v>22206</v>
      </c>
      <c r="J3726" t="s">
        <v>5823</v>
      </c>
      <c r="K3726" t="s">
        <v>5340</v>
      </c>
      <c r="L3726" t="s">
        <v>19846</v>
      </c>
      <c r="M3726" t="s">
        <v>19847</v>
      </c>
      <c r="S3726" t="s">
        <v>5810</v>
      </c>
      <c r="T3726" t="s">
        <v>5810</v>
      </c>
      <c r="U3726" t="s">
        <v>5810</v>
      </c>
    </row>
    <row r="3727" spans="1:21" x14ac:dyDescent="0.2">
      <c r="A3727">
        <v>991</v>
      </c>
      <c r="B3727" t="s">
        <v>1697</v>
      </c>
      <c r="C3727" t="s">
        <v>19848</v>
      </c>
      <c r="D3727" t="s">
        <v>5438</v>
      </c>
      <c r="F3727" t="s">
        <v>3585</v>
      </c>
      <c r="G3727" t="s">
        <v>11488</v>
      </c>
      <c r="H3727" t="s">
        <v>3421</v>
      </c>
      <c r="I3727" t="s">
        <v>22206</v>
      </c>
      <c r="J3727" t="s">
        <v>5823</v>
      </c>
      <c r="K3727" t="s">
        <v>3545</v>
      </c>
      <c r="L3727" t="s">
        <v>19849</v>
      </c>
      <c r="M3727" t="s">
        <v>19850</v>
      </c>
      <c r="N3727" t="s">
        <v>19851</v>
      </c>
      <c r="S3727" t="s">
        <v>19852</v>
      </c>
      <c r="T3727" t="s">
        <v>19852</v>
      </c>
      <c r="U3727" t="s">
        <v>19852</v>
      </c>
    </row>
    <row r="3728" spans="1:21" x14ac:dyDescent="0.2">
      <c r="A3728">
        <v>992</v>
      </c>
      <c r="B3728" t="s">
        <v>1697</v>
      </c>
      <c r="C3728" t="s">
        <v>19853</v>
      </c>
      <c r="D3728" t="s">
        <v>5202</v>
      </c>
      <c r="E3728" t="s">
        <v>20879</v>
      </c>
      <c r="F3728" t="s">
        <v>7919</v>
      </c>
      <c r="G3728" t="s">
        <v>5888</v>
      </c>
      <c r="H3728" t="s">
        <v>4174</v>
      </c>
      <c r="I3728" t="s">
        <v>22206</v>
      </c>
      <c r="J3728" t="s">
        <v>5823</v>
      </c>
      <c r="K3728" t="s">
        <v>3921</v>
      </c>
      <c r="L3728" t="s">
        <v>19854</v>
      </c>
      <c r="M3728" t="s">
        <v>19855</v>
      </c>
      <c r="O3728" t="s">
        <v>5263</v>
      </c>
      <c r="P3728">
        <v>54</v>
      </c>
      <c r="S3728" t="s">
        <v>11135</v>
      </c>
      <c r="T3728" t="s">
        <v>11135</v>
      </c>
      <c r="U3728" t="s">
        <v>11135</v>
      </c>
    </row>
    <row r="3729" spans="1:21" x14ac:dyDescent="0.2">
      <c r="A3729">
        <v>993</v>
      </c>
      <c r="B3729" t="s">
        <v>1697</v>
      </c>
      <c r="C3729" t="s">
        <v>19856</v>
      </c>
      <c r="D3729" t="s">
        <v>5202</v>
      </c>
      <c r="E3729" t="s">
        <v>20879</v>
      </c>
      <c r="F3729" t="s">
        <v>7919</v>
      </c>
      <c r="G3729" t="s">
        <v>3387</v>
      </c>
      <c r="H3729" t="s">
        <v>4174</v>
      </c>
      <c r="I3729" t="s">
        <v>22206</v>
      </c>
      <c r="J3729" t="s">
        <v>5823</v>
      </c>
      <c r="K3729" t="s">
        <v>3422</v>
      </c>
      <c r="L3729" t="s">
        <v>19857</v>
      </c>
      <c r="M3729" t="s">
        <v>19858</v>
      </c>
      <c r="O3729" t="s">
        <v>6616</v>
      </c>
      <c r="P3729">
        <v>57</v>
      </c>
      <c r="S3729" t="s">
        <v>19859</v>
      </c>
      <c r="T3729" t="s">
        <v>19859</v>
      </c>
      <c r="U3729" t="s">
        <v>19859</v>
      </c>
    </row>
    <row r="3730" spans="1:21" x14ac:dyDescent="0.2">
      <c r="A3730">
        <v>994</v>
      </c>
      <c r="B3730" t="s">
        <v>1697</v>
      </c>
      <c r="C3730" t="s">
        <v>19860</v>
      </c>
      <c r="D3730" t="s">
        <v>5202</v>
      </c>
      <c r="E3730" t="s">
        <v>20879</v>
      </c>
      <c r="F3730" t="s">
        <v>7919</v>
      </c>
      <c r="G3730" t="s">
        <v>6905</v>
      </c>
      <c r="H3730" t="s">
        <v>4174</v>
      </c>
      <c r="I3730" t="s">
        <v>8764</v>
      </c>
      <c r="J3730" t="s">
        <v>10118</v>
      </c>
      <c r="K3730" t="s">
        <v>6121</v>
      </c>
      <c r="L3730" t="s">
        <v>19861</v>
      </c>
      <c r="M3730" t="s">
        <v>19862</v>
      </c>
      <c r="O3730" t="s">
        <v>20887</v>
      </c>
      <c r="P3730">
        <v>112</v>
      </c>
      <c r="Q3730" t="s">
        <v>5178</v>
      </c>
      <c r="R3730">
        <v>151</v>
      </c>
      <c r="S3730" t="s">
        <v>6022</v>
      </c>
      <c r="T3730" t="s">
        <v>4799</v>
      </c>
      <c r="U3730" t="s">
        <v>4799</v>
      </c>
    </row>
    <row r="3731" spans="1:21" x14ac:dyDescent="0.2">
      <c r="A3731">
        <v>995</v>
      </c>
      <c r="B3731" t="s">
        <v>1697</v>
      </c>
      <c r="C3731" t="s">
        <v>19863</v>
      </c>
      <c r="D3731" t="s">
        <v>5202</v>
      </c>
      <c r="E3731" t="s">
        <v>20879</v>
      </c>
      <c r="F3731" t="s">
        <v>7919</v>
      </c>
      <c r="G3731" t="s">
        <v>3387</v>
      </c>
      <c r="H3731" t="s">
        <v>4174</v>
      </c>
      <c r="I3731" t="s">
        <v>22206</v>
      </c>
      <c r="J3731" t="s">
        <v>5823</v>
      </c>
      <c r="K3731" t="s">
        <v>3422</v>
      </c>
      <c r="L3731" t="s">
        <v>19864</v>
      </c>
      <c r="M3731" t="s">
        <v>19865</v>
      </c>
      <c r="O3731" t="s">
        <v>6616</v>
      </c>
      <c r="P3731">
        <v>57</v>
      </c>
      <c r="S3731" t="s">
        <v>19859</v>
      </c>
      <c r="T3731" t="s">
        <v>19859</v>
      </c>
      <c r="U3731" t="s">
        <v>19859</v>
      </c>
    </row>
    <row r="3732" spans="1:21" x14ac:dyDescent="0.2">
      <c r="A3732">
        <v>996</v>
      </c>
      <c r="B3732" t="s">
        <v>1697</v>
      </c>
      <c r="C3732" t="s">
        <v>19866</v>
      </c>
      <c r="D3732" t="s">
        <v>5202</v>
      </c>
      <c r="E3732" t="s">
        <v>20879</v>
      </c>
      <c r="F3732" t="s">
        <v>7919</v>
      </c>
      <c r="G3732" t="s">
        <v>5888</v>
      </c>
      <c r="H3732" t="s">
        <v>4174</v>
      </c>
      <c r="I3732" t="s">
        <v>22206</v>
      </c>
      <c r="J3732" t="s">
        <v>5823</v>
      </c>
      <c r="K3732" t="s">
        <v>3422</v>
      </c>
      <c r="L3732" t="s">
        <v>19867</v>
      </c>
      <c r="M3732" t="s">
        <v>19868</v>
      </c>
      <c r="O3732" t="s">
        <v>5263</v>
      </c>
      <c r="P3732">
        <v>54</v>
      </c>
      <c r="S3732" t="s">
        <v>9467</v>
      </c>
      <c r="T3732" t="s">
        <v>9467</v>
      </c>
      <c r="U3732" t="s">
        <v>9467</v>
      </c>
    </row>
    <row r="3733" spans="1:21" x14ac:dyDescent="0.2">
      <c r="A3733">
        <v>997</v>
      </c>
      <c r="B3733" t="s">
        <v>1697</v>
      </c>
      <c r="C3733" t="s">
        <v>19869</v>
      </c>
      <c r="D3733" t="s">
        <v>5202</v>
      </c>
      <c r="E3733" t="s">
        <v>20879</v>
      </c>
      <c r="F3733" t="s">
        <v>7919</v>
      </c>
      <c r="G3733" t="s">
        <v>6905</v>
      </c>
      <c r="H3733" t="s">
        <v>4174</v>
      </c>
      <c r="I3733" t="s">
        <v>22206</v>
      </c>
      <c r="J3733" t="s">
        <v>5823</v>
      </c>
      <c r="K3733" t="s">
        <v>5340</v>
      </c>
      <c r="L3733" t="s">
        <v>19870</v>
      </c>
      <c r="M3733" t="s">
        <v>19871</v>
      </c>
      <c r="O3733" t="s">
        <v>5263</v>
      </c>
      <c r="P3733">
        <v>54</v>
      </c>
      <c r="S3733" t="s">
        <v>11307</v>
      </c>
      <c r="T3733" t="s">
        <v>11307</v>
      </c>
      <c r="U3733" t="s">
        <v>11307</v>
      </c>
    </row>
    <row r="3734" spans="1:21" x14ac:dyDescent="0.2">
      <c r="A3734">
        <v>998</v>
      </c>
      <c r="B3734" t="s">
        <v>1697</v>
      </c>
      <c r="C3734" t="s">
        <v>19872</v>
      </c>
      <c r="D3734" t="s">
        <v>5202</v>
      </c>
      <c r="E3734" t="s">
        <v>20879</v>
      </c>
      <c r="F3734" t="s">
        <v>7919</v>
      </c>
      <c r="G3734" t="s">
        <v>5547</v>
      </c>
      <c r="H3734" t="s">
        <v>4174</v>
      </c>
      <c r="I3734" t="s">
        <v>22206</v>
      </c>
      <c r="J3734" t="s">
        <v>5823</v>
      </c>
      <c r="K3734" t="s">
        <v>3391</v>
      </c>
      <c r="L3734" t="s">
        <v>19873</v>
      </c>
      <c r="M3734" t="s">
        <v>19874</v>
      </c>
      <c r="O3734" t="s">
        <v>5263</v>
      </c>
      <c r="P3734">
        <v>54</v>
      </c>
      <c r="S3734" t="s">
        <v>17105</v>
      </c>
      <c r="T3734" t="s">
        <v>17105</v>
      </c>
      <c r="U3734" t="s">
        <v>17105</v>
      </c>
    </row>
    <row r="3735" spans="1:21" x14ac:dyDescent="0.2">
      <c r="A3735">
        <v>999</v>
      </c>
      <c r="B3735" t="s">
        <v>1697</v>
      </c>
      <c r="C3735" t="s">
        <v>19875</v>
      </c>
      <c r="D3735" t="s">
        <v>19876</v>
      </c>
      <c r="F3735" t="s">
        <v>19877</v>
      </c>
      <c r="G3735" t="s">
        <v>7787</v>
      </c>
      <c r="H3735" t="s">
        <v>7788</v>
      </c>
      <c r="I3735" t="s">
        <v>22206</v>
      </c>
      <c r="J3735" t="s">
        <v>5823</v>
      </c>
      <c r="K3735" t="s">
        <v>3422</v>
      </c>
      <c r="L3735" t="s">
        <v>19878</v>
      </c>
      <c r="M3735" t="s">
        <v>19879</v>
      </c>
      <c r="N3735" t="s">
        <v>19880</v>
      </c>
    </row>
    <row r="3736" spans="1:21" x14ac:dyDescent="0.2">
      <c r="A3736">
        <v>9999</v>
      </c>
      <c r="B3736" t="s">
        <v>1697</v>
      </c>
      <c r="C3736" t="s">
        <v>19881</v>
      </c>
      <c r="D3736" t="s">
        <v>19882</v>
      </c>
      <c r="F3736" t="s">
        <v>19883</v>
      </c>
      <c r="G3736" t="s">
        <v>6236</v>
      </c>
      <c r="H3736" t="s">
        <v>6237</v>
      </c>
      <c r="I3736" t="s">
        <v>22206</v>
      </c>
      <c r="J3736" t="s">
        <v>5823</v>
      </c>
      <c r="K3736" t="s">
        <v>4107</v>
      </c>
      <c r="L3736" t="s">
        <v>19884</v>
      </c>
      <c r="M3736" t="s">
        <v>19884</v>
      </c>
      <c r="N3736" t="s">
        <v>19885</v>
      </c>
      <c r="O3736" t="s">
        <v>19886</v>
      </c>
      <c r="P3736">
        <v>47</v>
      </c>
    </row>
    <row r="3737" spans="1:21" x14ac:dyDescent="0.2">
      <c r="A3737">
        <v>4170</v>
      </c>
      <c r="B3737" t="s">
        <v>1697</v>
      </c>
      <c r="C3737" t="s">
        <v>3164</v>
      </c>
      <c r="D3737" t="s">
        <v>19887</v>
      </c>
      <c r="F3737" t="s">
        <v>6272</v>
      </c>
      <c r="G3737" t="s">
        <v>3387</v>
      </c>
      <c r="H3737" t="s">
        <v>7863</v>
      </c>
      <c r="I3737" t="s">
        <v>6272</v>
      </c>
      <c r="J3737" t="s">
        <v>4099</v>
      </c>
      <c r="K3737" t="s">
        <v>7819</v>
      </c>
      <c r="L3737" t="s">
        <v>19888</v>
      </c>
      <c r="M3737" t="s">
        <v>19889</v>
      </c>
      <c r="N3737" t="s">
        <v>4529</v>
      </c>
      <c r="O3737" t="s">
        <v>3605</v>
      </c>
      <c r="P3737">
        <v>7</v>
      </c>
      <c r="Q3737" t="s">
        <v>3396</v>
      </c>
      <c r="R3737">
        <v>211</v>
      </c>
    </row>
    <row r="3738" spans="1:21" x14ac:dyDescent="0.2">
      <c r="A3738">
        <v>4143</v>
      </c>
      <c r="B3738" t="s">
        <v>1697</v>
      </c>
      <c r="C3738" t="s">
        <v>3194</v>
      </c>
      <c r="D3738" t="s">
        <v>19890</v>
      </c>
      <c r="F3738" t="s">
        <v>3595</v>
      </c>
      <c r="G3738" t="s">
        <v>3387</v>
      </c>
      <c r="H3738" t="s">
        <v>7147</v>
      </c>
      <c r="I3738" t="s">
        <v>3595</v>
      </c>
      <c r="J3738" t="s">
        <v>4099</v>
      </c>
      <c r="K3738" t="s">
        <v>4150</v>
      </c>
      <c r="L3738" t="s">
        <v>19891</v>
      </c>
      <c r="M3738" t="s">
        <v>19892</v>
      </c>
      <c r="O3738" t="s">
        <v>3718</v>
      </c>
      <c r="P3738">
        <v>94</v>
      </c>
      <c r="Q3738" t="s">
        <v>3396</v>
      </c>
      <c r="R3738">
        <v>208</v>
      </c>
    </row>
    <row r="3739" spans="1:21" x14ac:dyDescent="0.2">
      <c r="A3739">
        <v>4144</v>
      </c>
      <c r="B3739" t="s">
        <v>1697</v>
      </c>
      <c r="C3739" t="s">
        <v>3178</v>
      </c>
      <c r="D3739" t="s">
        <v>19893</v>
      </c>
      <c r="F3739" t="s">
        <v>19894</v>
      </c>
      <c r="G3739" t="s">
        <v>3387</v>
      </c>
      <c r="H3739" t="s">
        <v>3763</v>
      </c>
      <c r="I3739" t="s">
        <v>3495</v>
      </c>
      <c r="J3739" t="s">
        <v>4099</v>
      </c>
      <c r="K3739" t="s">
        <v>7819</v>
      </c>
      <c r="L3739" t="s">
        <v>19895</v>
      </c>
      <c r="M3739" t="s">
        <v>19896</v>
      </c>
      <c r="N3739" t="s">
        <v>3394</v>
      </c>
      <c r="O3739" t="s">
        <v>3453</v>
      </c>
      <c r="P3739">
        <v>12</v>
      </c>
    </row>
    <row r="3740" spans="1:21" x14ac:dyDescent="0.2">
      <c r="A3740">
        <v>4014</v>
      </c>
      <c r="B3740" t="s">
        <v>1697</v>
      </c>
      <c r="C3740" t="s">
        <v>19897</v>
      </c>
      <c r="D3740" t="s">
        <v>19898</v>
      </c>
      <c r="I3740" t="s">
        <v>7809</v>
      </c>
      <c r="J3740" t="s">
        <v>4383</v>
      </c>
      <c r="K3740" t="s">
        <v>4150</v>
      </c>
      <c r="L3740" t="s">
        <v>19899</v>
      </c>
      <c r="M3740" t="s">
        <v>19900</v>
      </c>
      <c r="N3740" t="s">
        <v>3433</v>
      </c>
    </row>
    <row r="3741" spans="1:21" x14ac:dyDescent="0.2">
      <c r="A3741">
        <v>4011</v>
      </c>
      <c r="B3741" t="s">
        <v>1697</v>
      </c>
      <c r="C3741" t="s">
        <v>19901</v>
      </c>
      <c r="D3741" t="s">
        <v>19902</v>
      </c>
      <c r="I3741" t="s">
        <v>4761</v>
      </c>
      <c r="J3741" t="s">
        <v>4383</v>
      </c>
      <c r="K3741" t="s">
        <v>4150</v>
      </c>
      <c r="L3741" t="s">
        <v>19903</v>
      </c>
      <c r="M3741" t="s">
        <v>19904</v>
      </c>
      <c r="N3741" t="s">
        <v>3433</v>
      </c>
    </row>
    <row r="3742" spans="1:21" x14ac:dyDescent="0.2">
      <c r="A3742">
        <v>4171</v>
      </c>
      <c r="B3742" t="s">
        <v>1697</v>
      </c>
      <c r="C3742" t="s">
        <v>9074</v>
      </c>
      <c r="D3742" t="s">
        <v>19905</v>
      </c>
      <c r="F3742" t="s">
        <v>6926</v>
      </c>
      <c r="G3742" t="s">
        <v>11318</v>
      </c>
      <c r="H3742" t="s">
        <v>21454</v>
      </c>
      <c r="I3742" t="s">
        <v>8790</v>
      </c>
      <c r="J3742" t="s">
        <v>4099</v>
      </c>
      <c r="K3742" t="s">
        <v>3430</v>
      </c>
      <c r="L3742" t="s">
        <v>19906</v>
      </c>
      <c r="M3742" t="s">
        <v>19907</v>
      </c>
      <c r="O3742" t="s">
        <v>8959</v>
      </c>
      <c r="P3742">
        <v>49</v>
      </c>
    </row>
    <row r="3743" spans="1:21" x14ac:dyDescent="0.2">
      <c r="A3743">
        <v>4390</v>
      </c>
      <c r="B3743" t="s">
        <v>1697</v>
      </c>
      <c r="C3743" t="s">
        <v>19908</v>
      </c>
      <c r="D3743" t="s">
        <v>19909</v>
      </c>
      <c r="F3743" t="s">
        <v>3833</v>
      </c>
      <c r="G3743" t="s">
        <v>3535</v>
      </c>
      <c r="H3743" t="s">
        <v>4174</v>
      </c>
      <c r="K3743" t="s">
        <v>5340</v>
      </c>
      <c r="L3743" t="s">
        <v>19910</v>
      </c>
      <c r="M3743" t="s">
        <v>19911</v>
      </c>
      <c r="O3743" t="s">
        <v>5242</v>
      </c>
      <c r="P3743">
        <v>83</v>
      </c>
    </row>
    <row r="3744" spans="1:21" x14ac:dyDescent="0.2">
      <c r="A3744">
        <v>4911</v>
      </c>
      <c r="B3744" t="s">
        <v>1697</v>
      </c>
      <c r="C3744" t="s">
        <v>19912</v>
      </c>
      <c r="D3744" t="s">
        <v>19913</v>
      </c>
      <c r="I3744" t="s">
        <v>6589</v>
      </c>
      <c r="J3744" t="s">
        <v>19914</v>
      </c>
      <c r="K3744" t="s">
        <v>4150</v>
      </c>
      <c r="L3744" t="s">
        <v>19915</v>
      </c>
      <c r="M3744" t="s">
        <v>19916</v>
      </c>
      <c r="Q3744" t="s">
        <v>3396</v>
      </c>
      <c r="R3744">
        <v>200</v>
      </c>
      <c r="S3744" t="s">
        <v>19917</v>
      </c>
      <c r="T3744" t="s">
        <v>19917</v>
      </c>
      <c r="U3744" t="s">
        <v>19917</v>
      </c>
    </row>
    <row r="3745" spans="1:21" x14ac:dyDescent="0.2">
      <c r="A3745">
        <v>4389</v>
      </c>
      <c r="B3745" t="s">
        <v>1697</v>
      </c>
      <c r="C3745" t="s">
        <v>19918</v>
      </c>
      <c r="D3745" t="s">
        <v>19919</v>
      </c>
      <c r="I3745" t="s">
        <v>7909</v>
      </c>
      <c r="J3745" t="s">
        <v>4099</v>
      </c>
      <c r="K3745" t="s">
        <v>4150</v>
      </c>
      <c r="L3745" t="s">
        <v>19920</v>
      </c>
      <c r="M3745" t="s">
        <v>19921</v>
      </c>
      <c r="N3745" t="s">
        <v>19922</v>
      </c>
      <c r="Q3745" t="s">
        <v>3396</v>
      </c>
      <c r="R3745">
        <v>209</v>
      </c>
    </row>
    <row r="3746" spans="1:21" x14ac:dyDescent="0.2">
      <c r="A3746">
        <v>178</v>
      </c>
      <c r="B3746" t="s">
        <v>1697</v>
      </c>
      <c r="C3746" t="s">
        <v>19923</v>
      </c>
      <c r="D3746" t="s">
        <v>19924</v>
      </c>
      <c r="I3746" t="s">
        <v>4149</v>
      </c>
      <c r="J3746" t="s">
        <v>12196</v>
      </c>
      <c r="K3746" t="s">
        <v>4150</v>
      </c>
      <c r="L3746" t="s">
        <v>19925</v>
      </c>
      <c r="M3746" t="s">
        <v>19926</v>
      </c>
      <c r="N3746" t="s">
        <v>22389</v>
      </c>
    </row>
    <row r="3747" spans="1:21" x14ac:dyDescent="0.2">
      <c r="A3747">
        <v>430</v>
      </c>
      <c r="B3747" t="s">
        <v>1697</v>
      </c>
      <c r="C3747" t="s">
        <v>19927</v>
      </c>
      <c r="D3747" t="s">
        <v>19928</v>
      </c>
      <c r="F3747" t="s">
        <v>3495</v>
      </c>
      <c r="G3747" t="s">
        <v>7763</v>
      </c>
      <c r="H3747" t="s">
        <v>5269</v>
      </c>
      <c r="I3747" t="s">
        <v>3495</v>
      </c>
      <c r="J3747" t="s">
        <v>4383</v>
      </c>
      <c r="K3747" t="s">
        <v>7819</v>
      </c>
      <c r="L3747" t="s">
        <v>19929</v>
      </c>
      <c r="M3747" t="s">
        <v>19930</v>
      </c>
      <c r="O3747" t="s">
        <v>3395</v>
      </c>
      <c r="P3747">
        <v>77</v>
      </c>
    </row>
    <row r="3748" spans="1:21" x14ac:dyDescent="0.2">
      <c r="A3748">
        <v>4493</v>
      </c>
      <c r="B3748" t="s">
        <v>1697</v>
      </c>
      <c r="C3748" t="s">
        <v>19931</v>
      </c>
      <c r="D3748" t="s">
        <v>19932</v>
      </c>
      <c r="E3748" t="s">
        <v>20879</v>
      </c>
      <c r="F3748" t="s">
        <v>4149</v>
      </c>
      <c r="G3748" t="s">
        <v>4098</v>
      </c>
      <c r="H3748" t="s">
        <v>21793</v>
      </c>
      <c r="I3748" t="s">
        <v>4149</v>
      </c>
      <c r="J3748" t="s">
        <v>4196</v>
      </c>
      <c r="K3748" t="s">
        <v>4150</v>
      </c>
      <c r="L3748" t="s">
        <v>19933</v>
      </c>
      <c r="M3748" t="s">
        <v>19934</v>
      </c>
      <c r="O3748" t="s">
        <v>3605</v>
      </c>
      <c r="P3748">
        <v>75</v>
      </c>
      <c r="Q3748" t="s">
        <v>3396</v>
      </c>
      <c r="R3748">
        <v>200</v>
      </c>
    </row>
    <row r="3749" spans="1:21" x14ac:dyDescent="0.2">
      <c r="A3749">
        <v>191</v>
      </c>
      <c r="B3749" t="s">
        <v>1697</v>
      </c>
      <c r="C3749" t="s">
        <v>19935</v>
      </c>
      <c r="D3749" t="s">
        <v>18166</v>
      </c>
      <c r="I3749" t="s">
        <v>6272</v>
      </c>
      <c r="J3749" t="s">
        <v>4383</v>
      </c>
      <c r="K3749" t="s">
        <v>4150</v>
      </c>
      <c r="L3749" t="s">
        <v>19936</v>
      </c>
      <c r="M3749" t="s">
        <v>19937</v>
      </c>
    </row>
    <row r="3750" spans="1:21" x14ac:dyDescent="0.2">
      <c r="A3750">
        <v>4149</v>
      </c>
      <c r="B3750" t="s">
        <v>1697</v>
      </c>
      <c r="C3750" t="s">
        <v>19938</v>
      </c>
      <c r="D3750" t="s">
        <v>19939</v>
      </c>
      <c r="I3750" t="s">
        <v>4149</v>
      </c>
      <c r="J3750" t="s">
        <v>12275</v>
      </c>
      <c r="K3750" t="s">
        <v>4150</v>
      </c>
      <c r="L3750" t="s">
        <v>19940</v>
      </c>
      <c r="M3750" t="s">
        <v>19941</v>
      </c>
      <c r="O3750" t="s">
        <v>3605</v>
      </c>
      <c r="P3750">
        <v>75</v>
      </c>
      <c r="Q3750" t="s">
        <v>3396</v>
      </c>
      <c r="R3750">
        <v>209</v>
      </c>
      <c r="S3750" t="s">
        <v>6612</v>
      </c>
      <c r="T3750" t="s">
        <v>6612</v>
      </c>
      <c r="U3750" t="s">
        <v>6612</v>
      </c>
    </row>
    <row r="3751" spans="1:21" x14ac:dyDescent="0.2">
      <c r="A3751">
        <v>4154</v>
      </c>
      <c r="B3751" t="s">
        <v>1697</v>
      </c>
      <c r="C3751" t="s">
        <v>3161</v>
      </c>
      <c r="D3751" t="s">
        <v>19942</v>
      </c>
      <c r="F3751" t="s">
        <v>3595</v>
      </c>
      <c r="G3751" t="s">
        <v>13293</v>
      </c>
      <c r="H3751" t="s">
        <v>21794</v>
      </c>
      <c r="I3751" t="s">
        <v>3595</v>
      </c>
      <c r="J3751" t="s">
        <v>12944</v>
      </c>
      <c r="K3751" t="s">
        <v>7819</v>
      </c>
      <c r="L3751" t="s">
        <v>19943</v>
      </c>
      <c r="M3751" t="s">
        <v>19944</v>
      </c>
      <c r="O3751" t="s">
        <v>4421</v>
      </c>
      <c r="P3751">
        <v>60</v>
      </c>
      <c r="Q3751" t="s">
        <v>5925</v>
      </c>
      <c r="R3751">
        <v>160</v>
      </c>
    </row>
    <row r="3752" spans="1:21" x14ac:dyDescent="0.2">
      <c r="A3752">
        <v>1301</v>
      </c>
      <c r="B3752" t="s">
        <v>1697</v>
      </c>
      <c r="C3752" t="s">
        <v>19945</v>
      </c>
      <c r="D3752" t="s">
        <v>19946</v>
      </c>
      <c r="F3752" t="s">
        <v>19947</v>
      </c>
      <c r="G3752" t="s">
        <v>3625</v>
      </c>
      <c r="H3752" t="s">
        <v>8302</v>
      </c>
      <c r="I3752" t="s">
        <v>7696</v>
      </c>
      <c r="J3752" t="s">
        <v>3628</v>
      </c>
      <c r="K3752" t="s">
        <v>4150</v>
      </c>
      <c r="L3752" t="s">
        <v>19949</v>
      </c>
      <c r="M3752" t="s">
        <v>19950</v>
      </c>
      <c r="N3752" t="s">
        <v>19951</v>
      </c>
      <c r="O3752" t="s">
        <v>6930</v>
      </c>
      <c r="P3752">
        <v>92</v>
      </c>
      <c r="Q3752" t="s">
        <v>4485</v>
      </c>
      <c r="R3752">
        <v>173</v>
      </c>
    </row>
    <row r="3753" spans="1:21" x14ac:dyDescent="0.2">
      <c r="A3753">
        <v>4148</v>
      </c>
      <c r="B3753" t="s">
        <v>1697</v>
      </c>
      <c r="C3753" t="s">
        <v>23125</v>
      </c>
      <c r="D3753" t="s">
        <v>19952</v>
      </c>
      <c r="I3753" t="s">
        <v>3561</v>
      </c>
      <c r="J3753" t="s">
        <v>4383</v>
      </c>
      <c r="K3753" t="s">
        <v>4150</v>
      </c>
      <c r="L3753" t="s">
        <v>19953</v>
      </c>
      <c r="M3753" t="s">
        <v>19954</v>
      </c>
      <c r="N3753" t="s">
        <v>19955</v>
      </c>
    </row>
    <row r="3754" spans="1:21" x14ac:dyDescent="0.2">
      <c r="A3754">
        <v>4281</v>
      </c>
      <c r="B3754" t="s">
        <v>1697</v>
      </c>
      <c r="C3754" t="s">
        <v>22390</v>
      </c>
      <c r="D3754" t="s">
        <v>19956</v>
      </c>
      <c r="F3754" t="s">
        <v>3419</v>
      </c>
      <c r="G3754" t="s">
        <v>3420</v>
      </c>
      <c r="H3754" t="s">
        <v>3421</v>
      </c>
      <c r="I3754" t="s">
        <v>19957</v>
      </c>
      <c r="J3754" t="s">
        <v>4383</v>
      </c>
      <c r="K3754" t="s">
        <v>4150</v>
      </c>
      <c r="L3754" t="s">
        <v>19958</v>
      </c>
      <c r="M3754" t="s">
        <v>19959</v>
      </c>
    </row>
    <row r="3755" spans="1:21" x14ac:dyDescent="0.2">
      <c r="A3755">
        <v>4159</v>
      </c>
      <c r="B3755" t="s">
        <v>1697</v>
      </c>
      <c r="C3755" t="s">
        <v>19960</v>
      </c>
      <c r="D3755" t="s">
        <v>19961</v>
      </c>
      <c r="E3755" t="s">
        <v>20880</v>
      </c>
      <c r="F3755" t="s">
        <v>4149</v>
      </c>
      <c r="G3755" t="s">
        <v>4098</v>
      </c>
      <c r="H3755" t="s">
        <v>21795</v>
      </c>
      <c r="I3755" t="s">
        <v>4149</v>
      </c>
      <c r="J3755" t="s">
        <v>6315</v>
      </c>
      <c r="K3755" t="s">
        <v>7819</v>
      </c>
      <c r="L3755" t="s">
        <v>19962</v>
      </c>
      <c r="M3755" t="s">
        <v>19963</v>
      </c>
      <c r="O3755" t="s">
        <v>3453</v>
      </c>
      <c r="P3755">
        <v>72</v>
      </c>
      <c r="Q3755" t="s">
        <v>3396</v>
      </c>
      <c r="R3755">
        <v>209</v>
      </c>
      <c r="S3755" t="s">
        <v>12233</v>
      </c>
      <c r="T3755" t="s">
        <v>12233</v>
      </c>
      <c r="U3755" t="s">
        <v>12233</v>
      </c>
    </row>
    <row r="3756" spans="1:21" x14ac:dyDescent="0.2">
      <c r="A3756">
        <v>4141</v>
      </c>
      <c r="B3756" t="s">
        <v>1697</v>
      </c>
      <c r="C3756" t="s">
        <v>19964</v>
      </c>
      <c r="I3756" t="s">
        <v>3495</v>
      </c>
      <c r="J3756" t="s">
        <v>4474</v>
      </c>
      <c r="K3756" t="s">
        <v>4150</v>
      </c>
      <c r="L3756" t="s">
        <v>19965</v>
      </c>
      <c r="M3756" t="s">
        <v>19966</v>
      </c>
      <c r="N3756" t="s">
        <v>3394</v>
      </c>
      <c r="O3756" t="s">
        <v>3453</v>
      </c>
      <c r="P3756">
        <v>72</v>
      </c>
      <c r="Q3756" t="s">
        <v>3396</v>
      </c>
      <c r="R3756">
        <v>209</v>
      </c>
      <c r="S3756" t="s">
        <v>19967</v>
      </c>
      <c r="T3756" t="s">
        <v>19967</v>
      </c>
      <c r="U3756" t="s">
        <v>19967</v>
      </c>
    </row>
    <row r="3757" spans="1:21" x14ac:dyDescent="0.2">
      <c r="A3757">
        <v>4147</v>
      </c>
      <c r="B3757" t="s">
        <v>1697</v>
      </c>
      <c r="C3757" t="s">
        <v>19912</v>
      </c>
      <c r="D3757" t="s">
        <v>19968</v>
      </c>
      <c r="I3757" t="s">
        <v>4149</v>
      </c>
      <c r="J3757" t="s">
        <v>4132</v>
      </c>
      <c r="K3757" t="s">
        <v>4150</v>
      </c>
      <c r="L3757" t="s">
        <v>19969</v>
      </c>
      <c r="M3757" t="s">
        <v>19970</v>
      </c>
      <c r="N3757" t="s">
        <v>3433</v>
      </c>
      <c r="O3757" t="s">
        <v>3605</v>
      </c>
      <c r="P3757">
        <v>10</v>
      </c>
      <c r="Q3757" t="s">
        <v>3396</v>
      </c>
      <c r="R3757">
        <v>200</v>
      </c>
      <c r="S3757" t="s">
        <v>19971</v>
      </c>
      <c r="T3757" t="s">
        <v>19971</v>
      </c>
      <c r="U3757" t="s">
        <v>19971</v>
      </c>
    </row>
    <row r="3758" spans="1:21" x14ac:dyDescent="0.2">
      <c r="A3758">
        <v>4323</v>
      </c>
      <c r="B3758" t="s">
        <v>1697</v>
      </c>
      <c r="C3758" t="s">
        <v>19972</v>
      </c>
      <c r="D3758" t="s">
        <v>19973</v>
      </c>
      <c r="F3758" t="s">
        <v>3495</v>
      </c>
      <c r="G3758" t="s">
        <v>4290</v>
      </c>
      <c r="H3758" t="s">
        <v>4174</v>
      </c>
      <c r="I3758" t="s">
        <v>3495</v>
      </c>
      <c r="J3758" t="s">
        <v>4196</v>
      </c>
      <c r="K3758" t="s">
        <v>4150</v>
      </c>
      <c r="L3758" t="s">
        <v>19974</v>
      </c>
      <c r="M3758" t="s">
        <v>19975</v>
      </c>
      <c r="N3758" t="s">
        <v>19976</v>
      </c>
      <c r="O3758" t="s">
        <v>3605</v>
      </c>
      <c r="P3758">
        <v>100</v>
      </c>
      <c r="Q3758" t="s">
        <v>3396</v>
      </c>
      <c r="R3758">
        <v>204</v>
      </c>
    </row>
    <row r="3759" spans="1:21" x14ac:dyDescent="0.2">
      <c r="A3759">
        <v>4157</v>
      </c>
      <c r="B3759" t="s">
        <v>1697</v>
      </c>
      <c r="C3759" t="s">
        <v>19977</v>
      </c>
      <c r="D3759" t="s">
        <v>19978</v>
      </c>
      <c r="I3759" t="s">
        <v>3495</v>
      </c>
      <c r="J3759" t="s">
        <v>4132</v>
      </c>
      <c r="K3759" t="s">
        <v>4150</v>
      </c>
      <c r="L3759" t="s">
        <v>19979</v>
      </c>
      <c r="M3759" t="s">
        <v>19980</v>
      </c>
      <c r="N3759" t="s">
        <v>3433</v>
      </c>
      <c r="O3759" t="s">
        <v>3605</v>
      </c>
      <c r="P3759">
        <v>10</v>
      </c>
      <c r="Q3759" t="s">
        <v>3396</v>
      </c>
      <c r="R3759">
        <v>209</v>
      </c>
      <c r="S3759" t="s">
        <v>12233</v>
      </c>
      <c r="T3759" t="s">
        <v>12233</v>
      </c>
      <c r="U3759" t="s">
        <v>12233</v>
      </c>
    </row>
    <row r="3760" spans="1:21" x14ac:dyDescent="0.2">
      <c r="A3760">
        <v>4166</v>
      </c>
      <c r="B3760" t="s">
        <v>1697</v>
      </c>
      <c r="C3760" t="s">
        <v>3163</v>
      </c>
      <c r="D3760" t="s">
        <v>19981</v>
      </c>
      <c r="F3760" t="s">
        <v>3495</v>
      </c>
      <c r="G3760" t="s">
        <v>4098</v>
      </c>
      <c r="H3760" t="s">
        <v>4243</v>
      </c>
      <c r="I3760" t="s">
        <v>4149</v>
      </c>
      <c r="J3760" t="s">
        <v>4196</v>
      </c>
      <c r="K3760" t="s">
        <v>4150</v>
      </c>
      <c r="L3760" t="s">
        <v>19982</v>
      </c>
      <c r="M3760" t="s">
        <v>19983</v>
      </c>
      <c r="N3760" t="s">
        <v>4529</v>
      </c>
      <c r="O3760" t="s">
        <v>3395</v>
      </c>
      <c r="P3760">
        <v>90</v>
      </c>
    </row>
    <row r="3761" spans="1:21" x14ac:dyDescent="0.2">
      <c r="A3761">
        <v>4145</v>
      </c>
      <c r="B3761" t="s">
        <v>1697</v>
      </c>
      <c r="C3761" t="s">
        <v>3417</v>
      </c>
      <c r="D3761" t="s">
        <v>3418</v>
      </c>
      <c r="F3761" t="s">
        <v>3495</v>
      </c>
      <c r="G3761" t="s">
        <v>4098</v>
      </c>
      <c r="H3761" t="s">
        <v>6824</v>
      </c>
      <c r="I3761" t="s">
        <v>4149</v>
      </c>
      <c r="J3761" t="s">
        <v>6629</v>
      </c>
      <c r="K3761" t="s">
        <v>7819</v>
      </c>
      <c r="L3761" t="s">
        <v>19984</v>
      </c>
      <c r="M3761" t="s">
        <v>19985</v>
      </c>
      <c r="N3761" t="s">
        <v>19986</v>
      </c>
      <c r="O3761" t="s">
        <v>3395</v>
      </c>
      <c r="P3761">
        <v>10</v>
      </c>
      <c r="Q3761" t="s">
        <v>3396</v>
      </c>
      <c r="R3761">
        <v>209</v>
      </c>
    </row>
    <row r="3762" spans="1:21" x14ac:dyDescent="0.2">
      <c r="A3762">
        <v>4142</v>
      </c>
      <c r="B3762" t="s">
        <v>1697</v>
      </c>
      <c r="C3762" t="s">
        <v>19987</v>
      </c>
      <c r="D3762" t="s">
        <v>19988</v>
      </c>
      <c r="F3762" t="s">
        <v>3495</v>
      </c>
      <c r="G3762" t="s">
        <v>4098</v>
      </c>
      <c r="H3762" t="s">
        <v>21796</v>
      </c>
      <c r="I3762" t="s">
        <v>4149</v>
      </c>
      <c r="J3762" t="s">
        <v>12115</v>
      </c>
      <c r="K3762" t="s">
        <v>4150</v>
      </c>
      <c r="L3762" t="s">
        <v>19989</v>
      </c>
      <c r="M3762" t="s">
        <v>19990</v>
      </c>
      <c r="N3762" t="s">
        <v>4529</v>
      </c>
      <c r="O3762" t="s">
        <v>3453</v>
      </c>
      <c r="P3762">
        <v>12</v>
      </c>
      <c r="Q3762" t="s">
        <v>3396</v>
      </c>
      <c r="R3762">
        <v>214</v>
      </c>
      <c r="S3762" t="s">
        <v>19991</v>
      </c>
      <c r="T3762" t="s">
        <v>19992</v>
      </c>
      <c r="U3762" t="s">
        <v>19992</v>
      </c>
    </row>
    <row r="3763" spans="1:21" x14ac:dyDescent="0.2">
      <c r="A3763">
        <v>4153</v>
      </c>
      <c r="B3763" t="s">
        <v>1697</v>
      </c>
      <c r="C3763" t="s">
        <v>19993</v>
      </c>
      <c r="D3763" t="s">
        <v>19994</v>
      </c>
      <c r="I3763" t="s">
        <v>4149</v>
      </c>
      <c r="J3763" t="s">
        <v>12115</v>
      </c>
      <c r="K3763" t="s">
        <v>4150</v>
      </c>
      <c r="L3763" t="s">
        <v>19995</v>
      </c>
      <c r="M3763" t="s">
        <v>19996</v>
      </c>
      <c r="N3763" t="s">
        <v>3433</v>
      </c>
      <c r="O3763" t="s">
        <v>3453</v>
      </c>
      <c r="P3763">
        <v>72</v>
      </c>
      <c r="Q3763" t="s">
        <v>3396</v>
      </c>
      <c r="R3763">
        <v>209</v>
      </c>
    </row>
    <row r="3764" spans="1:21" x14ac:dyDescent="0.2">
      <c r="A3764">
        <v>4150</v>
      </c>
      <c r="B3764" t="s">
        <v>1697</v>
      </c>
      <c r="C3764" t="s">
        <v>19997</v>
      </c>
      <c r="D3764" t="s">
        <v>19998</v>
      </c>
      <c r="F3764" t="s">
        <v>3495</v>
      </c>
      <c r="G3764" t="s">
        <v>4098</v>
      </c>
      <c r="H3764" t="s">
        <v>21797</v>
      </c>
      <c r="I3764" t="s">
        <v>3495</v>
      </c>
      <c r="J3764" t="s">
        <v>6804</v>
      </c>
      <c r="K3764" t="s">
        <v>4150</v>
      </c>
      <c r="L3764" t="s">
        <v>19999</v>
      </c>
      <c r="M3764" t="s">
        <v>20000</v>
      </c>
      <c r="N3764" t="s">
        <v>3433</v>
      </c>
      <c r="O3764" t="s">
        <v>3598</v>
      </c>
      <c r="P3764">
        <v>79</v>
      </c>
      <c r="Q3764" t="s">
        <v>3396</v>
      </c>
      <c r="R3764">
        <v>206</v>
      </c>
      <c r="S3764" t="s">
        <v>12233</v>
      </c>
      <c r="T3764" t="s">
        <v>12233</v>
      </c>
      <c r="U3764" t="s">
        <v>12233</v>
      </c>
    </row>
    <row r="3765" spans="1:21" x14ac:dyDescent="0.2">
      <c r="A3765">
        <v>4211</v>
      </c>
      <c r="B3765" t="s">
        <v>3089</v>
      </c>
      <c r="C3765" t="s">
        <v>20001</v>
      </c>
      <c r="I3765" t="s">
        <v>6375</v>
      </c>
      <c r="J3765" t="s">
        <v>20002</v>
      </c>
      <c r="K3765" t="s">
        <v>4150</v>
      </c>
      <c r="L3765" t="s">
        <v>20003</v>
      </c>
      <c r="M3765" t="s">
        <v>20004</v>
      </c>
      <c r="Q3765" t="s">
        <v>3396</v>
      </c>
      <c r="R3765">
        <v>208</v>
      </c>
      <c r="S3765" t="s">
        <v>19967</v>
      </c>
      <c r="T3765" t="s">
        <v>19967</v>
      </c>
      <c r="U3765" t="s">
        <v>19967</v>
      </c>
    </row>
    <row r="3766" spans="1:21" x14ac:dyDescent="0.2">
      <c r="A3766">
        <v>4173</v>
      </c>
      <c r="B3766" t="s">
        <v>1697</v>
      </c>
      <c r="C3766" t="s">
        <v>3166</v>
      </c>
      <c r="D3766" t="s">
        <v>20005</v>
      </c>
      <c r="F3766" t="s">
        <v>6926</v>
      </c>
      <c r="G3766" t="s">
        <v>3542</v>
      </c>
      <c r="H3766" t="s">
        <v>7675</v>
      </c>
      <c r="I3766" t="s">
        <v>10926</v>
      </c>
      <c r="J3766" t="s">
        <v>4099</v>
      </c>
      <c r="K3766" t="s">
        <v>3430</v>
      </c>
      <c r="L3766" t="s">
        <v>20006</v>
      </c>
      <c r="M3766" t="s">
        <v>20007</v>
      </c>
      <c r="O3766" t="s">
        <v>5263</v>
      </c>
      <c r="P3766">
        <v>54</v>
      </c>
      <c r="Q3766" t="s">
        <v>5178</v>
      </c>
      <c r="R3766">
        <v>151</v>
      </c>
    </row>
    <row r="3767" spans="1:21" x14ac:dyDescent="0.2">
      <c r="A3767">
        <v>4172</v>
      </c>
      <c r="B3767" t="s">
        <v>1697</v>
      </c>
      <c r="C3767" t="s">
        <v>20008</v>
      </c>
      <c r="D3767" t="s">
        <v>20005</v>
      </c>
      <c r="I3767" t="s">
        <v>9642</v>
      </c>
      <c r="J3767" t="s">
        <v>4383</v>
      </c>
      <c r="K3767" t="s">
        <v>4150</v>
      </c>
      <c r="L3767" t="s">
        <v>20009</v>
      </c>
      <c r="M3767" t="s">
        <v>20010</v>
      </c>
    </row>
    <row r="3768" spans="1:21" x14ac:dyDescent="0.2">
      <c r="A3768">
        <v>4015</v>
      </c>
      <c r="B3768" t="s">
        <v>1697</v>
      </c>
      <c r="C3768" t="s">
        <v>20011</v>
      </c>
      <c r="I3768" t="s">
        <v>7809</v>
      </c>
      <c r="J3768" t="s">
        <v>4383</v>
      </c>
      <c r="K3768" t="s">
        <v>4150</v>
      </c>
      <c r="L3768" t="s">
        <v>20012</v>
      </c>
      <c r="M3768" t="s">
        <v>20013</v>
      </c>
    </row>
    <row r="3769" spans="1:21" x14ac:dyDescent="0.2">
      <c r="A3769">
        <v>4223</v>
      </c>
      <c r="B3769" t="s">
        <v>1697</v>
      </c>
      <c r="C3769" t="s">
        <v>20014</v>
      </c>
      <c r="I3769" t="s">
        <v>20015</v>
      </c>
      <c r="J3769" t="s">
        <v>4099</v>
      </c>
      <c r="K3769" t="s">
        <v>4150</v>
      </c>
      <c r="L3769" t="s">
        <v>20016</v>
      </c>
      <c r="M3769" t="s">
        <v>20017</v>
      </c>
      <c r="Q3769" t="s">
        <v>3396</v>
      </c>
      <c r="R3769">
        <v>200</v>
      </c>
      <c r="S3769" t="s">
        <v>19967</v>
      </c>
      <c r="T3769" t="s">
        <v>19967</v>
      </c>
      <c r="U3769" t="s">
        <v>19967</v>
      </c>
    </row>
    <row r="3770" spans="1:21" x14ac:dyDescent="0.2">
      <c r="A3770">
        <v>4169</v>
      </c>
      <c r="B3770" t="s">
        <v>1697</v>
      </c>
      <c r="C3770" t="s">
        <v>20018</v>
      </c>
      <c r="F3770" t="s">
        <v>5013</v>
      </c>
      <c r="G3770" t="s">
        <v>3465</v>
      </c>
      <c r="H3770" t="s">
        <v>3640</v>
      </c>
      <c r="I3770" t="s">
        <v>4482</v>
      </c>
      <c r="J3770" t="s">
        <v>4383</v>
      </c>
      <c r="K3770" t="s">
        <v>7819</v>
      </c>
      <c r="L3770" t="s">
        <v>20019</v>
      </c>
      <c r="M3770" t="s">
        <v>20020</v>
      </c>
      <c r="O3770" t="s">
        <v>3605</v>
      </c>
      <c r="P3770">
        <v>7</v>
      </c>
    </row>
    <row r="3771" spans="1:21" x14ac:dyDescent="0.2">
      <c r="A3771">
        <v>4174</v>
      </c>
      <c r="B3771" t="s">
        <v>1697</v>
      </c>
      <c r="C3771" t="s">
        <v>20021</v>
      </c>
      <c r="I3771" t="s">
        <v>5674</v>
      </c>
      <c r="J3771" t="s">
        <v>4636</v>
      </c>
      <c r="K3771" t="s">
        <v>4150</v>
      </c>
      <c r="L3771" t="s">
        <v>12095</v>
      </c>
      <c r="M3771" t="s">
        <v>20022</v>
      </c>
      <c r="N3771" t="s">
        <v>20023</v>
      </c>
      <c r="Q3771" t="s">
        <v>3396</v>
      </c>
      <c r="R3771">
        <v>208</v>
      </c>
      <c r="S3771" t="s">
        <v>12233</v>
      </c>
      <c r="T3771" t="s">
        <v>12233</v>
      </c>
      <c r="U3771" t="s">
        <v>12233</v>
      </c>
    </row>
    <row r="3772" spans="1:21" x14ac:dyDescent="0.2">
      <c r="A3772">
        <v>4214</v>
      </c>
      <c r="B3772" t="s">
        <v>1697</v>
      </c>
      <c r="C3772" t="s">
        <v>20024</v>
      </c>
      <c r="I3772" t="s">
        <v>3389</v>
      </c>
      <c r="J3772" t="s">
        <v>4636</v>
      </c>
      <c r="K3772" t="s">
        <v>4150</v>
      </c>
      <c r="L3772" t="s">
        <v>20025</v>
      </c>
      <c r="M3772" t="s">
        <v>20026</v>
      </c>
      <c r="Q3772" t="s">
        <v>3396</v>
      </c>
      <c r="R3772">
        <v>208</v>
      </c>
    </row>
    <row r="3773" spans="1:21" x14ac:dyDescent="0.2">
      <c r="A3773">
        <v>4158</v>
      </c>
      <c r="B3773" t="s">
        <v>1697</v>
      </c>
      <c r="C3773" t="s">
        <v>20027</v>
      </c>
      <c r="F3773" t="s">
        <v>20028</v>
      </c>
      <c r="G3773" t="s">
        <v>4481</v>
      </c>
      <c r="H3773" t="s">
        <v>21795</v>
      </c>
      <c r="I3773" t="s">
        <v>3389</v>
      </c>
      <c r="J3773" t="s">
        <v>20002</v>
      </c>
      <c r="K3773" t="s">
        <v>7819</v>
      </c>
      <c r="L3773" t="s">
        <v>20029</v>
      </c>
      <c r="M3773" t="s">
        <v>20030</v>
      </c>
      <c r="O3773" t="s">
        <v>3605</v>
      </c>
      <c r="P3773">
        <v>10</v>
      </c>
      <c r="Q3773" t="s">
        <v>3396</v>
      </c>
      <c r="R3773">
        <v>209</v>
      </c>
      <c r="S3773" t="s">
        <v>12233</v>
      </c>
      <c r="T3773" t="s">
        <v>12233</v>
      </c>
      <c r="U3773" t="s">
        <v>12233</v>
      </c>
    </row>
    <row r="3774" spans="1:21" x14ac:dyDescent="0.2">
      <c r="A3774">
        <v>4167</v>
      </c>
      <c r="B3774" t="s">
        <v>1697</v>
      </c>
      <c r="C3774" t="s">
        <v>20031</v>
      </c>
      <c r="D3774" t="s">
        <v>20032</v>
      </c>
      <c r="I3774" t="s">
        <v>7809</v>
      </c>
      <c r="J3774" t="s">
        <v>20033</v>
      </c>
      <c r="K3774" t="s">
        <v>4150</v>
      </c>
      <c r="L3774" t="s">
        <v>20034</v>
      </c>
      <c r="M3774" t="s">
        <v>20035</v>
      </c>
    </row>
    <row r="3775" spans="1:21" x14ac:dyDescent="0.2">
      <c r="A3775">
        <v>4164</v>
      </c>
      <c r="B3775" t="s">
        <v>1697</v>
      </c>
      <c r="C3775" t="s">
        <v>20036</v>
      </c>
      <c r="D3775" t="s">
        <v>20037</v>
      </c>
      <c r="I3775" t="s">
        <v>12022</v>
      </c>
      <c r="J3775" t="s">
        <v>4383</v>
      </c>
      <c r="K3775" t="s">
        <v>4150</v>
      </c>
      <c r="L3775" t="s">
        <v>15326</v>
      </c>
      <c r="M3775" t="s">
        <v>13174</v>
      </c>
    </row>
    <row r="3776" spans="1:21" x14ac:dyDescent="0.2">
      <c r="A3776">
        <v>4163</v>
      </c>
      <c r="B3776" t="s">
        <v>1697</v>
      </c>
      <c r="C3776" t="s">
        <v>20038</v>
      </c>
      <c r="D3776" t="s">
        <v>20039</v>
      </c>
      <c r="I3776" t="s">
        <v>5451</v>
      </c>
      <c r="J3776" t="s">
        <v>4383</v>
      </c>
      <c r="K3776" t="s">
        <v>4150</v>
      </c>
      <c r="L3776" t="s">
        <v>20040</v>
      </c>
      <c r="M3776" t="s">
        <v>16470</v>
      </c>
    </row>
    <row r="3777" spans="1:21" x14ac:dyDescent="0.2">
      <c r="A3777">
        <v>4234</v>
      </c>
      <c r="B3777" t="s">
        <v>1697</v>
      </c>
      <c r="C3777" t="s">
        <v>3167</v>
      </c>
      <c r="D3777" t="s">
        <v>20041</v>
      </c>
      <c r="F3777" t="s">
        <v>7995</v>
      </c>
      <c r="G3777" t="s">
        <v>11576</v>
      </c>
      <c r="H3777" t="s">
        <v>7018</v>
      </c>
      <c r="I3777" t="s">
        <v>7809</v>
      </c>
      <c r="J3777" t="s">
        <v>3628</v>
      </c>
      <c r="K3777" t="s">
        <v>3430</v>
      </c>
      <c r="L3777" t="s">
        <v>20042</v>
      </c>
      <c r="M3777" t="s">
        <v>20043</v>
      </c>
      <c r="O3777" t="s">
        <v>7707</v>
      </c>
      <c r="P3777">
        <v>44</v>
      </c>
    </row>
    <row r="3778" spans="1:21" x14ac:dyDescent="0.2">
      <c r="A3778">
        <v>4231</v>
      </c>
      <c r="B3778" t="s">
        <v>1697</v>
      </c>
      <c r="C3778" t="s">
        <v>20044</v>
      </c>
      <c r="D3778" t="s">
        <v>20045</v>
      </c>
      <c r="F3778" t="s">
        <v>22391</v>
      </c>
      <c r="G3778" t="s">
        <v>3420</v>
      </c>
      <c r="H3778" t="s">
        <v>22392</v>
      </c>
      <c r="I3778" t="s">
        <v>4761</v>
      </c>
      <c r="J3778" t="s">
        <v>20046</v>
      </c>
      <c r="K3778" t="s">
        <v>5340</v>
      </c>
      <c r="L3778" t="s">
        <v>20047</v>
      </c>
      <c r="M3778" t="s">
        <v>20048</v>
      </c>
    </row>
    <row r="3779" spans="1:21" x14ac:dyDescent="0.2">
      <c r="A3779">
        <v>4219</v>
      </c>
      <c r="B3779" t="s">
        <v>1697</v>
      </c>
      <c r="C3779" t="s">
        <v>20049</v>
      </c>
      <c r="I3779" t="s">
        <v>5013</v>
      </c>
      <c r="J3779" t="s">
        <v>20002</v>
      </c>
      <c r="K3779" t="s">
        <v>4150</v>
      </c>
      <c r="L3779" t="s">
        <v>20050</v>
      </c>
      <c r="M3779" t="s">
        <v>20051</v>
      </c>
      <c r="Q3779" t="s">
        <v>3396</v>
      </c>
      <c r="R3779">
        <v>208</v>
      </c>
    </row>
    <row r="3780" spans="1:21" ht="178.5" x14ac:dyDescent="0.2">
      <c r="A3780">
        <v>4230</v>
      </c>
      <c r="B3780" t="s">
        <v>1697</v>
      </c>
      <c r="C3780" t="s">
        <v>20052</v>
      </c>
      <c r="D3780" t="s">
        <v>20053</v>
      </c>
      <c r="F3780" t="s">
        <v>7995</v>
      </c>
      <c r="G3780" t="s">
        <v>3387</v>
      </c>
      <c r="H3780" t="s">
        <v>7399</v>
      </c>
      <c r="K3780" t="s">
        <v>5005</v>
      </c>
      <c r="L3780" t="s">
        <v>20054</v>
      </c>
      <c r="M3780" t="s">
        <v>20055</v>
      </c>
      <c r="N3780" s="54" t="s">
        <v>20056</v>
      </c>
      <c r="O3780" t="s">
        <v>7228</v>
      </c>
      <c r="P3780">
        <v>98</v>
      </c>
    </row>
    <row r="3781" spans="1:21" x14ac:dyDescent="0.2">
      <c r="A3781">
        <v>4212</v>
      </c>
      <c r="B3781" t="s">
        <v>1697</v>
      </c>
      <c r="C3781" t="s">
        <v>21071</v>
      </c>
      <c r="D3781" t="s">
        <v>21072</v>
      </c>
      <c r="E3781" t="s">
        <v>20879</v>
      </c>
      <c r="F3781" t="s">
        <v>4149</v>
      </c>
      <c r="G3781" t="s">
        <v>3420</v>
      </c>
      <c r="H3781" t="s">
        <v>3421</v>
      </c>
      <c r="I3781" t="s">
        <v>4149</v>
      </c>
      <c r="J3781" t="s">
        <v>4455</v>
      </c>
      <c r="K3781" t="s">
        <v>4150</v>
      </c>
      <c r="L3781" t="s">
        <v>21073</v>
      </c>
      <c r="M3781" t="s">
        <v>21074</v>
      </c>
    </row>
    <row r="3782" spans="1:21" x14ac:dyDescent="0.2">
      <c r="A3782">
        <v>4213</v>
      </c>
      <c r="B3782" t="s">
        <v>1697</v>
      </c>
      <c r="C3782" t="s">
        <v>20057</v>
      </c>
      <c r="D3782" t="s">
        <v>20058</v>
      </c>
      <c r="I3782" t="s">
        <v>6272</v>
      </c>
      <c r="J3782" t="s">
        <v>4099</v>
      </c>
      <c r="K3782" t="s">
        <v>4150</v>
      </c>
      <c r="L3782" t="s">
        <v>20059</v>
      </c>
      <c r="M3782" t="s">
        <v>20060</v>
      </c>
      <c r="Q3782" t="s">
        <v>3396</v>
      </c>
      <c r="R3782">
        <v>206</v>
      </c>
      <c r="S3782" t="s">
        <v>12233</v>
      </c>
      <c r="T3782" t="s">
        <v>12233</v>
      </c>
      <c r="U3782" t="s">
        <v>12233</v>
      </c>
    </row>
    <row r="3783" spans="1:21" x14ac:dyDescent="0.2">
      <c r="A3783">
        <v>4215</v>
      </c>
      <c r="B3783" t="s">
        <v>1697</v>
      </c>
      <c r="C3783" t="s">
        <v>20061</v>
      </c>
      <c r="D3783" t="s">
        <v>20062</v>
      </c>
      <c r="I3783" t="s">
        <v>18317</v>
      </c>
      <c r="J3783" t="s">
        <v>4099</v>
      </c>
      <c r="K3783" t="s">
        <v>4150</v>
      </c>
      <c r="L3783" t="s">
        <v>20063</v>
      </c>
      <c r="M3783" t="s">
        <v>20064</v>
      </c>
      <c r="Q3783" t="s">
        <v>3396</v>
      </c>
      <c r="R3783">
        <v>212</v>
      </c>
      <c r="S3783" t="s">
        <v>19917</v>
      </c>
      <c r="T3783" t="s">
        <v>19917</v>
      </c>
      <c r="U3783" t="s">
        <v>19917</v>
      </c>
    </row>
    <row r="3784" spans="1:21" x14ac:dyDescent="0.2">
      <c r="A3784">
        <v>4216</v>
      </c>
      <c r="B3784" t="s">
        <v>1697</v>
      </c>
      <c r="C3784" t="s">
        <v>20065</v>
      </c>
      <c r="D3784" t="s">
        <v>20066</v>
      </c>
      <c r="I3784" t="s">
        <v>22207</v>
      </c>
      <c r="J3784" t="s">
        <v>4099</v>
      </c>
      <c r="K3784" t="s">
        <v>4150</v>
      </c>
      <c r="L3784" t="s">
        <v>20067</v>
      </c>
      <c r="M3784" t="s">
        <v>20068</v>
      </c>
      <c r="Q3784" t="s">
        <v>3396</v>
      </c>
      <c r="R3784">
        <v>214</v>
      </c>
    </row>
    <row r="3785" spans="1:21" x14ac:dyDescent="0.2">
      <c r="A3785">
        <v>4217</v>
      </c>
      <c r="B3785" t="s">
        <v>1697</v>
      </c>
      <c r="C3785" t="s">
        <v>20069</v>
      </c>
      <c r="D3785" t="s">
        <v>20070</v>
      </c>
      <c r="I3785" t="s">
        <v>7849</v>
      </c>
      <c r="J3785" t="s">
        <v>4099</v>
      </c>
      <c r="K3785" t="s">
        <v>20071</v>
      </c>
      <c r="L3785" t="s">
        <v>20072</v>
      </c>
      <c r="M3785" t="s">
        <v>20073</v>
      </c>
      <c r="Q3785" t="s">
        <v>3396</v>
      </c>
      <c r="R3785">
        <v>210</v>
      </c>
      <c r="S3785" t="s">
        <v>19967</v>
      </c>
      <c r="T3785" t="s">
        <v>19967</v>
      </c>
      <c r="U3785" t="s">
        <v>19967</v>
      </c>
    </row>
    <row r="3786" spans="1:21" x14ac:dyDescent="0.2">
      <c r="A3786">
        <v>4218</v>
      </c>
      <c r="B3786" t="s">
        <v>1697</v>
      </c>
      <c r="C3786" t="s">
        <v>20074</v>
      </c>
      <c r="D3786" t="s">
        <v>20075</v>
      </c>
      <c r="I3786" t="s">
        <v>20076</v>
      </c>
      <c r="J3786" t="s">
        <v>4099</v>
      </c>
      <c r="K3786" t="s">
        <v>4150</v>
      </c>
      <c r="L3786" t="s">
        <v>20077</v>
      </c>
      <c r="M3786" t="s">
        <v>20078</v>
      </c>
      <c r="Q3786" t="s">
        <v>3396</v>
      </c>
      <c r="R3786">
        <v>200</v>
      </c>
      <c r="S3786" t="s">
        <v>19967</v>
      </c>
      <c r="T3786" t="s">
        <v>19967</v>
      </c>
      <c r="U3786" t="s">
        <v>19967</v>
      </c>
    </row>
    <row r="3787" spans="1:21" x14ac:dyDescent="0.2">
      <c r="A3787">
        <v>4220</v>
      </c>
      <c r="B3787" t="s">
        <v>1697</v>
      </c>
      <c r="C3787" t="s">
        <v>20079</v>
      </c>
      <c r="D3787" t="s">
        <v>20080</v>
      </c>
      <c r="I3787" t="s">
        <v>7849</v>
      </c>
      <c r="J3787" t="s">
        <v>4099</v>
      </c>
      <c r="K3787" t="s">
        <v>20071</v>
      </c>
      <c r="L3787" t="s">
        <v>20081</v>
      </c>
      <c r="M3787" t="s">
        <v>20082</v>
      </c>
      <c r="Q3787" t="s">
        <v>3396</v>
      </c>
      <c r="R3787">
        <v>210</v>
      </c>
      <c r="S3787" t="s">
        <v>19967</v>
      </c>
      <c r="T3787" t="s">
        <v>19967</v>
      </c>
      <c r="U3787" t="s">
        <v>19967</v>
      </c>
    </row>
    <row r="3788" spans="1:21" x14ac:dyDescent="0.2">
      <c r="A3788">
        <v>4221</v>
      </c>
      <c r="B3788" t="s">
        <v>1697</v>
      </c>
      <c r="C3788" t="s">
        <v>20083</v>
      </c>
      <c r="D3788" t="s">
        <v>14589</v>
      </c>
      <c r="I3788" t="s">
        <v>5013</v>
      </c>
      <c r="J3788" t="s">
        <v>4099</v>
      </c>
      <c r="K3788" t="s">
        <v>4150</v>
      </c>
      <c r="L3788" t="s">
        <v>20084</v>
      </c>
      <c r="M3788" t="s">
        <v>20085</v>
      </c>
      <c r="Q3788" t="s">
        <v>3396</v>
      </c>
      <c r="R3788">
        <v>204</v>
      </c>
      <c r="S3788" t="s">
        <v>19967</v>
      </c>
      <c r="T3788" t="s">
        <v>19967</v>
      </c>
      <c r="U3788" t="s">
        <v>19967</v>
      </c>
    </row>
    <row r="3789" spans="1:21" x14ac:dyDescent="0.2">
      <c r="A3789">
        <v>4224</v>
      </c>
      <c r="B3789" t="s">
        <v>1697</v>
      </c>
      <c r="C3789" t="s">
        <v>20086</v>
      </c>
      <c r="I3789" t="s">
        <v>20087</v>
      </c>
      <c r="J3789" t="s">
        <v>4099</v>
      </c>
      <c r="K3789" t="s">
        <v>4150</v>
      </c>
      <c r="L3789" t="s">
        <v>20088</v>
      </c>
      <c r="M3789" t="s">
        <v>20089</v>
      </c>
      <c r="Q3789" t="s">
        <v>3396</v>
      </c>
      <c r="R3789">
        <v>211</v>
      </c>
      <c r="S3789" t="s">
        <v>12233</v>
      </c>
      <c r="T3789" t="s">
        <v>12233</v>
      </c>
      <c r="U3789" t="s">
        <v>12233</v>
      </c>
    </row>
    <row r="3790" spans="1:21" ht="153" x14ac:dyDescent="0.2">
      <c r="A3790">
        <v>4225</v>
      </c>
      <c r="B3790" t="s">
        <v>1697</v>
      </c>
      <c r="C3790" t="s">
        <v>3129</v>
      </c>
      <c r="D3790" t="s">
        <v>20090</v>
      </c>
      <c r="F3790" t="s">
        <v>3495</v>
      </c>
      <c r="G3790" t="s">
        <v>4098</v>
      </c>
      <c r="H3790" t="s">
        <v>4123</v>
      </c>
      <c r="I3790" t="s">
        <v>3495</v>
      </c>
      <c r="J3790" t="s">
        <v>4196</v>
      </c>
      <c r="K3790" t="s">
        <v>4150</v>
      </c>
      <c r="L3790" t="s">
        <v>20091</v>
      </c>
      <c r="M3790" t="s">
        <v>20092</v>
      </c>
      <c r="N3790" s="54" t="s">
        <v>20093</v>
      </c>
      <c r="O3790" t="s">
        <v>3395</v>
      </c>
      <c r="P3790">
        <v>10</v>
      </c>
      <c r="Q3790" t="s">
        <v>3396</v>
      </c>
      <c r="R3790">
        <v>214</v>
      </c>
    </row>
    <row r="3791" spans="1:21" x14ac:dyDescent="0.2">
      <c r="A3791">
        <v>4227</v>
      </c>
      <c r="B3791" t="s">
        <v>3416</v>
      </c>
      <c r="C3791" t="s">
        <v>5427</v>
      </c>
      <c r="D3791" t="s">
        <v>6100</v>
      </c>
      <c r="L3791" t="s">
        <v>20094</v>
      </c>
      <c r="M3791" t="s">
        <v>20095</v>
      </c>
    </row>
    <row r="3792" spans="1:21" x14ac:dyDescent="0.2">
      <c r="A3792">
        <v>1083</v>
      </c>
      <c r="B3792" t="s">
        <v>1697</v>
      </c>
      <c r="C3792" t="s">
        <v>20096</v>
      </c>
      <c r="D3792" t="s">
        <v>20097</v>
      </c>
      <c r="F3792" t="s">
        <v>4480</v>
      </c>
      <c r="G3792" t="s">
        <v>4368</v>
      </c>
      <c r="H3792" t="s">
        <v>4174</v>
      </c>
      <c r="I3792" t="s">
        <v>11439</v>
      </c>
      <c r="J3792" t="s">
        <v>4267</v>
      </c>
      <c r="K3792" t="s">
        <v>4150</v>
      </c>
      <c r="L3792" t="s">
        <v>20098</v>
      </c>
      <c r="M3792" t="s">
        <v>20099</v>
      </c>
      <c r="O3792" t="s">
        <v>3395</v>
      </c>
      <c r="P3792">
        <v>78</v>
      </c>
      <c r="Q3792" t="s">
        <v>4485</v>
      </c>
      <c r="R3792">
        <v>203</v>
      </c>
    </row>
    <row r="3793" spans="1:18" x14ac:dyDescent="0.2">
      <c r="A3793">
        <v>2289</v>
      </c>
      <c r="B3793" t="s">
        <v>1697</v>
      </c>
      <c r="C3793" t="s">
        <v>20100</v>
      </c>
      <c r="I3793" t="s">
        <v>12135</v>
      </c>
      <c r="J3793" t="s">
        <v>4455</v>
      </c>
      <c r="K3793" t="s">
        <v>4150</v>
      </c>
      <c r="L3793" t="s">
        <v>20101</v>
      </c>
      <c r="M3793" t="s">
        <v>20102</v>
      </c>
      <c r="N3793" t="s">
        <v>3637</v>
      </c>
    </row>
    <row r="3794" spans="1:18" x14ac:dyDescent="0.2">
      <c r="A3794">
        <v>2275</v>
      </c>
      <c r="B3794" t="s">
        <v>1697</v>
      </c>
      <c r="C3794" t="s">
        <v>20103</v>
      </c>
      <c r="D3794" t="s">
        <v>20104</v>
      </c>
      <c r="I3794" t="s">
        <v>20105</v>
      </c>
      <c r="J3794" t="s">
        <v>4455</v>
      </c>
      <c r="K3794" t="s">
        <v>4150</v>
      </c>
      <c r="L3794" t="s">
        <v>20106</v>
      </c>
      <c r="M3794" t="s">
        <v>20107</v>
      </c>
      <c r="N3794" t="s">
        <v>3637</v>
      </c>
    </row>
    <row r="3795" spans="1:18" x14ac:dyDescent="0.2">
      <c r="A3795">
        <v>4488</v>
      </c>
      <c r="B3795" t="s">
        <v>1697</v>
      </c>
      <c r="C3795" t="s">
        <v>20108</v>
      </c>
      <c r="D3795" t="s">
        <v>20109</v>
      </c>
      <c r="I3795" t="s">
        <v>12022</v>
      </c>
      <c r="J3795" t="s">
        <v>4383</v>
      </c>
      <c r="K3795" t="s">
        <v>4150</v>
      </c>
      <c r="L3795" t="s">
        <v>20110</v>
      </c>
      <c r="M3795" t="s">
        <v>20111</v>
      </c>
      <c r="N3795" t="s">
        <v>3637</v>
      </c>
    </row>
    <row r="3796" spans="1:18" x14ac:dyDescent="0.2">
      <c r="A3796">
        <v>2012</v>
      </c>
      <c r="B3796" t="s">
        <v>1697</v>
      </c>
      <c r="C3796" t="s">
        <v>20112</v>
      </c>
      <c r="D3796" t="s">
        <v>10027</v>
      </c>
      <c r="I3796" t="s">
        <v>4482</v>
      </c>
      <c r="J3796" t="s">
        <v>4099</v>
      </c>
      <c r="K3796" t="s">
        <v>4150</v>
      </c>
      <c r="L3796" t="s">
        <v>20113</v>
      </c>
      <c r="M3796" t="s">
        <v>20114</v>
      </c>
    </row>
    <row r="3797" spans="1:18" ht="114.75" x14ac:dyDescent="0.2">
      <c r="A3797">
        <v>2011</v>
      </c>
      <c r="B3797" t="s">
        <v>1697</v>
      </c>
      <c r="C3797" t="s">
        <v>20115</v>
      </c>
      <c r="D3797" t="s">
        <v>20116</v>
      </c>
      <c r="F3797" t="s">
        <v>18252</v>
      </c>
      <c r="G3797" t="s">
        <v>21798</v>
      </c>
      <c r="H3797" t="s">
        <v>3640</v>
      </c>
      <c r="I3797" t="s">
        <v>18252</v>
      </c>
      <c r="J3797" t="s">
        <v>4383</v>
      </c>
      <c r="K3797" t="s">
        <v>7819</v>
      </c>
      <c r="L3797" t="s">
        <v>20117</v>
      </c>
      <c r="M3797" t="s">
        <v>20118</v>
      </c>
      <c r="N3797" s="54" t="s">
        <v>20119</v>
      </c>
      <c r="O3797" t="s">
        <v>3605</v>
      </c>
      <c r="P3797">
        <v>7</v>
      </c>
    </row>
    <row r="3798" spans="1:18" x14ac:dyDescent="0.2">
      <c r="A3798">
        <v>4351</v>
      </c>
      <c r="B3798" t="s">
        <v>1697</v>
      </c>
      <c r="C3798" t="s">
        <v>20120</v>
      </c>
      <c r="D3798" t="s">
        <v>20121</v>
      </c>
      <c r="F3798" t="s">
        <v>3595</v>
      </c>
      <c r="G3798" t="s">
        <v>8942</v>
      </c>
      <c r="H3798" t="s">
        <v>3723</v>
      </c>
      <c r="I3798" t="s">
        <v>3595</v>
      </c>
      <c r="J3798" t="s">
        <v>3628</v>
      </c>
      <c r="K3798" t="s">
        <v>7819</v>
      </c>
      <c r="L3798" t="s">
        <v>20122</v>
      </c>
      <c r="M3798" t="s">
        <v>20123</v>
      </c>
      <c r="N3798" t="s">
        <v>20124</v>
      </c>
      <c r="O3798" t="s">
        <v>4232</v>
      </c>
      <c r="P3798">
        <v>67</v>
      </c>
    </row>
    <row r="3799" spans="1:18" x14ac:dyDescent="0.2">
      <c r="A3799">
        <v>5989</v>
      </c>
      <c r="B3799" t="s">
        <v>1697</v>
      </c>
      <c r="C3799" t="s">
        <v>20125</v>
      </c>
      <c r="D3799" t="s">
        <v>20126</v>
      </c>
      <c r="E3799" t="s">
        <v>20879</v>
      </c>
      <c r="I3799" t="s">
        <v>5013</v>
      </c>
      <c r="J3799" t="s">
        <v>4383</v>
      </c>
      <c r="K3799" t="s">
        <v>4150</v>
      </c>
      <c r="L3799" t="s">
        <v>20128</v>
      </c>
      <c r="M3799" t="s">
        <v>20129</v>
      </c>
      <c r="N3799" t="s">
        <v>20130</v>
      </c>
    </row>
    <row r="3800" spans="1:18" x14ac:dyDescent="0.2">
      <c r="A3800">
        <v>4311</v>
      </c>
      <c r="B3800" t="s">
        <v>1697</v>
      </c>
      <c r="C3800" t="s">
        <v>20131</v>
      </c>
      <c r="D3800" t="s">
        <v>20132</v>
      </c>
      <c r="E3800" t="s">
        <v>20880</v>
      </c>
      <c r="F3800" t="s">
        <v>9714</v>
      </c>
      <c r="G3800" t="s">
        <v>4593</v>
      </c>
      <c r="H3800" t="s">
        <v>4174</v>
      </c>
      <c r="K3800" t="s">
        <v>3430</v>
      </c>
      <c r="L3800" t="s">
        <v>20134</v>
      </c>
      <c r="M3800" t="s">
        <v>20135</v>
      </c>
      <c r="N3800" t="s">
        <v>20136</v>
      </c>
      <c r="O3800" t="s">
        <v>8463</v>
      </c>
      <c r="P3800">
        <v>66</v>
      </c>
    </row>
    <row r="3801" spans="1:18" x14ac:dyDescent="0.2">
      <c r="A3801">
        <v>2021</v>
      </c>
      <c r="B3801" t="s">
        <v>1697</v>
      </c>
      <c r="C3801" t="s">
        <v>20137</v>
      </c>
      <c r="D3801" t="s">
        <v>20138</v>
      </c>
      <c r="I3801" t="s">
        <v>7676</v>
      </c>
      <c r="J3801" t="s">
        <v>4099</v>
      </c>
      <c r="K3801" t="s">
        <v>4150</v>
      </c>
      <c r="L3801" t="s">
        <v>20139</v>
      </c>
      <c r="M3801" t="s">
        <v>20140</v>
      </c>
      <c r="Q3801" t="s">
        <v>3396</v>
      </c>
      <c r="R3801">
        <v>209</v>
      </c>
    </row>
    <row r="3802" spans="1:18" x14ac:dyDescent="0.2">
      <c r="A3802">
        <v>4237</v>
      </c>
      <c r="B3802" t="s">
        <v>1697</v>
      </c>
      <c r="C3802" t="s">
        <v>20141</v>
      </c>
      <c r="F3802" t="s">
        <v>8237</v>
      </c>
      <c r="G3802" t="s">
        <v>6905</v>
      </c>
      <c r="H3802" t="s">
        <v>3723</v>
      </c>
      <c r="I3802" t="s">
        <v>4761</v>
      </c>
      <c r="J3802" t="s">
        <v>4383</v>
      </c>
      <c r="K3802" t="s">
        <v>5340</v>
      </c>
      <c r="L3802" t="s">
        <v>20142</v>
      </c>
      <c r="M3802" t="s">
        <v>20143</v>
      </c>
      <c r="O3802" t="s">
        <v>6551</v>
      </c>
      <c r="P3802">
        <v>55</v>
      </c>
    </row>
    <row r="3803" spans="1:18" x14ac:dyDescent="0.2">
      <c r="A3803">
        <v>4328</v>
      </c>
      <c r="B3803" t="s">
        <v>1697</v>
      </c>
      <c r="C3803" t="s">
        <v>20144</v>
      </c>
      <c r="I3803" t="s">
        <v>5451</v>
      </c>
      <c r="J3803" t="s">
        <v>4383</v>
      </c>
      <c r="K3803" t="s">
        <v>4150</v>
      </c>
      <c r="L3803" t="s">
        <v>20145</v>
      </c>
      <c r="M3803" t="s">
        <v>20146</v>
      </c>
    </row>
    <row r="3804" spans="1:18" x14ac:dyDescent="0.2">
      <c r="A3804">
        <v>2024</v>
      </c>
      <c r="B3804" t="s">
        <v>1697</v>
      </c>
      <c r="C3804" t="s">
        <v>20147</v>
      </c>
      <c r="D3804" t="s">
        <v>20148</v>
      </c>
      <c r="F3804" t="s">
        <v>4149</v>
      </c>
      <c r="G3804" t="s">
        <v>4098</v>
      </c>
      <c r="H3804" t="s">
        <v>4243</v>
      </c>
      <c r="I3804" t="s">
        <v>4149</v>
      </c>
      <c r="J3804" t="s">
        <v>4196</v>
      </c>
      <c r="K3804" t="s">
        <v>4150</v>
      </c>
      <c r="L3804" t="s">
        <v>20149</v>
      </c>
      <c r="M3804" t="s">
        <v>20150</v>
      </c>
      <c r="O3804" t="s">
        <v>3453</v>
      </c>
      <c r="P3804">
        <v>11</v>
      </c>
    </row>
    <row r="3805" spans="1:18" x14ac:dyDescent="0.2">
      <c r="A3805">
        <v>4392</v>
      </c>
      <c r="B3805" t="s">
        <v>1697</v>
      </c>
      <c r="C3805" t="s">
        <v>20151</v>
      </c>
      <c r="D3805" t="s">
        <v>20152</v>
      </c>
      <c r="F3805" t="s">
        <v>20153</v>
      </c>
      <c r="G3805" t="s">
        <v>4090</v>
      </c>
      <c r="H3805" t="s">
        <v>4174</v>
      </c>
      <c r="I3805" t="s">
        <v>15388</v>
      </c>
      <c r="J3805" t="s">
        <v>12230</v>
      </c>
      <c r="K3805" t="s">
        <v>5005</v>
      </c>
      <c r="L3805" t="s">
        <v>20154</v>
      </c>
      <c r="M3805" t="s">
        <v>20155</v>
      </c>
      <c r="O3805" t="s">
        <v>7711</v>
      </c>
      <c r="P3805">
        <v>140</v>
      </c>
    </row>
    <row r="3806" spans="1:18" x14ac:dyDescent="0.2">
      <c r="A3806">
        <v>1517</v>
      </c>
      <c r="B3806" t="s">
        <v>3089</v>
      </c>
      <c r="C3806" t="s">
        <v>3160</v>
      </c>
      <c r="D3806" t="s">
        <v>20156</v>
      </c>
      <c r="F3806" t="s">
        <v>5671</v>
      </c>
      <c r="G3806" t="s">
        <v>4481</v>
      </c>
      <c r="H3806" t="s">
        <v>4174</v>
      </c>
      <c r="I3806" t="s">
        <v>20157</v>
      </c>
      <c r="J3806" t="s">
        <v>12230</v>
      </c>
      <c r="K3806" t="s">
        <v>5158</v>
      </c>
      <c r="L3806" t="s">
        <v>20158</v>
      </c>
      <c r="M3806" t="s">
        <v>20159</v>
      </c>
      <c r="O3806" t="s">
        <v>7711</v>
      </c>
      <c r="P3806">
        <v>140</v>
      </c>
    </row>
    <row r="3807" spans="1:18" x14ac:dyDescent="0.2">
      <c r="A3807">
        <v>2022</v>
      </c>
      <c r="B3807" t="s">
        <v>1697</v>
      </c>
      <c r="C3807" t="s">
        <v>20160</v>
      </c>
      <c r="I3807" t="s">
        <v>7696</v>
      </c>
      <c r="J3807" t="s">
        <v>4099</v>
      </c>
      <c r="K3807" t="s">
        <v>4150</v>
      </c>
      <c r="L3807" t="s">
        <v>20161</v>
      </c>
      <c r="M3807" t="s">
        <v>20162</v>
      </c>
      <c r="N3807" t="s">
        <v>20163</v>
      </c>
    </row>
    <row r="3808" spans="1:18" x14ac:dyDescent="0.2">
      <c r="A3808">
        <v>4179</v>
      </c>
      <c r="B3808" t="s">
        <v>1697</v>
      </c>
      <c r="C3808" t="s">
        <v>20164</v>
      </c>
      <c r="D3808" t="s">
        <v>3722</v>
      </c>
      <c r="I3808" t="s">
        <v>6272</v>
      </c>
      <c r="J3808" t="s">
        <v>4383</v>
      </c>
      <c r="K3808" t="s">
        <v>4150</v>
      </c>
      <c r="L3808" t="s">
        <v>20165</v>
      </c>
      <c r="M3808" t="s">
        <v>20166</v>
      </c>
    </row>
    <row r="3809" spans="1:21" x14ac:dyDescent="0.2">
      <c r="A3809">
        <v>2025</v>
      </c>
      <c r="B3809" t="s">
        <v>1697</v>
      </c>
      <c r="C3809" t="s">
        <v>20167</v>
      </c>
      <c r="D3809" t="s">
        <v>20168</v>
      </c>
      <c r="F3809" t="s">
        <v>3495</v>
      </c>
      <c r="G3809" t="s">
        <v>20170</v>
      </c>
      <c r="H3809" t="s">
        <v>20171</v>
      </c>
      <c r="I3809" t="s">
        <v>20169</v>
      </c>
      <c r="J3809" t="s">
        <v>20172</v>
      </c>
      <c r="K3809" t="s">
        <v>20173</v>
      </c>
      <c r="L3809" t="s">
        <v>20174</v>
      </c>
      <c r="M3809" t="s">
        <v>20175</v>
      </c>
      <c r="O3809" t="s">
        <v>3598</v>
      </c>
      <c r="P3809">
        <v>79</v>
      </c>
    </row>
    <row r="3810" spans="1:21" x14ac:dyDescent="0.2">
      <c r="A3810">
        <v>4178</v>
      </c>
      <c r="B3810" t="s">
        <v>1697</v>
      </c>
      <c r="C3810" t="s">
        <v>20176</v>
      </c>
      <c r="D3810" t="s">
        <v>20177</v>
      </c>
      <c r="I3810" t="s">
        <v>6272</v>
      </c>
      <c r="J3810" t="s">
        <v>4383</v>
      </c>
      <c r="K3810" t="s">
        <v>4150</v>
      </c>
      <c r="L3810" t="s">
        <v>20178</v>
      </c>
      <c r="M3810" t="s">
        <v>20179</v>
      </c>
    </row>
    <row r="3811" spans="1:21" x14ac:dyDescent="0.2">
      <c r="A3811">
        <v>2023</v>
      </c>
      <c r="B3811" t="s">
        <v>1697</v>
      </c>
      <c r="C3811" t="s">
        <v>20180</v>
      </c>
      <c r="I3811" t="s">
        <v>4149</v>
      </c>
      <c r="J3811" t="s">
        <v>4196</v>
      </c>
      <c r="K3811" t="s">
        <v>4150</v>
      </c>
      <c r="L3811" t="s">
        <v>20181</v>
      </c>
      <c r="M3811" t="s">
        <v>20182</v>
      </c>
      <c r="O3811" t="s">
        <v>3605</v>
      </c>
      <c r="P3811">
        <v>75</v>
      </c>
      <c r="Q3811" t="s">
        <v>3396</v>
      </c>
      <c r="R3811">
        <v>207</v>
      </c>
    </row>
    <row r="3812" spans="1:21" x14ac:dyDescent="0.2">
      <c r="A3812">
        <v>4183</v>
      </c>
      <c r="B3812" t="s">
        <v>1697</v>
      </c>
      <c r="C3812" t="s">
        <v>20183</v>
      </c>
      <c r="I3812" t="s">
        <v>20184</v>
      </c>
      <c r="J3812" t="s">
        <v>20172</v>
      </c>
      <c r="K3812" t="s">
        <v>4150</v>
      </c>
      <c r="L3812" t="s">
        <v>20185</v>
      </c>
      <c r="M3812" t="s">
        <v>20186</v>
      </c>
      <c r="N3812" t="s">
        <v>21075</v>
      </c>
    </row>
    <row r="3813" spans="1:21" x14ac:dyDescent="0.2">
      <c r="A3813">
        <v>2013</v>
      </c>
      <c r="B3813" t="s">
        <v>1697</v>
      </c>
      <c r="C3813" t="s">
        <v>3127</v>
      </c>
      <c r="F3813" t="s">
        <v>20028</v>
      </c>
      <c r="G3813" t="s">
        <v>4593</v>
      </c>
      <c r="H3813" t="s">
        <v>21799</v>
      </c>
      <c r="I3813" t="s">
        <v>3389</v>
      </c>
      <c r="J3813" t="s">
        <v>4474</v>
      </c>
      <c r="K3813" t="s">
        <v>20173</v>
      </c>
      <c r="L3813" t="s">
        <v>20188</v>
      </c>
      <c r="M3813" t="s">
        <v>20189</v>
      </c>
      <c r="O3813" t="s">
        <v>3605</v>
      </c>
      <c r="P3813">
        <v>75</v>
      </c>
      <c r="Q3813" t="s">
        <v>3396</v>
      </c>
      <c r="R3813">
        <v>200</v>
      </c>
    </row>
    <row r="3814" spans="1:21" x14ac:dyDescent="0.2">
      <c r="A3814">
        <v>4184</v>
      </c>
      <c r="B3814" t="s">
        <v>1697</v>
      </c>
      <c r="C3814" t="s">
        <v>20190</v>
      </c>
      <c r="I3814" t="s">
        <v>20191</v>
      </c>
      <c r="J3814" t="s">
        <v>4383</v>
      </c>
      <c r="K3814" t="s">
        <v>4150</v>
      </c>
      <c r="L3814" t="s">
        <v>20192</v>
      </c>
      <c r="M3814" t="s">
        <v>20193</v>
      </c>
      <c r="N3814" t="s">
        <v>20194</v>
      </c>
    </row>
    <row r="3815" spans="1:21" x14ac:dyDescent="0.2">
      <c r="A3815">
        <v>2014</v>
      </c>
      <c r="B3815" t="s">
        <v>1697</v>
      </c>
      <c r="C3815" t="s">
        <v>20195</v>
      </c>
      <c r="F3815" t="s">
        <v>4489</v>
      </c>
      <c r="G3815" t="s">
        <v>20133</v>
      </c>
      <c r="H3815" t="s">
        <v>21800</v>
      </c>
      <c r="I3815" t="s">
        <v>4489</v>
      </c>
      <c r="J3815" t="s">
        <v>4474</v>
      </c>
      <c r="K3815" t="s">
        <v>20173</v>
      </c>
      <c r="L3815" t="s">
        <v>20196</v>
      </c>
      <c r="M3815" t="s">
        <v>20197</v>
      </c>
      <c r="O3815" t="s">
        <v>3453</v>
      </c>
      <c r="P3815">
        <v>71</v>
      </c>
      <c r="Q3815" t="s">
        <v>3396</v>
      </c>
      <c r="R3815">
        <v>204</v>
      </c>
    </row>
    <row r="3816" spans="1:21" x14ac:dyDescent="0.2">
      <c r="A3816">
        <v>4186</v>
      </c>
      <c r="B3816" t="s">
        <v>1697</v>
      </c>
      <c r="C3816" t="s">
        <v>20198</v>
      </c>
      <c r="D3816" t="s">
        <v>20199</v>
      </c>
      <c r="I3816" t="s">
        <v>4149</v>
      </c>
      <c r="J3816" t="s">
        <v>4196</v>
      </c>
      <c r="K3816" t="s">
        <v>4150</v>
      </c>
      <c r="L3816" t="s">
        <v>20200</v>
      </c>
      <c r="M3816" t="s">
        <v>20201</v>
      </c>
    </row>
    <row r="3817" spans="1:21" x14ac:dyDescent="0.2">
      <c r="A3817">
        <v>4187</v>
      </c>
      <c r="B3817" t="s">
        <v>1697</v>
      </c>
      <c r="C3817" t="s">
        <v>20202</v>
      </c>
      <c r="D3817" t="s">
        <v>20203</v>
      </c>
      <c r="I3817" t="s">
        <v>3595</v>
      </c>
      <c r="J3817" t="s">
        <v>4383</v>
      </c>
      <c r="K3817" t="s">
        <v>4150</v>
      </c>
      <c r="L3817" t="s">
        <v>20204</v>
      </c>
      <c r="M3817" t="s">
        <v>20205</v>
      </c>
    </row>
    <row r="3818" spans="1:21" x14ac:dyDescent="0.2">
      <c r="A3818">
        <v>4177</v>
      </c>
      <c r="B3818" t="s">
        <v>1697</v>
      </c>
      <c r="C3818" t="s">
        <v>20206</v>
      </c>
      <c r="D3818" t="s">
        <v>20207</v>
      </c>
      <c r="F3818" t="s">
        <v>5112</v>
      </c>
      <c r="G3818" t="s">
        <v>3387</v>
      </c>
      <c r="H3818" t="s">
        <v>3723</v>
      </c>
      <c r="I3818" t="s">
        <v>3561</v>
      </c>
      <c r="J3818" t="s">
        <v>4455</v>
      </c>
      <c r="K3818" t="s">
        <v>7819</v>
      </c>
      <c r="L3818" t="s">
        <v>20208</v>
      </c>
      <c r="M3818" t="s">
        <v>20209</v>
      </c>
      <c r="N3818" t="s">
        <v>20210</v>
      </c>
      <c r="O3818" t="s">
        <v>8463</v>
      </c>
      <c r="P3818">
        <v>66</v>
      </c>
    </row>
    <row r="3819" spans="1:21" x14ac:dyDescent="0.2">
      <c r="A3819">
        <v>4176</v>
      </c>
      <c r="B3819" t="s">
        <v>1697</v>
      </c>
      <c r="C3819" t="s">
        <v>20211</v>
      </c>
      <c r="D3819" t="s">
        <v>20212</v>
      </c>
      <c r="I3819" t="s">
        <v>20213</v>
      </c>
      <c r="J3819" t="s">
        <v>4383</v>
      </c>
      <c r="K3819" t="s">
        <v>4150</v>
      </c>
      <c r="L3819" t="s">
        <v>20214</v>
      </c>
      <c r="M3819" t="s">
        <v>20215</v>
      </c>
      <c r="N3819" t="s">
        <v>20216</v>
      </c>
    </row>
    <row r="3820" spans="1:21" x14ac:dyDescent="0.2">
      <c r="A3820">
        <v>4331</v>
      </c>
      <c r="B3820" t="s">
        <v>1697</v>
      </c>
      <c r="C3820" t="s">
        <v>20217</v>
      </c>
      <c r="D3820" t="s">
        <v>20218</v>
      </c>
      <c r="I3820" t="s">
        <v>20015</v>
      </c>
      <c r="J3820" t="s">
        <v>4383</v>
      </c>
      <c r="K3820" t="s">
        <v>4150</v>
      </c>
      <c r="L3820" t="s">
        <v>20219</v>
      </c>
      <c r="M3820" t="s">
        <v>20220</v>
      </c>
      <c r="S3820" t="s">
        <v>22393</v>
      </c>
      <c r="T3820" t="s">
        <v>22393</v>
      </c>
      <c r="U3820" t="s">
        <v>22393</v>
      </c>
    </row>
    <row r="3821" spans="1:21" x14ac:dyDescent="0.2">
      <c r="A3821">
        <v>4185</v>
      </c>
      <c r="B3821" t="s">
        <v>1697</v>
      </c>
      <c r="C3821" t="s">
        <v>20221</v>
      </c>
      <c r="D3821" t="s">
        <v>20222</v>
      </c>
      <c r="F3821" t="s">
        <v>20015</v>
      </c>
      <c r="G3821" t="s">
        <v>7763</v>
      </c>
      <c r="H3821" t="s">
        <v>4551</v>
      </c>
      <c r="I3821" t="s">
        <v>20015</v>
      </c>
      <c r="J3821" t="s">
        <v>4383</v>
      </c>
      <c r="K3821" t="s">
        <v>20173</v>
      </c>
      <c r="L3821" t="s">
        <v>21076</v>
      </c>
      <c r="M3821" t="s">
        <v>21077</v>
      </c>
      <c r="O3821" t="s">
        <v>6335</v>
      </c>
      <c r="P3821">
        <v>134</v>
      </c>
    </row>
    <row r="3822" spans="1:21" x14ac:dyDescent="0.2">
      <c r="A3822">
        <v>4180</v>
      </c>
      <c r="B3822" t="s">
        <v>1697</v>
      </c>
      <c r="C3822" t="s">
        <v>20223</v>
      </c>
      <c r="I3822" t="s">
        <v>20169</v>
      </c>
      <c r="J3822" t="s">
        <v>4383</v>
      </c>
      <c r="K3822" t="s">
        <v>4150</v>
      </c>
      <c r="L3822" t="s">
        <v>21078</v>
      </c>
      <c r="M3822" t="s">
        <v>21079</v>
      </c>
    </row>
    <row r="3823" spans="1:21" x14ac:dyDescent="0.2">
      <c r="A3823">
        <v>4188</v>
      </c>
      <c r="B3823" t="s">
        <v>1697</v>
      </c>
      <c r="C3823" t="s">
        <v>20224</v>
      </c>
      <c r="I3823" t="s">
        <v>6356</v>
      </c>
      <c r="J3823" t="s">
        <v>4383</v>
      </c>
      <c r="K3823" t="s">
        <v>4150</v>
      </c>
      <c r="L3823" t="s">
        <v>20225</v>
      </c>
      <c r="M3823" t="s">
        <v>20226</v>
      </c>
    </row>
    <row r="3824" spans="1:21" x14ac:dyDescent="0.2">
      <c r="A3824">
        <v>2015</v>
      </c>
      <c r="B3824" t="s">
        <v>1697</v>
      </c>
      <c r="C3824" t="s">
        <v>20227</v>
      </c>
      <c r="D3824" t="s">
        <v>20228</v>
      </c>
      <c r="I3824" t="s">
        <v>3495</v>
      </c>
      <c r="J3824" t="s">
        <v>20002</v>
      </c>
      <c r="K3824" t="s">
        <v>4150</v>
      </c>
      <c r="L3824" t="s">
        <v>20229</v>
      </c>
      <c r="M3824" t="s">
        <v>20230</v>
      </c>
      <c r="Q3824" t="s">
        <v>3396</v>
      </c>
      <c r="R3824">
        <v>209</v>
      </c>
    </row>
    <row r="3825" spans="1:16" x14ac:dyDescent="0.2">
      <c r="A3825">
        <v>4192</v>
      </c>
      <c r="B3825" t="s">
        <v>1697</v>
      </c>
      <c r="C3825" t="s">
        <v>3188</v>
      </c>
      <c r="F3825" t="s">
        <v>7908</v>
      </c>
      <c r="G3825" t="s">
        <v>4016</v>
      </c>
      <c r="H3825" t="s">
        <v>5062</v>
      </c>
      <c r="I3825" t="s">
        <v>7909</v>
      </c>
      <c r="J3825" t="s">
        <v>4383</v>
      </c>
      <c r="K3825" t="s">
        <v>20173</v>
      </c>
      <c r="L3825" t="s">
        <v>20231</v>
      </c>
      <c r="M3825" t="s">
        <v>20232</v>
      </c>
      <c r="O3825" t="s">
        <v>3605</v>
      </c>
      <c r="P3825">
        <v>90</v>
      </c>
    </row>
    <row r="3826" spans="1:16" x14ac:dyDescent="0.2">
      <c r="A3826">
        <v>4189</v>
      </c>
      <c r="B3826" t="s">
        <v>1697</v>
      </c>
      <c r="C3826" t="s">
        <v>3186</v>
      </c>
      <c r="F3826" t="s">
        <v>12167</v>
      </c>
      <c r="G3826" t="s">
        <v>21801</v>
      </c>
      <c r="H3826" t="s">
        <v>21802</v>
      </c>
      <c r="I3826" t="s">
        <v>12167</v>
      </c>
      <c r="J3826" t="s">
        <v>4474</v>
      </c>
      <c r="K3826" t="s">
        <v>20173</v>
      </c>
      <c r="L3826" t="s">
        <v>20233</v>
      </c>
      <c r="M3826" t="s">
        <v>20234</v>
      </c>
      <c r="N3826" t="s">
        <v>20235</v>
      </c>
      <c r="O3826" t="s">
        <v>3605</v>
      </c>
      <c r="P3826">
        <v>7</v>
      </c>
    </row>
    <row r="3827" spans="1:16" x14ac:dyDescent="0.2">
      <c r="A3827">
        <v>4190</v>
      </c>
      <c r="B3827" t="s">
        <v>1697</v>
      </c>
      <c r="C3827" t="s">
        <v>3187</v>
      </c>
      <c r="F3827" t="s">
        <v>12167</v>
      </c>
      <c r="G3827" t="s">
        <v>21801</v>
      </c>
      <c r="H3827" t="s">
        <v>20187</v>
      </c>
      <c r="I3827" t="s">
        <v>12167</v>
      </c>
      <c r="J3827" t="s">
        <v>20172</v>
      </c>
      <c r="K3827" t="s">
        <v>20173</v>
      </c>
      <c r="L3827" t="s">
        <v>20236</v>
      </c>
      <c r="M3827" t="s">
        <v>20237</v>
      </c>
      <c r="O3827" t="s">
        <v>3605</v>
      </c>
      <c r="P3827">
        <v>7</v>
      </c>
    </row>
    <row r="3828" spans="1:16" ht="51" x14ac:dyDescent="0.2">
      <c r="A3828">
        <v>4199</v>
      </c>
      <c r="B3828" t="s">
        <v>1697</v>
      </c>
      <c r="C3828" t="s">
        <v>20238</v>
      </c>
      <c r="D3828" t="s">
        <v>20239</v>
      </c>
      <c r="F3828" t="s">
        <v>20240</v>
      </c>
      <c r="G3828" t="s">
        <v>7763</v>
      </c>
      <c r="H3828" t="s">
        <v>5269</v>
      </c>
      <c r="K3828" t="s">
        <v>3921</v>
      </c>
      <c r="L3828" t="s">
        <v>20241</v>
      </c>
      <c r="M3828" t="s">
        <v>20242</v>
      </c>
      <c r="N3828" s="54" t="s">
        <v>20243</v>
      </c>
    </row>
    <row r="3829" spans="1:16" x14ac:dyDescent="0.2">
      <c r="A3829">
        <v>4196</v>
      </c>
      <c r="B3829" t="s">
        <v>1697</v>
      </c>
      <c r="C3829" t="s">
        <v>20244</v>
      </c>
      <c r="D3829" t="s">
        <v>20245</v>
      </c>
      <c r="I3829" t="s">
        <v>9642</v>
      </c>
      <c r="J3829" t="s">
        <v>4383</v>
      </c>
      <c r="K3829" t="s">
        <v>4150</v>
      </c>
      <c r="L3829" t="s">
        <v>20246</v>
      </c>
      <c r="M3829" t="s">
        <v>20247</v>
      </c>
    </row>
    <row r="3830" spans="1:16" x14ac:dyDescent="0.2">
      <c r="A3830">
        <v>4193</v>
      </c>
      <c r="B3830" t="s">
        <v>1697</v>
      </c>
      <c r="C3830" t="s">
        <v>20248</v>
      </c>
      <c r="D3830" t="s">
        <v>20249</v>
      </c>
      <c r="F3830" t="s">
        <v>4273</v>
      </c>
      <c r="G3830" t="s">
        <v>7763</v>
      </c>
      <c r="H3830" t="s">
        <v>20578</v>
      </c>
      <c r="I3830" t="s">
        <v>7809</v>
      </c>
      <c r="J3830" t="s">
        <v>4383</v>
      </c>
      <c r="K3830" t="s">
        <v>4150</v>
      </c>
      <c r="L3830" t="s">
        <v>20250</v>
      </c>
      <c r="M3830" t="s">
        <v>20251</v>
      </c>
      <c r="N3830" t="s">
        <v>22394</v>
      </c>
    </row>
    <row r="3831" spans="1:16" x14ac:dyDescent="0.2">
      <c r="A3831">
        <v>1107</v>
      </c>
      <c r="B3831" t="s">
        <v>1697</v>
      </c>
      <c r="C3831" t="s">
        <v>20252</v>
      </c>
      <c r="D3831" t="s">
        <v>20253</v>
      </c>
      <c r="F3831" t="s">
        <v>4149</v>
      </c>
      <c r="G3831" t="s">
        <v>4098</v>
      </c>
      <c r="H3831" t="s">
        <v>5821</v>
      </c>
      <c r="I3831" t="s">
        <v>4149</v>
      </c>
      <c r="J3831" t="s">
        <v>4696</v>
      </c>
      <c r="K3831" t="s">
        <v>4150</v>
      </c>
      <c r="L3831" t="s">
        <v>20254</v>
      </c>
      <c r="M3831" t="s">
        <v>20255</v>
      </c>
      <c r="O3831" t="s">
        <v>3453</v>
      </c>
      <c r="P3831">
        <v>72</v>
      </c>
    </row>
    <row r="3832" spans="1:16" x14ac:dyDescent="0.2">
      <c r="A3832">
        <v>4198</v>
      </c>
      <c r="B3832" t="s">
        <v>1697</v>
      </c>
      <c r="C3832" t="s">
        <v>20256</v>
      </c>
      <c r="D3832" t="s">
        <v>20257</v>
      </c>
      <c r="I3832" t="s">
        <v>6272</v>
      </c>
      <c r="J3832" t="s">
        <v>20172</v>
      </c>
      <c r="K3832" t="s">
        <v>4150</v>
      </c>
      <c r="L3832" t="s">
        <v>20258</v>
      </c>
      <c r="M3832" t="s">
        <v>20259</v>
      </c>
    </row>
    <row r="3833" spans="1:16" x14ac:dyDescent="0.2">
      <c r="A3833">
        <v>4197</v>
      </c>
      <c r="B3833" t="s">
        <v>1697</v>
      </c>
      <c r="C3833" t="s">
        <v>20260</v>
      </c>
      <c r="D3833" t="s">
        <v>20261</v>
      </c>
      <c r="F3833" t="s">
        <v>3595</v>
      </c>
      <c r="G3833" t="s">
        <v>3535</v>
      </c>
      <c r="H3833" t="s">
        <v>11612</v>
      </c>
      <c r="I3833" t="s">
        <v>3595</v>
      </c>
      <c r="J3833" t="s">
        <v>20033</v>
      </c>
      <c r="K3833" t="s">
        <v>7819</v>
      </c>
      <c r="L3833" t="s">
        <v>20262</v>
      </c>
      <c r="M3833" t="s">
        <v>7237</v>
      </c>
      <c r="O3833" t="s">
        <v>4421</v>
      </c>
      <c r="P3833">
        <v>60</v>
      </c>
    </row>
    <row r="3834" spans="1:16" x14ac:dyDescent="0.2">
      <c r="A3834">
        <v>4191</v>
      </c>
      <c r="B3834" t="s">
        <v>1697</v>
      </c>
      <c r="C3834" t="s">
        <v>21803</v>
      </c>
      <c r="D3834" t="s">
        <v>21804</v>
      </c>
      <c r="F3834" t="s">
        <v>21805</v>
      </c>
      <c r="G3834" t="s">
        <v>3420</v>
      </c>
      <c r="H3834" t="s">
        <v>21806</v>
      </c>
      <c r="I3834" t="s">
        <v>21805</v>
      </c>
      <c r="J3834" t="s">
        <v>20172</v>
      </c>
      <c r="K3834" t="s">
        <v>4150</v>
      </c>
      <c r="L3834" t="s">
        <v>21807</v>
      </c>
      <c r="M3834" t="s">
        <v>21808</v>
      </c>
      <c r="O3834" t="s">
        <v>4281</v>
      </c>
      <c r="P3834">
        <v>68</v>
      </c>
    </row>
    <row r="3835" spans="1:16" x14ac:dyDescent="0.2">
      <c r="A3835">
        <v>4195</v>
      </c>
      <c r="B3835" t="s">
        <v>1697</v>
      </c>
      <c r="C3835" t="s">
        <v>20263</v>
      </c>
      <c r="D3835" t="s">
        <v>20264</v>
      </c>
      <c r="E3835" t="s">
        <v>20879</v>
      </c>
      <c r="F3835" t="s">
        <v>20265</v>
      </c>
      <c r="G3835" t="s">
        <v>7763</v>
      </c>
      <c r="H3835" t="s">
        <v>5269</v>
      </c>
      <c r="I3835" t="s">
        <v>19513</v>
      </c>
      <c r="J3835" t="s">
        <v>4455</v>
      </c>
      <c r="K3835" t="s">
        <v>3422</v>
      </c>
      <c r="L3835" t="s">
        <v>20266</v>
      </c>
      <c r="M3835" t="s">
        <v>20267</v>
      </c>
      <c r="O3835" t="s">
        <v>22242</v>
      </c>
      <c r="P3835">
        <v>18</v>
      </c>
    </row>
    <row r="3836" spans="1:16" x14ac:dyDescent="0.2">
      <c r="A3836">
        <v>4194</v>
      </c>
      <c r="B3836" t="s">
        <v>1697</v>
      </c>
      <c r="C3836" t="s">
        <v>3155</v>
      </c>
      <c r="D3836" t="s">
        <v>20268</v>
      </c>
      <c r="E3836" t="s">
        <v>20880</v>
      </c>
      <c r="F3836" t="s">
        <v>6976</v>
      </c>
      <c r="G3836" t="s">
        <v>3535</v>
      </c>
      <c r="H3836" t="s">
        <v>4174</v>
      </c>
      <c r="K3836" t="s">
        <v>3422</v>
      </c>
      <c r="L3836" t="s">
        <v>20269</v>
      </c>
      <c r="M3836" t="s">
        <v>20270</v>
      </c>
      <c r="N3836" t="s">
        <v>20271</v>
      </c>
      <c r="O3836" t="s">
        <v>3395</v>
      </c>
      <c r="P3836">
        <v>78</v>
      </c>
    </row>
    <row r="3837" spans="1:16" x14ac:dyDescent="0.2">
      <c r="A3837">
        <v>1109</v>
      </c>
      <c r="B3837" t="s">
        <v>1697</v>
      </c>
      <c r="C3837" t="s">
        <v>20272</v>
      </c>
      <c r="D3837" t="s">
        <v>20273</v>
      </c>
      <c r="I3837" t="s">
        <v>12075</v>
      </c>
      <c r="J3837" t="s">
        <v>22395</v>
      </c>
      <c r="K3837" t="s">
        <v>4150</v>
      </c>
      <c r="L3837" t="s">
        <v>20274</v>
      </c>
      <c r="M3837" t="s">
        <v>20275</v>
      </c>
    </row>
    <row r="3838" spans="1:16" x14ac:dyDescent="0.2">
      <c r="A3838">
        <v>1108</v>
      </c>
      <c r="B3838" t="s">
        <v>1697</v>
      </c>
      <c r="C3838" t="s">
        <v>20276</v>
      </c>
      <c r="D3838" t="s">
        <v>20277</v>
      </c>
      <c r="I3838" t="s">
        <v>12075</v>
      </c>
      <c r="J3838" t="s">
        <v>20278</v>
      </c>
      <c r="K3838" t="s">
        <v>4150</v>
      </c>
      <c r="L3838" t="s">
        <v>6714</v>
      </c>
      <c r="M3838" t="s">
        <v>20279</v>
      </c>
    </row>
    <row r="3839" spans="1:16" x14ac:dyDescent="0.2">
      <c r="A3839">
        <v>2032</v>
      </c>
      <c r="B3839" t="s">
        <v>1697</v>
      </c>
      <c r="C3839" t="s">
        <v>22396</v>
      </c>
      <c r="D3839" t="s">
        <v>22085</v>
      </c>
      <c r="I3839" t="s">
        <v>20015</v>
      </c>
      <c r="J3839" t="s">
        <v>4383</v>
      </c>
      <c r="K3839" t="s">
        <v>4150</v>
      </c>
      <c r="L3839" t="s">
        <v>22397</v>
      </c>
      <c r="M3839" t="s">
        <v>22398</v>
      </c>
    </row>
    <row r="3840" spans="1:16" ht="153" x14ac:dyDescent="0.2">
      <c r="A3840">
        <v>2031</v>
      </c>
      <c r="B3840" t="s">
        <v>1697</v>
      </c>
      <c r="C3840" t="s">
        <v>20280</v>
      </c>
      <c r="D3840" t="s">
        <v>20281</v>
      </c>
      <c r="I3840" t="s">
        <v>18252</v>
      </c>
      <c r="J3840" t="s">
        <v>4383</v>
      </c>
      <c r="K3840" t="s">
        <v>4150</v>
      </c>
      <c r="L3840" t="s">
        <v>20282</v>
      </c>
      <c r="M3840" t="s">
        <v>20283</v>
      </c>
      <c r="N3840" s="54" t="s">
        <v>20284</v>
      </c>
    </row>
    <row r="3841" spans="1:16" x14ac:dyDescent="0.2">
      <c r="A3841">
        <v>2030</v>
      </c>
      <c r="B3841" t="s">
        <v>1697</v>
      </c>
      <c r="C3841" t="s">
        <v>20285</v>
      </c>
      <c r="D3841" t="s">
        <v>20286</v>
      </c>
      <c r="I3841" t="s">
        <v>7758</v>
      </c>
      <c r="J3841" t="s">
        <v>20172</v>
      </c>
      <c r="K3841" t="s">
        <v>4150</v>
      </c>
      <c r="L3841" t="s">
        <v>20287</v>
      </c>
      <c r="M3841" t="s">
        <v>20288</v>
      </c>
    </row>
    <row r="3842" spans="1:16" x14ac:dyDescent="0.2">
      <c r="A3842">
        <v>2029</v>
      </c>
      <c r="B3842" t="s">
        <v>1697</v>
      </c>
      <c r="C3842" t="s">
        <v>20289</v>
      </c>
      <c r="I3842" t="s">
        <v>5013</v>
      </c>
      <c r="J3842" t="s">
        <v>4383</v>
      </c>
      <c r="K3842" t="s">
        <v>4150</v>
      </c>
      <c r="L3842" t="s">
        <v>20290</v>
      </c>
      <c r="M3842" t="s">
        <v>20291</v>
      </c>
    </row>
    <row r="3843" spans="1:16" x14ac:dyDescent="0.2">
      <c r="A3843">
        <v>2028</v>
      </c>
      <c r="B3843" t="s">
        <v>1697</v>
      </c>
      <c r="C3843" t="s">
        <v>20292</v>
      </c>
      <c r="D3843" t="s">
        <v>20293</v>
      </c>
      <c r="I3843" t="s">
        <v>20294</v>
      </c>
      <c r="J3843" t="s">
        <v>4383</v>
      </c>
      <c r="K3843" t="s">
        <v>4150</v>
      </c>
      <c r="L3843" t="s">
        <v>20295</v>
      </c>
      <c r="M3843" t="s">
        <v>20296</v>
      </c>
    </row>
    <row r="3844" spans="1:16" x14ac:dyDescent="0.2">
      <c r="A3844">
        <v>2027</v>
      </c>
      <c r="B3844" t="s">
        <v>1697</v>
      </c>
      <c r="C3844" t="s">
        <v>20297</v>
      </c>
      <c r="D3844" t="s">
        <v>20298</v>
      </c>
      <c r="I3844" t="s">
        <v>3419</v>
      </c>
      <c r="J3844" t="s">
        <v>20172</v>
      </c>
      <c r="K3844" t="s">
        <v>4150</v>
      </c>
      <c r="L3844" t="s">
        <v>20299</v>
      </c>
      <c r="M3844" t="s">
        <v>20300</v>
      </c>
    </row>
    <row r="3845" spans="1:16" x14ac:dyDescent="0.2">
      <c r="A3845">
        <v>2026</v>
      </c>
      <c r="B3845" t="s">
        <v>1697</v>
      </c>
      <c r="C3845" t="s">
        <v>20301</v>
      </c>
      <c r="I3845" t="s">
        <v>20302</v>
      </c>
      <c r="J3845" t="s">
        <v>4383</v>
      </c>
      <c r="K3845" t="s">
        <v>4150</v>
      </c>
      <c r="L3845" t="s">
        <v>20303</v>
      </c>
      <c r="M3845" t="s">
        <v>20304</v>
      </c>
    </row>
    <row r="3846" spans="1:16" x14ac:dyDescent="0.2">
      <c r="A3846">
        <v>1110</v>
      </c>
      <c r="B3846" t="s">
        <v>1697</v>
      </c>
      <c r="C3846" t="s">
        <v>20305</v>
      </c>
      <c r="F3846" t="s">
        <v>4149</v>
      </c>
      <c r="G3846" t="s">
        <v>4098</v>
      </c>
      <c r="H3846" t="s">
        <v>6176</v>
      </c>
      <c r="I3846" t="s">
        <v>4149</v>
      </c>
      <c r="J3846" t="s">
        <v>4705</v>
      </c>
      <c r="K3846" t="s">
        <v>4150</v>
      </c>
      <c r="L3846" t="s">
        <v>20306</v>
      </c>
      <c r="M3846" t="s">
        <v>20307</v>
      </c>
      <c r="O3846" t="s">
        <v>3453</v>
      </c>
      <c r="P3846">
        <v>12</v>
      </c>
    </row>
    <row r="3847" spans="1:16" x14ac:dyDescent="0.2">
      <c r="A3847">
        <v>4222</v>
      </c>
      <c r="B3847" t="s">
        <v>1697</v>
      </c>
      <c r="C3847" t="s">
        <v>20308</v>
      </c>
      <c r="F3847" t="s">
        <v>4482</v>
      </c>
      <c r="G3847" t="s">
        <v>4016</v>
      </c>
      <c r="H3847" t="s">
        <v>3640</v>
      </c>
      <c r="I3847" t="s">
        <v>5013</v>
      </c>
      <c r="J3847" t="s">
        <v>4455</v>
      </c>
      <c r="K3847" t="s">
        <v>20173</v>
      </c>
      <c r="L3847" t="s">
        <v>20309</v>
      </c>
      <c r="M3847" t="s">
        <v>20310</v>
      </c>
      <c r="N3847" t="s">
        <v>20311</v>
      </c>
      <c r="O3847" t="s">
        <v>3453</v>
      </c>
      <c r="P3847">
        <v>11</v>
      </c>
    </row>
    <row r="3848" spans="1:16" x14ac:dyDescent="0.2">
      <c r="A3848">
        <v>4000</v>
      </c>
      <c r="B3848" t="s">
        <v>1697</v>
      </c>
      <c r="C3848" t="s">
        <v>20312</v>
      </c>
      <c r="I3848" t="s">
        <v>18252</v>
      </c>
      <c r="J3848" t="s">
        <v>4383</v>
      </c>
      <c r="K3848" t="s">
        <v>4150</v>
      </c>
      <c r="L3848" t="s">
        <v>20313</v>
      </c>
      <c r="M3848" t="s">
        <v>20314</v>
      </c>
    </row>
    <row r="3849" spans="1:16" ht="267.75" x14ac:dyDescent="0.2">
      <c r="A3849">
        <v>4001</v>
      </c>
      <c r="B3849" t="s">
        <v>1697</v>
      </c>
      <c r="C3849" t="s">
        <v>20315</v>
      </c>
      <c r="I3849" t="s">
        <v>20316</v>
      </c>
      <c r="J3849" t="s">
        <v>20172</v>
      </c>
      <c r="K3849" t="s">
        <v>4150</v>
      </c>
      <c r="L3849" t="s">
        <v>20317</v>
      </c>
      <c r="M3849" t="s">
        <v>20318</v>
      </c>
      <c r="N3849" s="54" t="s">
        <v>20319</v>
      </c>
    </row>
    <row r="3850" spans="1:16" ht="267.75" x14ac:dyDescent="0.2">
      <c r="A3850">
        <v>4207</v>
      </c>
      <c r="B3850" t="s">
        <v>1697</v>
      </c>
      <c r="C3850" t="s">
        <v>20320</v>
      </c>
      <c r="I3850" t="s">
        <v>20316</v>
      </c>
      <c r="J3850" t="s">
        <v>20172</v>
      </c>
      <c r="K3850" t="s">
        <v>4150</v>
      </c>
      <c r="L3850" t="s">
        <v>20321</v>
      </c>
      <c r="M3850" t="s">
        <v>20322</v>
      </c>
      <c r="N3850" s="54" t="s">
        <v>20323</v>
      </c>
    </row>
    <row r="3851" spans="1:16" ht="267.75" x14ac:dyDescent="0.2">
      <c r="A3851">
        <v>4208</v>
      </c>
      <c r="B3851" t="s">
        <v>1697</v>
      </c>
      <c r="C3851" t="s">
        <v>20324</v>
      </c>
      <c r="I3851" t="s">
        <v>20316</v>
      </c>
      <c r="J3851" t="s">
        <v>20172</v>
      </c>
      <c r="K3851" t="s">
        <v>4150</v>
      </c>
      <c r="L3851" t="s">
        <v>20325</v>
      </c>
      <c r="M3851" t="s">
        <v>20326</v>
      </c>
      <c r="N3851" s="54" t="s">
        <v>20327</v>
      </c>
    </row>
    <row r="3852" spans="1:16" x14ac:dyDescent="0.2">
      <c r="A3852">
        <v>4002</v>
      </c>
      <c r="B3852" t="s">
        <v>1697</v>
      </c>
      <c r="C3852" t="s">
        <v>20328</v>
      </c>
      <c r="I3852" t="s">
        <v>20316</v>
      </c>
      <c r="J3852" t="s">
        <v>4383</v>
      </c>
      <c r="K3852" t="s">
        <v>4150</v>
      </c>
      <c r="L3852" t="s">
        <v>20329</v>
      </c>
      <c r="M3852" t="s">
        <v>20330</v>
      </c>
      <c r="N3852" t="s">
        <v>20331</v>
      </c>
    </row>
    <row r="3853" spans="1:16" x14ac:dyDescent="0.2">
      <c r="A3853">
        <v>4003</v>
      </c>
      <c r="B3853" t="s">
        <v>1697</v>
      </c>
      <c r="C3853" t="s">
        <v>20332</v>
      </c>
      <c r="I3853" t="s">
        <v>4482</v>
      </c>
      <c r="J3853" t="s">
        <v>20172</v>
      </c>
      <c r="K3853" t="s">
        <v>4150</v>
      </c>
      <c r="L3853" t="s">
        <v>20333</v>
      </c>
      <c r="M3853" t="s">
        <v>20334</v>
      </c>
      <c r="N3853" t="s">
        <v>20335</v>
      </c>
    </row>
    <row r="3854" spans="1:16" x14ac:dyDescent="0.2">
      <c r="A3854">
        <v>4201</v>
      </c>
      <c r="B3854" t="s">
        <v>1697</v>
      </c>
      <c r="C3854" t="s">
        <v>20336</v>
      </c>
      <c r="I3854" t="s">
        <v>4482</v>
      </c>
      <c r="J3854" t="s">
        <v>4383</v>
      </c>
      <c r="K3854" t="s">
        <v>4150</v>
      </c>
      <c r="L3854" t="s">
        <v>20337</v>
      </c>
      <c r="M3854" t="s">
        <v>20338</v>
      </c>
    </row>
    <row r="3855" spans="1:16" ht="280.5" x14ac:dyDescent="0.2">
      <c r="A3855">
        <v>4004</v>
      </c>
      <c r="B3855" t="s">
        <v>1697</v>
      </c>
      <c r="C3855" t="s">
        <v>20339</v>
      </c>
      <c r="I3855" t="s">
        <v>20316</v>
      </c>
      <c r="J3855" t="s">
        <v>20172</v>
      </c>
      <c r="K3855" t="s">
        <v>4150</v>
      </c>
      <c r="L3855" t="s">
        <v>20340</v>
      </c>
      <c r="M3855" t="s">
        <v>20341</v>
      </c>
      <c r="N3855" s="54" t="s">
        <v>20342</v>
      </c>
    </row>
    <row r="3856" spans="1:16" ht="255" x14ac:dyDescent="0.2">
      <c r="A3856">
        <v>4209</v>
      </c>
      <c r="B3856" t="s">
        <v>1697</v>
      </c>
      <c r="C3856" t="s">
        <v>20343</v>
      </c>
      <c r="I3856" t="s">
        <v>20344</v>
      </c>
      <c r="J3856" t="s">
        <v>4383</v>
      </c>
      <c r="K3856" t="s">
        <v>4150</v>
      </c>
      <c r="L3856" t="s">
        <v>20345</v>
      </c>
      <c r="M3856" t="s">
        <v>20346</v>
      </c>
      <c r="N3856" s="54" t="s">
        <v>20347</v>
      </c>
    </row>
    <row r="3857" spans="1:14" ht="280.5" x14ac:dyDescent="0.2">
      <c r="A3857">
        <v>4200</v>
      </c>
      <c r="B3857" t="s">
        <v>1697</v>
      </c>
      <c r="C3857" t="s">
        <v>20348</v>
      </c>
      <c r="I3857" t="s">
        <v>20344</v>
      </c>
      <c r="J3857" t="s">
        <v>20172</v>
      </c>
      <c r="K3857" t="s">
        <v>4150</v>
      </c>
      <c r="L3857" t="s">
        <v>20349</v>
      </c>
      <c r="M3857" t="s">
        <v>20350</v>
      </c>
      <c r="N3857" s="54" t="s">
        <v>20351</v>
      </c>
    </row>
    <row r="3858" spans="1:14" x14ac:dyDescent="0.2">
      <c r="A3858">
        <v>4226</v>
      </c>
      <c r="B3858" t="s">
        <v>1697</v>
      </c>
      <c r="C3858" t="s">
        <v>20352</v>
      </c>
      <c r="I3858" t="s">
        <v>3595</v>
      </c>
      <c r="J3858" t="s">
        <v>20172</v>
      </c>
      <c r="K3858" t="s">
        <v>4150</v>
      </c>
      <c r="L3858" t="s">
        <v>20353</v>
      </c>
      <c r="M3858" t="s">
        <v>20354</v>
      </c>
    </row>
    <row r="3859" spans="1:14" x14ac:dyDescent="0.2">
      <c r="A3859">
        <v>4210</v>
      </c>
      <c r="B3859" t="s">
        <v>1697</v>
      </c>
      <c r="C3859" t="s">
        <v>20355</v>
      </c>
      <c r="I3859" t="s">
        <v>3595</v>
      </c>
      <c r="J3859" t="s">
        <v>20172</v>
      </c>
      <c r="K3859" t="s">
        <v>4150</v>
      </c>
      <c r="L3859" t="s">
        <v>20356</v>
      </c>
      <c r="M3859" t="s">
        <v>20357</v>
      </c>
    </row>
    <row r="3860" spans="1:14" x14ac:dyDescent="0.2">
      <c r="A3860">
        <v>4228</v>
      </c>
      <c r="B3860" t="s">
        <v>1697</v>
      </c>
      <c r="C3860" t="s">
        <v>20358</v>
      </c>
      <c r="D3860" t="s">
        <v>20359</v>
      </c>
      <c r="I3860" t="s">
        <v>12022</v>
      </c>
      <c r="J3860" t="s">
        <v>4383</v>
      </c>
      <c r="K3860" t="s">
        <v>4150</v>
      </c>
      <c r="L3860" t="s">
        <v>20360</v>
      </c>
      <c r="M3860" t="s">
        <v>20361</v>
      </c>
    </row>
    <row r="3861" spans="1:14" x14ac:dyDescent="0.2">
      <c r="A3861">
        <v>4229</v>
      </c>
      <c r="B3861" t="s">
        <v>1697</v>
      </c>
      <c r="C3861" t="s">
        <v>20362</v>
      </c>
      <c r="D3861" t="s">
        <v>20363</v>
      </c>
      <c r="I3861" t="s">
        <v>20364</v>
      </c>
      <c r="J3861" t="s">
        <v>20172</v>
      </c>
      <c r="K3861" t="s">
        <v>4150</v>
      </c>
      <c r="L3861" t="s">
        <v>20365</v>
      </c>
      <c r="M3861" t="s">
        <v>20366</v>
      </c>
    </row>
    <row r="3862" spans="1:14" x14ac:dyDescent="0.2">
      <c r="A3862">
        <v>4232</v>
      </c>
      <c r="B3862" t="s">
        <v>1697</v>
      </c>
      <c r="C3862" t="s">
        <v>20367</v>
      </c>
      <c r="D3862" t="s">
        <v>20368</v>
      </c>
      <c r="I3862" t="s">
        <v>7809</v>
      </c>
      <c r="J3862" t="s">
        <v>4383</v>
      </c>
      <c r="K3862" t="s">
        <v>4150</v>
      </c>
      <c r="L3862" t="s">
        <v>20369</v>
      </c>
      <c r="M3862" t="s">
        <v>20370</v>
      </c>
    </row>
    <row r="3863" spans="1:14" x14ac:dyDescent="0.2">
      <c r="A3863">
        <v>4233</v>
      </c>
      <c r="B3863" t="s">
        <v>1697</v>
      </c>
      <c r="C3863" t="s">
        <v>20371</v>
      </c>
      <c r="D3863" t="s">
        <v>20372</v>
      </c>
      <c r="I3863" t="s">
        <v>5451</v>
      </c>
      <c r="J3863" t="s">
        <v>20172</v>
      </c>
      <c r="K3863" t="s">
        <v>4150</v>
      </c>
      <c r="L3863" t="s">
        <v>20373</v>
      </c>
      <c r="M3863" t="s">
        <v>15547</v>
      </c>
    </row>
    <row r="3864" spans="1:14" x14ac:dyDescent="0.2">
      <c r="A3864">
        <v>4235</v>
      </c>
      <c r="B3864" t="s">
        <v>1697</v>
      </c>
      <c r="C3864" t="s">
        <v>20374</v>
      </c>
      <c r="D3864" t="s">
        <v>20375</v>
      </c>
      <c r="I3864" t="s">
        <v>12775</v>
      </c>
      <c r="J3864" t="s">
        <v>4383</v>
      </c>
      <c r="K3864" t="s">
        <v>4150</v>
      </c>
      <c r="L3864" t="s">
        <v>20376</v>
      </c>
      <c r="M3864" t="s">
        <v>20377</v>
      </c>
    </row>
    <row r="3865" spans="1:14" x14ac:dyDescent="0.2">
      <c r="A3865">
        <v>4236</v>
      </c>
      <c r="B3865" t="s">
        <v>1697</v>
      </c>
      <c r="C3865" t="s">
        <v>20378</v>
      </c>
      <c r="D3865" t="s">
        <v>19902</v>
      </c>
      <c r="I3865" t="s">
        <v>4761</v>
      </c>
      <c r="J3865" t="s">
        <v>4383</v>
      </c>
      <c r="K3865" t="s">
        <v>4150</v>
      </c>
      <c r="L3865" t="s">
        <v>20379</v>
      </c>
      <c r="M3865" t="s">
        <v>20380</v>
      </c>
    </row>
    <row r="3866" spans="1:14" x14ac:dyDescent="0.2">
      <c r="A3866">
        <v>4238</v>
      </c>
      <c r="B3866" t="s">
        <v>1697</v>
      </c>
      <c r="C3866" t="s">
        <v>20381</v>
      </c>
      <c r="D3866" t="s">
        <v>20382</v>
      </c>
      <c r="I3866" t="s">
        <v>20383</v>
      </c>
      <c r="J3866" t="s">
        <v>16532</v>
      </c>
      <c r="K3866" t="s">
        <v>4107</v>
      </c>
      <c r="L3866" t="s">
        <v>20384</v>
      </c>
      <c r="M3866" t="s">
        <v>20385</v>
      </c>
      <c r="N3866" t="s">
        <v>20386</v>
      </c>
    </row>
    <row r="3867" spans="1:14" x14ac:dyDescent="0.2">
      <c r="A3867">
        <v>4239</v>
      </c>
      <c r="B3867" t="s">
        <v>1697</v>
      </c>
      <c r="C3867" t="s">
        <v>20387</v>
      </c>
      <c r="I3867" t="s">
        <v>20899</v>
      </c>
      <c r="J3867" t="s">
        <v>20172</v>
      </c>
      <c r="K3867" t="s">
        <v>4150</v>
      </c>
      <c r="L3867" t="s">
        <v>20388</v>
      </c>
      <c r="M3867" t="s">
        <v>20389</v>
      </c>
    </row>
    <row r="3868" spans="1:14" ht="204" x14ac:dyDescent="0.2">
      <c r="A3868">
        <v>4005</v>
      </c>
      <c r="B3868" t="s">
        <v>1697</v>
      </c>
      <c r="C3868" t="s">
        <v>20390</v>
      </c>
      <c r="I3868" t="s">
        <v>20391</v>
      </c>
      <c r="J3868" t="s">
        <v>20172</v>
      </c>
      <c r="K3868" t="s">
        <v>4150</v>
      </c>
      <c r="L3868" t="s">
        <v>20392</v>
      </c>
      <c r="M3868" t="s">
        <v>20393</v>
      </c>
      <c r="N3868" s="54" t="s">
        <v>20394</v>
      </c>
    </row>
    <row r="3869" spans="1:14" x14ac:dyDescent="0.2">
      <c r="A3869">
        <v>4006</v>
      </c>
      <c r="B3869" t="s">
        <v>1697</v>
      </c>
      <c r="C3869" t="s">
        <v>20395</v>
      </c>
      <c r="I3869" t="s">
        <v>20396</v>
      </c>
      <c r="J3869" t="s">
        <v>4705</v>
      </c>
      <c r="K3869" t="s">
        <v>4150</v>
      </c>
      <c r="L3869" t="s">
        <v>20397</v>
      </c>
      <c r="M3869" t="s">
        <v>20398</v>
      </c>
    </row>
    <row r="3870" spans="1:14" ht="204" x14ac:dyDescent="0.2">
      <c r="A3870">
        <v>4052</v>
      </c>
      <c r="B3870" t="s">
        <v>1697</v>
      </c>
      <c r="C3870" t="s">
        <v>20399</v>
      </c>
      <c r="I3870" t="s">
        <v>20391</v>
      </c>
      <c r="J3870" t="s">
        <v>20172</v>
      </c>
      <c r="K3870" t="s">
        <v>4150</v>
      </c>
      <c r="L3870" t="s">
        <v>20400</v>
      </c>
      <c r="M3870" t="s">
        <v>20401</v>
      </c>
      <c r="N3870" s="54" t="s">
        <v>20402</v>
      </c>
    </row>
    <row r="3871" spans="1:14" ht="216.75" x14ac:dyDescent="0.2">
      <c r="A3871">
        <v>4007</v>
      </c>
      <c r="B3871" t="s">
        <v>1697</v>
      </c>
      <c r="C3871" t="s">
        <v>20403</v>
      </c>
      <c r="I3871" t="s">
        <v>20391</v>
      </c>
      <c r="J3871" t="s">
        <v>20172</v>
      </c>
      <c r="K3871" t="s">
        <v>4150</v>
      </c>
      <c r="L3871" t="s">
        <v>20404</v>
      </c>
      <c r="M3871" t="s">
        <v>20405</v>
      </c>
      <c r="N3871" s="54" t="s">
        <v>20406</v>
      </c>
    </row>
    <row r="3872" spans="1:14" ht="204" x14ac:dyDescent="0.2">
      <c r="A3872">
        <v>4008</v>
      </c>
      <c r="B3872" t="s">
        <v>1697</v>
      </c>
      <c r="C3872" t="s">
        <v>20407</v>
      </c>
      <c r="I3872" t="s">
        <v>20408</v>
      </c>
      <c r="J3872" t="s">
        <v>20172</v>
      </c>
      <c r="K3872" t="s">
        <v>4150</v>
      </c>
      <c r="L3872" t="s">
        <v>20409</v>
      </c>
      <c r="M3872" t="s">
        <v>20410</v>
      </c>
      <c r="N3872" s="54" t="s">
        <v>20411</v>
      </c>
    </row>
    <row r="3873" spans="1:16" x14ac:dyDescent="0.2">
      <c r="A3873">
        <v>4009</v>
      </c>
      <c r="B3873" t="s">
        <v>1697</v>
      </c>
      <c r="C3873" t="s">
        <v>20412</v>
      </c>
      <c r="I3873" t="s">
        <v>20413</v>
      </c>
      <c r="J3873" t="s">
        <v>4383</v>
      </c>
      <c r="K3873" t="s">
        <v>4150</v>
      </c>
      <c r="L3873" t="s">
        <v>20414</v>
      </c>
      <c r="M3873" t="s">
        <v>20415</v>
      </c>
    </row>
    <row r="3874" spans="1:16" x14ac:dyDescent="0.2">
      <c r="A3874">
        <v>4017</v>
      </c>
      <c r="B3874" t="s">
        <v>1697</v>
      </c>
      <c r="C3874" t="s">
        <v>21809</v>
      </c>
      <c r="D3874" t="s">
        <v>21810</v>
      </c>
      <c r="I3874" t="s">
        <v>7809</v>
      </c>
      <c r="J3874" t="s">
        <v>20172</v>
      </c>
      <c r="K3874" t="s">
        <v>4150</v>
      </c>
      <c r="L3874" t="s">
        <v>21811</v>
      </c>
      <c r="M3874" t="s">
        <v>21812</v>
      </c>
    </row>
    <row r="3875" spans="1:16" x14ac:dyDescent="0.2">
      <c r="A3875">
        <v>4018</v>
      </c>
      <c r="B3875" t="s">
        <v>1697</v>
      </c>
      <c r="C3875" t="s">
        <v>20417</v>
      </c>
      <c r="I3875" t="s">
        <v>20416</v>
      </c>
      <c r="J3875" t="s">
        <v>20172</v>
      </c>
      <c r="K3875" t="s">
        <v>4150</v>
      </c>
      <c r="L3875" t="s">
        <v>20418</v>
      </c>
      <c r="M3875" t="s">
        <v>20419</v>
      </c>
    </row>
    <row r="3876" spans="1:16" x14ac:dyDescent="0.2">
      <c r="A3876">
        <v>4019</v>
      </c>
      <c r="B3876" t="s">
        <v>1697</v>
      </c>
      <c r="C3876" t="s">
        <v>20420</v>
      </c>
      <c r="I3876" t="s">
        <v>15388</v>
      </c>
      <c r="J3876" t="s">
        <v>20172</v>
      </c>
      <c r="K3876" t="s">
        <v>4150</v>
      </c>
      <c r="L3876" t="s">
        <v>20421</v>
      </c>
      <c r="M3876" t="s">
        <v>20422</v>
      </c>
    </row>
    <row r="3877" spans="1:16" x14ac:dyDescent="0.2">
      <c r="A3877">
        <v>4020</v>
      </c>
      <c r="B3877" t="s">
        <v>1697</v>
      </c>
      <c r="C3877" t="s">
        <v>20423</v>
      </c>
      <c r="I3877" t="s">
        <v>7809</v>
      </c>
      <c r="J3877" t="s">
        <v>20172</v>
      </c>
      <c r="K3877" t="s">
        <v>4150</v>
      </c>
      <c r="L3877" t="s">
        <v>20424</v>
      </c>
      <c r="M3877" t="s">
        <v>20425</v>
      </c>
    </row>
    <row r="3878" spans="1:16" x14ac:dyDescent="0.2">
      <c r="A3878">
        <v>4021</v>
      </c>
      <c r="B3878" t="s">
        <v>1697</v>
      </c>
      <c r="C3878" t="s">
        <v>20426</v>
      </c>
      <c r="I3878" t="s">
        <v>7809</v>
      </c>
      <c r="J3878" t="s">
        <v>20172</v>
      </c>
      <c r="K3878" t="s">
        <v>4150</v>
      </c>
      <c r="L3878" t="s">
        <v>20427</v>
      </c>
      <c r="M3878" t="s">
        <v>20428</v>
      </c>
    </row>
    <row r="3879" spans="1:16" x14ac:dyDescent="0.2">
      <c r="A3879">
        <v>4027</v>
      </c>
      <c r="B3879" t="s">
        <v>1697</v>
      </c>
      <c r="C3879" t="s">
        <v>20429</v>
      </c>
      <c r="D3879" t="s">
        <v>20430</v>
      </c>
      <c r="E3879" t="s">
        <v>20879</v>
      </c>
      <c r="I3879" t="s">
        <v>4761</v>
      </c>
      <c r="J3879" t="s">
        <v>20172</v>
      </c>
      <c r="K3879" t="s">
        <v>4150</v>
      </c>
      <c r="L3879" t="s">
        <v>20431</v>
      </c>
      <c r="M3879" t="s">
        <v>20432</v>
      </c>
    </row>
    <row r="3880" spans="1:16" x14ac:dyDescent="0.2">
      <c r="A3880">
        <v>4022</v>
      </c>
      <c r="B3880" t="s">
        <v>1697</v>
      </c>
      <c r="C3880" t="s">
        <v>20433</v>
      </c>
      <c r="D3880" t="s">
        <v>19942</v>
      </c>
      <c r="I3880" t="s">
        <v>3561</v>
      </c>
      <c r="J3880" t="s">
        <v>4383</v>
      </c>
      <c r="K3880" t="s">
        <v>4150</v>
      </c>
      <c r="L3880" t="s">
        <v>20434</v>
      </c>
      <c r="M3880" t="s">
        <v>20435</v>
      </c>
    </row>
    <row r="3881" spans="1:16" x14ac:dyDescent="0.2">
      <c r="A3881">
        <v>4202</v>
      </c>
      <c r="B3881" t="s">
        <v>1697</v>
      </c>
      <c r="C3881" t="s">
        <v>20436</v>
      </c>
      <c r="D3881" t="s">
        <v>20437</v>
      </c>
      <c r="I3881" t="s">
        <v>7809</v>
      </c>
      <c r="J3881" t="s">
        <v>20172</v>
      </c>
      <c r="K3881" t="s">
        <v>4150</v>
      </c>
      <c r="L3881" t="s">
        <v>20438</v>
      </c>
      <c r="M3881" t="s">
        <v>20439</v>
      </c>
      <c r="N3881" t="s">
        <v>20440</v>
      </c>
    </row>
    <row r="3882" spans="1:16" x14ac:dyDescent="0.2">
      <c r="A3882">
        <v>4203</v>
      </c>
      <c r="B3882" t="s">
        <v>1697</v>
      </c>
      <c r="C3882" t="s">
        <v>20441</v>
      </c>
      <c r="D3882" t="s">
        <v>20442</v>
      </c>
      <c r="I3882" t="s">
        <v>20413</v>
      </c>
      <c r="J3882" t="s">
        <v>7080</v>
      </c>
      <c r="K3882" t="s">
        <v>4150</v>
      </c>
      <c r="L3882" t="s">
        <v>20443</v>
      </c>
      <c r="M3882" t="s">
        <v>20444</v>
      </c>
      <c r="N3882" t="s">
        <v>20445</v>
      </c>
    </row>
    <row r="3883" spans="1:16" x14ac:dyDescent="0.2">
      <c r="A3883">
        <v>4204</v>
      </c>
      <c r="B3883" t="s">
        <v>1697</v>
      </c>
      <c r="C3883" t="s">
        <v>20446</v>
      </c>
      <c r="D3883" t="s">
        <v>20447</v>
      </c>
      <c r="I3883" t="s">
        <v>20416</v>
      </c>
      <c r="J3883" t="s">
        <v>20172</v>
      </c>
      <c r="K3883" t="s">
        <v>4150</v>
      </c>
      <c r="L3883" t="s">
        <v>20448</v>
      </c>
      <c r="M3883" t="s">
        <v>20449</v>
      </c>
      <c r="N3883" t="s">
        <v>20450</v>
      </c>
    </row>
    <row r="3884" spans="1:16" x14ac:dyDescent="0.2">
      <c r="A3884">
        <v>4205</v>
      </c>
      <c r="B3884" t="s">
        <v>1697</v>
      </c>
      <c r="C3884" t="s">
        <v>20451</v>
      </c>
      <c r="D3884" t="s">
        <v>20452</v>
      </c>
      <c r="I3884" t="s">
        <v>20416</v>
      </c>
      <c r="J3884" t="s">
        <v>20172</v>
      </c>
      <c r="K3884" t="s">
        <v>4150</v>
      </c>
      <c r="L3884" t="s">
        <v>20453</v>
      </c>
      <c r="M3884" t="s">
        <v>20454</v>
      </c>
      <c r="N3884" t="s">
        <v>20455</v>
      </c>
    </row>
    <row r="3885" spans="1:16" x14ac:dyDescent="0.2">
      <c r="A3885">
        <v>4206</v>
      </c>
      <c r="B3885" t="s">
        <v>1697</v>
      </c>
      <c r="C3885" t="s">
        <v>20456</v>
      </c>
      <c r="D3885" t="s">
        <v>20457</v>
      </c>
      <c r="I3885" t="s">
        <v>20184</v>
      </c>
      <c r="J3885" t="s">
        <v>20172</v>
      </c>
      <c r="K3885" t="s">
        <v>4150</v>
      </c>
      <c r="L3885" t="s">
        <v>20458</v>
      </c>
      <c r="M3885" t="s">
        <v>20459</v>
      </c>
      <c r="N3885" t="s">
        <v>20460</v>
      </c>
    </row>
    <row r="3886" spans="1:16" x14ac:dyDescent="0.2">
      <c r="A3886">
        <v>4023</v>
      </c>
      <c r="B3886" t="s">
        <v>1697</v>
      </c>
      <c r="C3886" t="s">
        <v>20461</v>
      </c>
      <c r="F3886" t="s">
        <v>4149</v>
      </c>
      <c r="G3886" t="s">
        <v>4098</v>
      </c>
      <c r="H3886" t="s">
        <v>4243</v>
      </c>
      <c r="I3886" t="s">
        <v>4149</v>
      </c>
      <c r="J3886" t="s">
        <v>4696</v>
      </c>
      <c r="K3886" t="s">
        <v>4150</v>
      </c>
      <c r="L3886" t="s">
        <v>20462</v>
      </c>
      <c r="M3886" t="s">
        <v>20463</v>
      </c>
      <c r="O3886" t="s">
        <v>3605</v>
      </c>
      <c r="P3886">
        <v>15</v>
      </c>
    </row>
    <row r="3887" spans="1:16" x14ac:dyDescent="0.2">
      <c r="A3887">
        <v>4024</v>
      </c>
      <c r="B3887" t="s">
        <v>1697</v>
      </c>
      <c r="C3887" t="s">
        <v>20464</v>
      </c>
      <c r="I3887" t="s">
        <v>3389</v>
      </c>
      <c r="J3887" t="s">
        <v>20172</v>
      </c>
      <c r="K3887" t="s">
        <v>4150</v>
      </c>
      <c r="L3887" t="s">
        <v>20465</v>
      </c>
      <c r="M3887" t="s">
        <v>20466</v>
      </c>
    </row>
    <row r="3888" spans="1:16" x14ac:dyDescent="0.2">
      <c r="A3888">
        <v>4016</v>
      </c>
      <c r="B3888" t="s">
        <v>1697</v>
      </c>
      <c r="C3888" t="s">
        <v>20467</v>
      </c>
      <c r="I3888" t="s">
        <v>7676</v>
      </c>
      <c r="J3888" t="s">
        <v>4383</v>
      </c>
      <c r="K3888" t="s">
        <v>4150</v>
      </c>
      <c r="L3888" t="s">
        <v>20468</v>
      </c>
      <c r="M3888" t="s">
        <v>20469</v>
      </c>
    </row>
    <row r="3889" spans="1:16" x14ac:dyDescent="0.2">
      <c r="A3889">
        <v>4031</v>
      </c>
      <c r="B3889" t="s">
        <v>1697</v>
      </c>
      <c r="C3889" t="s">
        <v>20470</v>
      </c>
      <c r="D3889" t="s">
        <v>20471</v>
      </c>
      <c r="I3889" t="s">
        <v>20472</v>
      </c>
      <c r="J3889" t="s">
        <v>4383</v>
      </c>
      <c r="K3889" t="s">
        <v>4150</v>
      </c>
      <c r="L3889" t="s">
        <v>20473</v>
      </c>
      <c r="M3889" t="s">
        <v>20474</v>
      </c>
    </row>
    <row r="3890" spans="1:16" x14ac:dyDescent="0.2">
      <c r="A3890">
        <v>4032</v>
      </c>
      <c r="B3890" t="s">
        <v>1697</v>
      </c>
      <c r="C3890" t="s">
        <v>20475</v>
      </c>
      <c r="D3890" t="s">
        <v>20476</v>
      </c>
      <c r="F3890" t="s">
        <v>20127</v>
      </c>
      <c r="G3890" t="s">
        <v>3420</v>
      </c>
      <c r="H3890" t="s">
        <v>3421</v>
      </c>
      <c r="I3890" t="s">
        <v>12775</v>
      </c>
      <c r="J3890" t="s">
        <v>20172</v>
      </c>
      <c r="K3890" t="s">
        <v>4150</v>
      </c>
      <c r="L3890" t="s">
        <v>20477</v>
      </c>
      <c r="M3890" t="s">
        <v>20478</v>
      </c>
    </row>
    <row r="3891" spans="1:16" x14ac:dyDescent="0.2">
      <c r="A3891">
        <v>4033</v>
      </c>
      <c r="B3891" t="s">
        <v>1697</v>
      </c>
      <c r="C3891" t="s">
        <v>20479</v>
      </c>
      <c r="D3891" t="s">
        <v>20480</v>
      </c>
      <c r="I3891" t="s">
        <v>9642</v>
      </c>
      <c r="J3891" t="s">
        <v>4383</v>
      </c>
      <c r="K3891" t="s">
        <v>4150</v>
      </c>
      <c r="L3891" t="s">
        <v>20481</v>
      </c>
      <c r="M3891" t="s">
        <v>20482</v>
      </c>
    </row>
    <row r="3892" spans="1:16" x14ac:dyDescent="0.2">
      <c r="A3892">
        <v>4034</v>
      </c>
      <c r="B3892" t="s">
        <v>1697</v>
      </c>
      <c r="C3892" t="s">
        <v>20483</v>
      </c>
      <c r="D3892" t="s">
        <v>20484</v>
      </c>
      <c r="I3892" t="s">
        <v>15388</v>
      </c>
      <c r="J3892" t="s">
        <v>20172</v>
      </c>
      <c r="K3892" t="s">
        <v>4150</v>
      </c>
      <c r="L3892" t="s">
        <v>20485</v>
      </c>
      <c r="M3892" t="s">
        <v>13096</v>
      </c>
    </row>
    <row r="3893" spans="1:16" x14ac:dyDescent="0.2">
      <c r="A3893">
        <v>4035</v>
      </c>
      <c r="B3893" t="s">
        <v>1697</v>
      </c>
      <c r="C3893" t="s">
        <v>20486</v>
      </c>
      <c r="I3893" t="s">
        <v>3595</v>
      </c>
      <c r="J3893" t="s">
        <v>20172</v>
      </c>
      <c r="K3893" t="s">
        <v>4150</v>
      </c>
      <c r="L3893" t="s">
        <v>20487</v>
      </c>
      <c r="M3893" t="s">
        <v>20488</v>
      </c>
    </row>
    <row r="3894" spans="1:16" x14ac:dyDescent="0.2">
      <c r="A3894">
        <v>4030</v>
      </c>
      <c r="B3894" t="s">
        <v>1697</v>
      </c>
      <c r="C3894" t="s">
        <v>20489</v>
      </c>
      <c r="I3894" t="s">
        <v>6272</v>
      </c>
      <c r="J3894" t="s">
        <v>20172</v>
      </c>
      <c r="K3894" t="s">
        <v>4150</v>
      </c>
      <c r="L3894" t="s">
        <v>20490</v>
      </c>
      <c r="M3894" t="s">
        <v>20491</v>
      </c>
    </row>
    <row r="3895" spans="1:16" x14ac:dyDescent="0.2">
      <c r="A3895">
        <v>4029</v>
      </c>
      <c r="B3895" t="s">
        <v>1697</v>
      </c>
      <c r="C3895" t="s">
        <v>20492</v>
      </c>
      <c r="I3895" t="s">
        <v>20493</v>
      </c>
      <c r="J3895" t="s">
        <v>20172</v>
      </c>
      <c r="K3895" t="s">
        <v>4150</v>
      </c>
      <c r="L3895" t="s">
        <v>20494</v>
      </c>
      <c r="M3895" t="s">
        <v>20495</v>
      </c>
    </row>
    <row r="3896" spans="1:16" x14ac:dyDescent="0.2">
      <c r="A3896">
        <v>4037</v>
      </c>
      <c r="B3896" t="s">
        <v>1697</v>
      </c>
      <c r="C3896" t="s">
        <v>20496</v>
      </c>
      <c r="I3896" t="s">
        <v>20497</v>
      </c>
      <c r="J3896" t="s">
        <v>20172</v>
      </c>
      <c r="K3896" t="s">
        <v>4150</v>
      </c>
      <c r="L3896" t="s">
        <v>20498</v>
      </c>
      <c r="M3896" t="s">
        <v>20499</v>
      </c>
    </row>
    <row r="3897" spans="1:16" x14ac:dyDescent="0.2">
      <c r="A3897">
        <v>4028</v>
      </c>
      <c r="B3897" t="s">
        <v>1697</v>
      </c>
      <c r="C3897" t="s">
        <v>20500</v>
      </c>
      <c r="I3897" t="s">
        <v>7909</v>
      </c>
      <c r="J3897" t="s">
        <v>20172</v>
      </c>
      <c r="K3897" t="s">
        <v>4150</v>
      </c>
      <c r="L3897" t="s">
        <v>20501</v>
      </c>
      <c r="M3897" t="s">
        <v>20502</v>
      </c>
      <c r="N3897" t="s">
        <v>20503</v>
      </c>
    </row>
    <row r="3898" spans="1:16" x14ac:dyDescent="0.2">
      <c r="A3898">
        <v>4026</v>
      </c>
      <c r="B3898" t="s">
        <v>1697</v>
      </c>
      <c r="C3898" t="s">
        <v>20504</v>
      </c>
      <c r="D3898" t="s">
        <v>20505</v>
      </c>
      <c r="E3898" t="s">
        <v>20880</v>
      </c>
      <c r="F3898" t="s">
        <v>3595</v>
      </c>
      <c r="G3898" t="s">
        <v>3387</v>
      </c>
      <c r="H3898" t="s">
        <v>3723</v>
      </c>
      <c r="I3898" t="s">
        <v>3595</v>
      </c>
      <c r="J3898" t="s">
        <v>4383</v>
      </c>
      <c r="K3898" t="s">
        <v>4150</v>
      </c>
      <c r="L3898" t="s">
        <v>20506</v>
      </c>
      <c r="M3898" t="s">
        <v>20507</v>
      </c>
      <c r="O3898" t="s">
        <v>3605</v>
      </c>
      <c r="P3898">
        <v>74</v>
      </c>
    </row>
    <row r="3899" spans="1:16" x14ac:dyDescent="0.2">
      <c r="A3899">
        <v>4038</v>
      </c>
      <c r="B3899" t="s">
        <v>1697</v>
      </c>
      <c r="C3899" t="s">
        <v>20508</v>
      </c>
      <c r="I3899" t="s">
        <v>7909</v>
      </c>
      <c r="J3899" t="s">
        <v>4383</v>
      </c>
      <c r="K3899" t="s">
        <v>4150</v>
      </c>
      <c r="L3899" t="s">
        <v>20509</v>
      </c>
      <c r="M3899" t="s">
        <v>20510</v>
      </c>
    </row>
    <row r="3900" spans="1:16" x14ac:dyDescent="0.2">
      <c r="A3900">
        <v>4039</v>
      </c>
      <c r="B3900" t="s">
        <v>1697</v>
      </c>
      <c r="C3900" t="s">
        <v>20511</v>
      </c>
      <c r="D3900" t="s">
        <v>20512</v>
      </c>
      <c r="I3900" t="s">
        <v>21080</v>
      </c>
      <c r="J3900" t="s">
        <v>4383</v>
      </c>
      <c r="K3900" t="s">
        <v>4150</v>
      </c>
      <c r="L3900" t="s">
        <v>20513</v>
      </c>
      <c r="M3900" t="s">
        <v>20514</v>
      </c>
    </row>
    <row r="3901" spans="1:16" x14ac:dyDescent="0.2">
      <c r="A3901">
        <v>4040</v>
      </c>
      <c r="B3901" t="s">
        <v>1697</v>
      </c>
      <c r="C3901" t="s">
        <v>21813</v>
      </c>
      <c r="D3901" t="s">
        <v>21814</v>
      </c>
      <c r="I3901" t="s">
        <v>3595</v>
      </c>
      <c r="J3901" t="s">
        <v>4383</v>
      </c>
      <c r="K3901" t="s">
        <v>4150</v>
      </c>
      <c r="L3901" t="s">
        <v>21815</v>
      </c>
      <c r="M3901" t="s">
        <v>21816</v>
      </c>
    </row>
    <row r="3902" spans="1:16" x14ac:dyDescent="0.2">
      <c r="B3902" t="s">
        <v>1697</v>
      </c>
      <c r="C3902" t="s">
        <v>20516</v>
      </c>
      <c r="D3902" t="s">
        <v>20517</v>
      </c>
      <c r="I3902" t="s">
        <v>20294</v>
      </c>
      <c r="J3902" t="s">
        <v>4383</v>
      </c>
      <c r="K3902" t="s">
        <v>4150</v>
      </c>
      <c r="L3902" t="s">
        <v>20518</v>
      </c>
      <c r="M3902" t="s">
        <v>20519</v>
      </c>
    </row>
    <row r="3903" spans="1:16" x14ac:dyDescent="0.2">
      <c r="A3903">
        <v>4046</v>
      </c>
      <c r="B3903" t="s">
        <v>1697</v>
      </c>
      <c r="C3903" t="s">
        <v>20524</v>
      </c>
      <c r="D3903" t="s">
        <v>20521</v>
      </c>
      <c r="I3903" t="s">
        <v>3389</v>
      </c>
      <c r="J3903" t="s">
        <v>4383</v>
      </c>
      <c r="K3903" t="s">
        <v>4150</v>
      </c>
      <c r="L3903" t="s">
        <v>20522</v>
      </c>
      <c r="M3903" t="s">
        <v>20523</v>
      </c>
    </row>
    <row r="3904" spans="1:16" x14ac:dyDescent="0.2">
      <c r="A3904">
        <v>4045</v>
      </c>
      <c r="B3904" t="s">
        <v>1697</v>
      </c>
      <c r="C3904" t="s">
        <v>20527</v>
      </c>
      <c r="I3904" t="s">
        <v>3389</v>
      </c>
      <c r="J3904" t="s">
        <v>4383</v>
      </c>
      <c r="K3904" t="s">
        <v>4150</v>
      </c>
      <c r="L3904" t="s">
        <v>20525</v>
      </c>
      <c r="M3904" t="s">
        <v>20526</v>
      </c>
    </row>
    <row r="3905" spans="1:18" x14ac:dyDescent="0.2">
      <c r="A3905">
        <v>4044</v>
      </c>
      <c r="B3905" t="s">
        <v>1697</v>
      </c>
      <c r="C3905" t="s">
        <v>20530</v>
      </c>
      <c r="I3905" t="s">
        <v>7676</v>
      </c>
      <c r="J3905" t="s">
        <v>4383</v>
      </c>
      <c r="K3905" t="s">
        <v>4150</v>
      </c>
      <c r="L3905" t="s">
        <v>20528</v>
      </c>
      <c r="M3905" t="s">
        <v>20529</v>
      </c>
    </row>
    <row r="3906" spans="1:18" x14ac:dyDescent="0.2">
      <c r="A3906">
        <v>4043</v>
      </c>
      <c r="B3906" t="s">
        <v>1697</v>
      </c>
      <c r="C3906" t="s">
        <v>20534</v>
      </c>
      <c r="D3906" t="s">
        <v>20531</v>
      </c>
      <c r="F3906" t="s">
        <v>20532</v>
      </c>
      <c r="G3906" t="s">
        <v>3465</v>
      </c>
      <c r="H3906" t="s">
        <v>21817</v>
      </c>
      <c r="I3906" t="s">
        <v>5883</v>
      </c>
      <c r="J3906" t="s">
        <v>4383</v>
      </c>
      <c r="K3906" t="s">
        <v>4150</v>
      </c>
      <c r="L3906" t="s">
        <v>20533</v>
      </c>
      <c r="M3906" t="s">
        <v>6361</v>
      </c>
      <c r="O3906" t="s">
        <v>3395</v>
      </c>
      <c r="P3906">
        <v>77</v>
      </c>
    </row>
    <row r="3907" spans="1:18" x14ac:dyDescent="0.2">
      <c r="A3907">
        <v>4042</v>
      </c>
      <c r="B3907" t="s">
        <v>1697</v>
      </c>
      <c r="C3907" t="s">
        <v>20538</v>
      </c>
      <c r="D3907" t="s">
        <v>20535</v>
      </c>
      <c r="I3907" t="s">
        <v>7809</v>
      </c>
      <c r="J3907" t="s">
        <v>20172</v>
      </c>
      <c r="K3907" t="s">
        <v>4150</v>
      </c>
      <c r="L3907" t="s">
        <v>20536</v>
      </c>
      <c r="M3907" t="s">
        <v>11134</v>
      </c>
      <c r="N3907" t="s">
        <v>20537</v>
      </c>
    </row>
    <row r="3908" spans="1:18" x14ac:dyDescent="0.2">
      <c r="A3908">
        <v>4025</v>
      </c>
      <c r="B3908" t="s">
        <v>1697</v>
      </c>
      <c r="C3908" t="s">
        <v>3175</v>
      </c>
      <c r="D3908" t="s">
        <v>20539</v>
      </c>
      <c r="F3908" t="s">
        <v>20540</v>
      </c>
      <c r="G3908" t="s">
        <v>21818</v>
      </c>
      <c r="H3908" t="s">
        <v>21819</v>
      </c>
      <c r="I3908" t="s">
        <v>20543</v>
      </c>
      <c r="J3908" t="s">
        <v>7080</v>
      </c>
      <c r="K3908" t="s">
        <v>3412</v>
      </c>
      <c r="L3908" t="s">
        <v>20544</v>
      </c>
      <c r="M3908" t="s">
        <v>20545</v>
      </c>
      <c r="N3908" t="s">
        <v>20546</v>
      </c>
      <c r="O3908" t="s">
        <v>5396</v>
      </c>
      <c r="P3908">
        <v>53</v>
      </c>
    </row>
    <row r="3909" spans="1:18" x14ac:dyDescent="0.2">
      <c r="A3909">
        <v>4041</v>
      </c>
      <c r="B3909" t="s">
        <v>1697</v>
      </c>
      <c r="C3909" t="s">
        <v>7957</v>
      </c>
      <c r="F3909" t="s">
        <v>20547</v>
      </c>
      <c r="G3909" t="s">
        <v>21820</v>
      </c>
      <c r="H3909" t="s">
        <v>21821</v>
      </c>
      <c r="I3909" t="s">
        <v>7878</v>
      </c>
      <c r="J3909" t="s">
        <v>4099</v>
      </c>
      <c r="K3909" t="s">
        <v>4284</v>
      </c>
      <c r="L3909" t="s">
        <v>20549</v>
      </c>
      <c r="M3909" t="s">
        <v>20550</v>
      </c>
      <c r="O3909" t="s">
        <v>6318</v>
      </c>
      <c r="P3909">
        <v>24</v>
      </c>
      <c r="Q3909" t="s">
        <v>4401</v>
      </c>
      <c r="R3909">
        <v>222</v>
      </c>
    </row>
    <row r="3910" spans="1:18" x14ac:dyDescent="0.2">
      <c r="A3910">
        <v>4050</v>
      </c>
      <c r="B3910" t="s">
        <v>1697</v>
      </c>
      <c r="C3910" t="s">
        <v>20554</v>
      </c>
      <c r="D3910" t="s">
        <v>20551</v>
      </c>
      <c r="I3910" t="s">
        <v>5345</v>
      </c>
      <c r="J3910" t="s">
        <v>4455</v>
      </c>
      <c r="K3910" t="s">
        <v>4150</v>
      </c>
      <c r="L3910" t="s">
        <v>20552</v>
      </c>
      <c r="M3910" t="s">
        <v>20553</v>
      </c>
      <c r="O3910" t="s">
        <v>22242</v>
      </c>
      <c r="P3910">
        <v>91</v>
      </c>
    </row>
    <row r="3911" spans="1:18" x14ac:dyDescent="0.2">
      <c r="A3911">
        <v>4049</v>
      </c>
      <c r="B3911" t="s">
        <v>1697</v>
      </c>
      <c r="C3911" t="s">
        <v>20558</v>
      </c>
      <c r="D3911" t="s">
        <v>20555</v>
      </c>
      <c r="E3911" t="s">
        <v>20880</v>
      </c>
      <c r="I3911" t="s">
        <v>13878</v>
      </c>
      <c r="J3911" t="s">
        <v>20172</v>
      </c>
      <c r="K3911" t="s">
        <v>4150</v>
      </c>
      <c r="L3911" t="s">
        <v>20556</v>
      </c>
      <c r="M3911" t="s">
        <v>20557</v>
      </c>
    </row>
    <row r="3912" spans="1:18" x14ac:dyDescent="0.2">
      <c r="A3912">
        <v>4051</v>
      </c>
      <c r="B3912" t="s">
        <v>1697</v>
      </c>
      <c r="C3912" t="s">
        <v>20562</v>
      </c>
      <c r="D3912" t="s">
        <v>20559</v>
      </c>
      <c r="I3912" t="s">
        <v>5451</v>
      </c>
      <c r="J3912" t="s">
        <v>20172</v>
      </c>
      <c r="K3912" t="s">
        <v>4150</v>
      </c>
      <c r="L3912" t="s">
        <v>20560</v>
      </c>
      <c r="M3912" t="s">
        <v>20561</v>
      </c>
    </row>
    <row r="3913" spans="1:18" x14ac:dyDescent="0.2">
      <c r="A3913">
        <v>4048</v>
      </c>
      <c r="B3913" t="s">
        <v>1697</v>
      </c>
      <c r="C3913" t="s">
        <v>20566</v>
      </c>
      <c r="D3913" t="s">
        <v>20563</v>
      </c>
      <c r="F3913" t="s">
        <v>6158</v>
      </c>
      <c r="G3913" t="s">
        <v>7763</v>
      </c>
      <c r="H3913" t="s">
        <v>5269</v>
      </c>
      <c r="I3913" t="s">
        <v>4761</v>
      </c>
      <c r="J3913" t="s">
        <v>4455</v>
      </c>
      <c r="K3913" t="s">
        <v>3921</v>
      </c>
      <c r="L3913" t="s">
        <v>20564</v>
      </c>
      <c r="M3913" t="s">
        <v>20565</v>
      </c>
      <c r="O3913" t="s">
        <v>5455</v>
      </c>
      <c r="P3913">
        <v>48</v>
      </c>
    </row>
    <row r="3914" spans="1:18" x14ac:dyDescent="0.2">
      <c r="A3914">
        <v>4062</v>
      </c>
      <c r="B3914" t="s">
        <v>1697</v>
      </c>
      <c r="C3914" t="s">
        <v>20569</v>
      </c>
      <c r="D3914" t="s">
        <v>19902</v>
      </c>
      <c r="F3914" t="s">
        <v>7046</v>
      </c>
      <c r="G3914" t="s">
        <v>18349</v>
      </c>
      <c r="H3914" t="s">
        <v>5269</v>
      </c>
      <c r="I3914" t="s">
        <v>7858</v>
      </c>
      <c r="J3914" t="s">
        <v>4455</v>
      </c>
      <c r="K3914" t="s">
        <v>3921</v>
      </c>
      <c r="L3914" t="s">
        <v>20567</v>
      </c>
      <c r="M3914" t="s">
        <v>20568</v>
      </c>
    </row>
    <row r="3915" spans="1:18" x14ac:dyDescent="0.2">
      <c r="A3915">
        <v>4060</v>
      </c>
      <c r="B3915" t="s">
        <v>1697</v>
      </c>
      <c r="C3915" t="s">
        <v>20573</v>
      </c>
      <c r="D3915" t="s">
        <v>20570</v>
      </c>
      <c r="I3915" t="s">
        <v>3595</v>
      </c>
      <c r="J3915" t="s">
        <v>4383</v>
      </c>
      <c r="K3915" t="s">
        <v>4150</v>
      </c>
      <c r="L3915" t="s">
        <v>20571</v>
      </c>
      <c r="M3915" t="s">
        <v>20572</v>
      </c>
    </row>
    <row r="3916" spans="1:18" x14ac:dyDescent="0.2">
      <c r="A3916">
        <v>4059</v>
      </c>
      <c r="B3916" t="s">
        <v>1697</v>
      </c>
      <c r="C3916" t="s">
        <v>11856</v>
      </c>
      <c r="D3916" t="s">
        <v>20574</v>
      </c>
      <c r="F3916" t="s">
        <v>4173</v>
      </c>
      <c r="G3916" t="s">
        <v>3420</v>
      </c>
      <c r="H3916" t="s">
        <v>20738</v>
      </c>
      <c r="I3916" t="s">
        <v>3595</v>
      </c>
      <c r="J3916" t="s">
        <v>5477</v>
      </c>
      <c r="K3916" t="s">
        <v>4150</v>
      </c>
      <c r="L3916" t="s">
        <v>20575</v>
      </c>
      <c r="M3916" t="s">
        <v>20576</v>
      </c>
    </row>
    <row r="3917" spans="1:18" x14ac:dyDescent="0.2">
      <c r="A3917">
        <v>4061</v>
      </c>
      <c r="B3917" t="s">
        <v>1697</v>
      </c>
      <c r="C3917" t="s">
        <v>20581</v>
      </c>
      <c r="D3917" t="s">
        <v>20577</v>
      </c>
      <c r="F3917" t="s">
        <v>3495</v>
      </c>
      <c r="G3917" t="s">
        <v>4098</v>
      </c>
      <c r="H3917" t="s">
        <v>6824</v>
      </c>
      <c r="I3917" t="s">
        <v>3495</v>
      </c>
      <c r="J3917" t="s">
        <v>4383</v>
      </c>
      <c r="K3917" t="s">
        <v>4150</v>
      </c>
      <c r="L3917" t="s">
        <v>20579</v>
      </c>
      <c r="M3917" t="s">
        <v>20580</v>
      </c>
      <c r="O3917" t="s">
        <v>3395</v>
      </c>
      <c r="P3917">
        <v>77</v>
      </c>
    </row>
    <row r="3918" spans="1:18" x14ac:dyDescent="0.2">
      <c r="A3918">
        <v>4090</v>
      </c>
      <c r="B3918" t="s">
        <v>1697</v>
      </c>
      <c r="C3918" t="s">
        <v>20584</v>
      </c>
      <c r="I3918" t="s">
        <v>22235</v>
      </c>
      <c r="J3918" t="s">
        <v>6804</v>
      </c>
      <c r="K3918" t="s">
        <v>4150</v>
      </c>
      <c r="L3918" t="s">
        <v>20582</v>
      </c>
      <c r="M3918" t="s">
        <v>20583</v>
      </c>
    </row>
    <row r="3919" spans="1:18" x14ac:dyDescent="0.2">
      <c r="A3919">
        <v>4058</v>
      </c>
      <c r="B3919" t="s">
        <v>1697</v>
      </c>
      <c r="C3919" t="s">
        <v>20588</v>
      </c>
      <c r="I3919" t="s">
        <v>20899</v>
      </c>
      <c r="J3919" t="s">
        <v>20585</v>
      </c>
      <c r="K3919" t="s">
        <v>4150</v>
      </c>
      <c r="L3919" t="s">
        <v>20586</v>
      </c>
      <c r="M3919" t="s">
        <v>20587</v>
      </c>
    </row>
    <row r="3920" spans="1:18" x14ac:dyDescent="0.2">
      <c r="A3920">
        <v>4057</v>
      </c>
      <c r="B3920" t="s">
        <v>1697</v>
      </c>
      <c r="C3920" t="s">
        <v>20594</v>
      </c>
      <c r="D3920" t="s">
        <v>20589</v>
      </c>
      <c r="F3920" t="s">
        <v>20590</v>
      </c>
      <c r="G3920" t="s">
        <v>3387</v>
      </c>
      <c r="H3920" t="s">
        <v>4174</v>
      </c>
      <c r="K3920" t="s">
        <v>4107</v>
      </c>
      <c r="L3920" t="s">
        <v>20591</v>
      </c>
      <c r="M3920" t="s">
        <v>20592</v>
      </c>
      <c r="N3920" t="s">
        <v>20593</v>
      </c>
      <c r="O3920" t="s">
        <v>5370</v>
      </c>
      <c r="P3920">
        <v>52</v>
      </c>
    </row>
    <row r="3921" spans="1:16" x14ac:dyDescent="0.2">
      <c r="A3921">
        <v>4056</v>
      </c>
      <c r="B3921" t="s">
        <v>1697</v>
      </c>
      <c r="C3921" t="s">
        <v>20599</v>
      </c>
      <c r="D3921" t="s">
        <v>20595</v>
      </c>
      <c r="I3921" t="s">
        <v>15388</v>
      </c>
      <c r="J3921" t="s">
        <v>4383</v>
      </c>
      <c r="K3921" t="s">
        <v>4150</v>
      </c>
      <c r="L3921" t="s">
        <v>20596</v>
      </c>
      <c r="M3921" t="s">
        <v>20597</v>
      </c>
      <c r="N3921" t="s">
        <v>20598</v>
      </c>
    </row>
    <row r="3922" spans="1:16" x14ac:dyDescent="0.2">
      <c r="A3922">
        <v>4055</v>
      </c>
      <c r="B3922" t="s">
        <v>1697</v>
      </c>
      <c r="C3922" t="s">
        <v>20605</v>
      </c>
      <c r="D3922" t="s">
        <v>20600</v>
      </c>
      <c r="E3922" t="s">
        <v>20879</v>
      </c>
      <c r="I3922" t="s">
        <v>20601</v>
      </c>
      <c r="J3922" t="s">
        <v>4383</v>
      </c>
      <c r="K3922" t="s">
        <v>4150</v>
      </c>
      <c r="L3922" t="s">
        <v>20602</v>
      </c>
      <c r="M3922" t="s">
        <v>20603</v>
      </c>
      <c r="N3922" t="s">
        <v>20604</v>
      </c>
    </row>
    <row r="3923" spans="1:16" x14ac:dyDescent="0.2">
      <c r="A3923">
        <v>4132</v>
      </c>
      <c r="B3923" t="s">
        <v>1697</v>
      </c>
      <c r="C3923" t="s">
        <v>20609</v>
      </c>
      <c r="D3923" t="s">
        <v>20606</v>
      </c>
      <c r="I3923" t="s">
        <v>7743</v>
      </c>
      <c r="J3923" t="s">
        <v>4383</v>
      </c>
      <c r="K3923" t="s">
        <v>4150</v>
      </c>
      <c r="L3923" t="s">
        <v>20607</v>
      </c>
      <c r="M3923" t="s">
        <v>20608</v>
      </c>
      <c r="N3923" t="s">
        <v>20604</v>
      </c>
    </row>
    <row r="3924" spans="1:16" x14ac:dyDescent="0.2">
      <c r="A3924">
        <v>4053</v>
      </c>
      <c r="B3924" t="s">
        <v>1697</v>
      </c>
      <c r="C3924" t="s">
        <v>20614</v>
      </c>
      <c r="D3924" t="s">
        <v>20610</v>
      </c>
      <c r="E3924" t="s">
        <v>20879</v>
      </c>
      <c r="F3924" t="s">
        <v>7153</v>
      </c>
      <c r="G3924" t="s">
        <v>7763</v>
      </c>
      <c r="H3924" t="s">
        <v>5269</v>
      </c>
      <c r="I3924" t="s">
        <v>17282</v>
      </c>
      <c r="J3924" t="s">
        <v>4383</v>
      </c>
      <c r="K3924" t="s">
        <v>3422</v>
      </c>
      <c r="L3924" t="s">
        <v>20611</v>
      </c>
      <c r="M3924" t="s">
        <v>20612</v>
      </c>
      <c r="N3924" t="s">
        <v>20613</v>
      </c>
    </row>
    <row r="3925" spans="1:16" x14ac:dyDescent="0.2">
      <c r="A3925">
        <v>4094</v>
      </c>
      <c r="B3925" t="s">
        <v>1697</v>
      </c>
      <c r="C3925" t="s">
        <v>20620</v>
      </c>
      <c r="D3925" t="s">
        <v>20615</v>
      </c>
      <c r="E3925" t="s">
        <v>20880</v>
      </c>
      <c r="I3925" t="s">
        <v>20616</v>
      </c>
      <c r="J3925" t="s">
        <v>4383</v>
      </c>
      <c r="K3925" t="s">
        <v>4150</v>
      </c>
      <c r="L3925" t="s">
        <v>20617</v>
      </c>
      <c r="M3925" t="s">
        <v>20618</v>
      </c>
      <c r="N3925" t="s">
        <v>20619</v>
      </c>
    </row>
    <row r="3926" spans="1:16" x14ac:dyDescent="0.2">
      <c r="A3926">
        <v>4068</v>
      </c>
      <c r="B3926" t="s">
        <v>1697</v>
      </c>
      <c r="C3926" t="s">
        <v>20624</v>
      </c>
      <c r="D3926" t="s">
        <v>20621</v>
      </c>
      <c r="F3926" t="s">
        <v>20157</v>
      </c>
      <c r="G3926" t="s">
        <v>7787</v>
      </c>
      <c r="H3926" t="s">
        <v>7788</v>
      </c>
      <c r="I3926" t="s">
        <v>15387</v>
      </c>
      <c r="J3926" t="s">
        <v>4383</v>
      </c>
      <c r="K3926" t="s">
        <v>4150</v>
      </c>
      <c r="L3926" t="s">
        <v>20622</v>
      </c>
      <c r="M3926" t="s">
        <v>20623</v>
      </c>
      <c r="O3926" t="s">
        <v>3453</v>
      </c>
      <c r="P3926">
        <v>12</v>
      </c>
    </row>
    <row r="3927" spans="1:16" x14ac:dyDescent="0.2">
      <c r="A3927">
        <v>4067</v>
      </c>
      <c r="B3927" t="s">
        <v>1697</v>
      </c>
      <c r="C3927" t="s">
        <v>20627</v>
      </c>
      <c r="I3927" t="s">
        <v>7676</v>
      </c>
      <c r="J3927" t="s">
        <v>4383</v>
      </c>
      <c r="K3927" t="s">
        <v>4150</v>
      </c>
      <c r="L3927" t="s">
        <v>20625</v>
      </c>
      <c r="M3927" t="s">
        <v>20626</v>
      </c>
    </row>
    <row r="3928" spans="1:16" x14ac:dyDescent="0.2">
      <c r="A3928">
        <v>4066</v>
      </c>
      <c r="B3928" t="s">
        <v>1697</v>
      </c>
      <c r="C3928" t="s">
        <v>20631</v>
      </c>
      <c r="D3928" t="s">
        <v>20628</v>
      </c>
      <c r="I3928" t="s">
        <v>20294</v>
      </c>
      <c r="J3928" t="s">
        <v>4383</v>
      </c>
      <c r="K3928" t="s">
        <v>4150</v>
      </c>
      <c r="L3928" t="s">
        <v>20629</v>
      </c>
      <c r="M3928" t="s">
        <v>20630</v>
      </c>
    </row>
    <row r="3929" spans="1:16" x14ac:dyDescent="0.2">
      <c r="A3929">
        <v>4495</v>
      </c>
      <c r="B3929" t="s">
        <v>1697</v>
      </c>
      <c r="C3929" t="s">
        <v>20634</v>
      </c>
      <c r="I3929" t="s">
        <v>7676</v>
      </c>
      <c r="J3929" t="s">
        <v>4383</v>
      </c>
      <c r="K3929" t="s">
        <v>4150</v>
      </c>
      <c r="L3929" t="s">
        <v>20632</v>
      </c>
      <c r="M3929" t="s">
        <v>20633</v>
      </c>
    </row>
    <row r="3930" spans="1:16" ht="280.5" x14ac:dyDescent="0.2">
      <c r="A3930">
        <v>4065</v>
      </c>
      <c r="B3930" t="s">
        <v>1697</v>
      </c>
      <c r="C3930" t="s">
        <v>20638</v>
      </c>
      <c r="I3930" t="s">
        <v>20391</v>
      </c>
      <c r="J3930" t="s">
        <v>20172</v>
      </c>
      <c r="K3930" t="s">
        <v>4150</v>
      </c>
      <c r="L3930" t="s">
        <v>20635</v>
      </c>
      <c r="M3930" t="s">
        <v>20636</v>
      </c>
      <c r="N3930" s="54" t="s">
        <v>20637</v>
      </c>
    </row>
    <row r="3931" spans="1:16" x14ac:dyDescent="0.2">
      <c r="A3931">
        <v>4064</v>
      </c>
      <c r="B3931" t="s">
        <v>1697</v>
      </c>
      <c r="C3931" t="s">
        <v>20641</v>
      </c>
      <c r="I3931" t="s">
        <v>6238</v>
      </c>
      <c r="J3931" t="s">
        <v>4705</v>
      </c>
      <c r="K3931" t="s">
        <v>4150</v>
      </c>
      <c r="L3931" t="s">
        <v>20639</v>
      </c>
      <c r="M3931" t="s">
        <v>20640</v>
      </c>
      <c r="N3931" s="54"/>
    </row>
    <row r="3932" spans="1:16" x14ac:dyDescent="0.2">
      <c r="A3932">
        <v>4063</v>
      </c>
      <c r="B3932" t="s">
        <v>1697</v>
      </c>
      <c r="C3932" t="s">
        <v>20644</v>
      </c>
      <c r="I3932" t="s">
        <v>6238</v>
      </c>
      <c r="J3932" t="s">
        <v>4383</v>
      </c>
      <c r="K3932" t="s">
        <v>4150</v>
      </c>
      <c r="L3932" t="s">
        <v>20642</v>
      </c>
      <c r="M3932" t="s">
        <v>20643</v>
      </c>
    </row>
    <row r="3933" spans="1:16" x14ac:dyDescent="0.2">
      <c r="A3933">
        <v>5336</v>
      </c>
      <c r="B3933" t="s">
        <v>1697</v>
      </c>
      <c r="C3933" t="s">
        <v>20647</v>
      </c>
      <c r="I3933" t="s">
        <v>7849</v>
      </c>
      <c r="J3933" t="s">
        <v>4705</v>
      </c>
      <c r="K3933" t="s">
        <v>4150</v>
      </c>
      <c r="L3933" t="s">
        <v>20645</v>
      </c>
      <c r="M3933" t="s">
        <v>20646</v>
      </c>
    </row>
    <row r="3934" spans="1:16" x14ac:dyDescent="0.2">
      <c r="A3934">
        <v>5483</v>
      </c>
      <c r="B3934" t="s">
        <v>1697</v>
      </c>
      <c r="C3934" t="s">
        <v>20650</v>
      </c>
      <c r="I3934" t="s">
        <v>6356</v>
      </c>
      <c r="J3934" t="s">
        <v>4455</v>
      </c>
      <c r="K3934" t="s">
        <v>4150</v>
      </c>
      <c r="L3934" t="s">
        <v>20648</v>
      </c>
      <c r="M3934" t="s">
        <v>20649</v>
      </c>
    </row>
    <row r="3935" spans="1:16" x14ac:dyDescent="0.2">
      <c r="A3935">
        <v>4054</v>
      </c>
      <c r="B3935" t="s">
        <v>1697</v>
      </c>
      <c r="C3935" t="s">
        <v>20655</v>
      </c>
      <c r="F3935" t="s">
        <v>20651</v>
      </c>
      <c r="G3935" t="s">
        <v>4016</v>
      </c>
      <c r="H3935" t="s">
        <v>6713</v>
      </c>
      <c r="I3935" t="s">
        <v>20652</v>
      </c>
      <c r="J3935" t="s">
        <v>4383</v>
      </c>
      <c r="K3935" t="s">
        <v>3430</v>
      </c>
      <c r="L3935" t="s">
        <v>20653</v>
      </c>
      <c r="M3935" t="s">
        <v>20654</v>
      </c>
      <c r="O3935" t="s">
        <v>22247</v>
      </c>
      <c r="P3935">
        <v>17</v>
      </c>
    </row>
    <row r="3936" spans="1:16" x14ac:dyDescent="0.2">
      <c r="A3936">
        <v>4069</v>
      </c>
      <c r="B3936" t="s">
        <v>1697</v>
      </c>
      <c r="C3936" t="s">
        <v>20658</v>
      </c>
      <c r="D3936" t="s">
        <v>12934</v>
      </c>
      <c r="I3936" t="s">
        <v>6238</v>
      </c>
      <c r="J3936" t="s">
        <v>4383</v>
      </c>
      <c r="K3936" t="s">
        <v>4150</v>
      </c>
      <c r="L3936" t="s">
        <v>20656</v>
      </c>
      <c r="M3936" t="s">
        <v>20657</v>
      </c>
    </row>
    <row r="3937" spans="1:16" x14ac:dyDescent="0.2">
      <c r="A3937">
        <v>4070</v>
      </c>
      <c r="B3937" t="s">
        <v>1697</v>
      </c>
      <c r="C3937" t="s">
        <v>20661</v>
      </c>
      <c r="D3937" t="s">
        <v>12934</v>
      </c>
      <c r="I3937" t="s">
        <v>6238</v>
      </c>
      <c r="J3937" t="s">
        <v>4705</v>
      </c>
      <c r="K3937" t="s">
        <v>4150</v>
      </c>
      <c r="L3937" t="s">
        <v>20659</v>
      </c>
      <c r="M3937" t="s">
        <v>20660</v>
      </c>
    </row>
    <row r="3938" spans="1:16" x14ac:dyDescent="0.2">
      <c r="A3938">
        <v>4071</v>
      </c>
      <c r="B3938" t="s">
        <v>1697</v>
      </c>
      <c r="C3938" t="s">
        <v>20664</v>
      </c>
      <c r="I3938" t="s">
        <v>6187</v>
      </c>
      <c r="J3938" t="s">
        <v>20172</v>
      </c>
      <c r="K3938" t="s">
        <v>4150</v>
      </c>
      <c r="L3938" t="s">
        <v>20662</v>
      </c>
      <c r="M3938" t="s">
        <v>20663</v>
      </c>
    </row>
    <row r="3939" spans="1:16" x14ac:dyDescent="0.2">
      <c r="A3939">
        <v>4075</v>
      </c>
      <c r="B3939" t="s">
        <v>1697</v>
      </c>
      <c r="C3939" t="s">
        <v>20667</v>
      </c>
      <c r="I3939" t="s">
        <v>6238</v>
      </c>
      <c r="J3939" t="s">
        <v>20172</v>
      </c>
      <c r="K3939" t="s">
        <v>4150</v>
      </c>
      <c r="L3939" t="s">
        <v>20665</v>
      </c>
      <c r="M3939" t="s">
        <v>20666</v>
      </c>
    </row>
    <row r="3940" spans="1:16" x14ac:dyDescent="0.2">
      <c r="A3940">
        <v>4097</v>
      </c>
      <c r="B3940" t="s">
        <v>1697</v>
      </c>
      <c r="C3940" t="s">
        <v>20671</v>
      </c>
      <c r="D3940" t="s">
        <v>20668</v>
      </c>
      <c r="I3940" t="s">
        <v>7878</v>
      </c>
      <c r="J3940" t="s">
        <v>20172</v>
      </c>
      <c r="K3940" t="s">
        <v>4150</v>
      </c>
      <c r="L3940" t="s">
        <v>20669</v>
      </c>
      <c r="M3940" t="s">
        <v>20670</v>
      </c>
    </row>
    <row r="3941" spans="1:16" x14ac:dyDescent="0.2">
      <c r="A3941">
        <v>4074</v>
      </c>
      <c r="B3941" t="s">
        <v>1697</v>
      </c>
      <c r="C3941" t="s">
        <v>20676</v>
      </c>
      <c r="D3941" t="s">
        <v>20672</v>
      </c>
      <c r="I3941" t="s">
        <v>12775</v>
      </c>
      <c r="J3941" t="s">
        <v>4383</v>
      </c>
      <c r="K3941" t="s">
        <v>4150</v>
      </c>
      <c r="L3941" t="s">
        <v>20673</v>
      </c>
      <c r="M3941" t="s">
        <v>20674</v>
      </c>
      <c r="N3941" t="s">
        <v>20675</v>
      </c>
    </row>
    <row r="3942" spans="1:16" x14ac:dyDescent="0.2">
      <c r="A3942">
        <v>4072</v>
      </c>
      <c r="B3942" t="s">
        <v>1697</v>
      </c>
      <c r="C3942" t="s">
        <v>20680</v>
      </c>
      <c r="I3942" t="s">
        <v>7547</v>
      </c>
      <c r="J3942" t="s">
        <v>4383</v>
      </c>
      <c r="K3942" t="s">
        <v>4150</v>
      </c>
      <c r="L3942" t="s">
        <v>20677</v>
      </c>
      <c r="M3942" t="s">
        <v>20678</v>
      </c>
      <c r="N3942" t="s">
        <v>20679</v>
      </c>
    </row>
    <row r="3943" spans="1:16" x14ac:dyDescent="0.2">
      <c r="A3943">
        <v>4073</v>
      </c>
      <c r="B3943" t="s">
        <v>1697</v>
      </c>
      <c r="C3943" t="s">
        <v>20684</v>
      </c>
      <c r="D3943" t="s">
        <v>20681</v>
      </c>
      <c r="I3943" t="s">
        <v>5013</v>
      </c>
      <c r="J3943" t="s">
        <v>4383</v>
      </c>
      <c r="K3943" t="s">
        <v>4150</v>
      </c>
      <c r="L3943" t="s">
        <v>20682</v>
      </c>
      <c r="M3943" t="s">
        <v>20683</v>
      </c>
    </row>
    <row r="3944" spans="1:16" x14ac:dyDescent="0.2">
      <c r="A3944">
        <v>4081</v>
      </c>
      <c r="B3944" t="s">
        <v>1697</v>
      </c>
      <c r="C3944" t="s">
        <v>20689</v>
      </c>
      <c r="D3944" t="s">
        <v>20685</v>
      </c>
      <c r="I3944" t="s">
        <v>6272</v>
      </c>
      <c r="J3944" t="s">
        <v>4383</v>
      </c>
      <c r="K3944" t="s">
        <v>4150</v>
      </c>
      <c r="L3944" t="s">
        <v>20686</v>
      </c>
      <c r="M3944" t="s">
        <v>20687</v>
      </c>
      <c r="N3944" t="s">
        <v>20688</v>
      </c>
    </row>
    <row r="3945" spans="1:16" x14ac:dyDescent="0.2">
      <c r="A3945">
        <v>4078</v>
      </c>
      <c r="B3945" t="s">
        <v>1697</v>
      </c>
      <c r="C3945" t="s">
        <v>20692</v>
      </c>
      <c r="I3945" t="s">
        <v>7676</v>
      </c>
      <c r="J3945" t="s">
        <v>4383</v>
      </c>
      <c r="K3945" t="s">
        <v>4150</v>
      </c>
      <c r="L3945" t="s">
        <v>20690</v>
      </c>
      <c r="M3945" t="s">
        <v>20691</v>
      </c>
    </row>
    <row r="3946" spans="1:16" x14ac:dyDescent="0.2">
      <c r="A3946">
        <v>4076</v>
      </c>
      <c r="B3946" t="s">
        <v>1697</v>
      </c>
      <c r="C3946" t="s">
        <v>20696</v>
      </c>
      <c r="F3946" t="s">
        <v>6272</v>
      </c>
      <c r="G3946" t="s">
        <v>7787</v>
      </c>
      <c r="H3946" t="s">
        <v>7788</v>
      </c>
      <c r="I3946" t="s">
        <v>6272</v>
      </c>
      <c r="J3946" t="s">
        <v>4383</v>
      </c>
      <c r="K3946" t="s">
        <v>4150</v>
      </c>
      <c r="L3946" t="s">
        <v>20693</v>
      </c>
      <c r="M3946" t="s">
        <v>20694</v>
      </c>
      <c r="N3946" t="s">
        <v>20695</v>
      </c>
      <c r="O3946" t="s">
        <v>3718</v>
      </c>
      <c r="P3946">
        <v>94</v>
      </c>
    </row>
    <row r="3947" spans="1:16" x14ac:dyDescent="0.2">
      <c r="A3947">
        <v>4080</v>
      </c>
      <c r="B3947" t="s">
        <v>1697</v>
      </c>
      <c r="C3947" t="s">
        <v>20701</v>
      </c>
      <c r="D3947" t="s">
        <v>20697</v>
      </c>
      <c r="I3947" t="s">
        <v>7051</v>
      </c>
      <c r="J3947" t="s">
        <v>4455</v>
      </c>
      <c r="K3947" t="s">
        <v>4150</v>
      </c>
      <c r="L3947" t="s">
        <v>20698</v>
      </c>
      <c r="M3947" t="s">
        <v>20699</v>
      </c>
      <c r="N3947" t="s">
        <v>20700</v>
      </c>
    </row>
    <row r="3948" spans="1:16" x14ac:dyDescent="0.2">
      <c r="A3948">
        <v>4077</v>
      </c>
      <c r="B3948" t="s">
        <v>1697</v>
      </c>
      <c r="C3948" t="s">
        <v>20705</v>
      </c>
      <c r="I3948" t="s">
        <v>7547</v>
      </c>
      <c r="J3948" t="s">
        <v>20172</v>
      </c>
      <c r="K3948" t="s">
        <v>4150</v>
      </c>
      <c r="L3948" t="s">
        <v>20702</v>
      </c>
      <c r="M3948" t="s">
        <v>20703</v>
      </c>
      <c r="N3948" t="s">
        <v>20704</v>
      </c>
    </row>
    <row r="3949" spans="1:16" x14ac:dyDescent="0.2">
      <c r="A3949">
        <v>4083</v>
      </c>
      <c r="B3949" t="s">
        <v>1697</v>
      </c>
      <c r="C3949" t="s">
        <v>20709</v>
      </c>
      <c r="E3949" t="s">
        <v>20879</v>
      </c>
      <c r="I3949" t="s">
        <v>7051</v>
      </c>
      <c r="J3949" t="s">
        <v>4383</v>
      </c>
      <c r="K3949" t="s">
        <v>4150</v>
      </c>
      <c r="L3949" t="s">
        <v>20706</v>
      </c>
      <c r="M3949" t="s">
        <v>20707</v>
      </c>
      <c r="N3949" t="s">
        <v>20708</v>
      </c>
    </row>
    <row r="3950" spans="1:16" x14ac:dyDescent="0.2">
      <c r="A3950">
        <v>4079</v>
      </c>
      <c r="B3950" t="s">
        <v>1697</v>
      </c>
      <c r="C3950" t="s">
        <v>20712</v>
      </c>
      <c r="I3950" t="s">
        <v>20294</v>
      </c>
      <c r="J3950" t="s">
        <v>4383</v>
      </c>
      <c r="K3950" t="s">
        <v>4150</v>
      </c>
      <c r="L3950" t="s">
        <v>20710</v>
      </c>
      <c r="M3950" t="s">
        <v>20711</v>
      </c>
    </row>
    <row r="3951" spans="1:16" x14ac:dyDescent="0.2">
      <c r="A3951">
        <v>4084</v>
      </c>
      <c r="B3951" t="s">
        <v>1697</v>
      </c>
      <c r="C3951" t="s">
        <v>20718</v>
      </c>
      <c r="D3951" t="s">
        <v>20713</v>
      </c>
      <c r="F3951" t="s">
        <v>20714</v>
      </c>
      <c r="G3951" t="s">
        <v>7763</v>
      </c>
      <c r="H3951" t="s">
        <v>3421</v>
      </c>
      <c r="I3951" t="s">
        <v>13955</v>
      </c>
      <c r="J3951" t="s">
        <v>5477</v>
      </c>
      <c r="K3951" t="s">
        <v>3422</v>
      </c>
      <c r="L3951" t="s">
        <v>20715</v>
      </c>
      <c r="M3951" t="s">
        <v>20716</v>
      </c>
      <c r="N3951" t="s">
        <v>20717</v>
      </c>
      <c r="O3951" t="s">
        <v>20887</v>
      </c>
      <c r="P3951">
        <v>112</v>
      </c>
    </row>
    <row r="3952" spans="1:16" x14ac:dyDescent="0.2">
      <c r="A3952">
        <v>4082</v>
      </c>
      <c r="B3952" t="s">
        <v>1697</v>
      </c>
      <c r="C3952" t="s">
        <v>20721</v>
      </c>
      <c r="I3952" t="s">
        <v>20416</v>
      </c>
      <c r="J3952" t="s">
        <v>20172</v>
      </c>
      <c r="K3952" t="s">
        <v>4150</v>
      </c>
      <c r="L3952" t="s">
        <v>20719</v>
      </c>
      <c r="M3952" t="s">
        <v>20720</v>
      </c>
    </row>
    <row r="3953" spans="1:16" x14ac:dyDescent="0.2">
      <c r="A3953">
        <v>4085</v>
      </c>
      <c r="B3953" t="s">
        <v>1697</v>
      </c>
      <c r="C3953" t="s">
        <v>20725</v>
      </c>
      <c r="I3953" t="s">
        <v>20722</v>
      </c>
      <c r="J3953" t="s">
        <v>20172</v>
      </c>
      <c r="K3953" t="s">
        <v>4150</v>
      </c>
      <c r="L3953" t="s">
        <v>20723</v>
      </c>
      <c r="M3953" t="s">
        <v>20724</v>
      </c>
    </row>
    <row r="3954" spans="1:16" x14ac:dyDescent="0.2">
      <c r="A3954">
        <v>4086</v>
      </c>
      <c r="B3954" t="s">
        <v>1697</v>
      </c>
      <c r="C3954" t="s">
        <v>20727</v>
      </c>
      <c r="I3954" t="s">
        <v>12775</v>
      </c>
      <c r="J3954" t="s">
        <v>4383</v>
      </c>
      <c r="K3954" t="s">
        <v>4150</v>
      </c>
      <c r="L3954" t="s">
        <v>21822</v>
      </c>
      <c r="M3954" t="s">
        <v>21823</v>
      </c>
      <c r="N3954" t="s">
        <v>20726</v>
      </c>
    </row>
    <row r="3955" spans="1:16" x14ac:dyDescent="0.2">
      <c r="A3955">
        <v>4087</v>
      </c>
      <c r="B3955" t="s">
        <v>1697</v>
      </c>
      <c r="C3955" t="s">
        <v>20730</v>
      </c>
      <c r="I3955" t="s">
        <v>7809</v>
      </c>
      <c r="J3955" t="s">
        <v>4383</v>
      </c>
      <c r="K3955" t="s">
        <v>4150</v>
      </c>
      <c r="L3955" t="s">
        <v>20728</v>
      </c>
      <c r="M3955" t="s">
        <v>20729</v>
      </c>
    </row>
    <row r="3956" spans="1:16" x14ac:dyDescent="0.2">
      <c r="A3956">
        <v>4088</v>
      </c>
      <c r="B3956" t="s">
        <v>1697</v>
      </c>
      <c r="C3956" t="s">
        <v>20734</v>
      </c>
      <c r="F3956" t="s">
        <v>7010</v>
      </c>
      <c r="G3956" t="s">
        <v>4098</v>
      </c>
      <c r="H3956" t="s">
        <v>6042</v>
      </c>
      <c r="K3956" t="s">
        <v>5005</v>
      </c>
      <c r="L3956" t="s">
        <v>20731</v>
      </c>
      <c r="M3956" t="s">
        <v>20732</v>
      </c>
      <c r="N3956" t="s">
        <v>20733</v>
      </c>
      <c r="O3956" t="s">
        <v>6125</v>
      </c>
      <c r="P3956">
        <v>123</v>
      </c>
    </row>
    <row r="3957" spans="1:16" x14ac:dyDescent="0.2">
      <c r="A3957">
        <v>1092</v>
      </c>
      <c r="B3957" t="s">
        <v>3089</v>
      </c>
      <c r="C3957" t="s">
        <v>20737</v>
      </c>
      <c r="I3957" t="s">
        <v>7809</v>
      </c>
      <c r="J3957" t="s">
        <v>4455</v>
      </c>
      <c r="K3957" t="s">
        <v>4150</v>
      </c>
      <c r="L3957" t="s">
        <v>20735</v>
      </c>
      <c r="M3957" t="s">
        <v>20736</v>
      </c>
    </row>
    <row r="3958" spans="1:16" x14ac:dyDescent="0.2">
      <c r="A3958">
        <v>4089</v>
      </c>
      <c r="B3958" t="s">
        <v>1697</v>
      </c>
      <c r="C3958" t="s">
        <v>20742</v>
      </c>
      <c r="F3958" t="s">
        <v>4273</v>
      </c>
      <c r="G3958" t="s">
        <v>4098</v>
      </c>
      <c r="H3958" t="s">
        <v>21824</v>
      </c>
      <c r="K3958" t="s">
        <v>4107</v>
      </c>
      <c r="L3958" t="s">
        <v>20739</v>
      </c>
      <c r="M3958" t="s">
        <v>20740</v>
      </c>
      <c r="N3958" t="s">
        <v>20741</v>
      </c>
      <c r="O3958" t="s">
        <v>20883</v>
      </c>
      <c r="P3958">
        <v>51</v>
      </c>
    </row>
    <row r="3959" spans="1:16" x14ac:dyDescent="0.2">
      <c r="A3959">
        <v>4091</v>
      </c>
      <c r="B3959" t="s">
        <v>1697</v>
      </c>
      <c r="C3959" t="s">
        <v>20747</v>
      </c>
      <c r="I3959" t="s">
        <v>4761</v>
      </c>
      <c r="J3959" t="s">
        <v>20743</v>
      </c>
      <c r="K3959" t="s">
        <v>4150</v>
      </c>
      <c r="L3959" t="s">
        <v>20744</v>
      </c>
      <c r="M3959" t="s">
        <v>20745</v>
      </c>
      <c r="N3959" t="s">
        <v>20746</v>
      </c>
    </row>
    <row r="3960" spans="1:16" x14ac:dyDescent="0.2">
      <c r="A3960">
        <v>4092</v>
      </c>
      <c r="B3960" t="s">
        <v>1697</v>
      </c>
      <c r="C3960" t="s">
        <v>20751</v>
      </c>
      <c r="D3960" t="s">
        <v>20748</v>
      </c>
      <c r="I3960" t="s">
        <v>18308</v>
      </c>
      <c r="J3960" t="s">
        <v>4383</v>
      </c>
      <c r="K3960" t="s">
        <v>4150</v>
      </c>
      <c r="L3960" t="s">
        <v>20749</v>
      </c>
      <c r="M3960" t="s">
        <v>20750</v>
      </c>
    </row>
    <row r="3961" spans="1:16" x14ac:dyDescent="0.2">
      <c r="A3961">
        <v>4100</v>
      </c>
      <c r="B3961" t="s">
        <v>1697</v>
      </c>
      <c r="C3961" t="s">
        <v>20754</v>
      </c>
      <c r="I3961" t="s">
        <v>5013</v>
      </c>
      <c r="J3961" t="s">
        <v>20172</v>
      </c>
      <c r="K3961" t="s">
        <v>4150</v>
      </c>
      <c r="L3961" t="s">
        <v>20752</v>
      </c>
      <c r="M3961" t="s">
        <v>20753</v>
      </c>
    </row>
    <row r="3962" spans="1:16" x14ac:dyDescent="0.2">
      <c r="A3962">
        <v>4098</v>
      </c>
      <c r="B3962" t="s">
        <v>1697</v>
      </c>
      <c r="C3962" t="s">
        <v>20757</v>
      </c>
      <c r="I3962" t="s">
        <v>6238</v>
      </c>
      <c r="J3962" t="s">
        <v>4383</v>
      </c>
      <c r="K3962" t="s">
        <v>4150</v>
      </c>
      <c r="L3962" t="s">
        <v>20755</v>
      </c>
      <c r="M3962" t="s">
        <v>20756</v>
      </c>
    </row>
    <row r="3963" spans="1:16" x14ac:dyDescent="0.2">
      <c r="A3963">
        <v>4240</v>
      </c>
      <c r="B3963" t="s">
        <v>1697</v>
      </c>
      <c r="C3963" t="s">
        <v>20760</v>
      </c>
      <c r="I3963" t="s">
        <v>20076</v>
      </c>
      <c r="J3963" t="s">
        <v>20172</v>
      </c>
      <c r="K3963" t="s">
        <v>4150</v>
      </c>
      <c r="L3963" t="s">
        <v>20758</v>
      </c>
      <c r="M3963" t="s">
        <v>20759</v>
      </c>
    </row>
    <row r="3964" spans="1:16" x14ac:dyDescent="0.2">
      <c r="A3964">
        <v>4099</v>
      </c>
      <c r="B3964" t="s">
        <v>1697</v>
      </c>
      <c r="C3964" t="s">
        <v>20763</v>
      </c>
      <c r="D3964" t="s">
        <v>12793</v>
      </c>
      <c r="F3964" t="s">
        <v>6926</v>
      </c>
      <c r="G3964" t="s">
        <v>7763</v>
      </c>
      <c r="H3964" t="s">
        <v>5269</v>
      </c>
      <c r="K3964" t="s">
        <v>3921</v>
      </c>
      <c r="L3964" t="s">
        <v>20761</v>
      </c>
      <c r="M3964" t="s">
        <v>20762</v>
      </c>
      <c r="O3964" t="s">
        <v>3718</v>
      </c>
      <c r="P3964">
        <v>94</v>
      </c>
    </row>
    <row r="3965" spans="1:16" x14ac:dyDescent="0.2">
      <c r="A3965">
        <v>4096</v>
      </c>
      <c r="B3965" t="s">
        <v>1697</v>
      </c>
      <c r="C3965" t="s">
        <v>20767</v>
      </c>
      <c r="D3965" t="s">
        <v>20764</v>
      </c>
      <c r="I3965" t="s">
        <v>5451</v>
      </c>
      <c r="J3965" t="s">
        <v>20172</v>
      </c>
      <c r="K3965" t="s">
        <v>4150</v>
      </c>
      <c r="L3965" t="s">
        <v>20765</v>
      </c>
      <c r="M3965" t="s">
        <v>20766</v>
      </c>
    </row>
    <row r="3966" spans="1:16" ht="293.25" x14ac:dyDescent="0.2">
      <c r="A3966">
        <v>4095</v>
      </c>
      <c r="B3966" t="s">
        <v>1697</v>
      </c>
      <c r="C3966" t="s">
        <v>20772</v>
      </c>
      <c r="I3966" t="s">
        <v>20768</v>
      </c>
      <c r="J3966" t="s">
        <v>4383</v>
      </c>
      <c r="K3966" t="s">
        <v>4150</v>
      </c>
      <c r="L3966" t="s">
        <v>20769</v>
      </c>
      <c r="M3966" t="s">
        <v>20770</v>
      </c>
      <c r="N3966" s="54" t="s">
        <v>20771</v>
      </c>
    </row>
    <row r="3967" spans="1:16" x14ac:dyDescent="0.2">
      <c r="A3967">
        <v>4093</v>
      </c>
      <c r="B3967" t="s">
        <v>1697</v>
      </c>
      <c r="C3967" t="s">
        <v>20776</v>
      </c>
      <c r="I3967" t="s">
        <v>20773</v>
      </c>
      <c r="J3967" t="s">
        <v>20172</v>
      </c>
      <c r="K3967" t="s">
        <v>4150</v>
      </c>
      <c r="L3967" t="s">
        <v>20774</v>
      </c>
      <c r="M3967" t="s">
        <v>20775</v>
      </c>
      <c r="N3967" s="54"/>
    </row>
    <row r="3968" spans="1:16" x14ac:dyDescent="0.2">
      <c r="A3968">
        <v>4242</v>
      </c>
      <c r="B3968" t="s">
        <v>1697</v>
      </c>
      <c r="C3968" t="s">
        <v>21081</v>
      </c>
      <c r="I3968" t="s">
        <v>3595</v>
      </c>
      <c r="J3968" t="s">
        <v>20172</v>
      </c>
      <c r="K3968" t="s">
        <v>4150</v>
      </c>
      <c r="L3968" t="s">
        <v>20777</v>
      </c>
      <c r="M3968" t="s">
        <v>20778</v>
      </c>
    </row>
    <row r="3969" spans="1:21" x14ac:dyDescent="0.2">
      <c r="A3969">
        <v>4241</v>
      </c>
      <c r="B3969" t="s">
        <v>1697</v>
      </c>
      <c r="C3969" t="s">
        <v>20781</v>
      </c>
      <c r="I3969" t="s">
        <v>17983</v>
      </c>
      <c r="J3969" t="s">
        <v>20172</v>
      </c>
      <c r="K3969" t="s">
        <v>4150</v>
      </c>
      <c r="L3969" t="s">
        <v>20779</v>
      </c>
      <c r="M3969" t="s">
        <v>20780</v>
      </c>
    </row>
    <row r="3970" spans="1:21" ht="242.25" x14ac:dyDescent="0.2">
      <c r="A3970">
        <v>4245</v>
      </c>
      <c r="B3970" t="s">
        <v>1697</v>
      </c>
      <c r="C3970" t="s">
        <v>5920</v>
      </c>
      <c r="I3970" t="s">
        <v>18252</v>
      </c>
      <c r="J3970" t="s">
        <v>7080</v>
      </c>
      <c r="K3970" t="s">
        <v>4150</v>
      </c>
      <c r="L3970" t="s">
        <v>20782</v>
      </c>
      <c r="M3970" t="s">
        <v>20783</v>
      </c>
      <c r="N3970" s="54" t="s">
        <v>20784</v>
      </c>
    </row>
    <row r="3971" spans="1:21" ht="127.5" x14ac:dyDescent="0.2">
      <c r="A3971">
        <v>4244</v>
      </c>
      <c r="B3971" t="s">
        <v>1697</v>
      </c>
      <c r="C3971" t="s">
        <v>20788</v>
      </c>
      <c r="F3971" t="s">
        <v>3595</v>
      </c>
      <c r="G3971" t="s">
        <v>7763</v>
      </c>
      <c r="H3971" t="s">
        <v>5269</v>
      </c>
      <c r="I3971" t="s">
        <v>3595</v>
      </c>
      <c r="J3971" t="s">
        <v>4455</v>
      </c>
      <c r="K3971" t="s">
        <v>4150</v>
      </c>
      <c r="L3971" t="s">
        <v>20785</v>
      </c>
      <c r="M3971" t="s">
        <v>20786</v>
      </c>
      <c r="N3971" s="54" t="s">
        <v>20787</v>
      </c>
      <c r="O3971" t="s">
        <v>5826</v>
      </c>
      <c r="P3971">
        <v>62</v>
      </c>
      <c r="S3971" t="s">
        <v>22393</v>
      </c>
      <c r="T3971" t="s">
        <v>22393</v>
      </c>
      <c r="U3971" t="s">
        <v>22393</v>
      </c>
    </row>
    <row r="3972" spans="1:21" x14ac:dyDescent="0.2">
      <c r="A3972">
        <v>4243</v>
      </c>
      <c r="B3972" t="s">
        <v>1697</v>
      </c>
      <c r="C3972" t="s">
        <v>20792</v>
      </c>
      <c r="D3972" t="s">
        <v>20789</v>
      </c>
      <c r="I3972" t="s">
        <v>12775</v>
      </c>
      <c r="J3972" t="s">
        <v>20172</v>
      </c>
      <c r="K3972" t="s">
        <v>4150</v>
      </c>
      <c r="L3972" t="s">
        <v>20790</v>
      </c>
      <c r="M3972" t="s">
        <v>20791</v>
      </c>
      <c r="N3972" t="s">
        <v>20675</v>
      </c>
    </row>
    <row r="3973" spans="1:21" x14ac:dyDescent="0.2">
      <c r="A3973">
        <v>4247</v>
      </c>
      <c r="B3973" t="s">
        <v>1697</v>
      </c>
      <c r="C3973" t="s">
        <v>23126</v>
      </c>
      <c r="I3973" t="s">
        <v>6238</v>
      </c>
      <c r="J3973" t="s">
        <v>4383</v>
      </c>
      <c r="K3973" t="s">
        <v>4150</v>
      </c>
      <c r="L3973" t="s">
        <v>20793</v>
      </c>
      <c r="M3973" t="s">
        <v>20794</v>
      </c>
    </row>
    <row r="3974" spans="1:21" x14ac:dyDescent="0.2">
      <c r="A3974">
        <v>4246</v>
      </c>
      <c r="B3974" t="s">
        <v>1697</v>
      </c>
      <c r="C3974" t="s">
        <v>21082</v>
      </c>
      <c r="F3974" t="s">
        <v>20795</v>
      </c>
      <c r="G3974" t="s">
        <v>21818</v>
      </c>
      <c r="H3974" t="s">
        <v>21819</v>
      </c>
      <c r="I3974" t="s">
        <v>20416</v>
      </c>
      <c r="J3974" t="s">
        <v>20172</v>
      </c>
      <c r="K3974" t="s">
        <v>3430</v>
      </c>
      <c r="L3974" t="s">
        <v>20796</v>
      </c>
      <c r="M3974" t="s">
        <v>20797</v>
      </c>
      <c r="O3974" t="s">
        <v>7897</v>
      </c>
      <c r="P3974">
        <v>26</v>
      </c>
    </row>
    <row r="3975" spans="1:21" x14ac:dyDescent="0.2">
      <c r="A3975">
        <v>4253</v>
      </c>
      <c r="B3975" t="s">
        <v>1697</v>
      </c>
      <c r="C3975" t="s">
        <v>21086</v>
      </c>
      <c r="D3975" t="s">
        <v>21083</v>
      </c>
      <c r="I3975" t="s">
        <v>7547</v>
      </c>
      <c r="J3975" t="s">
        <v>4455</v>
      </c>
      <c r="K3975" t="s">
        <v>4150</v>
      </c>
      <c r="L3975" t="s">
        <v>21084</v>
      </c>
      <c r="M3975" t="s">
        <v>21085</v>
      </c>
      <c r="S3975" t="s">
        <v>22393</v>
      </c>
      <c r="T3975" t="s">
        <v>22393</v>
      </c>
      <c r="U3975" t="s">
        <v>22393</v>
      </c>
    </row>
    <row r="3976" spans="1:21" x14ac:dyDescent="0.2">
      <c r="A3976">
        <v>4252</v>
      </c>
      <c r="B3976" t="s">
        <v>1697</v>
      </c>
      <c r="C3976" t="s">
        <v>21090</v>
      </c>
      <c r="D3976" t="s">
        <v>21087</v>
      </c>
      <c r="F3976" t="s">
        <v>8237</v>
      </c>
      <c r="G3976" t="s">
        <v>3420</v>
      </c>
      <c r="H3976" t="s">
        <v>22392</v>
      </c>
      <c r="I3976" t="s">
        <v>18308</v>
      </c>
      <c r="J3976" t="s">
        <v>4455</v>
      </c>
      <c r="K3976" t="s">
        <v>5005</v>
      </c>
      <c r="L3976" t="s">
        <v>21088</v>
      </c>
      <c r="M3976" t="s">
        <v>21089</v>
      </c>
    </row>
    <row r="3977" spans="1:21" x14ac:dyDescent="0.2">
      <c r="A3977">
        <v>4254</v>
      </c>
      <c r="B3977" t="s">
        <v>1697</v>
      </c>
      <c r="C3977" t="s">
        <v>21093</v>
      </c>
      <c r="D3977" t="s">
        <v>19902</v>
      </c>
      <c r="I3977" t="s">
        <v>4761</v>
      </c>
      <c r="J3977" t="s">
        <v>4383</v>
      </c>
      <c r="K3977" t="s">
        <v>4150</v>
      </c>
      <c r="L3977" t="s">
        <v>21091</v>
      </c>
      <c r="M3977" t="s">
        <v>21092</v>
      </c>
    </row>
    <row r="3978" spans="1:21" x14ac:dyDescent="0.2">
      <c r="A3978">
        <v>4251</v>
      </c>
      <c r="B3978" t="s">
        <v>1697</v>
      </c>
      <c r="C3978" t="s">
        <v>21097</v>
      </c>
      <c r="D3978" t="s">
        <v>21094</v>
      </c>
      <c r="F3978" t="s">
        <v>6158</v>
      </c>
      <c r="G3978" t="s">
        <v>7763</v>
      </c>
      <c r="H3978" t="s">
        <v>20924</v>
      </c>
      <c r="I3978" t="s">
        <v>4761</v>
      </c>
      <c r="J3978" t="s">
        <v>4455</v>
      </c>
      <c r="K3978" t="s">
        <v>3422</v>
      </c>
      <c r="L3978" t="s">
        <v>21095</v>
      </c>
      <c r="M3978" t="s">
        <v>21096</v>
      </c>
    </row>
    <row r="3979" spans="1:21" x14ac:dyDescent="0.2">
      <c r="A3979">
        <v>4250</v>
      </c>
      <c r="B3979" t="s">
        <v>1697</v>
      </c>
      <c r="C3979" t="s">
        <v>21101</v>
      </c>
      <c r="D3979" t="s">
        <v>21098</v>
      </c>
      <c r="I3979" t="s">
        <v>3389</v>
      </c>
      <c r="J3979" t="s">
        <v>4383</v>
      </c>
      <c r="K3979" t="s">
        <v>4150</v>
      </c>
      <c r="L3979" t="s">
        <v>21099</v>
      </c>
      <c r="M3979" t="s">
        <v>21100</v>
      </c>
    </row>
    <row r="3980" spans="1:21" x14ac:dyDescent="0.2">
      <c r="A3980">
        <v>4280</v>
      </c>
      <c r="B3980" t="s">
        <v>1697</v>
      </c>
      <c r="C3980" t="s">
        <v>21104</v>
      </c>
      <c r="D3980" t="s">
        <v>20681</v>
      </c>
      <c r="I3980" t="s">
        <v>5013</v>
      </c>
      <c r="J3980" t="s">
        <v>7080</v>
      </c>
      <c r="K3980" t="s">
        <v>4150</v>
      </c>
      <c r="L3980" t="s">
        <v>21102</v>
      </c>
      <c r="M3980" t="s">
        <v>21103</v>
      </c>
    </row>
    <row r="3981" spans="1:21" x14ac:dyDescent="0.2">
      <c r="A3981">
        <v>4274</v>
      </c>
      <c r="B3981" t="s">
        <v>1697</v>
      </c>
      <c r="C3981" t="s">
        <v>21108</v>
      </c>
      <c r="I3981" t="s">
        <v>22235</v>
      </c>
      <c r="J3981" t="s">
        <v>21105</v>
      </c>
      <c r="K3981" t="s">
        <v>4107</v>
      </c>
      <c r="L3981" t="s">
        <v>21106</v>
      </c>
      <c r="M3981" t="s">
        <v>21107</v>
      </c>
    </row>
    <row r="3982" spans="1:21" x14ac:dyDescent="0.2">
      <c r="A3982">
        <v>4260</v>
      </c>
      <c r="B3982" t="s">
        <v>1697</v>
      </c>
      <c r="C3982" t="s">
        <v>21113</v>
      </c>
      <c r="D3982" t="s">
        <v>21109</v>
      </c>
      <c r="F3982" t="s">
        <v>4149</v>
      </c>
      <c r="G3982" t="s">
        <v>3420</v>
      </c>
      <c r="H3982" t="s">
        <v>21110</v>
      </c>
      <c r="I3982" t="s">
        <v>4149</v>
      </c>
      <c r="J3982" t="s">
        <v>20172</v>
      </c>
      <c r="K3982" t="s">
        <v>4150</v>
      </c>
      <c r="L3982" t="s">
        <v>21111</v>
      </c>
      <c r="M3982" t="s">
        <v>21112</v>
      </c>
    </row>
    <row r="3983" spans="1:21" x14ac:dyDescent="0.2">
      <c r="A3983">
        <v>4255</v>
      </c>
      <c r="B3983" t="s">
        <v>1697</v>
      </c>
      <c r="C3983" t="s">
        <v>21117</v>
      </c>
      <c r="D3983" t="s">
        <v>21114</v>
      </c>
      <c r="I3983" t="s">
        <v>3595</v>
      </c>
      <c r="J3983" t="s">
        <v>7080</v>
      </c>
      <c r="K3983" t="s">
        <v>4150</v>
      </c>
      <c r="L3983" t="s">
        <v>21115</v>
      </c>
      <c r="M3983" t="s">
        <v>21116</v>
      </c>
    </row>
    <row r="3984" spans="1:21" x14ac:dyDescent="0.2">
      <c r="A3984">
        <v>4261</v>
      </c>
      <c r="B3984" t="s">
        <v>1697</v>
      </c>
      <c r="C3984" t="s">
        <v>23127</v>
      </c>
      <c r="D3984" t="s">
        <v>21118</v>
      </c>
      <c r="I3984" t="s">
        <v>3595</v>
      </c>
      <c r="J3984" t="s">
        <v>20172</v>
      </c>
      <c r="K3984" t="s">
        <v>4150</v>
      </c>
      <c r="L3984" t="s">
        <v>21119</v>
      </c>
      <c r="M3984" t="s">
        <v>5047</v>
      </c>
      <c r="N3984" t="s">
        <v>5677</v>
      </c>
    </row>
    <row r="3985" spans="1:14" x14ac:dyDescent="0.2">
      <c r="A3985">
        <v>4259</v>
      </c>
      <c r="B3985" t="s">
        <v>1697</v>
      </c>
      <c r="C3985" t="s">
        <v>21123</v>
      </c>
      <c r="D3985" t="s">
        <v>21120</v>
      </c>
      <c r="I3985" t="s">
        <v>3595</v>
      </c>
      <c r="J3985" t="s">
        <v>7080</v>
      </c>
      <c r="K3985" t="s">
        <v>4150</v>
      </c>
      <c r="L3985" t="s">
        <v>21121</v>
      </c>
      <c r="M3985" t="s">
        <v>21122</v>
      </c>
    </row>
    <row r="3986" spans="1:14" x14ac:dyDescent="0.2">
      <c r="A3986">
        <v>4258</v>
      </c>
      <c r="B3986" t="s">
        <v>1697</v>
      </c>
      <c r="C3986" t="s">
        <v>21127</v>
      </c>
      <c r="D3986" t="s">
        <v>21124</v>
      </c>
      <c r="I3986" t="s">
        <v>7547</v>
      </c>
      <c r="J3986" t="s">
        <v>4455</v>
      </c>
      <c r="K3986" t="s">
        <v>4150</v>
      </c>
      <c r="L3986" t="s">
        <v>21125</v>
      </c>
      <c r="M3986" t="s">
        <v>5071</v>
      </c>
      <c r="N3986" t="s">
        <v>21126</v>
      </c>
    </row>
    <row r="3987" spans="1:14" x14ac:dyDescent="0.2">
      <c r="A3987">
        <v>4257</v>
      </c>
      <c r="B3987" t="s">
        <v>1697</v>
      </c>
      <c r="C3987" t="s">
        <v>21132</v>
      </c>
      <c r="D3987" t="s">
        <v>21128</v>
      </c>
      <c r="I3987" t="s">
        <v>3561</v>
      </c>
      <c r="J3987" t="s">
        <v>4455</v>
      </c>
      <c r="K3987" t="s">
        <v>4150</v>
      </c>
      <c r="L3987" t="s">
        <v>21129</v>
      </c>
      <c r="M3987" t="s">
        <v>21130</v>
      </c>
      <c r="N3987" t="s">
        <v>21131</v>
      </c>
    </row>
    <row r="3988" spans="1:14" x14ac:dyDescent="0.2">
      <c r="A3988">
        <v>4299</v>
      </c>
      <c r="B3988" t="s">
        <v>1697</v>
      </c>
      <c r="C3988" t="s">
        <v>21136</v>
      </c>
      <c r="D3988" t="s">
        <v>21133</v>
      </c>
      <c r="I3988" t="s">
        <v>4149</v>
      </c>
      <c r="J3988" t="s">
        <v>16532</v>
      </c>
      <c r="K3988" t="s">
        <v>4150</v>
      </c>
      <c r="L3988" t="s">
        <v>21134</v>
      </c>
      <c r="M3988" t="s">
        <v>21135</v>
      </c>
    </row>
    <row r="3989" spans="1:14" x14ac:dyDescent="0.2">
      <c r="A3989">
        <v>4256</v>
      </c>
      <c r="B3989" t="s">
        <v>1697</v>
      </c>
      <c r="C3989" t="s">
        <v>21139</v>
      </c>
      <c r="F3989" t="s">
        <v>15181</v>
      </c>
      <c r="G3989" t="s">
        <v>7763</v>
      </c>
      <c r="H3989" t="s">
        <v>4551</v>
      </c>
      <c r="I3989" t="s">
        <v>15070</v>
      </c>
      <c r="J3989" t="s">
        <v>5477</v>
      </c>
      <c r="K3989" t="s">
        <v>3430</v>
      </c>
      <c r="L3989" t="s">
        <v>21137</v>
      </c>
      <c r="M3989" t="s">
        <v>21138</v>
      </c>
    </row>
    <row r="3990" spans="1:14" x14ac:dyDescent="0.2">
      <c r="A3990">
        <v>4265</v>
      </c>
      <c r="B3990" t="s">
        <v>1697</v>
      </c>
      <c r="C3990" t="s">
        <v>21142</v>
      </c>
      <c r="F3990" t="s">
        <v>15181</v>
      </c>
      <c r="G3990" t="s">
        <v>7763</v>
      </c>
      <c r="H3990" t="s">
        <v>20924</v>
      </c>
      <c r="K3990" t="s">
        <v>3412</v>
      </c>
      <c r="L3990" t="s">
        <v>21140</v>
      </c>
      <c r="M3990" t="s">
        <v>21141</v>
      </c>
    </row>
    <row r="3991" spans="1:14" x14ac:dyDescent="0.2">
      <c r="A3991">
        <v>4264</v>
      </c>
      <c r="B3991" t="s">
        <v>1697</v>
      </c>
      <c r="C3991" t="s">
        <v>21145</v>
      </c>
      <c r="F3991" t="s">
        <v>6837</v>
      </c>
      <c r="G3991" t="s">
        <v>18349</v>
      </c>
      <c r="H3991" t="s">
        <v>3421</v>
      </c>
      <c r="K3991" t="s">
        <v>3412</v>
      </c>
      <c r="L3991" t="s">
        <v>21143</v>
      </c>
      <c r="M3991" t="s">
        <v>21144</v>
      </c>
    </row>
    <row r="3992" spans="1:14" x14ac:dyDescent="0.2">
      <c r="A3992">
        <v>4270</v>
      </c>
      <c r="B3992" t="s">
        <v>1697</v>
      </c>
      <c r="C3992" t="s">
        <v>4394</v>
      </c>
      <c r="I3992" t="s">
        <v>7858</v>
      </c>
      <c r="J3992" t="s">
        <v>4455</v>
      </c>
      <c r="K3992" t="s">
        <v>4150</v>
      </c>
      <c r="L3992" t="s">
        <v>21146</v>
      </c>
      <c r="M3992" t="s">
        <v>21147</v>
      </c>
    </row>
    <row r="3993" spans="1:14" x14ac:dyDescent="0.2">
      <c r="A3993">
        <v>4262</v>
      </c>
      <c r="B3993" t="s">
        <v>1697</v>
      </c>
      <c r="C3993" t="s">
        <v>21151</v>
      </c>
      <c r="D3993" t="s">
        <v>21148</v>
      </c>
      <c r="F3993" t="s">
        <v>4173</v>
      </c>
      <c r="G3993" t="s">
        <v>21306</v>
      </c>
      <c r="H3993" t="s">
        <v>3421</v>
      </c>
      <c r="I3993" t="s">
        <v>15070</v>
      </c>
      <c r="J3993" t="s">
        <v>14182</v>
      </c>
      <c r="K3993" t="s">
        <v>4150</v>
      </c>
      <c r="L3993" t="s">
        <v>21149</v>
      </c>
      <c r="M3993" t="s">
        <v>21150</v>
      </c>
    </row>
    <row r="3994" spans="1:14" x14ac:dyDescent="0.2">
      <c r="A3994">
        <v>4269</v>
      </c>
      <c r="B3994" t="s">
        <v>1697</v>
      </c>
      <c r="C3994" t="s">
        <v>21154</v>
      </c>
      <c r="F3994" t="s">
        <v>13292</v>
      </c>
      <c r="G3994" t="s">
        <v>20170</v>
      </c>
      <c r="H3994" t="s">
        <v>3421</v>
      </c>
      <c r="K3994" t="s">
        <v>3430</v>
      </c>
      <c r="L3994" t="s">
        <v>21152</v>
      </c>
      <c r="M3994" t="s">
        <v>21153</v>
      </c>
    </row>
    <row r="3995" spans="1:14" x14ac:dyDescent="0.2">
      <c r="A3995">
        <v>1046</v>
      </c>
      <c r="B3995" t="s">
        <v>1697</v>
      </c>
      <c r="C3995" t="s">
        <v>21157</v>
      </c>
      <c r="I3995" t="s">
        <v>5013</v>
      </c>
      <c r="J3995" t="s">
        <v>4455</v>
      </c>
      <c r="K3995" t="s">
        <v>4150</v>
      </c>
      <c r="L3995" t="s">
        <v>21155</v>
      </c>
      <c r="M3995" t="s">
        <v>21156</v>
      </c>
    </row>
    <row r="3996" spans="1:14" x14ac:dyDescent="0.2">
      <c r="A3996">
        <v>4268</v>
      </c>
      <c r="B3996" t="s">
        <v>1697</v>
      </c>
      <c r="C3996" t="s">
        <v>21162</v>
      </c>
      <c r="D3996" t="s">
        <v>6100</v>
      </c>
      <c r="E3996" t="s">
        <v>20880</v>
      </c>
      <c r="F3996" t="s">
        <v>21158</v>
      </c>
      <c r="G3996" t="s">
        <v>21026</v>
      </c>
      <c r="H3996" t="s">
        <v>20924</v>
      </c>
      <c r="I3996" t="s">
        <v>21159</v>
      </c>
      <c r="J3996" t="s">
        <v>4383</v>
      </c>
      <c r="K3996" t="s">
        <v>4150</v>
      </c>
      <c r="L3996" t="s">
        <v>21160</v>
      </c>
      <c r="M3996" t="s">
        <v>21161</v>
      </c>
    </row>
    <row r="3997" spans="1:14" x14ac:dyDescent="0.2">
      <c r="A3997">
        <v>4279</v>
      </c>
      <c r="B3997" t="s">
        <v>1697</v>
      </c>
      <c r="C3997" t="s">
        <v>23128</v>
      </c>
      <c r="D3997" t="s">
        <v>21163</v>
      </c>
      <c r="F3997" t="s">
        <v>4278</v>
      </c>
      <c r="G3997" t="s">
        <v>7763</v>
      </c>
      <c r="H3997" t="s">
        <v>3421</v>
      </c>
      <c r="K3997" t="s">
        <v>4150</v>
      </c>
      <c r="L3997" t="s">
        <v>21164</v>
      </c>
      <c r="M3997" t="s">
        <v>21165</v>
      </c>
    </row>
    <row r="3998" spans="1:14" ht="331.5" x14ac:dyDescent="0.2">
      <c r="A3998">
        <v>4278</v>
      </c>
      <c r="B3998" t="s">
        <v>1697</v>
      </c>
      <c r="C3998" t="s">
        <v>21169</v>
      </c>
      <c r="I3998" t="s">
        <v>20408</v>
      </c>
      <c r="J3998" t="s">
        <v>20172</v>
      </c>
      <c r="K3998" t="s">
        <v>4150</v>
      </c>
      <c r="L3998" t="s">
        <v>21166</v>
      </c>
      <c r="M3998" t="s">
        <v>21167</v>
      </c>
      <c r="N3998" s="54" t="s">
        <v>21168</v>
      </c>
    </row>
    <row r="3999" spans="1:14" ht="216.75" x14ac:dyDescent="0.2">
      <c r="A3999">
        <v>4277</v>
      </c>
      <c r="B3999" t="s">
        <v>1697</v>
      </c>
      <c r="C3999" t="s">
        <v>21172</v>
      </c>
      <c r="I3999" t="s">
        <v>20408</v>
      </c>
      <c r="J3999" t="s">
        <v>20172</v>
      </c>
      <c r="K3999" t="s">
        <v>4150</v>
      </c>
      <c r="L3999" t="s">
        <v>7478</v>
      </c>
      <c r="M3999" t="s">
        <v>21170</v>
      </c>
      <c r="N3999" s="54" t="s">
        <v>21171</v>
      </c>
    </row>
    <row r="4000" spans="1:14" ht="267.75" x14ac:dyDescent="0.2">
      <c r="A4000">
        <v>4276</v>
      </c>
      <c r="B4000" t="s">
        <v>1697</v>
      </c>
      <c r="C4000" t="s">
        <v>21176</v>
      </c>
      <c r="I4000" t="s">
        <v>20408</v>
      </c>
      <c r="J4000" t="s">
        <v>20172</v>
      </c>
      <c r="K4000" t="s">
        <v>4150</v>
      </c>
      <c r="L4000" t="s">
        <v>21173</v>
      </c>
      <c r="M4000" t="s">
        <v>21174</v>
      </c>
      <c r="N4000" s="54" t="s">
        <v>21175</v>
      </c>
    </row>
    <row r="4001" spans="1:21" ht="242.25" x14ac:dyDescent="0.2">
      <c r="A4001">
        <v>4273</v>
      </c>
      <c r="B4001" t="s">
        <v>1697</v>
      </c>
      <c r="C4001" t="s">
        <v>21180</v>
      </c>
      <c r="I4001" t="s">
        <v>20408</v>
      </c>
      <c r="J4001" t="s">
        <v>20172</v>
      </c>
      <c r="K4001" t="s">
        <v>4150</v>
      </c>
      <c r="L4001" t="s">
        <v>21177</v>
      </c>
      <c r="M4001" t="s">
        <v>21178</v>
      </c>
      <c r="N4001" s="54" t="s">
        <v>21179</v>
      </c>
    </row>
    <row r="4002" spans="1:21" ht="255" x14ac:dyDescent="0.2">
      <c r="A4002">
        <v>4267</v>
      </c>
      <c r="B4002" t="s">
        <v>1697</v>
      </c>
      <c r="C4002" t="s">
        <v>21185</v>
      </c>
      <c r="I4002" t="s">
        <v>21181</v>
      </c>
      <c r="J4002" t="s">
        <v>20172</v>
      </c>
      <c r="K4002" t="s">
        <v>4150</v>
      </c>
      <c r="L4002" t="s">
        <v>21182</v>
      </c>
      <c r="M4002" t="s">
        <v>21183</v>
      </c>
      <c r="N4002" s="54" t="s">
        <v>21184</v>
      </c>
    </row>
    <row r="4003" spans="1:21" x14ac:dyDescent="0.2">
      <c r="A4003">
        <v>4266</v>
      </c>
      <c r="B4003" t="s">
        <v>1697</v>
      </c>
      <c r="C4003" t="s">
        <v>16185</v>
      </c>
      <c r="D4003" t="s">
        <v>21186</v>
      </c>
      <c r="I4003" t="s">
        <v>4482</v>
      </c>
      <c r="J4003" t="s">
        <v>4455</v>
      </c>
      <c r="K4003" t="s">
        <v>4150</v>
      </c>
      <c r="L4003" t="s">
        <v>21187</v>
      </c>
      <c r="M4003" t="s">
        <v>21188</v>
      </c>
      <c r="N4003" t="s">
        <v>21189</v>
      </c>
    </row>
    <row r="4004" spans="1:21" x14ac:dyDescent="0.2">
      <c r="A4004">
        <v>4272</v>
      </c>
      <c r="B4004" t="s">
        <v>1697</v>
      </c>
      <c r="C4004" t="s">
        <v>21192</v>
      </c>
      <c r="F4004" t="s">
        <v>4278</v>
      </c>
      <c r="G4004" t="s">
        <v>7763</v>
      </c>
      <c r="H4004" t="s">
        <v>20924</v>
      </c>
      <c r="K4004" t="s">
        <v>4150</v>
      </c>
      <c r="L4004" t="s">
        <v>21190</v>
      </c>
      <c r="M4004" t="s">
        <v>21191</v>
      </c>
      <c r="O4004" t="s">
        <v>22241</v>
      </c>
      <c r="P4004">
        <v>89</v>
      </c>
    </row>
    <row r="4005" spans="1:21" x14ac:dyDescent="0.2">
      <c r="A4005">
        <v>4275</v>
      </c>
      <c r="B4005" t="s">
        <v>1697</v>
      </c>
      <c r="C4005" t="s">
        <v>21195</v>
      </c>
      <c r="D4005" t="s">
        <v>20045</v>
      </c>
      <c r="F4005" t="s">
        <v>12989</v>
      </c>
      <c r="G4005" t="s">
        <v>20541</v>
      </c>
      <c r="H4005" t="s">
        <v>3421</v>
      </c>
      <c r="K4005" t="s">
        <v>3921</v>
      </c>
      <c r="L4005" t="s">
        <v>21193</v>
      </c>
      <c r="M4005" t="s">
        <v>21194</v>
      </c>
    </row>
    <row r="4006" spans="1:21" ht="255" x14ac:dyDescent="0.2">
      <c r="A4006">
        <v>4271</v>
      </c>
      <c r="B4006" t="s">
        <v>1697</v>
      </c>
      <c r="C4006" t="s">
        <v>7300</v>
      </c>
      <c r="I4006" t="s">
        <v>3495</v>
      </c>
      <c r="J4006" t="s">
        <v>4455</v>
      </c>
      <c r="K4006" t="s">
        <v>4150</v>
      </c>
      <c r="L4006" t="s">
        <v>21196</v>
      </c>
      <c r="M4006" t="s">
        <v>21197</v>
      </c>
      <c r="N4006" s="54" t="s">
        <v>21198</v>
      </c>
    </row>
    <row r="4007" spans="1:21" x14ac:dyDescent="0.2">
      <c r="A4007">
        <v>4372</v>
      </c>
      <c r="B4007" t="s">
        <v>1697</v>
      </c>
      <c r="C4007" t="s">
        <v>21201</v>
      </c>
      <c r="D4007" t="s">
        <v>4997</v>
      </c>
      <c r="F4007" t="s">
        <v>4278</v>
      </c>
      <c r="G4007" t="s">
        <v>21026</v>
      </c>
      <c r="H4007" t="s">
        <v>5269</v>
      </c>
      <c r="I4007" t="s">
        <v>4278</v>
      </c>
      <c r="J4007" t="s">
        <v>4455</v>
      </c>
      <c r="K4007" t="s">
        <v>4150</v>
      </c>
      <c r="L4007" t="s">
        <v>21199</v>
      </c>
      <c r="M4007" t="s">
        <v>21200</v>
      </c>
      <c r="N4007" s="54"/>
      <c r="O4007" t="s">
        <v>22247</v>
      </c>
      <c r="P4007">
        <v>17</v>
      </c>
    </row>
    <row r="4008" spans="1:21" x14ac:dyDescent="0.2">
      <c r="A4008">
        <v>4294</v>
      </c>
      <c r="B4008" t="s">
        <v>1697</v>
      </c>
      <c r="C4008" t="s">
        <v>21202</v>
      </c>
      <c r="D4008" t="s">
        <v>4997</v>
      </c>
      <c r="F4008" t="s">
        <v>4278</v>
      </c>
      <c r="G4008" t="s">
        <v>7763</v>
      </c>
      <c r="H4008" t="s">
        <v>20578</v>
      </c>
      <c r="I4008" t="s">
        <v>4278</v>
      </c>
      <c r="J4008" t="s">
        <v>4455</v>
      </c>
      <c r="K4008" t="s">
        <v>20173</v>
      </c>
      <c r="L4008" t="s">
        <v>21825</v>
      </c>
      <c r="M4008" t="s">
        <v>21826</v>
      </c>
      <c r="O4008" t="s">
        <v>22247</v>
      </c>
      <c r="P4008">
        <v>17</v>
      </c>
    </row>
    <row r="4009" spans="1:21" x14ac:dyDescent="0.2">
      <c r="A4009">
        <v>4285</v>
      </c>
      <c r="B4009" t="s">
        <v>1697</v>
      </c>
      <c r="C4009" t="s">
        <v>21209</v>
      </c>
      <c r="F4009" t="s">
        <v>6926</v>
      </c>
      <c r="G4009" t="s">
        <v>21203</v>
      </c>
      <c r="H4009" t="s">
        <v>21204</v>
      </c>
      <c r="I4009" t="s">
        <v>7809</v>
      </c>
      <c r="J4009" t="s">
        <v>21205</v>
      </c>
      <c r="K4009" t="s">
        <v>3430</v>
      </c>
      <c r="L4009" t="s">
        <v>21206</v>
      </c>
      <c r="M4009" t="s">
        <v>21207</v>
      </c>
      <c r="N4009" t="s">
        <v>21208</v>
      </c>
      <c r="O4009" t="s">
        <v>11058</v>
      </c>
      <c r="P4009">
        <v>22</v>
      </c>
    </row>
    <row r="4010" spans="1:21" x14ac:dyDescent="0.2">
      <c r="A4010">
        <v>4284</v>
      </c>
      <c r="B4010" t="s">
        <v>1697</v>
      </c>
      <c r="C4010" t="s">
        <v>21212</v>
      </c>
      <c r="I4010" t="s">
        <v>4278</v>
      </c>
      <c r="J4010" t="s">
        <v>4455</v>
      </c>
      <c r="K4010" t="s">
        <v>4150</v>
      </c>
      <c r="L4010" t="s">
        <v>21210</v>
      </c>
      <c r="M4010" t="s">
        <v>21211</v>
      </c>
    </row>
    <row r="4011" spans="1:21" x14ac:dyDescent="0.2">
      <c r="A4011">
        <v>4283</v>
      </c>
      <c r="B4011" t="s">
        <v>1697</v>
      </c>
      <c r="C4011" t="s">
        <v>21215</v>
      </c>
      <c r="F4011" t="s">
        <v>4278</v>
      </c>
      <c r="G4011" t="s">
        <v>7763</v>
      </c>
      <c r="H4011" t="s">
        <v>3421</v>
      </c>
      <c r="K4011" t="s">
        <v>4150</v>
      </c>
      <c r="L4011" t="s">
        <v>21213</v>
      </c>
      <c r="M4011" t="s">
        <v>21214</v>
      </c>
      <c r="O4011" t="s">
        <v>3598</v>
      </c>
      <c r="P4011">
        <v>95</v>
      </c>
    </row>
    <row r="4012" spans="1:21" x14ac:dyDescent="0.2">
      <c r="A4012">
        <v>4288</v>
      </c>
      <c r="B4012" t="s">
        <v>1697</v>
      </c>
      <c r="C4012" t="s">
        <v>21219</v>
      </c>
      <c r="I4012" t="s">
        <v>22235</v>
      </c>
      <c r="J4012" t="s">
        <v>4383</v>
      </c>
      <c r="K4012" t="s">
        <v>4150</v>
      </c>
      <c r="L4012" t="s">
        <v>21216</v>
      </c>
      <c r="M4012" t="s">
        <v>21217</v>
      </c>
      <c r="N4012" t="s">
        <v>21218</v>
      </c>
    </row>
    <row r="4013" spans="1:21" x14ac:dyDescent="0.2">
      <c r="A4013">
        <v>4286</v>
      </c>
      <c r="B4013" t="s">
        <v>1697</v>
      </c>
      <c r="C4013" t="s">
        <v>21221</v>
      </c>
      <c r="E4013" t="s">
        <v>20880</v>
      </c>
      <c r="I4013" t="s">
        <v>4149</v>
      </c>
      <c r="J4013" t="s">
        <v>7080</v>
      </c>
      <c r="K4013" t="s">
        <v>4150</v>
      </c>
      <c r="L4013" t="s">
        <v>21220</v>
      </c>
      <c r="M4013" t="s">
        <v>3977</v>
      </c>
    </row>
    <row r="4014" spans="1:21" x14ac:dyDescent="0.2">
      <c r="A4014">
        <v>4297</v>
      </c>
      <c r="B4014" t="s">
        <v>1697</v>
      </c>
      <c r="C4014" t="s">
        <v>21224</v>
      </c>
      <c r="I4014" t="s">
        <v>5013</v>
      </c>
      <c r="J4014" t="s">
        <v>20172</v>
      </c>
      <c r="K4014" t="s">
        <v>4150</v>
      </c>
      <c r="L4014" t="s">
        <v>21222</v>
      </c>
      <c r="M4014" t="s">
        <v>21223</v>
      </c>
    </row>
    <row r="4015" spans="1:21" x14ac:dyDescent="0.2">
      <c r="A4015">
        <v>4287</v>
      </c>
      <c r="B4015" t="s">
        <v>1697</v>
      </c>
      <c r="C4015" t="s">
        <v>21229</v>
      </c>
      <c r="D4015" t="s">
        <v>21225</v>
      </c>
      <c r="F4015" t="s">
        <v>4149</v>
      </c>
      <c r="G4015" t="s">
        <v>3420</v>
      </c>
      <c r="H4015" t="s">
        <v>21226</v>
      </c>
      <c r="I4015" t="s">
        <v>4149</v>
      </c>
      <c r="J4015" t="s">
        <v>16532</v>
      </c>
      <c r="K4015" t="s">
        <v>4150</v>
      </c>
      <c r="L4015" t="s">
        <v>21227</v>
      </c>
      <c r="M4015" t="s">
        <v>21228</v>
      </c>
      <c r="O4015" t="s">
        <v>3453</v>
      </c>
      <c r="P4015">
        <v>12</v>
      </c>
    </row>
    <row r="4016" spans="1:21" x14ac:dyDescent="0.2">
      <c r="A4016">
        <v>4289</v>
      </c>
      <c r="B4016" t="s">
        <v>1697</v>
      </c>
      <c r="C4016" t="s">
        <v>21233</v>
      </c>
      <c r="D4016" t="s">
        <v>21230</v>
      </c>
      <c r="F4016" t="s">
        <v>20028</v>
      </c>
      <c r="G4016" t="s">
        <v>7763</v>
      </c>
      <c r="H4016" t="s">
        <v>4551</v>
      </c>
      <c r="I4016" t="s">
        <v>3389</v>
      </c>
      <c r="J4016" t="s">
        <v>4383</v>
      </c>
      <c r="K4016" t="s">
        <v>4150</v>
      </c>
      <c r="L4016" t="s">
        <v>21231</v>
      </c>
      <c r="M4016" t="s">
        <v>21232</v>
      </c>
      <c r="O4016" t="s">
        <v>3395</v>
      </c>
      <c r="P4016">
        <v>90</v>
      </c>
      <c r="S4016" t="s">
        <v>22393</v>
      </c>
      <c r="T4016" t="s">
        <v>22393</v>
      </c>
      <c r="U4016" t="s">
        <v>22393</v>
      </c>
    </row>
    <row r="4017" spans="1:21" x14ac:dyDescent="0.2">
      <c r="A4017">
        <v>4330</v>
      </c>
      <c r="B4017" t="s">
        <v>1697</v>
      </c>
      <c r="C4017" t="s">
        <v>21238</v>
      </c>
      <c r="D4017" t="s">
        <v>21234</v>
      </c>
      <c r="F4017" t="s">
        <v>6926</v>
      </c>
      <c r="G4017" t="s">
        <v>21026</v>
      </c>
      <c r="H4017" t="s">
        <v>5269</v>
      </c>
      <c r="I4017" t="s">
        <v>7809</v>
      </c>
      <c r="J4017" t="s">
        <v>4455</v>
      </c>
      <c r="K4017" t="s">
        <v>3412</v>
      </c>
      <c r="L4017" t="s">
        <v>21235</v>
      </c>
      <c r="M4017" t="s">
        <v>21236</v>
      </c>
      <c r="N4017" t="s">
        <v>21237</v>
      </c>
      <c r="O4017" t="s">
        <v>8603</v>
      </c>
      <c r="P4017">
        <v>51</v>
      </c>
    </row>
    <row r="4018" spans="1:21" x14ac:dyDescent="0.2">
      <c r="A4018">
        <v>4332</v>
      </c>
      <c r="B4018" t="s">
        <v>1697</v>
      </c>
      <c r="C4018" t="s">
        <v>11837</v>
      </c>
      <c r="F4018" t="s">
        <v>21239</v>
      </c>
      <c r="G4018" t="s">
        <v>21240</v>
      </c>
      <c r="H4018" t="s">
        <v>21241</v>
      </c>
      <c r="I4018" t="s">
        <v>20899</v>
      </c>
      <c r="J4018" t="s">
        <v>21242</v>
      </c>
      <c r="K4018" t="s">
        <v>20173</v>
      </c>
      <c r="L4018" t="s">
        <v>20890</v>
      </c>
      <c r="M4018" t="s">
        <v>20891</v>
      </c>
      <c r="O4018" t="s">
        <v>3395</v>
      </c>
      <c r="P4018">
        <v>78</v>
      </c>
    </row>
    <row r="4019" spans="1:21" x14ac:dyDescent="0.2">
      <c r="A4019">
        <v>4290</v>
      </c>
      <c r="B4019" t="s">
        <v>1697</v>
      </c>
      <c r="C4019" t="s">
        <v>21244</v>
      </c>
      <c r="D4019" t="s">
        <v>21243</v>
      </c>
      <c r="I4019" t="s">
        <v>3389</v>
      </c>
      <c r="J4019" t="s">
        <v>4383</v>
      </c>
      <c r="K4019" t="s">
        <v>4150</v>
      </c>
      <c r="L4019" t="s">
        <v>20892</v>
      </c>
      <c r="M4019" t="s">
        <v>20893</v>
      </c>
    </row>
    <row r="4020" spans="1:21" x14ac:dyDescent="0.2">
      <c r="A4020">
        <v>4333</v>
      </c>
      <c r="B4020" t="s">
        <v>1697</v>
      </c>
      <c r="C4020" t="s">
        <v>21248</v>
      </c>
      <c r="D4020" t="s">
        <v>21245</v>
      </c>
      <c r="I4020" t="s">
        <v>4482</v>
      </c>
      <c r="J4020" t="s">
        <v>20172</v>
      </c>
      <c r="K4020" t="s">
        <v>4150</v>
      </c>
      <c r="L4020" t="s">
        <v>21246</v>
      </c>
      <c r="M4020" t="s">
        <v>21247</v>
      </c>
    </row>
    <row r="4021" spans="1:21" x14ac:dyDescent="0.2">
      <c r="A4021">
        <v>4334</v>
      </c>
      <c r="B4021" t="s">
        <v>1697</v>
      </c>
      <c r="C4021" t="s">
        <v>21252</v>
      </c>
      <c r="D4021" t="s">
        <v>21249</v>
      </c>
      <c r="F4021" t="s">
        <v>4149</v>
      </c>
      <c r="G4021" t="s">
        <v>6236</v>
      </c>
      <c r="H4021" t="s">
        <v>20738</v>
      </c>
      <c r="I4021" t="s">
        <v>4149</v>
      </c>
      <c r="J4021" t="s">
        <v>12196</v>
      </c>
      <c r="K4021" t="s">
        <v>4150</v>
      </c>
      <c r="L4021" t="s">
        <v>21250</v>
      </c>
      <c r="M4021" t="s">
        <v>21251</v>
      </c>
      <c r="O4021" t="s">
        <v>3395</v>
      </c>
      <c r="P4021">
        <v>13</v>
      </c>
    </row>
    <row r="4022" spans="1:21" x14ac:dyDescent="0.2">
      <c r="A4022">
        <v>4293</v>
      </c>
      <c r="B4022" t="s">
        <v>1697</v>
      </c>
      <c r="C4022" t="s">
        <v>21255</v>
      </c>
      <c r="F4022" t="s">
        <v>4149</v>
      </c>
      <c r="G4022" t="s">
        <v>3420</v>
      </c>
      <c r="H4022" t="s">
        <v>5630</v>
      </c>
      <c r="I4022" t="s">
        <v>4149</v>
      </c>
      <c r="J4022" t="s">
        <v>16532</v>
      </c>
      <c r="K4022" t="s">
        <v>4150</v>
      </c>
      <c r="L4022" t="s">
        <v>21253</v>
      </c>
      <c r="M4022" t="s">
        <v>21254</v>
      </c>
      <c r="O4022" t="s">
        <v>3605</v>
      </c>
      <c r="P4022">
        <v>15</v>
      </c>
    </row>
    <row r="4023" spans="1:21" ht="255" x14ac:dyDescent="0.2">
      <c r="A4023">
        <v>4292</v>
      </c>
      <c r="B4023" t="s">
        <v>1697</v>
      </c>
      <c r="C4023" t="s">
        <v>21259</v>
      </c>
      <c r="I4023" t="s">
        <v>20391</v>
      </c>
      <c r="J4023" t="s">
        <v>4383</v>
      </c>
      <c r="K4023" t="s">
        <v>4150</v>
      </c>
      <c r="L4023" t="s">
        <v>21256</v>
      </c>
      <c r="M4023" t="s">
        <v>21257</v>
      </c>
      <c r="N4023" s="54" t="s">
        <v>21258</v>
      </c>
    </row>
    <row r="4024" spans="1:21" ht="255" x14ac:dyDescent="0.2">
      <c r="A4024">
        <v>4291</v>
      </c>
      <c r="B4024" t="s">
        <v>1697</v>
      </c>
      <c r="C4024" t="s">
        <v>21263</v>
      </c>
      <c r="I4024" t="s">
        <v>20391</v>
      </c>
      <c r="J4024" t="s">
        <v>20172</v>
      </c>
      <c r="K4024" t="s">
        <v>4150</v>
      </c>
      <c r="L4024" t="s">
        <v>21260</v>
      </c>
      <c r="M4024" t="s">
        <v>21261</v>
      </c>
      <c r="N4024" s="54" t="s">
        <v>21262</v>
      </c>
    </row>
    <row r="4025" spans="1:21" ht="255" x14ac:dyDescent="0.2">
      <c r="A4025">
        <v>4296</v>
      </c>
      <c r="B4025" t="s">
        <v>1697</v>
      </c>
      <c r="C4025" t="s">
        <v>21267</v>
      </c>
      <c r="I4025" t="s">
        <v>11439</v>
      </c>
      <c r="J4025" t="s">
        <v>20172</v>
      </c>
      <c r="K4025" t="s">
        <v>4150</v>
      </c>
      <c r="L4025" t="s">
        <v>21264</v>
      </c>
      <c r="M4025" t="s">
        <v>21265</v>
      </c>
      <c r="N4025" s="54" t="s">
        <v>21266</v>
      </c>
    </row>
    <row r="4026" spans="1:21" x14ac:dyDescent="0.2">
      <c r="A4026">
        <v>4325</v>
      </c>
      <c r="B4026" t="s">
        <v>1697</v>
      </c>
      <c r="C4026" t="s">
        <v>21271</v>
      </c>
      <c r="I4026" t="s">
        <v>20391</v>
      </c>
      <c r="J4026" t="s">
        <v>20172</v>
      </c>
      <c r="K4026" t="s">
        <v>4150</v>
      </c>
      <c r="L4026" t="s">
        <v>21268</v>
      </c>
      <c r="M4026" t="s">
        <v>21269</v>
      </c>
      <c r="N4026" t="s">
        <v>21270</v>
      </c>
    </row>
    <row r="4027" spans="1:21" x14ac:dyDescent="0.2">
      <c r="A4027">
        <v>4295</v>
      </c>
      <c r="B4027" t="s">
        <v>1697</v>
      </c>
      <c r="C4027" t="s">
        <v>21275</v>
      </c>
      <c r="D4027" t="s">
        <v>21272</v>
      </c>
      <c r="I4027" t="s">
        <v>4149</v>
      </c>
      <c r="J4027" t="s">
        <v>16532</v>
      </c>
      <c r="K4027" t="s">
        <v>4150</v>
      </c>
      <c r="L4027" t="s">
        <v>21273</v>
      </c>
      <c r="M4027" t="s">
        <v>21274</v>
      </c>
      <c r="O4027" t="s">
        <v>3453</v>
      </c>
      <c r="P4027">
        <v>12</v>
      </c>
      <c r="S4027" t="s">
        <v>22393</v>
      </c>
      <c r="T4027" t="s">
        <v>22393</v>
      </c>
      <c r="U4027" t="s">
        <v>22393</v>
      </c>
    </row>
    <row r="4028" spans="1:21" x14ac:dyDescent="0.2">
      <c r="A4028">
        <v>4298</v>
      </c>
      <c r="B4028" t="s">
        <v>1697</v>
      </c>
      <c r="C4028" t="s">
        <v>21279</v>
      </c>
      <c r="I4028" t="s">
        <v>5345</v>
      </c>
      <c r="J4028" t="s">
        <v>4383</v>
      </c>
      <c r="K4028" t="s">
        <v>4150</v>
      </c>
      <c r="L4028" t="s">
        <v>21276</v>
      </c>
      <c r="M4028" t="s">
        <v>21277</v>
      </c>
      <c r="N4028" t="s">
        <v>21278</v>
      </c>
      <c r="S4028" t="s">
        <v>22393</v>
      </c>
      <c r="T4028" t="s">
        <v>22393</v>
      </c>
      <c r="U4028" t="s">
        <v>22393</v>
      </c>
    </row>
    <row r="4029" spans="1:21" x14ac:dyDescent="0.2">
      <c r="A4029">
        <v>4300</v>
      </c>
      <c r="B4029" t="s">
        <v>1697</v>
      </c>
      <c r="C4029" t="s">
        <v>21281</v>
      </c>
      <c r="D4029" t="s">
        <v>12934</v>
      </c>
      <c r="I4029" t="s">
        <v>6272</v>
      </c>
      <c r="J4029" t="s">
        <v>4383</v>
      </c>
      <c r="K4029" t="s">
        <v>4150</v>
      </c>
      <c r="L4029" t="s">
        <v>21280</v>
      </c>
      <c r="M4029" t="s">
        <v>5493</v>
      </c>
    </row>
    <row r="4030" spans="1:21" x14ac:dyDescent="0.2">
      <c r="A4030">
        <v>4303</v>
      </c>
      <c r="B4030" t="s">
        <v>1697</v>
      </c>
      <c r="C4030" t="s">
        <v>21284</v>
      </c>
      <c r="D4030" t="s">
        <v>12934</v>
      </c>
      <c r="I4030" t="s">
        <v>6272</v>
      </c>
      <c r="J4030" t="s">
        <v>4383</v>
      </c>
      <c r="K4030" t="s">
        <v>4150</v>
      </c>
      <c r="L4030" t="s">
        <v>21282</v>
      </c>
      <c r="M4030" t="s">
        <v>21283</v>
      </c>
    </row>
    <row r="4031" spans="1:21" x14ac:dyDescent="0.2">
      <c r="A4031">
        <v>4301</v>
      </c>
      <c r="B4031" t="s">
        <v>1697</v>
      </c>
      <c r="C4031" t="s">
        <v>21288</v>
      </c>
      <c r="D4031" t="s">
        <v>21285</v>
      </c>
      <c r="I4031" t="s">
        <v>4149</v>
      </c>
      <c r="J4031" t="s">
        <v>4383</v>
      </c>
      <c r="K4031" t="s">
        <v>4150</v>
      </c>
      <c r="L4031" t="s">
        <v>21286</v>
      </c>
      <c r="M4031" t="s">
        <v>21287</v>
      </c>
    </row>
    <row r="4032" spans="1:21" x14ac:dyDescent="0.2">
      <c r="A4032">
        <v>4302</v>
      </c>
      <c r="B4032" t="s">
        <v>1697</v>
      </c>
      <c r="C4032" t="s">
        <v>21291</v>
      </c>
      <c r="I4032" t="s">
        <v>5013</v>
      </c>
      <c r="J4032" t="s">
        <v>7080</v>
      </c>
      <c r="K4032" t="s">
        <v>4150</v>
      </c>
      <c r="L4032" t="s">
        <v>21289</v>
      </c>
      <c r="M4032" t="s">
        <v>21290</v>
      </c>
    </row>
    <row r="4033" spans="1:21" x14ac:dyDescent="0.2">
      <c r="A4033">
        <v>1114</v>
      </c>
      <c r="B4033" t="s">
        <v>1697</v>
      </c>
      <c r="C4033" t="s">
        <v>21296</v>
      </c>
      <c r="I4033" t="s">
        <v>21292</v>
      </c>
      <c r="J4033" t="s">
        <v>21293</v>
      </c>
      <c r="K4033" t="s">
        <v>4150</v>
      </c>
      <c r="L4033" t="s">
        <v>21294</v>
      </c>
      <c r="M4033" t="s">
        <v>21295</v>
      </c>
    </row>
    <row r="4034" spans="1:21" x14ac:dyDescent="0.2">
      <c r="A4034">
        <v>1116</v>
      </c>
      <c r="B4034" t="s">
        <v>1697</v>
      </c>
      <c r="C4034" t="s">
        <v>21299</v>
      </c>
      <c r="F4034" t="s">
        <v>4460</v>
      </c>
      <c r="G4034" t="s">
        <v>3420</v>
      </c>
      <c r="H4034" t="s">
        <v>20968</v>
      </c>
      <c r="K4034" t="s">
        <v>4107</v>
      </c>
      <c r="L4034" t="s">
        <v>21297</v>
      </c>
      <c r="M4034" t="s">
        <v>21298</v>
      </c>
      <c r="O4034" t="s">
        <v>10570</v>
      </c>
      <c r="P4034">
        <v>31</v>
      </c>
    </row>
    <row r="4035" spans="1:21" x14ac:dyDescent="0.2">
      <c r="A4035">
        <v>1115</v>
      </c>
      <c r="B4035" t="s">
        <v>3089</v>
      </c>
      <c r="C4035" t="s">
        <v>21303</v>
      </c>
      <c r="D4035" t="s">
        <v>21300</v>
      </c>
      <c r="F4035" t="s">
        <v>4273</v>
      </c>
      <c r="G4035" t="s">
        <v>3420</v>
      </c>
      <c r="H4035" t="s">
        <v>3421</v>
      </c>
      <c r="I4035" t="s">
        <v>3595</v>
      </c>
      <c r="J4035" t="s">
        <v>12196</v>
      </c>
      <c r="K4035" t="s">
        <v>4150</v>
      </c>
      <c r="L4035" t="s">
        <v>21301</v>
      </c>
      <c r="M4035" t="s">
        <v>21302</v>
      </c>
    </row>
    <row r="4036" spans="1:21" x14ac:dyDescent="0.2">
      <c r="A4036">
        <v>4312</v>
      </c>
      <c r="B4036" t="s">
        <v>1697</v>
      </c>
      <c r="C4036" t="s">
        <v>21827</v>
      </c>
      <c r="D4036" t="s">
        <v>21304</v>
      </c>
      <c r="E4036" t="s">
        <v>20879</v>
      </c>
      <c r="F4036" t="s">
        <v>21305</v>
      </c>
      <c r="G4036" t="s">
        <v>21306</v>
      </c>
      <c r="H4036" t="s">
        <v>3421</v>
      </c>
      <c r="K4036" t="s">
        <v>4107</v>
      </c>
      <c r="L4036" t="s">
        <v>21307</v>
      </c>
      <c r="M4036" t="s">
        <v>21308</v>
      </c>
    </row>
    <row r="4037" spans="1:21" x14ac:dyDescent="0.2">
      <c r="A4037">
        <v>4310</v>
      </c>
      <c r="B4037" t="s">
        <v>1697</v>
      </c>
      <c r="C4037" t="s">
        <v>21311</v>
      </c>
      <c r="D4037" t="s">
        <v>20515</v>
      </c>
      <c r="I4037" t="s">
        <v>7547</v>
      </c>
      <c r="J4037" t="s">
        <v>20172</v>
      </c>
      <c r="K4037" t="s">
        <v>4150</v>
      </c>
      <c r="L4037" t="s">
        <v>21309</v>
      </c>
      <c r="M4037" t="s">
        <v>21310</v>
      </c>
    </row>
    <row r="4038" spans="1:21" x14ac:dyDescent="0.2">
      <c r="A4038">
        <v>4314</v>
      </c>
      <c r="B4038" t="s">
        <v>1697</v>
      </c>
      <c r="C4038" t="s">
        <v>21313</v>
      </c>
      <c r="I4038" t="s">
        <v>20391</v>
      </c>
      <c r="J4038" t="s">
        <v>4383</v>
      </c>
      <c r="K4038" t="s">
        <v>4150</v>
      </c>
      <c r="L4038" t="s">
        <v>21312</v>
      </c>
      <c r="M4038" t="s">
        <v>21828</v>
      </c>
      <c r="N4038" t="s">
        <v>21829</v>
      </c>
    </row>
    <row r="4039" spans="1:21" x14ac:dyDescent="0.2">
      <c r="A4039">
        <v>1120</v>
      </c>
      <c r="B4039" t="s">
        <v>3089</v>
      </c>
      <c r="C4039" t="s">
        <v>21830</v>
      </c>
      <c r="D4039" t="s">
        <v>21314</v>
      </c>
      <c r="F4039" t="s">
        <v>3495</v>
      </c>
      <c r="G4039" t="s">
        <v>3420</v>
      </c>
      <c r="H4039" t="s">
        <v>5630</v>
      </c>
      <c r="I4039" t="s">
        <v>4149</v>
      </c>
      <c r="J4039" t="s">
        <v>16532</v>
      </c>
      <c r="K4039" t="s">
        <v>4150</v>
      </c>
      <c r="L4039" t="s">
        <v>21315</v>
      </c>
      <c r="M4039" t="s">
        <v>21316</v>
      </c>
      <c r="O4039" t="s">
        <v>3605</v>
      </c>
      <c r="P4039">
        <v>7</v>
      </c>
    </row>
    <row r="4040" spans="1:21" x14ac:dyDescent="0.2">
      <c r="A4040">
        <v>4316</v>
      </c>
      <c r="B4040" t="s">
        <v>3089</v>
      </c>
      <c r="C4040" t="s">
        <v>21833</v>
      </c>
      <c r="D4040" t="s">
        <v>20713</v>
      </c>
      <c r="F4040" t="s">
        <v>5586</v>
      </c>
      <c r="G4040" t="s">
        <v>21306</v>
      </c>
      <c r="H4040" t="s">
        <v>3421</v>
      </c>
      <c r="K4040" t="s">
        <v>4107</v>
      </c>
      <c r="L4040" t="s">
        <v>21831</v>
      </c>
      <c r="M4040" t="s">
        <v>21832</v>
      </c>
    </row>
    <row r="4041" spans="1:21" x14ac:dyDescent="0.2">
      <c r="A4041">
        <v>1053</v>
      </c>
      <c r="B4041" t="s">
        <v>3089</v>
      </c>
      <c r="C4041" t="s">
        <v>21838</v>
      </c>
      <c r="F4041" t="s">
        <v>21834</v>
      </c>
      <c r="G4041" t="s">
        <v>3420</v>
      </c>
      <c r="H4041" t="s">
        <v>20968</v>
      </c>
      <c r="K4041" t="s">
        <v>4150</v>
      </c>
      <c r="L4041" t="s">
        <v>21835</v>
      </c>
      <c r="M4041" t="s">
        <v>21836</v>
      </c>
      <c r="N4041" t="s">
        <v>21837</v>
      </c>
      <c r="O4041" t="s">
        <v>3395</v>
      </c>
      <c r="P4041">
        <v>8</v>
      </c>
    </row>
    <row r="4042" spans="1:21" x14ac:dyDescent="0.2">
      <c r="A4042">
        <v>1050</v>
      </c>
      <c r="B4042" t="s">
        <v>3089</v>
      </c>
      <c r="C4042" t="s">
        <v>21842</v>
      </c>
      <c r="F4042" t="s">
        <v>5586</v>
      </c>
      <c r="G4042" t="s">
        <v>21306</v>
      </c>
      <c r="H4042" t="s">
        <v>3421</v>
      </c>
      <c r="K4042" t="s">
        <v>4107</v>
      </c>
      <c r="L4042" t="s">
        <v>21839</v>
      </c>
      <c r="M4042" t="s">
        <v>21840</v>
      </c>
      <c r="N4042" t="s">
        <v>21841</v>
      </c>
      <c r="O4042" t="s">
        <v>20885</v>
      </c>
      <c r="P4042">
        <v>35</v>
      </c>
    </row>
    <row r="4043" spans="1:21" x14ac:dyDescent="0.2">
      <c r="A4043">
        <v>1049</v>
      </c>
      <c r="B4043" t="s">
        <v>3089</v>
      </c>
      <c r="C4043" t="s">
        <v>21846</v>
      </c>
      <c r="F4043" t="s">
        <v>11779</v>
      </c>
      <c r="G4043" t="s">
        <v>21306</v>
      </c>
      <c r="H4043" t="s">
        <v>3421</v>
      </c>
      <c r="K4043" t="s">
        <v>4107</v>
      </c>
      <c r="L4043" t="s">
        <v>21843</v>
      </c>
      <c r="M4043" t="s">
        <v>21844</v>
      </c>
      <c r="N4043" t="s">
        <v>21845</v>
      </c>
      <c r="O4043" t="s">
        <v>20882</v>
      </c>
      <c r="P4043">
        <v>132</v>
      </c>
    </row>
    <row r="4044" spans="1:21" x14ac:dyDescent="0.2">
      <c r="A4044">
        <v>1048</v>
      </c>
      <c r="B4044" t="s">
        <v>3089</v>
      </c>
      <c r="C4044" t="s">
        <v>21850</v>
      </c>
      <c r="F4044" t="s">
        <v>5586</v>
      </c>
      <c r="G4044" t="s">
        <v>3420</v>
      </c>
      <c r="H4044" t="s">
        <v>20578</v>
      </c>
      <c r="K4044" t="s">
        <v>4107</v>
      </c>
      <c r="L4044" t="s">
        <v>21847</v>
      </c>
      <c r="M4044" t="s">
        <v>21848</v>
      </c>
      <c r="N4044" t="s">
        <v>21849</v>
      </c>
      <c r="O4044" t="s">
        <v>5263</v>
      </c>
      <c r="P4044">
        <v>54</v>
      </c>
      <c r="S4044" t="s">
        <v>22393</v>
      </c>
      <c r="T4044" t="s">
        <v>22393</v>
      </c>
      <c r="U4044" t="s">
        <v>22393</v>
      </c>
    </row>
    <row r="4045" spans="1:21" x14ac:dyDescent="0.2">
      <c r="A4045">
        <v>4322</v>
      </c>
      <c r="B4045" t="s">
        <v>1697</v>
      </c>
      <c r="C4045" t="s">
        <v>21853</v>
      </c>
      <c r="D4045" t="s">
        <v>20713</v>
      </c>
      <c r="F4045" t="s">
        <v>5586</v>
      </c>
      <c r="G4045" t="s">
        <v>3420</v>
      </c>
      <c r="H4045" t="s">
        <v>20578</v>
      </c>
      <c r="K4045" t="s">
        <v>4107</v>
      </c>
      <c r="L4045" t="s">
        <v>21851</v>
      </c>
      <c r="M4045" t="s">
        <v>21852</v>
      </c>
    </row>
    <row r="4046" spans="1:21" x14ac:dyDescent="0.2">
      <c r="A4046">
        <v>1047</v>
      </c>
      <c r="B4046" t="s">
        <v>3089</v>
      </c>
      <c r="C4046" t="s">
        <v>21858</v>
      </c>
      <c r="F4046" t="s">
        <v>21854</v>
      </c>
      <c r="G4046" t="s">
        <v>7763</v>
      </c>
      <c r="H4046" t="s">
        <v>4551</v>
      </c>
      <c r="I4046" t="s">
        <v>20722</v>
      </c>
      <c r="J4046" t="s">
        <v>4383</v>
      </c>
      <c r="K4046" t="s">
        <v>7819</v>
      </c>
      <c r="L4046" t="s">
        <v>21855</v>
      </c>
      <c r="M4046" t="s">
        <v>21856</v>
      </c>
      <c r="N4046" t="s">
        <v>21857</v>
      </c>
      <c r="O4046" t="s">
        <v>6335</v>
      </c>
      <c r="P4046">
        <v>30</v>
      </c>
      <c r="S4046" t="s">
        <v>22393</v>
      </c>
      <c r="T4046" t="s">
        <v>22393</v>
      </c>
      <c r="U4046" t="s">
        <v>22393</v>
      </c>
    </row>
    <row r="4047" spans="1:21" x14ac:dyDescent="0.2">
      <c r="A4047">
        <v>4313</v>
      </c>
      <c r="B4047" t="s">
        <v>1697</v>
      </c>
      <c r="C4047" t="s">
        <v>21861</v>
      </c>
      <c r="D4047" t="s">
        <v>20713</v>
      </c>
      <c r="F4047" t="s">
        <v>5586</v>
      </c>
      <c r="G4047" t="s">
        <v>21306</v>
      </c>
      <c r="H4047" t="s">
        <v>3421</v>
      </c>
      <c r="K4047" t="s">
        <v>4107</v>
      </c>
      <c r="L4047" t="s">
        <v>21859</v>
      </c>
      <c r="M4047" t="s">
        <v>21860</v>
      </c>
    </row>
    <row r="4048" spans="1:21" x14ac:dyDescent="0.2">
      <c r="A4048">
        <v>4324</v>
      </c>
      <c r="B4048" t="s">
        <v>1697</v>
      </c>
      <c r="C4048" t="s">
        <v>21865</v>
      </c>
      <c r="D4048" t="s">
        <v>21862</v>
      </c>
      <c r="I4048" t="s">
        <v>3389</v>
      </c>
      <c r="J4048" t="s">
        <v>4383</v>
      </c>
      <c r="K4048" t="s">
        <v>4150</v>
      </c>
      <c r="L4048" t="s">
        <v>21863</v>
      </c>
      <c r="M4048" t="s">
        <v>21864</v>
      </c>
    </row>
    <row r="4049" spans="1:21" x14ac:dyDescent="0.2">
      <c r="A4049">
        <v>1145</v>
      </c>
      <c r="B4049" t="s">
        <v>3089</v>
      </c>
      <c r="C4049" t="s">
        <v>21870</v>
      </c>
      <c r="D4049" t="s">
        <v>5945</v>
      </c>
      <c r="I4049" t="s">
        <v>21866</v>
      </c>
      <c r="J4049" t="s">
        <v>21867</v>
      </c>
      <c r="K4049" t="s">
        <v>4150</v>
      </c>
      <c r="L4049" t="s">
        <v>21868</v>
      </c>
      <c r="M4049" t="s">
        <v>21869</v>
      </c>
    </row>
    <row r="4050" spans="1:21" x14ac:dyDescent="0.2">
      <c r="B4050" t="s">
        <v>3089</v>
      </c>
      <c r="C4050" t="s">
        <v>21873</v>
      </c>
      <c r="D4050" t="s">
        <v>11940</v>
      </c>
      <c r="F4050" t="s">
        <v>4173</v>
      </c>
      <c r="G4050" t="s">
        <v>21338</v>
      </c>
      <c r="H4050" t="s">
        <v>3421</v>
      </c>
      <c r="K4050" t="s">
        <v>4107</v>
      </c>
      <c r="L4050" t="s">
        <v>21871</v>
      </c>
      <c r="M4050" t="s">
        <v>21872</v>
      </c>
      <c r="O4050" t="s">
        <v>5988</v>
      </c>
      <c r="P4050">
        <v>84</v>
      </c>
    </row>
    <row r="4051" spans="1:21" x14ac:dyDescent="0.2">
      <c r="A4051">
        <v>1055</v>
      </c>
      <c r="B4051" t="s">
        <v>3089</v>
      </c>
      <c r="C4051" t="s">
        <v>21877</v>
      </c>
      <c r="D4051" t="s">
        <v>21874</v>
      </c>
      <c r="F4051" t="s">
        <v>4789</v>
      </c>
      <c r="G4051" t="s">
        <v>3420</v>
      </c>
      <c r="H4051" t="s">
        <v>20738</v>
      </c>
      <c r="K4051" t="s">
        <v>4107</v>
      </c>
      <c r="L4051" t="s">
        <v>21875</v>
      </c>
      <c r="M4051" t="s">
        <v>21876</v>
      </c>
    </row>
    <row r="4052" spans="1:21" x14ac:dyDescent="0.2">
      <c r="A4052">
        <v>1069</v>
      </c>
      <c r="B4052" t="s">
        <v>3089</v>
      </c>
      <c r="C4052" t="s">
        <v>21880</v>
      </c>
      <c r="F4052" t="s">
        <v>11779</v>
      </c>
      <c r="G4052" t="s">
        <v>3420</v>
      </c>
      <c r="H4052" t="s">
        <v>20578</v>
      </c>
      <c r="K4052" t="s">
        <v>4107</v>
      </c>
      <c r="L4052" t="s">
        <v>21878</v>
      </c>
      <c r="M4052" t="s">
        <v>21879</v>
      </c>
      <c r="O4052" t="s">
        <v>9119</v>
      </c>
      <c r="P4052">
        <v>41</v>
      </c>
      <c r="S4052" t="s">
        <v>22393</v>
      </c>
      <c r="T4052" t="s">
        <v>22393</v>
      </c>
      <c r="U4052" t="s">
        <v>22393</v>
      </c>
    </row>
    <row r="4053" spans="1:21" x14ac:dyDescent="0.2">
      <c r="A4053">
        <v>1065</v>
      </c>
      <c r="B4053" t="s">
        <v>3089</v>
      </c>
      <c r="C4053" t="s">
        <v>21884</v>
      </c>
      <c r="D4053" t="s">
        <v>21881</v>
      </c>
      <c r="F4053" t="s">
        <v>4173</v>
      </c>
      <c r="G4053" t="s">
        <v>3420</v>
      </c>
      <c r="H4053" t="s">
        <v>20968</v>
      </c>
      <c r="K4053" t="s">
        <v>4107</v>
      </c>
      <c r="L4053" t="s">
        <v>21882</v>
      </c>
      <c r="M4053" t="s">
        <v>21883</v>
      </c>
      <c r="O4053" t="s">
        <v>3614</v>
      </c>
      <c r="P4053">
        <v>83</v>
      </c>
    </row>
    <row r="4054" spans="1:21" x14ac:dyDescent="0.2">
      <c r="A4054">
        <v>1060</v>
      </c>
      <c r="B4054" t="s">
        <v>3089</v>
      </c>
      <c r="C4054" t="s">
        <v>21888</v>
      </c>
      <c r="D4054" t="s">
        <v>21885</v>
      </c>
      <c r="F4054" t="s">
        <v>11779</v>
      </c>
      <c r="G4054" t="s">
        <v>21338</v>
      </c>
      <c r="H4054" t="s">
        <v>3421</v>
      </c>
      <c r="K4054" t="s">
        <v>4107</v>
      </c>
      <c r="L4054" t="s">
        <v>21886</v>
      </c>
      <c r="M4054" t="s">
        <v>21887</v>
      </c>
      <c r="O4054" t="s">
        <v>5779</v>
      </c>
      <c r="P4054">
        <v>81</v>
      </c>
    </row>
    <row r="4055" spans="1:21" x14ac:dyDescent="0.2">
      <c r="A4055">
        <v>1057</v>
      </c>
      <c r="B4055" t="s">
        <v>3089</v>
      </c>
      <c r="C4055" t="s">
        <v>21891</v>
      </c>
      <c r="F4055" t="s">
        <v>5586</v>
      </c>
      <c r="G4055" t="s">
        <v>3420</v>
      </c>
      <c r="H4055" t="s">
        <v>20738</v>
      </c>
      <c r="K4055" t="s">
        <v>4107</v>
      </c>
      <c r="L4055" t="s">
        <v>21889</v>
      </c>
      <c r="M4055" t="s">
        <v>21890</v>
      </c>
      <c r="O4055" t="s">
        <v>6247</v>
      </c>
      <c r="P4055">
        <v>129</v>
      </c>
      <c r="S4055" t="s">
        <v>22393</v>
      </c>
      <c r="T4055" t="s">
        <v>22393</v>
      </c>
      <c r="U4055" t="s">
        <v>22393</v>
      </c>
    </row>
    <row r="4056" spans="1:21" x14ac:dyDescent="0.2">
      <c r="A4056">
        <v>4327</v>
      </c>
      <c r="B4056" t="s">
        <v>1697</v>
      </c>
      <c r="C4056" t="s">
        <v>21894</v>
      </c>
      <c r="F4056" t="s">
        <v>4460</v>
      </c>
      <c r="G4056" t="s">
        <v>3420</v>
      </c>
      <c r="H4056" t="s">
        <v>20738</v>
      </c>
      <c r="K4056" t="s">
        <v>4107</v>
      </c>
      <c r="L4056" t="s">
        <v>21892</v>
      </c>
      <c r="M4056" t="s">
        <v>21893</v>
      </c>
      <c r="N4056" t="s">
        <v>20311</v>
      </c>
      <c r="O4056" t="s">
        <v>6247</v>
      </c>
      <c r="P4056">
        <v>129</v>
      </c>
      <c r="S4056" t="s">
        <v>22393</v>
      </c>
      <c r="T4056" t="s">
        <v>22393</v>
      </c>
      <c r="U4056" t="s">
        <v>22393</v>
      </c>
    </row>
    <row r="4057" spans="1:21" x14ac:dyDescent="0.2">
      <c r="A4057">
        <v>4321</v>
      </c>
      <c r="B4057" t="s">
        <v>1697</v>
      </c>
      <c r="C4057" t="s">
        <v>21897</v>
      </c>
      <c r="D4057" t="s">
        <v>12934</v>
      </c>
      <c r="I4057" t="s">
        <v>6272</v>
      </c>
      <c r="J4057" t="s">
        <v>4383</v>
      </c>
      <c r="K4057" t="s">
        <v>4150</v>
      </c>
      <c r="L4057" t="s">
        <v>21895</v>
      </c>
      <c r="M4057" t="s">
        <v>21896</v>
      </c>
    </row>
    <row r="4058" spans="1:21" x14ac:dyDescent="0.2">
      <c r="A4058">
        <v>4320</v>
      </c>
      <c r="B4058" t="s">
        <v>1697</v>
      </c>
      <c r="C4058" t="s">
        <v>21900</v>
      </c>
      <c r="D4058" t="s">
        <v>12934</v>
      </c>
      <c r="I4058" t="s">
        <v>6272</v>
      </c>
      <c r="J4058" t="s">
        <v>4705</v>
      </c>
      <c r="K4058" t="s">
        <v>4150</v>
      </c>
      <c r="L4058" t="s">
        <v>21898</v>
      </c>
      <c r="M4058" t="s">
        <v>21899</v>
      </c>
    </row>
    <row r="4059" spans="1:21" x14ac:dyDescent="0.2">
      <c r="A4059">
        <v>4317</v>
      </c>
      <c r="B4059" t="s">
        <v>1697</v>
      </c>
      <c r="C4059" t="s">
        <v>21904</v>
      </c>
      <c r="I4059" t="s">
        <v>20344</v>
      </c>
      <c r="J4059" t="s">
        <v>4705</v>
      </c>
      <c r="K4059" t="s">
        <v>4150</v>
      </c>
      <c r="L4059" t="s">
        <v>21901</v>
      </c>
      <c r="M4059" t="s">
        <v>21902</v>
      </c>
      <c r="N4059" t="s">
        <v>21903</v>
      </c>
    </row>
    <row r="4060" spans="1:21" x14ac:dyDescent="0.2">
      <c r="A4060">
        <v>4326</v>
      </c>
      <c r="B4060" t="s">
        <v>1697</v>
      </c>
      <c r="C4060" t="s">
        <v>21908</v>
      </c>
      <c r="I4060" t="s">
        <v>20344</v>
      </c>
      <c r="J4060" t="s">
        <v>20172</v>
      </c>
      <c r="K4060" t="s">
        <v>4150</v>
      </c>
      <c r="L4060" t="s">
        <v>21905</v>
      </c>
      <c r="M4060" t="s">
        <v>21906</v>
      </c>
      <c r="N4060" t="s">
        <v>21907</v>
      </c>
    </row>
    <row r="4061" spans="1:21" x14ac:dyDescent="0.2">
      <c r="A4061">
        <v>4338</v>
      </c>
      <c r="B4061" t="s">
        <v>1697</v>
      </c>
      <c r="C4061" t="s">
        <v>21912</v>
      </c>
      <c r="D4061" t="s">
        <v>21909</v>
      </c>
      <c r="F4061" t="s">
        <v>6926</v>
      </c>
      <c r="G4061" t="s">
        <v>7763</v>
      </c>
      <c r="H4061" t="s">
        <v>3421</v>
      </c>
      <c r="K4061" t="s">
        <v>5005</v>
      </c>
      <c r="L4061" t="s">
        <v>21910</v>
      </c>
      <c r="M4061" t="s">
        <v>21911</v>
      </c>
      <c r="O4061" t="s">
        <v>5507</v>
      </c>
      <c r="P4061">
        <v>80</v>
      </c>
    </row>
    <row r="4062" spans="1:21" x14ac:dyDescent="0.2">
      <c r="A4062">
        <v>4337</v>
      </c>
      <c r="B4062" t="s">
        <v>1697</v>
      </c>
      <c r="C4062" t="s">
        <v>21916</v>
      </c>
      <c r="D4062" t="s">
        <v>21913</v>
      </c>
      <c r="F4062" t="s">
        <v>20877</v>
      </c>
      <c r="G4062" t="s">
        <v>21026</v>
      </c>
      <c r="H4062" t="s">
        <v>5269</v>
      </c>
      <c r="I4062" t="s">
        <v>7809</v>
      </c>
      <c r="J4062" t="s">
        <v>4455</v>
      </c>
      <c r="K4062" t="s">
        <v>5340</v>
      </c>
      <c r="L4062" t="s">
        <v>21914</v>
      </c>
      <c r="M4062" t="s">
        <v>21915</v>
      </c>
      <c r="O4062" t="s">
        <v>9625</v>
      </c>
      <c r="P4062">
        <v>44</v>
      </c>
    </row>
    <row r="4063" spans="1:21" x14ac:dyDescent="0.2">
      <c r="A4063">
        <v>4336</v>
      </c>
      <c r="B4063" t="s">
        <v>1697</v>
      </c>
      <c r="C4063" t="s">
        <v>21920</v>
      </c>
      <c r="D4063" t="s">
        <v>21917</v>
      </c>
      <c r="I4063" t="s">
        <v>7809</v>
      </c>
      <c r="J4063" t="s">
        <v>20172</v>
      </c>
      <c r="K4063" t="s">
        <v>4150</v>
      </c>
      <c r="L4063" t="s">
        <v>21918</v>
      </c>
      <c r="M4063" t="s">
        <v>21919</v>
      </c>
    </row>
    <row r="4064" spans="1:21" x14ac:dyDescent="0.2">
      <c r="A4064">
        <v>4362</v>
      </c>
      <c r="B4064" t="s">
        <v>1697</v>
      </c>
      <c r="C4064" t="s">
        <v>21924</v>
      </c>
      <c r="D4064" t="s">
        <v>21921</v>
      </c>
      <c r="I4064" t="s">
        <v>7809</v>
      </c>
      <c r="J4064" t="s">
        <v>4455</v>
      </c>
      <c r="K4064" t="s">
        <v>4150</v>
      </c>
      <c r="L4064" t="s">
        <v>21922</v>
      </c>
      <c r="M4064" t="s">
        <v>21923</v>
      </c>
      <c r="S4064" t="s">
        <v>22393</v>
      </c>
      <c r="T4064" t="s">
        <v>22393</v>
      </c>
      <c r="U4064" t="s">
        <v>22393</v>
      </c>
    </row>
    <row r="4065" spans="1:16" x14ac:dyDescent="0.2">
      <c r="A4065">
        <v>4329</v>
      </c>
      <c r="B4065" t="s">
        <v>1697</v>
      </c>
      <c r="C4065" t="s">
        <v>21929</v>
      </c>
      <c r="D4065" t="s">
        <v>21925</v>
      </c>
      <c r="I4065" t="s">
        <v>3389</v>
      </c>
      <c r="J4065" t="s">
        <v>21926</v>
      </c>
      <c r="K4065" t="s">
        <v>4150</v>
      </c>
      <c r="L4065" t="s">
        <v>21927</v>
      </c>
      <c r="M4065" t="s">
        <v>21928</v>
      </c>
    </row>
    <row r="4066" spans="1:16" x14ac:dyDescent="0.2">
      <c r="A4066">
        <v>4352</v>
      </c>
      <c r="B4066" t="s">
        <v>1697</v>
      </c>
      <c r="C4066" t="s">
        <v>21933</v>
      </c>
      <c r="F4066" t="s">
        <v>4149</v>
      </c>
      <c r="G4066" t="s">
        <v>3420</v>
      </c>
      <c r="H4066" t="s">
        <v>21930</v>
      </c>
      <c r="I4066" t="s">
        <v>4149</v>
      </c>
      <c r="J4066" t="s">
        <v>12196</v>
      </c>
      <c r="K4066" t="s">
        <v>4150</v>
      </c>
      <c r="L4066" t="s">
        <v>21931</v>
      </c>
      <c r="M4066" t="s">
        <v>21932</v>
      </c>
      <c r="O4066" t="s">
        <v>3605</v>
      </c>
      <c r="P4066">
        <v>10</v>
      </c>
    </row>
    <row r="4067" spans="1:16" x14ac:dyDescent="0.2">
      <c r="A4067">
        <v>4358</v>
      </c>
      <c r="B4067" t="s">
        <v>1697</v>
      </c>
      <c r="C4067" t="s">
        <v>21936</v>
      </c>
      <c r="F4067" t="s">
        <v>6926</v>
      </c>
      <c r="G4067" t="s">
        <v>21026</v>
      </c>
      <c r="H4067" t="s">
        <v>5269</v>
      </c>
      <c r="I4067" t="s">
        <v>7809</v>
      </c>
      <c r="J4067" t="s">
        <v>4455</v>
      </c>
      <c r="K4067" t="s">
        <v>3430</v>
      </c>
      <c r="L4067" t="s">
        <v>21934</v>
      </c>
      <c r="M4067" t="s">
        <v>21935</v>
      </c>
      <c r="O4067" t="s">
        <v>4653</v>
      </c>
      <c r="P4067">
        <v>21</v>
      </c>
    </row>
    <row r="4068" spans="1:16" ht="242.25" x14ac:dyDescent="0.2">
      <c r="A4068">
        <v>4369</v>
      </c>
      <c r="B4068" t="s">
        <v>1697</v>
      </c>
      <c r="C4068" t="s">
        <v>21940</v>
      </c>
      <c r="I4068" t="s">
        <v>5451</v>
      </c>
      <c r="J4068" t="s">
        <v>20172</v>
      </c>
      <c r="K4068" t="s">
        <v>4150</v>
      </c>
      <c r="L4068" t="s">
        <v>21937</v>
      </c>
      <c r="M4068" t="s">
        <v>21938</v>
      </c>
      <c r="N4068" s="54" t="s">
        <v>21939</v>
      </c>
    </row>
    <row r="4069" spans="1:16" x14ac:dyDescent="0.2">
      <c r="A4069">
        <v>4356</v>
      </c>
      <c r="B4069" t="s">
        <v>1697</v>
      </c>
      <c r="C4069" t="s">
        <v>21946</v>
      </c>
      <c r="D4069" t="s">
        <v>21941</v>
      </c>
      <c r="I4069" t="s">
        <v>4149</v>
      </c>
      <c r="J4069" t="s">
        <v>21942</v>
      </c>
      <c r="K4069" t="s">
        <v>21943</v>
      </c>
      <c r="L4069" t="s">
        <v>21944</v>
      </c>
      <c r="M4069" t="s">
        <v>21945</v>
      </c>
      <c r="N4069" s="54"/>
      <c r="O4069" t="s">
        <v>3605</v>
      </c>
      <c r="P4069">
        <v>15</v>
      </c>
    </row>
    <row r="4070" spans="1:16" x14ac:dyDescent="0.2">
      <c r="A4070">
        <v>4368</v>
      </c>
      <c r="B4070" t="s">
        <v>1697</v>
      </c>
      <c r="C4070" t="s">
        <v>21949</v>
      </c>
      <c r="I4070" t="s">
        <v>3561</v>
      </c>
      <c r="J4070" t="s">
        <v>4455</v>
      </c>
      <c r="K4070" t="s">
        <v>4150</v>
      </c>
      <c r="L4070" t="s">
        <v>21947</v>
      </c>
      <c r="M4070" t="s">
        <v>21948</v>
      </c>
    </row>
    <row r="4071" spans="1:16" x14ac:dyDescent="0.2">
      <c r="A4071">
        <v>4341</v>
      </c>
      <c r="B4071" t="s">
        <v>1697</v>
      </c>
      <c r="C4071" t="s">
        <v>21954</v>
      </c>
      <c r="D4071" t="s">
        <v>21950</v>
      </c>
      <c r="F4071" t="s">
        <v>3495</v>
      </c>
      <c r="G4071" t="s">
        <v>3420</v>
      </c>
      <c r="H4071" t="s">
        <v>21951</v>
      </c>
      <c r="I4071" t="s">
        <v>21866</v>
      </c>
      <c r="J4071" t="s">
        <v>21867</v>
      </c>
      <c r="K4071" t="s">
        <v>4150</v>
      </c>
      <c r="L4071" t="s">
        <v>21952</v>
      </c>
      <c r="M4071" t="s">
        <v>21953</v>
      </c>
      <c r="O4071" t="s">
        <v>3598</v>
      </c>
      <c r="P4071">
        <v>93</v>
      </c>
    </row>
    <row r="4072" spans="1:16" x14ac:dyDescent="0.2">
      <c r="A4072">
        <v>4340</v>
      </c>
      <c r="B4072" t="s">
        <v>1697</v>
      </c>
      <c r="C4072" t="s">
        <v>21957</v>
      </c>
      <c r="I4072" t="s">
        <v>20396</v>
      </c>
      <c r="J4072" t="s">
        <v>4383</v>
      </c>
      <c r="K4072" t="s">
        <v>4150</v>
      </c>
      <c r="L4072" t="s">
        <v>21955</v>
      </c>
      <c r="M4072" t="s">
        <v>21956</v>
      </c>
    </row>
    <row r="4073" spans="1:16" x14ac:dyDescent="0.2">
      <c r="A4073">
        <v>4342</v>
      </c>
      <c r="B4073" t="s">
        <v>1697</v>
      </c>
      <c r="C4073" t="s">
        <v>21958</v>
      </c>
      <c r="I4073" t="s">
        <v>20391</v>
      </c>
      <c r="J4073" t="s">
        <v>20172</v>
      </c>
      <c r="K4073" t="s">
        <v>12205</v>
      </c>
      <c r="L4073" t="s">
        <v>22399</v>
      </c>
      <c r="M4073" t="s">
        <v>22400</v>
      </c>
      <c r="N4073" t="s">
        <v>22401</v>
      </c>
    </row>
    <row r="4074" spans="1:16" x14ac:dyDescent="0.2">
      <c r="A4074">
        <v>4344</v>
      </c>
      <c r="B4074" t="s">
        <v>1697</v>
      </c>
      <c r="C4074" t="s">
        <v>21962</v>
      </c>
      <c r="I4074" t="s">
        <v>20391</v>
      </c>
      <c r="J4074" t="s">
        <v>20172</v>
      </c>
      <c r="K4074" t="s">
        <v>4150</v>
      </c>
      <c r="L4074" t="s">
        <v>21959</v>
      </c>
      <c r="M4074" t="s">
        <v>21960</v>
      </c>
      <c r="N4074" t="s">
        <v>21961</v>
      </c>
    </row>
    <row r="4075" spans="1:16" x14ac:dyDescent="0.2">
      <c r="A4075">
        <v>4335</v>
      </c>
      <c r="B4075" t="s">
        <v>1697</v>
      </c>
      <c r="C4075" t="s">
        <v>21966</v>
      </c>
      <c r="I4075" t="s">
        <v>20391</v>
      </c>
      <c r="J4075" t="s">
        <v>20172</v>
      </c>
      <c r="K4075" t="s">
        <v>4150</v>
      </c>
      <c r="L4075" t="s">
        <v>21963</v>
      </c>
      <c r="M4075" t="s">
        <v>21964</v>
      </c>
      <c r="N4075" t="s">
        <v>21965</v>
      </c>
    </row>
    <row r="4076" spans="1:16" x14ac:dyDescent="0.2">
      <c r="A4076">
        <v>4355</v>
      </c>
      <c r="B4076" t="s">
        <v>1697</v>
      </c>
      <c r="C4076" t="s">
        <v>21967</v>
      </c>
      <c r="D4076" t="s">
        <v>20889</v>
      </c>
      <c r="I4076" t="s">
        <v>5013</v>
      </c>
      <c r="J4076" t="s">
        <v>4383</v>
      </c>
      <c r="K4076" t="s">
        <v>4150</v>
      </c>
      <c r="L4076" t="s">
        <v>22402</v>
      </c>
      <c r="M4076" t="s">
        <v>22403</v>
      </c>
    </row>
    <row r="4077" spans="1:16" x14ac:dyDescent="0.2">
      <c r="A4077">
        <v>4367</v>
      </c>
      <c r="B4077" t="s">
        <v>1697</v>
      </c>
      <c r="C4077" t="s">
        <v>21970</v>
      </c>
      <c r="I4077" t="s">
        <v>3595</v>
      </c>
      <c r="J4077" t="s">
        <v>4383</v>
      </c>
      <c r="K4077" t="s">
        <v>4150</v>
      </c>
      <c r="L4077" t="s">
        <v>21968</v>
      </c>
      <c r="M4077" t="s">
        <v>21969</v>
      </c>
    </row>
    <row r="4078" spans="1:16" x14ac:dyDescent="0.2">
      <c r="A4078">
        <v>4357</v>
      </c>
      <c r="B4078" t="s">
        <v>1697</v>
      </c>
      <c r="C4078" t="s">
        <v>21974</v>
      </c>
      <c r="I4078" t="s">
        <v>20722</v>
      </c>
      <c r="J4078" t="s">
        <v>21971</v>
      </c>
      <c r="K4078" t="s">
        <v>4150</v>
      </c>
      <c r="L4078" t="s">
        <v>21972</v>
      </c>
      <c r="M4078" t="s">
        <v>21973</v>
      </c>
    </row>
    <row r="4079" spans="1:16" x14ac:dyDescent="0.2">
      <c r="A4079">
        <v>4363</v>
      </c>
      <c r="B4079" t="s">
        <v>1697</v>
      </c>
      <c r="C4079" t="s">
        <v>21977</v>
      </c>
      <c r="I4079" t="s">
        <v>5013</v>
      </c>
      <c r="J4079" t="s">
        <v>7080</v>
      </c>
      <c r="K4079" t="s">
        <v>4150</v>
      </c>
      <c r="L4079" t="s">
        <v>21975</v>
      </c>
      <c r="M4079" t="s">
        <v>21976</v>
      </c>
    </row>
    <row r="4080" spans="1:16" x14ac:dyDescent="0.2">
      <c r="A4080">
        <v>4354</v>
      </c>
      <c r="B4080" t="s">
        <v>1697</v>
      </c>
      <c r="C4080" t="s">
        <v>21981</v>
      </c>
      <c r="D4080" t="s">
        <v>21978</v>
      </c>
      <c r="F4080" t="s">
        <v>21854</v>
      </c>
      <c r="G4080" t="s">
        <v>21026</v>
      </c>
      <c r="H4080" t="s">
        <v>20924</v>
      </c>
      <c r="I4080" t="s">
        <v>20472</v>
      </c>
      <c r="J4080" t="s">
        <v>4455</v>
      </c>
      <c r="K4080" t="s">
        <v>4150</v>
      </c>
      <c r="L4080" t="s">
        <v>21979</v>
      </c>
      <c r="M4080" t="s">
        <v>21980</v>
      </c>
      <c r="O4080" t="s">
        <v>4421</v>
      </c>
      <c r="P4080">
        <v>60</v>
      </c>
    </row>
    <row r="4081" spans="1:16" x14ac:dyDescent="0.2">
      <c r="A4081">
        <v>5016</v>
      </c>
      <c r="B4081" t="s">
        <v>1697</v>
      </c>
      <c r="C4081" t="s">
        <v>21984</v>
      </c>
      <c r="D4081" t="s">
        <v>20268</v>
      </c>
      <c r="E4081" t="s">
        <v>20880</v>
      </c>
      <c r="F4081" t="s">
        <v>6976</v>
      </c>
      <c r="G4081" t="s">
        <v>21378</v>
      </c>
      <c r="H4081" t="s">
        <v>3421</v>
      </c>
      <c r="K4081" t="s">
        <v>5005</v>
      </c>
      <c r="L4081" t="s">
        <v>21982</v>
      </c>
      <c r="M4081" t="s">
        <v>21983</v>
      </c>
      <c r="O4081" t="s">
        <v>9127</v>
      </c>
      <c r="P4081">
        <v>141</v>
      </c>
    </row>
    <row r="4082" spans="1:16" x14ac:dyDescent="0.2">
      <c r="A4082">
        <v>4394</v>
      </c>
      <c r="B4082" t="s">
        <v>1697</v>
      </c>
      <c r="C4082" t="s">
        <v>21987</v>
      </c>
      <c r="I4082" t="s">
        <v>4482</v>
      </c>
      <c r="J4082" t="s">
        <v>4383</v>
      </c>
      <c r="K4082" t="s">
        <v>4150</v>
      </c>
      <c r="L4082" t="s">
        <v>21985</v>
      </c>
      <c r="M4082" t="s">
        <v>21986</v>
      </c>
    </row>
    <row r="4083" spans="1:16" x14ac:dyDescent="0.2">
      <c r="A4083">
        <v>4498</v>
      </c>
      <c r="B4083" t="s">
        <v>1697</v>
      </c>
      <c r="C4083" t="s">
        <v>22405</v>
      </c>
      <c r="D4083" t="s">
        <v>21988</v>
      </c>
      <c r="I4083" t="s">
        <v>3389</v>
      </c>
      <c r="J4083" t="s">
        <v>4383</v>
      </c>
      <c r="K4083" t="s">
        <v>4150</v>
      </c>
      <c r="L4083" t="s">
        <v>21989</v>
      </c>
      <c r="M4083" t="s">
        <v>22404</v>
      </c>
    </row>
    <row r="4084" spans="1:16" x14ac:dyDescent="0.2">
      <c r="A4084">
        <v>4366</v>
      </c>
      <c r="B4084" t="s">
        <v>1697</v>
      </c>
      <c r="C4084" t="s">
        <v>21992</v>
      </c>
      <c r="I4084" t="s">
        <v>6238</v>
      </c>
      <c r="J4084" t="s">
        <v>4705</v>
      </c>
      <c r="K4084" t="s">
        <v>4150</v>
      </c>
      <c r="L4084" t="s">
        <v>21990</v>
      </c>
      <c r="M4084" t="s">
        <v>21991</v>
      </c>
    </row>
    <row r="4085" spans="1:16" x14ac:dyDescent="0.2">
      <c r="A4085">
        <v>4370</v>
      </c>
      <c r="B4085" t="s">
        <v>1697</v>
      </c>
      <c r="C4085" t="s">
        <v>21997</v>
      </c>
      <c r="D4085" t="s">
        <v>21993</v>
      </c>
      <c r="F4085" t="s">
        <v>5366</v>
      </c>
      <c r="G4085" t="s">
        <v>7763</v>
      </c>
      <c r="H4085" t="s">
        <v>5269</v>
      </c>
      <c r="I4085" t="s">
        <v>7809</v>
      </c>
      <c r="J4085" t="s">
        <v>4455</v>
      </c>
      <c r="K4085" t="s">
        <v>4150</v>
      </c>
      <c r="L4085" t="s">
        <v>21994</v>
      </c>
      <c r="M4085" t="s">
        <v>21995</v>
      </c>
      <c r="N4085" t="s">
        <v>21996</v>
      </c>
    </row>
    <row r="4086" spans="1:16" x14ac:dyDescent="0.2">
      <c r="A4086">
        <v>4365</v>
      </c>
      <c r="B4086" t="s">
        <v>1697</v>
      </c>
      <c r="C4086" t="s">
        <v>22001</v>
      </c>
      <c r="D4086" t="s">
        <v>21998</v>
      </c>
      <c r="F4086" t="s">
        <v>7046</v>
      </c>
      <c r="G4086" t="s">
        <v>7763</v>
      </c>
      <c r="H4086" t="s">
        <v>3421</v>
      </c>
      <c r="K4086" t="s">
        <v>3422</v>
      </c>
      <c r="L4086" t="s">
        <v>21999</v>
      </c>
      <c r="M4086" t="s">
        <v>22000</v>
      </c>
    </row>
    <row r="4087" spans="1:16" x14ac:dyDescent="0.2">
      <c r="A4087">
        <v>4385</v>
      </c>
      <c r="B4087" t="s">
        <v>1697</v>
      </c>
      <c r="C4087" t="s">
        <v>22006</v>
      </c>
      <c r="D4087" t="s">
        <v>22002</v>
      </c>
      <c r="F4087" t="s">
        <v>22003</v>
      </c>
      <c r="G4087" t="s">
        <v>21026</v>
      </c>
      <c r="H4087" t="s">
        <v>3421</v>
      </c>
      <c r="I4087" t="s">
        <v>7858</v>
      </c>
      <c r="J4087" t="s">
        <v>5477</v>
      </c>
      <c r="K4087" t="s">
        <v>5340</v>
      </c>
      <c r="L4087" t="s">
        <v>22004</v>
      </c>
      <c r="M4087" t="s">
        <v>22005</v>
      </c>
    </row>
    <row r="4088" spans="1:16" x14ac:dyDescent="0.2">
      <c r="A4088">
        <v>5629</v>
      </c>
      <c r="B4088" t="s">
        <v>1697</v>
      </c>
      <c r="C4088" t="s">
        <v>16835</v>
      </c>
      <c r="D4088" t="s">
        <v>22007</v>
      </c>
      <c r="F4088" t="s">
        <v>7046</v>
      </c>
      <c r="G4088" t="s">
        <v>18349</v>
      </c>
      <c r="H4088" t="s">
        <v>3421</v>
      </c>
      <c r="K4088" t="s">
        <v>5340</v>
      </c>
      <c r="L4088" t="s">
        <v>22008</v>
      </c>
      <c r="M4088" t="s">
        <v>22009</v>
      </c>
    </row>
    <row r="4089" spans="1:16" x14ac:dyDescent="0.2">
      <c r="A4089">
        <v>4349</v>
      </c>
      <c r="B4089" t="s">
        <v>1697</v>
      </c>
      <c r="C4089" t="s">
        <v>22012</v>
      </c>
      <c r="D4089" t="s">
        <v>22010</v>
      </c>
      <c r="F4089" t="s">
        <v>13292</v>
      </c>
      <c r="G4089" t="s">
        <v>7763</v>
      </c>
      <c r="H4089" t="s">
        <v>3421</v>
      </c>
      <c r="K4089" t="s">
        <v>5340</v>
      </c>
      <c r="L4089" t="s">
        <v>16836</v>
      </c>
      <c r="M4089" t="s">
        <v>16837</v>
      </c>
      <c r="N4089" t="s">
        <v>22011</v>
      </c>
    </row>
    <row r="4090" spans="1:16" x14ac:dyDescent="0.2">
      <c r="A4090">
        <v>4348</v>
      </c>
      <c r="B4090" t="s">
        <v>1697</v>
      </c>
      <c r="C4090" t="s">
        <v>22016</v>
      </c>
      <c r="I4090" t="s">
        <v>9642</v>
      </c>
      <c r="J4090" t="s">
        <v>21205</v>
      </c>
      <c r="K4090" t="s">
        <v>4150</v>
      </c>
      <c r="L4090" t="s">
        <v>22013</v>
      </c>
      <c r="M4090" t="s">
        <v>22014</v>
      </c>
      <c r="N4090" t="s">
        <v>22015</v>
      </c>
    </row>
    <row r="4091" spans="1:16" x14ac:dyDescent="0.2">
      <c r="A4091">
        <v>4347</v>
      </c>
      <c r="B4091" t="s">
        <v>1697</v>
      </c>
      <c r="C4091" t="s">
        <v>22020</v>
      </c>
      <c r="I4091" t="s">
        <v>12775</v>
      </c>
      <c r="J4091" t="s">
        <v>7080</v>
      </c>
      <c r="K4091" t="s">
        <v>4150</v>
      </c>
      <c r="L4091" t="s">
        <v>22017</v>
      </c>
      <c r="M4091" t="s">
        <v>22018</v>
      </c>
      <c r="N4091" t="s">
        <v>22019</v>
      </c>
    </row>
    <row r="4092" spans="1:16" x14ac:dyDescent="0.2">
      <c r="A4092">
        <v>5600</v>
      </c>
      <c r="B4092" t="s">
        <v>1697</v>
      </c>
      <c r="C4092" t="s">
        <v>16721</v>
      </c>
      <c r="I4092" t="s">
        <v>7737</v>
      </c>
      <c r="J4092" t="s">
        <v>5477</v>
      </c>
      <c r="K4092" t="s">
        <v>4150</v>
      </c>
      <c r="L4092" t="s">
        <v>22021</v>
      </c>
      <c r="M4092" t="s">
        <v>22022</v>
      </c>
      <c r="N4092" t="s">
        <v>22023</v>
      </c>
    </row>
    <row r="4093" spans="1:16" x14ac:dyDescent="0.2">
      <c r="A4093">
        <v>4499</v>
      </c>
      <c r="B4093" t="s">
        <v>1697</v>
      </c>
      <c r="C4093" t="s">
        <v>22026</v>
      </c>
      <c r="D4093" t="s">
        <v>22024</v>
      </c>
      <c r="F4093" t="s">
        <v>7046</v>
      </c>
      <c r="G4093" t="s">
        <v>7763</v>
      </c>
      <c r="H4093" t="s">
        <v>3421</v>
      </c>
      <c r="K4093" t="s">
        <v>3422</v>
      </c>
      <c r="L4093" t="s">
        <v>22025</v>
      </c>
      <c r="M4093" t="s">
        <v>16722</v>
      </c>
    </row>
    <row r="4094" spans="1:16" x14ac:dyDescent="0.2">
      <c r="A4094">
        <v>4353</v>
      </c>
      <c r="B4094" t="s">
        <v>1697</v>
      </c>
      <c r="C4094" t="s">
        <v>22030</v>
      </c>
      <c r="D4094" t="s">
        <v>22027</v>
      </c>
      <c r="E4094" t="s">
        <v>20879</v>
      </c>
      <c r="I4094" t="s">
        <v>7809</v>
      </c>
      <c r="J4094" t="s">
        <v>4383</v>
      </c>
      <c r="K4094" t="s">
        <v>4150</v>
      </c>
      <c r="L4094" t="s">
        <v>22028</v>
      </c>
      <c r="M4094" t="s">
        <v>22029</v>
      </c>
    </row>
    <row r="4095" spans="1:16" x14ac:dyDescent="0.2">
      <c r="A4095">
        <v>4497</v>
      </c>
      <c r="B4095" t="s">
        <v>1697</v>
      </c>
      <c r="C4095" t="s">
        <v>22035</v>
      </c>
      <c r="D4095" t="s">
        <v>22031</v>
      </c>
      <c r="E4095" t="s">
        <v>20880</v>
      </c>
      <c r="I4095" t="s">
        <v>7809</v>
      </c>
      <c r="J4095" t="s">
        <v>4383</v>
      </c>
      <c r="K4095" t="s">
        <v>4150</v>
      </c>
      <c r="L4095" t="s">
        <v>22032</v>
      </c>
      <c r="M4095" t="s">
        <v>22033</v>
      </c>
      <c r="N4095" t="s">
        <v>22034</v>
      </c>
    </row>
    <row r="4096" spans="1:16" x14ac:dyDescent="0.2">
      <c r="A4096">
        <v>4350</v>
      </c>
      <c r="B4096" t="s">
        <v>1697</v>
      </c>
      <c r="C4096" t="s">
        <v>22039</v>
      </c>
      <c r="D4096" t="s">
        <v>22036</v>
      </c>
      <c r="I4096" t="s">
        <v>12775</v>
      </c>
      <c r="J4096" t="s">
        <v>4383</v>
      </c>
      <c r="K4096" t="s">
        <v>4150</v>
      </c>
      <c r="L4096" t="s">
        <v>22037</v>
      </c>
      <c r="M4096" t="s">
        <v>22038</v>
      </c>
    </row>
    <row r="4097" spans="1:16" x14ac:dyDescent="0.2">
      <c r="A4097">
        <v>4339</v>
      </c>
      <c r="B4097" t="s">
        <v>1697</v>
      </c>
      <c r="C4097" t="s">
        <v>22044</v>
      </c>
      <c r="D4097" t="s">
        <v>22040</v>
      </c>
      <c r="I4097" t="s">
        <v>9642</v>
      </c>
      <c r="J4097" t="s">
        <v>4383</v>
      </c>
      <c r="K4097" t="s">
        <v>4150</v>
      </c>
      <c r="L4097" t="s">
        <v>22041</v>
      </c>
      <c r="M4097" t="s">
        <v>22042</v>
      </c>
      <c r="N4097" t="s">
        <v>22043</v>
      </c>
    </row>
    <row r="4098" spans="1:16" x14ac:dyDescent="0.2">
      <c r="A4098">
        <v>4384</v>
      </c>
      <c r="B4098" t="s">
        <v>1697</v>
      </c>
      <c r="C4098" t="s">
        <v>22048</v>
      </c>
      <c r="D4098" t="s">
        <v>22045</v>
      </c>
      <c r="I4098" t="s">
        <v>7878</v>
      </c>
      <c r="J4098" t="s">
        <v>4383</v>
      </c>
      <c r="K4098" t="s">
        <v>4150</v>
      </c>
      <c r="L4098" t="s">
        <v>22046</v>
      </c>
      <c r="M4098" t="s">
        <v>22047</v>
      </c>
    </row>
    <row r="4099" spans="1:16" x14ac:dyDescent="0.2">
      <c r="A4099">
        <v>4364</v>
      </c>
      <c r="B4099" t="s">
        <v>1697</v>
      </c>
      <c r="C4099" t="s">
        <v>22052</v>
      </c>
      <c r="D4099" t="s">
        <v>22049</v>
      </c>
      <c r="I4099" t="s">
        <v>22406</v>
      </c>
      <c r="J4099" t="s">
        <v>4383</v>
      </c>
      <c r="K4099" t="s">
        <v>4150</v>
      </c>
      <c r="L4099" t="s">
        <v>22050</v>
      </c>
      <c r="M4099" t="s">
        <v>22051</v>
      </c>
    </row>
    <row r="4100" spans="1:16" x14ac:dyDescent="0.2">
      <c r="A4100">
        <v>4359</v>
      </c>
      <c r="B4100" t="s">
        <v>1697</v>
      </c>
      <c r="C4100" t="s">
        <v>22056</v>
      </c>
      <c r="D4100" t="s">
        <v>22053</v>
      </c>
      <c r="I4100" t="s">
        <v>7547</v>
      </c>
      <c r="J4100" t="s">
        <v>4383</v>
      </c>
      <c r="K4100" t="s">
        <v>4150</v>
      </c>
      <c r="L4100" t="s">
        <v>22054</v>
      </c>
      <c r="M4100" t="s">
        <v>22055</v>
      </c>
    </row>
    <row r="4101" spans="1:16" x14ac:dyDescent="0.2">
      <c r="A4101">
        <v>4346</v>
      </c>
      <c r="B4101" t="s">
        <v>1697</v>
      </c>
      <c r="C4101" t="s">
        <v>22062</v>
      </c>
      <c r="D4101" t="s">
        <v>22057</v>
      </c>
      <c r="F4101" t="s">
        <v>13292</v>
      </c>
      <c r="G4101" t="s">
        <v>7763</v>
      </c>
      <c r="H4101" t="s">
        <v>22058</v>
      </c>
      <c r="I4101" t="s">
        <v>8181</v>
      </c>
      <c r="J4101" t="s">
        <v>22059</v>
      </c>
      <c r="K4101" t="s">
        <v>3430</v>
      </c>
      <c r="L4101" t="s">
        <v>22060</v>
      </c>
      <c r="M4101" t="s">
        <v>22061</v>
      </c>
      <c r="O4101" t="s">
        <v>10781</v>
      </c>
      <c r="P4101">
        <v>39</v>
      </c>
    </row>
    <row r="4102" spans="1:16" x14ac:dyDescent="0.2">
      <c r="A4102">
        <v>4345</v>
      </c>
      <c r="B4102" t="s">
        <v>1697</v>
      </c>
      <c r="C4102" t="s">
        <v>22066</v>
      </c>
      <c r="D4102" t="s">
        <v>22063</v>
      </c>
      <c r="I4102" t="s">
        <v>7809</v>
      </c>
      <c r="J4102" t="s">
        <v>5477</v>
      </c>
      <c r="K4102" t="s">
        <v>4150</v>
      </c>
      <c r="L4102" t="s">
        <v>22064</v>
      </c>
      <c r="M4102" t="s">
        <v>22065</v>
      </c>
    </row>
    <row r="4103" spans="1:16" x14ac:dyDescent="0.2">
      <c r="A4103">
        <v>4381</v>
      </c>
      <c r="B4103" t="s">
        <v>1697</v>
      </c>
      <c r="C4103" t="s">
        <v>22069</v>
      </c>
      <c r="I4103" t="s">
        <v>4482</v>
      </c>
      <c r="J4103" t="s">
        <v>4383</v>
      </c>
      <c r="K4103" t="s">
        <v>4150</v>
      </c>
      <c r="L4103" t="s">
        <v>22067</v>
      </c>
      <c r="M4103" t="s">
        <v>22068</v>
      </c>
    </row>
    <row r="4104" spans="1:16" x14ac:dyDescent="0.2">
      <c r="A4104">
        <v>4380</v>
      </c>
      <c r="B4104" t="s">
        <v>1697</v>
      </c>
      <c r="C4104" t="s">
        <v>22072</v>
      </c>
      <c r="D4104" t="s">
        <v>19942</v>
      </c>
      <c r="I4104" t="s">
        <v>3595</v>
      </c>
      <c r="J4104" t="s">
        <v>7080</v>
      </c>
      <c r="K4104" t="s">
        <v>4150</v>
      </c>
      <c r="L4104" t="s">
        <v>22070</v>
      </c>
      <c r="M4104" t="s">
        <v>22071</v>
      </c>
    </row>
    <row r="4105" spans="1:16" x14ac:dyDescent="0.2">
      <c r="B4105" t="s">
        <v>1697</v>
      </c>
      <c r="C4105" t="s">
        <v>22076</v>
      </c>
      <c r="D4105" t="s">
        <v>22073</v>
      </c>
      <c r="I4105" t="s">
        <v>3595</v>
      </c>
      <c r="J4105" t="s">
        <v>7080</v>
      </c>
      <c r="K4105" t="s">
        <v>4150</v>
      </c>
      <c r="L4105" t="s">
        <v>22074</v>
      </c>
      <c r="M4105" t="s">
        <v>22075</v>
      </c>
    </row>
    <row r="4106" spans="1:16" x14ac:dyDescent="0.2">
      <c r="A4106">
        <v>4378</v>
      </c>
      <c r="B4106" t="s">
        <v>1697</v>
      </c>
      <c r="C4106" t="s">
        <v>22080</v>
      </c>
      <c r="D4106" t="s">
        <v>22077</v>
      </c>
      <c r="I4106" t="s">
        <v>4963</v>
      </c>
      <c r="J4106" t="s">
        <v>4383</v>
      </c>
      <c r="K4106" t="s">
        <v>4150</v>
      </c>
      <c r="L4106" t="s">
        <v>22078</v>
      </c>
      <c r="M4106" t="s">
        <v>22079</v>
      </c>
    </row>
    <row r="4107" spans="1:16" x14ac:dyDescent="0.2">
      <c r="A4107">
        <v>4379</v>
      </c>
      <c r="B4107" t="s">
        <v>1697</v>
      </c>
      <c r="C4107" t="s">
        <v>22084</v>
      </c>
      <c r="D4107" t="s">
        <v>22081</v>
      </c>
      <c r="I4107" t="s">
        <v>7547</v>
      </c>
      <c r="J4107" t="s">
        <v>4383</v>
      </c>
      <c r="K4107" t="s">
        <v>4150</v>
      </c>
      <c r="L4107" t="s">
        <v>22082</v>
      </c>
      <c r="M4107" t="s">
        <v>22083</v>
      </c>
    </row>
    <row r="4108" spans="1:16" x14ac:dyDescent="0.2">
      <c r="A4108">
        <v>4375</v>
      </c>
      <c r="B4108" t="s">
        <v>1697</v>
      </c>
      <c r="C4108" t="s">
        <v>22088</v>
      </c>
      <c r="D4108" t="s">
        <v>22085</v>
      </c>
      <c r="I4108" t="s">
        <v>5013</v>
      </c>
      <c r="J4108" t="s">
        <v>4383</v>
      </c>
      <c r="K4108" t="s">
        <v>4150</v>
      </c>
      <c r="L4108" t="s">
        <v>22086</v>
      </c>
      <c r="M4108" t="s">
        <v>22087</v>
      </c>
    </row>
    <row r="4109" spans="1:16" x14ac:dyDescent="0.2">
      <c r="A4109">
        <v>4963</v>
      </c>
      <c r="B4109" t="s">
        <v>1697</v>
      </c>
      <c r="C4109" t="s">
        <v>22091</v>
      </c>
      <c r="D4109" t="s">
        <v>22085</v>
      </c>
      <c r="F4109" t="s">
        <v>4482</v>
      </c>
      <c r="G4109" t="s">
        <v>20170</v>
      </c>
      <c r="H4109" t="s">
        <v>20542</v>
      </c>
      <c r="I4109" t="s">
        <v>4482</v>
      </c>
      <c r="J4109" t="s">
        <v>20172</v>
      </c>
      <c r="K4109" t="s">
        <v>21943</v>
      </c>
      <c r="L4109" t="s">
        <v>22089</v>
      </c>
      <c r="M4109" t="s">
        <v>22090</v>
      </c>
    </row>
    <row r="4110" spans="1:16" x14ac:dyDescent="0.2">
      <c r="A4110">
        <v>4496</v>
      </c>
      <c r="B4110" t="s">
        <v>1697</v>
      </c>
      <c r="C4110" t="s">
        <v>22094</v>
      </c>
      <c r="D4110" t="s">
        <v>22085</v>
      </c>
      <c r="I4110" t="s">
        <v>5013</v>
      </c>
      <c r="J4110" t="s">
        <v>4383</v>
      </c>
      <c r="K4110" t="s">
        <v>4150</v>
      </c>
      <c r="L4110" t="s">
        <v>22092</v>
      </c>
      <c r="M4110" t="s">
        <v>22093</v>
      </c>
    </row>
    <row r="4111" spans="1:16" x14ac:dyDescent="0.2">
      <c r="A4111">
        <v>4374</v>
      </c>
      <c r="B4111" t="s">
        <v>1697</v>
      </c>
      <c r="C4111" t="s">
        <v>22098</v>
      </c>
      <c r="D4111" t="s">
        <v>22095</v>
      </c>
      <c r="I4111" t="s">
        <v>20722</v>
      </c>
      <c r="J4111" t="s">
        <v>20172</v>
      </c>
      <c r="K4111" t="s">
        <v>4150</v>
      </c>
      <c r="L4111" t="s">
        <v>22096</v>
      </c>
      <c r="M4111" t="s">
        <v>22097</v>
      </c>
    </row>
    <row r="4112" spans="1:16" x14ac:dyDescent="0.2">
      <c r="A4112">
        <v>4388</v>
      </c>
      <c r="B4112" t="s">
        <v>1697</v>
      </c>
      <c r="C4112" t="s">
        <v>22102</v>
      </c>
      <c r="D4112" t="s">
        <v>4997</v>
      </c>
      <c r="I4112" t="s">
        <v>4278</v>
      </c>
      <c r="J4112" t="s">
        <v>22099</v>
      </c>
      <c r="K4112" t="s">
        <v>4150</v>
      </c>
      <c r="L4112" t="s">
        <v>22100</v>
      </c>
      <c r="M4112" t="s">
        <v>22101</v>
      </c>
    </row>
    <row r="4113" spans="1:13" x14ac:dyDescent="0.2">
      <c r="A4113">
        <v>4492</v>
      </c>
      <c r="B4113" t="s">
        <v>1697</v>
      </c>
      <c r="C4113" t="s">
        <v>22106</v>
      </c>
      <c r="D4113" t="s">
        <v>22103</v>
      </c>
      <c r="I4113" t="s">
        <v>5013</v>
      </c>
      <c r="J4113" t="s">
        <v>4383</v>
      </c>
      <c r="K4113" t="s">
        <v>4150</v>
      </c>
      <c r="L4113" t="s">
        <v>22104</v>
      </c>
      <c r="M4113" t="s">
        <v>22105</v>
      </c>
    </row>
    <row r="4114" spans="1:13" x14ac:dyDescent="0.2">
      <c r="A4114">
        <v>4398</v>
      </c>
      <c r="B4114" t="s">
        <v>1697</v>
      </c>
      <c r="C4114" t="s">
        <v>23022</v>
      </c>
      <c r="D4114" t="s">
        <v>4997</v>
      </c>
      <c r="I4114" t="s">
        <v>4278</v>
      </c>
      <c r="J4114" t="s">
        <v>7080</v>
      </c>
      <c r="K4114" t="s">
        <v>4150</v>
      </c>
      <c r="L4114" t="s">
        <v>22107</v>
      </c>
      <c r="M4114" t="s">
        <v>22108</v>
      </c>
    </row>
    <row r="4115" spans="1:13" x14ac:dyDescent="0.2">
      <c r="A4115">
        <v>4397</v>
      </c>
      <c r="B4115" t="s">
        <v>1697</v>
      </c>
      <c r="C4115" t="s">
        <v>22111</v>
      </c>
      <c r="I4115" t="s">
        <v>20472</v>
      </c>
      <c r="J4115" t="s">
        <v>4383</v>
      </c>
      <c r="K4115" t="s">
        <v>4150</v>
      </c>
      <c r="L4115" t="s">
        <v>22109</v>
      </c>
      <c r="M4115" t="s">
        <v>22110</v>
      </c>
    </row>
    <row r="4116" spans="1:13" x14ac:dyDescent="0.2">
      <c r="A4116">
        <v>4396</v>
      </c>
      <c r="B4116" t="s">
        <v>1697</v>
      </c>
      <c r="C4116" t="s">
        <v>22115</v>
      </c>
      <c r="D4116" t="s">
        <v>22112</v>
      </c>
      <c r="I4116" t="s">
        <v>3595</v>
      </c>
      <c r="J4116" t="s">
        <v>4383</v>
      </c>
      <c r="K4116" t="s">
        <v>4150</v>
      </c>
      <c r="L4116" t="s">
        <v>22113</v>
      </c>
      <c r="M4116" t="s">
        <v>22114</v>
      </c>
    </row>
    <row r="4117" spans="1:13" x14ac:dyDescent="0.2">
      <c r="A4117">
        <v>4395</v>
      </c>
      <c r="B4117" t="s">
        <v>1697</v>
      </c>
      <c r="C4117" t="s">
        <v>22119</v>
      </c>
      <c r="D4117" t="s">
        <v>22116</v>
      </c>
      <c r="I4117" t="s">
        <v>20472</v>
      </c>
      <c r="J4117" t="s">
        <v>4383</v>
      </c>
      <c r="K4117" t="s">
        <v>4150</v>
      </c>
      <c r="L4117" t="s">
        <v>22117</v>
      </c>
      <c r="M4117" t="s">
        <v>22118</v>
      </c>
    </row>
    <row r="4118" spans="1:13" x14ac:dyDescent="0.2">
      <c r="B4118" t="s">
        <v>1697</v>
      </c>
      <c r="C4118" t="s">
        <v>5385</v>
      </c>
      <c r="D4118" t="s">
        <v>22120</v>
      </c>
      <c r="I4118" t="s">
        <v>5345</v>
      </c>
      <c r="J4118" t="s">
        <v>4383</v>
      </c>
      <c r="K4118" t="s">
        <v>4150</v>
      </c>
      <c r="L4118" t="s">
        <v>22121</v>
      </c>
      <c r="M4118" t="s">
        <v>20886</v>
      </c>
    </row>
    <row r="4119" spans="1:13" x14ac:dyDescent="0.2">
      <c r="A4119">
        <v>4391</v>
      </c>
      <c r="B4119" t="s">
        <v>1697</v>
      </c>
      <c r="C4119" t="s">
        <v>22123</v>
      </c>
      <c r="F4119" t="s">
        <v>6885</v>
      </c>
      <c r="G4119" t="s">
        <v>7763</v>
      </c>
      <c r="H4119" t="s">
        <v>22122</v>
      </c>
      <c r="I4119" t="s">
        <v>3561</v>
      </c>
      <c r="J4119" t="s">
        <v>3402</v>
      </c>
      <c r="K4119" t="s">
        <v>3545</v>
      </c>
      <c r="L4119" t="s">
        <v>5387</v>
      </c>
      <c r="M4119" t="s">
        <v>5388</v>
      </c>
    </row>
    <row r="4120" spans="1:13" x14ac:dyDescent="0.2">
      <c r="A4120">
        <v>4387</v>
      </c>
      <c r="B4120" t="s">
        <v>1697</v>
      </c>
      <c r="C4120" t="s">
        <v>22126</v>
      </c>
      <c r="I4120" t="s">
        <v>20472</v>
      </c>
      <c r="J4120" t="s">
        <v>4383</v>
      </c>
      <c r="K4120" t="s">
        <v>4150</v>
      </c>
      <c r="L4120" t="s">
        <v>22124</v>
      </c>
      <c r="M4120" t="s">
        <v>22125</v>
      </c>
    </row>
    <row r="4121" spans="1:13" x14ac:dyDescent="0.2">
      <c r="A4121">
        <v>4900</v>
      </c>
      <c r="B4121" t="s">
        <v>1697</v>
      </c>
      <c r="C4121" t="s">
        <v>22129</v>
      </c>
      <c r="I4121" t="s">
        <v>6238</v>
      </c>
      <c r="J4121" t="s">
        <v>4383</v>
      </c>
      <c r="K4121" t="s">
        <v>4150</v>
      </c>
      <c r="L4121" t="s">
        <v>22127</v>
      </c>
      <c r="M4121" t="s">
        <v>22128</v>
      </c>
    </row>
    <row r="4122" spans="1:13" x14ac:dyDescent="0.2">
      <c r="A4122">
        <v>4386</v>
      </c>
      <c r="B4122" t="s">
        <v>1697</v>
      </c>
      <c r="C4122" t="s">
        <v>22132</v>
      </c>
      <c r="I4122" t="s">
        <v>7547</v>
      </c>
      <c r="J4122" t="s">
        <v>4455</v>
      </c>
      <c r="K4122" t="s">
        <v>4150</v>
      </c>
      <c r="L4122" t="s">
        <v>22130</v>
      </c>
      <c r="M4122" t="s">
        <v>22131</v>
      </c>
    </row>
    <row r="4123" spans="1:13" x14ac:dyDescent="0.2">
      <c r="A4123">
        <v>4866</v>
      </c>
      <c r="B4123" t="s">
        <v>1697</v>
      </c>
      <c r="C4123" t="s">
        <v>22136</v>
      </c>
      <c r="D4123" t="s">
        <v>22133</v>
      </c>
      <c r="I4123" t="s">
        <v>6238</v>
      </c>
      <c r="J4123" t="s">
        <v>4383</v>
      </c>
      <c r="K4123" t="s">
        <v>4150</v>
      </c>
      <c r="L4123" t="s">
        <v>22134</v>
      </c>
      <c r="M4123" t="s">
        <v>22135</v>
      </c>
    </row>
    <row r="4124" spans="1:13" x14ac:dyDescent="0.2">
      <c r="A4124">
        <v>4710</v>
      </c>
      <c r="B4124" t="s">
        <v>1697</v>
      </c>
      <c r="C4124" t="s">
        <v>22140</v>
      </c>
      <c r="D4124" t="s">
        <v>22137</v>
      </c>
      <c r="I4124" t="s">
        <v>4149</v>
      </c>
      <c r="J4124" t="s">
        <v>16532</v>
      </c>
      <c r="K4124" t="s">
        <v>4150</v>
      </c>
      <c r="L4124" t="s">
        <v>22138</v>
      </c>
      <c r="M4124" t="s">
        <v>22139</v>
      </c>
    </row>
    <row r="4125" spans="1:13" x14ac:dyDescent="0.2">
      <c r="A4125">
        <v>4943</v>
      </c>
      <c r="B4125" t="s">
        <v>1697</v>
      </c>
      <c r="C4125" t="s">
        <v>22144</v>
      </c>
      <c r="D4125" t="s">
        <v>22141</v>
      </c>
      <c r="I4125" t="s">
        <v>20722</v>
      </c>
      <c r="J4125" t="s">
        <v>7080</v>
      </c>
      <c r="K4125" t="s">
        <v>4150</v>
      </c>
      <c r="L4125" t="s">
        <v>22142</v>
      </c>
      <c r="M4125" t="s">
        <v>22143</v>
      </c>
    </row>
    <row r="4126" spans="1:13" x14ac:dyDescent="0.2">
      <c r="A4126">
        <v>4928</v>
      </c>
      <c r="B4126" t="s">
        <v>1697</v>
      </c>
      <c r="C4126" t="s">
        <v>22148</v>
      </c>
      <c r="D4126" t="s">
        <v>22145</v>
      </c>
      <c r="I4126" t="s">
        <v>3561</v>
      </c>
      <c r="J4126" t="s">
        <v>7080</v>
      </c>
      <c r="K4126" t="s">
        <v>4150</v>
      </c>
      <c r="L4126" t="s">
        <v>22146</v>
      </c>
      <c r="M4126" t="s">
        <v>22147</v>
      </c>
    </row>
    <row r="4127" spans="1:13" x14ac:dyDescent="0.2">
      <c r="A4127">
        <v>4924</v>
      </c>
      <c r="B4127" t="s">
        <v>1697</v>
      </c>
      <c r="C4127" t="s">
        <v>22152</v>
      </c>
      <c r="I4127" t="s">
        <v>21866</v>
      </c>
      <c r="J4127" t="s">
        <v>22149</v>
      </c>
      <c r="K4127" t="s">
        <v>4150</v>
      </c>
      <c r="L4127" t="s">
        <v>22150</v>
      </c>
      <c r="M4127" t="s">
        <v>22151</v>
      </c>
    </row>
    <row r="4128" spans="1:13" x14ac:dyDescent="0.2">
      <c r="A4128">
        <v>1077</v>
      </c>
      <c r="B4128" t="s">
        <v>1697</v>
      </c>
      <c r="C4128" t="s">
        <v>22407</v>
      </c>
      <c r="I4128" t="s">
        <v>20472</v>
      </c>
      <c r="J4128" t="s">
        <v>4455</v>
      </c>
      <c r="K4128" t="s">
        <v>4150</v>
      </c>
      <c r="L4128" t="s">
        <v>22153</v>
      </c>
      <c r="M4128" t="s">
        <v>22154</v>
      </c>
    </row>
    <row r="4129" spans="1:16" x14ac:dyDescent="0.2">
      <c r="A4129">
        <v>4918</v>
      </c>
      <c r="B4129" t="s">
        <v>1697</v>
      </c>
      <c r="C4129" t="s">
        <v>22188</v>
      </c>
      <c r="D4129" t="s">
        <v>22408</v>
      </c>
      <c r="F4129" t="s">
        <v>22409</v>
      </c>
      <c r="G4129" t="s">
        <v>21387</v>
      </c>
      <c r="H4129" t="s">
        <v>22410</v>
      </c>
      <c r="I4129" t="s">
        <v>22411</v>
      </c>
      <c r="J4129" t="s">
        <v>4383</v>
      </c>
      <c r="K4129" t="s">
        <v>5158</v>
      </c>
      <c r="L4129" t="s">
        <v>22412</v>
      </c>
      <c r="M4129" t="s">
        <v>22413</v>
      </c>
    </row>
    <row r="4130" spans="1:16" x14ac:dyDescent="0.2">
      <c r="A4130">
        <v>4917</v>
      </c>
      <c r="B4130" t="s">
        <v>1697</v>
      </c>
      <c r="C4130" t="s">
        <v>22190</v>
      </c>
      <c r="D4130" t="s">
        <v>22189</v>
      </c>
      <c r="F4130" t="s">
        <v>5366</v>
      </c>
      <c r="G4130" t="s">
        <v>21338</v>
      </c>
      <c r="H4130" t="s">
        <v>3421</v>
      </c>
      <c r="I4130" t="s">
        <v>7809</v>
      </c>
      <c r="J4130" t="s">
        <v>20172</v>
      </c>
      <c r="K4130" t="s">
        <v>4150</v>
      </c>
      <c r="L4130" t="s">
        <v>22414</v>
      </c>
      <c r="M4130" t="s">
        <v>22415</v>
      </c>
    </row>
    <row r="4131" spans="1:16" x14ac:dyDescent="0.2">
      <c r="A4131">
        <v>4916</v>
      </c>
      <c r="B4131" t="s">
        <v>1697</v>
      </c>
      <c r="C4131" t="s">
        <v>22419</v>
      </c>
      <c r="D4131" t="s">
        <v>22416</v>
      </c>
      <c r="I4131" t="s">
        <v>7809</v>
      </c>
      <c r="J4131" t="s">
        <v>4455</v>
      </c>
      <c r="K4131" t="s">
        <v>7819</v>
      </c>
      <c r="L4131" t="s">
        <v>22417</v>
      </c>
      <c r="M4131" t="s">
        <v>22418</v>
      </c>
    </row>
    <row r="4132" spans="1:16" x14ac:dyDescent="0.2">
      <c r="A4132">
        <v>4915</v>
      </c>
      <c r="B4132" t="s">
        <v>1697</v>
      </c>
      <c r="C4132" t="s">
        <v>22422</v>
      </c>
      <c r="I4132" t="s">
        <v>7809</v>
      </c>
      <c r="J4132" t="s">
        <v>4383</v>
      </c>
      <c r="K4132" t="s">
        <v>4150</v>
      </c>
      <c r="L4132" t="s">
        <v>22420</v>
      </c>
      <c r="M4132" t="s">
        <v>22421</v>
      </c>
    </row>
    <row r="4133" spans="1:16" x14ac:dyDescent="0.2">
      <c r="A4133">
        <v>4926</v>
      </c>
      <c r="B4133" t="s">
        <v>1697</v>
      </c>
      <c r="C4133" t="s">
        <v>22427</v>
      </c>
      <c r="D4133" t="s">
        <v>22423</v>
      </c>
      <c r="I4133" t="s">
        <v>22424</v>
      </c>
      <c r="J4133" t="s">
        <v>4383</v>
      </c>
      <c r="K4133" t="s">
        <v>4150</v>
      </c>
      <c r="L4133" t="s">
        <v>22425</v>
      </c>
      <c r="M4133" t="s">
        <v>22426</v>
      </c>
    </row>
    <row r="4134" spans="1:16" x14ac:dyDescent="0.2">
      <c r="A4134">
        <v>4910</v>
      </c>
      <c r="B4134" t="s">
        <v>1697</v>
      </c>
      <c r="C4134" t="s">
        <v>22431</v>
      </c>
      <c r="D4134" t="s">
        <v>22428</v>
      </c>
      <c r="F4134" t="s">
        <v>7224</v>
      </c>
      <c r="G4134" t="s">
        <v>21378</v>
      </c>
      <c r="H4134" t="s">
        <v>3421</v>
      </c>
      <c r="K4134" t="s">
        <v>5340</v>
      </c>
      <c r="L4134" t="s">
        <v>22429</v>
      </c>
      <c r="M4134" t="s">
        <v>22430</v>
      </c>
    </row>
    <row r="4135" spans="1:16" x14ac:dyDescent="0.2">
      <c r="A4135">
        <v>4956</v>
      </c>
      <c r="B4135" t="s">
        <v>1697</v>
      </c>
      <c r="C4135" t="s">
        <v>22436</v>
      </c>
      <c r="D4135" t="s">
        <v>22432</v>
      </c>
      <c r="F4135" t="s">
        <v>6976</v>
      </c>
      <c r="G4135" t="s">
        <v>20170</v>
      </c>
      <c r="H4135" t="s">
        <v>21110</v>
      </c>
      <c r="I4135" t="s">
        <v>17518</v>
      </c>
      <c r="J4135" t="s">
        <v>22433</v>
      </c>
      <c r="K4135" t="s">
        <v>3430</v>
      </c>
      <c r="L4135" t="s">
        <v>22434</v>
      </c>
      <c r="M4135" t="s">
        <v>22435</v>
      </c>
    </row>
    <row r="4136" spans="1:16" x14ac:dyDescent="0.2">
      <c r="A4136">
        <v>4954</v>
      </c>
      <c r="B4136" t="s">
        <v>1697</v>
      </c>
      <c r="C4136" t="s">
        <v>11548</v>
      </c>
      <c r="F4136" t="s">
        <v>4278</v>
      </c>
      <c r="G4136" t="s">
        <v>22437</v>
      </c>
      <c r="H4136" t="s">
        <v>3421</v>
      </c>
      <c r="I4136" t="s">
        <v>8661</v>
      </c>
      <c r="J4136" t="s">
        <v>22438</v>
      </c>
      <c r="K4136" t="s">
        <v>4150</v>
      </c>
      <c r="L4136" t="s">
        <v>22439</v>
      </c>
      <c r="M4136" t="s">
        <v>22440</v>
      </c>
    </row>
    <row r="4137" spans="1:16" x14ac:dyDescent="0.2">
      <c r="A4137">
        <v>1001</v>
      </c>
      <c r="B4137" t="s">
        <v>3089</v>
      </c>
      <c r="C4137" t="s">
        <v>5599</v>
      </c>
      <c r="I4137" t="s">
        <v>5013</v>
      </c>
      <c r="J4137" t="s">
        <v>4455</v>
      </c>
      <c r="K4137" t="s">
        <v>4150</v>
      </c>
      <c r="L4137" t="s">
        <v>22441</v>
      </c>
      <c r="M4137" t="s">
        <v>22442</v>
      </c>
    </row>
    <row r="4138" spans="1:16" x14ac:dyDescent="0.2">
      <c r="A4138">
        <v>4959</v>
      </c>
      <c r="B4138" t="s">
        <v>1697</v>
      </c>
      <c r="C4138" t="s">
        <v>22195</v>
      </c>
      <c r="D4138" t="s">
        <v>22443</v>
      </c>
      <c r="F4138" t="s">
        <v>4789</v>
      </c>
      <c r="G4138" t="s">
        <v>3420</v>
      </c>
      <c r="H4138" t="s">
        <v>5630</v>
      </c>
      <c r="I4138" t="s">
        <v>22444</v>
      </c>
      <c r="J4138" t="s">
        <v>16532</v>
      </c>
      <c r="K4138" t="s">
        <v>4150</v>
      </c>
      <c r="L4138" t="s">
        <v>22445</v>
      </c>
      <c r="M4138" t="s">
        <v>22446</v>
      </c>
      <c r="O4138" t="s">
        <v>5507</v>
      </c>
      <c r="P4138">
        <v>80</v>
      </c>
    </row>
    <row r="4139" spans="1:16" x14ac:dyDescent="0.2">
      <c r="A4139">
        <v>4958</v>
      </c>
      <c r="B4139" t="s">
        <v>1697</v>
      </c>
      <c r="C4139" t="s">
        <v>22184</v>
      </c>
      <c r="D4139" t="s">
        <v>22196</v>
      </c>
      <c r="I4139" t="s">
        <v>22447</v>
      </c>
      <c r="J4139" t="s">
        <v>4383</v>
      </c>
      <c r="K4139" t="s">
        <v>4150</v>
      </c>
      <c r="L4139" t="s">
        <v>22448</v>
      </c>
      <c r="M4139" t="s">
        <v>22449</v>
      </c>
    </row>
    <row r="4140" spans="1:16" x14ac:dyDescent="0.2">
      <c r="A4140">
        <v>4932</v>
      </c>
      <c r="B4140" t="s">
        <v>1697</v>
      </c>
      <c r="C4140" t="s">
        <v>22453</v>
      </c>
      <c r="D4140" t="s">
        <v>22185</v>
      </c>
      <c r="I4140" t="s">
        <v>20413</v>
      </c>
      <c r="J4140" t="s">
        <v>22450</v>
      </c>
      <c r="K4140" t="s">
        <v>4150</v>
      </c>
      <c r="L4140" t="s">
        <v>22451</v>
      </c>
      <c r="M4140" t="s">
        <v>22452</v>
      </c>
    </row>
    <row r="4141" spans="1:16" x14ac:dyDescent="0.2">
      <c r="A4141">
        <v>4931</v>
      </c>
      <c r="B4141" t="s">
        <v>1697</v>
      </c>
      <c r="C4141" t="s">
        <v>16216</v>
      </c>
      <c r="D4141" t="s">
        <v>22454</v>
      </c>
      <c r="I4141" t="s">
        <v>3561</v>
      </c>
      <c r="J4141" t="s">
        <v>4383</v>
      </c>
      <c r="K4141" t="s">
        <v>4150</v>
      </c>
      <c r="L4141" t="s">
        <v>22455</v>
      </c>
      <c r="M4141" t="s">
        <v>22456</v>
      </c>
    </row>
    <row r="4142" spans="1:16" x14ac:dyDescent="0.2">
      <c r="A4142">
        <v>4929</v>
      </c>
      <c r="B4142" t="s">
        <v>1697</v>
      </c>
      <c r="C4142" t="s">
        <v>22460</v>
      </c>
      <c r="F4142" t="s">
        <v>4278</v>
      </c>
      <c r="G4142" t="s">
        <v>3420</v>
      </c>
      <c r="H4142" t="s">
        <v>22457</v>
      </c>
      <c r="K4142" t="s">
        <v>4150</v>
      </c>
      <c r="L4142" t="s">
        <v>22458</v>
      </c>
      <c r="M4142" t="s">
        <v>22459</v>
      </c>
    </row>
    <row r="4143" spans="1:16" x14ac:dyDescent="0.2">
      <c r="A4143">
        <v>4920</v>
      </c>
      <c r="B4143" t="s">
        <v>1697</v>
      </c>
      <c r="C4143" t="s">
        <v>22464</v>
      </c>
      <c r="F4143" t="s">
        <v>4278</v>
      </c>
      <c r="G4143" t="s">
        <v>22461</v>
      </c>
      <c r="H4143" t="s">
        <v>3421</v>
      </c>
      <c r="K4143" t="s">
        <v>4150</v>
      </c>
      <c r="L4143" t="s">
        <v>22462</v>
      </c>
      <c r="M4143" t="s">
        <v>22463</v>
      </c>
    </row>
    <row r="4144" spans="1:16" x14ac:dyDescent="0.2">
      <c r="A4144">
        <v>4964</v>
      </c>
      <c r="B4144" t="s">
        <v>1697</v>
      </c>
      <c r="C4144" t="s">
        <v>22469</v>
      </c>
      <c r="D4144" t="s">
        <v>22465</v>
      </c>
      <c r="I4144" t="s">
        <v>3595</v>
      </c>
      <c r="J4144" t="s">
        <v>22466</v>
      </c>
      <c r="K4144" t="s">
        <v>4150</v>
      </c>
      <c r="L4144" t="s">
        <v>22467</v>
      </c>
      <c r="M4144" t="s">
        <v>22468</v>
      </c>
      <c r="N4144" t="s">
        <v>5677</v>
      </c>
    </row>
    <row r="4145" spans="1:14" x14ac:dyDescent="0.2">
      <c r="A4145">
        <v>4960</v>
      </c>
      <c r="B4145" t="s">
        <v>1697</v>
      </c>
      <c r="C4145" t="s">
        <v>22474</v>
      </c>
      <c r="D4145" t="s">
        <v>22470</v>
      </c>
      <c r="F4145" t="s">
        <v>21854</v>
      </c>
      <c r="G4145" t="s">
        <v>3420</v>
      </c>
      <c r="H4145" t="s">
        <v>22471</v>
      </c>
      <c r="I4145" t="s">
        <v>20472</v>
      </c>
      <c r="J4145" t="s">
        <v>21293</v>
      </c>
      <c r="K4145" t="s">
        <v>4150</v>
      </c>
      <c r="L4145" t="s">
        <v>22472</v>
      </c>
      <c r="M4145" t="s">
        <v>22473</v>
      </c>
    </row>
    <row r="4146" spans="1:14" x14ac:dyDescent="0.2">
      <c r="A4146">
        <v>4984</v>
      </c>
      <c r="B4146" t="s">
        <v>1697</v>
      </c>
      <c r="C4146" t="s">
        <v>22478</v>
      </c>
      <c r="I4146" t="s">
        <v>21181</v>
      </c>
      <c r="J4146" t="s">
        <v>20172</v>
      </c>
      <c r="K4146" t="s">
        <v>12205</v>
      </c>
      <c r="L4146" t="s">
        <v>22475</v>
      </c>
      <c r="M4146" t="s">
        <v>22476</v>
      </c>
      <c r="N4146" t="s">
        <v>22477</v>
      </c>
    </row>
    <row r="4147" spans="1:14" x14ac:dyDescent="0.2">
      <c r="A4147">
        <v>5001</v>
      </c>
      <c r="B4147" t="s">
        <v>1697</v>
      </c>
      <c r="C4147" t="s">
        <v>22482</v>
      </c>
      <c r="I4147" t="s">
        <v>20391</v>
      </c>
      <c r="J4147" t="s">
        <v>4383</v>
      </c>
      <c r="K4147" t="s">
        <v>12205</v>
      </c>
      <c r="L4147" t="s">
        <v>22479</v>
      </c>
      <c r="M4147" t="s">
        <v>22480</v>
      </c>
      <c r="N4147" t="s">
        <v>22481</v>
      </c>
    </row>
    <row r="4148" spans="1:14" x14ac:dyDescent="0.2">
      <c r="A4148">
        <v>5002</v>
      </c>
      <c r="B4148" t="s">
        <v>1697</v>
      </c>
      <c r="C4148" t="s">
        <v>22486</v>
      </c>
      <c r="I4148" t="s">
        <v>20391</v>
      </c>
      <c r="J4148" t="s">
        <v>20172</v>
      </c>
      <c r="K4148" t="s">
        <v>12205</v>
      </c>
      <c r="L4148" t="s">
        <v>22483</v>
      </c>
      <c r="M4148" t="s">
        <v>22484</v>
      </c>
      <c r="N4148" t="s">
        <v>22485</v>
      </c>
    </row>
    <row r="4149" spans="1:14" x14ac:dyDescent="0.2">
      <c r="A4149">
        <v>4997</v>
      </c>
      <c r="B4149" t="s">
        <v>1697</v>
      </c>
      <c r="C4149" t="s">
        <v>22187</v>
      </c>
      <c r="F4149" t="s">
        <v>4149</v>
      </c>
      <c r="G4149" t="s">
        <v>3420</v>
      </c>
      <c r="H4149" t="s">
        <v>5630</v>
      </c>
      <c r="I4149" t="s">
        <v>4149</v>
      </c>
      <c r="J4149" t="s">
        <v>4696</v>
      </c>
      <c r="K4149" t="s">
        <v>4150</v>
      </c>
      <c r="L4149" t="s">
        <v>22487</v>
      </c>
      <c r="M4149" t="s">
        <v>6747</v>
      </c>
      <c r="N4149" t="s">
        <v>5677</v>
      </c>
    </row>
    <row r="4150" spans="1:14" x14ac:dyDescent="0.2">
      <c r="A4150">
        <v>5000</v>
      </c>
      <c r="B4150" t="s">
        <v>1697</v>
      </c>
      <c r="C4150" t="s">
        <v>22171</v>
      </c>
      <c r="D4150" t="s">
        <v>8333</v>
      </c>
      <c r="I4150" t="s">
        <v>7676</v>
      </c>
      <c r="J4150" t="s">
        <v>4383</v>
      </c>
      <c r="K4150" t="s">
        <v>4150</v>
      </c>
      <c r="L4150" t="s">
        <v>22488</v>
      </c>
      <c r="M4150" t="s">
        <v>22489</v>
      </c>
    </row>
    <row r="4151" spans="1:14" x14ac:dyDescent="0.2">
      <c r="A4151">
        <v>5004</v>
      </c>
      <c r="B4151" t="s">
        <v>1697</v>
      </c>
      <c r="C4151" t="s">
        <v>22492</v>
      </c>
      <c r="D4151" t="s">
        <v>22172</v>
      </c>
      <c r="I4151" t="s">
        <v>3595</v>
      </c>
      <c r="J4151" t="s">
        <v>4383</v>
      </c>
      <c r="K4151" t="s">
        <v>4150</v>
      </c>
      <c r="L4151" t="s">
        <v>22490</v>
      </c>
      <c r="M4151" t="s">
        <v>22491</v>
      </c>
    </row>
    <row r="4152" spans="1:14" x14ac:dyDescent="0.2">
      <c r="A4152">
        <v>4999</v>
      </c>
      <c r="B4152" t="s">
        <v>1697</v>
      </c>
      <c r="C4152" t="s">
        <v>22496</v>
      </c>
      <c r="D4152" t="s">
        <v>22493</v>
      </c>
      <c r="I4152" t="s">
        <v>20472</v>
      </c>
      <c r="J4152" t="s">
        <v>4383</v>
      </c>
      <c r="K4152" t="s">
        <v>4150</v>
      </c>
      <c r="L4152" t="s">
        <v>22494</v>
      </c>
      <c r="M4152" t="s">
        <v>22495</v>
      </c>
    </row>
    <row r="4153" spans="1:14" x14ac:dyDescent="0.2">
      <c r="A4153">
        <v>5015</v>
      </c>
      <c r="B4153" t="s">
        <v>1697</v>
      </c>
      <c r="C4153" t="s">
        <v>23129</v>
      </c>
      <c r="D4153" t="s">
        <v>22497</v>
      </c>
      <c r="I4153" t="s">
        <v>3561</v>
      </c>
      <c r="J4153" t="s">
        <v>22433</v>
      </c>
      <c r="K4153" t="s">
        <v>4150</v>
      </c>
      <c r="L4153" t="s">
        <v>22498</v>
      </c>
      <c r="M4153" t="s">
        <v>22499</v>
      </c>
    </row>
    <row r="4154" spans="1:14" x14ac:dyDescent="0.2">
      <c r="A4154">
        <v>5068</v>
      </c>
      <c r="B4154" t="s">
        <v>1697</v>
      </c>
      <c r="C4154" t="s">
        <v>22503</v>
      </c>
      <c r="I4154" t="s">
        <v>21866</v>
      </c>
      <c r="J4154" t="s">
        <v>22500</v>
      </c>
      <c r="K4154" t="s">
        <v>4150</v>
      </c>
      <c r="L4154" t="s">
        <v>22501</v>
      </c>
      <c r="M4154" t="s">
        <v>22502</v>
      </c>
    </row>
    <row r="4155" spans="1:14" x14ac:dyDescent="0.2">
      <c r="A4155">
        <v>5099</v>
      </c>
      <c r="B4155" t="s">
        <v>1697</v>
      </c>
      <c r="C4155" t="s">
        <v>22507</v>
      </c>
      <c r="D4155" t="s">
        <v>22504</v>
      </c>
      <c r="F4155" t="s">
        <v>15387</v>
      </c>
      <c r="G4155" t="s">
        <v>3420</v>
      </c>
      <c r="H4155" t="s">
        <v>3421</v>
      </c>
      <c r="I4155" t="s">
        <v>21292</v>
      </c>
      <c r="J4155" t="s">
        <v>21926</v>
      </c>
      <c r="K4155" t="s">
        <v>4150</v>
      </c>
      <c r="L4155" t="s">
        <v>22505</v>
      </c>
      <c r="M4155" t="s">
        <v>22506</v>
      </c>
    </row>
    <row r="4156" spans="1:14" x14ac:dyDescent="0.2">
      <c r="A4156">
        <v>5090</v>
      </c>
      <c r="B4156" t="s">
        <v>1697</v>
      </c>
      <c r="C4156" t="s">
        <v>22510</v>
      </c>
      <c r="I4156" t="s">
        <v>3595</v>
      </c>
      <c r="J4156" t="s">
        <v>4383</v>
      </c>
      <c r="K4156" t="s">
        <v>4150</v>
      </c>
      <c r="L4156" t="s">
        <v>22508</v>
      </c>
      <c r="M4156" t="s">
        <v>22509</v>
      </c>
    </row>
    <row r="4157" spans="1:14" x14ac:dyDescent="0.2">
      <c r="A4157">
        <v>5392</v>
      </c>
      <c r="B4157" t="s">
        <v>1697</v>
      </c>
      <c r="C4157" t="s">
        <v>22513</v>
      </c>
      <c r="D4157" t="s">
        <v>4997</v>
      </c>
      <c r="I4157" t="s">
        <v>8661</v>
      </c>
      <c r="J4157" t="s">
        <v>4383</v>
      </c>
      <c r="K4157" t="s">
        <v>4150</v>
      </c>
      <c r="L4157" t="s">
        <v>22511</v>
      </c>
      <c r="M4157" t="s">
        <v>22512</v>
      </c>
    </row>
    <row r="4158" spans="1:14" x14ac:dyDescent="0.2">
      <c r="A4158">
        <v>5481</v>
      </c>
      <c r="B4158" t="s">
        <v>1697</v>
      </c>
      <c r="C4158" t="s">
        <v>22181</v>
      </c>
      <c r="D4158" t="s">
        <v>4997</v>
      </c>
      <c r="F4158" t="s">
        <v>6175</v>
      </c>
      <c r="G4158" t="s">
        <v>7763</v>
      </c>
      <c r="H4158" t="s">
        <v>3421</v>
      </c>
      <c r="K4158" t="s">
        <v>3430</v>
      </c>
      <c r="L4158" t="s">
        <v>22514</v>
      </c>
      <c r="M4158" t="s">
        <v>22515</v>
      </c>
    </row>
    <row r="4159" spans="1:14" x14ac:dyDescent="0.2">
      <c r="A4159">
        <v>5340</v>
      </c>
      <c r="B4159" t="s">
        <v>1697</v>
      </c>
      <c r="C4159" t="s">
        <v>22518</v>
      </c>
      <c r="I4159" t="s">
        <v>7809</v>
      </c>
      <c r="J4159" t="s">
        <v>4383</v>
      </c>
      <c r="K4159" t="s">
        <v>4150</v>
      </c>
      <c r="L4159" t="s">
        <v>22516</v>
      </c>
      <c r="M4159" t="s">
        <v>22517</v>
      </c>
    </row>
    <row r="4160" spans="1:14" x14ac:dyDescent="0.2">
      <c r="A4160">
        <v>1086</v>
      </c>
      <c r="B4160" t="s">
        <v>1697</v>
      </c>
      <c r="C4160" t="s">
        <v>22521</v>
      </c>
      <c r="I4160" t="s">
        <v>6238</v>
      </c>
      <c r="J4160" t="s">
        <v>4705</v>
      </c>
      <c r="K4160" t="s">
        <v>4150</v>
      </c>
      <c r="L4160" t="s">
        <v>22519</v>
      </c>
      <c r="M4160" t="s">
        <v>22520</v>
      </c>
    </row>
    <row r="4161" spans="1:16" x14ac:dyDescent="0.2">
      <c r="A4161">
        <v>1072</v>
      </c>
      <c r="B4161" t="s">
        <v>1697</v>
      </c>
      <c r="C4161" t="s">
        <v>22526</v>
      </c>
      <c r="F4161" t="s">
        <v>22522</v>
      </c>
      <c r="G4161" t="s">
        <v>3420</v>
      </c>
      <c r="H4161" t="s">
        <v>20968</v>
      </c>
      <c r="I4161" t="s">
        <v>13233</v>
      </c>
      <c r="J4161" t="s">
        <v>16532</v>
      </c>
      <c r="K4161" t="s">
        <v>4150</v>
      </c>
      <c r="L4161" t="s">
        <v>22523</v>
      </c>
      <c r="M4161" t="s">
        <v>22524</v>
      </c>
      <c r="N4161" t="s">
        <v>22525</v>
      </c>
    </row>
    <row r="4162" spans="1:16" x14ac:dyDescent="0.2">
      <c r="A4162">
        <v>5045</v>
      </c>
      <c r="B4162" t="s">
        <v>1697</v>
      </c>
      <c r="C4162" t="s">
        <v>22178</v>
      </c>
      <c r="D4162" t="s">
        <v>22179</v>
      </c>
      <c r="F4162" t="s">
        <v>6604</v>
      </c>
      <c r="G4162" t="s">
        <v>3420</v>
      </c>
      <c r="H4162" t="s">
        <v>20738</v>
      </c>
      <c r="I4162" t="s">
        <v>5558</v>
      </c>
      <c r="J4162" t="s">
        <v>12196</v>
      </c>
      <c r="K4162" t="s">
        <v>4150</v>
      </c>
      <c r="L4162" t="s">
        <v>22527</v>
      </c>
      <c r="M4162" t="s">
        <v>22528</v>
      </c>
      <c r="N4162" t="s">
        <v>22529</v>
      </c>
    </row>
    <row r="4163" spans="1:16" x14ac:dyDescent="0.2">
      <c r="A4163">
        <v>5003</v>
      </c>
      <c r="B4163" t="s">
        <v>1697</v>
      </c>
      <c r="C4163" t="s">
        <v>22535</v>
      </c>
      <c r="D4163" t="s">
        <v>22530</v>
      </c>
      <c r="F4163" t="s">
        <v>6926</v>
      </c>
      <c r="G4163" t="s">
        <v>22284</v>
      </c>
      <c r="H4163" t="s">
        <v>3421</v>
      </c>
      <c r="I4163" t="s">
        <v>7809</v>
      </c>
      <c r="J4163" t="s">
        <v>22531</v>
      </c>
      <c r="K4163" t="s">
        <v>5340</v>
      </c>
      <c r="L4163" t="s">
        <v>22532</v>
      </c>
      <c r="M4163" t="s">
        <v>22533</v>
      </c>
      <c r="N4163" t="s">
        <v>22534</v>
      </c>
      <c r="O4163" t="s">
        <v>20887</v>
      </c>
      <c r="P4163">
        <v>112</v>
      </c>
    </row>
    <row r="4164" spans="1:16" x14ac:dyDescent="0.2">
      <c r="A4164">
        <v>5011</v>
      </c>
      <c r="B4164" t="s">
        <v>1697</v>
      </c>
      <c r="C4164" t="s">
        <v>22539</v>
      </c>
      <c r="D4164" t="s">
        <v>22536</v>
      </c>
      <c r="I4164" t="s">
        <v>20416</v>
      </c>
      <c r="J4164" t="s">
        <v>7080</v>
      </c>
      <c r="K4164" t="s">
        <v>4150</v>
      </c>
      <c r="L4164" t="s">
        <v>22537</v>
      </c>
      <c r="M4164" t="s">
        <v>22538</v>
      </c>
    </row>
    <row r="4165" spans="1:16" x14ac:dyDescent="0.2">
      <c r="A4165">
        <v>5010</v>
      </c>
      <c r="B4165" t="s">
        <v>1697</v>
      </c>
      <c r="C4165" t="s">
        <v>22544</v>
      </c>
      <c r="D4165" t="s">
        <v>22540</v>
      </c>
      <c r="F4165" t="s">
        <v>4173</v>
      </c>
      <c r="G4165" t="s">
        <v>3420</v>
      </c>
      <c r="H4165" t="s">
        <v>22277</v>
      </c>
      <c r="I4165" t="s">
        <v>12075</v>
      </c>
      <c r="J4165" t="s">
        <v>21867</v>
      </c>
      <c r="K4165" t="s">
        <v>4150</v>
      </c>
      <c r="L4165" t="s">
        <v>22541</v>
      </c>
      <c r="M4165" t="s">
        <v>22542</v>
      </c>
      <c r="N4165" t="s">
        <v>22543</v>
      </c>
      <c r="O4165" t="s">
        <v>5455</v>
      </c>
      <c r="P4165">
        <v>48</v>
      </c>
    </row>
    <row r="4166" spans="1:16" x14ac:dyDescent="0.2">
      <c r="A4166">
        <v>5005</v>
      </c>
      <c r="B4166" t="s">
        <v>1697</v>
      </c>
      <c r="C4166" t="s">
        <v>22548</v>
      </c>
      <c r="D4166" t="s">
        <v>22545</v>
      </c>
      <c r="I4166" t="s">
        <v>12075</v>
      </c>
      <c r="J4166" t="s">
        <v>4455</v>
      </c>
      <c r="K4166" t="s">
        <v>4150</v>
      </c>
      <c r="L4166" t="s">
        <v>22546</v>
      </c>
      <c r="M4166" t="s">
        <v>22547</v>
      </c>
    </row>
    <row r="4167" spans="1:16" x14ac:dyDescent="0.2">
      <c r="A4167">
        <v>5007</v>
      </c>
      <c r="B4167" t="s">
        <v>1697</v>
      </c>
      <c r="C4167" t="s">
        <v>22553</v>
      </c>
      <c r="D4167" t="s">
        <v>22549</v>
      </c>
      <c r="I4167" t="s">
        <v>3389</v>
      </c>
      <c r="J4167" t="s">
        <v>4705</v>
      </c>
      <c r="K4167" t="s">
        <v>4150</v>
      </c>
      <c r="L4167" t="s">
        <v>22550</v>
      </c>
      <c r="M4167" t="s">
        <v>22551</v>
      </c>
      <c r="N4167" t="s">
        <v>22552</v>
      </c>
    </row>
    <row r="4168" spans="1:16" x14ac:dyDescent="0.2">
      <c r="A4168">
        <v>5009</v>
      </c>
      <c r="B4168" t="s">
        <v>1697</v>
      </c>
      <c r="C4168" t="s">
        <v>22556</v>
      </c>
      <c r="D4168" t="s">
        <v>20888</v>
      </c>
      <c r="I4168" t="s">
        <v>4149</v>
      </c>
      <c r="J4168" t="s">
        <v>4455</v>
      </c>
      <c r="K4168" t="s">
        <v>5158</v>
      </c>
      <c r="L4168" t="s">
        <v>22554</v>
      </c>
      <c r="M4168" t="s">
        <v>22555</v>
      </c>
    </row>
    <row r="4169" spans="1:16" x14ac:dyDescent="0.2">
      <c r="A4169">
        <v>5036</v>
      </c>
      <c r="B4169" t="s">
        <v>1697</v>
      </c>
      <c r="C4169" t="s">
        <v>22560</v>
      </c>
      <c r="D4169" t="s">
        <v>22557</v>
      </c>
      <c r="I4169" t="s">
        <v>9642</v>
      </c>
      <c r="J4169" t="s">
        <v>4383</v>
      </c>
      <c r="K4169" t="s">
        <v>4150</v>
      </c>
      <c r="L4169" t="s">
        <v>22558</v>
      </c>
      <c r="M4169" t="s">
        <v>22559</v>
      </c>
    </row>
    <row r="4170" spans="1:16" x14ac:dyDescent="0.2">
      <c r="A4170">
        <v>5044</v>
      </c>
      <c r="B4170" t="s">
        <v>1697</v>
      </c>
      <c r="C4170" t="s">
        <v>22564</v>
      </c>
      <c r="D4170" t="s">
        <v>22561</v>
      </c>
      <c r="I4170" t="s">
        <v>5883</v>
      </c>
      <c r="J4170" t="s">
        <v>20172</v>
      </c>
      <c r="K4170" t="s">
        <v>4150</v>
      </c>
      <c r="L4170" t="s">
        <v>22562</v>
      </c>
      <c r="M4170" t="s">
        <v>22563</v>
      </c>
    </row>
    <row r="4171" spans="1:16" x14ac:dyDescent="0.2">
      <c r="A4171">
        <v>5008</v>
      </c>
      <c r="B4171" t="s">
        <v>1697</v>
      </c>
      <c r="C4171" t="s">
        <v>22567</v>
      </c>
      <c r="D4171" t="s">
        <v>21230</v>
      </c>
      <c r="F4171" t="s">
        <v>6366</v>
      </c>
      <c r="G4171" t="s">
        <v>21026</v>
      </c>
      <c r="H4171" t="s">
        <v>5269</v>
      </c>
      <c r="I4171" t="s">
        <v>6366</v>
      </c>
      <c r="J4171" t="s">
        <v>4383</v>
      </c>
      <c r="K4171" t="s">
        <v>4150</v>
      </c>
      <c r="L4171" t="s">
        <v>22565</v>
      </c>
      <c r="M4171" t="s">
        <v>22566</v>
      </c>
    </row>
    <row r="4172" spans="1:16" x14ac:dyDescent="0.2">
      <c r="A4172">
        <v>5022</v>
      </c>
      <c r="B4172" t="s">
        <v>1697</v>
      </c>
      <c r="C4172" t="s">
        <v>22571</v>
      </c>
      <c r="D4172" t="s">
        <v>22568</v>
      </c>
      <c r="F4172" t="s">
        <v>20896</v>
      </c>
      <c r="G4172" t="s">
        <v>3420</v>
      </c>
      <c r="H4172" t="s">
        <v>3421</v>
      </c>
      <c r="I4172" t="s">
        <v>4396</v>
      </c>
      <c r="J4172" t="s">
        <v>4455</v>
      </c>
      <c r="K4172" t="s">
        <v>4150</v>
      </c>
      <c r="L4172" t="s">
        <v>22569</v>
      </c>
      <c r="M4172" t="s">
        <v>22570</v>
      </c>
    </row>
    <row r="4173" spans="1:16" x14ac:dyDescent="0.2">
      <c r="A4173">
        <v>5018</v>
      </c>
      <c r="B4173" t="s">
        <v>1697</v>
      </c>
      <c r="C4173" t="s">
        <v>22575</v>
      </c>
      <c r="D4173" t="s">
        <v>22572</v>
      </c>
      <c r="F4173" t="s">
        <v>18248</v>
      </c>
      <c r="G4173" t="s">
        <v>3420</v>
      </c>
      <c r="H4173" t="s">
        <v>20738</v>
      </c>
      <c r="I4173" t="s">
        <v>9642</v>
      </c>
      <c r="J4173" t="s">
        <v>12196</v>
      </c>
      <c r="K4173" t="s">
        <v>5340</v>
      </c>
      <c r="L4173" t="s">
        <v>22573</v>
      </c>
      <c r="M4173" t="s">
        <v>22574</v>
      </c>
    </row>
    <row r="4174" spans="1:16" x14ac:dyDescent="0.2">
      <c r="A4174">
        <v>5014</v>
      </c>
      <c r="B4174" t="s">
        <v>1697</v>
      </c>
      <c r="C4174" t="s">
        <v>22578</v>
      </c>
      <c r="I4174" t="s">
        <v>3595</v>
      </c>
      <c r="J4174" t="s">
        <v>4383</v>
      </c>
      <c r="K4174" t="s">
        <v>4150</v>
      </c>
      <c r="L4174" t="s">
        <v>22576</v>
      </c>
      <c r="M4174" t="s">
        <v>22577</v>
      </c>
    </row>
    <row r="4175" spans="1:16" x14ac:dyDescent="0.2">
      <c r="A4175">
        <v>5013</v>
      </c>
      <c r="B4175" t="s">
        <v>1697</v>
      </c>
      <c r="C4175" t="s">
        <v>22581</v>
      </c>
      <c r="I4175" t="s">
        <v>3595</v>
      </c>
      <c r="J4175" t="s">
        <v>20172</v>
      </c>
      <c r="K4175" t="s">
        <v>4150</v>
      </c>
      <c r="L4175" t="s">
        <v>22579</v>
      </c>
      <c r="M4175" t="s">
        <v>22580</v>
      </c>
    </row>
    <row r="4176" spans="1:16" x14ac:dyDescent="0.2">
      <c r="A4176">
        <v>5006</v>
      </c>
      <c r="B4176" t="s">
        <v>1697</v>
      </c>
      <c r="C4176" t="s">
        <v>22584</v>
      </c>
      <c r="I4176" t="s">
        <v>5013</v>
      </c>
      <c r="J4176" t="s">
        <v>20172</v>
      </c>
      <c r="K4176" t="s">
        <v>4150</v>
      </c>
      <c r="L4176" t="s">
        <v>22582</v>
      </c>
      <c r="M4176" t="s">
        <v>22583</v>
      </c>
    </row>
    <row r="4177" spans="1:14" x14ac:dyDescent="0.2">
      <c r="A4177">
        <v>5012</v>
      </c>
      <c r="B4177" t="s">
        <v>1697</v>
      </c>
      <c r="C4177" t="s">
        <v>22588</v>
      </c>
      <c r="D4177" t="s">
        <v>22585</v>
      </c>
      <c r="I4177" t="s">
        <v>12075</v>
      </c>
      <c r="J4177" t="s">
        <v>16532</v>
      </c>
      <c r="K4177" t="s">
        <v>4150</v>
      </c>
      <c r="L4177" t="s">
        <v>22586</v>
      </c>
      <c r="M4177" t="s">
        <v>22587</v>
      </c>
    </row>
    <row r="4178" spans="1:14" x14ac:dyDescent="0.2">
      <c r="A4178">
        <v>5017</v>
      </c>
      <c r="B4178" t="s">
        <v>1697</v>
      </c>
      <c r="C4178" t="s">
        <v>22592</v>
      </c>
      <c r="D4178" t="s">
        <v>22589</v>
      </c>
      <c r="I4178" t="s">
        <v>12075</v>
      </c>
      <c r="J4178" t="s">
        <v>16532</v>
      </c>
      <c r="K4178" t="s">
        <v>4150</v>
      </c>
      <c r="L4178" t="s">
        <v>22590</v>
      </c>
      <c r="M4178" t="s">
        <v>22591</v>
      </c>
    </row>
    <row r="4179" spans="1:14" x14ac:dyDescent="0.2">
      <c r="A4179">
        <v>5020</v>
      </c>
      <c r="B4179" t="s">
        <v>1697</v>
      </c>
      <c r="C4179" t="s">
        <v>22595</v>
      </c>
      <c r="I4179" t="s">
        <v>6272</v>
      </c>
      <c r="J4179" t="s">
        <v>4383</v>
      </c>
      <c r="K4179" t="s">
        <v>4150</v>
      </c>
      <c r="L4179" t="s">
        <v>22593</v>
      </c>
      <c r="M4179" t="s">
        <v>22594</v>
      </c>
    </row>
    <row r="4180" spans="1:14" x14ac:dyDescent="0.2">
      <c r="A4180">
        <v>5021</v>
      </c>
      <c r="B4180" t="s">
        <v>1697</v>
      </c>
      <c r="C4180" t="s">
        <v>22600</v>
      </c>
      <c r="D4180" t="s">
        <v>22596</v>
      </c>
      <c r="I4180" t="s">
        <v>22597</v>
      </c>
      <c r="J4180" t="s">
        <v>4383</v>
      </c>
      <c r="K4180" t="s">
        <v>4150</v>
      </c>
      <c r="L4180" t="s">
        <v>22598</v>
      </c>
      <c r="M4180" t="s">
        <v>22599</v>
      </c>
    </row>
    <row r="4181" spans="1:14" x14ac:dyDescent="0.2">
      <c r="A4181">
        <v>5019</v>
      </c>
      <c r="B4181" t="s">
        <v>1697</v>
      </c>
      <c r="C4181" t="s">
        <v>22603</v>
      </c>
      <c r="I4181" t="s">
        <v>7809</v>
      </c>
      <c r="J4181" t="s">
        <v>4383</v>
      </c>
      <c r="K4181" t="s">
        <v>4150</v>
      </c>
      <c r="L4181" t="s">
        <v>22601</v>
      </c>
      <c r="M4181" t="s">
        <v>22602</v>
      </c>
    </row>
    <row r="4182" spans="1:14" x14ac:dyDescent="0.2">
      <c r="A4182">
        <v>5026</v>
      </c>
      <c r="B4182" t="s">
        <v>1697</v>
      </c>
      <c r="C4182" t="s">
        <v>15003</v>
      </c>
      <c r="I4182" t="s">
        <v>7809</v>
      </c>
      <c r="J4182" t="s">
        <v>4383</v>
      </c>
      <c r="K4182" t="s">
        <v>4150</v>
      </c>
      <c r="L4182" t="s">
        <v>22604</v>
      </c>
      <c r="M4182" t="s">
        <v>22605</v>
      </c>
    </row>
    <row r="4183" spans="1:14" x14ac:dyDescent="0.2">
      <c r="A4183">
        <v>1084</v>
      </c>
      <c r="B4183" t="s">
        <v>1697</v>
      </c>
      <c r="C4183" t="s">
        <v>22610</v>
      </c>
      <c r="D4183" t="s">
        <v>22606</v>
      </c>
      <c r="F4183" t="s">
        <v>6175</v>
      </c>
      <c r="G4183" t="s">
        <v>7763</v>
      </c>
      <c r="H4183" t="s">
        <v>22607</v>
      </c>
      <c r="I4183" t="s">
        <v>17963</v>
      </c>
      <c r="J4183" t="s">
        <v>4455</v>
      </c>
      <c r="K4183" t="s">
        <v>3430</v>
      </c>
      <c r="L4183" t="s">
        <v>22608</v>
      </c>
      <c r="M4183" t="s">
        <v>22609</v>
      </c>
    </row>
    <row r="4184" spans="1:14" x14ac:dyDescent="0.2">
      <c r="A4184">
        <v>5027</v>
      </c>
      <c r="B4184" t="s">
        <v>1697</v>
      </c>
      <c r="C4184" t="s">
        <v>22614</v>
      </c>
      <c r="D4184" t="s">
        <v>22611</v>
      </c>
      <c r="F4184" t="s">
        <v>4273</v>
      </c>
      <c r="G4184" t="s">
        <v>22461</v>
      </c>
      <c r="H4184" t="s">
        <v>3421</v>
      </c>
      <c r="K4184" t="s">
        <v>4107</v>
      </c>
      <c r="L4184" t="s">
        <v>22612</v>
      </c>
      <c r="M4184" t="s">
        <v>22613</v>
      </c>
    </row>
    <row r="4185" spans="1:14" x14ac:dyDescent="0.2">
      <c r="A4185">
        <v>5035</v>
      </c>
      <c r="B4185" t="s">
        <v>1697</v>
      </c>
      <c r="C4185" t="s">
        <v>22618</v>
      </c>
      <c r="D4185" t="s">
        <v>20681</v>
      </c>
      <c r="I4185" t="s">
        <v>4761</v>
      </c>
      <c r="J4185" t="s">
        <v>4383</v>
      </c>
      <c r="K4185" t="s">
        <v>4150</v>
      </c>
      <c r="L4185" t="s">
        <v>22615</v>
      </c>
      <c r="M4185" t="s">
        <v>22616</v>
      </c>
      <c r="N4185" t="s">
        <v>22617</v>
      </c>
    </row>
    <row r="4186" spans="1:14" x14ac:dyDescent="0.2">
      <c r="A4186">
        <v>5382</v>
      </c>
      <c r="B4186" t="s">
        <v>1697</v>
      </c>
      <c r="C4186" t="s">
        <v>22622</v>
      </c>
      <c r="D4186" t="s">
        <v>20681</v>
      </c>
      <c r="I4186" t="s">
        <v>4761</v>
      </c>
      <c r="J4186" t="s">
        <v>4455</v>
      </c>
      <c r="K4186" t="s">
        <v>4150</v>
      </c>
      <c r="L4186" t="s">
        <v>22619</v>
      </c>
      <c r="M4186" t="s">
        <v>22620</v>
      </c>
      <c r="N4186" t="s">
        <v>22621</v>
      </c>
    </row>
    <row r="4187" spans="1:14" x14ac:dyDescent="0.2">
      <c r="A4187">
        <v>1078</v>
      </c>
      <c r="B4187" t="s">
        <v>3089</v>
      </c>
      <c r="C4187" t="s">
        <v>22627</v>
      </c>
      <c r="D4187" t="s">
        <v>22623</v>
      </c>
      <c r="F4187" t="s">
        <v>6926</v>
      </c>
      <c r="G4187" t="s">
        <v>22624</v>
      </c>
      <c r="H4187" t="s">
        <v>20900</v>
      </c>
      <c r="K4187" t="s">
        <v>3430</v>
      </c>
      <c r="L4187" t="s">
        <v>22625</v>
      </c>
      <c r="M4187" t="s">
        <v>22626</v>
      </c>
    </row>
    <row r="4188" spans="1:14" x14ac:dyDescent="0.2">
      <c r="A4188">
        <v>5350</v>
      </c>
      <c r="B4188" t="s">
        <v>1697</v>
      </c>
      <c r="C4188" t="s">
        <v>22630</v>
      </c>
      <c r="D4188" t="s">
        <v>4997</v>
      </c>
      <c r="F4188" t="s">
        <v>4558</v>
      </c>
      <c r="G4188" t="s">
        <v>21338</v>
      </c>
      <c r="H4188" t="s">
        <v>3421</v>
      </c>
      <c r="K4188" t="s">
        <v>4107</v>
      </c>
      <c r="L4188" t="s">
        <v>22628</v>
      </c>
      <c r="M4188" t="s">
        <v>22629</v>
      </c>
    </row>
    <row r="4189" spans="1:14" x14ac:dyDescent="0.2">
      <c r="A4189">
        <v>1074</v>
      </c>
      <c r="B4189" t="s">
        <v>1697</v>
      </c>
      <c r="C4189" t="s">
        <v>22633</v>
      </c>
      <c r="F4189" t="s">
        <v>15181</v>
      </c>
      <c r="G4189" t="s">
        <v>7763</v>
      </c>
      <c r="H4189" t="s">
        <v>3421</v>
      </c>
      <c r="K4189" t="s">
        <v>3430</v>
      </c>
      <c r="L4189" t="s">
        <v>22631</v>
      </c>
      <c r="M4189" t="s">
        <v>22632</v>
      </c>
    </row>
    <row r="4190" spans="1:14" x14ac:dyDescent="0.2">
      <c r="A4190">
        <v>1073</v>
      </c>
      <c r="B4190" t="s">
        <v>3089</v>
      </c>
      <c r="C4190" t="s">
        <v>22638</v>
      </c>
      <c r="D4190" t="s">
        <v>22428</v>
      </c>
      <c r="F4190" t="s">
        <v>22634</v>
      </c>
      <c r="G4190" t="s">
        <v>21306</v>
      </c>
      <c r="H4190" t="s">
        <v>20738</v>
      </c>
      <c r="K4190" t="s">
        <v>3430</v>
      </c>
      <c r="L4190" t="s">
        <v>22635</v>
      </c>
      <c r="M4190" t="s">
        <v>22636</v>
      </c>
      <c r="N4190" t="s">
        <v>22637</v>
      </c>
    </row>
    <row r="4191" spans="1:14" x14ac:dyDescent="0.2">
      <c r="A4191">
        <v>1085</v>
      </c>
      <c r="B4191" t="s">
        <v>1697</v>
      </c>
      <c r="C4191" t="s">
        <v>22641</v>
      </c>
      <c r="D4191" t="s">
        <v>22428</v>
      </c>
      <c r="F4191" t="s">
        <v>22634</v>
      </c>
      <c r="G4191" t="s">
        <v>22437</v>
      </c>
      <c r="H4191" t="s">
        <v>3421</v>
      </c>
      <c r="K4191" t="s">
        <v>4107</v>
      </c>
      <c r="L4191" t="s">
        <v>22639</v>
      </c>
      <c r="M4191" t="s">
        <v>22640</v>
      </c>
    </row>
    <row r="4192" spans="1:14" x14ac:dyDescent="0.2">
      <c r="A4192">
        <v>5028</v>
      </c>
      <c r="B4192" t="s">
        <v>1697</v>
      </c>
      <c r="C4192" t="s">
        <v>22646</v>
      </c>
      <c r="D4192" t="s">
        <v>22642</v>
      </c>
      <c r="I4192" t="s">
        <v>12075</v>
      </c>
      <c r="J4192" t="s">
        <v>16532</v>
      </c>
      <c r="K4192" t="s">
        <v>4150</v>
      </c>
      <c r="L4192" t="s">
        <v>22643</v>
      </c>
      <c r="M4192" t="s">
        <v>22644</v>
      </c>
      <c r="N4192" t="s">
        <v>22645</v>
      </c>
    </row>
    <row r="4193" spans="1:14" x14ac:dyDescent="0.2">
      <c r="A4193">
        <v>5025</v>
      </c>
      <c r="B4193" t="s">
        <v>1697</v>
      </c>
      <c r="C4193" t="s">
        <v>23130</v>
      </c>
      <c r="F4193" t="s">
        <v>20169</v>
      </c>
      <c r="G4193" t="s">
        <v>3420</v>
      </c>
      <c r="H4193" t="s">
        <v>22647</v>
      </c>
      <c r="I4193" t="s">
        <v>20396</v>
      </c>
      <c r="J4193" t="s">
        <v>4383</v>
      </c>
      <c r="K4193" t="s">
        <v>12205</v>
      </c>
      <c r="L4193" t="s">
        <v>22648</v>
      </c>
      <c r="M4193" t="s">
        <v>22649</v>
      </c>
      <c r="N4193" t="s">
        <v>22650</v>
      </c>
    </row>
    <row r="4194" spans="1:14" x14ac:dyDescent="0.2">
      <c r="A4194">
        <v>5024</v>
      </c>
      <c r="B4194" t="s">
        <v>1697</v>
      </c>
      <c r="C4194" t="s">
        <v>22653</v>
      </c>
      <c r="I4194" t="s">
        <v>7547</v>
      </c>
      <c r="J4194" t="s">
        <v>4383</v>
      </c>
      <c r="K4194" t="s">
        <v>4150</v>
      </c>
      <c r="L4194" t="s">
        <v>22651</v>
      </c>
      <c r="M4194" t="s">
        <v>22652</v>
      </c>
    </row>
    <row r="4195" spans="1:14" x14ac:dyDescent="0.2">
      <c r="A4195">
        <v>5023</v>
      </c>
      <c r="B4195" t="s">
        <v>1697</v>
      </c>
      <c r="C4195" t="s">
        <v>22656</v>
      </c>
      <c r="F4195" t="s">
        <v>6238</v>
      </c>
      <c r="G4195" t="s">
        <v>21026</v>
      </c>
      <c r="H4195" t="s">
        <v>5269</v>
      </c>
      <c r="I4195" t="s">
        <v>6238</v>
      </c>
      <c r="J4195" t="s">
        <v>4383</v>
      </c>
      <c r="K4195" t="s">
        <v>4150</v>
      </c>
      <c r="L4195" t="s">
        <v>22654</v>
      </c>
      <c r="M4195" t="s">
        <v>22655</v>
      </c>
    </row>
    <row r="4196" spans="1:14" ht="267.75" x14ac:dyDescent="0.2">
      <c r="A4196">
        <v>1079</v>
      </c>
      <c r="B4196" t="s">
        <v>3089</v>
      </c>
      <c r="C4196" t="s">
        <v>5544</v>
      </c>
      <c r="I4196" t="s">
        <v>20316</v>
      </c>
      <c r="J4196" t="s">
        <v>22657</v>
      </c>
      <c r="K4196" t="s">
        <v>12205</v>
      </c>
      <c r="L4196" t="s">
        <v>22658</v>
      </c>
      <c r="M4196" t="s">
        <v>22659</v>
      </c>
      <c r="N4196" s="54" t="s">
        <v>22660</v>
      </c>
    </row>
    <row r="4197" spans="1:14" x14ac:dyDescent="0.2">
      <c r="A4197">
        <v>1075</v>
      </c>
      <c r="B4197" t="s">
        <v>3089</v>
      </c>
      <c r="C4197" t="s">
        <v>22664</v>
      </c>
      <c r="D4197" t="s">
        <v>22661</v>
      </c>
      <c r="F4197" t="s">
        <v>4480</v>
      </c>
      <c r="G4197" t="s">
        <v>21338</v>
      </c>
      <c r="H4197" t="s">
        <v>20738</v>
      </c>
      <c r="I4197" t="s">
        <v>18308</v>
      </c>
      <c r="J4197" t="s">
        <v>4455</v>
      </c>
      <c r="K4197" t="s">
        <v>4150</v>
      </c>
      <c r="L4197" t="s">
        <v>22662</v>
      </c>
      <c r="M4197" t="s">
        <v>22663</v>
      </c>
    </row>
    <row r="4198" spans="1:14" x14ac:dyDescent="0.2">
      <c r="A4198">
        <v>5029</v>
      </c>
      <c r="B4198" t="s">
        <v>1697</v>
      </c>
      <c r="C4198" t="s">
        <v>22668</v>
      </c>
      <c r="D4198" t="s">
        <v>22665</v>
      </c>
      <c r="F4198" t="s">
        <v>4989</v>
      </c>
      <c r="G4198" t="s">
        <v>21387</v>
      </c>
      <c r="H4198" t="s">
        <v>20578</v>
      </c>
      <c r="I4198" t="s">
        <v>17963</v>
      </c>
      <c r="J4198" t="s">
        <v>4455</v>
      </c>
      <c r="K4198" t="s">
        <v>4150</v>
      </c>
      <c r="L4198" t="s">
        <v>22666</v>
      </c>
      <c r="M4198" t="s">
        <v>22667</v>
      </c>
    </row>
    <row r="4199" spans="1:14" x14ac:dyDescent="0.2">
      <c r="A4199">
        <v>5030</v>
      </c>
      <c r="B4199" t="s">
        <v>1697</v>
      </c>
      <c r="C4199" t="s">
        <v>22672</v>
      </c>
      <c r="D4199" t="s">
        <v>22669</v>
      </c>
      <c r="I4199" t="s">
        <v>6272</v>
      </c>
      <c r="J4199" t="s">
        <v>20172</v>
      </c>
      <c r="K4199" t="s">
        <v>4150</v>
      </c>
      <c r="L4199" t="s">
        <v>22670</v>
      </c>
      <c r="M4199" t="s">
        <v>22671</v>
      </c>
    </row>
    <row r="4200" spans="1:14" x14ac:dyDescent="0.2">
      <c r="A4200">
        <v>5038</v>
      </c>
      <c r="B4200" t="s">
        <v>1697</v>
      </c>
      <c r="C4200" t="s">
        <v>22677</v>
      </c>
      <c r="D4200" t="s">
        <v>22673</v>
      </c>
      <c r="F4200" t="s">
        <v>22674</v>
      </c>
      <c r="G4200" t="s">
        <v>20170</v>
      </c>
      <c r="H4200" t="s">
        <v>20542</v>
      </c>
      <c r="K4200" t="s">
        <v>4150</v>
      </c>
      <c r="L4200" t="s">
        <v>22675</v>
      </c>
      <c r="M4200" t="s">
        <v>22676</v>
      </c>
    </row>
    <row r="4201" spans="1:14" x14ac:dyDescent="0.2">
      <c r="A4201">
        <v>5037</v>
      </c>
      <c r="B4201" t="s">
        <v>1697</v>
      </c>
      <c r="C4201" t="s">
        <v>22681</v>
      </c>
      <c r="D4201" t="s">
        <v>22678</v>
      </c>
      <c r="F4201" t="s">
        <v>6238</v>
      </c>
      <c r="G4201" t="s">
        <v>3420</v>
      </c>
      <c r="H4201" t="s">
        <v>20738</v>
      </c>
      <c r="K4201" t="s">
        <v>4150</v>
      </c>
      <c r="L4201" t="s">
        <v>22679</v>
      </c>
      <c r="M4201" t="s">
        <v>22680</v>
      </c>
    </row>
    <row r="4202" spans="1:14" x14ac:dyDescent="0.2">
      <c r="A4202">
        <v>5042</v>
      </c>
      <c r="B4202" t="s">
        <v>1697</v>
      </c>
      <c r="C4202" t="s">
        <v>22684</v>
      </c>
      <c r="I4202" t="s">
        <v>20899</v>
      </c>
      <c r="J4202" t="s">
        <v>4383</v>
      </c>
      <c r="K4202" t="s">
        <v>4150</v>
      </c>
      <c r="L4202" t="s">
        <v>22682</v>
      </c>
      <c r="M4202" t="s">
        <v>22683</v>
      </c>
    </row>
    <row r="4203" spans="1:14" x14ac:dyDescent="0.2">
      <c r="A4203">
        <v>5046</v>
      </c>
      <c r="B4203" t="s">
        <v>1697</v>
      </c>
      <c r="C4203" t="s">
        <v>22689</v>
      </c>
      <c r="D4203" t="s">
        <v>22685</v>
      </c>
      <c r="I4203" t="s">
        <v>22686</v>
      </c>
      <c r="J4203" t="s">
        <v>21867</v>
      </c>
      <c r="K4203" t="s">
        <v>4150</v>
      </c>
      <c r="L4203" t="s">
        <v>22687</v>
      </c>
      <c r="M4203" t="s">
        <v>22688</v>
      </c>
    </row>
    <row r="4204" spans="1:14" x14ac:dyDescent="0.2">
      <c r="A4204">
        <v>5047</v>
      </c>
      <c r="B4204" t="s">
        <v>1697</v>
      </c>
      <c r="C4204" t="s">
        <v>22692</v>
      </c>
      <c r="D4204" t="s">
        <v>5044</v>
      </c>
      <c r="I4204" t="s">
        <v>12075</v>
      </c>
      <c r="J4204" t="s">
        <v>16532</v>
      </c>
      <c r="K4204" t="s">
        <v>4150</v>
      </c>
      <c r="L4204" t="s">
        <v>22690</v>
      </c>
      <c r="M4204" t="s">
        <v>22691</v>
      </c>
    </row>
    <row r="4205" spans="1:14" x14ac:dyDescent="0.2">
      <c r="A4205">
        <v>5043</v>
      </c>
      <c r="B4205" t="s">
        <v>1697</v>
      </c>
      <c r="C4205" t="s">
        <v>22696</v>
      </c>
      <c r="D4205" t="s">
        <v>22693</v>
      </c>
      <c r="I4205" t="s">
        <v>12075</v>
      </c>
      <c r="J4205" t="s">
        <v>4705</v>
      </c>
      <c r="K4205" t="s">
        <v>4150</v>
      </c>
      <c r="L4205" t="s">
        <v>22694</v>
      </c>
      <c r="M4205" t="s">
        <v>22695</v>
      </c>
    </row>
    <row r="4206" spans="1:14" x14ac:dyDescent="0.2">
      <c r="A4206">
        <v>5040</v>
      </c>
      <c r="B4206" t="s">
        <v>1697</v>
      </c>
      <c r="C4206" t="s">
        <v>22699</v>
      </c>
      <c r="D4206" t="s">
        <v>12934</v>
      </c>
      <c r="I4206" t="s">
        <v>6272</v>
      </c>
      <c r="J4206" t="s">
        <v>4705</v>
      </c>
      <c r="K4206" t="s">
        <v>4150</v>
      </c>
      <c r="L4206" t="s">
        <v>22697</v>
      </c>
      <c r="M4206" t="s">
        <v>22698</v>
      </c>
    </row>
    <row r="4207" spans="1:14" x14ac:dyDescent="0.2">
      <c r="A4207">
        <v>5031</v>
      </c>
      <c r="B4207" t="s">
        <v>1697</v>
      </c>
      <c r="C4207" t="s">
        <v>22703</v>
      </c>
      <c r="D4207" t="s">
        <v>10027</v>
      </c>
      <c r="I4207" t="s">
        <v>4761</v>
      </c>
      <c r="J4207" t="s">
        <v>4455</v>
      </c>
      <c r="K4207" t="s">
        <v>4150</v>
      </c>
      <c r="L4207" t="s">
        <v>22700</v>
      </c>
      <c r="M4207" t="s">
        <v>22701</v>
      </c>
      <c r="N4207" t="s">
        <v>22702</v>
      </c>
    </row>
    <row r="4208" spans="1:14" x14ac:dyDescent="0.2">
      <c r="A4208">
        <v>5032</v>
      </c>
      <c r="B4208" t="s">
        <v>1697</v>
      </c>
      <c r="C4208" t="s">
        <v>22708</v>
      </c>
      <c r="D4208" t="s">
        <v>22704</v>
      </c>
      <c r="I4208" t="s">
        <v>5451</v>
      </c>
      <c r="J4208" t="s">
        <v>4455</v>
      </c>
      <c r="K4208" t="s">
        <v>4150</v>
      </c>
      <c r="L4208" t="s">
        <v>22705</v>
      </c>
      <c r="M4208" t="s">
        <v>22706</v>
      </c>
      <c r="N4208" t="s">
        <v>22707</v>
      </c>
    </row>
    <row r="4209" spans="1:14" x14ac:dyDescent="0.2">
      <c r="A4209">
        <v>5033</v>
      </c>
      <c r="B4209" t="s">
        <v>1697</v>
      </c>
      <c r="C4209" t="s">
        <v>22712</v>
      </c>
      <c r="D4209" t="s">
        <v>22709</v>
      </c>
      <c r="I4209" t="s">
        <v>5451</v>
      </c>
      <c r="J4209" t="s">
        <v>4455</v>
      </c>
      <c r="K4209" t="s">
        <v>4150</v>
      </c>
      <c r="L4209" t="s">
        <v>22710</v>
      </c>
      <c r="M4209" t="s">
        <v>22711</v>
      </c>
    </row>
    <row r="4210" spans="1:14" x14ac:dyDescent="0.2">
      <c r="A4210">
        <v>5039</v>
      </c>
      <c r="B4210" t="s">
        <v>1697</v>
      </c>
      <c r="C4210" t="s">
        <v>22716</v>
      </c>
      <c r="D4210" t="s">
        <v>22713</v>
      </c>
      <c r="I4210" t="s">
        <v>6102</v>
      </c>
      <c r="J4210" t="s">
        <v>16532</v>
      </c>
      <c r="K4210" t="s">
        <v>4150</v>
      </c>
      <c r="L4210" t="s">
        <v>22714</v>
      </c>
      <c r="M4210" t="s">
        <v>22715</v>
      </c>
    </row>
    <row r="4211" spans="1:14" x14ac:dyDescent="0.2">
      <c r="A4211">
        <v>5034</v>
      </c>
      <c r="B4211" t="s">
        <v>1697</v>
      </c>
      <c r="C4211" t="s">
        <v>22720</v>
      </c>
      <c r="D4211" t="s">
        <v>22717</v>
      </c>
      <c r="I4211" t="s">
        <v>12075</v>
      </c>
      <c r="J4211" t="s">
        <v>16532</v>
      </c>
      <c r="K4211" t="s">
        <v>4150</v>
      </c>
      <c r="L4211" t="s">
        <v>22718</v>
      </c>
      <c r="M4211" t="s">
        <v>22719</v>
      </c>
    </row>
    <row r="4212" spans="1:14" x14ac:dyDescent="0.2">
      <c r="A4212">
        <v>5491</v>
      </c>
      <c r="B4212" t="s">
        <v>1697</v>
      </c>
      <c r="C4212" t="s">
        <v>22725</v>
      </c>
      <c r="D4212" t="s">
        <v>22721</v>
      </c>
      <c r="I4212" t="s">
        <v>22722</v>
      </c>
      <c r="J4212" t="s">
        <v>4383</v>
      </c>
      <c r="K4212" t="s">
        <v>4150</v>
      </c>
      <c r="L4212" t="s">
        <v>22723</v>
      </c>
      <c r="M4212" t="s">
        <v>22724</v>
      </c>
    </row>
    <row r="4213" spans="1:14" x14ac:dyDescent="0.2">
      <c r="A4213">
        <v>1087</v>
      </c>
      <c r="B4213" t="s">
        <v>1697</v>
      </c>
      <c r="C4213" t="s">
        <v>22731</v>
      </c>
      <c r="D4213" t="s">
        <v>22726</v>
      </c>
      <c r="F4213" t="s">
        <v>22727</v>
      </c>
      <c r="G4213" t="s">
        <v>21026</v>
      </c>
      <c r="H4213" t="s">
        <v>5269</v>
      </c>
      <c r="I4213" t="s">
        <v>6777</v>
      </c>
      <c r="J4213" t="s">
        <v>4383</v>
      </c>
      <c r="K4213" t="s">
        <v>4150</v>
      </c>
      <c r="L4213" t="s">
        <v>22728</v>
      </c>
      <c r="M4213" t="s">
        <v>22729</v>
      </c>
      <c r="N4213" t="s">
        <v>22730</v>
      </c>
    </row>
    <row r="4214" spans="1:14" x14ac:dyDescent="0.2">
      <c r="A4214">
        <v>5050</v>
      </c>
      <c r="B4214" t="s">
        <v>1697</v>
      </c>
      <c r="C4214" t="s">
        <v>22735</v>
      </c>
      <c r="F4214" t="s">
        <v>20881</v>
      </c>
      <c r="G4214" t="s">
        <v>21378</v>
      </c>
      <c r="H4214" t="s">
        <v>20578</v>
      </c>
      <c r="I4214" t="s">
        <v>14542</v>
      </c>
      <c r="J4214" t="s">
        <v>4455</v>
      </c>
      <c r="K4214" t="s">
        <v>4150</v>
      </c>
      <c r="L4214" t="s">
        <v>22732</v>
      </c>
      <c r="M4214" t="s">
        <v>22733</v>
      </c>
      <c r="N4214" t="s">
        <v>22734</v>
      </c>
    </row>
    <row r="4215" spans="1:14" x14ac:dyDescent="0.2">
      <c r="A4215">
        <v>5067</v>
      </c>
      <c r="B4215" t="s">
        <v>1697</v>
      </c>
      <c r="C4215" t="s">
        <v>22738</v>
      </c>
      <c r="I4215" t="s">
        <v>3389</v>
      </c>
      <c r="J4215" t="s">
        <v>20172</v>
      </c>
      <c r="K4215" t="s">
        <v>4150</v>
      </c>
      <c r="L4215" t="s">
        <v>22736</v>
      </c>
      <c r="M4215" t="s">
        <v>22737</v>
      </c>
    </row>
    <row r="4216" spans="1:14" x14ac:dyDescent="0.2">
      <c r="A4216">
        <v>5064</v>
      </c>
      <c r="B4216" t="s">
        <v>1697</v>
      </c>
      <c r="C4216" t="s">
        <v>22741</v>
      </c>
      <c r="D4216" t="s">
        <v>12934</v>
      </c>
      <c r="I4216" t="s">
        <v>20472</v>
      </c>
      <c r="J4216" t="s">
        <v>12196</v>
      </c>
      <c r="K4216" t="s">
        <v>4150</v>
      </c>
      <c r="L4216" t="s">
        <v>22739</v>
      </c>
      <c r="M4216" t="s">
        <v>22740</v>
      </c>
    </row>
    <row r="4217" spans="1:14" x14ac:dyDescent="0.2">
      <c r="A4217">
        <v>5063</v>
      </c>
      <c r="B4217" t="s">
        <v>1697</v>
      </c>
      <c r="C4217" t="s">
        <v>22744</v>
      </c>
      <c r="D4217" t="s">
        <v>12934</v>
      </c>
      <c r="I4217" t="s">
        <v>7547</v>
      </c>
      <c r="J4217" t="s">
        <v>12196</v>
      </c>
      <c r="K4217" t="s">
        <v>4150</v>
      </c>
      <c r="L4217" t="s">
        <v>22742</v>
      </c>
      <c r="M4217" t="s">
        <v>22743</v>
      </c>
    </row>
    <row r="4218" spans="1:14" x14ac:dyDescent="0.2">
      <c r="A4218">
        <v>5057</v>
      </c>
      <c r="B4218" t="s">
        <v>1697</v>
      </c>
      <c r="C4218" t="s">
        <v>22747</v>
      </c>
      <c r="D4218" t="s">
        <v>12934</v>
      </c>
      <c r="I4218" t="s">
        <v>3561</v>
      </c>
      <c r="J4218" t="s">
        <v>4455</v>
      </c>
      <c r="K4218" t="s">
        <v>4150</v>
      </c>
      <c r="L4218" t="s">
        <v>22745</v>
      </c>
      <c r="M4218" t="s">
        <v>22746</v>
      </c>
    </row>
    <row r="4219" spans="1:14" x14ac:dyDescent="0.2">
      <c r="A4219">
        <v>5053</v>
      </c>
      <c r="B4219" t="s">
        <v>1697</v>
      </c>
      <c r="C4219" t="s">
        <v>22751</v>
      </c>
      <c r="D4219" t="s">
        <v>22748</v>
      </c>
      <c r="I4219" t="s">
        <v>3389</v>
      </c>
      <c r="J4219" t="s">
        <v>20172</v>
      </c>
      <c r="K4219" t="s">
        <v>4150</v>
      </c>
      <c r="L4219" t="s">
        <v>22749</v>
      </c>
      <c r="M4219" t="s">
        <v>22750</v>
      </c>
    </row>
    <row r="4220" spans="1:14" x14ac:dyDescent="0.2">
      <c r="A4220">
        <v>5052</v>
      </c>
      <c r="B4220" t="s">
        <v>1697</v>
      </c>
      <c r="C4220" t="s">
        <v>22755</v>
      </c>
      <c r="D4220" t="s">
        <v>5136</v>
      </c>
      <c r="I4220" t="s">
        <v>22752</v>
      </c>
      <c r="J4220" t="s">
        <v>4383</v>
      </c>
      <c r="K4220" t="s">
        <v>4150</v>
      </c>
      <c r="L4220" t="s">
        <v>22753</v>
      </c>
      <c r="M4220" t="s">
        <v>22754</v>
      </c>
    </row>
    <row r="4221" spans="1:14" x14ac:dyDescent="0.2">
      <c r="A4221">
        <v>5060</v>
      </c>
      <c r="B4221" t="s">
        <v>1697</v>
      </c>
      <c r="C4221" t="s">
        <v>22759</v>
      </c>
      <c r="I4221" t="s">
        <v>22756</v>
      </c>
      <c r="J4221" t="s">
        <v>4383</v>
      </c>
      <c r="K4221" t="s">
        <v>4150</v>
      </c>
      <c r="L4221" t="s">
        <v>22757</v>
      </c>
      <c r="M4221" t="s">
        <v>22758</v>
      </c>
    </row>
    <row r="4222" spans="1:14" x14ac:dyDescent="0.2">
      <c r="A4222">
        <v>5055</v>
      </c>
      <c r="B4222" t="s">
        <v>1697</v>
      </c>
      <c r="C4222" t="s">
        <v>22763</v>
      </c>
      <c r="D4222" t="s">
        <v>22760</v>
      </c>
      <c r="I4222" t="s">
        <v>20015</v>
      </c>
      <c r="J4222" t="s">
        <v>20172</v>
      </c>
      <c r="K4222" t="s">
        <v>4150</v>
      </c>
      <c r="L4222" t="s">
        <v>22761</v>
      </c>
      <c r="M4222" t="s">
        <v>22762</v>
      </c>
    </row>
    <row r="4223" spans="1:14" x14ac:dyDescent="0.2">
      <c r="A4223">
        <v>5062</v>
      </c>
      <c r="B4223" t="s">
        <v>1697</v>
      </c>
      <c r="C4223" t="s">
        <v>22767</v>
      </c>
      <c r="D4223" t="s">
        <v>22764</v>
      </c>
      <c r="I4223" t="s">
        <v>20493</v>
      </c>
      <c r="J4223" t="s">
        <v>20172</v>
      </c>
      <c r="K4223" t="s">
        <v>4150</v>
      </c>
      <c r="L4223" t="s">
        <v>22765</v>
      </c>
      <c r="M4223" t="s">
        <v>22766</v>
      </c>
    </row>
    <row r="4224" spans="1:14" x14ac:dyDescent="0.2">
      <c r="A4224">
        <v>5051</v>
      </c>
      <c r="B4224" t="s">
        <v>1697</v>
      </c>
      <c r="C4224" t="s">
        <v>22770</v>
      </c>
      <c r="D4224" t="s">
        <v>5136</v>
      </c>
      <c r="I4224" t="s">
        <v>6272</v>
      </c>
      <c r="J4224" t="s">
        <v>4383</v>
      </c>
      <c r="K4224" t="s">
        <v>4150</v>
      </c>
      <c r="L4224" t="s">
        <v>22768</v>
      </c>
      <c r="M4224" t="s">
        <v>22769</v>
      </c>
    </row>
    <row r="4225" spans="1:14" x14ac:dyDescent="0.2">
      <c r="A4225">
        <v>5061</v>
      </c>
      <c r="B4225" t="s">
        <v>1697</v>
      </c>
      <c r="C4225" t="s">
        <v>22774</v>
      </c>
      <c r="D4225" t="s">
        <v>22771</v>
      </c>
      <c r="I4225" t="s">
        <v>20472</v>
      </c>
      <c r="J4225" t="s">
        <v>4383</v>
      </c>
      <c r="K4225" t="s">
        <v>4150</v>
      </c>
      <c r="L4225" t="s">
        <v>22772</v>
      </c>
      <c r="M4225" t="s">
        <v>22773</v>
      </c>
    </row>
    <row r="4226" spans="1:14" x14ac:dyDescent="0.2">
      <c r="A4226">
        <v>5049</v>
      </c>
      <c r="B4226" t="s">
        <v>1697</v>
      </c>
      <c r="C4226" t="s">
        <v>22778</v>
      </c>
      <c r="D4226" t="s">
        <v>22775</v>
      </c>
      <c r="I4226" t="s">
        <v>3595</v>
      </c>
      <c r="J4226" t="s">
        <v>4383</v>
      </c>
      <c r="K4226" t="s">
        <v>4150</v>
      </c>
      <c r="L4226" t="s">
        <v>22776</v>
      </c>
      <c r="M4226" t="s">
        <v>22777</v>
      </c>
    </row>
    <row r="4227" spans="1:14" x14ac:dyDescent="0.2">
      <c r="A4227">
        <v>1088</v>
      </c>
      <c r="B4227" t="s">
        <v>1697</v>
      </c>
      <c r="C4227" t="s">
        <v>22782</v>
      </c>
      <c r="F4227" t="s">
        <v>22779</v>
      </c>
      <c r="G4227" t="s">
        <v>7763</v>
      </c>
      <c r="H4227" t="s">
        <v>3421</v>
      </c>
      <c r="K4227" t="s">
        <v>3430</v>
      </c>
      <c r="L4227" t="s">
        <v>22780</v>
      </c>
      <c r="M4227" t="s">
        <v>22781</v>
      </c>
    </row>
    <row r="4228" spans="1:14" x14ac:dyDescent="0.2">
      <c r="A4228">
        <v>5048</v>
      </c>
      <c r="B4228" t="s">
        <v>1697</v>
      </c>
      <c r="C4228" t="s">
        <v>22789</v>
      </c>
      <c r="D4228" t="s">
        <v>22783</v>
      </c>
      <c r="F4228" t="s">
        <v>22784</v>
      </c>
      <c r="G4228" t="s">
        <v>21387</v>
      </c>
      <c r="H4228" t="s">
        <v>3421</v>
      </c>
      <c r="I4228" t="s">
        <v>22785</v>
      </c>
      <c r="J4228" t="s">
        <v>22786</v>
      </c>
      <c r="K4228" t="s">
        <v>4150</v>
      </c>
      <c r="L4228" t="s">
        <v>22787</v>
      </c>
      <c r="M4228" t="s">
        <v>22788</v>
      </c>
    </row>
    <row r="4229" spans="1:14" ht="229.5" x14ac:dyDescent="0.2">
      <c r="A4229">
        <v>5059</v>
      </c>
      <c r="B4229" t="s">
        <v>1697</v>
      </c>
      <c r="C4229" t="s">
        <v>22794</v>
      </c>
      <c r="D4229" t="s">
        <v>22790</v>
      </c>
      <c r="I4229" t="s">
        <v>5768</v>
      </c>
      <c r="J4229" t="s">
        <v>20172</v>
      </c>
      <c r="K4229" t="s">
        <v>4150</v>
      </c>
      <c r="L4229" t="s">
        <v>22791</v>
      </c>
      <c r="M4229" t="s">
        <v>22792</v>
      </c>
      <c r="N4229" s="54" t="s">
        <v>22793</v>
      </c>
    </row>
    <row r="4230" spans="1:14" x14ac:dyDescent="0.2">
      <c r="A4230">
        <v>5070</v>
      </c>
      <c r="B4230" t="s">
        <v>1697</v>
      </c>
      <c r="C4230" t="s">
        <v>22798</v>
      </c>
      <c r="D4230" t="s">
        <v>22795</v>
      </c>
      <c r="I4230" t="s">
        <v>7547</v>
      </c>
      <c r="J4230" t="s">
        <v>20172</v>
      </c>
      <c r="K4230" t="s">
        <v>4150</v>
      </c>
      <c r="L4230" t="s">
        <v>22796</v>
      </c>
      <c r="M4230" t="s">
        <v>22797</v>
      </c>
    </row>
    <row r="4231" spans="1:14" x14ac:dyDescent="0.2">
      <c r="A4231">
        <v>5058</v>
      </c>
      <c r="B4231" t="s">
        <v>1697</v>
      </c>
      <c r="C4231" t="s">
        <v>22802</v>
      </c>
      <c r="D4231" t="s">
        <v>22799</v>
      </c>
      <c r="I4231" t="s">
        <v>5345</v>
      </c>
      <c r="J4231" t="s">
        <v>4383</v>
      </c>
      <c r="K4231" t="s">
        <v>4150</v>
      </c>
      <c r="L4231" t="s">
        <v>22800</v>
      </c>
      <c r="M4231" t="s">
        <v>22801</v>
      </c>
    </row>
    <row r="4232" spans="1:14" x14ac:dyDescent="0.2">
      <c r="A4232">
        <v>5056</v>
      </c>
      <c r="B4232" t="s">
        <v>1697</v>
      </c>
      <c r="C4232" t="s">
        <v>22805</v>
      </c>
      <c r="I4232" t="s">
        <v>20899</v>
      </c>
      <c r="J4232" t="s">
        <v>20172</v>
      </c>
      <c r="K4232" t="s">
        <v>4150</v>
      </c>
      <c r="L4232" t="s">
        <v>22803</v>
      </c>
      <c r="M4232" t="s">
        <v>22804</v>
      </c>
    </row>
    <row r="4233" spans="1:14" x14ac:dyDescent="0.2">
      <c r="A4233">
        <v>5054</v>
      </c>
      <c r="B4233" t="s">
        <v>1697</v>
      </c>
      <c r="C4233" t="s">
        <v>22808</v>
      </c>
      <c r="I4233" t="s">
        <v>4149</v>
      </c>
      <c r="J4233" t="s">
        <v>16532</v>
      </c>
      <c r="K4233" t="s">
        <v>4150</v>
      </c>
      <c r="L4233" t="s">
        <v>22806</v>
      </c>
      <c r="M4233" t="s">
        <v>22807</v>
      </c>
    </row>
    <row r="4234" spans="1:14" x14ac:dyDescent="0.2">
      <c r="A4234">
        <v>5080</v>
      </c>
      <c r="B4234" t="s">
        <v>1697</v>
      </c>
      <c r="C4234" t="s">
        <v>4978</v>
      </c>
      <c r="D4234" t="s">
        <v>22809</v>
      </c>
      <c r="I4234" t="s">
        <v>6088</v>
      </c>
      <c r="J4234" t="s">
        <v>20172</v>
      </c>
      <c r="K4234" t="s">
        <v>4150</v>
      </c>
      <c r="L4234" t="s">
        <v>22810</v>
      </c>
      <c r="M4234" t="s">
        <v>22811</v>
      </c>
    </row>
    <row r="4235" spans="1:14" x14ac:dyDescent="0.2">
      <c r="A4235">
        <v>5082</v>
      </c>
      <c r="B4235" t="s">
        <v>1697</v>
      </c>
      <c r="C4235" t="s">
        <v>22815</v>
      </c>
      <c r="D4235" t="s">
        <v>22812</v>
      </c>
      <c r="I4235" t="s">
        <v>6238</v>
      </c>
      <c r="J4235" t="s">
        <v>22657</v>
      </c>
      <c r="K4235" t="s">
        <v>4150</v>
      </c>
      <c r="L4235" t="s">
        <v>22813</v>
      </c>
      <c r="M4235" t="s">
        <v>22814</v>
      </c>
    </row>
    <row r="4236" spans="1:14" x14ac:dyDescent="0.2">
      <c r="A4236">
        <v>5078</v>
      </c>
      <c r="B4236" t="s">
        <v>1697</v>
      </c>
      <c r="C4236" t="s">
        <v>22818</v>
      </c>
      <c r="I4236" t="s">
        <v>20899</v>
      </c>
      <c r="J4236" t="s">
        <v>20172</v>
      </c>
      <c r="K4236" t="s">
        <v>4150</v>
      </c>
      <c r="L4236" t="s">
        <v>22816</v>
      </c>
      <c r="M4236" t="s">
        <v>22817</v>
      </c>
    </row>
    <row r="4237" spans="1:14" x14ac:dyDescent="0.2">
      <c r="A4237">
        <v>5066</v>
      </c>
      <c r="B4237" t="s">
        <v>1697</v>
      </c>
      <c r="C4237" t="s">
        <v>22821</v>
      </c>
      <c r="D4237" t="s">
        <v>12930</v>
      </c>
      <c r="I4237" t="s">
        <v>5345</v>
      </c>
      <c r="J4237" t="s">
        <v>4383</v>
      </c>
      <c r="K4237" t="s">
        <v>4150</v>
      </c>
      <c r="L4237" t="s">
        <v>22819</v>
      </c>
      <c r="M4237" t="s">
        <v>22820</v>
      </c>
    </row>
    <row r="4238" spans="1:14" x14ac:dyDescent="0.2">
      <c r="A4238">
        <v>5074</v>
      </c>
      <c r="B4238" t="s">
        <v>1697</v>
      </c>
      <c r="C4238" t="s">
        <v>22824</v>
      </c>
      <c r="D4238" t="s">
        <v>4997</v>
      </c>
      <c r="F4238" t="s">
        <v>15181</v>
      </c>
      <c r="G4238" t="s">
        <v>22461</v>
      </c>
      <c r="H4238" t="s">
        <v>3421</v>
      </c>
      <c r="K4238" t="s">
        <v>5005</v>
      </c>
      <c r="L4238" t="s">
        <v>22822</v>
      </c>
      <c r="M4238" t="s">
        <v>22823</v>
      </c>
    </row>
    <row r="4239" spans="1:14" x14ac:dyDescent="0.2">
      <c r="A4239">
        <v>5077</v>
      </c>
      <c r="B4239" t="s">
        <v>1697</v>
      </c>
      <c r="C4239" t="s">
        <v>22827</v>
      </c>
      <c r="D4239" t="s">
        <v>22825</v>
      </c>
      <c r="I4239" t="s">
        <v>20396</v>
      </c>
      <c r="J4239" t="s">
        <v>4383</v>
      </c>
      <c r="K4239" t="s">
        <v>12205</v>
      </c>
      <c r="L4239" t="s">
        <v>22826</v>
      </c>
      <c r="M4239" t="s">
        <v>7340</v>
      </c>
    </row>
    <row r="4240" spans="1:14" ht="165.75" x14ac:dyDescent="0.2">
      <c r="A4240">
        <v>5069</v>
      </c>
      <c r="B4240" t="s">
        <v>1697</v>
      </c>
      <c r="C4240" t="s">
        <v>22832</v>
      </c>
      <c r="D4240" t="s">
        <v>22828</v>
      </c>
      <c r="I4240" t="s">
        <v>20344</v>
      </c>
      <c r="J4240" t="s">
        <v>7080</v>
      </c>
      <c r="K4240" t="s">
        <v>12205</v>
      </c>
      <c r="L4240" t="s">
        <v>22829</v>
      </c>
      <c r="M4240" t="s">
        <v>22830</v>
      </c>
      <c r="N4240" s="54" t="s">
        <v>22831</v>
      </c>
    </row>
    <row r="4241" spans="1:14" x14ac:dyDescent="0.2">
      <c r="A4241">
        <v>5065</v>
      </c>
      <c r="B4241" t="s">
        <v>1697</v>
      </c>
      <c r="C4241" t="s">
        <v>22836</v>
      </c>
      <c r="D4241" t="s">
        <v>22833</v>
      </c>
      <c r="I4241" t="s">
        <v>4482</v>
      </c>
      <c r="J4241" t="s">
        <v>4455</v>
      </c>
      <c r="K4241" t="s">
        <v>4150</v>
      </c>
      <c r="L4241" t="s">
        <v>22834</v>
      </c>
      <c r="M4241" t="s">
        <v>22835</v>
      </c>
    </row>
    <row r="4242" spans="1:14" x14ac:dyDescent="0.2">
      <c r="A4242">
        <v>5073</v>
      </c>
      <c r="B4242" t="s">
        <v>1697</v>
      </c>
      <c r="C4242" t="s">
        <v>22841</v>
      </c>
      <c r="D4242" t="s">
        <v>22837</v>
      </c>
      <c r="I4242" t="s">
        <v>4482</v>
      </c>
      <c r="J4242" t="s">
        <v>22838</v>
      </c>
      <c r="K4242" t="s">
        <v>4150</v>
      </c>
      <c r="L4242" t="s">
        <v>22839</v>
      </c>
      <c r="M4242" t="s">
        <v>22840</v>
      </c>
    </row>
    <row r="4243" spans="1:14" ht="280.5" x14ac:dyDescent="0.2">
      <c r="A4243">
        <v>5072</v>
      </c>
      <c r="B4243" t="s">
        <v>1697</v>
      </c>
      <c r="C4243" t="s">
        <v>22846</v>
      </c>
      <c r="D4243" t="s">
        <v>22842</v>
      </c>
      <c r="I4243" t="s">
        <v>21181</v>
      </c>
      <c r="J4243" t="s">
        <v>22657</v>
      </c>
      <c r="K4243" t="s">
        <v>12205</v>
      </c>
      <c r="L4243" t="s">
        <v>22843</v>
      </c>
      <c r="M4243" t="s">
        <v>22844</v>
      </c>
      <c r="N4243" s="54" t="s">
        <v>22845</v>
      </c>
    </row>
    <row r="4244" spans="1:14" ht="229.5" x14ac:dyDescent="0.2">
      <c r="A4244">
        <v>5071</v>
      </c>
      <c r="B4244" t="s">
        <v>1697</v>
      </c>
      <c r="C4244" t="s">
        <v>22852</v>
      </c>
      <c r="D4244" t="s">
        <v>22847</v>
      </c>
      <c r="I4244" t="s">
        <v>22848</v>
      </c>
      <c r="J4244" t="s">
        <v>12196</v>
      </c>
      <c r="K4244" t="s">
        <v>4573</v>
      </c>
      <c r="L4244" t="s">
        <v>22849</v>
      </c>
      <c r="M4244" t="s">
        <v>22850</v>
      </c>
      <c r="N4244" s="54" t="s">
        <v>22851</v>
      </c>
    </row>
    <row r="4245" spans="1:14" x14ac:dyDescent="0.2">
      <c r="A4245">
        <v>1089</v>
      </c>
      <c r="B4245" t="s">
        <v>1697</v>
      </c>
      <c r="C4245" t="s">
        <v>22857</v>
      </c>
      <c r="I4245" t="s">
        <v>22853</v>
      </c>
      <c r="J4245" t="s">
        <v>4383</v>
      </c>
      <c r="K4245" t="s">
        <v>4150</v>
      </c>
      <c r="L4245" t="s">
        <v>22854</v>
      </c>
      <c r="M4245" t="s">
        <v>22855</v>
      </c>
      <c r="N4245" t="s">
        <v>22856</v>
      </c>
    </row>
    <row r="4246" spans="1:14" x14ac:dyDescent="0.2">
      <c r="A4246">
        <v>5076</v>
      </c>
      <c r="B4246" t="s">
        <v>1697</v>
      </c>
      <c r="C4246" t="s">
        <v>22862</v>
      </c>
      <c r="D4246" t="s">
        <v>12934</v>
      </c>
      <c r="I4246" t="s">
        <v>22858</v>
      </c>
      <c r="J4246" t="s">
        <v>22859</v>
      </c>
      <c r="K4246" t="s">
        <v>4107</v>
      </c>
      <c r="L4246" t="s">
        <v>22860</v>
      </c>
      <c r="M4246" t="s">
        <v>22861</v>
      </c>
    </row>
    <row r="4247" spans="1:14" x14ac:dyDescent="0.2">
      <c r="A4247">
        <v>5075</v>
      </c>
      <c r="B4247" t="s">
        <v>1697</v>
      </c>
      <c r="C4247" t="s">
        <v>22865</v>
      </c>
      <c r="I4247" t="s">
        <v>5345</v>
      </c>
      <c r="J4247" t="s">
        <v>20172</v>
      </c>
      <c r="K4247" t="s">
        <v>4150</v>
      </c>
      <c r="L4247" t="s">
        <v>22863</v>
      </c>
      <c r="M4247" t="s">
        <v>22864</v>
      </c>
    </row>
    <row r="4248" spans="1:14" x14ac:dyDescent="0.2">
      <c r="A4248">
        <v>5176</v>
      </c>
      <c r="B4248" t="s">
        <v>1697</v>
      </c>
      <c r="C4248" t="s">
        <v>22868</v>
      </c>
      <c r="D4248" t="s">
        <v>22866</v>
      </c>
      <c r="F4248" t="s">
        <v>4594</v>
      </c>
      <c r="G4248" t="s">
        <v>21026</v>
      </c>
      <c r="H4248" t="s">
        <v>5269</v>
      </c>
      <c r="I4248" t="s">
        <v>18276</v>
      </c>
      <c r="J4248" t="s">
        <v>20172</v>
      </c>
      <c r="K4248" t="s">
        <v>4150</v>
      </c>
      <c r="L4248" t="s">
        <v>22867</v>
      </c>
      <c r="M4248" t="s">
        <v>15998</v>
      </c>
    </row>
    <row r="4249" spans="1:14" x14ac:dyDescent="0.2">
      <c r="A4249">
        <v>5083</v>
      </c>
      <c r="B4249" t="s">
        <v>1697</v>
      </c>
      <c r="C4249" t="s">
        <v>22871</v>
      </c>
      <c r="D4249" t="s">
        <v>4997</v>
      </c>
      <c r="I4249" t="s">
        <v>4761</v>
      </c>
      <c r="J4249" t="s">
        <v>4383</v>
      </c>
      <c r="K4249" t="s">
        <v>4150</v>
      </c>
      <c r="L4249" t="s">
        <v>22869</v>
      </c>
      <c r="M4249" t="s">
        <v>22870</v>
      </c>
    </row>
    <row r="4250" spans="1:14" x14ac:dyDescent="0.2">
      <c r="A4250">
        <v>1090</v>
      </c>
      <c r="B4250" t="s">
        <v>1697</v>
      </c>
      <c r="C4250" t="s">
        <v>22874</v>
      </c>
      <c r="D4250" t="s">
        <v>4997</v>
      </c>
      <c r="I4250" t="s">
        <v>4761</v>
      </c>
      <c r="J4250" t="s">
        <v>4455</v>
      </c>
      <c r="K4250" t="s">
        <v>4150</v>
      </c>
      <c r="L4250" t="s">
        <v>22872</v>
      </c>
      <c r="M4250" t="s">
        <v>22873</v>
      </c>
    </row>
    <row r="4251" spans="1:14" x14ac:dyDescent="0.2">
      <c r="A4251">
        <v>5081</v>
      </c>
      <c r="B4251" t="s">
        <v>1697</v>
      </c>
      <c r="C4251" t="s">
        <v>22878</v>
      </c>
      <c r="D4251" t="s">
        <v>3655</v>
      </c>
      <c r="I4251" t="s">
        <v>22875</v>
      </c>
      <c r="J4251" t="s">
        <v>22876</v>
      </c>
      <c r="K4251" t="s">
        <v>4150</v>
      </c>
      <c r="L4251" t="s">
        <v>22877</v>
      </c>
      <c r="M4251" t="s">
        <v>4792</v>
      </c>
    </row>
    <row r="4252" spans="1:14" x14ac:dyDescent="0.2">
      <c r="A4252">
        <v>5169</v>
      </c>
      <c r="B4252" t="s">
        <v>1697</v>
      </c>
      <c r="C4252" t="s">
        <v>22882</v>
      </c>
      <c r="I4252" t="s">
        <v>22879</v>
      </c>
      <c r="J4252" t="s">
        <v>22438</v>
      </c>
      <c r="K4252" t="s">
        <v>4150</v>
      </c>
      <c r="L4252" t="s">
        <v>22880</v>
      </c>
      <c r="M4252" t="s">
        <v>22881</v>
      </c>
    </row>
    <row r="4253" spans="1:14" x14ac:dyDescent="0.2">
      <c r="A4253">
        <v>5079</v>
      </c>
      <c r="B4253" t="s">
        <v>1697</v>
      </c>
      <c r="C4253" t="s">
        <v>23131</v>
      </c>
      <c r="D4253" t="s">
        <v>22883</v>
      </c>
      <c r="E4253" t="s">
        <v>20879</v>
      </c>
      <c r="F4253" t="s">
        <v>22884</v>
      </c>
      <c r="G4253" t="s">
        <v>20170</v>
      </c>
      <c r="H4253" t="s">
        <v>22885</v>
      </c>
      <c r="K4253" t="s">
        <v>4150</v>
      </c>
      <c r="L4253" t="s">
        <v>22886</v>
      </c>
      <c r="M4253" t="s">
        <v>22887</v>
      </c>
    </row>
    <row r="4254" spans="1:14" x14ac:dyDescent="0.2">
      <c r="A4254">
        <v>5192</v>
      </c>
      <c r="B4254" t="s">
        <v>1697</v>
      </c>
      <c r="C4254" t="s">
        <v>22891</v>
      </c>
      <c r="D4254" s="543" t="s">
        <v>22888</v>
      </c>
      <c r="E4254" s="543" t="s">
        <v>23027</v>
      </c>
      <c r="I4254" t="s">
        <v>7809</v>
      </c>
      <c r="J4254" t="s">
        <v>12196</v>
      </c>
      <c r="K4254" t="s">
        <v>4150</v>
      </c>
      <c r="L4254" t="s">
        <v>22889</v>
      </c>
      <c r="M4254" t="s">
        <v>22890</v>
      </c>
    </row>
    <row r="4255" spans="1:14" x14ac:dyDescent="0.2">
      <c r="A4255">
        <v>5197</v>
      </c>
      <c r="B4255" t="s">
        <v>1697</v>
      </c>
      <c r="C4255" t="s">
        <v>22894</v>
      </c>
      <c r="I4255" t="s">
        <v>18225</v>
      </c>
      <c r="J4255" t="s">
        <v>20172</v>
      </c>
      <c r="K4255" t="s">
        <v>4150</v>
      </c>
      <c r="L4255" t="s">
        <v>22892</v>
      </c>
      <c r="M4255" t="s">
        <v>22893</v>
      </c>
    </row>
    <row r="4256" spans="1:14" x14ac:dyDescent="0.2">
      <c r="A4256">
        <v>5199</v>
      </c>
      <c r="B4256" t="s">
        <v>1697</v>
      </c>
      <c r="C4256" t="s">
        <v>22899</v>
      </c>
      <c r="D4256" t="s">
        <v>22895</v>
      </c>
      <c r="I4256" t="s">
        <v>22896</v>
      </c>
      <c r="J4256" t="s">
        <v>4383</v>
      </c>
      <c r="K4256" t="s">
        <v>4150</v>
      </c>
      <c r="L4256" t="s">
        <v>22897</v>
      </c>
      <c r="M4256" t="s">
        <v>22898</v>
      </c>
    </row>
    <row r="4257" spans="1:13" x14ac:dyDescent="0.2">
      <c r="A4257">
        <v>5087</v>
      </c>
      <c r="B4257" t="s">
        <v>1697</v>
      </c>
      <c r="C4257" t="s">
        <v>22902</v>
      </c>
      <c r="I4257" t="s">
        <v>5013</v>
      </c>
      <c r="J4257" t="s">
        <v>20172</v>
      </c>
      <c r="K4257" t="s">
        <v>4150</v>
      </c>
      <c r="L4257" t="s">
        <v>22900</v>
      </c>
      <c r="M4257" t="s">
        <v>22901</v>
      </c>
    </row>
    <row r="4258" spans="1:13" x14ac:dyDescent="0.2">
      <c r="A4258">
        <v>5084</v>
      </c>
      <c r="B4258" t="s">
        <v>1697</v>
      </c>
      <c r="C4258" t="s">
        <v>22906</v>
      </c>
      <c r="D4258" t="s">
        <v>22903</v>
      </c>
      <c r="I4258" t="s">
        <v>5013</v>
      </c>
      <c r="J4258" t="s">
        <v>4383</v>
      </c>
      <c r="K4258" t="s">
        <v>4150</v>
      </c>
      <c r="L4258" t="s">
        <v>22904</v>
      </c>
      <c r="M4258" t="s">
        <v>22905</v>
      </c>
    </row>
    <row r="4259" spans="1:13" x14ac:dyDescent="0.2">
      <c r="A4259">
        <v>5089</v>
      </c>
      <c r="B4259" t="s">
        <v>1697</v>
      </c>
      <c r="C4259" t="s">
        <v>22910</v>
      </c>
      <c r="D4259" t="s">
        <v>22907</v>
      </c>
      <c r="I4259" t="s">
        <v>5345</v>
      </c>
      <c r="J4259" t="s">
        <v>4383</v>
      </c>
      <c r="K4259" t="s">
        <v>4150</v>
      </c>
      <c r="L4259" t="s">
        <v>22908</v>
      </c>
      <c r="M4259" t="s">
        <v>22909</v>
      </c>
    </row>
    <row r="4260" spans="1:13" x14ac:dyDescent="0.2">
      <c r="A4260">
        <v>5094</v>
      </c>
      <c r="B4260" t="s">
        <v>1697</v>
      </c>
      <c r="C4260" t="s">
        <v>22914</v>
      </c>
      <c r="D4260" t="s">
        <v>22911</v>
      </c>
      <c r="I4260" t="s">
        <v>6102</v>
      </c>
      <c r="J4260" t="s">
        <v>16532</v>
      </c>
      <c r="K4260" t="s">
        <v>4150</v>
      </c>
      <c r="L4260" t="s">
        <v>22912</v>
      </c>
      <c r="M4260" t="s">
        <v>22913</v>
      </c>
    </row>
    <row r="4261" spans="1:13" x14ac:dyDescent="0.2">
      <c r="A4261">
        <v>5088</v>
      </c>
      <c r="B4261" t="s">
        <v>1697</v>
      </c>
      <c r="C4261" t="s">
        <v>22917</v>
      </c>
      <c r="I4261" t="s">
        <v>4482</v>
      </c>
      <c r="J4261" t="s">
        <v>20172</v>
      </c>
      <c r="K4261" t="s">
        <v>4150</v>
      </c>
      <c r="L4261" t="s">
        <v>22915</v>
      </c>
      <c r="M4261" t="s">
        <v>22916</v>
      </c>
    </row>
    <row r="4262" spans="1:13" x14ac:dyDescent="0.2">
      <c r="A4262">
        <v>1095</v>
      </c>
      <c r="B4262" t="s">
        <v>1697</v>
      </c>
      <c r="C4262" t="s">
        <v>22920</v>
      </c>
      <c r="D4262" t="s">
        <v>22918</v>
      </c>
      <c r="F4262" t="s">
        <v>21239</v>
      </c>
      <c r="G4262" t="s">
        <v>3420</v>
      </c>
      <c r="H4262" t="s">
        <v>21930</v>
      </c>
      <c r="I4262" t="s">
        <v>22686</v>
      </c>
      <c r="J4262" t="s">
        <v>21867</v>
      </c>
      <c r="K4262" t="s">
        <v>4150</v>
      </c>
      <c r="L4262" t="s">
        <v>12192</v>
      </c>
      <c r="M4262" t="s">
        <v>22919</v>
      </c>
    </row>
    <row r="4263" spans="1:13" x14ac:dyDescent="0.2">
      <c r="A4263">
        <v>5095</v>
      </c>
      <c r="B4263" t="s">
        <v>1697</v>
      </c>
      <c r="C4263" t="s">
        <v>22924</v>
      </c>
      <c r="D4263" t="s">
        <v>22921</v>
      </c>
      <c r="I4263" t="s">
        <v>4149</v>
      </c>
      <c r="J4263" t="s">
        <v>16532</v>
      </c>
      <c r="K4263" t="s">
        <v>4150</v>
      </c>
      <c r="L4263" t="s">
        <v>22922</v>
      </c>
      <c r="M4263" t="s">
        <v>22923</v>
      </c>
    </row>
    <row r="4264" spans="1:13" x14ac:dyDescent="0.2">
      <c r="A4264">
        <v>5091</v>
      </c>
      <c r="B4264" t="s">
        <v>1697</v>
      </c>
      <c r="C4264" t="s">
        <v>23132</v>
      </c>
      <c r="D4264" t="s">
        <v>22925</v>
      </c>
      <c r="I4264" t="s">
        <v>22926</v>
      </c>
      <c r="J4264" t="s">
        <v>21867</v>
      </c>
      <c r="K4264" t="s">
        <v>4150</v>
      </c>
      <c r="L4264" t="s">
        <v>22927</v>
      </c>
      <c r="M4264" t="s">
        <v>22928</v>
      </c>
    </row>
    <row r="4265" spans="1:13" x14ac:dyDescent="0.2">
      <c r="A4265">
        <v>5086</v>
      </c>
      <c r="B4265" t="s">
        <v>1697</v>
      </c>
      <c r="C4265" t="s">
        <v>23095</v>
      </c>
      <c r="D4265" t="s">
        <v>22941</v>
      </c>
    </row>
    <row r="4266" spans="1:13" x14ac:dyDescent="0.2">
      <c r="A4266">
        <v>5085</v>
      </c>
      <c r="B4266" t="s">
        <v>1697</v>
      </c>
      <c r="C4266" t="s">
        <v>22968</v>
      </c>
      <c r="D4266" t="s">
        <v>22949</v>
      </c>
    </row>
    <row r="4267" spans="1:13" x14ac:dyDescent="0.2">
      <c r="A4267">
        <v>5168</v>
      </c>
      <c r="B4267" t="s">
        <v>1697</v>
      </c>
      <c r="C4267" t="s">
        <v>23050</v>
      </c>
      <c r="D4267" t="s">
        <v>22962</v>
      </c>
    </row>
    <row r="4268" spans="1:13" x14ac:dyDescent="0.2">
      <c r="A4268">
        <v>5096</v>
      </c>
      <c r="B4268" t="s">
        <v>1697</v>
      </c>
      <c r="C4268" t="s">
        <v>23133</v>
      </c>
      <c r="D4268" t="s">
        <v>22883</v>
      </c>
    </row>
    <row r="4269" spans="1:13" x14ac:dyDescent="0.2">
      <c r="A4269">
        <v>5093</v>
      </c>
      <c r="B4269" t="s">
        <v>1697</v>
      </c>
      <c r="C4269" t="s">
        <v>23134</v>
      </c>
    </row>
    <row r="4270" spans="1:13" x14ac:dyDescent="0.2">
      <c r="A4270">
        <v>5153</v>
      </c>
      <c r="B4270" t="s">
        <v>1697</v>
      </c>
      <c r="C4270" t="s">
        <v>22973</v>
      </c>
    </row>
    <row r="4271" spans="1:13" x14ac:dyDescent="0.2">
      <c r="A4271">
        <v>5179</v>
      </c>
      <c r="B4271" t="s">
        <v>1697</v>
      </c>
      <c r="C4271" t="s">
        <v>23135</v>
      </c>
    </row>
    <row r="4272" spans="1:13" x14ac:dyDescent="0.2">
      <c r="A4272">
        <v>5092</v>
      </c>
      <c r="B4272" t="s">
        <v>1697</v>
      </c>
      <c r="C4272" t="s">
        <v>23016</v>
      </c>
      <c r="D4272" t="s">
        <v>22970</v>
      </c>
    </row>
    <row r="4273" spans="1:4" x14ac:dyDescent="0.2">
      <c r="A4273">
        <v>5170</v>
      </c>
      <c r="B4273" t="s">
        <v>1697</v>
      </c>
      <c r="C4273" t="s">
        <v>23020</v>
      </c>
    </row>
    <row r="4274" spans="1:4" x14ac:dyDescent="0.2">
      <c r="A4274">
        <v>5175</v>
      </c>
      <c r="B4274" t="s">
        <v>1697</v>
      </c>
      <c r="C4274" t="s">
        <v>20725</v>
      </c>
      <c r="D4274" t="s">
        <v>22974</v>
      </c>
    </row>
    <row r="4275" spans="1:4" x14ac:dyDescent="0.2">
      <c r="A4275">
        <v>5183</v>
      </c>
      <c r="B4275" t="s">
        <v>1697</v>
      </c>
      <c r="C4275" t="s">
        <v>23136</v>
      </c>
      <c r="D4275" t="s">
        <v>22975</v>
      </c>
    </row>
    <row r="4276" spans="1:4" x14ac:dyDescent="0.2">
      <c r="A4276">
        <v>5098</v>
      </c>
      <c r="B4276" t="s">
        <v>1697</v>
      </c>
      <c r="C4276" t="s">
        <v>23137</v>
      </c>
    </row>
    <row r="4277" spans="1:4" x14ac:dyDescent="0.2">
      <c r="A4277">
        <v>5210</v>
      </c>
      <c r="B4277" t="s">
        <v>1697</v>
      </c>
      <c r="C4277" t="s">
        <v>23052</v>
      </c>
      <c r="D4277" t="s">
        <v>23010</v>
      </c>
    </row>
    <row r="4278" spans="1:4" x14ac:dyDescent="0.2">
      <c r="A4278">
        <v>5097</v>
      </c>
      <c r="B4278" t="s">
        <v>1697</v>
      </c>
      <c r="C4278" t="s">
        <v>22972</v>
      </c>
      <c r="D4278" t="s">
        <v>23013</v>
      </c>
    </row>
    <row r="4279" spans="1:4" x14ac:dyDescent="0.2">
      <c r="A4279">
        <v>1122</v>
      </c>
      <c r="B4279" t="s">
        <v>1697</v>
      </c>
      <c r="C4279" t="s">
        <v>22948</v>
      </c>
      <c r="D4279" t="s">
        <v>23017</v>
      </c>
    </row>
    <row r="4280" spans="1:4" x14ac:dyDescent="0.2">
      <c r="A4280">
        <v>1200</v>
      </c>
      <c r="B4280" t="s">
        <v>1697</v>
      </c>
      <c r="C4280" t="s">
        <v>23029</v>
      </c>
      <c r="D4280" t="s">
        <v>23019</v>
      </c>
    </row>
    <row r="4281" spans="1:4" x14ac:dyDescent="0.2">
      <c r="A4281">
        <v>5400</v>
      </c>
      <c r="B4281" t="s">
        <v>1697</v>
      </c>
      <c r="C4281" t="s">
        <v>23018</v>
      </c>
      <c r="D4281" t="s">
        <v>23021</v>
      </c>
    </row>
    <row r="4282" spans="1:4" x14ac:dyDescent="0.2">
      <c r="A4282">
        <v>5196</v>
      </c>
      <c r="B4282" t="s">
        <v>1697</v>
      </c>
      <c r="C4282" t="s">
        <v>23138</v>
      </c>
      <c r="D4282" t="s">
        <v>23023</v>
      </c>
    </row>
    <row r="4283" spans="1:4" x14ac:dyDescent="0.2">
      <c r="A4283">
        <v>5190</v>
      </c>
      <c r="B4283" t="s">
        <v>1697</v>
      </c>
      <c r="C4283" t="s">
        <v>22977</v>
      </c>
    </row>
    <row r="4284" spans="1:4" x14ac:dyDescent="0.2">
      <c r="A4284">
        <v>5189</v>
      </c>
      <c r="B4284" t="s">
        <v>1697</v>
      </c>
      <c r="C4284" t="s">
        <v>23139</v>
      </c>
      <c r="D4284" t="s">
        <v>23031</v>
      </c>
    </row>
    <row r="4285" spans="1:4" x14ac:dyDescent="0.2">
      <c r="A4285">
        <v>5177</v>
      </c>
      <c r="B4285" t="s">
        <v>1697</v>
      </c>
      <c r="C4285" t="s">
        <v>23014</v>
      </c>
    </row>
    <row r="4286" spans="1:4" x14ac:dyDescent="0.2">
      <c r="A4286">
        <v>1094</v>
      </c>
      <c r="B4286" t="s">
        <v>1697</v>
      </c>
      <c r="C4286" t="s">
        <v>23048</v>
      </c>
    </row>
    <row r="4287" spans="1:4" x14ac:dyDescent="0.2">
      <c r="A4287">
        <v>5434</v>
      </c>
      <c r="B4287" t="s">
        <v>1697</v>
      </c>
      <c r="C4287" t="s">
        <v>23140</v>
      </c>
    </row>
    <row r="4288" spans="1:4" x14ac:dyDescent="0.2">
      <c r="A4288">
        <v>5424</v>
      </c>
      <c r="B4288" t="s">
        <v>1697</v>
      </c>
      <c r="C4288" t="s">
        <v>23141</v>
      </c>
      <c r="D4288" t="s">
        <v>23049</v>
      </c>
    </row>
    <row r="4289" spans="1:4" x14ac:dyDescent="0.2">
      <c r="A4289">
        <v>5399</v>
      </c>
      <c r="B4289" t="s">
        <v>1697</v>
      </c>
      <c r="C4289" t="s">
        <v>23142</v>
      </c>
    </row>
    <row r="4290" spans="1:4" x14ac:dyDescent="0.2">
      <c r="A4290">
        <v>5397</v>
      </c>
      <c r="B4290" t="s">
        <v>1697</v>
      </c>
      <c r="C4290" t="s">
        <v>23060</v>
      </c>
      <c r="D4290" t="s">
        <v>23051</v>
      </c>
    </row>
    <row r="4291" spans="1:4" x14ac:dyDescent="0.2">
      <c r="A4291">
        <v>1093</v>
      </c>
      <c r="B4291" t="s">
        <v>1697</v>
      </c>
      <c r="C4291" t="s">
        <v>22969</v>
      </c>
      <c r="D4291" t="s">
        <v>23053</v>
      </c>
    </row>
    <row r="4292" spans="1:4" x14ac:dyDescent="0.2">
      <c r="A4292">
        <v>1091</v>
      </c>
      <c r="B4292" t="s">
        <v>1697</v>
      </c>
      <c r="C4292" t="s">
        <v>23143</v>
      </c>
      <c r="D4292" t="s">
        <v>23055</v>
      </c>
    </row>
    <row r="4293" spans="1:4" x14ac:dyDescent="0.2">
      <c r="A4293">
        <v>5436</v>
      </c>
      <c r="B4293" t="s">
        <v>1697</v>
      </c>
      <c r="C4293" t="s">
        <v>23144</v>
      </c>
      <c r="D4293" t="s">
        <v>23057</v>
      </c>
    </row>
    <row r="4294" spans="1:4" x14ac:dyDescent="0.2">
      <c r="B4294" t="s">
        <v>1697</v>
      </c>
      <c r="C4294" t="s">
        <v>9409</v>
      </c>
      <c r="D4294" t="s">
        <v>23061</v>
      </c>
    </row>
    <row r="4295" spans="1:4" x14ac:dyDescent="0.2">
      <c r="A4295">
        <v>5435</v>
      </c>
      <c r="B4295" t="s">
        <v>1697</v>
      </c>
      <c r="C4295" t="s">
        <v>23145</v>
      </c>
      <c r="D4295" t="s">
        <v>23064</v>
      </c>
    </row>
    <row r="4296" spans="1:4" x14ac:dyDescent="0.2">
      <c r="A4296">
        <v>1096</v>
      </c>
      <c r="B4296" t="s">
        <v>1697</v>
      </c>
      <c r="C4296" t="s">
        <v>23069</v>
      </c>
      <c r="D4296" t="s">
        <v>23066</v>
      </c>
    </row>
    <row r="4297" spans="1:4" x14ac:dyDescent="0.2">
      <c r="B4297" t="s">
        <v>1697</v>
      </c>
      <c r="C4297" t="s">
        <v>8170</v>
      </c>
      <c r="D4297" t="s">
        <v>23068</v>
      </c>
    </row>
    <row r="4298" spans="1:4" x14ac:dyDescent="0.2">
      <c r="A4298">
        <v>5480</v>
      </c>
      <c r="B4298" t="s">
        <v>1697</v>
      </c>
      <c r="C4298" t="s">
        <v>23073</v>
      </c>
      <c r="D4298" t="s">
        <v>23070</v>
      </c>
    </row>
    <row r="4299" spans="1:4" x14ac:dyDescent="0.2">
      <c r="A4299">
        <v>5437</v>
      </c>
      <c r="B4299" t="s">
        <v>1697</v>
      </c>
      <c r="C4299" t="s">
        <v>22961</v>
      </c>
      <c r="D4299" t="s">
        <v>23072</v>
      </c>
    </row>
    <row r="4300" spans="1:4" x14ac:dyDescent="0.2">
      <c r="A4300">
        <v>5458</v>
      </c>
      <c r="B4300" t="s">
        <v>1697</v>
      </c>
      <c r="C4300" t="s">
        <v>23036</v>
      </c>
      <c r="D4300" t="s">
        <v>23074</v>
      </c>
    </row>
    <row r="4301" spans="1:4" x14ac:dyDescent="0.2">
      <c r="A4301">
        <v>1097</v>
      </c>
      <c r="B4301" t="s">
        <v>1697</v>
      </c>
      <c r="C4301" t="s">
        <v>23042</v>
      </c>
      <c r="D4301" t="s">
        <v>23075</v>
      </c>
    </row>
    <row r="4302" spans="1:4" x14ac:dyDescent="0.2">
      <c r="A4302">
        <v>5439</v>
      </c>
      <c r="B4302" t="s">
        <v>1697</v>
      </c>
      <c r="C4302" t="s">
        <v>16194</v>
      </c>
      <c r="D4302" t="s">
        <v>23078</v>
      </c>
    </row>
    <row r="4303" spans="1:4" x14ac:dyDescent="0.2">
      <c r="A4303">
        <v>5443</v>
      </c>
      <c r="B4303" t="s">
        <v>1697</v>
      </c>
      <c r="C4303" t="s">
        <v>23076</v>
      </c>
      <c r="D4303" t="s">
        <v>23080</v>
      </c>
    </row>
    <row r="4304" spans="1:4" x14ac:dyDescent="0.2">
      <c r="A4304">
        <v>5475</v>
      </c>
      <c r="B4304" t="s">
        <v>1697</v>
      </c>
      <c r="C4304" t="s">
        <v>23081</v>
      </c>
      <c r="D4304" t="s">
        <v>23075</v>
      </c>
    </row>
    <row r="4305" spans="1:4" x14ac:dyDescent="0.2">
      <c r="A4305">
        <v>5486</v>
      </c>
      <c r="B4305" t="s">
        <v>1697</v>
      </c>
      <c r="C4305" t="s">
        <v>23082</v>
      </c>
      <c r="D4305" t="s">
        <v>23083</v>
      </c>
    </row>
    <row r="4306" spans="1:4" x14ac:dyDescent="0.2">
      <c r="A4306">
        <v>5442</v>
      </c>
      <c r="B4306" t="s">
        <v>1697</v>
      </c>
      <c r="C4306" t="s">
        <v>23096</v>
      </c>
      <c r="D4306" t="s">
        <v>23085</v>
      </c>
    </row>
    <row r="4307" spans="1:4" x14ac:dyDescent="0.2">
      <c r="A4307">
        <v>5474</v>
      </c>
      <c r="B4307" t="s">
        <v>1697</v>
      </c>
      <c r="C4307" t="s">
        <v>23079</v>
      </c>
    </row>
    <row r="4308" spans="1:4" x14ac:dyDescent="0.2">
      <c r="A4308">
        <v>4036</v>
      </c>
      <c r="B4308" t="s">
        <v>1697</v>
      </c>
      <c r="C4308" t="s">
        <v>20520</v>
      </c>
    </row>
    <row r="4309" spans="1:4" x14ac:dyDescent="0.2">
      <c r="A4309">
        <v>5441</v>
      </c>
      <c r="B4309" t="s">
        <v>1697</v>
      </c>
      <c r="C4309" t="s">
        <v>23094</v>
      </c>
    </row>
    <row r="4310" spans="1:4" x14ac:dyDescent="0.2">
      <c r="A4310">
        <v>1098</v>
      </c>
      <c r="B4310" t="s">
        <v>1697</v>
      </c>
      <c r="C4310" t="s">
        <v>23065</v>
      </c>
    </row>
    <row r="4311" spans="1:4" x14ac:dyDescent="0.2">
      <c r="A4311">
        <v>5438</v>
      </c>
      <c r="B4311" t="s">
        <v>1697</v>
      </c>
      <c r="C4311" t="s">
        <v>23146</v>
      </c>
    </row>
    <row r="4312" spans="1:4" x14ac:dyDescent="0.2">
      <c r="A4312">
        <v>5444</v>
      </c>
      <c r="B4312" t="s">
        <v>1697</v>
      </c>
      <c r="C4312" t="s">
        <v>23030</v>
      </c>
      <c r="D4312" t="s">
        <v>23106</v>
      </c>
    </row>
    <row r="4313" spans="1:4" x14ac:dyDescent="0.2">
      <c r="A4313">
        <v>5447</v>
      </c>
      <c r="B4313" t="s">
        <v>1697</v>
      </c>
      <c r="C4313" t="s">
        <v>23067</v>
      </c>
    </row>
    <row r="4314" spans="1:4" x14ac:dyDescent="0.2">
      <c r="A4314">
        <v>5450</v>
      </c>
      <c r="B4314" t="s">
        <v>1697</v>
      </c>
      <c r="C4314" t="s">
        <v>23056</v>
      </c>
    </row>
    <row r="4315" spans="1:4" x14ac:dyDescent="0.2">
      <c r="A4315">
        <v>5446</v>
      </c>
      <c r="B4315" t="s">
        <v>1697</v>
      </c>
      <c r="C4315" t="s">
        <v>23147</v>
      </c>
    </row>
    <row r="4316" spans="1:4" x14ac:dyDescent="0.2">
      <c r="A4316">
        <v>5445</v>
      </c>
      <c r="B4316" t="s">
        <v>1697</v>
      </c>
      <c r="C4316" t="s">
        <v>23148</v>
      </c>
    </row>
    <row r="4317" spans="1:4" x14ac:dyDescent="0.2">
      <c r="A4317">
        <v>5449</v>
      </c>
      <c r="B4317" t="s">
        <v>1697</v>
      </c>
      <c r="C4317" t="s">
        <v>23149</v>
      </c>
    </row>
    <row r="4318" spans="1:4" x14ac:dyDescent="0.2">
      <c r="A4318">
        <v>5448</v>
      </c>
      <c r="B4318" t="s">
        <v>1697</v>
      </c>
      <c r="C4318" t="s">
        <v>23150</v>
      </c>
    </row>
    <row r="4319" spans="1:4" x14ac:dyDescent="0.2">
      <c r="A4319">
        <v>5454</v>
      </c>
      <c r="B4319" t="s">
        <v>1697</v>
      </c>
      <c r="C4319" t="s">
        <v>23077</v>
      </c>
    </row>
    <row r="4320" spans="1:4" x14ac:dyDescent="0.2">
      <c r="A4320">
        <v>5460</v>
      </c>
      <c r="B4320" t="s">
        <v>1697</v>
      </c>
      <c r="C4320" t="s">
        <v>23071</v>
      </c>
    </row>
    <row r="4321" spans="1:3" x14ac:dyDescent="0.2">
      <c r="A4321">
        <v>1099</v>
      </c>
      <c r="B4321" t="s">
        <v>1697</v>
      </c>
      <c r="C4321" t="s">
        <v>23151</v>
      </c>
    </row>
    <row r="4322" spans="1:3" x14ac:dyDescent="0.2">
      <c r="A4322">
        <v>5453</v>
      </c>
      <c r="B4322" t="s">
        <v>1697</v>
      </c>
      <c r="C4322" t="s">
        <v>23152</v>
      </c>
    </row>
    <row r="4323" spans="1:3" x14ac:dyDescent="0.2">
      <c r="A4323">
        <v>5451</v>
      </c>
      <c r="B4323" t="s">
        <v>1697</v>
      </c>
      <c r="C4323" t="s">
        <v>23153</v>
      </c>
    </row>
    <row r="4324" spans="1:3" x14ac:dyDescent="0.2">
      <c r="A4324">
        <v>5455</v>
      </c>
      <c r="B4324" t="s">
        <v>1697</v>
      </c>
      <c r="C4324" t="s">
        <v>23063</v>
      </c>
    </row>
    <row r="4325" spans="1:3" x14ac:dyDescent="0.2">
      <c r="A4325">
        <v>5470</v>
      </c>
      <c r="B4325" t="s">
        <v>1697</v>
      </c>
      <c r="C4325" t="s">
        <v>23054</v>
      </c>
    </row>
    <row r="4326" spans="1:3" x14ac:dyDescent="0.2">
      <c r="A4326">
        <v>5456</v>
      </c>
      <c r="B4326" t="s">
        <v>1697</v>
      </c>
      <c r="C4326" t="s">
        <v>23154</v>
      </c>
    </row>
    <row r="4327" spans="1:3" x14ac:dyDescent="0.2">
      <c r="A4327">
        <v>5490</v>
      </c>
      <c r="B4327" t="s">
        <v>1697</v>
      </c>
      <c r="C4327" t="s">
        <v>23155</v>
      </c>
    </row>
    <row r="4328" spans="1:3" x14ac:dyDescent="0.2">
      <c r="A4328">
        <v>5452</v>
      </c>
      <c r="B4328" t="s">
        <v>1697</v>
      </c>
      <c r="C4328" t="s">
        <v>23156</v>
      </c>
    </row>
    <row r="4329" spans="1:3" x14ac:dyDescent="0.2">
      <c r="A4329">
        <v>5457</v>
      </c>
      <c r="B4329" t="s">
        <v>1697</v>
      </c>
      <c r="C4329" t="s">
        <v>23157</v>
      </c>
    </row>
    <row r="4330" spans="1:3" x14ac:dyDescent="0.2">
      <c r="A4330">
        <v>1125</v>
      </c>
      <c r="B4330" t="s">
        <v>1697</v>
      </c>
      <c r="C4330" t="s">
        <v>23158</v>
      </c>
    </row>
    <row r="4331" spans="1:3" x14ac:dyDescent="0.2">
      <c r="A4331">
        <v>1150</v>
      </c>
      <c r="B4331" t="s">
        <v>1697</v>
      </c>
      <c r="C4331" t="s">
        <v>23159</v>
      </c>
    </row>
    <row r="4332" spans="1:3" x14ac:dyDescent="0.2">
      <c r="A4332">
        <v>5495</v>
      </c>
      <c r="B4332" t="s">
        <v>1697</v>
      </c>
      <c r="C4332" t="s">
        <v>23084</v>
      </c>
    </row>
    <row r="4333" spans="1:3" x14ac:dyDescent="0.2">
      <c r="A4333">
        <v>1111</v>
      </c>
      <c r="B4333" t="s">
        <v>1697</v>
      </c>
      <c r="C4333" t="s">
        <v>23160</v>
      </c>
    </row>
    <row r="4334" spans="1:3" x14ac:dyDescent="0.2">
      <c r="A4334">
        <v>5476</v>
      </c>
      <c r="B4334" t="s">
        <v>1697</v>
      </c>
      <c r="C4334" t="s">
        <v>23161</v>
      </c>
    </row>
    <row r="4335" spans="1:3" x14ac:dyDescent="0.2">
      <c r="A4335">
        <v>1834</v>
      </c>
      <c r="B4335" t="s">
        <v>1697</v>
      </c>
      <c r="C4335" t="s">
        <v>23105</v>
      </c>
    </row>
    <row r="4336" spans="1:3" x14ac:dyDescent="0.2">
      <c r="A4336">
        <v>5462</v>
      </c>
      <c r="B4336" t="s">
        <v>1697</v>
      </c>
      <c r="C4336" t="s">
        <v>23162</v>
      </c>
    </row>
    <row r="4337" spans="1:3" x14ac:dyDescent="0.2">
      <c r="B4337" t="s">
        <v>3089</v>
      </c>
      <c r="C4337" t="s">
        <v>23163</v>
      </c>
    </row>
    <row r="4338" spans="1:3" x14ac:dyDescent="0.2">
      <c r="A4338">
        <v>5461</v>
      </c>
      <c r="B4338" t="s">
        <v>1697</v>
      </c>
      <c r="C4338" t="s">
        <v>22948</v>
      </c>
    </row>
    <row r="4339" spans="1:3" x14ac:dyDescent="0.2">
      <c r="B4339" t="s">
        <v>3089</v>
      </c>
      <c r="C4339" t="s">
        <v>23164</v>
      </c>
    </row>
    <row r="4340" spans="1:3" x14ac:dyDescent="0.2">
      <c r="A4340">
        <v>5459</v>
      </c>
      <c r="B4340" t="s">
        <v>1697</v>
      </c>
      <c r="C4340" t="s">
        <v>23165</v>
      </c>
    </row>
    <row r="4341" spans="1:3" x14ac:dyDescent="0.2">
      <c r="A4341">
        <v>5465</v>
      </c>
      <c r="B4341" t="s">
        <v>1697</v>
      </c>
      <c r="C4341" t="s">
        <v>23166</v>
      </c>
    </row>
    <row r="4342" spans="1:3" x14ac:dyDescent="0.2">
      <c r="A4342">
        <v>5463</v>
      </c>
      <c r="B4342" t="s">
        <v>1697</v>
      </c>
      <c r="C4342" t="s">
        <v>23167</v>
      </c>
    </row>
    <row r="4343" spans="1:3" x14ac:dyDescent="0.2">
      <c r="A4343">
        <v>5464</v>
      </c>
      <c r="B4343" t="s">
        <v>1697</v>
      </c>
      <c r="C4343" t="s">
        <v>23168</v>
      </c>
    </row>
    <row r="4344" spans="1:3" x14ac:dyDescent="0.2">
      <c r="A4344">
        <v>5472</v>
      </c>
      <c r="B4344" t="s">
        <v>1697</v>
      </c>
      <c r="C4344" t="s">
        <v>23169</v>
      </c>
    </row>
    <row r="4345" spans="1:3" x14ac:dyDescent="0.2">
      <c r="A4345">
        <v>5468</v>
      </c>
      <c r="B4345" t="s">
        <v>1697</v>
      </c>
      <c r="C4345" t="s">
        <v>23170</v>
      </c>
    </row>
    <row r="4346" spans="1:3" x14ac:dyDescent="0.2">
      <c r="A4346">
        <v>5467</v>
      </c>
      <c r="B4346" t="s">
        <v>1697</v>
      </c>
      <c r="C4346" t="s">
        <v>23171</v>
      </c>
    </row>
    <row r="4347" spans="1:3" x14ac:dyDescent="0.2">
      <c r="A4347">
        <v>5479</v>
      </c>
      <c r="B4347" t="s">
        <v>1697</v>
      </c>
      <c r="C4347" t="s">
        <v>18506</v>
      </c>
    </row>
    <row r="4348" spans="1:3" x14ac:dyDescent="0.2">
      <c r="A4348">
        <v>5487</v>
      </c>
      <c r="B4348" t="s">
        <v>1697</v>
      </c>
      <c r="C4348" t="s">
        <v>23172</v>
      </c>
    </row>
    <row r="4349" spans="1:3" x14ac:dyDescent="0.2">
      <c r="A4349">
        <v>5499</v>
      </c>
      <c r="B4349" t="s">
        <v>1697</v>
      </c>
      <c r="C4349" t="s">
        <v>23173</v>
      </c>
    </row>
    <row r="4350" spans="1:3" x14ac:dyDescent="0.2">
      <c r="A4350">
        <v>5473</v>
      </c>
      <c r="B4350" t="s">
        <v>1697</v>
      </c>
      <c r="C4350" t="s">
        <v>23174</v>
      </c>
    </row>
    <row r="4351" spans="1:3" x14ac:dyDescent="0.2">
      <c r="A4351">
        <v>5471</v>
      </c>
      <c r="B4351" t="s">
        <v>1697</v>
      </c>
      <c r="C4351" t="s">
        <v>23175</v>
      </c>
    </row>
    <row r="4352" spans="1:3" x14ac:dyDescent="0.2">
      <c r="A4352">
        <v>5485</v>
      </c>
      <c r="B4352" t="s">
        <v>1697</v>
      </c>
      <c r="C4352" t="s">
        <v>23176</v>
      </c>
    </row>
    <row r="4353" spans="1:3" x14ac:dyDescent="0.2">
      <c r="A4353">
        <v>5489</v>
      </c>
      <c r="B4353" t="s">
        <v>1697</v>
      </c>
      <c r="C4353" t="s">
        <v>23177</v>
      </c>
    </row>
    <row r="4354" spans="1:3" x14ac:dyDescent="0.2">
      <c r="A4354">
        <v>2044</v>
      </c>
      <c r="B4354" t="s">
        <v>1697</v>
      </c>
      <c r="C4354" t="s">
        <v>23178</v>
      </c>
    </row>
    <row r="4355" spans="1:3" x14ac:dyDescent="0.2">
      <c r="A4355">
        <v>5488</v>
      </c>
      <c r="B4355" t="s">
        <v>1697</v>
      </c>
      <c r="C4355" t="s">
        <v>23179</v>
      </c>
    </row>
    <row r="4356" spans="1:3" ht="13.5" thickBot="1" x14ac:dyDescent="0.25">
      <c r="A4356">
        <v>5469</v>
      </c>
      <c r="B4356" t="s">
        <v>1697</v>
      </c>
      <c r="C4356" t="s">
        <v>23180</v>
      </c>
    </row>
    <row r="4357" spans="1:3" ht="14.25" thickTop="1" thickBot="1" x14ac:dyDescent="0.25">
      <c r="A4357">
        <v>4047</v>
      </c>
      <c r="B4357" t="s">
        <v>1697</v>
      </c>
      <c r="C4357" s="548" t="s">
        <v>23195</v>
      </c>
    </row>
    <row r="4358" spans="1:3" ht="13.5" thickTop="1" x14ac:dyDescent="0.2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3:AR61"/>
  <sheetViews>
    <sheetView zoomScale="85" zoomScaleNormal="85" workbookViewId="0">
      <pane xSplit="1" topLeftCell="X1" activePane="topRight" state="frozen"/>
      <selection pane="topRight" activeCell="AD19" sqref="AD19"/>
    </sheetView>
  </sheetViews>
  <sheetFormatPr defaultRowHeight="12.75" outlineLevelCol="2" x14ac:dyDescent="0.2"/>
  <cols>
    <col min="1" max="1" width="21.5703125" style="316" customWidth="1"/>
    <col min="2" max="2" width="8.85546875" style="1" customWidth="1"/>
    <col min="3" max="3" width="5.7109375" style="1" customWidth="1" outlineLevel="1"/>
    <col min="4" max="4" width="5.85546875" style="1" customWidth="1" outlineLevel="1"/>
    <col min="5" max="5" width="5.7109375" style="1" hidden="1" customWidth="1" outlineLevel="2"/>
    <col min="6" max="6" width="9.140625" style="1" customWidth="1" outlineLevel="2"/>
    <col min="7" max="7" width="5.7109375" style="1" hidden="1" customWidth="1" outlineLevel="2"/>
    <col min="8" max="8" width="8" style="1" customWidth="1" outlineLevel="2"/>
    <col min="9" max="10" width="7" style="1" hidden="1" customWidth="1"/>
    <col min="11" max="11" width="5.7109375" style="1" hidden="1" customWidth="1" outlineLevel="1"/>
    <col min="12" max="12" width="10.28515625" style="1" customWidth="1" outlineLevel="1"/>
    <col min="13" max="13" width="5.7109375" style="1" hidden="1" customWidth="1" outlineLevel="1"/>
    <col min="14" max="14" width="8" style="1" customWidth="1" outlineLevel="1"/>
    <col min="15" max="15" width="5.7109375" style="1" hidden="1" customWidth="1" outlineLevel="1"/>
    <col min="16" max="16" width="8" style="1" customWidth="1" outlineLevel="1"/>
    <col min="17" max="17" width="7" style="1" hidden="1" customWidth="1"/>
    <col min="18" max="18" width="6.28515625" style="1" hidden="1" customWidth="1"/>
    <col min="19" max="19" width="8.7109375" style="1" hidden="1" customWidth="1"/>
    <col min="20" max="20" width="8.42578125" style="1" hidden="1" customWidth="1"/>
    <col min="21" max="21" width="5.7109375" style="1" hidden="1" customWidth="1" outlineLevel="1"/>
    <col min="22" max="22" width="8.5703125" style="1" customWidth="1" outlineLevel="1"/>
    <col min="23" max="23" width="5.7109375" style="1" hidden="1" customWidth="1" outlineLevel="1"/>
    <col min="24" max="24" width="8" style="1" customWidth="1" outlineLevel="1"/>
    <col min="25" max="25" width="3" style="1" hidden="1" customWidth="1" outlineLevel="1"/>
    <col min="26" max="26" width="7" style="1" customWidth="1" outlineLevel="1"/>
    <col min="27" max="27" width="7" style="1" hidden="1" customWidth="1"/>
    <col min="28" max="28" width="6.7109375" style="1" hidden="1" customWidth="1"/>
    <col min="29" max="29" width="5.7109375" style="1" hidden="1" customWidth="1" outlineLevel="1"/>
    <col min="30" max="30" width="8" style="1" customWidth="1" outlineLevel="1"/>
    <col min="31" max="31" width="5.7109375" style="1" hidden="1" customWidth="1" outlineLevel="1"/>
    <col min="32" max="32" width="7.5703125" style="1" customWidth="1" outlineLevel="1"/>
    <col min="33" max="33" width="5.7109375" style="1" hidden="1" customWidth="1" outlineLevel="1"/>
    <col min="34" max="34" width="7.7109375" style="1" customWidth="1" outlineLevel="1"/>
    <col min="35" max="35" width="7.28515625" style="1" customWidth="1"/>
    <col min="36" max="36" width="6.7109375" style="1" customWidth="1"/>
    <col min="37" max="37" width="8.140625" style="1" customWidth="1"/>
    <col min="38" max="38" width="8.42578125" style="1" customWidth="1"/>
    <col min="39" max="39" width="6.28515625" style="1" customWidth="1"/>
    <col min="40" max="40" width="6.42578125" style="1" customWidth="1"/>
    <col min="41" max="41" width="9.7109375" style="1" customWidth="1"/>
    <col min="42" max="42" width="14.42578125" style="1" customWidth="1"/>
    <col min="43" max="256" width="9.140625" style="1"/>
    <col min="257" max="257" width="21.5703125" style="1" customWidth="1"/>
    <col min="258" max="258" width="8.85546875" style="1" customWidth="1"/>
    <col min="259" max="264" width="0" style="1" hidden="1" customWidth="1"/>
    <col min="265" max="266" width="7" style="1" customWidth="1"/>
    <col min="267" max="272" width="0" style="1" hidden="1" customWidth="1"/>
    <col min="273" max="273" width="7" style="1" customWidth="1"/>
    <col min="274" max="274" width="6.28515625" style="1" customWidth="1"/>
    <col min="275" max="275" width="8.7109375" style="1" customWidth="1"/>
    <col min="276" max="276" width="8.42578125" style="1" customWidth="1"/>
    <col min="277" max="277" width="5.7109375" style="1" customWidth="1"/>
    <col min="278" max="278" width="5.85546875" style="1" customWidth="1"/>
    <col min="279" max="279" width="5.7109375" style="1" customWidth="1"/>
    <col min="280" max="280" width="5.85546875" style="1" customWidth="1"/>
    <col min="281" max="281" width="5.7109375" style="1" customWidth="1"/>
    <col min="282" max="282" width="5.85546875" style="1" customWidth="1"/>
    <col min="283" max="283" width="7" style="1" customWidth="1"/>
    <col min="284" max="284" width="6.7109375" style="1" customWidth="1"/>
    <col min="285" max="285" width="5.7109375" style="1" customWidth="1"/>
    <col min="286" max="286" width="5.85546875" style="1" customWidth="1"/>
    <col min="287" max="287" width="5.7109375" style="1" customWidth="1"/>
    <col min="288" max="288" width="5.85546875" style="1" customWidth="1"/>
    <col min="289" max="289" width="5.7109375" style="1" customWidth="1"/>
    <col min="290" max="290" width="5.85546875" style="1" customWidth="1"/>
    <col min="291" max="291" width="7.28515625" style="1" customWidth="1"/>
    <col min="292" max="292" width="6.7109375" style="1" customWidth="1"/>
    <col min="293" max="293" width="8.140625" style="1" customWidth="1"/>
    <col min="294" max="294" width="8.42578125" style="1" customWidth="1"/>
    <col min="295" max="295" width="6.28515625" style="1" customWidth="1"/>
    <col min="296" max="296" width="6.42578125" style="1" customWidth="1"/>
    <col min="297" max="297" width="9.7109375" style="1" customWidth="1"/>
    <col min="298" max="298" width="14.42578125" style="1" customWidth="1"/>
    <col min="299" max="512" width="9.140625" style="1"/>
    <col min="513" max="513" width="21.5703125" style="1" customWidth="1"/>
    <col min="514" max="514" width="8.85546875" style="1" customWidth="1"/>
    <col min="515" max="520" width="0" style="1" hidden="1" customWidth="1"/>
    <col min="521" max="522" width="7" style="1" customWidth="1"/>
    <col min="523" max="528" width="0" style="1" hidden="1" customWidth="1"/>
    <col min="529" max="529" width="7" style="1" customWidth="1"/>
    <col min="530" max="530" width="6.28515625" style="1" customWidth="1"/>
    <col min="531" max="531" width="8.7109375" style="1" customWidth="1"/>
    <col min="532" max="532" width="8.42578125" style="1" customWidth="1"/>
    <col min="533" max="533" width="5.7109375" style="1" customWidth="1"/>
    <col min="534" max="534" width="5.85546875" style="1" customWidth="1"/>
    <col min="535" max="535" width="5.7109375" style="1" customWidth="1"/>
    <col min="536" max="536" width="5.85546875" style="1" customWidth="1"/>
    <col min="537" max="537" width="5.7109375" style="1" customWidth="1"/>
    <col min="538" max="538" width="5.85546875" style="1" customWidth="1"/>
    <col min="539" max="539" width="7" style="1" customWidth="1"/>
    <col min="540" max="540" width="6.7109375" style="1" customWidth="1"/>
    <col min="541" max="541" width="5.7109375" style="1" customWidth="1"/>
    <col min="542" max="542" width="5.85546875" style="1" customWidth="1"/>
    <col min="543" max="543" width="5.7109375" style="1" customWidth="1"/>
    <col min="544" max="544" width="5.85546875" style="1" customWidth="1"/>
    <col min="545" max="545" width="5.7109375" style="1" customWidth="1"/>
    <col min="546" max="546" width="5.85546875" style="1" customWidth="1"/>
    <col min="547" max="547" width="7.28515625" style="1" customWidth="1"/>
    <col min="548" max="548" width="6.7109375" style="1" customWidth="1"/>
    <col min="549" max="549" width="8.140625" style="1" customWidth="1"/>
    <col min="550" max="550" width="8.42578125" style="1" customWidth="1"/>
    <col min="551" max="551" width="6.28515625" style="1" customWidth="1"/>
    <col min="552" max="552" width="6.42578125" style="1" customWidth="1"/>
    <col min="553" max="553" width="9.7109375" style="1" customWidth="1"/>
    <col min="554" max="554" width="14.42578125" style="1" customWidth="1"/>
    <col min="555" max="768" width="9.140625" style="1"/>
    <col min="769" max="769" width="21.5703125" style="1" customWidth="1"/>
    <col min="770" max="770" width="8.85546875" style="1" customWidth="1"/>
    <col min="771" max="776" width="0" style="1" hidden="1" customWidth="1"/>
    <col min="777" max="778" width="7" style="1" customWidth="1"/>
    <col min="779" max="784" width="0" style="1" hidden="1" customWidth="1"/>
    <col min="785" max="785" width="7" style="1" customWidth="1"/>
    <col min="786" max="786" width="6.28515625" style="1" customWidth="1"/>
    <col min="787" max="787" width="8.7109375" style="1" customWidth="1"/>
    <col min="788" max="788" width="8.42578125" style="1" customWidth="1"/>
    <col min="789" max="789" width="5.7109375" style="1" customWidth="1"/>
    <col min="790" max="790" width="5.85546875" style="1" customWidth="1"/>
    <col min="791" max="791" width="5.7109375" style="1" customWidth="1"/>
    <col min="792" max="792" width="5.85546875" style="1" customWidth="1"/>
    <col min="793" max="793" width="5.7109375" style="1" customWidth="1"/>
    <col min="794" max="794" width="5.85546875" style="1" customWidth="1"/>
    <col min="795" max="795" width="7" style="1" customWidth="1"/>
    <col min="796" max="796" width="6.7109375" style="1" customWidth="1"/>
    <col min="797" max="797" width="5.7109375" style="1" customWidth="1"/>
    <col min="798" max="798" width="5.85546875" style="1" customWidth="1"/>
    <col min="799" max="799" width="5.7109375" style="1" customWidth="1"/>
    <col min="800" max="800" width="5.85546875" style="1" customWidth="1"/>
    <col min="801" max="801" width="5.7109375" style="1" customWidth="1"/>
    <col min="802" max="802" width="5.85546875" style="1" customWidth="1"/>
    <col min="803" max="803" width="7.28515625" style="1" customWidth="1"/>
    <col min="804" max="804" width="6.7109375" style="1" customWidth="1"/>
    <col min="805" max="805" width="8.140625" style="1" customWidth="1"/>
    <col min="806" max="806" width="8.42578125" style="1" customWidth="1"/>
    <col min="807" max="807" width="6.28515625" style="1" customWidth="1"/>
    <col min="808" max="808" width="6.42578125" style="1" customWidth="1"/>
    <col min="809" max="809" width="9.7109375" style="1" customWidth="1"/>
    <col min="810" max="810" width="14.42578125" style="1" customWidth="1"/>
    <col min="811" max="1024" width="9.140625" style="1"/>
    <col min="1025" max="1025" width="21.5703125" style="1" customWidth="1"/>
    <col min="1026" max="1026" width="8.85546875" style="1" customWidth="1"/>
    <col min="1027" max="1032" width="0" style="1" hidden="1" customWidth="1"/>
    <col min="1033" max="1034" width="7" style="1" customWidth="1"/>
    <col min="1035" max="1040" width="0" style="1" hidden="1" customWidth="1"/>
    <col min="1041" max="1041" width="7" style="1" customWidth="1"/>
    <col min="1042" max="1042" width="6.28515625" style="1" customWidth="1"/>
    <col min="1043" max="1043" width="8.7109375" style="1" customWidth="1"/>
    <col min="1044" max="1044" width="8.42578125" style="1" customWidth="1"/>
    <col min="1045" max="1045" width="5.7109375" style="1" customWidth="1"/>
    <col min="1046" max="1046" width="5.85546875" style="1" customWidth="1"/>
    <col min="1047" max="1047" width="5.7109375" style="1" customWidth="1"/>
    <col min="1048" max="1048" width="5.85546875" style="1" customWidth="1"/>
    <col min="1049" max="1049" width="5.7109375" style="1" customWidth="1"/>
    <col min="1050" max="1050" width="5.85546875" style="1" customWidth="1"/>
    <col min="1051" max="1051" width="7" style="1" customWidth="1"/>
    <col min="1052" max="1052" width="6.7109375" style="1" customWidth="1"/>
    <col min="1053" max="1053" width="5.7109375" style="1" customWidth="1"/>
    <col min="1054" max="1054" width="5.85546875" style="1" customWidth="1"/>
    <col min="1055" max="1055" width="5.7109375" style="1" customWidth="1"/>
    <col min="1056" max="1056" width="5.85546875" style="1" customWidth="1"/>
    <col min="1057" max="1057" width="5.7109375" style="1" customWidth="1"/>
    <col min="1058" max="1058" width="5.85546875" style="1" customWidth="1"/>
    <col min="1059" max="1059" width="7.28515625" style="1" customWidth="1"/>
    <col min="1060" max="1060" width="6.7109375" style="1" customWidth="1"/>
    <col min="1061" max="1061" width="8.140625" style="1" customWidth="1"/>
    <col min="1062" max="1062" width="8.42578125" style="1" customWidth="1"/>
    <col min="1063" max="1063" width="6.28515625" style="1" customWidth="1"/>
    <col min="1064" max="1064" width="6.42578125" style="1" customWidth="1"/>
    <col min="1065" max="1065" width="9.7109375" style="1" customWidth="1"/>
    <col min="1066" max="1066" width="14.42578125" style="1" customWidth="1"/>
    <col min="1067" max="1280" width="9.140625" style="1"/>
    <col min="1281" max="1281" width="21.5703125" style="1" customWidth="1"/>
    <col min="1282" max="1282" width="8.85546875" style="1" customWidth="1"/>
    <col min="1283" max="1288" width="0" style="1" hidden="1" customWidth="1"/>
    <col min="1289" max="1290" width="7" style="1" customWidth="1"/>
    <col min="1291" max="1296" width="0" style="1" hidden="1" customWidth="1"/>
    <col min="1297" max="1297" width="7" style="1" customWidth="1"/>
    <col min="1298" max="1298" width="6.28515625" style="1" customWidth="1"/>
    <col min="1299" max="1299" width="8.7109375" style="1" customWidth="1"/>
    <col min="1300" max="1300" width="8.42578125" style="1" customWidth="1"/>
    <col min="1301" max="1301" width="5.7109375" style="1" customWidth="1"/>
    <col min="1302" max="1302" width="5.85546875" style="1" customWidth="1"/>
    <col min="1303" max="1303" width="5.7109375" style="1" customWidth="1"/>
    <col min="1304" max="1304" width="5.85546875" style="1" customWidth="1"/>
    <col min="1305" max="1305" width="5.7109375" style="1" customWidth="1"/>
    <col min="1306" max="1306" width="5.85546875" style="1" customWidth="1"/>
    <col min="1307" max="1307" width="7" style="1" customWidth="1"/>
    <col min="1308" max="1308" width="6.7109375" style="1" customWidth="1"/>
    <col min="1309" max="1309" width="5.7109375" style="1" customWidth="1"/>
    <col min="1310" max="1310" width="5.85546875" style="1" customWidth="1"/>
    <col min="1311" max="1311" width="5.7109375" style="1" customWidth="1"/>
    <col min="1312" max="1312" width="5.85546875" style="1" customWidth="1"/>
    <col min="1313" max="1313" width="5.7109375" style="1" customWidth="1"/>
    <col min="1314" max="1314" width="5.85546875" style="1" customWidth="1"/>
    <col min="1315" max="1315" width="7.28515625" style="1" customWidth="1"/>
    <col min="1316" max="1316" width="6.7109375" style="1" customWidth="1"/>
    <col min="1317" max="1317" width="8.140625" style="1" customWidth="1"/>
    <col min="1318" max="1318" width="8.42578125" style="1" customWidth="1"/>
    <col min="1319" max="1319" width="6.28515625" style="1" customWidth="1"/>
    <col min="1320" max="1320" width="6.42578125" style="1" customWidth="1"/>
    <col min="1321" max="1321" width="9.7109375" style="1" customWidth="1"/>
    <col min="1322" max="1322" width="14.42578125" style="1" customWidth="1"/>
    <col min="1323" max="1536" width="9.140625" style="1"/>
    <col min="1537" max="1537" width="21.5703125" style="1" customWidth="1"/>
    <col min="1538" max="1538" width="8.85546875" style="1" customWidth="1"/>
    <col min="1539" max="1544" width="0" style="1" hidden="1" customWidth="1"/>
    <col min="1545" max="1546" width="7" style="1" customWidth="1"/>
    <col min="1547" max="1552" width="0" style="1" hidden="1" customWidth="1"/>
    <col min="1553" max="1553" width="7" style="1" customWidth="1"/>
    <col min="1554" max="1554" width="6.28515625" style="1" customWidth="1"/>
    <col min="1555" max="1555" width="8.7109375" style="1" customWidth="1"/>
    <col min="1556" max="1556" width="8.42578125" style="1" customWidth="1"/>
    <col min="1557" max="1557" width="5.7109375" style="1" customWidth="1"/>
    <col min="1558" max="1558" width="5.85546875" style="1" customWidth="1"/>
    <col min="1559" max="1559" width="5.7109375" style="1" customWidth="1"/>
    <col min="1560" max="1560" width="5.85546875" style="1" customWidth="1"/>
    <col min="1561" max="1561" width="5.7109375" style="1" customWidth="1"/>
    <col min="1562" max="1562" width="5.85546875" style="1" customWidth="1"/>
    <col min="1563" max="1563" width="7" style="1" customWidth="1"/>
    <col min="1564" max="1564" width="6.7109375" style="1" customWidth="1"/>
    <col min="1565" max="1565" width="5.7109375" style="1" customWidth="1"/>
    <col min="1566" max="1566" width="5.85546875" style="1" customWidth="1"/>
    <col min="1567" max="1567" width="5.7109375" style="1" customWidth="1"/>
    <col min="1568" max="1568" width="5.85546875" style="1" customWidth="1"/>
    <col min="1569" max="1569" width="5.7109375" style="1" customWidth="1"/>
    <col min="1570" max="1570" width="5.85546875" style="1" customWidth="1"/>
    <col min="1571" max="1571" width="7.28515625" style="1" customWidth="1"/>
    <col min="1572" max="1572" width="6.7109375" style="1" customWidth="1"/>
    <col min="1573" max="1573" width="8.140625" style="1" customWidth="1"/>
    <col min="1574" max="1574" width="8.42578125" style="1" customWidth="1"/>
    <col min="1575" max="1575" width="6.28515625" style="1" customWidth="1"/>
    <col min="1576" max="1576" width="6.42578125" style="1" customWidth="1"/>
    <col min="1577" max="1577" width="9.7109375" style="1" customWidth="1"/>
    <col min="1578" max="1578" width="14.42578125" style="1" customWidth="1"/>
    <col min="1579" max="1792" width="9.140625" style="1"/>
    <col min="1793" max="1793" width="21.5703125" style="1" customWidth="1"/>
    <col min="1794" max="1794" width="8.85546875" style="1" customWidth="1"/>
    <col min="1795" max="1800" width="0" style="1" hidden="1" customWidth="1"/>
    <col min="1801" max="1802" width="7" style="1" customWidth="1"/>
    <col min="1803" max="1808" width="0" style="1" hidden="1" customWidth="1"/>
    <col min="1809" max="1809" width="7" style="1" customWidth="1"/>
    <col min="1810" max="1810" width="6.28515625" style="1" customWidth="1"/>
    <col min="1811" max="1811" width="8.7109375" style="1" customWidth="1"/>
    <col min="1812" max="1812" width="8.42578125" style="1" customWidth="1"/>
    <col min="1813" max="1813" width="5.7109375" style="1" customWidth="1"/>
    <col min="1814" max="1814" width="5.85546875" style="1" customWidth="1"/>
    <col min="1815" max="1815" width="5.7109375" style="1" customWidth="1"/>
    <col min="1816" max="1816" width="5.85546875" style="1" customWidth="1"/>
    <col min="1817" max="1817" width="5.7109375" style="1" customWidth="1"/>
    <col min="1818" max="1818" width="5.85546875" style="1" customWidth="1"/>
    <col min="1819" max="1819" width="7" style="1" customWidth="1"/>
    <col min="1820" max="1820" width="6.7109375" style="1" customWidth="1"/>
    <col min="1821" max="1821" width="5.7109375" style="1" customWidth="1"/>
    <col min="1822" max="1822" width="5.85546875" style="1" customWidth="1"/>
    <col min="1823" max="1823" width="5.7109375" style="1" customWidth="1"/>
    <col min="1824" max="1824" width="5.85546875" style="1" customWidth="1"/>
    <col min="1825" max="1825" width="5.7109375" style="1" customWidth="1"/>
    <col min="1826" max="1826" width="5.85546875" style="1" customWidth="1"/>
    <col min="1827" max="1827" width="7.28515625" style="1" customWidth="1"/>
    <col min="1828" max="1828" width="6.7109375" style="1" customWidth="1"/>
    <col min="1829" max="1829" width="8.140625" style="1" customWidth="1"/>
    <col min="1830" max="1830" width="8.42578125" style="1" customWidth="1"/>
    <col min="1831" max="1831" width="6.28515625" style="1" customWidth="1"/>
    <col min="1832" max="1832" width="6.42578125" style="1" customWidth="1"/>
    <col min="1833" max="1833" width="9.7109375" style="1" customWidth="1"/>
    <col min="1834" max="1834" width="14.42578125" style="1" customWidth="1"/>
    <col min="1835" max="2048" width="9.140625" style="1"/>
    <col min="2049" max="2049" width="21.5703125" style="1" customWidth="1"/>
    <col min="2050" max="2050" width="8.85546875" style="1" customWidth="1"/>
    <col min="2051" max="2056" width="0" style="1" hidden="1" customWidth="1"/>
    <col min="2057" max="2058" width="7" style="1" customWidth="1"/>
    <col min="2059" max="2064" width="0" style="1" hidden="1" customWidth="1"/>
    <col min="2065" max="2065" width="7" style="1" customWidth="1"/>
    <col min="2066" max="2066" width="6.28515625" style="1" customWidth="1"/>
    <col min="2067" max="2067" width="8.7109375" style="1" customWidth="1"/>
    <col min="2068" max="2068" width="8.42578125" style="1" customWidth="1"/>
    <col min="2069" max="2069" width="5.7109375" style="1" customWidth="1"/>
    <col min="2070" max="2070" width="5.85546875" style="1" customWidth="1"/>
    <col min="2071" max="2071" width="5.7109375" style="1" customWidth="1"/>
    <col min="2072" max="2072" width="5.85546875" style="1" customWidth="1"/>
    <col min="2073" max="2073" width="5.7109375" style="1" customWidth="1"/>
    <col min="2074" max="2074" width="5.85546875" style="1" customWidth="1"/>
    <col min="2075" max="2075" width="7" style="1" customWidth="1"/>
    <col min="2076" max="2076" width="6.7109375" style="1" customWidth="1"/>
    <col min="2077" max="2077" width="5.7109375" style="1" customWidth="1"/>
    <col min="2078" max="2078" width="5.85546875" style="1" customWidth="1"/>
    <col min="2079" max="2079" width="5.7109375" style="1" customWidth="1"/>
    <col min="2080" max="2080" width="5.85546875" style="1" customWidth="1"/>
    <col min="2081" max="2081" width="5.7109375" style="1" customWidth="1"/>
    <col min="2082" max="2082" width="5.85546875" style="1" customWidth="1"/>
    <col min="2083" max="2083" width="7.28515625" style="1" customWidth="1"/>
    <col min="2084" max="2084" width="6.7109375" style="1" customWidth="1"/>
    <col min="2085" max="2085" width="8.140625" style="1" customWidth="1"/>
    <col min="2086" max="2086" width="8.42578125" style="1" customWidth="1"/>
    <col min="2087" max="2087" width="6.28515625" style="1" customWidth="1"/>
    <col min="2088" max="2088" width="6.42578125" style="1" customWidth="1"/>
    <col min="2089" max="2089" width="9.7109375" style="1" customWidth="1"/>
    <col min="2090" max="2090" width="14.42578125" style="1" customWidth="1"/>
    <col min="2091" max="2304" width="9.140625" style="1"/>
    <col min="2305" max="2305" width="21.5703125" style="1" customWidth="1"/>
    <col min="2306" max="2306" width="8.85546875" style="1" customWidth="1"/>
    <col min="2307" max="2312" width="0" style="1" hidden="1" customWidth="1"/>
    <col min="2313" max="2314" width="7" style="1" customWidth="1"/>
    <col min="2315" max="2320" width="0" style="1" hidden="1" customWidth="1"/>
    <col min="2321" max="2321" width="7" style="1" customWidth="1"/>
    <col min="2322" max="2322" width="6.28515625" style="1" customWidth="1"/>
    <col min="2323" max="2323" width="8.7109375" style="1" customWidth="1"/>
    <col min="2324" max="2324" width="8.42578125" style="1" customWidth="1"/>
    <col min="2325" max="2325" width="5.7109375" style="1" customWidth="1"/>
    <col min="2326" max="2326" width="5.85546875" style="1" customWidth="1"/>
    <col min="2327" max="2327" width="5.7109375" style="1" customWidth="1"/>
    <col min="2328" max="2328" width="5.85546875" style="1" customWidth="1"/>
    <col min="2329" max="2329" width="5.7109375" style="1" customWidth="1"/>
    <col min="2330" max="2330" width="5.85546875" style="1" customWidth="1"/>
    <col min="2331" max="2331" width="7" style="1" customWidth="1"/>
    <col min="2332" max="2332" width="6.7109375" style="1" customWidth="1"/>
    <col min="2333" max="2333" width="5.7109375" style="1" customWidth="1"/>
    <col min="2334" max="2334" width="5.85546875" style="1" customWidth="1"/>
    <col min="2335" max="2335" width="5.7109375" style="1" customWidth="1"/>
    <col min="2336" max="2336" width="5.85546875" style="1" customWidth="1"/>
    <col min="2337" max="2337" width="5.7109375" style="1" customWidth="1"/>
    <col min="2338" max="2338" width="5.85546875" style="1" customWidth="1"/>
    <col min="2339" max="2339" width="7.28515625" style="1" customWidth="1"/>
    <col min="2340" max="2340" width="6.7109375" style="1" customWidth="1"/>
    <col min="2341" max="2341" width="8.140625" style="1" customWidth="1"/>
    <col min="2342" max="2342" width="8.42578125" style="1" customWidth="1"/>
    <col min="2343" max="2343" width="6.28515625" style="1" customWidth="1"/>
    <col min="2344" max="2344" width="6.42578125" style="1" customWidth="1"/>
    <col min="2345" max="2345" width="9.7109375" style="1" customWidth="1"/>
    <col min="2346" max="2346" width="14.42578125" style="1" customWidth="1"/>
    <col min="2347" max="2560" width="9.140625" style="1"/>
    <col min="2561" max="2561" width="21.5703125" style="1" customWidth="1"/>
    <col min="2562" max="2562" width="8.85546875" style="1" customWidth="1"/>
    <col min="2563" max="2568" width="0" style="1" hidden="1" customWidth="1"/>
    <col min="2569" max="2570" width="7" style="1" customWidth="1"/>
    <col min="2571" max="2576" width="0" style="1" hidden="1" customWidth="1"/>
    <col min="2577" max="2577" width="7" style="1" customWidth="1"/>
    <col min="2578" max="2578" width="6.28515625" style="1" customWidth="1"/>
    <col min="2579" max="2579" width="8.7109375" style="1" customWidth="1"/>
    <col min="2580" max="2580" width="8.42578125" style="1" customWidth="1"/>
    <col min="2581" max="2581" width="5.7109375" style="1" customWidth="1"/>
    <col min="2582" max="2582" width="5.85546875" style="1" customWidth="1"/>
    <col min="2583" max="2583" width="5.7109375" style="1" customWidth="1"/>
    <col min="2584" max="2584" width="5.85546875" style="1" customWidth="1"/>
    <col min="2585" max="2585" width="5.7109375" style="1" customWidth="1"/>
    <col min="2586" max="2586" width="5.85546875" style="1" customWidth="1"/>
    <col min="2587" max="2587" width="7" style="1" customWidth="1"/>
    <col min="2588" max="2588" width="6.7109375" style="1" customWidth="1"/>
    <col min="2589" max="2589" width="5.7109375" style="1" customWidth="1"/>
    <col min="2590" max="2590" width="5.85546875" style="1" customWidth="1"/>
    <col min="2591" max="2591" width="5.7109375" style="1" customWidth="1"/>
    <col min="2592" max="2592" width="5.85546875" style="1" customWidth="1"/>
    <col min="2593" max="2593" width="5.7109375" style="1" customWidth="1"/>
    <col min="2594" max="2594" width="5.85546875" style="1" customWidth="1"/>
    <col min="2595" max="2595" width="7.28515625" style="1" customWidth="1"/>
    <col min="2596" max="2596" width="6.7109375" style="1" customWidth="1"/>
    <col min="2597" max="2597" width="8.140625" style="1" customWidth="1"/>
    <col min="2598" max="2598" width="8.42578125" style="1" customWidth="1"/>
    <col min="2599" max="2599" width="6.28515625" style="1" customWidth="1"/>
    <col min="2600" max="2600" width="6.42578125" style="1" customWidth="1"/>
    <col min="2601" max="2601" width="9.7109375" style="1" customWidth="1"/>
    <col min="2602" max="2602" width="14.42578125" style="1" customWidth="1"/>
    <col min="2603" max="2816" width="9.140625" style="1"/>
    <col min="2817" max="2817" width="21.5703125" style="1" customWidth="1"/>
    <col min="2818" max="2818" width="8.85546875" style="1" customWidth="1"/>
    <col min="2819" max="2824" width="0" style="1" hidden="1" customWidth="1"/>
    <col min="2825" max="2826" width="7" style="1" customWidth="1"/>
    <col min="2827" max="2832" width="0" style="1" hidden="1" customWidth="1"/>
    <col min="2833" max="2833" width="7" style="1" customWidth="1"/>
    <col min="2834" max="2834" width="6.28515625" style="1" customWidth="1"/>
    <col min="2835" max="2835" width="8.7109375" style="1" customWidth="1"/>
    <col min="2836" max="2836" width="8.42578125" style="1" customWidth="1"/>
    <col min="2837" max="2837" width="5.7109375" style="1" customWidth="1"/>
    <col min="2838" max="2838" width="5.85546875" style="1" customWidth="1"/>
    <col min="2839" max="2839" width="5.7109375" style="1" customWidth="1"/>
    <col min="2840" max="2840" width="5.85546875" style="1" customWidth="1"/>
    <col min="2841" max="2841" width="5.7109375" style="1" customWidth="1"/>
    <col min="2842" max="2842" width="5.85546875" style="1" customWidth="1"/>
    <col min="2843" max="2843" width="7" style="1" customWidth="1"/>
    <col min="2844" max="2844" width="6.7109375" style="1" customWidth="1"/>
    <col min="2845" max="2845" width="5.7109375" style="1" customWidth="1"/>
    <col min="2846" max="2846" width="5.85546875" style="1" customWidth="1"/>
    <col min="2847" max="2847" width="5.7109375" style="1" customWidth="1"/>
    <col min="2848" max="2848" width="5.85546875" style="1" customWidth="1"/>
    <col min="2849" max="2849" width="5.7109375" style="1" customWidth="1"/>
    <col min="2850" max="2850" width="5.85546875" style="1" customWidth="1"/>
    <col min="2851" max="2851" width="7.28515625" style="1" customWidth="1"/>
    <col min="2852" max="2852" width="6.7109375" style="1" customWidth="1"/>
    <col min="2853" max="2853" width="8.140625" style="1" customWidth="1"/>
    <col min="2854" max="2854" width="8.42578125" style="1" customWidth="1"/>
    <col min="2855" max="2855" width="6.28515625" style="1" customWidth="1"/>
    <col min="2856" max="2856" width="6.42578125" style="1" customWidth="1"/>
    <col min="2857" max="2857" width="9.7109375" style="1" customWidth="1"/>
    <col min="2858" max="2858" width="14.42578125" style="1" customWidth="1"/>
    <col min="2859" max="3072" width="9.140625" style="1"/>
    <col min="3073" max="3073" width="21.5703125" style="1" customWidth="1"/>
    <col min="3074" max="3074" width="8.85546875" style="1" customWidth="1"/>
    <col min="3075" max="3080" width="0" style="1" hidden="1" customWidth="1"/>
    <col min="3081" max="3082" width="7" style="1" customWidth="1"/>
    <col min="3083" max="3088" width="0" style="1" hidden="1" customWidth="1"/>
    <col min="3089" max="3089" width="7" style="1" customWidth="1"/>
    <col min="3090" max="3090" width="6.28515625" style="1" customWidth="1"/>
    <col min="3091" max="3091" width="8.7109375" style="1" customWidth="1"/>
    <col min="3092" max="3092" width="8.42578125" style="1" customWidth="1"/>
    <col min="3093" max="3093" width="5.7109375" style="1" customWidth="1"/>
    <col min="3094" max="3094" width="5.85546875" style="1" customWidth="1"/>
    <col min="3095" max="3095" width="5.7109375" style="1" customWidth="1"/>
    <col min="3096" max="3096" width="5.85546875" style="1" customWidth="1"/>
    <col min="3097" max="3097" width="5.7109375" style="1" customWidth="1"/>
    <col min="3098" max="3098" width="5.85546875" style="1" customWidth="1"/>
    <col min="3099" max="3099" width="7" style="1" customWidth="1"/>
    <col min="3100" max="3100" width="6.7109375" style="1" customWidth="1"/>
    <col min="3101" max="3101" width="5.7109375" style="1" customWidth="1"/>
    <col min="3102" max="3102" width="5.85546875" style="1" customWidth="1"/>
    <col min="3103" max="3103" width="5.7109375" style="1" customWidth="1"/>
    <col min="3104" max="3104" width="5.85546875" style="1" customWidth="1"/>
    <col min="3105" max="3105" width="5.7109375" style="1" customWidth="1"/>
    <col min="3106" max="3106" width="5.85546875" style="1" customWidth="1"/>
    <col min="3107" max="3107" width="7.28515625" style="1" customWidth="1"/>
    <col min="3108" max="3108" width="6.7109375" style="1" customWidth="1"/>
    <col min="3109" max="3109" width="8.140625" style="1" customWidth="1"/>
    <col min="3110" max="3110" width="8.42578125" style="1" customWidth="1"/>
    <col min="3111" max="3111" width="6.28515625" style="1" customWidth="1"/>
    <col min="3112" max="3112" width="6.42578125" style="1" customWidth="1"/>
    <col min="3113" max="3113" width="9.7109375" style="1" customWidth="1"/>
    <col min="3114" max="3114" width="14.42578125" style="1" customWidth="1"/>
    <col min="3115" max="3328" width="9.140625" style="1"/>
    <col min="3329" max="3329" width="21.5703125" style="1" customWidth="1"/>
    <col min="3330" max="3330" width="8.85546875" style="1" customWidth="1"/>
    <col min="3331" max="3336" width="0" style="1" hidden="1" customWidth="1"/>
    <col min="3337" max="3338" width="7" style="1" customWidth="1"/>
    <col min="3339" max="3344" width="0" style="1" hidden="1" customWidth="1"/>
    <col min="3345" max="3345" width="7" style="1" customWidth="1"/>
    <col min="3346" max="3346" width="6.28515625" style="1" customWidth="1"/>
    <col min="3347" max="3347" width="8.7109375" style="1" customWidth="1"/>
    <col min="3348" max="3348" width="8.42578125" style="1" customWidth="1"/>
    <col min="3349" max="3349" width="5.7109375" style="1" customWidth="1"/>
    <col min="3350" max="3350" width="5.85546875" style="1" customWidth="1"/>
    <col min="3351" max="3351" width="5.7109375" style="1" customWidth="1"/>
    <col min="3352" max="3352" width="5.85546875" style="1" customWidth="1"/>
    <col min="3353" max="3353" width="5.7109375" style="1" customWidth="1"/>
    <col min="3354" max="3354" width="5.85546875" style="1" customWidth="1"/>
    <col min="3355" max="3355" width="7" style="1" customWidth="1"/>
    <col min="3356" max="3356" width="6.7109375" style="1" customWidth="1"/>
    <col min="3357" max="3357" width="5.7109375" style="1" customWidth="1"/>
    <col min="3358" max="3358" width="5.85546875" style="1" customWidth="1"/>
    <col min="3359" max="3359" width="5.7109375" style="1" customWidth="1"/>
    <col min="3360" max="3360" width="5.85546875" style="1" customWidth="1"/>
    <col min="3361" max="3361" width="5.7109375" style="1" customWidth="1"/>
    <col min="3362" max="3362" width="5.85546875" style="1" customWidth="1"/>
    <col min="3363" max="3363" width="7.28515625" style="1" customWidth="1"/>
    <col min="3364" max="3364" width="6.7109375" style="1" customWidth="1"/>
    <col min="3365" max="3365" width="8.140625" style="1" customWidth="1"/>
    <col min="3366" max="3366" width="8.42578125" style="1" customWidth="1"/>
    <col min="3367" max="3367" width="6.28515625" style="1" customWidth="1"/>
    <col min="3368" max="3368" width="6.42578125" style="1" customWidth="1"/>
    <col min="3369" max="3369" width="9.7109375" style="1" customWidth="1"/>
    <col min="3370" max="3370" width="14.42578125" style="1" customWidth="1"/>
    <col min="3371" max="3584" width="9.140625" style="1"/>
    <col min="3585" max="3585" width="21.5703125" style="1" customWidth="1"/>
    <col min="3586" max="3586" width="8.85546875" style="1" customWidth="1"/>
    <col min="3587" max="3592" width="0" style="1" hidden="1" customWidth="1"/>
    <col min="3593" max="3594" width="7" style="1" customWidth="1"/>
    <col min="3595" max="3600" width="0" style="1" hidden="1" customWidth="1"/>
    <col min="3601" max="3601" width="7" style="1" customWidth="1"/>
    <col min="3602" max="3602" width="6.28515625" style="1" customWidth="1"/>
    <col min="3603" max="3603" width="8.7109375" style="1" customWidth="1"/>
    <col min="3604" max="3604" width="8.42578125" style="1" customWidth="1"/>
    <col min="3605" max="3605" width="5.7109375" style="1" customWidth="1"/>
    <col min="3606" max="3606" width="5.85546875" style="1" customWidth="1"/>
    <col min="3607" max="3607" width="5.7109375" style="1" customWidth="1"/>
    <col min="3608" max="3608" width="5.85546875" style="1" customWidth="1"/>
    <col min="3609" max="3609" width="5.7109375" style="1" customWidth="1"/>
    <col min="3610" max="3610" width="5.85546875" style="1" customWidth="1"/>
    <col min="3611" max="3611" width="7" style="1" customWidth="1"/>
    <col min="3612" max="3612" width="6.7109375" style="1" customWidth="1"/>
    <col min="3613" max="3613" width="5.7109375" style="1" customWidth="1"/>
    <col min="3614" max="3614" width="5.85546875" style="1" customWidth="1"/>
    <col min="3615" max="3615" width="5.7109375" style="1" customWidth="1"/>
    <col min="3616" max="3616" width="5.85546875" style="1" customWidth="1"/>
    <col min="3617" max="3617" width="5.7109375" style="1" customWidth="1"/>
    <col min="3618" max="3618" width="5.85546875" style="1" customWidth="1"/>
    <col min="3619" max="3619" width="7.28515625" style="1" customWidth="1"/>
    <col min="3620" max="3620" width="6.7109375" style="1" customWidth="1"/>
    <col min="3621" max="3621" width="8.140625" style="1" customWidth="1"/>
    <col min="3622" max="3622" width="8.42578125" style="1" customWidth="1"/>
    <col min="3623" max="3623" width="6.28515625" style="1" customWidth="1"/>
    <col min="3624" max="3624" width="6.42578125" style="1" customWidth="1"/>
    <col min="3625" max="3625" width="9.7109375" style="1" customWidth="1"/>
    <col min="3626" max="3626" width="14.42578125" style="1" customWidth="1"/>
    <col min="3627" max="3840" width="9.140625" style="1"/>
    <col min="3841" max="3841" width="21.5703125" style="1" customWidth="1"/>
    <col min="3842" max="3842" width="8.85546875" style="1" customWidth="1"/>
    <col min="3843" max="3848" width="0" style="1" hidden="1" customWidth="1"/>
    <col min="3849" max="3850" width="7" style="1" customWidth="1"/>
    <col min="3851" max="3856" width="0" style="1" hidden="1" customWidth="1"/>
    <col min="3857" max="3857" width="7" style="1" customWidth="1"/>
    <col min="3858" max="3858" width="6.28515625" style="1" customWidth="1"/>
    <col min="3859" max="3859" width="8.7109375" style="1" customWidth="1"/>
    <col min="3860" max="3860" width="8.42578125" style="1" customWidth="1"/>
    <col min="3861" max="3861" width="5.7109375" style="1" customWidth="1"/>
    <col min="3862" max="3862" width="5.85546875" style="1" customWidth="1"/>
    <col min="3863" max="3863" width="5.7109375" style="1" customWidth="1"/>
    <col min="3864" max="3864" width="5.85546875" style="1" customWidth="1"/>
    <col min="3865" max="3865" width="5.7109375" style="1" customWidth="1"/>
    <col min="3866" max="3866" width="5.85546875" style="1" customWidth="1"/>
    <col min="3867" max="3867" width="7" style="1" customWidth="1"/>
    <col min="3868" max="3868" width="6.7109375" style="1" customWidth="1"/>
    <col min="3869" max="3869" width="5.7109375" style="1" customWidth="1"/>
    <col min="3870" max="3870" width="5.85546875" style="1" customWidth="1"/>
    <col min="3871" max="3871" width="5.7109375" style="1" customWidth="1"/>
    <col min="3872" max="3872" width="5.85546875" style="1" customWidth="1"/>
    <col min="3873" max="3873" width="5.7109375" style="1" customWidth="1"/>
    <col min="3874" max="3874" width="5.85546875" style="1" customWidth="1"/>
    <col min="3875" max="3875" width="7.28515625" style="1" customWidth="1"/>
    <col min="3876" max="3876" width="6.7109375" style="1" customWidth="1"/>
    <col min="3877" max="3877" width="8.140625" style="1" customWidth="1"/>
    <col min="3878" max="3878" width="8.42578125" style="1" customWidth="1"/>
    <col min="3879" max="3879" width="6.28515625" style="1" customWidth="1"/>
    <col min="3880" max="3880" width="6.42578125" style="1" customWidth="1"/>
    <col min="3881" max="3881" width="9.7109375" style="1" customWidth="1"/>
    <col min="3882" max="3882" width="14.42578125" style="1" customWidth="1"/>
    <col min="3883" max="4096" width="9.140625" style="1"/>
    <col min="4097" max="4097" width="21.5703125" style="1" customWidth="1"/>
    <col min="4098" max="4098" width="8.85546875" style="1" customWidth="1"/>
    <col min="4099" max="4104" width="0" style="1" hidden="1" customWidth="1"/>
    <col min="4105" max="4106" width="7" style="1" customWidth="1"/>
    <col min="4107" max="4112" width="0" style="1" hidden="1" customWidth="1"/>
    <col min="4113" max="4113" width="7" style="1" customWidth="1"/>
    <col min="4114" max="4114" width="6.28515625" style="1" customWidth="1"/>
    <col min="4115" max="4115" width="8.7109375" style="1" customWidth="1"/>
    <col min="4116" max="4116" width="8.42578125" style="1" customWidth="1"/>
    <col min="4117" max="4117" width="5.7109375" style="1" customWidth="1"/>
    <col min="4118" max="4118" width="5.85546875" style="1" customWidth="1"/>
    <col min="4119" max="4119" width="5.7109375" style="1" customWidth="1"/>
    <col min="4120" max="4120" width="5.85546875" style="1" customWidth="1"/>
    <col min="4121" max="4121" width="5.7109375" style="1" customWidth="1"/>
    <col min="4122" max="4122" width="5.85546875" style="1" customWidth="1"/>
    <col min="4123" max="4123" width="7" style="1" customWidth="1"/>
    <col min="4124" max="4124" width="6.7109375" style="1" customWidth="1"/>
    <col min="4125" max="4125" width="5.7109375" style="1" customWidth="1"/>
    <col min="4126" max="4126" width="5.85546875" style="1" customWidth="1"/>
    <col min="4127" max="4127" width="5.7109375" style="1" customWidth="1"/>
    <col min="4128" max="4128" width="5.85546875" style="1" customWidth="1"/>
    <col min="4129" max="4129" width="5.7109375" style="1" customWidth="1"/>
    <col min="4130" max="4130" width="5.85546875" style="1" customWidth="1"/>
    <col min="4131" max="4131" width="7.28515625" style="1" customWidth="1"/>
    <col min="4132" max="4132" width="6.7109375" style="1" customWidth="1"/>
    <col min="4133" max="4133" width="8.140625" style="1" customWidth="1"/>
    <col min="4134" max="4134" width="8.42578125" style="1" customWidth="1"/>
    <col min="4135" max="4135" width="6.28515625" style="1" customWidth="1"/>
    <col min="4136" max="4136" width="6.42578125" style="1" customWidth="1"/>
    <col min="4137" max="4137" width="9.7109375" style="1" customWidth="1"/>
    <col min="4138" max="4138" width="14.42578125" style="1" customWidth="1"/>
    <col min="4139" max="4352" width="9.140625" style="1"/>
    <col min="4353" max="4353" width="21.5703125" style="1" customWidth="1"/>
    <col min="4354" max="4354" width="8.85546875" style="1" customWidth="1"/>
    <col min="4355" max="4360" width="0" style="1" hidden="1" customWidth="1"/>
    <col min="4361" max="4362" width="7" style="1" customWidth="1"/>
    <col min="4363" max="4368" width="0" style="1" hidden="1" customWidth="1"/>
    <col min="4369" max="4369" width="7" style="1" customWidth="1"/>
    <col min="4370" max="4370" width="6.28515625" style="1" customWidth="1"/>
    <col min="4371" max="4371" width="8.7109375" style="1" customWidth="1"/>
    <col min="4372" max="4372" width="8.42578125" style="1" customWidth="1"/>
    <col min="4373" max="4373" width="5.7109375" style="1" customWidth="1"/>
    <col min="4374" max="4374" width="5.85546875" style="1" customWidth="1"/>
    <col min="4375" max="4375" width="5.7109375" style="1" customWidth="1"/>
    <col min="4376" max="4376" width="5.85546875" style="1" customWidth="1"/>
    <col min="4377" max="4377" width="5.7109375" style="1" customWidth="1"/>
    <col min="4378" max="4378" width="5.85546875" style="1" customWidth="1"/>
    <col min="4379" max="4379" width="7" style="1" customWidth="1"/>
    <col min="4380" max="4380" width="6.7109375" style="1" customWidth="1"/>
    <col min="4381" max="4381" width="5.7109375" style="1" customWidth="1"/>
    <col min="4382" max="4382" width="5.85546875" style="1" customWidth="1"/>
    <col min="4383" max="4383" width="5.7109375" style="1" customWidth="1"/>
    <col min="4384" max="4384" width="5.85546875" style="1" customWidth="1"/>
    <col min="4385" max="4385" width="5.7109375" style="1" customWidth="1"/>
    <col min="4386" max="4386" width="5.85546875" style="1" customWidth="1"/>
    <col min="4387" max="4387" width="7.28515625" style="1" customWidth="1"/>
    <col min="4388" max="4388" width="6.7109375" style="1" customWidth="1"/>
    <col min="4389" max="4389" width="8.140625" style="1" customWidth="1"/>
    <col min="4390" max="4390" width="8.42578125" style="1" customWidth="1"/>
    <col min="4391" max="4391" width="6.28515625" style="1" customWidth="1"/>
    <col min="4392" max="4392" width="6.42578125" style="1" customWidth="1"/>
    <col min="4393" max="4393" width="9.7109375" style="1" customWidth="1"/>
    <col min="4394" max="4394" width="14.42578125" style="1" customWidth="1"/>
    <col min="4395" max="4608" width="9.140625" style="1"/>
    <col min="4609" max="4609" width="21.5703125" style="1" customWidth="1"/>
    <col min="4610" max="4610" width="8.85546875" style="1" customWidth="1"/>
    <col min="4611" max="4616" width="0" style="1" hidden="1" customWidth="1"/>
    <col min="4617" max="4618" width="7" style="1" customWidth="1"/>
    <col min="4619" max="4624" width="0" style="1" hidden="1" customWidth="1"/>
    <col min="4625" max="4625" width="7" style="1" customWidth="1"/>
    <col min="4626" max="4626" width="6.28515625" style="1" customWidth="1"/>
    <col min="4627" max="4627" width="8.7109375" style="1" customWidth="1"/>
    <col min="4628" max="4628" width="8.42578125" style="1" customWidth="1"/>
    <col min="4629" max="4629" width="5.7109375" style="1" customWidth="1"/>
    <col min="4630" max="4630" width="5.85546875" style="1" customWidth="1"/>
    <col min="4631" max="4631" width="5.7109375" style="1" customWidth="1"/>
    <col min="4632" max="4632" width="5.85546875" style="1" customWidth="1"/>
    <col min="4633" max="4633" width="5.7109375" style="1" customWidth="1"/>
    <col min="4634" max="4634" width="5.85546875" style="1" customWidth="1"/>
    <col min="4635" max="4635" width="7" style="1" customWidth="1"/>
    <col min="4636" max="4636" width="6.7109375" style="1" customWidth="1"/>
    <col min="4637" max="4637" width="5.7109375" style="1" customWidth="1"/>
    <col min="4638" max="4638" width="5.85546875" style="1" customWidth="1"/>
    <col min="4639" max="4639" width="5.7109375" style="1" customWidth="1"/>
    <col min="4640" max="4640" width="5.85546875" style="1" customWidth="1"/>
    <col min="4641" max="4641" width="5.7109375" style="1" customWidth="1"/>
    <col min="4642" max="4642" width="5.85546875" style="1" customWidth="1"/>
    <col min="4643" max="4643" width="7.28515625" style="1" customWidth="1"/>
    <col min="4644" max="4644" width="6.7109375" style="1" customWidth="1"/>
    <col min="4645" max="4645" width="8.140625" style="1" customWidth="1"/>
    <col min="4646" max="4646" width="8.42578125" style="1" customWidth="1"/>
    <col min="4647" max="4647" width="6.28515625" style="1" customWidth="1"/>
    <col min="4648" max="4648" width="6.42578125" style="1" customWidth="1"/>
    <col min="4649" max="4649" width="9.7109375" style="1" customWidth="1"/>
    <col min="4650" max="4650" width="14.42578125" style="1" customWidth="1"/>
    <col min="4651" max="4864" width="9.140625" style="1"/>
    <col min="4865" max="4865" width="21.5703125" style="1" customWidth="1"/>
    <col min="4866" max="4866" width="8.85546875" style="1" customWidth="1"/>
    <col min="4867" max="4872" width="0" style="1" hidden="1" customWidth="1"/>
    <col min="4873" max="4874" width="7" style="1" customWidth="1"/>
    <col min="4875" max="4880" width="0" style="1" hidden="1" customWidth="1"/>
    <col min="4881" max="4881" width="7" style="1" customWidth="1"/>
    <col min="4882" max="4882" width="6.28515625" style="1" customWidth="1"/>
    <col min="4883" max="4883" width="8.7109375" style="1" customWidth="1"/>
    <col min="4884" max="4884" width="8.42578125" style="1" customWidth="1"/>
    <col min="4885" max="4885" width="5.7109375" style="1" customWidth="1"/>
    <col min="4886" max="4886" width="5.85546875" style="1" customWidth="1"/>
    <col min="4887" max="4887" width="5.7109375" style="1" customWidth="1"/>
    <col min="4888" max="4888" width="5.85546875" style="1" customWidth="1"/>
    <col min="4889" max="4889" width="5.7109375" style="1" customWidth="1"/>
    <col min="4890" max="4890" width="5.85546875" style="1" customWidth="1"/>
    <col min="4891" max="4891" width="7" style="1" customWidth="1"/>
    <col min="4892" max="4892" width="6.7109375" style="1" customWidth="1"/>
    <col min="4893" max="4893" width="5.7109375" style="1" customWidth="1"/>
    <col min="4894" max="4894" width="5.85546875" style="1" customWidth="1"/>
    <col min="4895" max="4895" width="5.7109375" style="1" customWidth="1"/>
    <col min="4896" max="4896" width="5.85546875" style="1" customWidth="1"/>
    <col min="4897" max="4897" width="5.7109375" style="1" customWidth="1"/>
    <col min="4898" max="4898" width="5.85546875" style="1" customWidth="1"/>
    <col min="4899" max="4899" width="7.28515625" style="1" customWidth="1"/>
    <col min="4900" max="4900" width="6.7109375" style="1" customWidth="1"/>
    <col min="4901" max="4901" width="8.140625" style="1" customWidth="1"/>
    <col min="4902" max="4902" width="8.42578125" style="1" customWidth="1"/>
    <col min="4903" max="4903" width="6.28515625" style="1" customWidth="1"/>
    <col min="4904" max="4904" width="6.42578125" style="1" customWidth="1"/>
    <col min="4905" max="4905" width="9.7109375" style="1" customWidth="1"/>
    <col min="4906" max="4906" width="14.42578125" style="1" customWidth="1"/>
    <col min="4907" max="5120" width="9.140625" style="1"/>
    <col min="5121" max="5121" width="21.5703125" style="1" customWidth="1"/>
    <col min="5122" max="5122" width="8.85546875" style="1" customWidth="1"/>
    <col min="5123" max="5128" width="0" style="1" hidden="1" customWidth="1"/>
    <col min="5129" max="5130" width="7" style="1" customWidth="1"/>
    <col min="5131" max="5136" width="0" style="1" hidden="1" customWidth="1"/>
    <col min="5137" max="5137" width="7" style="1" customWidth="1"/>
    <col min="5138" max="5138" width="6.28515625" style="1" customWidth="1"/>
    <col min="5139" max="5139" width="8.7109375" style="1" customWidth="1"/>
    <col min="5140" max="5140" width="8.42578125" style="1" customWidth="1"/>
    <col min="5141" max="5141" width="5.7109375" style="1" customWidth="1"/>
    <col min="5142" max="5142" width="5.85546875" style="1" customWidth="1"/>
    <col min="5143" max="5143" width="5.7109375" style="1" customWidth="1"/>
    <col min="5144" max="5144" width="5.85546875" style="1" customWidth="1"/>
    <col min="5145" max="5145" width="5.7109375" style="1" customWidth="1"/>
    <col min="5146" max="5146" width="5.85546875" style="1" customWidth="1"/>
    <col min="5147" max="5147" width="7" style="1" customWidth="1"/>
    <col min="5148" max="5148" width="6.7109375" style="1" customWidth="1"/>
    <col min="5149" max="5149" width="5.7109375" style="1" customWidth="1"/>
    <col min="5150" max="5150" width="5.85546875" style="1" customWidth="1"/>
    <col min="5151" max="5151" width="5.7109375" style="1" customWidth="1"/>
    <col min="5152" max="5152" width="5.85546875" style="1" customWidth="1"/>
    <col min="5153" max="5153" width="5.7109375" style="1" customWidth="1"/>
    <col min="5154" max="5154" width="5.85546875" style="1" customWidth="1"/>
    <col min="5155" max="5155" width="7.28515625" style="1" customWidth="1"/>
    <col min="5156" max="5156" width="6.7109375" style="1" customWidth="1"/>
    <col min="5157" max="5157" width="8.140625" style="1" customWidth="1"/>
    <col min="5158" max="5158" width="8.42578125" style="1" customWidth="1"/>
    <col min="5159" max="5159" width="6.28515625" style="1" customWidth="1"/>
    <col min="5160" max="5160" width="6.42578125" style="1" customWidth="1"/>
    <col min="5161" max="5161" width="9.7109375" style="1" customWidth="1"/>
    <col min="5162" max="5162" width="14.42578125" style="1" customWidth="1"/>
    <col min="5163" max="5376" width="9.140625" style="1"/>
    <col min="5377" max="5377" width="21.5703125" style="1" customWidth="1"/>
    <col min="5378" max="5378" width="8.85546875" style="1" customWidth="1"/>
    <col min="5379" max="5384" width="0" style="1" hidden="1" customWidth="1"/>
    <col min="5385" max="5386" width="7" style="1" customWidth="1"/>
    <col min="5387" max="5392" width="0" style="1" hidden="1" customWidth="1"/>
    <col min="5393" max="5393" width="7" style="1" customWidth="1"/>
    <col min="5394" max="5394" width="6.28515625" style="1" customWidth="1"/>
    <col min="5395" max="5395" width="8.7109375" style="1" customWidth="1"/>
    <col min="5396" max="5396" width="8.42578125" style="1" customWidth="1"/>
    <col min="5397" max="5397" width="5.7109375" style="1" customWidth="1"/>
    <col min="5398" max="5398" width="5.85546875" style="1" customWidth="1"/>
    <col min="5399" max="5399" width="5.7109375" style="1" customWidth="1"/>
    <col min="5400" max="5400" width="5.85546875" style="1" customWidth="1"/>
    <col min="5401" max="5401" width="5.7109375" style="1" customWidth="1"/>
    <col min="5402" max="5402" width="5.85546875" style="1" customWidth="1"/>
    <col min="5403" max="5403" width="7" style="1" customWidth="1"/>
    <col min="5404" max="5404" width="6.7109375" style="1" customWidth="1"/>
    <col min="5405" max="5405" width="5.7109375" style="1" customWidth="1"/>
    <col min="5406" max="5406" width="5.85546875" style="1" customWidth="1"/>
    <col min="5407" max="5407" width="5.7109375" style="1" customWidth="1"/>
    <col min="5408" max="5408" width="5.85546875" style="1" customWidth="1"/>
    <col min="5409" max="5409" width="5.7109375" style="1" customWidth="1"/>
    <col min="5410" max="5410" width="5.85546875" style="1" customWidth="1"/>
    <col min="5411" max="5411" width="7.28515625" style="1" customWidth="1"/>
    <col min="5412" max="5412" width="6.7109375" style="1" customWidth="1"/>
    <col min="5413" max="5413" width="8.140625" style="1" customWidth="1"/>
    <col min="5414" max="5414" width="8.42578125" style="1" customWidth="1"/>
    <col min="5415" max="5415" width="6.28515625" style="1" customWidth="1"/>
    <col min="5416" max="5416" width="6.42578125" style="1" customWidth="1"/>
    <col min="5417" max="5417" width="9.7109375" style="1" customWidth="1"/>
    <col min="5418" max="5418" width="14.42578125" style="1" customWidth="1"/>
    <col min="5419" max="5632" width="9.140625" style="1"/>
    <col min="5633" max="5633" width="21.5703125" style="1" customWidth="1"/>
    <col min="5634" max="5634" width="8.85546875" style="1" customWidth="1"/>
    <col min="5635" max="5640" width="0" style="1" hidden="1" customWidth="1"/>
    <col min="5641" max="5642" width="7" style="1" customWidth="1"/>
    <col min="5643" max="5648" width="0" style="1" hidden="1" customWidth="1"/>
    <col min="5649" max="5649" width="7" style="1" customWidth="1"/>
    <col min="5650" max="5650" width="6.28515625" style="1" customWidth="1"/>
    <col min="5651" max="5651" width="8.7109375" style="1" customWidth="1"/>
    <col min="5652" max="5652" width="8.42578125" style="1" customWidth="1"/>
    <col min="5653" max="5653" width="5.7109375" style="1" customWidth="1"/>
    <col min="5654" max="5654" width="5.85546875" style="1" customWidth="1"/>
    <col min="5655" max="5655" width="5.7109375" style="1" customWidth="1"/>
    <col min="5656" max="5656" width="5.85546875" style="1" customWidth="1"/>
    <col min="5657" max="5657" width="5.7109375" style="1" customWidth="1"/>
    <col min="5658" max="5658" width="5.85546875" style="1" customWidth="1"/>
    <col min="5659" max="5659" width="7" style="1" customWidth="1"/>
    <col min="5660" max="5660" width="6.7109375" style="1" customWidth="1"/>
    <col min="5661" max="5661" width="5.7109375" style="1" customWidth="1"/>
    <col min="5662" max="5662" width="5.85546875" style="1" customWidth="1"/>
    <col min="5663" max="5663" width="5.7109375" style="1" customWidth="1"/>
    <col min="5664" max="5664" width="5.85546875" style="1" customWidth="1"/>
    <col min="5665" max="5665" width="5.7109375" style="1" customWidth="1"/>
    <col min="5666" max="5666" width="5.85546875" style="1" customWidth="1"/>
    <col min="5667" max="5667" width="7.28515625" style="1" customWidth="1"/>
    <col min="5668" max="5668" width="6.7109375" style="1" customWidth="1"/>
    <col min="5669" max="5669" width="8.140625" style="1" customWidth="1"/>
    <col min="5670" max="5670" width="8.42578125" style="1" customWidth="1"/>
    <col min="5671" max="5671" width="6.28515625" style="1" customWidth="1"/>
    <col min="5672" max="5672" width="6.42578125" style="1" customWidth="1"/>
    <col min="5673" max="5673" width="9.7109375" style="1" customWidth="1"/>
    <col min="5674" max="5674" width="14.42578125" style="1" customWidth="1"/>
    <col min="5675" max="5888" width="9.140625" style="1"/>
    <col min="5889" max="5889" width="21.5703125" style="1" customWidth="1"/>
    <col min="5890" max="5890" width="8.85546875" style="1" customWidth="1"/>
    <col min="5891" max="5896" width="0" style="1" hidden="1" customWidth="1"/>
    <col min="5897" max="5898" width="7" style="1" customWidth="1"/>
    <col min="5899" max="5904" width="0" style="1" hidden="1" customWidth="1"/>
    <col min="5905" max="5905" width="7" style="1" customWidth="1"/>
    <col min="5906" max="5906" width="6.28515625" style="1" customWidth="1"/>
    <col min="5907" max="5907" width="8.7109375" style="1" customWidth="1"/>
    <col min="5908" max="5908" width="8.42578125" style="1" customWidth="1"/>
    <col min="5909" max="5909" width="5.7109375" style="1" customWidth="1"/>
    <col min="5910" max="5910" width="5.85546875" style="1" customWidth="1"/>
    <col min="5911" max="5911" width="5.7109375" style="1" customWidth="1"/>
    <col min="5912" max="5912" width="5.85546875" style="1" customWidth="1"/>
    <col min="5913" max="5913" width="5.7109375" style="1" customWidth="1"/>
    <col min="5914" max="5914" width="5.85546875" style="1" customWidth="1"/>
    <col min="5915" max="5915" width="7" style="1" customWidth="1"/>
    <col min="5916" max="5916" width="6.7109375" style="1" customWidth="1"/>
    <col min="5917" max="5917" width="5.7109375" style="1" customWidth="1"/>
    <col min="5918" max="5918" width="5.85546875" style="1" customWidth="1"/>
    <col min="5919" max="5919" width="5.7109375" style="1" customWidth="1"/>
    <col min="5920" max="5920" width="5.85546875" style="1" customWidth="1"/>
    <col min="5921" max="5921" width="5.7109375" style="1" customWidth="1"/>
    <col min="5922" max="5922" width="5.85546875" style="1" customWidth="1"/>
    <col min="5923" max="5923" width="7.28515625" style="1" customWidth="1"/>
    <col min="5924" max="5924" width="6.7109375" style="1" customWidth="1"/>
    <col min="5925" max="5925" width="8.140625" style="1" customWidth="1"/>
    <col min="5926" max="5926" width="8.42578125" style="1" customWidth="1"/>
    <col min="5927" max="5927" width="6.28515625" style="1" customWidth="1"/>
    <col min="5928" max="5928" width="6.42578125" style="1" customWidth="1"/>
    <col min="5929" max="5929" width="9.7109375" style="1" customWidth="1"/>
    <col min="5930" max="5930" width="14.42578125" style="1" customWidth="1"/>
    <col min="5931" max="6144" width="9.140625" style="1"/>
    <col min="6145" max="6145" width="21.5703125" style="1" customWidth="1"/>
    <col min="6146" max="6146" width="8.85546875" style="1" customWidth="1"/>
    <col min="6147" max="6152" width="0" style="1" hidden="1" customWidth="1"/>
    <col min="6153" max="6154" width="7" style="1" customWidth="1"/>
    <col min="6155" max="6160" width="0" style="1" hidden="1" customWidth="1"/>
    <col min="6161" max="6161" width="7" style="1" customWidth="1"/>
    <col min="6162" max="6162" width="6.28515625" style="1" customWidth="1"/>
    <col min="6163" max="6163" width="8.7109375" style="1" customWidth="1"/>
    <col min="6164" max="6164" width="8.42578125" style="1" customWidth="1"/>
    <col min="6165" max="6165" width="5.7109375" style="1" customWidth="1"/>
    <col min="6166" max="6166" width="5.85546875" style="1" customWidth="1"/>
    <col min="6167" max="6167" width="5.7109375" style="1" customWidth="1"/>
    <col min="6168" max="6168" width="5.85546875" style="1" customWidth="1"/>
    <col min="6169" max="6169" width="5.7109375" style="1" customWidth="1"/>
    <col min="6170" max="6170" width="5.85546875" style="1" customWidth="1"/>
    <col min="6171" max="6171" width="7" style="1" customWidth="1"/>
    <col min="6172" max="6172" width="6.7109375" style="1" customWidth="1"/>
    <col min="6173" max="6173" width="5.7109375" style="1" customWidth="1"/>
    <col min="6174" max="6174" width="5.85546875" style="1" customWidth="1"/>
    <col min="6175" max="6175" width="5.7109375" style="1" customWidth="1"/>
    <col min="6176" max="6176" width="5.85546875" style="1" customWidth="1"/>
    <col min="6177" max="6177" width="5.7109375" style="1" customWidth="1"/>
    <col min="6178" max="6178" width="5.85546875" style="1" customWidth="1"/>
    <col min="6179" max="6179" width="7.28515625" style="1" customWidth="1"/>
    <col min="6180" max="6180" width="6.7109375" style="1" customWidth="1"/>
    <col min="6181" max="6181" width="8.140625" style="1" customWidth="1"/>
    <col min="6182" max="6182" width="8.42578125" style="1" customWidth="1"/>
    <col min="6183" max="6183" width="6.28515625" style="1" customWidth="1"/>
    <col min="6184" max="6184" width="6.42578125" style="1" customWidth="1"/>
    <col min="6185" max="6185" width="9.7109375" style="1" customWidth="1"/>
    <col min="6186" max="6186" width="14.42578125" style="1" customWidth="1"/>
    <col min="6187" max="6400" width="9.140625" style="1"/>
    <col min="6401" max="6401" width="21.5703125" style="1" customWidth="1"/>
    <col min="6402" max="6402" width="8.85546875" style="1" customWidth="1"/>
    <col min="6403" max="6408" width="0" style="1" hidden="1" customWidth="1"/>
    <col min="6409" max="6410" width="7" style="1" customWidth="1"/>
    <col min="6411" max="6416" width="0" style="1" hidden="1" customWidth="1"/>
    <col min="6417" max="6417" width="7" style="1" customWidth="1"/>
    <col min="6418" max="6418" width="6.28515625" style="1" customWidth="1"/>
    <col min="6419" max="6419" width="8.7109375" style="1" customWidth="1"/>
    <col min="6420" max="6420" width="8.42578125" style="1" customWidth="1"/>
    <col min="6421" max="6421" width="5.7109375" style="1" customWidth="1"/>
    <col min="6422" max="6422" width="5.85546875" style="1" customWidth="1"/>
    <col min="6423" max="6423" width="5.7109375" style="1" customWidth="1"/>
    <col min="6424" max="6424" width="5.85546875" style="1" customWidth="1"/>
    <col min="6425" max="6425" width="5.7109375" style="1" customWidth="1"/>
    <col min="6426" max="6426" width="5.85546875" style="1" customWidth="1"/>
    <col min="6427" max="6427" width="7" style="1" customWidth="1"/>
    <col min="6428" max="6428" width="6.7109375" style="1" customWidth="1"/>
    <col min="6429" max="6429" width="5.7109375" style="1" customWidth="1"/>
    <col min="6430" max="6430" width="5.85546875" style="1" customWidth="1"/>
    <col min="6431" max="6431" width="5.7109375" style="1" customWidth="1"/>
    <col min="6432" max="6432" width="5.85546875" style="1" customWidth="1"/>
    <col min="6433" max="6433" width="5.7109375" style="1" customWidth="1"/>
    <col min="6434" max="6434" width="5.85546875" style="1" customWidth="1"/>
    <col min="6435" max="6435" width="7.28515625" style="1" customWidth="1"/>
    <col min="6436" max="6436" width="6.7109375" style="1" customWidth="1"/>
    <col min="6437" max="6437" width="8.140625" style="1" customWidth="1"/>
    <col min="6438" max="6438" width="8.42578125" style="1" customWidth="1"/>
    <col min="6439" max="6439" width="6.28515625" style="1" customWidth="1"/>
    <col min="6440" max="6440" width="6.42578125" style="1" customWidth="1"/>
    <col min="6441" max="6441" width="9.7109375" style="1" customWidth="1"/>
    <col min="6442" max="6442" width="14.42578125" style="1" customWidth="1"/>
    <col min="6443" max="6656" width="9.140625" style="1"/>
    <col min="6657" max="6657" width="21.5703125" style="1" customWidth="1"/>
    <col min="6658" max="6658" width="8.85546875" style="1" customWidth="1"/>
    <col min="6659" max="6664" width="0" style="1" hidden="1" customWidth="1"/>
    <col min="6665" max="6666" width="7" style="1" customWidth="1"/>
    <col min="6667" max="6672" width="0" style="1" hidden="1" customWidth="1"/>
    <col min="6673" max="6673" width="7" style="1" customWidth="1"/>
    <col min="6674" max="6674" width="6.28515625" style="1" customWidth="1"/>
    <col min="6675" max="6675" width="8.7109375" style="1" customWidth="1"/>
    <col min="6676" max="6676" width="8.42578125" style="1" customWidth="1"/>
    <col min="6677" max="6677" width="5.7109375" style="1" customWidth="1"/>
    <col min="6678" max="6678" width="5.85546875" style="1" customWidth="1"/>
    <col min="6679" max="6679" width="5.7109375" style="1" customWidth="1"/>
    <col min="6680" max="6680" width="5.85546875" style="1" customWidth="1"/>
    <col min="6681" max="6681" width="5.7109375" style="1" customWidth="1"/>
    <col min="6682" max="6682" width="5.85546875" style="1" customWidth="1"/>
    <col min="6683" max="6683" width="7" style="1" customWidth="1"/>
    <col min="6684" max="6684" width="6.7109375" style="1" customWidth="1"/>
    <col min="6685" max="6685" width="5.7109375" style="1" customWidth="1"/>
    <col min="6686" max="6686" width="5.85546875" style="1" customWidth="1"/>
    <col min="6687" max="6687" width="5.7109375" style="1" customWidth="1"/>
    <col min="6688" max="6688" width="5.85546875" style="1" customWidth="1"/>
    <col min="6689" max="6689" width="5.7109375" style="1" customWidth="1"/>
    <col min="6690" max="6690" width="5.85546875" style="1" customWidth="1"/>
    <col min="6691" max="6691" width="7.28515625" style="1" customWidth="1"/>
    <col min="6692" max="6692" width="6.7109375" style="1" customWidth="1"/>
    <col min="6693" max="6693" width="8.140625" style="1" customWidth="1"/>
    <col min="6694" max="6694" width="8.42578125" style="1" customWidth="1"/>
    <col min="6695" max="6695" width="6.28515625" style="1" customWidth="1"/>
    <col min="6696" max="6696" width="6.42578125" style="1" customWidth="1"/>
    <col min="6697" max="6697" width="9.7109375" style="1" customWidth="1"/>
    <col min="6698" max="6698" width="14.42578125" style="1" customWidth="1"/>
    <col min="6699" max="6912" width="9.140625" style="1"/>
    <col min="6913" max="6913" width="21.5703125" style="1" customWidth="1"/>
    <col min="6914" max="6914" width="8.85546875" style="1" customWidth="1"/>
    <col min="6915" max="6920" width="0" style="1" hidden="1" customWidth="1"/>
    <col min="6921" max="6922" width="7" style="1" customWidth="1"/>
    <col min="6923" max="6928" width="0" style="1" hidden="1" customWidth="1"/>
    <col min="6929" max="6929" width="7" style="1" customWidth="1"/>
    <col min="6930" max="6930" width="6.28515625" style="1" customWidth="1"/>
    <col min="6931" max="6931" width="8.7109375" style="1" customWidth="1"/>
    <col min="6932" max="6932" width="8.42578125" style="1" customWidth="1"/>
    <col min="6933" max="6933" width="5.7109375" style="1" customWidth="1"/>
    <col min="6934" max="6934" width="5.85546875" style="1" customWidth="1"/>
    <col min="6935" max="6935" width="5.7109375" style="1" customWidth="1"/>
    <col min="6936" max="6936" width="5.85546875" style="1" customWidth="1"/>
    <col min="6937" max="6937" width="5.7109375" style="1" customWidth="1"/>
    <col min="6938" max="6938" width="5.85546875" style="1" customWidth="1"/>
    <col min="6939" max="6939" width="7" style="1" customWidth="1"/>
    <col min="6940" max="6940" width="6.7109375" style="1" customWidth="1"/>
    <col min="6941" max="6941" width="5.7109375" style="1" customWidth="1"/>
    <col min="6942" max="6942" width="5.85546875" style="1" customWidth="1"/>
    <col min="6943" max="6943" width="5.7109375" style="1" customWidth="1"/>
    <col min="6944" max="6944" width="5.85546875" style="1" customWidth="1"/>
    <col min="6945" max="6945" width="5.7109375" style="1" customWidth="1"/>
    <col min="6946" max="6946" width="5.85546875" style="1" customWidth="1"/>
    <col min="6947" max="6947" width="7.28515625" style="1" customWidth="1"/>
    <col min="6948" max="6948" width="6.7109375" style="1" customWidth="1"/>
    <col min="6949" max="6949" width="8.140625" style="1" customWidth="1"/>
    <col min="6950" max="6950" width="8.42578125" style="1" customWidth="1"/>
    <col min="6951" max="6951" width="6.28515625" style="1" customWidth="1"/>
    <col min="6952" max="6952" width="6.42578125" style="1" customWidth="1"/>
    <col min="6953" max="6953" width="9.7109375" style="1" customWidth="1"/>
    <col min="6954" max="6954" width="14.42578125" style="1" customWidth="1"/>
    <col min="6955" max="7168" width="9.140625" style="1"/>
    <col min="7169" max="7169" width="21.5703125" style="1" customWidth="1"/>
    <col min="7170" max="7170" width="8.85546875" style="1" customWidth="1"/>
    <col min="7171" max="7176" width="0" style="1" hidden="1" customWidth="1"/>
    <col min="7177" max="7178" width="7" style="1" customWidth="1"/>
    <col min="7179" max="7184" width="0" style="1" hidden="1" customWidth="1"/>
    <col min="7185" max="7185" width="7" style="1" customWidth="1"/>
    <col min="7186" max="7186" width="6.28515625" style="1" customWidth="1"/>
    <col min="7187" max="7187" width="8.7109375" style="1" customWidth="1"/>
    <col min="7188" max="7188" width="8.42578125" style="1" customWidth="1"/>
    <col min="7189" max="7189" width="5.7109375" style="1" customWidth="1"/>
    <col min="7190" max="7190" width="5.85546875" style="1" customWidth="1"/>
    <col min="7191" max="7191" width="5.7109375" style="1" customWidth="1"/>
    <col min="7192" max="7192" width="5.85546875" style="1" customWidth="1"/>
    <col min="7193" max="7193" width="5.7109375" style="1" customWidth="1"/>
    <col min="7194" max="7194" width="5.85546875" style="1" customWidth="1"/>
    <col min="7195" max="7195" width="7" style="1" customWidth="1"/>
    <col min="7196" max="7196" width="6.7109375" style="1" customWidth="1"/>
    <col min="7197" max="7197" width="5.7109375" style="1" customWidth="1"/>
    <col min="7198" max="7198" width="5.85546875" style="1" customWidth="1"/>
    <col min="7199" max="7199" width="5.7109375" style="1" customWidth="1"/>
    <col min="7200" max="7200" width="5.85546875" style="1" customWidth="1"/>
    <col min="7201" max="7201" width="5.7109375" style="1" customWidth="1"/>
    <col min="7202" max="7202" width="5.85546875" style="1" customWidth="1"/>
    <col min="7203" max="7203" width="7.28515625" style="1" customWidth="1"/>
    <col min="7204" max="7204" width="6.7109375" style="1" customWidth="1"/>
    <col min="7205" max="7205" width="8.140625" style="1" customWidth="1"/>
    <col min="7206" max="7206" width="8.42578125" style="1" customWidth="1"/>
    <col min="7207" max="7207" width="6.28515625" style="1" customWidth="1"/>
    <col min="7208" max="7208" width="6.42578125" style="1" customWidth="1"/>
    <col min="7209" max="7209" width="9.7109375" style="1" customWidth="1"/>
    <col min="7210" max="7210" width="14.42578125" style="1" customWidth="1"/>
    <col min="7211" max="7424" width="9.140625" style="1"/>
    <col min="7425" max="7425" width="21.5703125" style="1" customWidth="1"/>
    <col min="7426" max="7426" width="8.85546875" style="1" customWidth="1"/>
    <col min="7427" max="7432" width="0" style="1" hidden="1" customWidth="1"/>
    <col min="7433" max="7434" width="7" style="1" customWidth="1"/>
    <col min="7435" max="7440" width="0" style="1" hidden="1" customWidth="1"/>
    <col min="7441" max="7441" width="7" style="1" customWidth="1"/>
    <col min="7442" max="7442" width="6.28515625" style="1" customWidth="1"/>
    <col min="7443" max="7443" width="8.7109375" style="1" customWidth="1"/>
    <col min="7444" max="7444" width="8.42578125" style="1" customWidth="1"/>
    <col min="7445" max="7445" width="5.7109375" style="1" customWidth="1"/>
    <col min="7446" max="7446" width="5.85546875" style="1" customWidth="1"/>
    <col min="7447" max="7447" width="5.7109375" style="1" customWidth="1"/>
    <col min="7448" max="7448" width="5.85546875" style="1" customWidth="1"/>
    <col min="7449" max="7449" width="5.7109375" style="1" customWidth="1"/>
    <col min="7450" max="7450" width="5.85546875" style="1" customWidth="1"/>
    <col min="7451" max="7451" width="7" style="1" customWidth="1"/>
    <col min="7452" max="7452" width="6.7109375" style="1" customWidth="1"/>
    <col min="7453" max="7453" width="5.7109375" style="1" customWidth="1"/>
    <col min="7454" max="7454" width="5.85546875" style="1" customWidth="1"/>
    <col min="7455" max="7455" width="5.7109375" style="1" customWidth="1"/>
    <col min="7456" max="7456" width="5.85546875" style="1" customWidth="1"/>
    <col min="7457" max="7457" width="5.7109375" style="1" customWidth="1"/>
    <col min="7458" max="7458" width="5.85546875" style="1" customWidth="1"/>
    <col min="7459" max="7459" width="7.28515625" style="1" customWidth="1"/>
    <col min="7460" max="7460" width="6.7109375" style="1" customWidth="1"/>
    <col min="7461" max="7461" width="8.140625" style="1" customWidth="1"/>
    <col min="7462" max="7462" width="8.42578125" style="1" customWidth="1"/>
    <col min="7463" max="7463" width="6.28515625" style="1" customWidth="1"/>
    <col min="7464" max="7464" width="6.42578125" style="1" customWidth="1"/>
    <col min="7465" max="7465" width="9.7109375" style="1" customWidth="1"/>
    <col min="7466" max="7466" width="14.42578125" style="1" customWidth="1"/>
    <col min="7467" max="7680" width="9.140625" style="1"/>
    <col min="7681" max="7681" width="21.5703125" style="1" customWidth="1"/>
    <col min="7682" max="7682" width="8.85546875" style="1" customWidth="1"/>
    <col min="7683" max="7688" width="0" style="1" hidden="1" customWidth="1"/>
    <col min="7689" max="7690" width="7" style="1" customWidth="1"/>
    <col min="7691" max="7696" width="0" style="1" hidden="1" customWidth="1"/>
    <col min="7697" max="7697" width="7" style="1" customWidth="1"/>
    <col min="7698" max="7698" width="6.28515625" style="1" customWidth="1"/>
    <col min="7699" max="7699" width="8.7109375" style="1" customWidth="1"/>
    <col min="7700" max="7700" width="8.42578125" style="1" customWidth="1"/>
    <col min="7701" max="7701" width="5.7109375" style="1" customWidth="1"/>
    <col min="7702" max="7702" width="5.85546875" style="1" customWidth="1"/>
    <col min="7703" max="7703" width="5.7109375" style="1" customWidth="1"/>
    <col min="7704" max="7704" width="5.85546875" style="1" customWidth="1"/>
    <col min="7705" max="7705" width="5.7109375" style="1" customWidth="1"/>
    <col min="7706" max="7706" width="5.85546875" style="1" customWidth="1"/>
    <col min="7707" max="7707" width="7" style="1" customWidth="1"/>
    <col min="7708" max="7708" width="6.7109375" style="1" customWidth="1"/>
    <col min="7709" max="7709" width="5.7109375" style="1" customWidth="1"/>
    <col min="7710" max="7710" width="5.85546875" style="1" customWidth="1"/>
    <col min="7711" max="7711" width="5.7109375" style="1" customWidth="1"/>
    <col min="7712" max="7712" width="5.85546875" style="1" customWidth="1"/>
    <col min="7713" max="7713" width="5.7109375" style="1" customWidth="1"/>
    <col min="7714" max="7714" width="5.85546875" style="1" customWidth="1"/>
    <col min="7715" max="7715" width="7.28515625" style="1" customWidth="1"/>
    <col min="7716" max="7716" width="6.7109375" style="1" customWidth="1"/>
    <col min="7717" max="7717" width="8.140625" style="1" customWidth="1"/>
    <col min="7718" max="7718" width="8.42578125" style="1" customWidth="1"/>
    <col min="7719" max="7719" width="6.28515625" style="1" customWidth="1"/>
    <col min="7720" max="7720" width="6.42578125" style="1" customWidth="1"/>
    <col min="7721" max="7721" width="9.7109375" style="1" customWidth="1"/>
    <col min="7722" max="7722" width="14.42578125" style="1" customWidth="1"/>
    <col min="7723" max="7936" width="9.140625" style="1"/>
    <col min="7937" max="7937" width="21.5703125" style="1" customWidth="1"/>
    <col min="7938" max="7938" width="8.85546875" style="1" customWidth="1"/>
    <col min="7939" max="7944" width="0" style="1" hidden="1" customWidth="1"/>
    <col min="7945" max="7946" width="7" style="1" customWidth="1"/>
    <col min="7947" max="7952" width="0" style="1" hidden="1" customWidth="1"/>
    <col min="7953" max="7953" width="7" style="1" customWidth="1"/>
    <col min="7954" max="7954" width="6.28515625" style="1" customWidth="1"/>
    <col min="7955" max="7955" width="8.7109375" style="1" customWidth="1"/>
    <col min="7956" max="7956" width="8.42578125" style="1" customWidth="1"/>
    <col min="7957" max="7957" width="5.7109375" style="1" customWidth="1"/>
    <col min="7958" max="7958" width="5.85546875" style="1" customWidth="1"/>
    <col min="7959" max="7959" width="5.7109375" style="1" customWidth="1"/>
    <col min="7960" max="7960" width="5.85546875" style="1" customWidth="1"/>
    <col min="7961" max="7961" width="5.7109375" style="1" customWidth="1"/>
    <col min="7962" max="7962" width="5.85546875" style="1" customWidth="1"/>
    <col min="7963" max="7963" width="7" style="1" customWidth="1"/>
    <col min="7964" max="7964" width="6.7109375" style="1" customWidth="1"/>
    <col min="7965" max="7965" width="5.7109375" style="1" customWidth="1"/>
    <col min="7966" max="7966" width="5.85546875" style="1" customWidth="1"/>
    <col min="7967" max="7967" width="5.7109375" style="1" customWidth="1"/>
    <col min="7968" max="7968" width="5.85546875" style="1" customWidth="1"/>
    <col min="7969" max="7969" width="5.7109375" style="1" customWidth="1"/>
    <col min="7970" max="7970" width="5.85546875" style="1" customWidth="1"/>
    <col min="7971" max="7971" width="7.28515625" style="1" customWidth="1"/>
    <col min="7972" max="7972" width="6.7109375" style="1" customWidth="1"/>
    <col min="7973" max="7973" width="8.140625" style="1" customWidth="1"/>
    <col min="7974" max="7974" width="8.42578125" style="1" customWidth="1"/>
    <col min="7975" max="7975" width="6.28515625" style="1" customWidth="1"/>
    <col min="7976" max="7976" width="6.42578125" style="1" customWidth="1"/>
    <col min="7977" max="7977" width="9.7109375" style="1" customWidth="1"/>
    <col min="7978" max="7978" width="14.42578125" style="1" customWidth="1"/>
    <col min="7979" max="8192" width="9.140625" style="1"/>
    <col min="8193" max="8193" width="21.5703125" style="1" customWidth="1"/>
    <col min="8194" max="8194" width="8.85546875" style="1" customWidth="1"/>
    <col min="8195" max="8200" width="0" style="1" hidden="1" customWidth="1"/>
    <col min="8201" max="8202" width="7" style="1" customWidth="1"/>
    <col min="8203" max="8208" width="0" style="1" hidden="1" customWidth="1"/>
    <col min="8209" max="8209" width="7" style="1" customWidth="1"/>
    <col min="8210" max="8210" width="6.28515625" style="1" customWidth="1"/>
    <col min="8211" max="8211" width="8.7109375" style="1" customWidth="1"/>
    <col min="8212" max="8212" width="8.42578125" style="1" customWidth="1"/>
    <col min="8213" max="8213" width="5.7109375" style="1" customWidth="1"/>
    <col min="8214" max="8214" width="5.85546875" style="1" customWidth="1"/>
    <col min="8215" max="8215" width="5.7109375" style="1" customWidth="1"/>
    <col min="8216" max="8216" width="5.85546875" style="1" customWidth="1"/>
    <col min="8217" max="8217" width="5.7109375" style="1" customWidth="1"/>
    <col min="8218" max="8218" width="5.85546875" style="1" customWidth="1"/>
    <col min="8219" max="8219" width="7" style="1" customWidth="1"/>
    <col min="8220" max="8220" width="6.7109375" style="1" customWidth="1"/>
    <col min="8221" max="8221" width="5.7109375" style="1" customWidth="1"/>
    <col min="8222" max="8222" width="5.85546875" style="1" customWidth="1"/>
    <col min="8223" max="8223" width="5.7109375" style="1" customWidth="1"/>
    <col min="8224" max="8224" width="5.85546875" style="1" customWidth="1"/>
    <col min="8225" max="8225" width="5.7109375" style="1" customWidth="1"/>
    <col min="8226" max="8226" width="5.85546875" style="1" customWidth="1"/>
    <col min="8227" max="8227" width="7.28515625" style="1" customWidth="1"/>
    <col min="8228" max="8228" width="6.7109375" style="1" customWidth="1"/>
    <col min="8229" max="8229" width="8.140625" style="1" customWidth="1"/>
    <col min="8230" max="8230" width="8.42578125" style="1" customWidth="1"/>
    <col min="8231" max="8231" width="6.28515625" style="1" customWidth="1"/>
    <col min="8232" max="8232" width="6.42578125" style="1" customWidth="1"/>
    <col min="8233" max="8233" width="9.7109375" style="1" customWidth="1"/>
    <col min="8234" max="8234" width="14.42578125" style="1" customWidth="1"/>
    <col min="8235" max="8448" width="9.140625" style="1"/>
    <col min="8449" max="8449" width="21.5703125" style="1" customWidth="1"/>
    <col min="8450" max="8450" width="8.85546875" style="1" customWidth="1"/>
    <col min="8451" max="8456" width="0" style="1" hidden="1" customWidth="1"/>
    <col min="8457" max="8458" width="7" style="1" customWidth="1"/>
    <col min="8459" max="8464" width="0" style="1" hidden="1" customWidth="1"/>
    <col min="8465" max="8465" width="7" style="1" customWidth="1"/>
    <col min="8466" max="8466" width="6.28515625" style="1" customWidth="1"/>
    <col min="8467" max="8467" width="8.7109375" style="1" customWidth="1"/>
    <col min="8468" max="8468" width="8.42578125" style="1" customWidth="1"/>
    <col min="8469" max="8469" width="5.7109375" style="1" customWidth="1"/>
    <col min="8470" max="8470" width="5.85546875" style="1" customWidth="1"/>
    <col min="8471" max="8471" width="5.7109375" style="1" customWidth="1"/>
    <col min="8472" max="8472" width="5.85546875" style="1" customWidth="1"/>
    <col min="8473" max="8473" width="5.7109375" style="1" customWidth="1"/>
    <col min="8474" max="8474" width="5.85546875" style="1" customWidth="1"/>
    <col min="8475" max="8475" width="7" style="1" customWidth="1"/>
    <col min="8476" max="8476" width="6.7109375" style="1" customWidth="1"/>
    <col min="8477" max="8477" width="5.7109375" style="1" customWidth="1"/>
    <col min="8478" max="8478" width="5.85546875" style="1" customWidth="1"/>
    <col min="8479" max="8479" width="5.7109375" style="1" customWidth="1"/>
    <col min="8480" max="8480" width="5.85546875" style="1" customWidth="1"/>
    <col min="8481" max="8481" width="5.7109375" style="1" customWidth="1"/>
    <col min="8482" max="8482" width="5.85546875" style="1" customWidth="1"/>
    <col min="8483" max="8483" width="7.28515625" style="1" customWidth="1"/>
    <col min="8484" max="8484" width="6.7109375" style="1" customWidth="1"/>
    <col min="8485" max="8485" width="8.140625" style="1" customWidth="1"/>
    <col min="8486" max="8486" width="8.42578125" style="1" customWidth="1"/>
    <col min="8487" max="8487" width="6.28515625" style="1" customWidth="1"/>
    <col min="8488" max="8488" width="6.42578125" style="1" customWidth="1"/>
    <col min="8489" max="8489" width="9.7109375" style="1" customWidth="1"/>
    <col min="8490" max="8490" width="14.42578125" style="1" customWidth="1"/>
    <col min="8491" max="8704" width="9.140625" style="1"/>
    <col min="8705" max="8705" width="21.5703125" style="1" customWidth="1"/>
    <col min="8706" max="8706" width="8.85546875" style="1" customWidth="1"/>
    <col min="8707" max="8712" width="0" style="1" hidden="1" customWidth="1"/>
    <col min="8713" max="8714" width="7" style="1" customWidth="1"/>
    <col min="8715" max="8720" width="0" style="1" hidden="1" customWidth="1"/>
    <col min="8721" max="8721" width="7" style="1" customWidth="1"/>
    <col min="8722" max="8722" width="6.28515625" style="1" customWidth="1"/>
    <col min="8723" max="8723" width="8.7109375" style="1" customWidth="1"/>
    <col min="8724" max="8724" width="8.42578125" style="1" customWidth="1"/>
    <col min="8725" max="8725" width="5.7109375" style="1" customWidth="1"/>
    <col min="8726" max="8726" width="5.85546875" style="1" customWidth="1"/>
    <col min="8727" max="8727" width="5.7109375" style="1" customWidth="1"/>
    <col min="8728" max="8728" width="5.85546875" style="1" customWidth="1"/>
    <col min="8729" max="8729" width="5.7109375" style="1" customWidth="1"/>
    <col min="8730" max="8730" width="5.85546875" style="1" customWidth="1"/>
    <col min="8731" max="8731" width="7" style="1" customWidth="1"/>
    <col min="8732" max="8732" width="6.7109375" style="1" customWidth="1"/>
    <col min="8733" max="8733" width="5.7109375" style="1" customWidth="1"/>
    <col min="8734" max="8734" width="5.85546875" style="1" customWidth="1"/>
    <col min="8735" max="8735" width="5.7109375" style="1" customWidth="1"/>
    <col min="8736" max="8736" width="5.85546875" style="1" customWidth="1"/>
    <col min="8737" max="8737" width="5.7109375" style="1" customWidth="1"/>
    <col min="8738" max="8738" width="5.85546875" style="1" customWidth="1"/>
    <col min="8739" max="8739" width="7.28515625" style="1" customWidth="1"/>
    <col min="8740" max="8740" width="6.7109375" style="1" customWidth="1"/>
    <col min="8741" max="8741" width="8.140625" style="1" customWidth="1"/>
    <col min="8742" max="8742" width="8.42578125" style="1" customWidth="1"/>
    <col min="8743" max="8743" width="6.28515625" style="1" customWidth="1"/>
    <col min="8744" max="8744" width="6.42578125" style="1" customWidth="1"/>
    <col min="8745" max="8745" width="9.7109375" style="1" customWidth="1"/>
    <col min="8746" max="8746" width="14.42578125" style="1" customWidth="1"/>
    <col min="8747" max="8960" width="9.140625" style="1"/>
    <col min="8961" max="8961" width="21.5703125" style="1" customWidth="1"/>
    <col min="8962" max="8962" width="8.85546875" style="1" customWidth="1"/>
    <col min="8963" max="8968" width="0" style="1" hidden="1" customWidth="1"/>
    <col min="8969" max="8970" width="7" style="1" customWidth="1"/>
    <col min="8971" max="8976" width="0" style="1" hidden="1" customWidth="1"/>
    <col min="8977" max="8977" width="7" style="1" customWidth="1"/>
    <col min="8978" max="8978" width="6.28515625" style="1" customWidth="1"/>
    <col min="8979" max="8979" width="8.7109375" style="1" customWidth="1"/>
    <col min="8980" max="8980" width="8.42578125" style="1" customWidth="1"/>
    <col min="8981" max="8981" width="5.7109375" style="1" customWidth="1"/>
    <col min="8982" max="8982" width="5.85546875" style="1" customWidth="1"/>
    <col min="8983" max="8983" width="5.7109375" style="1" customWidth="1"/>
    <col min="8984" max="8984" width="5.85546875" style="1" customWidth="1"/>
    <col min="8985" max="8985" width="5.7109375" style="1" customWidth="1"/>
    <col min="8986" max="8986" width="5.85546875" style="1" customWidth="1"/>
    <col min="8987" max="8987" width="7" style="1" customWidth="1"/>
    <col min="8988" max="8988" width="6.7109375" style="1" customWidth="1"/>
    <col min="8989" max="8989" width="5.7109375" style="1" customWidth="1"/>
    <col min="8990" max="8990" width="5.85546875" style="1" customWidth="1"/>
    <col min="8991" max="8991" width="5.7109375" style="1" customWidth="1"/>
    <col min="8992" max="8992" width="5.85546875" style="1" customWidth="1"/>
    <col min="8993" max="8993" width="5.7109375" style="1" customWidth="1"/>
    <col min="8994" max="8994" width="5.85546875" style="1" customWidth="1"/>
    <col min="8995" max="8995" width="7.28515625" style="1" customWidth="1"/>
    <col min="8996" max="8996" width="6.7109375" style="1" customWidth="1"/>
    <col min="8997" max="8997" width="8.140625" style="1" customWidth="1"/>
    <col min="8998" max="8998" width="8.42578125" style="1" customWidth="1"/>
    <col min="8999" max="8999" width="6.28515625" style="1" customWidth="1"/>
    <col min="9000" max="9000" width="6.42578125" style="1" customWidth="1"/>
    <col min="9001" max="9001" width="9.7109375" style="1" customWidth="1"/>
    <col min="9002" max="9002" width="14.42578125" style="1" customWidth="1"/>
    <col min="9003" max="9216" width="9.140625" style="1"/>
    <col min="9217" max="9217" width="21.5703125" style="1" customWidth="1"/>
    <col min="9218" max="9218" width="8.85546875" style="1" customWidth="1"/>
    <col min="9219" max="9224" width="0" style="1" hidden="1" customWidth="1"/>
    <col min="9225" max="9226" width="7" style="1" customWidth="1"/>
    <col min="9227" max="9232" width="0" style="1" hidden="1" customWidth="1"/>
    <col min="9233" max="9233" width="7" style="1" customWidth="1"/>
    <col min="9234" max="9234" width="6.28515625" style="1" customWidth="1"/>
    <col min="9235" max="9235" width="8.7109375" style="1" customWidth="1"/>
    <col min="9236" max="9236" width="8.42578125" style="1" customWidth="1"/>
    <col min="9237" max="9237" width="5.7109375" style="1" customWidth="1"/>
    <col min="9238" max="9238" width="5.85546875" style="1" customWidth="1"/>
    <col min="9239" max="9239" width="5.7109375" style="1" customWidth="1"/>
    <col min="9240" max="9240" width="5.85546875" style="1" customWidth="1"/>
    <col min="9241" max="9241" width="5.7109375" style="1" customWidth="1"/>
    <col min="9242" max="9242" width="5.85546875" style="1" customWidth="1"/>
    <col min="9243" max="9243" width="7" style="1" customWidth="1"/>
    <col min="9244" max="9244" width="6.7109375" style="1" customWidth="1"/>
    <col min="9245" max="9245" width="5.7109375" style="1" customWidth="1"/>
    <col min="9246" max="9246" width="5.85546875" style="1" customWidth="1"/>
    <col min="9247" max="9247" width="5.7109375" style="1" customWidth="1"/>
    <col min="9248" max="9248" width="5.85546875" style="1" customWidth="1"/>
    <col min="9249" max="9249" width="5.7109375" style="1" customWidth="1"/>
    <col min="9250" max="9250" width="5.85546875" style="1" customWidth="1"/>
    <col min="9251" max="9251" width="7.28515625" style="1" customWidth="1"/>
    <col min="9252" max="9252" width="6.7109375" style="1" customWidth="1"/>
    <col min="9253" max="9253" width="8.140625" style="1" customWidth="1"/>
    <col min="9254" max="9254" width="8.42578125" style="1" customWidth="1"/>
    <col min="9255" max="9255" width="6.28515625" style="1" customWidth="1"/>
    <col min="9256" max="9256" width="6.42578125" style="1" customWidth="1"/>
    <col min="9257" max="9257" width="9.7109375" style="1" customWidth="1"/>
    <col min="9258" max="9258" width="14.42578125" style="1" customWidth="1"/>
    <col min="9259" max="9472" width="9.140625" style="1"/>
    <col min="9473" max="9473" width="21.5703125" style="1" customWidth="1"/>
    <col min="9474" max="9474" width="8.85546875" style="1" customWidth="1"/>
    <col min="9475" max="9480" width="0" style="1" hidden="1" customWidth="1"/>
    <col min="9481" max="9482" width="7" style="1" customWidth="1"/>
    <col min="9483" max="9488" width="0" style="1" hidden="1" customWidth="1"/>
    <col min="9489" max="9489" width="7" style="1" customWidth="1"/>
    <col min="9490" max="9490" width="6.28515625" style="1" customWidth="1"/>
    <col min="9491" max="9491" width="8.7109375" style="1" customWidth="1"/>
    <col min="9492" max="9492" width="8.42578125" style="1" customWidth="1"/>
    <col min="9493" max="9493" width="5.7109375" style="1" customWidth="1"/>
    <col min="9494" max="9494" width="5.85546875" style="1" customWidth="1"/>
    <col min="9495" max="9495" width="5.7109375" style="1" customWidth="1"/>
    <col min="9496" max="9496" width="5.85546875" style="1" customWidth="1"/>
    <col min="9497" max="9497" width="5.7109375" style="1" customWidth="1"/>
    <col min="9498" max="9498" width="5.85546875" style="1" customWidth="1"/>
    <col min="9499" max="9499" width="7" style="1" customWidth="1"/>
    <col min="9500" max="9500" width="6.7109375" style="1" customWidth="1"/>
    <col min="9501" max="9501" width="5.7109375" style="1" customWidth="1"/>
    <col min="9502" max="9502" width="5.85546875" style="1" customWidth="1"/>
    <col min="9503" max="9503" width="5.7109375" style="1" customWidth="1"/>
    <col min="9504" max="9504" width="5.85546875" style="1" customWidth="1"/>
    <col min="9505" max="9505" width="5.7109375" style="1" customWidth="1"/>
    <col min="9506" max="9506" width="5.85546875" style="1" customWidth="1"/>
    <col min="9507" max="9507" width="7.28515625" style="1" customWidth="1"/>
    <col min="9508" max="9508" width="6.7109375" style="1" customWidth="1"/>
    <col min="9509" max="9509" width="8.140625" style="1" customWidth="1"/>
    <col min="9510" max="9510" width="8.42578125" style="1" customWidth="1"/>
    <col min="9511" max="9511" width="6.28515625" style="1" customWidth="1"/>
    <col min="9512" max="9512" width="6.42578125" style="1" customWidth="1"/>
    <col min="9513" max="9513" width="9.7109375" style="1" customWidth="1"/>
    <col min="9514" max="9514" width="14.42578125" style="1" customWidth="1"/>
    <col min="9515" max="9728" width="9.140625" style="1"/>
    <col min="9729" max="9729" width="21.5703125" style="1" customWidth="1"/>
    <col min="9730" max="9730" width="8.85546875" style="1" customWidth="1"/>
    <col min="9731" max="9736" width="0" style="1" hidden="1" customWidth="1"/>
    <col min="9737" max="9738" width="7" style="1" customWidth="1"/>
    <col min="9739" max="9744" width="0" style="1" hidden="1" customWidth="1"/>
    <col min="9745" max="9745" width="7" style="1" customWidth="1"/>
    <col min="9746" max="9746" width="6.28515625" style="1" customWidth="1"/>
    <col min="9747" max="9747" width="8.7109375" style="1" customWidth="1"/>
    <col min="9748" max="9748" width="8.42578125" style="1" customWidth="1"/>
    <col min="9749" max="9749" width="5.7109375" style="1" customWidth="1"/>
    <col min="9750" max="9750" width="5.85546875" style="1" customWidth="1"/>
    <col min="9751" max="9751" width="5.7109375" style="1" customWidth="1"/>
    <col min="9752" max="9752" width="5.85546875" style="1" customWidth="1"/>
    <col min="9753" max="9753" width="5.7109375" style="1" customWidth="1"/>
    <col min="9754" max="9754" width="5.85546875" style="1" customWidth="1"/>
    <col min="9755" max="9755" width="7" style="1" customWidth="1"/>
    <col min="9756" max="9756" width="6.7109375" style="1" customWidth="1"/>
    <col min="9757" max="9757" width="5.7109375" style="1" customWidth="1"/>
    <col min="9758" max="9758" width="5.85546875" style="1" customWidth="1"/>
    <col min="9759" max="9759" width="5.7109375" style="1" customWidth="1"/>
    <col min="9760" max="9760" width="5.85546875" style="1" customWidth="1"/>
    <col min="9761" max="9761" width="5.7109375" style="1" customWidth="1"/>
    <col min="9762" max="9762" width="5.85546875" style="1" customWidth="1"/>
    <col min="9763" max="9763" width="7.28515625" style="1" customWidth="1"/>
    <col min="9764" max="9764" width="6.7109375" style="1" customWidth="1"/>
    <col min="9765" max="9765" width="8.140625" style="1" customWidth="1"/>
    <col min="9766" max="9766" width="8.42578125" style="1" customWidth="1"/>
    <col min="9767" max="9767" width="6.28515625" style="1" customWidth="1"/>
    <col min="9768" max="9768" width="6.42578125" style="1" customWidth="1"/>
    <col min="9769" max="9769" width="9.7109375" style="1" customWidth="1"/>
    <col min="9770" max="9770" width="14.42578125" style="1" customWidth="1"/>
    <col min="9771" max="9984" width="9.140625" style="1"/>
    <col min="9985" max="9985" width="21.5703125" style="1" customWidth="1"/>
    <col min="9986" max="9986" width="8.85546875" style="1" customWidth="1"/>
    <col min="9987" max="9992" width="0" style="1" hidden="1" customWidth="1"/>
    <col min="9993" max="9994" width="7" style="1" customWidth="1"/>
    <col min="9995" max="10000" width="0" style="1" hidden="1" customWidth="1"/>
    <col min="10001" max="10001" width="7" style="1" customWidth="1"/>
    <col min="10002" max="10002" width="6.28515625" style="1" customWidth="1"/>
    <col min="10003" max="10003" width="8.7109375" style="1" customWidth="1"/>
    <col min="10004" max="10004" width="8.42578125" style="1" customWidth="1"/>
    <col min="10005" max="10005" width="5.7109375" style="1" customWidth="1"/>
    <col min="10006" max="10006" width="5.85546875" style="1" customWidth="1"/>
    <col min="10007" max="10007" width="5.7109375" style="1" customWidth="1"/>
    <col min="10008" max="10008" width="5.85546875" style="1" customWidth="1"/>
    <col min="10009" max="10009" width="5.7109375" style="1" customWidth="1"/>
    <col min="10010" max="10010" width="5.85546875" style="1" customWidth="1"/>
    <col min="10011" max="10011" width="7" style="1" customWidth="1"/>
    <col min="10012" max="10012" width="6.7109375" style="1" customWidth="1"/>
    <col min="10013" max="10013" width="5.7109375" style="1" customWidth="1"/>
    <col min="10014" max="10014" width="5.85546875" style="1" customWidth="1"/>
    <col min="10015" max="10015" width="5.7109375" style="1" customWidth="1"/>
    <col min="10016" max="10016" width="5.85546875" style="1" customWidth="1"/>
    <col min="10017" max="10017" width="5.7109375" style="1" customWidth="1"/>
    <col min="10018" max="10018" width="5.85546875" style="1" customWidth="1"/>
    <col min="10019" max="10019" width="7.28515625" style="1" customWidth="1"/>
    <col min="10020" max="10020" width="6.7109375" style="1" customWidth="1"/>
    <col min="10021" max="10021" width="8.140625" style="1" customWidth="1"/>
    <col min="10022" max="10022" width="8.42578125" style="1" customWidth="1"/>
    <col min="10023" max="10023" width="6.28515625" style="1" customWidth="1"/>
    <col min="10024" max="10024" width="6.42578125" style="1" customWidth="1"/>
    <col min="10025" max="10025" width="9.7109375" style="1" customWidth="1"/>
    <col min="10026" max="10026" width="14.42578125" style="1" customWidth="1"/>
    <col min="10027" max="10240" width="9.140625" style="1"/>
    <col min="10241" max="10241" width="21.5703125" style="1" customWidth="1"/>
    <col min="10242" max="10242" width="8.85546875" style="1" customWidth="1"/>
    <col min="10243" max="10248" width="0" style="1" hidden="1" customWidth="1"/>
    <col min="10249" max="10250" width="7" style="1" customWidth="1"/>
    <col min="10251" max="10256" width="0" style="1" hidden="1" customWidth="1"/>
    <col min="10257" max="10257" width="7" style="1" customWidth="1"/>
    <col min="10258" max="10258" width="6.28515625" style="1" customWidth="1"/>
    <col min="10259" max="10259" width="8.7109375" style="1" customWidth="1"/>
    <col min="10260" max="10260" width="8.42578125" style="1" customWidth="1"/>
    <col min="10261" max="10261" width="5.7109375" style="1" customWidth="1"/>
    <col min="10262" max="10262" width="5.85546875" style="1" customWidth="1"/>
    <col min="10263" max="10263" width="5.7109375" style="1" customWidth="1"/>
    <col min="10264" max="10264" width="5.85546875" style="1" customWidth="1"/>
    <col min="10265" max="10265" width="5.7109375" style="1" customWidth="1"/>
    <col min="10266" max="10266" width="5.85546875" style="1" customWidth="1"/>
    <col min="10267" max="10267" width="7" style="1" customWidth="1"/>
    <col min="10268" max="10268" width="6.7109375" style="1" customWidth="1"/>
    <col min="10269" max="10269" width="5.7109375" style="1" customWidth="1"/>
    <col min="10270" max="10270" width="5.85546875" style="1" customWidth="1"/>
    <col min="10271" max="10271" width="5.7109375" style="1" customWidth="1"/>
    <col min="10272" max="10272" width="5.85546875" style="1" customWidth="1"/>
    <col min="10273" max="10273" width="5.7109375" style="1" customWidth="1"/>
    <col min="10274" max="10274" width="5.85546875" style="1" customWidth="1"/>
    <col min="10275" max="10275" width="7.28515625" style="1" customWidth="1"/>
    <col min="10276" max="10276" width="6.7109375" style="1" customWidth="1"/>
    <col min="10277" max="10277" width="8.140625" style="1" customWidth="1"/>
    <col min="10278" max="10278" width="8.42578125" style="1" customWidth="1"/>
    <col min="10279" max="10279" width="6.28515625" style="1" customWidth="1"/>
    <col min="10280" max="10280" width="6.42578125" style="1" customWidth="1"/>
    <col min="10281" max="10281" width="9.7109375" style="1" customWidth="1"/>
    <col min="10282" max="10282" width="14.42578125" style="1" customWidth="1"/>
    <col min="10283" max="10496" width="9.140625" style="1"/>
    <col min="10497" max="10497" width="21.5703125" style="1" customWidth="1"/>
    <col min="10498" max="10498" width="8.85546875" style="1" customWidth="1"/>
    <col min="10499" max="10504" width="0" style="1" hidden="1" customWidth="1"/>
    <col min="10505" max="10506" width="7" style="1" customWidth="1"/>
    <col min="10507" max="10512" width="0" style="1" hidden="1" customWidth="1"/>
    <col min="10513" max="10513" width="7" style="1" customWidth="1"/>
    <col min="10514" max="10514" width="6.28515625" style="1" customWidth="1"/>
    <col min="10515" max="10515" width="8.7109375" style="1" customWidth="1"/>
    <col min="10516" max="10516" width="8.42578125" style="1" customWidth="1"/>
    <col min="10517" max="10517" width="5.7109375" style="1" customWidth="1"/>
    <col min="10518" max="10518" width="5.85546875" style="1" customWidth="1"/>
    <col min="10519" max="10519" width="5.7109375" style="1" customWidth="1"/>
    <col min="10520" max="10520" width="5.85546875" style="1" customWidth="1"/>
    <col min="10521" max="10521" width="5.7109375" style="1" customWidth="1"/>
    <col min="10522" max="10522" width="5.85546875" style="1" customWidth="1"/>
    <col min="10523" max="10523" width="7" style="1" customWidth="1"/>
    <col min="10524" max="10524" width="6.7109375" style="1" customWidth="1"/>
    <col min="10525" max="10525" width="5.7109375" style="1" customWidth="1"/>
    <col min="10526" max="10526" width="5.85546875" style="1" customWidth="1"/>
    <col min="10527" max="10527" width="5.7109375" style="1" customWidth="1"/>
    <col min="10528" max="10528" width="5.85546875" style="1" customWidth="1"/>
    <col min="10529" max="10529" width="5.7109375" style="1" customWidth="1"/>
    <col min="10530" max="10530" width="5.85546875" style="1" customWidth="1"/>
    <col min="10531" max="10531" width="7.28515625" style="1" customWidth="1"/>
    <col min="10532" max="10532" width="6.7109375" style="1" customWidth="1"/>
    <col min="10533" max="10533" width="8.140625" style="1" customWidth="1"/>
    <col min="10534" max="10534" width="8.42578125" style="1" customWidth="1"/>
    <col min="10535" max="10535" width="6.28515625" style="1" customWidth="1"/>
    <col min="10536" max="10536" width="6.42578125" style="1" customWidth="1"/>
    <col min="10537" max="10537" width="9.7109375" style="1" customWidth="1"/>
    <col min="10538" max="10538" width="14.42578125" style="1" customWidth="1"/>
    <col min="10539" max="10752" width="9.140625" style="1"/>
    <col min="10753" max="10753" width="21.5703125" style="1" customWidth="1"/>
    <col min="10754" max="10754" width="8.85546875" style="1" customWidth="1"/>
    <col min="10755" max="10760" width="0" style="1" hidden="1" customWidth="1"/>
    <col min="10761" max="10762" width="7" style="1" customWidth="1"/>
    <col min="10763" max="10768" width="0" style="1" hidden="1" customWidth="1"/>
    <col min="10769" max="10769" width="7" style="1" customWidth="1"/>
    <col min="10770" max="10770" width="6.28515625" style="1" customWidth="1"/>
    <col min="10771" max="10771" width="8.7109375" style="1" customWidth="1"/>
    <col min="10772" max="10772" width="8.42578125" style="1" customWidth="1"/>
    <col min="10773" max="10773" width="5.7109375" style="1" customWidth="1"/>
    <col min="10774" max="10774" width="5.85546875" style="1" customWidth="1"/>
    <col min="10775" max="10775" width="5.7109375" style="1" customWidth="1"/>
    <col min="10776" max="10776" width="5.85546875" style="1" customWidth="1"/>
    <col min="10777" max="10777" width="5.7109375" style="1" customWidth="1"/>
    <col min="10778" max="10778" width="5.85546875" style="1" customWidth="1"/>
    <col min="10779" max="10779" width="7" style="1" customWidth="1"/>
    <col min="10780" max="10780" width="6.7109375" style="1" customWidth="1"/>
    <col min="10781" max="10781" width="5.7109375" style="1" customWidth="1"/>
    <col min="10782" max="10782" width="5.85546875" style="1" customWidth="1"/>
    <col min="10783" max="10783" width="5.7109375" style="1" customWidth="1"/>
    <col min="10784" max="10784" width="5.85546875" style="1" customWidth="1"/>
    <col min="10785" max="10785" width="5.7109375" style="1" customWidth="1"/>
    <col min="10786" max="10786" width="5.85546875" style="1" customWidth="1"/>
    <col min="10787" max="10787" width="7.28515625" style="1" customWidth="1"/>
    <col min="10788" max="10788" width="6.7109375" style="1" customWidth="1"/>
    <col min="10789" max="10789" width="8.140625" style="1" customWidth="1"/>
    <col min="10790" max="10790" width="8.42578125" style="1" customWidth="1"/>
    <col min="10791" max="10791" width="6.28515625" style="1" customWidth="1"/>
    <col min="10792" max="10792" width="6.42578125" style="1" customWidth="1"/>
    <col min="10793" max="10793" width="9.7109375" style="1" customWidth="1"/>
    <col min="10794" max="10794" width="14.42578125" style="1" customWidth="1"/>
    <col min="10795" max="11008" width="9.140625" style="1"/>
    <col min="11009" max="11009" width="21.5703125" style="1" customWidth="1"/>
    <col min="11010" max="11010" width="8.85546875" style="1" customWidth="1"/>
    <col min="11011" max="11016" width="0" style="1" hidden="1" customWidth="1"/>
    <col min="11017" max="11018" width="7" style="1" customWidth="1"/>
    <col min="11019" max="11024" width="0" style="1" hidden="1" customWidth="1"/>
    <col min="11025" max="11025" width="7" style="1" customWidth="1"/>
    <col min="11026" max="11026" width="6.28515625" style="1" customWidth="1"/>
    <col min="11027" max="11027" width="8.7109375" style="1" customWidth="1"/>
    <col min="11028" max="11028" width="8.42578125" style="1" customWidth="1"/>
    <col min="11029" max="11029" width="5.7109375" style="1" customWidth="1"/>
    <col min="11030" max="11030" width="5.85546875" style="1" customWidth="1"/>
    <col min="11031" max="11031" width="5.7109375" style="1" customWidth="1"/>
    <col min="11032" max="11032" width="5.85546875" style="1" customWidth="1"/>
    <col min="11033" max="11033" width="5.7109375" style="1" customWidth="1"/>
    <col min="11034" max="11034" width="5.85546875" style="1" customWidth="1"/>
    <col min="11035" max="11035" width="7" style="1" customWidth="1"/>
    <col min="11036" max="11036" width="6.7109375" style="1" customWidth="1"/>
    <col min="11037" max="11037" width="5.7109375" style="1" customWidth="1"/>
    <col min="11038" max="11038" width="5.85546875" style="1" customWidth="1"/>
    <col min="11039" max="11039" width="5.7109375" style="1" customWidth="1"/>
    <col min="11040" max="11040" width="5.85546875" style="1" customWidth="1"/>
    <col min="11041" max="11041" width="5.7109375" style="1" customWidth="1"/>
    <col min="11042" max="11042" width="5.85546875" style="1" customWidth="1"/>
    <col min="11043" max="11043" width="7.28515625" style="1" customWidth="1"/>
    <col min="11044" max="11044" width="6.7109375" style="1" customWidth="1"/>
    <col min="11045" max="11045" width="8.140625" style="1" customWidth="1"/>
    <col min="11046" max="11046" width="8.42578125" style="1" customWidth="1"/>
    <col min="11047" max="11047" width="6.28515625" style="1" customWidth="1"/>
    <col min="11048" max="11048" width="6.42578125" style="1" customWidth="1"/>
    <col min="11049" max="11049" width="9.7109375" style="1" customWidth="1"/>
    <col min="11050" max="11050" width="14.42578125" style="1" customWidth="1"/>
    <col min="11051" max="11264" width="9.140625" style="1"/>
    <col min="11265" max="11265" width="21.5703125" style="1" customWidth="1"/>
    <col min="11266" max="11266" width="8.85546875" style="1" customWidth="1"/>
    <col min="11267" max="11272" width="0" style="1" hidden="1" customWidth="1"/>
    <col min="11273" max="11274" width="7" style="1" customWidth="1"/>
    <col min="11275" max="11280" width="0" style="1" hidden="1" customWidth="1"/>
    <col min="11281" max="11281" width="7" style="1" customWidth="1"/>
    <col min="11282" max="11282" width="6.28515625" style="1" customWidth="1"/>
    <col min="11283" max="11283" width="8.7109375" style="1" customWidth="1"/>
    <col min="11284" max="11284" width="8.42578125" style="1" customWidth="1"/>
    <col min="11285" max="11285" width="5.7109375" style="1" customWidth="1"/>
    <col min="11286" max="11286" width="5.85546875" style="1" customWidth="1"/>
    <col min="11287" max="11287" width="5.7109375" style="1" customWidth="1"/>
    <col min="11288" max="11288" width="5.85546875" style="1" customWidth="1"/>
    <col min="11289" max="11289" width="5.7109375" style="1" customWidth="1"/>
    <col min="11290" max="11290" width="5.85546875" style="1" customWidth="1"/>
    <col min="11291" max="11291" width="7" style="1" customWidth="1"/>
    <col min="11292" max="11292" width="6.7109375" style="1" customWidth="1"/>
    <col min="11293" max="11293" width="5.7109375" style="1" customWidth="1"/>
    <col min="11294" max="11294" width="5.85546875" style="1" customWidth="1"/>
    <col min="11295" max="11295" width="5.7109375" style="1" customWidth="1"/>
    <col min="11296" max="11296" width="5.85546875" style="1" customWidth="1"/>
    <col min="11297" max="11297" width="5.7109375" style="1" customWidth="1"/>
    <col min="11298" max="11298" width="5.85546875" style="1" customWidth="1"/>
    <col min="11299" max="11299" width="7.28515625" style="1" customWidth="1"/>
    <col min="11300" max="11300" width="6.7109375" style="1" customWidth="1"/>
    <col min="11301" max="11301" width="8.140625" style="1" customWidth="1"/>
    <col min="11302" max="11302" width="8.42578125" style="1" customWidth="1"/>
    <col min="11303" max="11303" width="6.28515625" style="1" customWidth="1"/>
    <col min="11304" max="11304" width="6.42578125" style="1" customWidth="1"/>
    <col min="11305" max="11305" width="9.7109375" style="1" customWidth="1"/>
    <col min="11306" max="11306" width="14.42578125" style="1" customWidth="1"/>
    <col min="11307" max="11520" width="9.140625" style="1"/>
    <col min="11521" max="11521" width="21.5703125" style="1" customWidth="1"/>
    <col min="11522" max="11522" width="8.85546875" style="1" customWidth="1"/>
    <col min="11523" max="11528" width="0" style="1" hidden="1" customWidth="1"/>
    <col min="11529" max="11530" width="7" style="1" customWidth="1"/>
    <col min="11531" max="11536" width="0" style="1" hidden="1" customWidth="1"/>
    <col min="11537" max="11537" width="7" style="1" customWidth="1"/>
    <col min="11538" max="11538" width="6.28515625" style="1" customWidth="1"/>
    <col min="11539" max="11539" width="8.7109375" style="1" customWidth="1"/>
    <col min="11540" max="11540" width="8.42578125" style="1" customWidth="1"/>
    <col min="11541" max="11541" width="5.7109375" style="1" customWidth="1"/>
    <col min="11542" max="11542" width="5.85546875" style="1" customWidth="1"/>
    <col min="11543" max="11543" width="5.7109375" style="1" customWidth="1"/>
    <col min="11544" max="11544" width="5.85546875" style="1" customWidth="1"/>
    <col min="11545" max="11545" width="5.7109375" style="1" customWidth="1"/>
    <col min="11546" max="11546" width="5.85546875" style="1" customWidth="1"/>
    <col min="11547" max="11547" width="7" style="1" customWidth="1"/>
    <col min="11548" max="11548" width="6.7109375" style="1" customWidth="1"/>
    <col min="11549" max="11549" width="5.7109375" style="1" customWidth="1"/>
    <col min="11550" max="11550" width="5.85546875" style="1" customWidth="1"/>
    <col min="11551" max="11551" width="5.7109375" style="1" customWidth="1"/>
    <col min="11552" max="11552" width="5.85546875" style="1" customWidth="1"/>
    <col min="11553" max="11553" width="5.7109375" style="1" customWidth="1"/>
    <col min="11554" max="11554" width="5.85546875" style="1" customWidth="1"/>
    <col min="11555" max="11555" width="7.28515625" style="1" customWidth="1"/>
    <col min="11556" max="11556" width="6.7109375" style="1" customWidth="1"/>
    <col min="11557" max="11557" width="8.140625" style="1" customWidth="1"/>
    <col min="11558" max="11558" width="8.42578125" style="1" customWidth="1"/>
    <col min="11559" max="11559" width="6.28515625" style="1" customWidth="1"/>
    <col min="11560" max="11560" width="6.42578125" style="1" customWidth="1"/>
    <col min="11561" max="11561" width="9.7109375" style="1" customWidth="1"/>
    <col min="11562" max="11562" width="14.42578125" style="1" customWidth="1"/>
    <col min="11563" max="11776" width="9.140625" style="1"/>
    <col min="11777" max="11777" width="21.5703125" style="1" customWidth="1"/>
    <col min="11778" max="11778" width="8.85546875" style="1" customWidth="1"/>
    <col min="11779" max="11784" width="0" style="1" hidden="1" customWidth="1"/>
    <col min="11785" max="11786" width="7" style="1" customWidth="1"/>
    <col min="11787" max="11792" width="0" style="1" hidden="1" customWidth="1"/>
    <col min="11793" max="11793" width="7" style="1" customWidth="1"/>
    <col min="11794" max="11794" width="6.28515625" style="1" customWidth="1"/>
    <col min="11795" max="11795" width="8.7109375" style="1" customWidth="1"/>
    <col min="11796" max="11796" width="8.42578125" style="1" customWidth="1"/>
    <col min="11797" max="11797" width="5.7109375" style="1" customWidth="1"/>
    <col min="11798" max="11798" width="5.85546875" style="1" customWidth="1"/>
    <col min="11799" max="11799" width="5.7109375" style="1" customWidth="1"/>
    <col min="11800" max="11800" width="5.85546875" style="1" customWidth="1"/>
    <col min="11801" max="11801" width="5.7109375" style="1" customWidth="1"/>
    <col min="11802" max="11802" width="5.85546875" style="1" customWidth="1"/>
    <col min="11803" max="11803" width="7" style="1" customWidth="1"/>
    <col min="11804" max="11804" width="6.7109375" style="1" customWidth="1"/>
    <col min="11805" max="11805" width="5.7109375" style="1" customWidth="1"/>
    <col min="11806" max="11806" width="5.85546875" style="1" customWidth="1"/>
    <col min="11807" max="11807" width="5.7109375" style="1" customWidth="1"/>
    <col min="11808" max="11808" width="5.85546875" style="1" customWidth="1"/>
    <col min="11809" max="11809" width="5.7109375" style="1" customWidth="1"/>
    <col min="11810" max="11810" width="5.85546875" style="1" customWidth="1"/>
    <col min="11811" max="11811" width="7.28515625" style="1" customWidth="1"/>
    <col min="11812" max="11812" width="6.7109375" style="1" customWidth="1"/>
    <col min="11813" max="11813" width="8.140625" style="1" customWidth="1"/>
    <col min="11814" max="11814" width="8.42578125" style="1" customWidth="1"/>
    <col min="11815" max="11815" width="6.28515625" style="1" customWidth="1"/>
    <col min="11816" max="11816" width="6.42578125" style="1" customWidth="1"/>
    <col min="11817" max="11817" width="9.7109375" style="1" customWidth="1"/>
    <col min="11818" max="11818" width="14.42578125" style="1" customWidth="1"/>
    <col min="11819" max="12032" width="9.140625" style="1"/>
    <col min="12033" max="12033" width="21.5703125" style="1" customWidth="1"/>
    <col min="12034" max="12034" width="8.85546875" style="1" customWidth="1"/>
    <col min="12035" max="12040" width="0" style="1" hidden="1" customWidth="1"/>
    <col min="12041" max="12042" width="7" style="1" customWidth="1"/>
    <col min="12043" max="12048" width="0" style="1" hidden="1" customWidth="1"/>
    <col min="12049" max="12049" width="7" style="1" customWidth="1"/>
    <col min="12050" max="12050" width="6.28515625" style="1" customWidth="1"/>
    <col min="12051" max="12051" width="8.7109375" style="1" customWidth="1"/>
    <col min="12052" max="12052" width="8.42578125" style="1" customWidth="1"/>
    <col min="12053" max="12053" width="5.7109375" style="1" customWidth="1"/>
    <col min="12054" max="12054" width="5.85546875" style="1" customWidth="1"/>
    <col min="12055" max="12055" width="5.7109375" style="1" customWidth="1"/>
    <col min="12056" max="12056" width="5.85546875" style="1" customWidth="1"/>
    <col min="12057" max="12057" width="5.7109375" style="1" customWidth="1"/>
    <col min="12058" max="12058" width="5.85546875" style="1" customWidth="1"/>
    <col min="12059" max="12059" width="7" style="1" customWidth="1"/>
    <col min="12060" max="12060" width="6.7109375" style="1" customWidth="1"/>
    <col min="12061" max="12061" width="5.7109375" style="1" customWidth="1"/>
    <col min="12062" max="12062" width="5.85546875" style="1" customWidth="1"/>
    <col min="12063" max="12063" width="5.7109375" style="1" customWidth="1"/>
    <col min="12064" max="12064" width="5.85546875" style="1" customWidth="1"/>
    <col min="12065" max="12065" width="5.7109375" style="1" customWidth="1"/>
    <col min="12066" max="12066" width="5.85546875" style="1" customWidth="1"/>
    <col min="12067" max="12067" width="7.28515625" style="1" customWidth="1"/>
    <col min="12068" max="12068" width="6.7109375" style="1" customWidth="1"/>
    <col min="12069" max="12069" width="8.140625" style="1" customWidth="1"/>
    <col min="12070" max="12070" width="8.42578125" style="1" customWidth="1"/>
    <col min="12071" max="12071" width="6.28515625" style="1" customWidth="1"/>
    <col min="12072" max="12072" width="6.42578125" style="1" customWidth="1"/>
    <col min="12073" max="12073" width="9.7109375" style="1" customWidth="1"/>
    <col min="12074" max="12074" width="14.42578125" style="1" customWidth="1"/>
    <col min="12075" max="12288" width="9.140625" style="1"/>
    <col min="12289" max="12289" width="21.5703125" style="1" customWidth="1"/>
    <col min="12290" max="12290" width="8.85546875" style="1" customWidth="1"/>
    <col min="12291" max="12296" width="0" style="1" hidden="1" customWidth="1"/>
    <col min="12297" max="12298" width="7" style="1" customWidth="1"/>
    <col min="12299" max="12304" width="0" style="1" hidden="1" customWidth="1"/>
    <col min="12305" max="12305" width="7" style="1" customWidth="1"/>
    <col min="12306" max="12306" width="6.28515625" style="1" customWidth="1"/>
    <col min="12307" max="12307" width="8.7109375" style="1" customWidth="1"/>
    <col min="12308" max="12308" width="8.42578125" style="1" customWidth="1"/>
    <col min="12309" max="12309" width="5.7109375" style="1" customWidth="1"/>
    <col min="12310" max="12310" width="5.85546875" style="1" customWidth="1"/>
    <col min="12311" max="12311" width="5.7109375" style="1" customWidth="1"/>
    <col min="12312" max="12312" width="5.85546875" style="1" customWidth="1"/>
    <col min="12313" max="12313" width="5.7109375" style="1" customWidth="1"/>
    <col min="12314" max="12314" width="5.85546875" style="1" customWidth="1"/>
    <col min="12315" max="12315" width="7" style="1" customWidth="1"/>
    <col min="12316" max="12316" width="6.7109375" style="1" customWidth="1"/>
    <col min="12317" max="12317" width="5.7109375" style="1" customWidth="1"/>
    <col min="12318" max="12318" width="5.85546875" style="1" customWidth="1"/>
    <col min="12319" max="12319" width="5.7109375" style="1" customWidth="1"/>
    <col min="12320" max="12320" width="5.85546875" style="1" customWidth="1"/>
    <col min="12321" max="12321" width="5.7109375" style="1" customWidth="1"/>
    <col min="12322" max="12322" width="5.85546875" style="1" customWidth="1"/>
    <col min="12323" max="12323" width="7.28515625" style="1" customWidth="1"/>
    <col min="12324" max="12324" width="6.7109375" style="1" customWidth="1"/>
    <col min="12325" max="12325" width="8.140625" style="1" customWidth="1"/>
    <col min="12326" max="12326" width="8.42578125" style="1" customWidth="1"/>
    <col min="12327" max="12327" width="6.28515625" style="1" customWidth="1"/>
    <col min="12328" max="12328" width="6.42578125" style="1" customWidth="1"/>
    <col min="12329" max="12329" width="9.7109375" style="1" customWidth="1"/>
    <col min="12330" max="12330" width="14.42578125" style="1" customWidth="1"/>
    <col min="12331" max="12544" width="9.140625" style="1"/>
    <col min="12545" max="12545" width="21.5703125" style="1" customWidth="1"/>
    <col min="12546" max="12546" width="8.85546875" style="1" customWidth="1"/>
    <col min="12547" max="12552" width="0" style="1" hidden="1" customWidth="1"/>
    <col min="12553" max="12554" width="7" style="1" customWidth="1"/>
    <col min="12555" max="12560" width="0" style="1" hidden="1" customWidth="1"/>
    <col min="12561" max="12561" width="7" style="1" customWidth="1"/>
    <col min="12562" max="12562" width="6.28515625" style="1" customWidth="1"/>
    <col min="12563" max="12563" width="8.7109375" style="1" customWidth="1"/>
    <col min="12564" max="12564" width="8.42578125" style="1" customWidth="1"/>
    <col min="12565" max="12565" width="5.7109375" style="1" customWidth="1"/>
    <col min="12566" max="12566" width="5.85546875" style="1" customWidth="1"/>
    <col min="12567" max="12567" width="5.7109375" style="1" customWidth="1"/>
    <col min="12568" max="12568" width="5.85546875" style="1" customWidth="1"/>
    <col min="12569" max="12569" width="5.7109375" style="1" customWidth="1"/>
    <col min="12570" max="12570" width="5.85546875" style="1" customWidth="1"/>
    <col min="12571" max="12571" width="7" style="1" customWidth="1"/>
    <col min="12572" max="12572" width="6.7109375" style="1" customWidth="1"/>
    <col min="12573" max="12573" width="5.7109375" style="1" customWidth="1"/>
    <col min="12574" max="12574" width="5.85546875" style="1" customWidth="1"/>
    <col min="12575" max="12575" width="5.7109375" style="1" customWidth="1"/>
    <col min="12576" max="12576" width="5.85546875" style="1" customWidth="1"/>
    <col min="12577" max="12577" width="5.7109375" style="1" customWidth="1"/>
    <col min="12578" max="12578" width="5.85546875" style="1" customWidth="1"/>
    <col min="12579" max="12579" width="7.28515625" style="1" customWidth="1"/>
    <col min="12580" max="12580" width="6.7109375" style="1" customWidth="1"/>
    <col min="12581" max="12581" width="8.140625" style="1" customWidth="1"/>
    <col min="12582" max="12582" width="8.42578125" style="1" customWidth="1"/>
    <col min="12583" max="12583" width="6.28515625" style="1" customWidth="1"/>
    <col min="12584" max="12584" width="6.42578125" style="1" customWidth="1"/>
    <col min="12585" max="12585" width="9.7109375" style="1" customWidth="1"/>
    <col min="12586" max="12586" width="14.42578125" style="1" customWidth="1"/>
    <col min="12587" max="12800" width="9.140625" style="1"/>
    <col min="12801" max="12801" width="21.5703125" style="1" customWidth="1"/>
    <col min="12802" max="12802" width="8.85546875" style="1" customWidth="1"/>
    <col min="12803" max="12808" width="0" style="1" hidden="1" customWidth="1"/>
    <col min="12809" max="12810" width="7" style="1" customWidth="1"/>
    <col min="12811" max="12816" width="0" style="1" hidden="1" customWidth="1"/>
    <col min="12817" max="12817" width="7" style="1" customWidth="1"/>
    <col min="12818" max="12818" width="6.28515625" style="1" customWidth="1"/>
    <col min="12819" max="12819" width="8.7109375" style="1" customWidth="1"/>
    <col min="12820" max="12820" width="8.42578125" style="1" customWidth="1"/>
    <col min="12821" max="12821" width="5.7109375" style="1" customWidth="1"/>
    <col min="12822" max="12822" width="5.85546875" style="1" customWidth="1"/>
    <col min="12823" max="12823" width="5.7109375" style="1" customWidth="1"/>
    <col min="12824" max="12824" width="5.85546875" style="1" customWidth="1"/>
    <col min="12825" max="12825" width="5.7109375" style="1" customWidth="1"/>
    <col min="12826" max="12826" width="5.85546875" style="1" customWidth="1"/>
    <col min="12827" max="12827" width="7" style="1" customWidth="1"/>
    <col min="12828" max="12828" width="6.7109375" style="1" customWidth="1"/>
    <col min="12829" max="12829" width="5.7109375" style="1" customWidth="1"/>
    <col min="12830" max="12830" width="5.85546875" style="1" customWidth="1"/>
    <col min="12831" max="12831" width="5.7109375" style="1" customWidth="1"/>
    <col min="12832" max="12832" width="5.85546875" style="1" customWidth="1"/>
    <col min="12833" max="12833" width="5.7109375" style="1" customWidth="1"/>
    <col min="12834" max="12834" width="5.85546875" style="1" customWidth="1"/>
    <col min="12835" max="12835" width="7.28515625" style="1" customWidth="1"/>
    <col min="12836" max="12836" width="6.7109375" style="1" customWidth="1"/>
    <col min="12837" max="12837" width="8.140625" style="1" customWidth="1"/>
    <col min="12838" max="12838" width="8.42578125" style="1" customWidth="1"/>
    <col min="12839" max="12839" width="6.28515625" style="1" customWidth="1"/>
    <col min="12840" max="12840" width="6.42578125" style="1" customWidth="1"/>
    <col min="12841" max="12841" width="9.7109375" style="1" customWidth="1"/>
    <col min="12842" max="12842" width="14.42578125" style="1" customWidth="1"/>
    <col min="12843" max="13056" width="9.140625" style="1"/>
    <col min="13057" max="13057" width="21.5703125" style="1" customWidth="1"/>
    <col min="13058" max="13058" width="8.85546875" style="1" customWidth="1"/>
    <col min="13059" max="13064" width="0" style="1" hidden="1" customWidth="1"/>
    <col min="13065" max="13066" width="7" style="1" customWidth="1"/>
    <col min="13067" max="13072" width="0" style="1" hidden="1" customWidth="1"/>
    <col min="13073" max="13073" width="7" style="1" customWidth="1"/>
    <col min="13074" max="13074" width="6.28515625" style="1" customWidth="1"/>
    <col min="13075" max="13075" width="8.7109375" style="1" customWidth="1"/>
    <col min="13076" max="13076" width="8.42578125" style="1" customWidth="1"/>
    <col min="13077" max="13077" width="5.7109375" style="1" customWidth="1"/>
    <col min="13078" max="13078" width="5.85546875" style="1" customWidth="1"/>
    <col min="13079" max="13079" width="5.7109375" style="1" customWidth="1"/>
    <col min="13080" max="13080" width="5.85546875" style="1" customWidth="1"/>
    <col min="13081" max="13081" width="5.7109375" style="1" customWidth="1"/>
    <col min="13082" max="13082" width="5.85546875" style="1" customWidth="1"/>
    <col min="13083" max="13083" width="7" style="1" customWidth="1"/>
    <col min="13084" max="13084" width="6.7109375" style="1" customWidth="1"/>
    <col min="13085" max="13085" width="5.7109375" style="1" customWidth="1"/>
    <col min="13086" max="13086" width="5.85546875" style="1" customWidth="1"/>
    <col min="13087" max="13087" width="5.7109375" style="1" customWidth="1"/>
    <col min="13088" max="13088" width="5.85546875" style="1" customWidth="1"/>
    <col min="13089" max="13089" width="5.7109375" style="1" customWidth="1"/>
    <col min="13090" max="13090" width="5.85546875" style="1" customWidth="1"/>
    <col min="13091" max="13091" width="7.28515625" style="1" customWidth="1"/>
    <col min="13092" max="13092" width="6.7109375" style="1" customWidth="1"/>
    <col min="13093" max="13093" width="8.140625" style="1" customWidth="1"/>
    <col min="13094" max="13094" width="8.42578125" style="1" customWidth="1"/>
    <col min="13095" max="13095" width="6.28515625" style="1" customWidth="1"/>
    <col min="13096" max="13096" width="6.42578125" style="1" customWidth="1"/>
    <col min="13097" max="13097" width="9.7109375" style="1" customWidth="1"/>
    <col min="13098" max="13098" width="14.42578125" style="1" customWidth="1"/>
    <col min="13099" max="13312" width="9.140625" style="1"/>
    <col min="13313" max="13313" width="21.5703125" style="1" customWidth="1"/>
    <col min="13314" max="13314" width="8.85546875" style="1" customWidth="1"/>
    <col min="13315" max="13320" width="0" style="1" hidden="1" customWidth="1"/>
    <col min="13321" max="13322" width="7" style="1" customWidth="1"/>
    <col min="13323" max="13328" width="0" style="1" hidden="1" customWidth="1"/>
    <col min="13329" max="13329" width="7" style="1" customWidth="1"/>
    <col min="13330" max="13330" width="6.28515625" style="1" customWidth="1"/>
    <col min="13331" max="13331" width="8.7109375" style="1" customWidth="1"/>
    <col min="13332" max="13332" width="8.42578125" style="1" customWidth="1"/>
    <col min="13333" max="13333" width="5.7109375" style="1" customWidth="1"/>
    <col min="13334" max="13334" width="5.85546875" style="1" customWidth="1"/>
    <col min="13335" max="13335" width="5.7109375" style="1" customWidth="1"/>
    <col min="13336" max="13336" width="5.85546875" style="1" customWidth="1"/>
    <col min="13337" max="13337" width="5.7109375" style="1" customWidth="1"/>
    <col min="13338" max="13338" width="5.85546875" style="1" customWidth="1"/>
    <col min="13339" max="13339" width="7" style="1" customWidth="1"/>
    <col min="13340" max="13340" width="6.7109375" style="1" customWidth="1"/>
    <col min="13341" max="13341" width="5.7109375" style="1" customWidth="1"/>
    <col min="13342" max="13342" width="5.85546875" style="1" customWidth="1"/>
    <col min="13343" max="13343" width="5.7109375" style="1" customWidth="1"/>
    <col min="13344" max="13344" width="5.85546875" style="1" customWidth="1"/>
    <col min="13345" max="13345" width="5.7109375" style="1" customWidth="1"/>
    <col min="13346" max="13346" width="5.85546875" style="1" customWidth="1"/>
    <col min="13347" max="13347" width="7.28515625" style="1" customWidth="1"/>
    <col min="13348" max="13348" width="6.7109375" style="1" customWidth="1"/>
    <col min="13349" max="13349" width="8.140625" style="1" customWidth="1"/>
    <col min="13350" max="13350" width="8.42578125" style="1" customWidth="1"/>
    <col min="13351" max="13351" width="6.28515625" style="1" customWidth="1"/>
    <col min="13352" max="13352" width="6.42578125" style="1" customWidth="1"/>
    <col min="13353" max="13353" width="9.7109375" style="1" customWidth="1"/>
    <col min="13354" max="13354" width="14.42578125" style="1" customWidth="1"/>
    <col min="13355" max="13568" width="9.140625" style="1"/>
    <col min="13569" max="13569" width="21.5703125" style="1" customWidth="1"/>
    <col min="13570" max="13570" width="8.85546875" style="1" customWidth="1"/>
    <col min="13571" max="13576" width="0" style="1" hidden="1" customWidth="1"/>
    <col min="13577" max="13578" width="7" style="1" customWidth="1"/>
    <col min="13579" max="13584" width="0" style="1" hidden="1" customWidth="1"/>
    <col min="13585" max="13585" width="7" style="1" customWidth="1"/>
    <col min="13586" max="13586" width="6.28515625" style="1" customWidth="1"/>
    <col min="13587" max="13587" width="8.7109375" style="1" customWidth="1"/>
    <col min="13588" max="13588" width="8.42578125" style="1" customWidth="1"/>
    <col min="13589" max="13589" width="5.7109375" style="1" customWidth="1"/>
    <col min="13590" max="13590" width="5.85546875" style="1" customWidth="1"/>
    <col min="13591" max="13591" width="5.7109375" style="1" customWidth="1"/>
    <col min="13592" max="13592" width="5.85546875" style="1" customWidth="1"/>
    <col min="13593" max="13593" width="5.7109375" style="1" customWidth="1"/>
    <col min="13594" max="13594" width="5.85546875" style="1" customWidth="1"/>
    <col min="13595" max="13595" width="7" style="1" customWidth="1"/>
    <col min="13596" max="13596" width="6.7109375" style="1" customWidth="1"/>
    <col min="13597" max="13597" width="5.7109375" style="1" customWidth="1"/>
    <col min="13598" max="13598" width="5.85546875" style="1" customWidth="1"/>
    <col min="13599" max="13599" width="5.7109375" style="1" customWidth="1"/>
    <col min="13600" max="13600" width="5.85546875" style="1" customWidth="1"/>
    <col min="13601" max="13601" width="5.7109375" style="1" customWidth="1"/>
    <col min="13602" max="13602" width="5.85546875" style="1" customWidth="1"/>
    <col min="13603" max="13603" width="7.28515625" style="1" customWidth="1"/>
    <col min="13604" max="13604" width="6.7109375" style="1" customWidth="1"/>
    <col min="13605" max="13605" width="8.140625" style="1" customWidth="1"/>
    <col min="13606" max="13606" width="8.42578125" style="1" customWidth="1"/>
    <col min="13607" max="13607" width="6.28515625" style="1" customWidth="1"/>
    <col min="13608" max="13608" width="6.42578125" style="1" customWidth="1"/>
    <col min="13609" max="13609" width="9.7109375" style="1" customWidth="1"/>
    <col min="13610" max="13610" width="14.42578125" style="1" customWidth="1"/>
    <col min="13611" max="13824" width="9.140625" style="1"/>
    <col min="13825" max="13825" width="21.5703125" style="1" customWidth="1"/>
    <col min="13826" max="13826" width="8.85546875" style="1" customWidth="1"/>
    <col min="13827" max="13832" width="0" style="1" hidden="1" customWidth="1"/>
    <col min="13833" max="13834" width="7" style="1" customWidth="1"/>
    <col min="13835" max="13840" width="0" style="1" hidden="1" customWidth="1"/>
    <col min="13841" max="13841" width="7" style="1" customWidth="1"/>
    <col min="13842" max="13842" width="6.28515625" style="1" customWidth="1"/>
    <col min="13843" max="13843" width="8.7109375" style="1" customWidth="1"/>
    <col min="13844" max="13844" width="8.42578125" style="1" customWidth="1"/>
    <col min="13845" max="13845" width="5.7109375" style="1" customWidth="1"/>
    <col min="13846" max="13846" width="5.85546875" style="1" customWidth="1"/>
    <col min="13847" max="13847" width="5.7109375" style="1" customWidth="1"/>
    <col min="13848" max="13848" width="5.85546875" style="1" customWidth="1"/>
    <col min="13849" max="13849" width="5.7109375" style="1" customWidth="1"/>
    <col min="13850" max="13850" width="5.85546875" style="1" customWidth="1"/>
    <col min="13851" max="13851" width="7" style="1" customWidth="1"/>
    <col min="13852" max="13852" width="6.7109375" style="1" customWidth="1"/>
    <col min="13853" max="13853" width="5.7109375" style="1" customWidth="1"/>
    <col min="13854" max="13854" width="5.85546875" style="1" customWidth="1"/>
    <col min="13855" max="13855" width="5.7109375" style="1" customWidth="1"/>
    <col min="13856" max="13856" width="5.85546875" style="1" customWidth="1"/>
    <col min="13857" max="13857" width="5.7109375" style="1" customWidth="1"/>
    <col min="13858" max="13858" width="5.85546875" style="1" customWidth="1"/>
    <col min="13859" max="13859" width="7.28515625" style="1" customWidth="1"/>
    <col min="13860" max="13860" width="6.7109375" style="1" customWidth="1"/>
    <col min="13861" max="13861" width="8.140625" style="1" customWidth="1"/>
    <col min="13862" max="13862" width="8.42578125" style="1" customWidth="1"/>
    <col min="13863" max="13863" width="6.28515625" style="1" customWidth="1"/>
    <col min="13864" max="13864" width="6.42578125" style="1" customWidth="1"/>
    <col min="13865" max="13865" width="9.7109375" style="1" customWidth="1"/>
    <col min="13866" max="13866" width="14.42578125" style="1" customWidth="1"/>
    <col min="13867" max="14080" width="9.140625" style="1"/>
    <col min="14081" max="14081" width="21.5703125" style="1" customWidth="1"/>
    <col min="14082" max="14082" width="8.85546875" style="1" customWidth="1"/>
    <col min="14083" max="14088" width="0" style="1" hidden="1" customWidth="1"/>
    <col min="14089" max="14090" width="7" style="1" customWidth="1"/>
    <col min="14091" max="14096" width="0" style="1" hidden="1" customWidth="1"/>
    <col min="14097" max="14097" width="7" style="1" customWidth="1"/>
    <col min="14098" max="14098" width="6.28515625" style="1" customWidth="1"/>
    <col min="14099" max="14099" width="8.7109375" style="1" customWidth="1"/>
    <col min="14100" max="14100" width="8.42578125" style="1" customWidth="1"/>
    <col min="14101" max="14101" width="5.7109375" style="1" customWidth="1"/>
    <col min="14102" max="14102" width="5.85546875" style="1" customWidth="1"/>
    <col min="14103" max="14103" width="5.7109375" style="1" customWidth="1"/>
    <col min="14104" max="14104" width="5.85546875" style="1" customWidth="1"/>
    <col min="14105" max="14105" width="5.7109375" style="1" customWidth="1"/>
    <col min="14106" max="14106" width="5.85546875" style="1" customWidth="1"/>
    <col min="14107" max="14107" width="7" style="1" customWidth="1"/>
    <col min="14108" max="14108" width="6.7109375" style="1" customWidth="1"/>
    <col min="14109" max="14109" width="5.7109375" style="1" customWidth="1"/>
    <col min="14110" max="14110" width="5.85546875" style="1" customWidth="1"/>
    <col min="14111" max="14111" width="5.7109375" style="1" customWidth="1"/>
    <col min="14112" max="14112" width="5.85546875" style="1" customWidth="1"/>
    <col min="14113" max="14113" width="5.7109375" style="1" customWidth="1"/>
    <col min="14114" max="14114" width="5.85546875" style="1" customWidth="1"/>
    <col min="14115" max="14115" width="7.28515625" style="1" customWidth="1"/>
    <col min="14116" max="14116" width="6.7109375" style="1" customWidth="1"/>
    <col min="14117" max="14117" width="8.140625" style="1" customWidth="1"/>
    <col min="14118" max="14118" width="8.42578125" style="1" customWidth="1"/>
    <col min="14119" max="14119" width="6.28515625" style="1" customWidth="1"/>
    <col min="14120" max="14120" width="6.42578125" style="1" customWidth="1"/>
    <col min="14121" max="14121" width="9.7109375" style="1" customWidth="1"/>
    <col min="14122" max="14122" width="14.42578125" style="1" customWidth="1"/>
    <col min="14123" max="14336" width="9.140625" style="1"/>
    <col min="14337" max="14337" width="21.5703125" style="1" customWidth="1"/>
    <col min="14338" max="14338" width="8.85546875" style="1" customWidth="1"/>
    <col min="14339" max="14344" width="0" style="1" hidden="1" customWidth="1"/>
    <col min="14345" max="14346" width="7" style="1" customWidth="1"/>
    <col min="14347" max="14352" width="0" style="1" hidden="1" customWidth="1"/>
    <col min="14353" max="14353" width="7" style="1" customWidth="1"/>
    <col min="14354" max="14354" width="6.28515625" style="1" customWidth="1"/>
    <col min="14355" max="14355" width="8.7109375" style="1" customWidth="1"/>
    <col min="14356" max="14356" width="8.42578125" style="1" customWidth="1"/>
    <col min="14357" max="14357" width="5.7109375" style="1" customWidth="1"/>
    <col min="14358" max="14358" width="5.85546875" style="1" customWidth="1"/>
    <col min="14359" max="14359" width="5.7109375" style="1" customWidth="1"/>
    <col min="14360" max="14360" width="5.85546875" style="1" customWidth="1"/>
    <col min="14361" max="14361" width="5.7109375" style="1" customWidth="1"/>
    <col min="14362" max="14362" width="5.85546875" style="1" customWidth="1"/>
    <col min="14363" max="14363" width="7" style="1" customWidth="1"/>
    <col min="14364" max="14364" width="6.7109375" style="1" customWidth="1"/>
    <col min="14365" max="14365" width="5.7109375" style="1" customWidth="1"/>
    <col min="14366" max="14366" width="5.85546875" style="1" customWidth="1"/>
    <col min="14367" max="14367" width="5.7109375" style="1" customWidth="1"/>
    <col min="14368" max="14368" width="5.85546875" style="1" customWidth="1"/>
    <col min="14369" max="14369" width="5.7109375" style="1" customWidth="1"/>
    <col min="14370" max="14370" width="5.85546875" style="1" customWidth="1"/>
    <col min="14371" max="14371" width="7.28515625" style="1" customWidth="1"/>
    <col min="14372" max="14372" width="6.7109375" style="1" customWidth="1"/>
    <col min="14373" max="14373" width="8.140625" style="1" customWidth="1"/>
    <col min="14374" max="14374" width="8.42578125" style="1" customWidth="1"/>
    <col min="14375" max="14375" width="6.28515625" style="1" customWidth="1"/>
    <col min="14376" max="14376" width="6.42578125" style="1" customWidth="1"/>
    <col min="14377" max="14377" width="9.7109375" style="1" customWidth="1"/>
    <col min="14378" max="14378" width="14.42578125" style="1" customWidth="1"/>
    <col min="14379" max="14592" width="9.140625" style="1"/>
    <col min="14593" max="14593" width="21.5703125" style="1" customWidth="1"/>
    <col min="14594" max="14594" width="8.85546875" style="1" customWidth="1"/>
    <col min="14595" max="14600" width="0" style="1" hidden="1" customWidth="1"/>
    <col min="14601" max="14602" width="7" style="1" customWidth="1"/>
    <col min="14603" max="14608" width="0" style="1" hidden="1" customWidth="1"/>
    <col min="14609" max="14609" width="7" style="1" customWidth="1"/>
    <col min="14610" max="14610" width="6.28515625" style="1" customWidth="1"/>
    <col min="14611" max="14611" width="8.7109375" style="1" customWidth="1"/>
    <col min="14612" max="14612" width="8.42578125" style="1" customWidth="1"/>
    <col min="14613" max="14613" width="5.7109375" style="1" customWidth="1"/>
    <col min="14614" max="14614" width="5.85546875" style="1" customWidth="1"/>
    <col min="14615" max="14615" width="5.7109375" style="1" customWidth="1"/>
    <col min="14616" max="14616" width="5.85546875" style="1" customWidth="1"/>
    <col min="14617" max="14617" width="5.7109375" style="1" customWidth="1"/>
    <col min="14618" max="14618" width="5.85546875" style="1" customWidth="1"/>
    <col min="14619" max="14619" width="7" style="1" customWidth="1"/>
    <col min="14620" max="14620" width="6.7109375" style="1" customWidth="1"/>
    <col min="14621" max="14621" width="5.7109375" style="1" customWidth="1"/>
    <col min="14622" max="14622" width="5.85546875" style="1" customWidth="1"/>
    <col min="14623" max="14623" width="5.7109375" style="1" customWidth="1"/>
    <col min="14624" max="14624" width="5.85546875" style="1" customWidth="1"/>
    <col min="14625" max="14625" width="5.7109375" style="1" customWidth="1"/>
    <col min="14626" max="14626" width="5.85546875" style="1" customWidth="1"/>
    <col min="14627" max="14627" width="7.28515625" style="1" customWidth="1"/>
    <col min="14628" max="14628" width="6.7109375" style="1" customWidth="1"/>
    <col min="14629" max="14629" width="8.140625" style="1" customWidth="1"/>
    <col min="14630" max="14630" width="8.42578125" style="1" customWidth="1"/>
    <col min="14631" max="14631" width="6.28515625" style="1" customWidth="1"/>
    <col min="14632" max="14632" width="6.42578125" style="1" customWidth="1"/>
    <col min="14633" max="14633" width="9.7109375" style="1" customWidth="1"/>
    <col min="14634" max="14634" width="14.42578125" style="1" customWidth="1"/>
    <col min="14635" max="14848" width="9.140625" style="1"/>
    <col min="14849" max="14849" width="21.5703125" style="1" customWidth="1"/>
    <col min="14850" max="14850" width="8.85546875" style="1" customWidth="1"/>
    <col min="14851" max="14856" width="0" style="1" hidden="1" customWidth="1"/>
    <col min="14857" max="14858" width="7" style="1" customWidth="1"/>
    <col min="14859" max="14864" width="0" style="1" hidden="1" customWidth="1"/>
    <col min="14865" max="14865" width="7" style="1" customWidth="1"/>
    <col min="14866" max="14866" width="6.28515625" style="1" customWidth="1"/>
    <col min="14867" max="14867" width="8.7109375" style="1" customWidth="1"/>
    <col min="14868" max="14868" width="8.42578125" style="1" customWidth="1"/>
    <col min="14869" max="14869" width="5.7109375" style="1" customWidth="1"/>
    <col min="14870" max="14870" width="5.85546875" style="1" customWidth="1"/>
    <col min="14871" max="14871" width="5.7109375" style="1" customWidth="1"/>
    <col min="14872" max="14872" width="5.85546875" style="1" customWidth="1"/>
    <col min="14873" max="14873" width="5.7109375" style="1" customWidth="1"/>
    <col min="14874" max="14874" width="5.85546875" style="1" customWidth="1"/>
    <col min="14875" max="14875" width="7" style="1" customWidth="1"/>
    <col min="14876" max="14876" width="6.7109375" style="1" customWidth="1"/>
    <col min="14877" max="14877" width="5.7109375" style="1" customWidth="1"/>
    <col min="14878" max="14878" width="5.85546875" style="1" customWidth="1"/>
    <col min="14879" max="14879" width="5.7109375" style="1" customWidth="1"/>
    <col min="14880" max="14880" width="5.85546875" style="1" customWidth="1"/>
    <col min="14881" max="14881" width="5.7109375" style="1" customWidth="1"/>
    <col min="14882" max="14882" width="5.85546875" style="1" customWidth="1"/>
    <col min="14883" max="14883" width="7.28515625" style="1" customWidth="1"/>
    <col min="14884" max="14884" width="6.7109375" style="1" customWidth="1"/>
    <col min="14885" max="14885" width="8.140625" style="1" customWidth="1"/>
    <col min="14886" max="14886" width="8.42578125" style="1" customWidth="1"/>
    <col min="14887" max="14887" width="6.28515625" style="1" customWidth="1"/>
    <col min="14888" max="14888" width="6.42578125" style="1" customWidth="1"/>
    <col min="14889" max="14889" width="9.7109375" style="1" customWidth="1"/>
    <col min="14890" max="14890" width="14.42578125" style="1" customWidth="1"/>
    <col min="14891" max="15104" width="9.140625" style="1"/>
    <col min="15105" max="15105" width="21.5703125" style="1" customWidth="1"/>
    <col min="15106" max="15106" width="8.85546875" style="1" customWidth="1"/>
    <col min="15107" max="15112" width="0" style="1" hidden="1" customWidth="1"/>
    <col min="15113" max="15114" width="7" style="1" customWidth="1"/>
    <col min="15115" max="15120" width="0" style="1" hidden="1" customWidth="1"/>
    <col min="15121" max="15121" width="7" style="1" customWidth="1"/>
    <col min="15122" max="15122" width="6.28515625" style="1" customWidth="1"/>
    <col min="15123" max="15123" width="8.7109375" style="1" customWidth="1"/>
    <col min="15124" max="15124" width="8.42578125" style="1" customWidth="1"/>
    <col min="15125" max="15125" width="5.7109375" style="1" customWidth="1"/>
    <col min="15126" max="15126" width="5.85546875" style="1" customWidth="1"/>
    <col min="15127" max="15127" width="5.7109375" style="1" customWidth="1"/>
    <col min="15128" max="15128" width="5.85546875" style="1" customWidth="1"/>
    <col min="15129" max="15129" width="5.7109375" style="1" customWidth="1"/>
    <col min="15130" max="15130" width="5.85546875" style="1" customWidth="1"/>
    <col min="15131" max="15131" width="7" style="1" customWidth="1"/>
    <col min="15132" max="15132" width="6.7109375" style="1" customWidth="1"/>
    <col min="15133" max="15133" width="5.7109375" style="1" customWidth="1"/>
    <col min="15134" max="15134" width="5.85546875" style="1" customWidth="1"/>
    <col min="15135" max="15135" width="5.7109375" style="1" customWidth="1"/>
    <col min="15136" max="15136" width="5.85546875" style="1" customWidth="1"/>
    <col min="15137" max="15137" width="5.7109375" style="1" customWidth="1"/>
    <col min="15138" max="15138" width="5.85546875" style="1" customWidth="1"/>
    <col min="15139" max="15139" width="7.28515625" style="1" customWidth="1"/>
    <col min="15140" max="15140" width="6.7109375" style="1" customWidth="1"/>
    <col min="15141" max="15141" width="8.140625" style="1" customWidth="1"/>
    <col min="15142" max="15142" width="8.42578125" style="1" customWidth="1"/>
    <col min="15143" max="15143" width="6.28515625" style="1" customWidth="1"/>
    <col min="15144" max="15144" width="6.42578125" style="1" customWidth="1"/>
    <col min="15145" max="15145" width="9.7109375" style="1" customWidth="1"/>
    <col min="15146" max="15146" width="14.42578125" style="1" customWidth="1"/>
    <col min="15147" max="15360" width="9.140625" style="1"/>
    <col min="15361" max="15361" width="21.5703125" style="1" customWidth="1"/>
    <col min="15362" max="15362" width="8.85546875" style="1" customWidth="1"/>
    <col min="15363" max="15368" width="0" style="1" hidden="1" customWidth="1"/>
    <col min="15369" max="15370" width="7" style="1" customWidth="1"/>
    <col min="15371" max="15376" width="0" style="1" hidden="1" customWidth="1"/>
    <col min="15377" max="15377" width="7" style="1" customWidth="1"/>
    <col min="15378" max="15378" width="6.28515625" style="1" customWidth="1"/>
    <col min="15379" max="15379" width="8.7109375" style="1" customWidth="1"/>
    <col min="15380" max="15380" width="8.42578125" style="1" customWidth="1"/>
    <col min="15381" max="15381" width="5.7109375" style="1" customWidth="1"/>
    <col min="15382" max="15382" width="5.85546875" style="1" customWidth="1"/>
    <col min="15383" max="15383" width="5.7109375" style="1" customWidth="1"/>
    <col min="15384" max="15384" width="5.85546875" style="1" customWidth="1"/>
    <col min="15385" max="15385" width="5.7109375" style="1" customWidth="1"/>
    <col min="15386" max="15386" width="5.85546875" style="1" customWidth="1"/>
    <col min="15387" max="15387" width="7" style="1" customWidth="1"/>
    <col min="15388" max="15388" width="6.7109375" style="1" customWidth="1"/>
    <col min="15389" max="15389" width="5.7109375" style="1" customWidth="1"/>
    <col min="15390" max="15390" width="5.85546875" style="1" customWidth="1"/>
    <col min="15391" max="15391" width="5.7109375" style="1" customWidth="1"/>
    <col min="15392" max="15392" width="5.85546875" style="1" customWidth="1"/>
    <col min="15393" max="15393" width="5.7109375" style="1" customWidth="1"/>
    <col min="15394" max="15394" width="5.85546875" style="1" customWidth="1"/>
    <col min="15395" max="15395" width="7.28515625" style="1" customWidth="1"/>
    <col min="15396" max="15396" width="6.7109375" style="1" customWidth="1"/>
    <col min="15397" max="15397" width="8.140625" style="1" customWidth="1"/>
    <col min="15398" max="15398" width="8.42578125" style="1" customWidth="1"/>
    <col min="15399" max="15399" width="6.28515625" style="1" customWidth="1"/>
    <col min="15400" max="15400" width="6.42578125" style="1" customWidth="1"/>
    <col min="15401" max="15401" width="9.7109375" style="1" customWidth="1"/>
    <col min="15402" max="15402" width="14.42578125" style="1" customWidth="1"/>
    <col min="15403" max="15616" width="9.140625" style="1"/>
    <col min="15617" max="15617" width="21.5703125" style="1" customWidth="1"/>
    <col min="15618" max="15618" width="8.85546875" style="1" customWidth="1"/>
    <col min="15619" max="15624" width="0" style="1" hidden="1" customWidth="1"/>
    <col min="15625" max="15626" width="7" style="1" customWidth="1"/>
    <col min="15627" max="15632" width="0" style="1" hidden="1" customWidth="1"/>
    <col min="15633" max="15633" width="7" style="1" customWidth="1"/>
    <col min="15634" max="15634" width="6.28515625" style="1" customWidth="1"/>
    <col min="15635" max="15635" width="8.7109375" style="1" customWidth="1"/>
    <col min="15636" max="15636" width="8.42578125" style="1" customWidth="1"/>
    <col min="15637" max="15637" width="5.7109375" style="1" customWidth="1"/>
    <col min="15638" max="15638" width="5.85546875" style="1" customWidth="1"/>
    <col min="15639" max="15639" width="5.7109375" style="1" customWidth="1"/>
    <col min="15640" max="15640" width="5.85546875" style="1" customWidth="1"/>
    <col min="15641" max="15641" width="5.7109375" style="1" customWidth="1"/>
    <col min="15642" max="15642" width="5.85546875" style="1" customWidth="1"/>
    <col min="15643" max="15643" width="7" style="1" customWidth="1"/>
    <col min="15644" max="15644" width="6.7109375" style="1" customWidth="1"/>
    <col min="15645" max="15645" width="5.7109375" style="1" customWidth="1"/>
    <col min="15646" max="15646" width="5.85546875" style="1" customWidth="1"/>
    <col min="15647" max="15647" width="5.7109375" style="1" customWidth="1"/>
    <col min="15648" max="15648" width="5.85546875" style="1" customWidth="1"/>
    <col min="15649" max="15649" width="5.7109375" style="1" customWidth="1"/>
    <col min="15650" max="15650" width="5.85546875" style="1" customWidth="1"/>
    <col min="15651" max="15651" width="7.28515625" style="1" customWidth="1"/>
    <col min="15652" max="15652" width="6.7109375" style="1" customWidth="1"/>
    <col min="15653" max="15653" width="8.140625" style="1" customWidth="1"/>
    <col min="15654" max="15654" width="8.42578125" style="1" customWidth="1"/>
    <col min="15655" max="15655" width="6.28515625" style="1" customWidth="1"/>
    <col min="15656" max="15656" width="6.42578125" style="1" customWidth="1"/>
    <col min="15657" max="15657" width="9.7109375" style="1" customWidth="1"/>
    <col min="15658" max="15658" width="14.42578125" style="1" customWidth="1"/>
    <col min="15659" max="15872" width="9.140625" style="1"/>
    <col min="15873" max="15873" width="21.5703125" style="1" customWidth="1"/>
    <col min="15874" max="15874" width="8.85546875" style="1" customWidth="1"/>
    <col min="15875" max="15880" width="0" style="1" hidden="1" customWidth="1"/>
    <col min="15881" max="15882" width="7" style="1" customWidth="1"/>
    <col min="15883" max="15888" width="0" style="1" hidden="1" customWidth="1"/>
    <col min="15889" max="15889" width="7" style="1" customWidth="1"/>
    <col min="15890" max="15890" width="6.28515625" style="1" customWidth="1"/>
    <col min="15891" max="15891" width="8.7109375" style="1" customWidth="1"/>
    <col min="15892" max="15892" width="8.42578125" style="1" customWidth="1"/>
    <col min="15893" max="15893" width="5.7109375" style="1" customWidth="1"/>
    <col min="15894" max="15894" width="5.85546875" style="1" customWidth="1"/>
    <col min="15895" max="15895" width="5.7109375" style="1" customWidth="1"/>
    <col min="15896" max="15896" width="5.85546875" style="1" customWidth="1"/>
    <col min="15897" max="15897" width="5.7109375" style="1" customWidth="1"/>
    <col min="15898" max="15898" width="5.85546875" style="1" customWidth="1"/>
    <col min="15899" max="15899" width="7" style="1" customWidth="1"/>
    <col min="15900" max="15900" width="6.7109375" style="1" customWidth="1"/>
    <col min="15901" max="15901" width="5.7109375" style="1" customWidth="1"/>
    <col min="15902" max="15902" width="5.85546875" style="1" customWidth="1"/>
    <col min="15903" max="15903" width="5.7109375" style="1" customWidth="1"/>
    <col min="15904" max="15904" width="5.85546875" style="1" customWidth="1"/>
    <col min="15905" max="15905" width="5.7109375" style="1" customWidth="1"/>
    <col min="15906" max="15906" width="5.85546875" style="1" customWidth="1"/>
    <col min="15907" max="15907" width="7.28515625" style="1" customWidth="1"/>
    <col min="15908" max="15908" width="6.7109375" style="1" customWidth="1"/>
    <col min="15909" max="15909" width="8.140625" style="1" customWidth="1"/>
    <col min="15910" max="15910" width="8.42578125" style="1" customWidth="1"/>
    <col min="15911" max="15911" width="6.28515625" style="1" customWidth="1"/>
    <col min="15912" max="15912" width="6.42578125" style="1" customWidth="1"/>
    <col min="15913" max="15913" width="9.7109375" style="1" customWidth="1"/>
    <col min="15914" max="15914" width="14.42578125" style="1" customWidth="1"/>
    <col min="15915" max="16128" width="9.140625" style="1"/>
    <col min="16129" max="16129" width="21.5703125" style="1" customWidth="1"/>
    <col min="16130" max="16130" width="8.85546875" style="1" customWidth="1"/>
    <col min="16131" max="16136" width="0" style="1" hidden="1" customWidth="1"/>
    <col min="16137" max="16138" width="7" style="1" customWidth="1"/>
    <col min="16139" max="16144" width="0" style="1" hidden="1" customWidth="1"/>
    <col min="16145" max="16145" width="7" style="1" customWidth="1"/>
    <col min="16146" max="16146" width="6.28515625" style="1" customWidth="1"/>
    <col min="16147" max="16147" width="8.7109375" style="1" customWidth="1"/>
    <col min="16148" max="16148" width="8.42578125" style="1" customWidth="1"/>
    <col min="16149" max="16149" width="5.7109375" style="1" customWidth="1"/>
    <col min="16150" max="16150" width="5.85546875" style="1" customWidth="1"/>
    <col min="16151" max="16151" width="5.7109375" style="1" customWidth="1"/>
    <col min="16152" max="16152" width="5.85546875" style="1" customWidth="1"/>
    <col min="16153" max="16153" width="5.7109375" style="1" customWidth="1"/>
    <col min="16154" max="16154" width="5.85546875" style="1" customWidth="1"/>
    <col min="16155" max="16155" width="7" style="1" customWidth="1"/>
    <col min="16156" max="16156" width="6.7109375" style="1" customWidth="1"/>
    <col min="16157" max="16157" width="5.7109375" style="1" customWidth="1"/>
    <col min="16158" max="16158" width="5.85546875" style="1" customWidth="1"/>
    <col min="16159" max="16159" width="5.7109375" style="1" customWidth="1"/>
    <col min="16160" max="16160" width="5.85546875" style="1" customWidth="1"/>
    <col min="16161" max="16161" width="5.7109375" style="1" customWidth="1"/>
    <col min="16162" max="16162" width="5.85546875" style="1" customWidth="1"/>
    <col min="16163" max="16163" width="7.28515625" style="1" customWidth="1"/>
    <col min="16164" max="16164" width="6.7109375" style="1" customWidth="1"/>
    <col min="16165" max="16165" width="8.140625" style="1" customWidth="1"/>
    <col min="16166" max="16166" width="8.42578125" style="1" customWidth="1"/>
    <col min="16167" max="16167" width="6.28515625" style="1" customWidth="1"/>
    <col min="16168" max="16168" width="6.42578125" style="1" customWidth="1"/>
    <col min="16169" max="16169" width="9.7109375" style="1" customWidth="1"/>
    <col min="16170" max="16170" width="14.42578125" style="1" customWidth="1"/>
    <col min="16171" max="16384" width="9.140625" style="1"/>
  </cols>
  <sheetData>
    <row r="3" spans="1:44" ht="15.75" x14ac:dyDescent="0.25">
      <c r="A3" s="273" t="s">
        <v>20820</v>
      </c>
      <c r="B3" s="274"/>
    </row>
    <row r="5" spans="1:44" s="276" customFormat="1" x14ac:dyDescent="0.2">
      <c r="A5" s="275"/>
    </row>
    <row r="6" spans="1:44" s="276" customFormat="1" x14ac:dyDescent="0.2">
      <c r="A6" s="597" t="s">
        <v>20821</v>
      </c>
      <c r="B6" s="277">
        <v>2013</v>
      </c>
      <c r="C6" s="587">
        <v>41640</v>
      </c>
      <c r="D6" s="588"/>
      <c r="E6" s="587">
        <v>41671</v>
      </c>
      <c r="F6" s="588"/>
      <c r="G6" s="587">
        <v>41699</v>
      </c>
      <c r="H6" s="588"/>
      <c r="I6" s="589" t="s">
        <v>20822</v>
      </c>
      <c r="J6" s="590"/>
      <c r="K6" s="587">
        <v>41730</v>
      </c>
      <c r="L6" s="588"/>
      <c r="M6" s="587">
        <v>41760</v>
      </c>
      <c r="N6" s="588"/>
      <c r="O6" s="587">
        <v>41791</v>
      </c>
      <c r="P6" s="588"/>
      <c r="Q6" s="589" t="s">
        <v>20823</v>
      </c>
      <c r="R6" s="590"/>
      <c r="S6" s="591" t="s">
        <v>20824</v>
      </c>
      <c r="T6" s="592"/>
      <c r="U6" s="587">
        <v>41821</v>
      </c>
      <c r="V6" s="588"/>
      <c r="W6" s="587">
        <v>41852</v>
      </c>
      <c r="X6" s="588"/>
      <c r="Y6" s="587">
        <v>41883</v>
      </c>
      <c r="Z6" s="588"/>
      <c r="AA6" s="589" t="s">
        <v>20825</v>
      </c>
      <c r="AB6" s="590"/>
      <c r="AC6" s="587">
        <v>41913</v>
      </c>
      <c r="AD6" s="588"/>
      <c r="AE6" s="587">
        <v>41944</v>
      </c>
      <c r="AF6" s="588"/>
      <c r="AG6" s="587">
        <v>41974</v>
      </c>
      <c r="AH6" s="588"/>
      <c r="AI6" s="589" t="s">
        <v>20826</v>
      </c>
      <c r="AJ6" s="590"/>
      <c r="AK6" s="591" t="s">
        <v>20827</v>
      </c>
      <c r="AL6" s="592"/>
      <c r="AM6" s="593" t="s">
        <v>20828</v>
      </c>
      <c r="AN6" s="594"/>
      <c r="AO6" s="595" t="s">
        <v>20829</v>
      </c>
      <c r="AP6" s="595" t="s">
        <v>20830</v>
      </c>
    </row>
    <row r="7" spans="1:44" s="276" customFormat="1" ht="34.5" customHeight="1" x14ac:dyDescent="0.2">
      <c r="A7" s="598"/>
      <c r="B7" s="278" t="s">
        <v>20831</v>
      </c>
      <c r="C7" s="279" t="s">
        <v>20832</v>
      </c>
      <c r="D7" s="280" t="s">
        <v>20831</v>
      </c>
      <c r="E7" s="281" t="s">
        <v>20832</v>
      </c>
      <c r="F7" s="280" t="s">
        <v>20831</v>
      </c>
      <c r="G7" s="281" t="s">
        <v>20832</v>
      </c>
      <c r="H7" s="280" t="s">
        <v>20831</v>
      </c>
      <c r="I7" s="282" t="s">
        <v>20832</v>
      </c>
      <c r="J7" s="283" t="s">
        <v>20831</v>
      </c>
      <c r="K7" s="281" t="s">
        <v>20832</v>
      </c>
      <c r="L7" s="280" t="s">
        <v>20831</v>
      </c>
      <c r="M7" s="281" t="s">
        <v>20832</v>
      </c>
      <c r="N7" s="280" t="s">
        <v>20831</v>
      </c>
      <c r="O7" s="281" t="s">
        <v>20832</v>
      </c>
      <c r="P7" s="280" t="s">
        <v>20831</v>
      </c>
      <c r="Q7" s="282" t="s">
        <v>20832</v>
      </c>
      <c r="R7" s="283" t="s">
        <v>20831</v>
      </c>
      <c r="S7" s="284" t="s">
        <v>20832</v>
      </c>
      <c r="T7" s="285" t="s">
        <v>20831</v>
      </c>
      <c r="U7" s="281" t="s">
        <v>20832</v>
      </c>
      <c r="V7" s="280" t="s">
        <v>20831</v>
      </c>
      <c r="W7" s="281" t="s">
        <v>20832</v>
      </c>
      <c r="X7" s="280" t="s">
        <v>20831</v>
      </c>
      <c r="Y7" s="281" t="s">
        <v>20832</v>
      </c>
      <c r="Z7" s="280" t="s">
        <v>20831</v>
      </c>
      <c r="AA7" s="282" t="s">
        <v>20832</v>
      </c>
      <c r="AB7" s="283" t="s">
        <v>20831</v>
      </c>
      <c r="AC7" s="281" t="s">
        <v>20832</v>
      </c>
      <c r="AD7" s="280" t="s">
        <v>20831</v>
      </c>
      <c r="AE7" s="281" t="s">
        <v>20832</v>
      </c>
      <c r="AF7" s="286" t="s">
        <v>20831</v>
      </c>
      <c r="AG7" s="281" t="s">
        <v>20832</v>
      </c>
      <c r="AH7" s="280" t="s">
        <v>20831</v>
      </c>
      <c r="AI7" s="282" t="s">
        <v>20832</v>
      </c>
      <c r="AJ7" s="283" t="s">
        <v>20831</v>
      </c>
      <c r="AK7" s="284" t="s">
        <v>20832</v>
      </c>
      <c r="AL7" s="285" t="s">
        <v>20831</v>
      </c>
      <c r="AM7" s="287" t="s">
        <v>20832</v>
      </c>
      <c r="AN7" s="288" t="s">
        <v>20831</v>
      </c>
      <c r="AO7" s="596"/>
      <c r="AP7" s="596"/>
    </row>
    <row r="8" spans="1:44" s="293" customFormat="1" ht="15.75" customHeight="1" x14ac:dyDescent="0.3">
      <c r="A8" s="289" t="s">
        <v>20833</v>
      </c>
      <c r="B8" s="290">
        <v>1944</v>
      </c>
      <c r="C8" s="289">
        <v>0</v>
      </c>
      <c r="D8" s="323">
        <f>SUMPRODUCT(('Вкл. БС 2G_3G'!$L:$L&gt;=DATEVALUE("01.01.2014"))*('Вкл. БС 2G_3G'!$L:$L&lt;=DATEVALUE("31.01.2014")))</f>
        <v>0</v>
      </c>
      <c r="E8" s="289">
        <v>0</v>
      </c>
      <c r="F8" s="323">
        <f>SUMPRODUCT(('Вкл. БС 2G_3G'!$L:$L&gt;=DATEVALUE("01.02.2014"))*('Вкл. БС 2G_3G'!$L:$L&lt;=DATEVALUE("28.02.2014")))</f>
        <v>0</v>
      </c>
      <c r="G8" s="289">
        <v>0</v>
      </c>
      <c r="H8" s="323">
        <f>SUMPRODUCT(('Вкл. БС 2G_3G'!$L:$L&gt;=DATEVALUE("01.03.2014"))*('Вкл. БС 2G_3G'!$L:$L&lt;=DATEVALUE("31.03.2014")))</f>
        <v>4</v>
      </c>
      <c r="I8" s="289">
        <f>SUM(C8+E8+G8)</f>
        <v>0</v>
      </c>
      <c r="J8" s="289">
        <f>D8+F8+H8</f>
        <v>4</v>
      </c>
      <c r="K8" s="289">
        <v>0</v>
      </c>
      <c r="L8" s="323">
        <f>SUMPRODUCT(('Вкл. БС 2G_3G'!$L:$L&gt;=DATEVALUE("01.04.2014"))*('Вкл. БС 2G_3G'!$L:$L&lt;=DATEVALUE("30.04.2014")))</f>
        <v>4</v>
      </c>
      <c r="M8" s="289">
        <v>11</v>
      </c>
      <c r="N8" s="323">
        <f>SUMPRODUCT(('Вкл. БС 2G_3G'!$L:$L&gt;=DATEVALUE("01.05.2014"))*('Вкл. БС 2G_3G'!$L:$L&lt;=DATEVALUE("31.05.2014")))</f>
        <v>15</v>
      </c>
      <c r="O8" s="289">
        <v>24</v>
      </c>
      <c r="P8" s="323">
        <f>SUMPRODUCT(('Вкл. БС 2G_3G'!$L:$L&gt;=DATEVALUE("01.06.2014"))*('Вкл. БС 2G_3G'!$L:$L&lt;=DATEVALUE("30.06.2014")))</f>
        <v>32</v>
      </c>
      <c r="Q8" s="289">
        <f>SUM(K8+M8+O8)</f>
        <v>35</v>
      </c>
      <c r="R8" s="289">
        <f>L8+N8+P8</f>
        <v>51</v>
      </c>
      <c r="S8" s="289">
        <f>I8+Q8</f>
        <v>35</v>
      </c>
      <c r="T8" s="289">
        <f>J8+R8</f>
        <v>55</v>
      </c>
      <c r="U8" s="289">
        <v>23</v>
      </c>
      <c r="V8" s="323">
        <f>SUMPRODUCT(('Вкл. БС 2G_3G'!$L:$L&gt;=DATEVALUE("01.07.2014"))*('Вкл. БС 2G_3G'!$L:$L&lt;=DATEVALUE("31.07.2014")))</f>
        <v>5</v>
      </c>
      <c r="W8" s="289">
        <v>22</v>
      </c>
      <c r="X8" s="323">
        <f>SUMPRODUCT(('Вкл. БС 2G_3G'!$L:$L&gt;=DATEVALUE("01.08.2014"))*('Вкл. БС 2G_3G'!$L:$L&lt;=DATEVALUE("31.08.2014")))</f>
        <v>70</v>
      </c>
      <c r="Y8" s="289">
        <v>23</v>
      </c>
      <c r="Z8" s="323">
        <f>SUMPRODUCT(('Вкл. БС 2G_3G'!$L:$L&gt;=DATEVALUE("01.09.2014"))*('Вкл. БС 2G_3G'!$L:$L&lt;=DATEVALUE("30.09.2014")))</f>
        <v>32</v>
      </c>
      <c r="AA8" s="289">
        <f>SUM(U8+W8+Y8)</f>
        <v>68</v>
      </c>
      <c r="AB8" s="289">
        <f>V8+X8+Z8</f>
        <v>107</v>
      </c>
      <c r="AC8" s="289">
        <v>24</v>
      </c>
      <c r="AD8" s="323">
        <f>SUMPRODUCT(('Вкл. БС 2G_3G'!$L:$L&gt;=DATEVALUE("01.10.2014"))*('Вкл. БС 2G_3G'!$L:$L&lt;=DATEVALUE("31.10.2014")))</f>
        <v>32</v>
      </c>
      <c r="AE8" s="289">
        <v>23</v>
      </c>
      <c r="AF8" s="323">
        <f>SUMPRODUCT(('Вкл. БС 2G_3G'!$L:$L&gt;=DATEVALUE("01.11.2014"))*('Вкл. БС 2G_3G'!$L:$L&lt;=DATEVALUE("30.11.2014")))</f>
        <v>23</v>
      </c>
      <c r="AG8" s="289">
        <v>0</v>
      </c>
      <c r="AH8" s="323">
        <f>SUMPRODUCT(('Вкл. БС 2G_3G'!$L:$L&gt;=DATEVALUE("01.12.2014"))*('Вкл. БС 2G_3G'!$L:$L&lt;=DATEVALUE("31.12.2014")))</f>
        <v>105</v>
      </c>
      <c r="AI8" s="292">
        <f>SUM(AC8+AE8+AG8)</f>
        <v>47</v>
      </c>
      <c r="AJ8" s="289">
        <f>AD8+AF8+AH8</f>
        <v>160</v>
      </c>
      <c r="AK8" s="289">
        <f>AA8+AI8</f>
        <v>115</v>
      </c>
      <c r="AL8" s="289">
        <f>AB8+AJ8</f>
        <v>267</v>
      </c>
      <c r="AM8" s="289">
        <f>S8+AK8</f>
        <v>150</v>
      </c>
      <c r="AN8" s="289">
        <f>T8+AL8</f>
        <v>322</v>
      </c>
      <c r="AO8" s="289">
        <f>B8+AM8</f>
        <v>2094</v>
      </c>
      <c r="AP8" s="289">
        <f>B8+AN8</f>
        <v>2266</v>
      </c>
    </row>
    <row r="9" spans="1:44" s="293" customFormat="1" ht="15.75" customHeight="1" x14ac:dyDescent="0.3">
      <c r="A9" s="289" t="s">
        <v>7517</v>
      </c>
      <c r="B9" s="290">
        <v>0</v>
      </c>
      <c r="C9" s="289">
        <v>0</v>
      </c>
      <c r="D9" s="324">
        <f>SUMPRODUCT(('Вкл. БС 2G_3G'!$N:$N&gt;=DATEVALUE("01.01.2014"))*('Вкл. БС 2G_3G'!$N:$N&lt;=DATEVALUE("31.01.2014")))</f>
        <v>0</v>
      </c>
      <c r="E9" s="325">
        <v>0</v>
      </c>
      <c r="F9" s="324">
        <v>4</v>
      </c>
      <c r="G9" s="325">
        <v>0</v>
      </c>
      <c r="H9" s="324">
        <f>SUMPRODUCT(('Вкл. БС 2G_3G'!$N:$N&gt;=DATEVALUE("01.03.2014"))*('Вкл. БС 2G_3G'!$N:$N&lt;=DATEVALUE("31.03.2014")))</f>
        <v>3</v>
      </c>
      <c r="I9" s="325">
        <f>SUM(C9+E9+G9)</f>
        <v>0</v>
      </c>
      <c r="J9" s="325">
        <f>D9+F9+H9</f>
        <v>7</v>
      </c>
      <c r="K9" s="325">
        <v>0</v>
      </c>
      <c r="L9" s="324">
        <f>SUMPRODUCT(('Вкл. БС 2G_3G'!$N:$N&gt;=DATEVALUE("01.04.2014"))*('Вкл. БС 2G_3G'!$N:$N&lt;=DATEVALUE("30.04.2014")))</f>
        <v>2</v>
      </c>
      <c r="M9" s="325">
        <v>0</v>
      </c>
      <c r="N9" s="324">
        <f>SUMPRODUCT(('Вкл. БС 2G_3G'!$N:$N&gt;=DATEVALUE("01.05.2014"))*('Вкл. БС 2G_3G'!$N:$N&lt;=DATEVALUE("31.05.2014")))</f>
        <v>0</v>
      </c>
      <c r="O9" s="325">
        <v>0</v>
      </c>
      <c r="P9" s="324">
        <f>SUMPRODUCT(('Вкл. БС 2G_3G'!$N:$N&gt;=DATEVALUE("01.06.2014"))*('Вкл. БС 2G_3G'!$N:$N&lt;=DATEVALUE("30.06.2014")))</f>
        <v>2</v>
      </c>
      <c r="Q9" s="325">
        <f>SUM(K9+M9+O9)</f>
        <v>0</v>
      </c>
      <c r="R9" s="325">
        <f>N9+N9+P9</f>
        <v>2</v>
      </c>
      <c r="S9" s="325">
        <f>I9+Q9</f>
        <v>0</v>
      </c>
      <c r="T9" s="325">
        <f>J9+R9</f>
        <v>9</v>
      </c>
      <c r="U9" s="325">
        <v>0</v>
      </c>
      <c r="V9" s="324">
        <f>SUMPRODUCT(('Вкл. БС 2G_3G'!$N:$N&gt;=DATEVALUE("01.07.2014"))*('Вкл. БС 2G_3G'!$N:$N&lt;=DATEVALUE("31.07.2014")))</f>
        <v>5</v>
      </c>
      <c r="W9" s="325">
        <v>0</v>
      </c>
      <c r="X9" s="324">
        <f>SUMPRODUCT(('Вкл. БС 2G_3G'!$N:$N&gt;=DATEVALUE("01.08.2014"))*('Вкл. БС 2G_3G'!$N:$N&lt;=DATEVALUE("31.08.2014")))</f>
        <v>6</v>
      </c>
      <c r="Y9" s="325">
        <v>0</v>
      </c>
      <c r="Z9" s="324">
        <f>SUMPRODUCT(('Вкл. БС 2G_3G'!$N:$N&gt;=DATEVALUE("01.09.2014"))*('Вкл. БС 2G_3G'!$N:$N&lt;=DATEVALUE("30.09.2014")))</f>
        <v>0</v>
      </c>
      <c r="AA9" s="325">
        <f>SUM(U9+W9+Y9)</f>
        <v>0</v>
      </c>
      <c r="AB9" s="325">
        <f>V9+X9+Z9</f>
        <v>11</v>
      </c>
      <c r="AC9" s="325">
        <v>0</v>
      </c>
      <c r="AD9" s="324">
        <f>SUMPRODUCT(('Вкл. БС 2G_3G'!$N:$N&gt;=DATEVALUE("01.10.2014"))*('Вкл. БС 2G_3G'!$N:$N&lt;=DATEVALUE("31.10.2014")))</f>
        <v>2</v>
      </c>
      <c r="AE9" s="325">
        <v>0</v>
      </c>
      <c r="AF9" s="324">
        <f>SUMPRODUCT(('Вкл. БС 2G_3G'!$N:$N&gt;=DATEVALUE("01.11.2014"))*('Вкл. БС 2G_3G'!$N:$N&lt;=DATEVALUE("30.11.2014")))</f>
        <v>3</v>
      </c>
      <c r="AG9" s="325">
        <v>0</v>
      </c>
      <c r="AH9" s="324">
        <f>SUMPRODUCT(('Вкл. БС 2G_3G'!$N:$N&gt;=DATEVALUE("01.12.2014"))*('Вкл. БС 2G_3G'!$N:$N&lt;=DATEVALUE("31.12.2014")))</f>
        <v>1</v>
      </c>
      <c r="AI9" s="292">
        <f>SUM(AC9+AE9+AG9)</f>
        <v>0</v>
      </c>
      <c r="AJ9" s="289">
        <f>AD9+AF9+AH9</f>
        <v>6</v>
      </c>
      <c r="AK9" s="289">
        <f>AA9+AI9</f>
        <v>0</v>
      </c>
      <c r="AL9" s="289">
        <f>AB9+AJ9</f>
        <v>17</v>
      </c>
      <c r="AM9" s="289">
        <f>S9+AK9</f>
        <v>0</v>
      </c>
      <c r="AN9" s="289">
        <f>T9+AL9</f>
        <v>26</v>
      </c>
      <c r="AO9" s="289">
        <f>B9+AM9</f>
        <v>0</v>
      </c>
      <c r="AP9" s="289">
        <f>B9+AN9</f>
        <v>26</v>
      </c>
    </row>
    <row r="10" spans="1:44" s="299" customFormat="1" ht="15.75" customHeight="1" x14ac:dyDescent="0.2">
      <c r="A10" s="294" t="s">
        <v>3100</v>
      </c>
      <c r="B10" s="290">
        <f>SUM(B8:B8)</f>
        <v>1944</v>
      </c>
      <c r="C10" s="295">
        <f t="shared" ref="C10:AO10" si="0">C8-C9</f>
        <v>0</v>
      </c>
      <c r="D10" s="291">
        <f t="shared" si="0"/>
        <v>0</v>
      </c>
      <c r="E10" s="295">
        <f t="shared" si="0"/>
        <v>0</v>
      </c>
      <c r="F10" s="291">
        <f t="shared" si="0"/>
        <v>-4</v>
      </c>
      <c r="G10" s="295">
        <f t="shared" si="0"/>
        <v>0</v>
      </c>
      <c r="H10" s="291">
        <f t="shared" si="0"/>
        <v>1</v>
      </c>
      <c r="I10" s="296">
        <f t="shared" si="0"/>
        <v>0</v>
      </c>
      <c r="J10" s="296">
        <f t="shared" si="0"/>
        <v>-3</v>
      </c>
      <c r="K10" s="295">
        <f t="shared" si="0"/>
        <v>0</v>
      </c>
      <c r="L10" s="291">
        <f t="shared" si="0"/>
        <v>2</v>
      </c>
      <c r="M10" s="295">
        <f t="shared" si="0"/>
        <v>11</v>
      </c>
      <c r="N10" s="291">
        <f t="shared" si="0"/>
        <v>15</v>
      </c>
      <c r="O10" s="295">
        <f t="shared" si="0"/>
        <v>24</v>
      </c>
      <c r="P10" s="291">
        <f t="shared" si="0"/>
        <v>30</v>
      </c>
      <c r="Q10" s="296">
        <f t="shared" si="0"/>
        <v>35</v>
      </c>
      <c r="R10" s="296">
        <f t="shared" si="0"/>
        <v>49</v>
      </c>
      <c r="S10" s="297">
        <f t="shared" si="0"/>
        <v>35</v>
      </c>
      <c r="T10" s="297">
        <f t="shared" si="0"/>
        <v>46</v>
      </c>
      <c r="U10" s="295">
        <f t="shared" si="0"/>
        <v>23</v>
      </c>
      <c r="V10" s="291">
        <f t="shared" si="0"/>
        <v>0</v>
      </c>
      <c r="W10" s="295">
        <f t="shared" si="0"/>
        <v>22</v>
      </c>
      <c r="X10" s="291">
        <f t="shared" si="0"/>
        <v>64</v>
      </c>
      <c r="Y10" s="295">
        <f t="shared" si="0"/>
        <v>23</v>
      </c>
      <c r="Z10" s="291">
        <f t="shared" si="0"/>
        <v>32</v>
      </c>
      <c r="AA10" s="296">
        <f t="shared" si="0"/>
        <v>68</v>
      </c>
      <c r="AB10" s="296">
        <f t="shared" si="0"/>
        <v>96</v>
      </c>
      <c r="AC10" s="295">
        <f t="shared" si="0"/>
        <v>24</v>
      </c>
      <c r="AD10" s="294">
        <f t="shared" si="0"/>
        <v>30</v>
      </c>
      <c r="AE10" s="295">
        <f t="shared" si="0"/>
        <v>23</v>
      </c>
      <c r="AF10" s="291">
        <f t="shared" si="0"/>
        <v>20</v>
      </c>
      <c r="AG10" s="295">
        <f t="shared" si="0"/>
        <v>0</v>
      </c>
      <c r="AH10" s="291">
        <f t="shared" si="0"/>
        <v>104</v>
      </c>
      <c r="AI10" s="296">
        <f t="shared" si="0"/>
        <v>47</v>
      </c>
      <c r="AJ10" s="296">
        <f t="shared" si="0"/>
        <v>154</v>
      </c>
      <c r="AK10" s="297">
        <f t="shared" si="0"/>
        <v>115</v>
      </c>
      <c r="AL10" s="297">
        <f t="shared" si="0"/>
        <v>250</v>
      </c>
      <c r="AM10" s="298">
        <f t="shared" si="0"/>
        <v>150</v>
      </c>
      <c r="AN10" s="298">
        <f t="shared" si="0"/>
        <v>296</v>
      </c>
      <c r="AO10" s="298">
        <f t="shared" si="0"/>
        <v>2094</v>
      </c>
      <c r="AP10" s="298">
        <f>B10+AN10</f>
        <v>2240</v>
      </c>
      <c r="AR10" s="299">
        <f>AN10-AM10-AM11</f>
        <v>146</v>
      </c>
    </row>
    <row r="11" spans="1:44" s="276" customFormat="1" x14ac:dyDescent="0.2">
      <c r="A11" s="275"/>
      <c r="AM11" s="300">
        <v>0</v>
      </c>
    </row>
    <row r="13" spans="1:44" ht="15.75" x14ac:dyDescent="0.25">
      <c r="A13" s="273" t="s">
        <v>20834</v>
      </c>
      <c r="B13" s="274"/>
    </row>
    <row r="15" spans="1:44" s="276" customFormat="1" x14ac:dyDescent="0.2">
      <c r="A15" s="275"/>
    </row>
    <row r="16" spans="1:44" s="276" customFormat="1" ht="12.75" customHeight="1" x14ac:dyDescent="0.2">
      <c r="A16" s="597" t="s">
        <v>20835</v>
      </c>
      <c r="B16" s="277">
        <v>2013</v>
      </c>
      <c r="C16" s="587">
        <v>41640</v>
      </c>
      <c r="D16" s="588"/>
      <c r="E16" s="587">
        <v>41671</v>
      </c>
      <c r="F16" s="588"/>
      <c r="G16" s="587">
        <v>41699</v>
      </c>
      <c r="H16" s="588"/>
      <c r="I16" s="589" t="s">
        <v>20822</v>
      </c>
      <c r="J16" s="590"/>
      <c r="K16" s="587">
        <v>41730</v>
      </c>
      <c r="L16" s="588"/>
      <c r="M16" s="587">
        <v>41760</v>
      </c>
      <c r="N16" s="588"/>
      <c r="O16" s="587">
        <v>41791</v>
      </c>
      <c r="P16" s="588"/>
      <c r="Q16" s="589" t="s">
        <v>20823</v>
      </c>
      <c r="R16" s="590"/>
      <c r="S16" s="591" t="s">
        <v>20824</v>
      </c>
      <c r="T16" s="592"/>
      <c r="U16" s="587">
        <v>41821</v>
      </c>
      <c r="V16" s="588"/>
      <c r="W16" s="587">
        <v>41852</v>
      </c>
      <c r="X16" s="588"/>
      <c r="Y16" s="587">
        <v>41883</v>
      </c>
      <c r="Z16" s="588"/>
      <c r="AA16" s="589" t="s">
        <v>20825</v>
      </c>
      <c r="AB16" s="590"/>
      <c r="AC16" s="587">
        <v>41913</v>
      </c>
      <c r="AD16" s="588"/>
      <c r="AE16" s="587">
        <v>41944</v>
      </c>
      <c r="AF16" s="588"/>
      <c r="AG16" s="587">
        <v>41974</v>
      </c>
      <c r="AH16" s="588"/>
      <c r="AI16" s="589" t="s">
        <v>20826</v>
      </c>
      <c r="AJ16" s="590"/>
      <c r="AK16" s="591" t="s">
        <v>20827</v>
      </c>
      <c r="AL16" s="592"/>
      <c r="AM16" s="593" t="s">
        <v>20828</v>
      </c>
      <c r="AN16" s="594"/>
      <c r="AO16" s="595" t="s">
        <v>20829</v>
      </c>
      <c r="AP16" s="595" t="s">
        <v>20830</v>
      </c>
    </row>
    <row r="17" spans="1:44" s="276" customFormat="1" ht="34.5" customHeight="1" x14ac:dyDescent="0.2">
      <c r="A17" s="598"/>
      <c r="B17" s="278" t="s">
        <v>20831</v>
      </c>
      <c r="C17" s="279" t="s">
        <v>20832</v>
      </c>
      <c r="D17" s="280" t="s">
        <v>20831</v>
      </c>
      <c r="E17" s="281" t="s">
        <v>20832</v>
      </c>
      <c r="F17" s="280" t="s">
        <v>20831</v>
      </c>
      <c r="G17" s="281" t="s">
        <v>20832</v>
      </c>
      <c r="H17" s="280" t="s">
        <v>20831</v>
      </c>
      <c r="I17" s="282" t="s">
        <v>20832</v>
      </c>
      <c r="J17" s="283" t="s">
        <v>20831</v>
      </c>
      <c r="K17" s="281" t="s">
        <v>20832</v>
      </c>
      <c r="L17" s="280" t="s">
        <v>20831</v>
      </c>
      <c r="M17" s="281" t="s">
        <v>20832</v>
      </c>
      <c r="N17" s="280" t="s">
        <v>20831</v>
      </c>
      <c r="O17" s="281" t="s">
        <v>20832</v>
      </c>
      <c r="P17" s="280" t="s">
        <v>20831</v>
      </c>
      <c r="Q17" s="282" t="s">
        <v>20832</v>
      </c>
      <c r="R17" s="283" t="s">
        <v>20831</v>
      </c>
      <c r="S17" s="284" t="s">
        <v>20832</v>
      </c>
      <c r="T17" s="285" t="s">
        <v>20831</v>
      </c>
      <c r="U17" s="281" t="s">
        <v>20832</v>
      </c>
      <c r="V17" s="280" t="s">
        <v>20831</v>
      </c>
      <c r="W17" s="281" t="s">
        <v>20832</v>
      </c>
      <c r="X17" s="280" t="s">
        <v>20831</v>
      </c>
      <c r="Y17" s="281" t="s">
        <v>20832</v>
      </c>
      <c r="Z17" s="280" t="s">
        <v>20831</v>
      </c>
      <c r="AA17" s="282" t="s">
        <v>20832</v>
      </c>
      <c r="AB17" s="283" t="s">
        <v>20831</v>
      </c>
      <c r="AC17" s="281" t="s">
        <v>20832</v>
      </c>
      <c r="AD17" s="280" t="s">
        <v>20831</v>
      </c>
      <c r="AE17" s="281" t="s">
        <v>20832</v>
      </c>
      <c r="AF17" s="286" t="s">
        <v>20831</v>
      </c>
      <c r="AG17" s="281" t="s">
        <v>20832</v>
      </c>
      <c r="AH17" s="280" t="s">
        <v>20831</v>
      </c>
      <c r="AI17" s="282" t="s">
        <v>20832</v>
      </c>
      <c r="AJ17" s="283" t="s">
        <v>20831</v>
      </c>
      <c r="AK17" s="284" t="s">
        <v>20832</v>
      </c>
      <c r="AL17" s="285" t="s">
        <v>20831</v>
      </c>
      <c r="AM17" s="287" t="s">
        <v>20832</v>
      </c>
      <c r="AN17" s="288" t="s">
        <v>20831</v>
      </c>
      <c r="AO17" s="596"/>
      <c r="AP17" s="596"/>
    </row>
    <row r="18" spans="1:44" s="276" customFormat="1" ht="15.75" customHeight="1" x14ac:dyDescent="0.2">
      <c r="A18" s="289" t="s">
        <v>20833</v>
      </c>
      <c r="B18" s="301">
        <v>117</v>
      </c>
      <c r="C18" s="302">
        <v>0</v>
      </c>
      <c r="D18" s="303">
        <v>-3</v>
      </c>
      <c r="E18" s="302">
        <v>0</v>
      </c>
      <c r="F18" s="303">
        <v>-1</v>
      </c>
      <c r="G18" s="302">
        <v>0</v>
      </c>
      <c r="H18" s="303">
        <v>-1</v>
      </c>
      <c r="I18" s="302">
        <f>SUM(C18+E18+G18)</f>
        <v>0</v>
      </c>
      <c r="J18" s="304">
        <f>D18+F18+H18</f>
        <v>-5</v>
      </c>
      <c r="K18" s="302">
        <v>0</v>
      </c>
      <c r="L18" s="303">
        <v>2</v>
      </c>
      <c r="M18" s="302">
        <v>11</v>
      </c>
      <c r="N18" s="303">
        <v>13</v>
      </c>
      <c r="O18" s="302">
        <v>18</v>
      </c>
      <c r="P18" s="303">
        <v>17</v>
      </c>
      <c r="Q18" s="302">
        <f>SUM(K18+M18+O18)</f>
        <v>29</v>
      </c>
      <c r="R18" s="304">
        <f>L18+N18+P18</f>
        <v>32</v>
      </c>
      <c r="S18" s="302">
        <f>I18+Q18</f>
        <v>29</v>
      </c>
      <c r="T18" s="305">
        <f>J18+R18</f>
        <v>27</v>
      </c>
      <c r="U18" s="302">
        <v>17</v>
      </c>
      <c r="V18" s="303">
        <v>3</v>
      </c>
      <c r="W18" s="302">
        <v>21</v>
      </c>
      <c r="X18" s="303">
        <v>1</v>
      </c>
      <c r="Y18" s="302">
        <v>20</v>
      </c>
      <c r="Z18" s="303">
        <v>3</v>
      </c>
      <c r="AA18" s="302">
        <f>SUM(U18+W18+Y18)</f>
        <v>58</v>
      </c>
      <c r="AB18" s="304">
        <f>V18+X18+Z18</f>
        <v>7</v>
      </c>
      <c r="AC18" s="302">
        <v>18</v>
      </c>
      <c r="AD18" s="303">
        <v>1</v>
      </c>
      <c r="AE18" s="302">
        <v>17</v>
      </c>
      <c r="AF18" s="303">
        <v>0</v>
      </c>
      <c r="AG18" s="302">
        <v>0</v>
      </c>
      <c r="AH18" s="303">
        <v>0</v>
      </c>
      <c r="AI18" s="306">
        <f>SUM(AC18+AE18+AG18)</f>
        <v>35</v>
      </c>
      <c r="AJ18" s="304">
        <f>AD18+AF18+AH18</f>
        <v>1</v>
      </c>
      <c r="AK18" s="302">
        <f>AA18+AI18</f>
        <v>93</v>
      </c>
      <c r="AL18" s="305">
        <f>AB18+AJ18</f>
        <v>8</v>
      </c>
      <c r="AM18" s="302">
        <f>S18+AK18</f>
        <v>122</v>
      </c>
      <c r="AN18" s="305">
        <f>T18+AL18</f>
        <v>35</v>
      </c>
      <c r="AO18" s="289">
        <f>B18+AM18</f>
        <v>239</v>
      </c>
      <c r="AP18" s="289">
        <f>B18+AN18</f>
        <v>152</v>
      </c>
      <c r="AQ18" s="276">
        <f>AP18-B18</f>
        <v>35</v>
      </c>
    </row>
    <row r="19" spans="1:44" s="293" customFormat="1" ht="15.75" customHeight="1" x14ac:dyDescent="0.2">
      <c r="A19" s="289" t="s">
        <v>7517</v>
      </c>
      <c r="B19" s="301">
        <v>0</v>
      </c>
      <c r="C19" s="302">
        <v>0</v>
      </c>
      <c r="D19" s="303">
        <v>0</v>
      </c>
      <c r="E19" s="302">
        <v>0</v>
      </c>
      <c r="F19" s="303">
        <v>0</v>
      </c>
      <c r="G19" s="302">
        <v>0</v>
      </c>
      <c r="H19" s="303">
        <v>0</v>
      </c>
      <c r="I19" s="302">
        <f>SUM(C19+E19+G19)</f>
        <v>0</v>
      </c>
      <c r="J19" s="304">
        <f>D19+F19+H19</f>
        <v>0</v>
      </c>
      <c r="K19" s="302">
        <v>0</v>
      </c>
      <c r="L19" s="303">
        <v>0</v>
      </c>
      <c r="M19" s="302">
        <v>0</v>
      </c>
      <c r="N19" s="303">
        <v>0</v>
      </c>
      <c r="O19" s="302">
        <v>0</v>
      </c>
      <c r="P19" s="303">
        <v>1</v>
      </c>
      <c r="Q19" s="302">
        <f>SUM(K19+M19+O19)</f>
        <v>0</v>
      </c>
      <c r="R19" s="304">
        <f>L19+N19+P19</f>
        <v>1</v>
      </c>
      <c r="S19" s="302">
        <f>I19+Q19</f>
        <v>0</v>
      </c>
      <c r="T19" s="305">
        <f>J19+R19</f>
        <v>1</v>
      </c>
      <c r="U19" s="302">
        <v>0</v>
      </c>
      <c r="V19" s="303">
        <v>0</v>
      </c>
      <c r="W19" s="302">
        <v>0</v>
      </c>
      <c r="X19" s="303">
        <v>1</v>
      </c>
      <c r="Y19" s="302">
        <v>0</v>
      </c>
      <c r="Z19" s="303">
        <v>0</v>
      </c>
      <c r="AA19" s="302">
        <f>SUM(U19+W19+Y19)</f>
        <v>0</v>
      </c>
      <c r="AB19" s="304">
        <f>V19+X19+Z19</f>
        <v>1</v>
      </c>
      <c r="AC19" s="302">
        <v>0</v>
      </c>
      <c r="AD19" s="303">
        <v>0</v>
      </c>
      <c r="AE19" s="302">
        <v>0</v>
      </c>
      <c r="AF19" s="303">
        <v>0</v>
      </c>
      <c r="AG19" s="302">
        <v>0</v>
      </c>
      <c r="AH19" s="303">
        <v>0</v>
      </c>
      <c r="AI19" s="306">
        <f>SUM(AC19+AE19+AG19)</f>
        <v>0</v>
      </c>
      <c r="AJ19" s="304">
        <f>AD19+AF19+AH19</f>
        <v>0</v>
      </c>
      <c r="AK19" s="302">
        <f>AA19+AI19</f>
        <v>0</v>
      </c>
      <c r="AL19" s="305">
        <f>AB19+AJ19</f>
        <v>1</v>
      </c>
      <c r="AM19" s="302">
        <f>S19+AK19</f>
        <v>0</v>
      </c>
      <c r="AN19" s="305">
        <f>T19+AL19</f>
        <v>2</v>
      </c>
      <c r="AO19" s="289">
        <f>B19+AM19</f>
        <v>0</v>
      </c>
      <c r="AP19" s="289">
        <f>B19+AN19</f>
        <v>2</v>
      </c>
      <c r="AQ19" s="276">
        <f>AP19-B19</f>
        <v>2</v>
      </c>
    </row>
    <row r="20" spans="1:44" s="299" customFormat="1" ht="15.75" customHeight="1" x14ac:dyDescent="0.2">
      <c r="A20" s="307" t="s">
        <v>3100</v>
      </c>
      <c r="B20" s="301">
        <f>SUM(B18:B19)</f>
        <v>117</v>
      </c>
      <c r="C20" s="308">
        <f t="shared" ref="C20:AO20" si="1">C18-C19</f>
        <v>0</v>
      </c>
      <c r="D20" s="309">
        <f t="shared" si="1"/>
        <v>-3</v>
      </c>
      <c r="E20" s="308">
        <f t="shared" si="1"/>
        <v>0</v>
      </c>
      <c r="F20" s="309">
        <f t="shared" si="1"/>
        <v>-1</v>
      </c>
      <c r="G20" s="308">
        <f t="shared" si="1"/>
        <v>0</v>
      </c>
      <c r="H20" s="309">
        <f t="shared" si="1"/>
        <v>-1</v>
      </c>
      <c r="I20" s="310">
        <f t="shared" si="1"/>
        <v>0</v>
      </c>
      <c r="J20" s="311">
        <f t="shared" si="1"/>
        <v>-5</v>
      </c>
      <c r="K20" s="308">
        <f t="shared" si="1"/>
        <v>0</v>
      </c>
      <c r="L20" s="309">
        <f t="shared" si="1"/>
        <v>2</v>
      </c>
      <c r="M20" s="308">
        <f t="shared" si="1"/>
        <v>11</v>
      </c>
      <c r="N20" s="309">
        <f t="shared" si="1"/>
        <v>13</v>
      </c>
      <c r="O20" s="308">
        <f t="shared" si="1"/>
        <v>18</v>
      </c>
      <c r="P20" s="309">
        <f t="shared" si="1"/>
        <v>16</v>
      </c>
      <c r="Q20" s="310">
        <f t="shared" si="1"/>
        <v>29</v>
      </c>
      <c r="R20" s="311">
        <f t="shared" si="1"/>
        <v>31</v>
      </c>
      <c r="S20" s="312">
        <f t="shared" si="1"/>
        <v>29</v>
      </c>
      <c r="T20" s="313">
        <f t="shared" si="1"/>
        <v>26</v>
      </c>
      <c r="U20" s="308">
        <f t="shared" si="1"/>
        <v>17</v>
      </c>
      <c r="V20" s="314">
        <f t="shared" si="1"/>
        <v>3</v>
      </c>
      <c r="W20" s="308">
        <f t="shared" si="1"/>
        <v>21</v>
      </c>
      <c r="X20" s="314">
        <f t="shared" si="1"/>
        <v>0</v>
      </c>
      <c r="Y20" s="308">
        <f t="shared" si="1"/>
        <v>20</v>
      </c>
      <c r="Z20" s="314">
        <f t="shared" si="1"/>
        <v>3</v>
      </c>
      <c r="AA20" s="310">
        <f t="shared" si="1"/>
        <v>58</v>
      </c>
      <c r="AB20" s="311">
        <f t="shared" si="1"/>
        <v>6</v>
      </c>
      <c r="AC20" s="308">
        <f t="shared" si="1"/>
        <v>18</v>
      </c>
      <c r="AD20" s="314">
        <f t="shared" si="1"/>
        <v>1</v>
      </c>
      <c r="AE20" s="308">
        <f t="shared" si="1"/>
        <v>17</v>
      </c>
      <c r="AF20" s="314">
        <f t="shared" si="1"/>
        <v>0</v>
      </c>
      <c r="AG20" s="308">
        <f t="shared" si="1"/>
        <v>0</v>
      </c>
      <c r="AH20" s="314">
        <f t="shared" si="1"/>
        <v>0</v>
      </c>
      <c r="AI20" s="310">
        <f t="shared" si="1"/>
        <v>35</v>
      </c>
      <c r="AJ20" s="311">
        <f t="shared" si="1"/>
        <v>1</v>
      </c>
      <c r="AK20" s="312">
        <f t="shared" si="1"/>
        <v>93</v>
      </c>
      <c r="AL20" s="313">
        <f t="shared" si="1"/>
        <v>7</v>
      </c>
      <c r="AM20" s="300">
        <f t="shared" si="1"/>
        <v>122</v>
      </c>
      <c r="AN20" s="315">
        <f t="shared" si="1"/>
        <v>33</v>
      </c>
      <c r="AO20" s="298">
        <f t="shared" si="1"/>
        <v>239</v>
      </c>
      <c r="AP20" s="298">
        <f>B20+AN20</f>
        <v>150</v>
      </c>
      <c r="AQ20" s="276">
        <f>AP20-B20</f>
        <v>33</v>
      </c>
      <c r="AR20" s="299">
        <f>AN20-AM20-AM21</f>
        <v>-89</v>
      </c>
    </row>
    <row r="21" spans="1:44" x14ac:dyDescent="0.2">
      <c r="AM21" s="300">
        <v>0</v>
      </c>
    </row>
    <row r="23" spans="1:44" ht="15.75" x14ac:dyDescent="0.25">
      <c r="A23" s="273" t="s">
        <v>20836</v>
      </c>
      <c r="B23" s="274"/>
    </row>
    <row r="25" spans="1:44" s="276" customFormat="1" x14ac:dyDescent="0.2">
      <c r="A25" s="275"/>
    </row>
    <row r="26" spans="1:44" s="276" customFormat="1" ht="12.75" customHeight="1" x14ac:dyDescent="0.2">
      <c r="A26" s="597" t="s">
        <v>20837</v>
      </c>
      <c r="B26" s="277">
        <v>2013</v>
      </c>
      <c r="C26" s="587">
        <v>41640</v>
      </c>
      <c r="D26" s="588"/>
      <c r="E26" s="587">
        <v>41671</v>
      </c>
      <c r="F26" s="588"/>
      <c r="G26" s="587">
        <v>41699</v>
      </c>
      <c r="H26" s="588"/>
      <c r="I26" s="589" t="s">
        <v>20822</v>
      </c>
      <c r="J26" s="590"/>
      <c r="K26" s="587">
        <v>41730</v>
      </c>
      <c r="L26" s="588"/>
      <c r="M26" s="587">
        <v>41760</v>
      </c>
      <c r="N26" s="588"/>
      <c r="O26" s="587">
        <v>41791</v>
      </c>
      <c r="P26" s="588"/>
      <c r="Q26" s="589" t="s">
        <v>20823</v>
      </c>
      <c r="R26" s="590"/>
      <c r="S26" s="591" t="s">
        <v>20824</v>
      </c>
      <c r="T26" s="592"/>
      <c r="U26" s="587">
        <v>41821</v>
      </c>
      <c r="V26" s="588"/>
      <c r="W26" s="587">
        <v>41852</v>
      </c>
      <c r="X26" s="588"/>
      <c r="Y26" s="587">
        <v>41883</v>
      </c>
      <c r="Z26" s="588"/>
      <c r="AA26" s="589" t="s">
        <v>20825</v>
      </c>
      <c r="AB26" s="590"/>
      <c r="AC26" s="587">
        <v>41913</v>
      </c>
      <c r="AD26" s="588"/>
      <c r="AE26" s="587">
        <v>41944</v>
      </c>
      <c r="AF26" s="588"/>
      <c r="AG26" s="587">
        <v>41974</v>
      </c>
      <c r="AH26" s="588"/>
      <c r="AI26" s="589" t="s">
        <v>20826</v>
      </c>
      <c r="AJ26" s="590"/>
      <c r="AK26" s="591" t="s">
        <v>20827</v>
      </c>
      <c r="AL26" s="592"/>
      <c r="AM26" s="593" t="s">
        <v>20828</v>
      </c>
      <c r="AN26" s="594"/>
      <c r="AO26" s="595" t="s">
        <v>20829</v>
      </c>
      <c r="AP26" s="595" t="s">
        <v>20830</v>
      </c>
    </row>
    <row r="27" spans="1:44" s="276" customFormat="1" ht="34.5" customHeight="1" x14ac:dyDescent="0.2">
      <c r="A27" s="598"/>
      <c r="B27" s="278" t="s">
        <v>20831</v>
      </c>
      <c r="C27" s="279" t="s">
        <v>20832</v>
      </c>
      <c r="D27" s="280" t="s">
        <v>20831</v>
      </c>
      <c r="E27" s="281" t="s">
        <v>20832</v>
      </c>
      <c r="F27" s="280" t="s">
        <v>20831</v>
      </c>
      <c r="G27" s="281" t="s">
        <v>20832</v>
      </c>
      <c r="H27" s="280" t="s">
        <v>20831</v>
      </c>
      <c r="I27" s="282" t="s">
        <v>20832</v>
      </c>
      <c r="J27" s="283" t="s">
        <v>20831</v>
      </c>
      <c r="K27" s="281" t="s">
        <v>20832</v>
      </c>
      <c r="L27" s="280" t="s">
        <v>20831</v>
      </c>
      <c r="M27" s="281" t="s">
        <v>20832</v>
      </c>
      <c r="N27" s="280" t="s">
        <v>20831</v>
      </c>
      <c r="O27" s="281" t="s">
        <v>20832</v>
      </c>
      <c r="P27" s="280" t="s">
        <v>20831</v>
      </c>
      <c r="Q27" s="282" t="s">
        <v>20832</v>
      </c>
      <c r="R27" s="283" t="s">
        <v>20831</v>
      </c>
      <c r="S27" s="284" t="s">
        <v>20832</v>
      </c>
      <c r="T27" s="285" t="s">
        <v>20831</v>
      </c>
      <c r="U27" s="281" t="s">
        <v>20832</v>
      </c>
      <c r="V27" s="280" t="s">
        <v>20831</v>
      </c>
      <c r="W27" s="281" t="s">
        <v>20832</v>
      </c>
      <c r="X27" s="280" t="s">
        <v>20831</v>
      </c>
      <c r="Y27" s="281" t="s">
        <v>20832</v>
      </c>
      <c r="Z27" s="280" t="s">
        <v>20831</v>
      </c>
      <c r="AA27" s="282" t="s">
        <v>20832</v>
      </c>
      <c r="AB27" s="283" t="s">
        <v>20831</v>
      </c>
      <c r="AC27" s="281" t="s">
        <v>20832</v>
      </c>
      <c r="AD27" s="280" t="s">
        <v>20831</v>
      </c>
      <c r="AE27" s="281" t="s">
        <v>20832</v>
      </c>
      <c r="AF27" s="286" t="s">
        <v>20831</v>
      </c>
      <c r="AG27" s="281" t="s">
        <v>20832</v>
      </c>
      <c r="AH27" s="280" t="s">
        <v>20831</v>
      </c>
      <c r="AI27" s="282" t="s">
        <v>20832</v>
      </c>
      <c r="AJ27" s="283" t="s">
        <v>20831</v>
      </c>
      <c r="AK27" s="284" t="s">
        <v>20832</v>
      </c>
      <c r="AL27" s="285" t="s">
        <v>20831</v>
      </c>
      <c r="AM27" s="287" t="s">
        <v>20832</v>
      </c>
      <c r="AN27" s="288" t="s">
        <v>20831</v>
      </c>
      <c r="AO27" s="596"/>
      <c r="AP27" s="596"/>
    </row>
    <row r="28" spans="1:44" s="276" customFormat="1" ht="15.75" customHeight="1" x14ac:dyDescent="0.3">
      <c r="A28" s="289" t="s">
        <v>20833</v>
      </c>
      <c r="B28" s="301">
        <v>4738</v>
      </c>
      <c r="C28" s="302">
        <v>0</v>
      </c>
      <c r="D28" s="323">
        <f>SUMPRODUCT(('Вкл. БС 2G_3G'!$J:$J&gt;=DATEVALUE("01.01.2014"))*('Вкл. БС 2G_3G'!$J:$J&lt;=DATEVALUE("31.01.2014")))+SUMPRODUCT(('Вкл. БС 2G_3G'!$K:$K&gt;=DATEVALUE("01.01.2014"))*('Вкл. БС 2G_3G'!$K:$K&lt;=DATEVALUE("31.01.2014")))</f>
        <v>11</v>
      </c>
      <c r="E28" s="302">
        <v>0</v>
      </c>
      <c r="F28" s="323">
        <f>SUMPRODUCT(('Вкл. БС 2G_3G'!$J:$J&gt;=DATEVALUE("01.02.2014"))*('Вкл. БС 2G_3G'!$J:$J&lt;=DATEVALUE("28.02.2014")))+SUMPRODUCT(('Вкл. БС 2G_3G'!$K:$K&gt;=DATEVALUE("01.02.2014"))*('Вкл. БС 2G_3G'!$K:$K&lt;=DATEVALUE("28.02.2014")))</f>
        <v>4</v>
      </c>
      <c r="G28" s="302">
        <v>0</v>
      </c>
      <c r="H28" s="323">
        <f>SUMPRODUCT(('Вкл. БС 2G_3G'!$J:$J&gt;=DATEVALUE("01.03.2014"))*('Вкл. БС 2G_3G'!$J:$J&lt;=DATEVALUE("31.03.2014")))+SUMPRODUCT(('Вкл. БС 2G_3G'!$K:$K&gt;=DATEVALUE("01.03.2014"))*('Вкл. БС 2G_3G'!$K:$K&lt;=DATEVALUE("31.03.2014")))</f>
        <v>10</v>
      </c>
      <c r="I28" s="302">
        <f>SUM(C28+E28+G28)</f>
        <v>0</v>
      </c>
      <c r="J28" s="304">
        <f>D28+F28+H28</f>
        <v>25</v>
      </c>
      <c r="K28" s="302">
        <v>0</v>
      </c>
      <c r="L28" s="323">
        <f>SUMPRODUCT(('Вкл. БС 2G_3G'!$J:$J&gt;=DATEVALUE("01.04.2014"))*('Вкл. БС 2G_3G'!$J:$J&lt;=DATEVALUE("30.04.2014")))+SUMPRODUCT(('Вкл. БС 2G_3G'!$K:$K&gt;=DATEVALUE("01.04.2014"))*('Вкл. БС 2G_3G'!$K:$K&lt;=DATEVALUE("30.04.2014")))</f>
        <v>0</v>
      </c>
      <c r="M28" s="302">
        <v>6</v>
      </c>
      <c r="N28" s="323">
        <f>SUMPRODUCT(('Вкл. БС 2G_3G'!$J:$J&gt;=DATEVALUE("01.05.2014"))*('Вкл. БС 2G_3G'!$J:$J&lt;=DATEVALUE("31.05.2014")))+SUMPRODUCT(('Вкл. БС 2G_3G'!$K:$K&gt;=DATEVALUE("01.05.2014"))*('Вкл. БС 2G_3G'!$K:$K&lt;=DATEVALUE("31.05.2014")))</f>
        <v>6</v>
      </c>
      <c r="O28" s="302">
        <v>19</v>
      </c>
      <c r="P28" s="323">
        <f>SUMPRODUCT(('Вкл. БС 2G_3G'!$J:$J&gt;=DATEVALUE("01.06.2014"))*('Вкл. БС 2G_3G'!$J:$J&lt;=DATEVALUE("30.06.2014")))+SUMPRODUCT(('Вкл. БС 2G_3G'!$K:$K&gt;=DATEVALUE("01.06.2014"))*('Вкл. БС 2G_3G'!$K:$K&lt;=DATEVALUE("30.06.2014")))</f>
        <v>21</v>
      </c>
      <c r="Q28" s="302">
        <f>SUM(K28+M28+O28)</f>
        <v>25</v>
      </c>
      <c r="R28" s="304">
        <f>L28+N28+P28</f>
        <v>27</v>
      </c>
      <c r="S28" s="302">
        <f>I28+Q28</f>
        <v>25</v>
      </c>
      <c r="T28" s="305">
        <f>J28+R28</f>
        <v>52</v>
      </c>
      <c r="U28" s="302">
        <v>22</v>
      </c>
      <c r="V28" s="323">
        <f>SUMPRODUCT(('Вкл. БС 2G_3G'!$J:$J&gt;=DATEVALUE("01.07.2014"))*('Вкл. БС 2G_3G'!$J:$J&lt;=DATEVALUE("31.07.2014")))+SUMPRODUCT(('Вкл. БС 2G_3G'!$K:$K&gt;=DATEVALUE("01.07.2014"))*('Вкл. БС 2G_3G'!$K:$K&lt;=DATEVALUE("31.07.2014")))</f>
        <v>7</v>
      </c>
      <c r="W28" s="302">
        <v>8</v>
      </c>
      <c r="X28" s="323">
        <f>SUMPRODUCT(('Вкл. БС 2G_3G'!$J:$J&gt;=DATEVALUE("01.08.2014"))*('Вкл. БС 2G_3G'!$J:$J&lt;=DATEVALUE("31.08.2014")))+SUMPRODUCT(('Вкл. БС 2G_3G'!$K:$K&gt;=DATEVALUE("01.08.2014"))*('Вкл. БС 2G_3G'!$K:$K&lt;=DATEVALUE("31.08.2014")))</f>
        <v>38</v>
      </c>
      <c r="Y28" s="302">
        <v>19</v>
      </c>
      <c r="Z28" s="323">
        <f>SUMPRODUCT(('Вкл. БС 2G_3G'!$J:$J&gt;=DATEVALUE("01.09.2014"))*('Вкл. БС 2G_3G'!$J:$J&lt;=DATEVALUE("30.09.2014")))+SUMPRODUCT(('Вкл. БС 2G_3G'!$K:$K&gt;=DATEVALUE("01.09.2014"))*('Вкл. БС 2G_3G'!$K:$K&lt;=DATEVALUE("30.09.2014")))</f>
        <v>40</v>
      </c>
      <c r="AA28" s="302">
        <f>SUM(U28+W28+Y28)</f>
        <v>49</v>
      </c>
      <c r="AB28" s="304">
        <f>V28+X28+Z28</f>
        <v>85</v>
      </c>
      <c r="AC28" s="302">
        <v>19</v>
      </c>
      <c r="AD28" s="323">
        <f>SUMPRODUCT(('Вкл. БС 2G_3G'!$J:$J&gt;=DATEVALUE("01.10.2014"))*('Вкл. БС 2G_3G'!$J:$J&lt;=DATEVALUE("31.10.2014")))+SUMPRODUCT(('Вкл. БС 2G_3G'!$K:$K&gt;=DATEVALUE("01.10.2014"))*('Вкл. БС 2G_3G'!$K:$K&lt;=DATEVALUE("31.10.2014")))</f>
        <v>32</v>
      </c>
      <c r="AE28" s="302">
        <v>22</v>
      </c>
      <c r="AF28" s="323">
        <f>SUMPRODUCT(('Вкл. БС 2G_3G'!$J:$J&gt;=DATEVALUE("01.11.2014"))*('Вкл. БС 2G_3G'!$J:$J&lt;=DATEVALUE("30.11.2014")))+SUMPRODUCT(('Вкл. БС 2G_3G'!$K:$K&gt;=DATEVALUE("01.11.2014"))*('Вкл. БС 2G_3G'!$K:$K&lt;=DATEVALUE("30.11.2014")))</f>
        <v>13</v>
      </c>
      <c r="AG28" s="302">
        <v>0</v>
      </c>
      <c r="AH28" s="323">
        <f>SUMPRODUCT(('Вкл. БС 2G_3G'!$J:$J&gt;=DATEVALUE("01.12.2014"))*('Вкл. БС 2G_3G'!$J:$J&lt;=DATEVALUE("31.12.2014")))+SUMPRODUCT(('Вкл. БС 2G_3G'!$K:$K&gt;=DATEVALUE("01.12.2014"))*('Вкл. БС 2G_3G'!$K:$K&lt;=DATEVALUE("31.12.2014")))</f>
        <v>34</v>
      </c>
      <c r="AI28" s="306">
        <f>SUM(AC28+AE28+AG28)</f>
        <v>41</v>
      </c>
      <c r="AJ28" s="304">
        <f>AD28+AF28+AH28</f>
        <v>79</v>
      </c>
      <c r="AK28" s="302">
        <f>AA28+AI28</f>
        <v>90</v>
      </c>
      <c r="AL28" s="305">
        <f>AB28+AJ28</f>
        <v>164</v>
      </c>
      <c r="AM28" s="302">
        <f>S28+AK28</f>
        <v>115</v>
      </c>
      <c r="AN28" s="305">
        <f>T28+AL28</f>
        <v>216</v>
      </c>
      <c r="AO28" s="289">
        <f>B28+AM28</f>
        <v>4853</v>
      </c>
      <c r="AP28" s="289">
        <f>B28+AN28</f>
        <v>4954</v>
      </c>
    </row>
    <row r="29" spans="1:44" s="293" customFormat="1" ht="15.75" customHeight="1" x14ac:dyDescent="0.2">
      <c r="A29" s="289" t="s">
        <v>7517</v>
      </c>
      <c r="B29" s="301">
        <v>0</v>
      </c>
      <c r="C29" s="302">
        <v>0</v>
      </c>
      <c r="D29" s="303">
        <v>0</v>
      </c>
      <c r="E29" s="302">
        <v>0</v>
      </c>
      <c r="F29" s="303">
        <v>2</v>
      </c>
      <c r="G29" s="302">
        <v>0</v>
      </c>
      <c r="H29" s="303">
        <v>6</v>
      </c>
      <c r="I29" s="302">
        <f>SUM(C29+E29+G29)</f>
        <v>0</v>
      </c>
      <c r="J29" s="304">
        <f>D29+F29+H29</f>
        <v>8</v>
      </c>
      <c r="K29" s="302">
        <v>0</v>
      </c>
      <c r="L29" s="303">
        <v>4</v>
      </c>
      <c r="M29" s="302">
        <v>0</v>
      </c>
      <c r="N29" s="303">
        <v>0</v>
      </c>
      <c r="O29" s="302">
        <v>0</v>
      </c>
      <c r="P29" s="303">
        <v>3</v>
      </c>
      <c r="Q29" s="302">
        <f>SUM(K29+M29+O29)</f>
        <v>0</v>
      </c>
      <c r="R29" s="304">
        <f>L29+N29+P29</f>
        <v>7</v>
      </c>
      <c r="S29" s="302">
        <f>I29+Q29</f>
        <v>0</v>
      </c>
      <c r="T29" s="305">
        <f>J29+R29</f>
        <v>15</v>
      </c>
      <c r="U29" s="302">
        <v>0</v>
      </c>
      <c r="V29" s="303">
        <v>7</v>
      </c>
      <c r="W29" s="302">
        <v>0</v>
      </c>
      <c r="X29" s="303">
        <v>6</v>
      </c>
      <c r="Y29" s="302">
        <v>0</v>
      </c>
      <c r="Z29" s="303">
        <v>0</v>
      </c>
      <c r="AA29" s="302">
        <f>SUM(U29+W29+Y29)</f>
        <v>0</v>
      </c>
      <c r="AB29" s="304">
        <f>V29+X29+Z29</f>
        <v>13</v>
      </c>
      <c r="AC29" s="302">
        <v>0</v>
      </c>
      <c r="AD29" s="303">
        <v>3</v>
      </c>
      <c r="AE29" s="302">
        <v>0</v>
      </c>
      <c r="AF29" s="303">
        <v>0</v>
      </c>
      <c r="AG29" s="302">
        <v>0</v>
      </c>
      <c r="AH29" s="303">
        <v>0</v>
      </c>
      <c r="AI29" s="306">
        <f>SUM(AC29+AE29+AG29)</f>
        <v>0</v>
      </c>
      <c r="AJ29" s="304">
        <f>AD29+AF29+AH29</f>
        <v>3</v>
      </c>
      <c r="AK29" s="302">
        <f>AA29+AI29</f>
        <v>0</v>
      </c>
      <c r="AL29" s="305">
        <f>AB29+AJ29</f>
        <v>16</v>
      </c>
      <c r="AM29" s="302">
        <f>S29+AK29</f>
        <v>0</v>
      </c>
      <c r="AN29" s="305">
        <f>T29+AL29</f>
        <v>31</v>
      </c>
      <c r="AO29" s="289">
        <f>B29+AM29</f>
        <v>0</v>
      </c>
      <c r="AP29" s="289">
        <f>B29+AN29</f>
        <v>31</v>
      </c>
    </row>
    <row r="30" spans="1:44" s="299" customFormat="1" ht="15.75" customHeight="1" x14ac:dyDescent="0.2">
      <c r="A30" s="307" t="s">
        <v>3100</v>
      </c>
      <c r="B30" s="301">
        <f>SUM(B28:B29)</f>
        <v>4738</v>
      </c>
      <c r="C30" s="308">
        <f t="shared" ref="C30:AO30" si="2">C28-C29</f>
        <v>0</v>
      </c>
      <c r="D30" s="309">
        <f t="shared" si="2"/>
        <v>11</v>
      </c>
      <c r="E30" s="308">
        <f t="shared" si="2"/>
        <v>0</v>
      </c>
      <c r="F30" s="309">
        <f t="shared" si="2"/>
        <v>2</v>
      </c>
      <c r="G30" s="308">
        <f t="shared" si="2"/>
        <v>0</v>
      </c>
      <c r="H30" s="309">
        <f t="shared" si="2"/>
        <v>4</v>
      </c>
      <c r="I30" s="310">
        <f t="shared" si="2"/>
        <v>0</v>
      </c>
      <c r="J30" s="311">
        <f t="shared" si="2"/>
        <v>17</v>
      </c>
      <c r="K30" s="308">
        <f t="shared" si="2"/>
        <v>0</v>
      </c>
      <c r="L30" s="309">
        <f t="shared" si="2"/>
        <v>-4</v>
      </c>
      <c r="M30" s="308">
        <f t="shared" si="2"/>
        <v>6</v>
      </c>
      <c r="N30" s="309">
        <f t="shared" si="2"/>
        <v>6</v>
      </c>
      <c r="O30" s="308">
        <f t="shared" si="2"/>
        <v>19</v>
      </c>
      <c r="P30" s="309">
        <f t="shared" si="2"/>
        <v>18</v>
      </c>
      <c r="Q30" s="310">
        <f t="shared" si="2"/>
        <v>25</v>
      </c>
      <c r="R30" s="311">
        <f t="shared" si="2"/>
        <v>20</v>
      </c>
      <c r="S30" s="312">
        <f t="shared" si="2"/>
        <v>25</v>
      </c>
      <c r="T30" s="313">
        <f t="shared" si="2"/>
        <v>37</v>
      </c>
      <c r="U30" s="308">
        <f t="shared" si="2"/>
        <v>22</v>
      </c>
      <c r="V30" s="314">
        <f t="shared" si="2"/>
        <v>0</v>
      </c>
      <c r="W30" s="308">
        <f t="shared" si="2"/>
        <v>8</v>
      </c>
      <c r="X30" s="314">
        <f t="shared" si="2"/>
        <v>32</v>
      </c>
      <c r="Y30" s="308">
        <f t="shared" si="2"/>
        <v>19</v>
      </c>
      <c r="Z30" s="314">
        <f t="shared" si="2"/>
        <v>40</v>
      </c>
      <c r="AA30" s="310">
        <f t="shared" si="2"/>
        <v>49</v>
      </c>
      <c r="AB30" s="311">
        <f t="shared" si="2"/>
        <v>72</v>
      </c>
      <c r="AC30" s="308">
        <f t="shared" si="2"/>
        <v>19</v>
      </c>
      <c r="AD30" s="314">
        <f t="shared" si="2"/>
        <v>29</v>
      </c>
      <c r="AE30" s="308">
        <f t="shared" si="2"/>
        <v>22</v>
      </c>
      <c r="AF30" s="314">
        <f t="shared" si="2"/>
        <v>13</v>
      </c>
      <c r="AG30" s="308">
        <f t="shared" si="2"/>
        <v>0</v>
      </c>
      <c r="AH30" s="314">
        <f t="shared" si="2"/>
        <v>34</v>
      </c>
      <c r="AI30" s="310">
        <f t="shared" si="2"/>
        <v>41</v>
      </c>
      <c r="AJ30" s="311">
        <f t="shared" si="2"/>
        <v>76</v>
      </c>
      <c r="AK30" s="312">
        <f t="shared" si="2"/>
        <v>90</v>
      </c>
      <c r="AL30" s="313">
        <f t="shared" si="2"/>
        <v>148</v>
      </c>
      <c r="AM30" s="300">
        <f t="shared" si="2"/>
        <v>115</v>
      </c>
      <c r="AN30" s="315">
        <f t="shared" si="2"/>
        <v>185</v>
      </c>
      <c r="AO30" s="298">
        <f t="shared" si="2"/>
        <v>4853</v>
      </c>
      <c r="AP30" s="298">
        <f>B30+AN30</f>
        <v>4923</v>
      </c>
      <c r="AR30" s="299">
        <f>AN30-AM30-AM31</f>
        <v>70</v>
      </c>
    </row>
    <row r="31" spans="1:44" x14ac:dyDescent="0.2">
      <c r="AM31" s="300">
        <v>0</v>
      </c>
    </row>
    <row r="33" spans="1:44" ht="15.75" x14ac:dyDescent="0.25">
      <c r="A33" s="273" t="s">
        <v>20838</v>
      </c>
      <c r="B33" s="274"/>
    </row>
    <row r="35" spans="1:44" s="276" customFormat="1" x14ac:dyDescent="0.2">
      <c r="A35" s="275"/>
    </row>
    <row r="36" spans="1:44" s="276" customFormat="1" ht="12.75" customHeight="1" x14ac:dyDescent="0.2">
      <c r="A36" s="597" t="s">
        <v>20839</v>
      </c>
      <c r="B36" s="277">
        <v>2013</v>
      </c>
      <c r="C36" s="587">
        <v>41640</v>
      </c>
      <c r="D36" s="588"/>
      <c r="E36" s="587">
        <v>41671</v>
      </c>
      <c r="F36" s="588"/>
      <c r="G36" s="587">
        <v>41699</v>
      </c>
      <c r="H36" s="588"/>
      <c r="I36" s="589" t="s">
        <v>20822</v>
      </c>
      <c r="J36" s="590"/>
      <c r="K36" s="587">
        <v>41730</v>
      </c>
      <c r="L36" s="588"/>
      <c r="M36" s="587">
        <v>41760</v>
      </c>
      <c r="N36" s="588"/>
      <c r="O36" s="587">
        <v>41791</v>
      </c>
      <c r="P36" s="588"/>
      <c r="Q36" s="589" t="s">
        <v>20823</v>
      </c>
      <c r="R36" s="590"/>
      <c r="S36" s="591" t="s">
        <v>20824</v>
      </c>
      <c r="T36" s="592"/>
      <c r="U36" s="587">
        <v>41821</v>
      </c>
      <c r="V36" s="588"/>
      <c r="W36" s="587">
        <v>41852</v>
      </c>
      <c r="X36" s="588"/>
      <c r="Y36" s="587">
        <v>41883</v>
      </c>
      <c r="Z36" s="588"/>
      <c r="AA36" s="589" t="s">
        <v>20825</v>
      </c>
      <c r="AB36" s="590"/>
      <c r="AC36" s="587">
        <v>41913</v>
      </c>
      <c r="AD36" s="588"/>
      <c r="AE36" s="587">
        <v>41944</v>
      </c>
      <c r="AF36" s="588"/>
      <c r="AG36" s="587">
        <v>41974</v>
      </c>
      <c r="AH36" s="588"/>
      <c r="AI36" s="589" t="s">
        <v>20826</v>
      </c>
      <c r="AJ36" s="590"/>
      <c r="AK36" s="591" t="s">
        <v>20827</v>
      </c>
      <c r="AL36" s="592"/>
      <c r="AM36" s="593" t="s">
        <v>20828</v>
      </c>
      <c r="AN36" s="594"/>
      <c r="AO36" s="595" t="s">
        <v>20829</v>
      </c>
      <c r="AP36" s="595" t="s">
        <v>20830</v>
      </c>
    </row>
    <row r="37" spans="1:44" s="276" customFormat="1" ht="34.5" customHeight="1" x14ac:dyDescent="0.2">
      <c r="A37" s="598"/>
      <c r="B37" s="278" t="s">
        <v>20831</v>
      </c>
      <c r="C37" s="279" t="s">
        <v>20832</v>
      </c>
      <c r="D37" s="280" t="s">
        <v>20831</v>
      </c>
      <c r="E37" s="281" t="s">
        <v>20832</v>
      </c>
      <c r="F37" s="280" t="s">
        <v>20831</v>
      </c>
      <c r="G37" s="281" t="s">
        <v>20832</v>
      </c>
      <c r="H37" s="280" t="s">
        <v>20831</v>
      </c>
      <c r="I37" s="282" t="s">
        <v>20832</v>
      </c>
      <c r="J37" s="283" t="s">
        <v>20831</v>
      </c>
      <c r="K37" s="281" t="s">
        <v>20832</v>
      </c>
      <c r="L37" s="280" t="s">
        <v>20831</v>
      </c>
      <c r="M37" s="281" t="s">
        <v>20832</v>
      </c>
      <c r="N37" s="280" t="s">
        <v>20831</v>
      </c>
      <c r="O37" s="281" t="s">
        <v>20832</v>
      </c>
      <c r="P37" s="280" t="s">
        <v>20831</v>
      </c>
      <c r="Q37" s="282" t="s">
        <v>20832</v>
      </c>
      <c r="R37" s="283" t="s">
        <v>20831</v>
      </c>
      <c r="S37" s="284" t="s">
        <v>20832</v>
      </c>
      <c r="T37" s="285" t="s">
        <v>20831</v>
      </c>
      <c r="U37" s="281" t="s">
        <v>20832</v>
      </c>
      <c r="V37" s="280" t="s">
        <v>20831</v>
      </c>
      <c r="W37" s="281" t="s">
        <v>20832</v>
      </c>
      <c r="X37" s="280" t="s">
        <v>20831</v>
      </c>
      <c r="Y37" s="281" t="s">
        <v>20832</v>
      </c>
      <c r="Z37" s="280" t="s">
        <v>20831</v>
      </c>
      <c r="AA37" s="282" t="s">
        <v>20832</v>
      </c>
      <c r="AB37" s="283" t="s">
        <v>20831</v>
      </c>
      <c r="AC37" s="281" t="s">
        <v>20832</v>
      </c>
      <c r="AD37" s="280" t="s">
        <v>20831</v>
      </c>
      <c r="AE37" s="281" t="s">
        <v>20832</v>
      </c>
      <c r="AF37" s="286" t="s">
        <v>20831</v>
      </c>
      <c r="AG37" s="281" t="s">
        <v>20832</v>
      </c>
      <c r="AH37" s="280" t="s">
        <v>20831</v>
      </c>
      <c r="AI37" s="282" t="s">
        <v>20832</v>
      </c>
      <c r="AJ37" s="283" t="s">
        <v>20831</v>
      </c>
      <c r="AK37" s="284" t="s">
        <v>20832</v>
      </c>
      <c r="AL37" s="285" t="s">
        <v>20831</v>
      </c>
      <c r="AM37" s="287" t="s">
        <v>20832</v>
      </c>
      <c r="AN37" s="288" t="s">
        <v>20831</v>
      </c>
      <c r="AO37" s="596"/>
      <c r="AP37" s="596"/>
    </row>
    <row r="38" spans="1:44" s="276" customFormat="1" ht="15.75" customHeight="1" x14ac:dyDescent="0.2">
      <c r="A38" s="289" t="s">
        <v>20833</v>
      </c>
      <c r="B38" s="301">
        <v>0</v>
      </c>
      <c r="C38" s="302">
        <v>0</v>
      </c>
      <c r="D38" s="303">
        <v>0</v>
      </c>
      <c r="E38" s="302">
        <v>0</v>
      </c>
      <c r="F38" s="303">
        <v>1</v>
      </c>
      <c r="G38" s="302">
        <v>0</v>
      </c>
      <c r="H38" s="303">
        <v>-2</v>
      </c>
      <c r="I38" s="302">
        <f>SUM(C38+E38+G38)</f>
        <v>0</v>
      </c>
      <c r="J38" s="304">
        <f>D38+F38+H38</f>
        <v>-1</v>
      </c>
      <c r="K38" s="302">
        <v>0</v>
      </c>
      <c r="L38" s="303">
        <v>-2</v>
      </c>
      <c r="M38" s="302">
        <v>0</v>
      </c>
      <c r="N38" s="303">
        <v>1</v>
      </c>
      <c r="O38" s="302">
        <v>1</v>
      </c>
      <c r="P38" s="303">
        <v>-3</v>
      </c>
      <c r="Q38" s="302">
        <f>SUM(K38+M38+O38)</f>
        <v>1</v>
      </c>
      <c r="R38" s="304">
        <f>L38+N38+P38</f>
        <v>-4</v>
      </c>
      <c r="S38" s="302">
        <f>I38+Q38</f>
        <v>1</v>
      </c>
      <c r="T38" s="305">
        <f>J38+R38</f>
        <v>-5</v>
      </c>
      <c r="U38" s="302">
        <v>4</v>
      </c>
      <c r="V38" s="303">
        <v>2</v>
      </c>
      <c r="W38" s="302">
        <v>0</v>
      </c>
      <c r="X38" s="303">
        <v>-46</v>
      </c>
      <c r="Y38" s="302">
        <v>5</v>
      </c>
      <c r="Z38" s="303">
        <v>-13</v>
      </c>
      <c r="AA38" s="302">
        <f>SUM(U38+W38+Y38)</f>
        <v>9</v>
      </c>
      <c r="AB38" s="304">
        <f>V38+X38+Z38</f>
        <v>-57</v>
      </c>
      <c r="AC38" s="302">
        <v>1</v>
      </c>
      <c r="AD38" s="303">
        <v>0</v>
      </c>
      <c r="AE38" s="302">
        <v>2</v>
      </c>
      <c r="AF38" s="303">
        <v>0</v>
      </c>
      <c r="AG38" s="302">
        <v>0</v>
      </c>
      <c r="AH38" s="303">
        <v>0</v>
      </c>
      <c r="AI38" s="306">
        <f>SUM(AC38+AE38+AG38)</f>
        <v>3</v>
      </c>
      <c r="AJ38" s="304">
        <f>AD38+AF38+AH38</f>
        <v>0</v>
      </c>
      <c r="AK38" s="302">
        <f>AA38+AI38</f>
        <v>12</v>
      </c>
      <c r="AL38" s="305">
        <f>AB38+AJ38</f>
        <v>-57</v>
      </c>
      <c r="AM38" s="302">
        <f>S38+AK38</f>
        <v>13</v>
      </c>
      <c r="AN38" s="305">
        <f>T38+AL38</f>
        <v>-62</v>
      </c>
      <c r="AO38" s="289">
        <f>B38+AM38</f>
        <v>13</v>
      </c>
      <c r="AP38" s="289">
        <f>B38+AN38</f>
        <v>-62</v>
      </c>
    </row>
    <row r="39" spans="1:44" s="299" customFormat="1" ht="15.75" customHeight="1" x14ac:dyDescent="0.2">
      <c r="A39" s="289" t="s">
        <v>7517</v>
      </c>
      <c r="B39" s="301">
        <v>0</v>
      </c>
      <c r="C39" s="302">
        <v>0</v>
      </c>
      <c r="D39" s="303">
        <v>0</v>
      </c>
      <c r="E39" s="302">
        <v>0</v>
      </c>
      <c r="F39" s="303">
        <v>1</v>
      </c>
      <c r="G39" s="302">
        <v>0</v>
      </c>
      <c r="H39" s="303">
        <v>1</v>
      </c>
      <c r="I39" s="302">
        <f>SUM(C39+E39+G39)</f>
        <v>0</v>
      </c>
      <c r="J39" s="304">
        <f>D39+F39+H39</f>
        <v>2</v>
      </c>
      <c r="K39" s="302">
        <v>0</v>
      </c>
      <c r="L39" s="303">
        <v>1</v>
      </c>
      <c r="M39" s="302">
        <v>0</v>
      </c>
      <c r="N39" s="303">
        <v>0</v>
      </c>
      <c r="O39" s="302">
        <v>0</v>
      </c>
      <c r="P39" s="303">
        <v>1</v>
      </c>
      <c r="Q39" s="302">
        <f>SUM(K39+M39+O39)</f>
        <v>0</v>
      </c>
      <c r="R39" s="304">
        <f>L39+N39+P39</f>
        <v>2</v>
      </c>
      <c r="S39" s="302">
        <f>I39+Q39</f>
        <v>0</v>
      </c>
      <c r="T39" s="305">
        <f>J39+R39</f>
        <v>4</v>
      </c>
      <c r="U39" s="302">
        <v>0</v>
      </c>
      <c r="V39" s="303">
        <v>3</v>
      </c>
      <c r="W39" s="302">
        <v>0</v>
      </c>
      <c r="X39" s="303">
        <v>5</v>
      </c>
      <c r="Y39" s="302">
        <v>0</v>
      </c>
      <c r="Z39" s="303">
        <v>0</v>
      </c>
      <c r="AA39" s="302">
        <f>SUM(U39+W39+Y39)</f>
        <v>0</v>
      </c>
      <c r="AB39" s="304">
        <f>V39+X39+Z39</f>
        <v>8</v>
      </c>
      <c r="AC39" s="302">
        <v>0</v>
      </c>
      <c r="AD39" s="303">
        <v>2</v>
      </c>
      <c r="AE39" s="302">
        <v>0</v>
      </c>
      <c r="AF39" s="303">
        <v>0</v>
      </c>
      <c r="AG39" s="302">
        <v>0</v>
      </c>
      <c r="AH39" s="303">
        <v>0</v>
      </c>
      <c r="AI39" s="306">
        <f>SUM(AC39+AE39+AG39)</f>
        <v>0</v>
      </c>
      <c r="AJ39" s="304">
        <f>AD39+AF39+AH39</f>
        <v>2</v>
      </c>
      <c r="AK39" s="302">
        <f>AA39+AI39</f>
        <v>0</v>
      </c>
      <c r="AL39" s="305">
        <f>AB39+AJ39</f>
        <v>10</v>
      </c>
      <c r="AM39" s="302">
        <f>S39+AK39</f>
        <v>0</v>
      </c>
      <c r="AN39" s="305">
        <f>T39+AL39</f>
        <v>14</v>
      </c>
      <c r="AO39" s="289">
        <f>B39+AM39</f>
        <v>0</v>
      </c>
      <c r="AP39" s="289">
        <f>B39+AN39</f>
        <v>14</v>
      </c>
    </row>
    <row r="40" spans="1:44" s="299" customFormat="1" ht="15.75" customHeight="1" x14ac:dyDescent="0.2">
      <c r="A40" s="307" t="s">
        <v>3100</v>
      </c>
      <c r="B40" s="301">
        <f>SUM(B38:B39)</f>
        <v>0</v>
      </c>
      <c r="C40" s="308">
        <f>C38-C39</f>
        <v>0</v>
      </c>
      <c r="D40" s="309">
        <f t="shared" ref="D40:AO40" si="3">D38-D39</f>
        <v>0</v>
      </c>
      <c r="E40" s="308">
        <f t="shared" si="3"/>
        <v>0</v>
      </c>
      <c r="F40" s="309">
        <f t="shared" si="3"/>
        <v>0</v>
      </c>
      <c r="G40" s="308">
        <f t="shared" si="3"/>
        <v>0</v>
      </c>
      <c r="H40" s="309">
        <f t="shared" si="3"/>
        <v>-3</v>
      </c>
      <c r="I40" s="310">
        <f t="shared" si="3"/>
        <v>0</v>
      </c>
      <c r="J40" s="311">
        <f t="shared" si="3"/>
        <v>-3</v>
      </c>
      <c r="K40" s="308">
        <f t="shared" si="3"/>
        <v>0</v>
      </c>
      <c r="L40" s="309">
        <f t="shared" si="3"/>
        <v>-3</v>
      </c>
      <c r="M40" s="308">
        <f t="shared" si="3"/>
        <v>0</v>
      </c>
      <c r="N40" s="309">
        <f t="shared" si="3"/>
        <v>1</v>
      </c>
      <c r="O40" s="308">
        <f t="shared" si="3"/>
        <v>1</v>
      </c>
      <c r="P40" s="309">
        <f t="shared" si="3"/>
        <v>-4</v>
      </c>
      <c r="Q40" s="310">
        <f t="shared" si="3"/>
        <v>1</v>
      </c>
      <c r="R40" s="311">
        <f t="shared" si="3"/>
        <v>-6</v>
      </c>
      <c r="S40" s="312">
        <f t="shared" si="3"/>
        <v>1</v>
      </c>
      <c r="T40" s="313">
        <f t="shared" si="3"/>
        <v>-9</v>
      </c>
      <c r="U40" s="308">
        <f>U38-U39</f>
        <v>4</v>
      </c>
      <c r="V40" s="314">
        <f t="shared" si="3"/>
        <v>-1</v>
      </c>
      <c r="W40" s="308">
        <f t="shared" si="3"/>
        <v>0</v>
      </c>
      <c r="X40" s="314">
        <f t="shared" si="3"/>
        <v>-51</v>
      </c>
      <c r="Y40" s="308">
        <f t="shared" si="3"/>
        <v>5</v>
      </c>
      <c r="Z40" s="314">
        <f t="shared" si="3"/>
        <v>-13</v>
      </c>
      <c r="AA40" s="310">
        <f t="shared" si="3"/>
        <v>9</v>
      </c>
      <c r="AB40" s="311">
        <f t="shared" si="3"/>
        <v>-65</v>
      </c>
      <c r="AC40" s="308">
        <f t="shared" si="3"/>
        <v>1</v>
      </c>
      <c r="AD40" s="314">
        <f t="shared" si="3"/>
        <v>-2</v>
      </c>
      <c r="AE40" s="308">
        <f t="shared" si="3"/>
        <v>2</v>
      </c>
      <c r="AF40" s="314">
        <f t="shared" si="3"/>
        <v>0</v>
      </c>
      <c r="AG40" s="308">
        <f t="shared" si="3"/>
        <v>0</v>
      </c>
      <c r="AH40" s="314">
        <f t="shared" si="3"/>
        <v>0</v>
      </c>
      <c r="AI40" s="310">
        <f t="shared" si="3"/>
        <v>3</v>
      </c>
      <c r="AJ40" s="311">
        <f t="shared" si="3"/>
        <v>-2</v>
      </c>
      <c r="AK40" s="312">
        <f t="shared" si="3"/>
        <v>12</v>
      </c>
      <c r="AL40" s="313">
        <f t="shared" si="3"/>
        <v>-67</v>
      </c>
      <c r="AM40" s="300">
        <f t="shared" si="3"/>
        <v>13</v>
      </c>
      <c r="AN40" s="315">
        <f t="shared" si="3"/>
        <v>-76</v>
      </c>
      <c r="AO40" s="298">
        <f t="shared" si="3"/>
        <v>13</v>
      </c>
      <c r="AP40" s="298">
        <f>B40+AN40</f>
        <v>-76</v>
      </c>
      <c r="AR40" s="299">
        <f>AN40-AM40-AM41</f>
        <v>-89</v>
      </c>
    </row>
    <row r="43" spans="1:44" ht="15.75" x14ac:dyDescent="0.25">
      <c r="A43" s="273" t="s">
        <v>20840</v>
      </c>
    </row>
    <row r="46" spans="1:44" s="276" customFormat="1" ht="12.75" customHeight="1" x14ac:dyDescent="0.2">
      <c r="A46" s="597" t="s">
        <v>20841</v>
      </c>
      <c r="B46" s="277">
        <v>2013</v>
      </c>
      <c r="C46" s="587">
        <v>41640</v>
      </c>
      <c r="D46" s="588"/>
      <c r="E46" s="587">
        <v>41671</v>
      </c>
      <c r="F46" s="588"/>
      <c r="G46" s="587">
        <v>41699</v>
      </c>
      <c r="H46" s="588"/>
      <c r="I46" s="589" t="s">
        <v>20822</v>
      </c>
      <c r="J46" s="590"/>
      <c r="K46" s="587">
        <v>41730</v>
      </c>
      <c r="L46" s="588"/>
      <c r="M46" s="587">
        <v>41760</v>
      </c>
      <c r="N46" s="588"/>
      <c r="O46" s="587">
        <v>41791</v>
      </c>
      <c r="P46" s="588"/>
      <c r="Q46" s="589" t="s">
        <v>20823</v>
      </c>
      <c r="R46" s="590"/>
      <c r="S46" s="591" t="s">
        <v>20824</v>
      </c>
      <c r="T46" s="592"/>
      <c r="U46" s="587">
        <v>41821</v>
      </c>
      <c r="V46" s="588"/>
      <c r="W46" s="587">
        <v>41852</v>
      </c>
      <c r="X46" s="588"/>
      <c r="Y46" s="587">
        <v>41883</v>
      </c>
      <c r="Z46" s="588"/>
      <c r="AA46" s="589" t="s">
        <v>20825</v>
      </c>
      <c r="AB46" s="590"/>
      <c r="AC46" s="587">
        <v>41913</v>
      </c>
      <c r="AD46" s="588"/>
      <c r="AE46" s="587">
        <v>41944</v>
      </c>
      <c r="AF46" s="588"/>
      <c r="AG46" s="587">
        <v>41974</v>
      </c>
      <c r="AH46" s="588"/>
      <c r="AI46" s="589" t="s">
        <v>20826</v>
      </c>
      <c r="AJ46" s="590"/>
      <c r="AK46" s="591" t="s">
        <v>20827</v>
      </c>
      <c r="AL46" s="592"/>
      <c r="AM46" s="593" t="s">
        <v>20828</v>
      </c>
      <c r="AN46" s="594"/>
      <c r="AO46" s="595" t="s">
        <v>20829</v>
      </c>
      <c r="AP46" s="595" t="s">
        <v>20830</v>
      </c>
    </row>
    <row r="47" spans="1:44" s="276" customFormat="1" ht="34.5" customHeight="1" x14ac:dyDescent="0.2">
      <c r="A47" s="598"/>
      <c r="B47" s="278" t="s">
        <v>20831</v>
      </c>
      <c r="C47" s="279" t="s">
        <v>20832</v>
      </c>
      <c r="D47" s="280" t="s">
        <v>20831</v>
      </c>
      <c r="E47" s="281" t="s">
        <v>20832</v>
      </c>
      <c r="F47" s="280" t="s">
        <v>20831</v>
      </c>
      <c r="G47" s="281" t="s">
        <v>20832</v>
      </c>
      <c r="H47" s="280" t="s">
        <v>20831</v>
      </c>
      <c r="I47" s="282" t="s">
        <v>20832</v>
      </c>
      <c r="J47" s="283" t="s">
        <v>20831</v>
      </c>
      <c r="K47" s="281" t="s">
        <v>20832</v>
      </c>
      <c r="L47" s="280" t="s">
        <v>20831</v>
      </c>
      <c r="M47" s="281" t="s">
        <v>20832</v>
      </c>
      <c r="N47" s="280" t="s">
        <v>20831</v>
      </c>
      <c r="O47" s="281" t="s">
        <v>20832</v>
      </c>
      <c r="P47" s="280" t="s">
        <v>20831</v>
      </c>
      <c r="Q47" s="282" t="s">
        <v>20832</v>
      </c>
      <c r="R47" s="283" t="s">
        <v>20831</v>
      </c>
      <c r="S47" s="284" t="s">
        <v>20832</v>
      </c>
      <c r="T47" s="285" t="s">
        <v>20831</v>
      </c>
      <c r="U47" s="281" t="s">
        <v>20832</v>
      </c>
      <c r="V47" s="280" t="s">
        <v>20831</v>
      </c>
      <c r="W47" s="281" t="s">
        <v>20832</v>
      </c>
      <c r="X47" s="280" t="s">
        <v>20831</v>
      </c>
      <c r="Y47" s="281" t="s">
        <v>20832</v>
      </c>
      <c r="Z47" s="280" t="s">
        <v>20831</v>
      </c>
      <c r="AA47" s="282" t="s">
        <v>20832</v>
      </c>
      <c r="AB47" s="283" t="s">
        <v>20831</v>
      </c>
      <c r="AC47" s="281" t="s">
        <v>20832</v>
      </c>
      <c r="AD47" s="280" t="s">
        <v>20831</v>
      </c>
      <c r="AE47" s="281" t="s">
        <v>20832</v>
      </c>
      <c r="AF47" s="286" t="s">
        <v>20831</v>
      </c>
      <c r="AG47" s="281" t="s">
        <v>20832</v>
      </c>
      <c r="AH47" s="280" t="s">
        <v>20831</v>
      </c>
      <c r="AI47" s="282" t="s">
        <v>20832</v>
      </c>
      <c r="AJ47" s="283" t="s">
        <v>20831</v>
      </c>
      <c r="AK47" s="284" t="s">
        <v>20832</v>
      </c>
      <c r="AL47" s="285" t="s">
        <v>20831</v>
      </c>
      <c r="AM47" s="287" t="s">
        <v>20832</v>
      </c>
      <c r="AN47" s="288" t="s">
        <v>20831</v>
      </c>
      <c r="AO47" s="596"/>
      <c r="AP47" s="596"/>
    </row>
    <row r="48" spans="1:44" s="276" customFormat="1" ht="15.75" customHeight="1" x14ac:dyDescent="0.2">
      <c r="A48" s="289" t="s">
        <v>20833</v>
      </c>
      <c r="B48" s="301">
        <v>0</v>
      </c>
      <c r="C48" s="302">
        <v>0</v>
      </c>
      <c r="D48" s="303">
        <v>3</v>
      </c>
      <c r="E48" s="302">
        <v>0</v>
      </c>
      <c r="F48" s="303">
        <v>0</v>
      </c>
      <c r="G48" s="302">
        <v>0</v>
      </c>
      <c r="H48" s="303">
        <v>4</v>
      </c>
      <c r="I48" s="302">
        <f>SUM(C48+E48+G48)</f>
        <v>0</v>
      </c>
      <c r="J48" s="304">
        <f>D48+F48+H48</f>
        <v>7</v>
      </c>
      <c r="K48" s="302">
        <v>0</v>
      </c>
      <c r="L48" s="303">
        <v>1</v>
      </c>
      <c r="M48" s="302">
        <v>0</v>
      </c>
      <c r="N48" s="303">
        <v>2</v>
      </c>
      <c r="O48" s="302">
        <v>6</v>
      </c>
      <c r="P48" s="303">
        <v>15</v>
      </c>
      <c r="Q48" s="302">
        <f>SUM(K48+M48+O48)</f>
        <v>6</v>
      </c>
      <c r="R48" s="304">
        <f>L48+N48+P48</f>
        <v>18</v>
      </c>
      <c r="S48" s="302">
        <f>I48+Q48</f>
        <v>6</v>
      </c>
      <c r="T48" s="305">
        <f>J48+R48</f>
        <v>25</v>
      </c>
      <c r="U48" s="302">
        <v>6</v>
      </c>
      <c r="V48" s="303">
        <v>1</v>
      </c>
      <c r="W48" s="302">
        <v>1</v>
      </c>
      <c r="X48" s="303">
        <v>69</v>
      </c>
      <c r="Y48" s="302">
        <v>3</v>
      </c>
      <c r="Z48" s="303">
        <v>30</v>
      </c>
      <c r="AA48" s="302">
        <f>SUM(U48+W48+Y48)</f>
        <v>10</v>
      </c>
      <c r="AB48" s="304">
        <f>V48+X48+Z48</f>
        <v>100</v>
      </c>
      <c r="AC48" s="302">
        <v>6</v>
      </c>
      <c r="AD48" s="303">
        <v>1</v>
      </c>
      <c r="AE48" s="302">
        <v>6</v>
      </c>
      <c r="AF48" s="303">
        <v>0</v>
      </c>
      <c r="AG48" s="302">
        <v>0</v>
      </c>
      <c r="AH48" s="303">
        <v>0</v>
      </c>
      <c r="AI48" s="306">
        <f>SUM(AC48+AE48+AG48)</f>
        <v>12</v>
      </c>
      <c r="AJ48" s="304">
        <f>AD48+AF48+AH48</f>
        <v>1</v>
      </c>
      <c r="AK48" s="302">
        <f>AA48+AI48</f>
        <v>22</v>
      </c>
      <c r="AL48" s="305">
        <f>AB48+AJ48</f>
        <v>101</v>
      </c>
      <c r="AM48" s="302">
        <f>S48+AK48</f>
        <v>28</v>
      </c>
      <c r="AN48" s="305">
        <f>T48+AL48</f>
        <v>126</v>
      </c>
      <c r="AO48" s="289">
        <f>B48+AM48</f>
        <v>28</v>
      </c>
      <c r="AP48" s="289">
        <f>B48+AN48</f>
        <v>126</v>
      </c>
    </row>
    <row r="49" spans="1:44" s="299" customFormat="1" ht="15.75" customHeight="1" x14ac:dyDescent="0.2">
      <c r="A49" s="289" t="s">
        <v>7517</v>
      </c>
      <c r="B49" s="301">
        <v>0</v>
      </c>
      <c r="C49" s="302">
        <v>0</v>
      </c>
      <c r="D49" s="303">
        <v>0</v>
      </c>
      <c r="E49" s="302">
        <v>0</v>
      </c>
      <c r="F49" s="303">
        <v>0</v>
      </c>
      <c r="G49" s="302">
        <v>0</v>
      </c>
      <c r="H49" s="303">
        <v>2</v>
      </c>
      <c r="I49" s="302">
        <f>SUM(C49+E49+G49)</f>
        <v>0</v>
      </c>
      <c r="J49" s="304">
        <f>D49+F49+H49</f>
        <v>2</v>
      </c>
      <c r="K49" s="302">
        <v>0</v>
      </c>
      <c r="L49" s="303">
        <v>0</v>
      </c>
      <c r="M49" s="302">
        <v>0</v>
      </c>
      <c r="N49" s="303">
        <v>0</v>
      </c>
      <c r="O49" s="302">
        <v>0</v>
      </c>
      <c r="P49" s="303">
        <v>0</v>
      </c>
      <c r="Q49" s="302">
        <f>SUM(K49+M49+O49)</f>
        <v>0</v>
      </c>
      <c r="R49" s="304">
        <f>L49+N49+P49</f>
        <v>0</v>
      </c>
      <c r="S49" s="302">
        <f>I49+Q49</f>
        <v>0</v>
      </c>
      <c r="T49" s="305">
        <f>J49+R49</f>
        <v>2</v>
      </c>
      <c r="U49" s="302">
        <v>0</v>
      </c>
      <c r="V49" s="303">
        <v>2</v>
      </c>
      <c r="W49" s="302">
        <v>0</v>
      </c>
      <c r="X49" s="303">
        <v>1</v>
      </c>
      <c r="Y49" s="302">
        <v>0</v>
      </c>
      <c r="Z49" s="303">
        <v>0</v>
      </c>
      <c r="AA49" s="302">
        <f>SUM(U49+W49+Y49)</f>
        <v>0</v>
      </c>
      <c r="AB49" s="304">
        <f>V49+X49+Z49</f>
        <v>3</v>
      </c>
      <c r="AC49" s="302">
        <v>0</v>
      </c>
      <c r="AD49" s="303">
        <v>0</v>
      </c>
      <c r="AE49" s="302">
        <v>0</v>
      </c>
      <c r="AF49" s="303">
        <v>0</v>
      </c>
      <c r="AG49" s="302">
        <v>0</v>
      </c>
      <c r="AH49" s="303">
        <v>0</v>
      </c>
      <c r="AI49" s="306">
        <f>SUM(AC49+AE49+AG49)</f>
        <v>0</v>
      </c>
      <c r="AJ49" s="304">
        <f>AD49+AF49+AH49</f>
        <v>0</v>
      </c>
      <c r="AK49" s="302">
        <f>AA49+AI49</f>
        <v>0</v>
      </c>
      <c r="AL49" s="305">
        <f>AB49+AJ49</f>
        <v>3</v>
      </c>
      <c r="AM49" s="302">
        <f>S49+AK49</f>
        <v>0</v>
      </c>
      <c r="AN49" s="305">
        <f>T49+AL49</f>
        <v>5</v>
      </c>
      <c r="AO49" s="289">
        <f>B49+AM49</f>
        <v>0</v>
      </c>
      <c r="AP49" s="289">
        <f>B49+AN49</f>
        <v>5</v>
      </c>
    </row>
    <row r="50" spans="1:44" s="299" customFormat="1" ht="15.75" customHeight="1" x14ac:dyDescent="0.2">
      <c r="A50" s="307" t="s">
        <v>3100</v>
      </c>
      <c r="B50" s="301">
        <f>SUM(B48:B49)</f>
        <v>0</v>
      </c>
      <c r="C50" s="308">
        <f>C48-C49</f>
        <v>0</v>
      </c>
      <c r="D50" s="309">
        <f t="shared" ref="D50:AO50" si="4">D48-D49</f>
        <v>3</v>
      </c>
      <c r="E50" s="308">
        <f t="shared" si="4"/>
        <v>0</v>
      </c>
      <c r="F50" s="309">
        <f t="shared" si="4"/>
        <v>0</v>
      </c>
      <c r="G50" s="308">
        <f t="shared" si="4"/>
        <v>0</v>
      </c>
      <c r="H50" s="309">
        <f t="shared" si="4"/>
        <v>2</v>
      </c>
      <c r="I50" s="310">
        <f t="shared" si="4"/>
        <v>0</v>
      </c>
      <c r="J50" s="311">
        <f t="shared" si="4"/>
        <v>5</v>
      </c>
      <c r="K50" s="308">
        <f t="shared" si="4"/>
        <v>0</v>
      </c>
      <c r="L50" s="309">
        <f t="shared" si="4"/>
        <v>1</v>
      </c>
      <c r="M50" s="308">
        <f t="shared" si="4"/>
        <v>0</v>
      </c>
      <c r="N50" s="309">
        <f t="shared" si="4"/>
        <v>2</v>
      </c>
      <c r="O50" s="308">
        <f t="shared" si="4"/>
        <v>6</v>
      </c>
      <c r="P50" s="309">
        <f t="shared" si="4"/>
        <v>15</v>
      </c>
      <c r="Q50" s="310">
        <f t="shared" si="4"/>
        <v>6</v>
      </c>
      <c r="R50" s="311">
        <f t="shared" si="4"/>
        <v>18</v>
      </c>
      <c r="S50" s="312">
        <f t="shared" si="4"/>
        <v>6</v>
      </c>
      <c r="T50" s="313">
        <f t="shared" si="4"/>
        <v>23</v>
      </c>
      <c r="U50" s="308">
        <f t="shared" si="4"/>
        <v>6</v>
      </c>
      <c r="V50" s="314">
        <f t="shared" si="4"/>
        <v>-1</v>
      </c>
      <c r="W50" s="308">
        <f t="shared" si="4"/>
        <v>1</v>
      </c>
      <c r="X50" s="314">
        <f t="shared" si="4"/>
        <v>68</v>
      </c>
      <c r="Y50" s="308">
        <f t="shared" si="4"/>
        <v>3</v>
      </c>
      <c r="Z50" s="314">
        <f t="shared" si="4"/>
        <v>30</v>
      </c>
      <c r="AA50" s="310">
        <f t="shared" si="4"/>
        <v>10</v>
      </c>
      <c r="AB50" s="311">
        <f t="shared" si="4"/>
        <v>97</v>
      </c>
      <c r="AC50" s="308">
        <f t="shared" si="4"/>
        <v>6</v>
      </c>
      <c r="AD50" s="314">
        <f t="shared" si="4"/>
        <v>1</v>
      </c>
      <c r="AE50" s="308">
        <f t="shared" si="4"/>
        <v>6</v>
      </c>
      <c r="AF50" s="314">
        <f t="shared" si="4"/>
        <v>0</v>
      </c>
      <c r="AG50" s="308">
        <f t="shared" si="4"/>
        <v>0</v>
      </c>
      <c r="AH50" s="314">
        <f t="shared" si="4"/>
        <v>0</v>
      </c>
      <c r="AI50" s="310">
        <f t="shared" si="4"/>
        <v>12</v>
      </c>
      <c r="AJ50" s="311">
        <f t="shared" si="4"/>
        <v>1</v>
      </c>
      <c r="AK50" s="312">
        <f t="shared" si="4"/>
        <v>22</v>
      </c>
      <c r="AL50" s="313">
        <f t="shared" si="4"/>
        <v>98</v>
      </c>
      <c r="AM50" s="300">
        <f t="shared" si="4"/>
        <v>28</v>
      </c>
      <c r="AN50" s="315">
        <f t="shared" si="4"/>
        <v>121</v>
      </c>
      <c r="AO50" s="298">
        <f t="shared" si="4"/>
        <v>28</v>
      </c>
      <c r="AP50" s="298">
        <f>B50+AN50</f>
        <v>121</v>
      </c>
      <c r="AR50" s="299">
        <f>AN50-AM50-AM51</f>
        <v>93</v>
      </c>
    </row>
    <row r="54" spans="1:44" s="319" customFormat="1" ht="15.75" x14ac:dyDescent="0.25">
      <c r="A54" s="317" t="s">
        <v>20842</v>
      </c>
      <c r="B54" s="318"/>
    </row>
    <row r="56" spans="1:44" s="276" customFormat="1" x14ac:dyDescent="0.2">
      <c r="A56" s="275"/>
    </row>
    <row r="57" spans="1:44" s="276" customFormat="1" ht="12.75" customHeight="1" x14ac:dyDescent="0.2">
      <c r="A57" s="597" t="s">
        <v>20843</v>
      </c>
      <c r="B57" s="277">
        <v>2013</v>
      </c>
      <c r="C57" s="587">
        <v>41640</v>
      </c>
      <c r="D57" s="588"/>
      <c r="E57" s="587">
        <v>41671</v>
      </c>
      <c r="F57" s="588"/>
      <c r="G57" s="587">
        <v>41699</v>
      </c>
      <c r="H57" s="588"/>
      <c r="I57" s="589" t="s">
        <v>20822</v>
      </c>
      <c r="J57" s="590"/>
      <c r="K57" s="587">
        <v>41730</v>
      </c>
      <c r="L57" s="588"/>
      <c r="M57" s="587">
        <v>41760</v>
      </c>
      <c r="N57" s="588"/>
      <c r="O57" s="587">
        <v>41791</v>
      </c>
      <c r="P57" s="588"/>
      <c r="Q57" s="589" t="s">
        <v>20823</v>
      </c>
      <c r="R57" s="590"/>
      <c r="S57" s="591" t="s">
        <v>20824</v>
      </c>
      <c r="T57" s="592"/>
      <c r="U57" s="587">
        <v>41821</v>
      </c>
      <c r="V57" s="588"/>
      <c r="W57" s="587">
        <v>41852</v>
      </c>
      <c r="X57" s="588"/>
      <c r="Y57" s="587">
        <v>41883</v>
      </c>
      <c r="Z57" s="588"/>
      <c r="AA57" s="589" t="s">
        <v>20825</v>
      </c>
      <c r="AB57" s="590"/>
      <c r="AC57" s="587">
        <v>41913</v>
      </c>
      <c r="AD57" s="588"/>
      <c r="AE57" s="587">
        <v>41944</v>
      </c>
      <c r="AF57" s="588"/>
      <c r="AG57" s="587">
        <v>41974</v>
      </c>
      <c r="AH57" s="588"/>
      <c r="AI57" s="589" t="s">
        <v>20826</v>
      </c>
      <c r="AJ57" s="590"/>
      <c r="AK57" s="591" t="s">
        <v>20827</v>
      </c>
      <c r="AL57" s="592"/>
      <c r="AM57" s="593" t="s">
        <v>20828</v>
      </c>
      <c r="AN57" s="594"/>
      <c r="AO57" s="595" t="s">
        <v>20829</v>
      </c>
      <c r="AP57" s="595" t="s">
        <v>20830</v>
      </c>
    </row>
    <row r="58" spans="1:44" s="276" customFormat="1" ht="34.5" customHeight="1" x14ac:dyDescent="0.2">
      <c r="A58" s="598"/>
      <c r="B58" s="278" t="s">
        <v>20831</v>
      </c>
      <c r="C58" s="279" t="s">
        <v>20832</v>
      </c>
      <c r="D58" s="280" t="s">
        <v>20831</v>
      </c>
      <c r="E58" s="281" t="s">
        <v>20832</v>
      </c>
      <c r="F58" s="280" t="s">
        <v>20831</v>
      </c>
      <c r="G58" s="281" t="s">
        <v>20832</v>
      </c>
      <c r="H58" s="280" t="s">
        <v>20831</v>
      </c>
      <c r="I58" s="282" t="s">
        <v>20832</v>
      </c>
      <c r="J58" s="283" t="s">
        <v>20831</v>
      </c>
      <c r="K58" s="281" t="s">
        <v>20832</v>
      </c>
      <c r="L58" s="280" t="s">
        <v>20831</v>
      </c>
      <c r="M58" s="281" t="s">
        <v>20832</v>
      </c>
      <c r="N58" s="280" t="s">
        <v>20831</v>
      </c>
      <c r="O58" s="281" t="s">
        <v>20832</v>
      </c>
      <c r="P58" s="280" t="s">
        <v>20831</v>
      </c>
      <c r="Q58" s="282" t="s">
        <v>20832</v>
      </c>
      <c r="R58" s="283" t="s">
        <v>20831</v>
      </c>
      <c r="S58" s="284" t="s">
        <v>20832</v>
      </c>
      <c r="T58" s="285" t="s">
        <v>20831</v>
      </c>
      <c r="U58" s="281" t="s">
        <v>20832</v>
      </c>
      <c r="V58" s="280" t="s">
        <v>20831</v>
      </c>
      <c r="W58" s="281" t="s">
        <v>20832</v>
      </c>
      <c r="X58" s="280" t="s">
        <v>20831</v>
      </c>
      <c r="Y58" s="281" t="s">
        <v>20832</v>
      </c>
      <c r="Z58" s="280" t="s">
        <v>20831</v>
      </c>
      <c r="AA58" s="282" t="s">
        <v>20832</v>
      </c>
      <c r="AB58" s="283" t="s">
        <v>20831</v>
      </c>
      <c r="AC58" s="281" t="s">
        <v>20832</v>
      </c>
      <c r="AD58" s="280" t="s">
        <v>20831</v>
      </c>
      <c r="AE58" s="281" t="s">
        <v>20832</v>
      </c>
      <c r="AF58" s="286" t="s">
        <v>20831</v>
      </c>
      <c r="AG58" s="281" t="s">
        <v>20832</v>
      </c>
      <c r="AH58" s="280" t="s">
        <v>20831</v>
      </c>
      <c r="AI58" s="282" t="s">
        <v>20832</v>
      </c>
      <c r="AJ58" s="283" t="s">
        <v>20831</v>
      </c>
      <c r="AK58" s="284" t="s">
        <v>20832</v>
      </c>
      <c r="AL58" s="285" t="s">
        <v>20831</v>
      </c>
      <c r="AM58" s="287" t="s">
        <v>20832</v>
      </c>
      <c r="AN58" s="288" t="s">
        <v>20831</v>
      </c>
      <c r="AO58" s="596"/>
      <c r="AP58" s="596"/>
    </row>
    <row r="59" spans="1:44" s="276" customFormat="1" ht="15.75" customHeight="1" x14ac:dyDescent="0.2">
      <c r="A59" s="289" t="s">
        <v>20833</v>
      </c>
      <c r="B59" s="301">
        <f>B18+B38</f>
        <v>117</v>
      </c>
      <c r="C59" s="302">
        <f t="shared" ref="C59:H61" si="5">C18+C38+C48</f>
        <v>0</v>
      </c>
      <c r="D59" s="320">
        <f t="shared" si="5"/>
        <v>0</v>
      </c>
      <c r="E59" s="302">
        <f t="shared" si="5"/>
        <v>0</v>
      </c>
      <c r="F59" s="320">
        <f t="shared" si="5"/>
        <v>0</v>
      </c>
      <c r="G59" s="302">
        <f t="shared" si="5"/>
        <v>0</v>
      </c>
      <c r="H59" s="320">
        <f t="shared" si="5"/>
        <v>1</v>
      </c>
      <c r="I59" s="302">
        <f>SUM(C59+E59+G59)</f>
        <v>0</v>
      </c>
      <c r="J59" s="304">
        <f>D59+F59+H59</f>
        <v>1</v>
      </c>
      <c r="K59" s="302">
        <f t="shared" ref="K59:P61" si="6">K18+K38+K48</f>
        <v>0</v>
      </c>
      <c r="L59" s="320">
        <f t="shared" si="6"/>
        <v>1</v>
      </c>
      <c r="M59" s="302">
        <f t="shared" si="6"/>
        <v>11</v>
      </c>
      <c r="N59" s="320">
        <f t="shared" si="6"/>
        <v>16</v>
      </c>
      <c r="O59" s="302">
        <f t="shared" si="6"/>
        <v>25</v>
      </c>
      <c r="P59" s="320">
        <f t="shared" si="6"/>
        <v>29</v>
      </c>
      <c r="Q59" s="302">
        <f>SUM(K59+M59+O59)</f>
        <v>36</v>
      </c>
      <c r="R59" s="304">
        <f>L59+N59+P59</f>
        <v>46</v>
      </c>
      <c r="S59" s="302">
        <f>I59+Q59</f>
        <v>36</v>
      </c>
      <c r="T59" s="305">
        <f>J59+R59</f>
        <v>47</v>
      </c>
      <c r="U59" s="302">
        <f t="shared" ref="U59:Z61" si="7">U18+U38+U48</f>
        <v>27</v>
      </c>
      <c r="V59" s="320">
        <f t="shared" si="7"/>
        <v>6</v>
      </c>
      <c r="W59" s="302">
        <f t="shared" si="7"/>
        <v>22</v>
      </c>
      <c r="X59" s="320">
        <f t="shared" si="7"/>
        <v>24</v>
      </c>
      <c r="Y59" s="302">
        <f t="shared" si="7"/>
        <v>28</v>
      </c>
      <c r="Z59" s="320">
        <f t="shared" si="7"/>
        <v>20</v>
      </c>
      <c r="AA59" s="302">
        <f>SUM(U59+W59+Y59)</f>
        <v>77</v>
      </c>
      <c r="AB59" s="304">
        <f>V59+X59+Z59</f>
        <v>50</v>
      </c>
      <c r="AC59" s="302">
        <f t="shared" ref="AC59:AH61" si="8">AC18+AC38+AC48</f>
        <v>25</v>
      </c>
      <c r="AD59" s="320">
        <f t="shared" si="8"/>
        <v>2</v>
      </c>
      <c r="AE59" s="302">
        <f t="shared" si="8"/>
        <v>25</v>
      </c>
      <c r="AF59" s="320">
        <f t="shared" si="8"/>
        <v>0</v>
      </c>
      <c r="AG59" s="302">
        <f t="shared" si="8"/>
        <v>0</v>
      </c>
      <c r="AH59" s="320">
        <f t="shared" si="8"/>
        <v>0</v>
      </c>
      <c r="AI59" s="306">
        <f>SUM(AC59+AE59+AG59)</f>
        <v>50</v>
      </c>
      <c r="AJ59" s="304">
        <f>AD59+AF59+AH59</f>
        <v>2</v>
      </c>
      <c r="AK59" s="302">
        <f>AA59+AI59</f>
        <v>127</v>
      </c>
      <c r="AL59" s="305">
        <f>AB59+AJ59</f>
        <v>52</v>
      </c>
      <c r="AM59" s="302">
        <f>S59+AK59</f>
        <v>163</v>
      </c>
      <c r="AN59" s="305">
        <f>T59+AL59</f>
        <v>99</v>
      </c>
      <c r="AO59" s="289">
        <f>B59+AM59</f>
        <v>280</v>
      </c>
      <c r="AP59" s="289">
        <f>B59+AN59</f>
        <v>216</v>
      </c>
    </row>
    <row r="60" spans="1:44" s="293" customFormat="1" ht="15.75" customHeight="1" x14ac:dyDescent="0.2">
      <c r="A60" s="289" t="s">
        <v>7517</v>
      </c>
      <c r="B60" s="301">
        <f>B19+B39</f>
        <v>0</v>
      </c>
      <c r="C60" s="302">
        <f>C19+C39+C49</f>
        <v>0</v>
      </c>
      <c r="D60" s="320">
        <f t="shared" si="5"/>
        <v>0</v>
      </c>
      <c r="E60" s="302">
        <f>E19+E39+E49</f>
        <v>0</v>
      </c>
      <c r="F60" s="320">
        <f t="shared" si="5"/>
        <v>1</v>
      </c>
      <c r="G60" s="302">
        <f>G19+G39+G49</f>
        <v>0</v>
      </c>
      <c r="H60" s="320">
        <f>H19+H39+H49</f>
        <v>3</v>
      </c>
      <c r="I60" s="302">
        <f>SUM(C60+E60+G60)</f>
        <v>0</v>
      </c>
      <c r="J60" s="304">
        <f>D60+F60+H60</f>
        <v>4</v>
      </c>
      <c r="K60" s="302">
        <f t="shared" si="6"/>
        <v>0</v>
      </c>
      <c r="L60" s="320">
        <f t="shared" si="6"/>
        <v>1</v>
      </c>
      <c r="M60" s="302">
        <f t="shared" si="6"/>
        <v>0</v>
      </c>
      <c r="N60" s="320">
        <f t="shared" si="6"/>
        <v>0</v>
      </c>
      <c r="O60" s="302">
        <f t="shared" si="6"/>
        <v>0</v>
      </c>
      <c r="P60" s="320">
        <f t="shared" si="6"/>
        <v>2</v>
      </c>
      <c r="Q60" s="302">
        <f>SUM(K60+M60+O60)</f>
        <v>0</v>
      </c>
      <c r="R60" s="304">
        <f>L60+N60+P60</f>
        <v>3</v>
      </c>
      <c r="S60" s="302">
        <f>I60+Q60</f>
        <v>0</v>
      </c>
      <c r="T60" s="305">
        <f>J60+R60</f>
        <v>7</v>
      </c>
      <c r="U60" s="302">
        <f t="shared" si="7"/>
        <v>0</v>
      </c>
      <c r="V60" s="320">
        <f t="shared" si="7"/>
        <v>5</v>
      </c>
      <c r="W60" s="302">
        <f t="shared" si="7"/>
        <v>0</v>
      </c>
      <c r="X60" s="320">
        <f t="shared" si="7"/>
        <v>7</v>
      </c>
      <c r="Y60" s="302">
        <f t="shared" si="7"/>
        <v>0</v>
      </c>
      <c r="Z60" s="320">
        <f t="shared" si="7"/>
        <v>0</v>
      </c>
      <c r="AA60" s="302">
        <f>SUM(U60+W60+Y60)</f>
        <v>0</v>
      </c>
      <c r="AB60" s="304">
        <f>V60+X60+Z60</f>
        <v>12</v>
      </c>
      <c r="AC60" s="302">
        <f t="shared" si="8"/>
        <v>0</v>
      </c>
      <c r="AD60" s="320">
        <f t="shared" si="8"/>
        <v>2</v>
      </c>
      <c r="AE60" s="302">
        <f t="shared" si="8"/>
        <v>0</v>
      </c>
      <c r="AF60" s="320">
        <f t="shared" si="8"/>
        <v>0</v>
      </c>
      <c r="AG60" s="302">
        <f t="shared" si="8"/>
        <v>0</v>
      </c>
      <c r="AH60" s="320">
        <f t="shared" si="8"/>
        <v>0</v>
      </c>
      <c r="AI60" s="306">
        <f>SUM(AC60+AE60+AG60)</f>
        <v>0</v>
      </c>
      <c r="AJ60" s="304">
        <f>AD60+AF60+AH60</f>
        <v>2</v>
      </c>
      <c r="AK60" s="302">
        <f>AA60+AI60</f>
        <v>0</v>
      </c>
      <c r="AL60" s="305">
        <f>AB60+AJ60</f>
        <v>14</v>
      </c>
      <c r="AM60" s="302">
        <f>S60+AK60</f>
        <v>0</v>
      </c>
      <c r="AN60" s="305">
        <f>T60+AL60</f>
        <v>21</v>
      </c>
      <c r="AO60" s="289">
        <f>B60+AM60</f>
        <v>0</v>
      </c>
      <c r="AP60" s="289">
        <f>B60+AN60</f>
        <v>21</v>
      </c>
    </row>
    <row r="61" spans="1:44" s="299" customFormat="1" ht="33.75" customHeight="1" x14ac:dyDescent="0.2">
      <c r="A61" s="307" t="s">
        <v>3100</v>
      </c>
      <c r="B61" s="301">
        <f>B20+B40</f>
        <v>117</v>
      </c>
      <c r="C61" s="321">
        <f>C20+C40+C50</f>
        <v>0</v>
      </c>
      <c r="D61" s="320">
        <f t="shared" si="5"/>
        <v>0</v>
      </c>
      <c r="E61" s="321">
        <f>E20+E40+E50</f>
        <v>0</v>
      </c>
      <c r="F61" s="320">
        <f t="shared" si="5"/>
        <v>-1</v>
      </c>
      <c r="G61" s="321">
        <f>G20+G40+G50</f>
        <v>0</v>
      </c>
      <c r="H61" s="320">
        <f>H20+H40+H50</f>
        <v>-2</v>
      </c>
      <c r="I61" s="310">
        <f>I59-I60</f>
        <v>0</v>
      </c>
      <c r="J61" s="311">
        <f>J59-J60</f>
        <v>-3</v>
      </c>
      <c r="K61" s="321">
        <f t="shared" si="6"/>
        <v>0</v>
      </c>
      <c r="L61" s="320">
        <f t="shared" si="6"/>
        <v>0</v>
      </c>
      <c r="M61" s="321">
        <f t="shared" si="6"/>
        <v>11</v>
      </c>
      <c r="N61" s="320">
        <f t="shared" si="6"/>
        <v>16</v>
      </c>
      <c r="O61" s="321">
        <f t="shared" si="6"/>
        <v>25</v>
      </c>
      <c r="P61" s="320">
        <f t="shared" si="6"/>
        <v>27</v>
      </c>
      <c r="Q61" s="310">
        <f>Q59-Q60</f>
        <v>36</v>
      </c>
      <c r="R61" s="311">
        <f>R59-R60</f>
        <v>43</v>
      </c>
      <c r="S61" s="312">
        <f>S59-S60</f>
        <v>36</v>
      </c>
      <c r="T61" s="313">
        <f>T59-T60</f>
        <v>40</v>
      </c>
      <c r="U61" s="321">
        <f t="shared" si="7"/>
        <v>27</v>
      </c>
      <c r="V61" s="320">
        <f t="shared" si="7"/>
        <v>1</v>
      </c>
      <c r="W61" s="321">
        <f t="shared" si="7"/>
        <v>22</v>
      </c>
      <c r="X61" s="320">
        <f t="shared" si="7"/>
        <v>17</v>
      </c>
      <c r="Y61" s="321">
        <f t="shared" si="7"/>
        <v>28</v>
      </c>
      <c r="Z61" s="320">
        <f t="shared" si="7"/>
        <v>20</v>
      </c>
      <c r="AA61" s="310">
        <f>AA59-AA60</f>
        <v>77</v>
      </c>
      <c r="AB61" s="311">
        <f>AB59-AB60</f>
        <v>38</v>
      </c>
      <c r="AC61" s="321">
        <f t="shared" si="8"/>
        <v>25</v>
      </c>
      <c r="AD61" s="320">
        <f t="shared" si="8"/>
        <v>0</v>
      </c>
      <c r="AE61" s="321">
        <f t="shared" si="8"/>
        <v>25</v>
      </c>
      <c r="AF61" s="320">
        <f t="shared" si="8"/>
        <v>0</v>
      </c>
      <c r="AG61" s="321">
        <f t="shared" si="8"/>
        <v>0</v>
      </c>
      <c r="AH61" s="320">
        <f t="shared" si="8"/>
        <v>0</v>
      </c>
      <c r="AI61" s="310">
        <f t="shared" ref="AI61:AO61" si="9">AI59-AI60</f>
        <v>50</v>
      </c>
      <c r="AJ61" s="311">
        <f t="shared" si="9"/>
        <v>0</v>
      </c>
      <c r="AK61" s="312">
        <f t="shared" si="9"/>
        <v>127</v>
      </c>
      <c r="AL61" s="313">
        <f t="shared" si="9"/>
        <v>38</v>
      </c>
      <c r="AM61" s="300">
        <f t="shared" si="9"/>
        <v>163</v>
      </c>
      <c r="AN61" s="315">
        <f t="shared" si="9"/>
        <v>78</v>
      </c>
      <c r="AO61" s="298">
        <f t="shared" si="9"/>
        <v>280</v>
      </c>
      <c r="AP61" s="298">
        <f>B61+AN61</f>
        <v>195</v>
      </c>
      <c r="AR61" s="299">
        <f>AN61-AM61-AM62</f>
        <v>-85</v>
      </c>
    </row>
  </sheetData>
  <mergeCells count="132">
    <mergeCell ref="AK46:AL46"/>
    <mergeCell ref="AM46:AN46"/>
    <mergeCell ref="AO46:AO47"/>
    <mergeCell ref="AK57:AL57"/>
    <mergeCell ref="AM57:AN57"/>
    <mergeCell ref="AO57:AO58"/>
    <mergeCell ref="AP57:AP58"/>
    <mergeCell ref="Y57:Z57"/>
    <mergeCell ref="AA57:AB57"/>
    <mergeCell ref="AC57:AD57"/>
    <mergeCell ref="AE57:AF57"/>
    <mergeCell ref="AG57:AH57"/>
    <mergeCell ref="AI57:AJ57"/>
    <mergeCell ref="AG46:AH46"/>
    <mergeCell ref="AI46:AJ46"/>
    <mergeCell ref="A57:A58"/>
    <mergeCell ref="C57:D57"/>
    <mergeCell ref="E57:F57"/>
    <mergeCell ref="G57:H57"/>
    <mergeCell ref="I57:J57"/>
    <mergeCell ref="K57:L57"/>
    <mergeCell ref="Y46:Z46"/>
    <mergeCell ref="AA46:AB46"/>
    <mergeCell ref="AC46:AD46"/>
    <mergeCell ref="M46:N46"/>
    <mergeCell ref="O46:P46"/>
    <mergeCell ref="Q46:R46"/>
    <mergeCell ref="S46:T46"/>
    <mergeCell ref="U46:V46"/>
    <mergeCell ref="W46:X46"/>
    <mergeCell ref="M57:N57"/>
    <mergeCell ref="O57:P57"/>
    <mergeCell ref="Q57:R57"/>
    <mergeCell ref="S57:T57"/>
    <mergeCell ref="U57:V57"/>
    <mergeCell ref="W57:X57"/>
    <mergeCell ref="AK36:AL36"/>
    <mergeCell ref="AM36:AN36"/>
    <mergeCell ref="AO36:AO37"/>
    <mergeCell ref="AP36:AP37"/>
    <mergeCell ref="A46:A47"/>
    <mergeCell ref="C46:D46"/>
    <mergeCell ref="E46:F46"/>
    <mergeCell ref="G46:H46"/>
    <mergeCell ref="I46:J46"/>
    <mergeCell ref="K46:L46"/>
    <mergeCell ref="Y36:Z36"/>
    <mergeCell ref="AA36:AB36"/>
    <mergeCell ref="AC36:AD36"/>
    <mergeCell ref="AE36:AF36"/>
    <mergeCell ref="AG36:AH36"/>
    <mergeCell ref="AI36:AJ36"/>
    <mergeCell ref="M36:N36"/>
    <mergeCell ref="O36:P36"/>
    <mergeCell ref="Q36:R36"/>
    <mergeCell ref="S36:T36"/>
    <mergeCell ref="U36:V36"/>
    <mergeCell ref="W36:X36"/>
    <mergeCell ref="AP46:AP47"/>
    <mergeCell ref="AE46:AF46"/>
    <mergeCell ref="U16:V16"/>
    <mergeCell ref="W16:X16"/>
    <mergeCell ref="AK26:AL26"/>
    <mergeCell ref="AM26:AN26"/>
    <mergeCell ref="AO26:AO27"/>
    <mergeCell ref="AP26:AP27"/>
    <mergeCell ref="A36:A37"/>
    <mergeCell ref="C36:D36"/>
    <mergeCell ref="E36:F36"/>
    <mergeCell ref="G36:H36"/>
    <mergeCell ref="I36:J36"/>
    <mergeCell ref="K36:L36"/>
    <mergeCell ref="Y26:Z26"/>
    <mergeCell ref="AA26:AB26"/>
    <mergeCell ref="AC26:AD26"/>
    <mergeCell ref="AE26:AF26"/>
    <mergeCell ref="AG26:AH26"/>
    <mergeCell ref="AI26:AJ26"/>
    <mergeCell ref="M26:N26"/>
    <mergeCell ref="O26:P26"/>
    <mergeCell ref="Q26:R26"/>
    <mergeCell ref="S26:T26"/>
    <mergeCell ref="U26:V26"/>
    <mergeCell ref="W26:X26"/>
    <mergeCell ref="U6:V6"/>
    <mergeCell ref="W6:X6"/>
    <mergeCell ref="A6:A7"/>
    <mergeCell ref="C6:D6"/>
    <mergeCell ref="AK16:AL16"/>
    <mergeCell ref="AM16:AN16"/>
    <mergeCell ref="AO16:AO17"/>
    <mergeCell ref="AP16:AP17"/>
    <mergeCell ref="A26:A27"/>
    <mergeCell ref="C26:D26"/>
    <mergeCell ref="E26:F26"/>
    <mergeCell ref="G26:H26"/>
    <mergeCell ref="I26:J26"/>
    <mergeCell ref="K26:L26"/>
    <mergeCell ref="Y16:Z16"/>
    <mergeCell ref="AA16:AB16"/>
    <mergeCell ref="AC16:AD16"/>
    <mergeCell ref="AE16:AF16"/>
    <mergeCell ref="AG16:AH16"/>
    <mergeCell ref="AI16:AJ16"/>
    <mergeCell ref="M16:N16"/>
    <mergeCell ref="O16:P16"/>
    <mergeCell ref="Q16:R16"/>
    <mergeCell ref="S16:T16"/>
    <mergeCell ref="E6:F6"/>
    <mergeCell ref="G6:H6"/>
    <mergeCell ref="I6:J6"/>
    <mergeCell ref="K6:L6"/>
    <mergeCell ref="AK6:AL6"/>
    <mergeCell ref="AM6:AN6"/>
    <mergeCell ref="AO6:AO7"/>
    <mergeCell ref="AP6:AP7"/>
    <mergeCell ref="A16:A17"/>
    <mergeCell ref="C16:D16"/>
    <mergeCell ref="E16:F16"/>
    <mergeCell ref="G16:H16"/>
    <mergeCell ref="I16:J16"/>
    <mergeCell ref="K16:L16"/>
    <mergeCell ref="Y6:Z6"/>
    <mergeCell ref="AA6:AB6"/>
    <mergeCell ref="AC6:AD6"/>
    <mergeCell ref="AE6:AF6"/>
    <mergeCell ref="AG6:AH6"/>
    <mergeCell ref="AI6:AJ6"/>
    <mergeCell ref="M6:N6"/>
    <mergeCell ref="O6:P6"/>
    <mergeCell ref="Q6:R6"/>
    <mergeCell ref="S6:T6"/>
  </mergeCells>
  <pageMargins left="0.75" right="0.75" top="1" bottom="1" header="0.5" footer="0.5"/>
  <pageSetup paperSize="9" scale="51" orientation="landscape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C11" sqref="C11"/>
    </sheetView>
  </sheetViews>
  <sheetFormatPr defaultRowHeight="12.75" x14ac:dyDescent="0.2"/>
  <cols>
    <col min="2" max="2" width="27.140625" customWidth="1"/>
    <col min="3" max="3" width="77.42578125" style="54" customWidth="1"/>
  </cols>
  <sheetData>
    <row r="1" spans="1:14" x14ac:dyDescent="0.2">
      <c r="D1" s="560" t="s">
        <v>23227</v>
      </c>
    </row>
    <row r="2" spans="1:14" x14ac:dyDescent="0.2">
      <c r="B2" s="555" t="s">
        <v>2114</v>
      </c>
      <c r="C2" s="54" t="s">
        <v>23225</v>
      </c>
    </row>
    <row r="3" spans="1:14" ht="25.5" x14ac:dyDescent="0.2">
      <c r="B3" s="253" t="s">
        <v>23229</v>
      </c>
      <c r="C3" s="54" t="s">
        <v>23232</v>
      </c>
    </row>
    <row r="4" spans="1:14" x14ac:dyDescent="0.2">
      <c r="B4" s="554" t="s">
        <v>2115</v>
      </c>
      <c r="C4" s="54" t="s">
        <v>23226</v>
      </c>
    </row>
    <row r="5" spans="1:14" x14ac:dyDescent="0.2">
      <c r="B5" s="251" t="s">
        <v>2116</v>
      </c>
      <c r="C5" s="54" t="s">
        <v>23226</v>
      </c>
    </row>
    <row r="6" spans="1:14" x14ac:dyDescent="0.2">
      <c r="B6" s="556" t="s">
        <v>1694</v>
      </c>
      <c r="C6" s="54" t="s">
        <v>23226</v>
      </c>
    </row>
    <row r="7" spans="1:14" x14ac:dyDescent="0.2">
      <c r="A7" s="62"/>
      <c r="B7" s="559"/>
      <c r="C7" s="561"/>
    </row>
    <row r="8" spans="1:14" x14ac:dyDescent="0.2">
      <c r="A8" s="62"/>
      <c r="B8" s="565" t="s">
        <v>23235</v>
      </c>
      <c r="C8" s="54" t="s">
        <v>23226</v>
      </c>
    </row>
    <row r="9" spans="1:14" x14ac:dyDescent="0.2">
      <c r="A9" s="62"/>
      <c r="B9" s="565" t="s">
        <v>23237</v>
      </c>
      <c r="C9" s="54" t="s">
        <v>23226</v>
      </c>
    </row>
    <row r="10" spans="1:14" x14ac:dyDescent="0.2">
      <c r="A10" s="62"/>
      <c r="B10" s="559"/>
      <c r="C10" s="561"/>
    </row>
    <row r="11" spans="1:14" x14ac:dyDescent="0.2">
      <c r="B11" s="557" t="s">
        <v>23220</v>
      </c>
    </row>
    <row r="12" spans="1:14" x14ac:dyDescent="0.2">
      <c r="B12" s="251" t="s">
        <v>23236</v>
      </c>
      <c r="C12" s="54" t="s">
        <v>23228</v>
      </c>
    </row>
    <row r="13" spans="1:14" x14ac:dyDescent="0.2">
      <c r="B13" s="567" t="s">
        <v>23238</v>
      </c>
      <c r="C13" s="54" t="s">
        <v>23226</v>
      </c>
    </row>
    <row r="14" spans="1:14" x14ac:dyDescent="0.2">
      <c r="B14" s="567" t="s">
        <v>23239</v>
      </c>
      <c r="C14" s="54" t="s">
        <v>23226</v>
      </c>
      <c r="F14" s="62"/>
      <c r="G14" s="62"/>
      <c r="H14" s="62"/>
      <c r="I14" s="62"/>
      <c r="J14" s="62"/>
      <c r="K14" s="62"/>
      <c r="L14" s="62"/>
      <c r="M14" s="62"/>
      <c r="N14" s="62"/>
    </row>
    <row r="15" spans="1:14" x14ac:dyDescent="0.2">
      <c r="B15" s="563" t="s">
        <v>20846</v>
      </c>
      <c r="C15" s="95" t="s">
        <v>23231</v>
      </c>
      <c r="F15" s="62"/>
      <c r="G15" s="62"/>
      <c r="H15" s="62"/>
      <c r="I15" s="62"/>
      <c r="J15" s="62"/>
      <c r="K15" s="62"/>
      <c r="L15" s="62"/>
      <c r="M15" s="62"/>
      <c r="N15" s="62"/>
    </row>
    <row r="16" spans="1:14" x14ac:dyDescent="0.2">
      <c r="B16" s="564" t="s">
        <v>20847</v>
      </c>
      <c r="C16" s="95" t="s">
        <v>23231</v>
      </c>
      <c r="F16" s="62"/>
      <c r="G16" s="62"/>
      <c r="H16" s="62"/>
      <c r="I16" s="62"/>
      <c r="J16" s="62"/>
      <c r="K16" s="62"/>
      <c r="L16" s="62"/>
      <c r="M16" s="62"/>
      <c r="N16" s="62"/>
    </row>
    <row r="17" spans="2:16" ht="19.5" customHeight="1" x14ac:dyDescent="0.2">
      <c r="B17" s="251" t="s">
        <v>23230</v>
      </c>
      <c r="C17" s="95" t="s">
        <v>23231</v>
      </c>
      <c r="F17" s="62"/>
      <c r="G17" s="62"/>
      <c r="H17" s="62"/>
      <c r="I17" s="62"/>
      <c r="J17" s="62"/>
      <c r="K17" s="62"/>
      <c r="L17" s="62"/>
      <c r="M17" s="62"/>
      <c r="N17" s="62"/>
    </row>
    <row r="18" spans="2:16" ht="19.5" customHeight="1" x14ac:dyDescent="0.2">
      <c r="B18" s="251"/>
      <c r="C18" s="95"/>
      <c r="F18" s="62"/>
      <c r="G18" s="62"/>
      <c r="H18" s="62"/>
      <c r="I18" s="62"/>
      <c r="J18" s="62"/>
      <c r="K18" s="62"/>
      <c r="L18" s="62"/>
      <c r="M18" s="62"/>
      <c r="N18" s="62"/>
    </row>
    <row r="19" spans="2:16" x14ac:dyDescent="0.2">
      <c r="B19" s="251" t="s">
        <v>23221</v>
      </c>
      <c r="F19" s="62"/>
      <c r="G19" s="62"/>
      <c r="H19" s="62"/>
      <c r="I19" s="62"/>
      <c r="J19" s="62"/>
      <c r="K19" s="62"/>
      <c r="L19" s="62"/>
      <c r="M19" s="62"/>
      <c r="N19" s="62"/>
    </row>
    <row r="20" spans="2:16" x14ac:dyDescent="0.2">
      <c r="B20" s="251" t="s">
        <v>23236</v>
      </c>
      <c r="C20" s="54" t="s">
        <v>23228</v>
      </c>
      <c r="F20" s="62"/>
      <c r="G20" s="62"/>
      <c r="H20" s="62"/>
      <c r="I20" s="62"/>
      <c r="J20" s="62"/>
      <c r="K20" s="62"/>
      <c r="L20" s="62"/>
      <c r="M20" s="62"/>
      <c r="N20" s="62"/>
    </row>
    <row r="21" spans="2:16" x14ac:dyDescent="0.2">
      <c r="B21" s="567" t="s">
        <v>23238</v>
      </c>
      <c r="C21" s="54" t="s">
        <v>23226</v>
      </c>
      <c r="F21" s="62"/>
      <c r="G21" s="62"/>
      <c r="H21" s="62"/>
      <c r="I21" s="62"/>
      <c r="J21" s="62"/>
      <c r="K21" s="62"/>
      <c r="L21" s="62"/>
      <c r="M21" s="62"/>
      <c r="N21" s="62"/>
    </row>
    <row r="22" spans="2:16" x14ac:dyDescent="0.2">
      <c r="B22" s="567" t="s">
        <v>23239</v>
      </c>
      <c r="C22" s="54" t="s">
        <v>23226</v>
      </c>
      <c r="F22" s="62"/>
      <c r="G22" s="62"/>
      <c r="H22" s="62"/>
      <c r="I22" s="62"/>
      <c r="J22" s="62"/>
      <c r="K22" s="62"/>
      <c r="L22" s="62"/>
      <c r="M22" s="62"/>
      <c r="N22" s="62"/>
    </row>
    <row r="23" spans="2:16" x14ac:dyDescent="0.2">
      <c r="B23" s="563" t="s">
        <v>20846</v>
      </c>
      <c r="C23" s="95" t="s">
        <v>23231</v>
      </c>
      <c r="F23" s="62"/>
      <c r="G23" s="62"/>
      <c r="H23" s="62"/>
      <c r="I23" s="62"/>
      <c r="J23" s="62"/>
      <c r="K23" s="62"/>
      <c r="L23" s="62"/>
      <c r="M23" s="62"/>
      <c r="N23" s="62"/>
    </row>
    <row r="24" spans="2:16" x14ac:dyDescent="0.2">
      <c r="B24" s="564" t="s">
        <v>20847</v>
      </c>
      <c r="C24" s="95" t="s">
        <v>23231</v>
      </c>
      <c r="F24" s="62"/>
      <c r="G24" s="62"/>
      <c r="H24" s="62"/>
      <c r="I24" s="62"/>
      <c r="J24" s="62"/>
      <c r="K24" s="62"/>
      <c r="L24" s="62"/>
      <c r="M24" s="62"/>
      <c r="N24" s="62"/>
    </row>
    <row r="25" spans="2:16" x14ac:dyDescent="0.2">
      <c r="B25" s="251" t="s">
        <v>23230</v>
      </c>
      <c r="C25" s="95" t="s">
        <v>23231</v>
      </c>
      <c r="F25" s="62"/>
      <c r="G25" s="62"/>
      <c r="H25" s="62"/>
      <c r="I25" s="62"/>
      <c r="J25" s="62"/>
      <c r="K25" s="62"/>
      <c r="L25" s="62"/>
      <c r="M25" s="62"/>
      <c r="N25" s="62"/>
    </row>
    <row r="26" spans="2:16" x14ac:dyDescent="0.2">
      <c r="B26" s="251"/>
      <c r="F26" s="62"/>
      <c r="G26" s="62"/>
      <c r="H26" s="62"/>
      <c r="I26" s="62"/>
      <c r="J26" s="62"/>
      <c r="K26" s="62"/>
      <c r="L26" s="62"/>
      <c r="M26" s="62"/>
      <c r="N26" s="62"/>
    </row>
    <row r="27" spans="2:16" x14ac:dyDescent="0.2">
      <c r="B27" s="251" t="s">
        <v>23222</v>
      </c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</row>
    <row r="28" spans="2:16" x14ac:dyDescent="0.2">
      <c r="B28" s="251" t="s">
        <v>23236</v>
      </c>
      <c r="C28" s="54" t="s">
        <v>23228</v>
      </c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</row>
    <row r="29" spans="2:16" x14ac:dyDescent="0.2">
      <c r="B29" s="562" t="s">
        <v>23238</v>
      </c>
      <c r="C29" s="54" t="s">
        <v>23226</v>
      </c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</row>
    <row r="30" spans="2:16" x14ac:dyDescent="0.2">
      <c r="B30" s="562" t="s">
        <v>23239</v>
      </c>
      <c r="C30" s="54" t="s">
        <v>23226</v>
      </c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</row>
    <row r="31" spans="2:16" x14ac:dyDescent="0.2">
      <c r="B31" s="563" t="s">
        <v>20846</v>
      </c>
      <c r="C31" s="95" t="s">
        <v>23231</v>
      </c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</row>
    <row r="32" spans="2:16" x14ac:dyDescent="0.2">
      <c r="B32" s="564" t="s">
        <v>20847</v>
      </c>
      <c r="C32" s="95" t="s">
        <v>23231</v>
      </c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</row>
    <row r="33" spans="2:16" x14ac:dyDescent="0.2">
      <c r="B33" s="251" t="s">
        <v>23230</v>
      </c>
      <c r="C33" s="95" t="s">
        <v>23231</v>
      </c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2:16" x14ac:dyDescent="0.2">
      <c r="B34" s="251"/>
      <c r="F34" s="62"/>
      <c r="G34" s="62"/>
      <c r="H34" s="62"/>
      <c r="I34" s="62"/>
      <c r="J34" s="62"/>
      <c r="K34" s="62"/>
      <c r="L34" s="62"/>
      <c r="M34" s="62"/>
      <c r="N34" s="62"/>
    </row>
    <row r="35" spans="2:16" x14ac:dyDescent="0.2">
      <c r="B35" s="251" t="s">
        <v>23223</v>
      </c>
      <c r="F35" s="62"/>
      <c r="G35" s="62"/>
      <c r="H35" s="62"/>
      <c r="I35" s="62"/>
      <c r="J35" s="62"/>
      <c r="K35" s="62"/>
      <c r="L35" s="62"/>
      <c r="M35" s="62"/>
      <c r="N35" s="62"/>
    </row>
    <row r="36" spans="2:16" x14ac:dyDescent="0.2">
      <c r="B36" s="251" t="s">
        <v>23236</v>
      </c>
      <c r="C36" s="54" t="s">
        <v>23228</v>
      </c>
      <c r="F36" s="62"/>
      <c r="G36" s="62"/>
      <c r="H36" s="62"/>
      <c r="I36" s="62"/>
      <c r="J36" s="62"/>
      <c r="K36" s="62"/>
      <c r="L36" s="62"/>
      <c r="M36" s="62"/>
      <c r="N36" s="62"/>
    </row>
    <row r="37" spans="2:16" x14ac:dyDescent="0.2">
      <c r="B37" s="567" t="s">
        <v>23238</v>
      </c>
      <c r="C37" s="54" t="s">
        <v>23226</v>
      </c>
      <c r="F37" s="62"/>
      <c r="G37" s="62"/>
      <c r="H37" s="62"/>
      <c r="I37" s="62"/>
      <c r="J37" s="62"/>
      <c r="K37" s="62"/>
      <c r="L37" s="62"/>
      <c r="M37" s="62"/>
      <c r="N37" s="62"/>
    </row>
    <row r="38" spans="2:16" x14ac:dyDescent="0.2">
      <c r="B38" s="567" t="s">
        <v>23239</v>
      </c>
      <c r="C38" s="54" t="s">
        <v>23226</v>
      </c>
      <c r="F38" s="62"/>
      <c r="G38" s="62"/>
      <c r="H38" s="62"/>
      <c r="I38" s="62"/>
      <c r="J38" s="62"/>
      <c r="K38" s="62"/>
      <c r="L38" s="62"/>
      <c r="M38" s="62"/>
      <c r="N38" s="62"/>
    </row>
    <row r="39" spans="2:16" x14ac:dyDescent="0.2">
      <c r="B39" s="563" t="s">
        <v>20846</v>
      </c>
      <c r="C39" s="95" t="s">
        <v>23231</v>
      </c>
    </row>
    <row r="40" spans="2:16" x14ac:dyDescent="0.2">
      <c r="B40" s="566" t="s">
        <v>20847</v>
      </c>
      <c r="C40" s="95" t="s">
        <v>23231</v>
      </c>
    </row>
    <row r="41" spans="2:16" x14ac:dyDescent="0.2">
      <c r="B41" s="251" t="s">
        <v>23230</v>
      </c>
      <c r="C41" s="95" t="s">
        <v>23231</v>
      </c>
    </row>
    <row r="42" spans="2:16" x14ac:dyDescent="0.2">
      <c r="B42" s="559"/>
      <c r="C42" s="95"/>
    </row>
    <row r="43" spans="2:16" x14ac:dyDescent="0.2">
      <c r="B43" s="559"/>
    </row>
    <row r="44" spans="2:16" ht="38.25" x14ac:dyDescent="0.2">
      <c r="B44" s="568" t="s">
        <v>23240</v>
      </c>
      <c r="C44" s="569"/>
    </row>
    <row r="45" spans="2:16" x14ac:dyDescent="0.2">
      <c r="B45" s="251" t="s">
        <v>23224</v>
      </c>
    </row>
    <row r="46" spans="2:16" x14ac:dyDescent="0.2">
      <c r="B46" s="251" t="s">
        <v>23236</v>
      </c>
      <c r="C46" s="54" t="s">
        <v>23228</v>
      </c>
    </row>
    <row r="47" spans="2:16" x14ac:dyDescent="0.2">
      <c r="B47" s="567" t="s">
        <v>23238</v>
      </c>
      <c r="C47" s="54" t="s">
        <v>23226</v>
      </c>
    </row>
    <row r="48" spans="2:16" x14ac:dyDescent="0.2">
      <c r="B48" s="567" t="s">
        <v>23239</v>
      </c>
      <c r="C48" s="54" t="s">
        <v>23226</v>
      </c>
    </row>
    <row r="49" spans="2:3" x14ac:dyDescent="0.2">
      <c r="B49" s="563" t="s">
        <v>20846</v>
      </c>
      <c r="C49" s="95" t="s">
        <v>23231</v>
      </c>
    </row>
    <row r="50" spans="2:3" x14ac:dyDescent="0.2">
      <c r="B50" s="564" t="s">
        <v>20847</v>
      </c>
      <c r="C50" s="95" t="s">
        <v>23231</v>
      </c>
    </row>
    <row r="51" spans="2:3" x14ac:dyDescent="0.2">
      <c r="B51" s="251" t="s">
        <v>23230</v>
      </c>
      <c r="C51" s="95" t="s">
        <v>23231</v>
      </c>
    </row>
    <row r="57" spans="2:3" ht="25.5" x14ac:dyDescent="0.2">
      <c r="B57" s="558" t="s">
        <v>23233</v>
      </c>
      <c r="C57" s="54" t="s">
        <v>23234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7:J12"/>
  <sheetViews>
    <sheetView workbookViewId="0">
      <selection activeCell="C16" sqref="C16"/>
    </sheetView>
  </sheetViews>
  <sheetFormatPr defaultRowHeight="12.75" x14ac:dyDescent="0.2"/>
  <cols>
    <col min="9" max="9" width="14.7109375" customWidth="1"/>
    <col min="10" max="10" width="12.42578125" customWidth="1"/>
  </cols>
  <sheetData>
    <row r="7" spans="1:10" ht="25.5" x14ac:dyDescent="0.2">
      <c r="A7" s="252" t="s">
        <v>2114</v>
      </c>
      <c r="B7" s="253" t="s">
        <v>3088</v>
      </c>
      <c r="C7" s="456" t="s">
        <v>2115</v>
      </c>
      <c r="D7" s="251" t="s">
        <v>2116</v>
      </c>
      <c r="E7" s="255" t="s">
        <v>1694</v>
      </c>
      <c r="F7" s="456" t="s">
        <v>3209</v>
      </c>
      <c r="G7" s="456" t="s">
        <v>3092</v>
      </c>
      <c r="H7" s="256" t="s">
        <v>3210</v>
      </c>
      <c r="I7" s="456" t="s">
        <v>3383</v>
      </c>
      <c r="J7" s="456" t="s">
        <v>3046</v>
      </c>
    </row>
    <row r="8" spans="1:10" x14ac:dyDescent="0.2">
      <c r="A8" s="229">
        <v>931</v>
      </c>
      <c r="B8" s="230" t="s">
        <v>1697</v>
      </c>
      <c r="C8" s="231" t="s">
        <v>2672</v>
      </c>
      <c r="D8" s="228" t="s">
        <v>1713</v>
      </c>
      <c r="E8" s="24" t="s">
        <v>3094</v>
      </c>
      <c r="F8" s="230" t="s">
        <v>2120</v>
      </c>
      <c r="G8" s="230" t="s">
        <v>2121</v>
      </c>
      <c r="H8" s="25" t="s">
        <v>3360</v>
      </c>
      <c r="I8" s="232" t="s">
        <v>3381</v>
      </c>
      <c r="J8" s="243">
        <v>42109</v>
      </c>
    </row>
    <row r="9" spans="1:10" x14ac:dyDescent="0.2">
      <c r="A9" s="120">
        <v>4820</v>
      </c>
      <c r="B9" s="121" t="s">
        <v>1697</v>
      </c>
      <c r="C9" s="114" t="s">
        <v>236</v>
      </c>
      <c r="D9" s="388" t="s">
        <v>646</v>
      </c>
      <c r="E9" s="122" t="s">
        <v>3054</v>
      </c>
      <c r="F9" s="121" t="s">
        <v>2120</v>
      </c>
      <c r="G9" s="121" t="s">
        <v>2121</v>
      </c>
      <c r="H9" s="113" t="s">
        <v>3360</v>
      </c>
      <c r="I9" s="392" t="s">
        <v>3381</v>
      </c>
      <c r="J9" s="423">
        <v>42095</v>
      </c>
    </row>
    <row r="10" spans="1:10" x14ac:dyDescent="0.2">
      <c r="A10" s="230">
        <v>1664</v>
      </c>
      <c r="B10" s="228" t="s">
        <v>3089</v>
      </c>
      <c r="C10" s="228" t="s">
        <v>1703</v>
      </c>
      <c r="D10" s="228" t="s">
        <v>934</v>
      </c>
      <c r="E10" s="228" t="s">
        <v>3099</v>
      </c>
      <c r="F10" s="230" t="s">
        <v>2120</v>
      </c>
      <c r="G10" s="228"/>
      <c r="H10" s="230" t="s">
        <v>3360</v>
      </c>
      <c r="I10" s="232" t="s">
        <v>21319</v>
      </c>
      <c r="J10" s="452">
        <v>42119</v>
      </c>
    </row>
    <row r="11" spans="1:10" x14ac:dyDescent="0.2">
      <c r="A11" s="120">
        <v>1412</v>
      </c>
      <c r="B11" s="420" t="s">
        <v>3089</v>
      </c>
      <c r="C11" s="421" t="s">
        <v>1515</v>
      </c>
      <c r="D11" s="388" t="s">
        <v>2119</v>
      </c>
      <c r="E11" s="122" t="s">
        <v>3098</v>
      </c>
      <c r="F11" s="113" t="s">
        <v>2120</v>
      </c>
      <c r="G11" s="113"/>
      <c r="H11" s="113"/>
      <c r="I11" s="392" t="s">
        <v>3142</v>
      </c>
      <c r="J11" s="423">
        <v>42103</v>
      </c>
    </row>
    <row r="12" spans="1:10" x14ac:dyDescent="0.2">
      <c r="A12" s="442">
        <v>1627</v>
      </c>
      <c r="B12" s="420" t="s">
        <v>3089</v>
      </c>
      <c r="C12" s="421" t="s">
        <v>2979</v>
      </c>
      <c r="D12" s="388" t="s">
        <v>2119</v>
      </c>
      <c r="E12" s="443" t="s">
        <v>3051</v>
      </c>
      <c r="F12" s="113" t="s">
        <v>2120</v>
      </c>
      <c r="G12" s="113"/>
      <c r="H12" s="113"/>
      <c r="I12" s="392" t="s">
        <v>3142</v>
      </c>
      <c r="J12" s="423">
        <v>42095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9"/>
  <sheetViews>
    <sheetView workbookViewId="0">
      <selection activeCell="A4" sqref="A4:K9"/>
    </sheetView>
  </sheetViews>
  <sheetFormatPr defaultRowHeight="12.75" x14ac:dyDescent="0.2"/>
  <sheetData>
    <row r="4" spans="1:4" x14ac:dyDescent="0.2">
      <c r="A4" t="s">
        <v>22937</v>
      </c>
    </row>
    <row r="5" spans="1:4" x14ac:dyDescent="0.2">
      <c r="A5" s="220">
        <v>42171</v>
      </c>
      <c r="B5" s="505">
        <v>5020</v>
      </c>
      <c r="C5" s="105" t="s">
        <v>1697</v>
      </c>
      <c r="D5" s="13" t="str">
        <f>INDEX(Лист2!C:C,MATCH(B5,Лист2!A:A,0))</f>
        <v>г. Брест, ул. Коммунистическая , д. 28, Брестский р-н, Брестская обл.</v>
      </c>
    </row>
    <row r="6" spans="1:4" x14ac:dyDescent="0.2">
      <c r="A6" s="220">
        <v>42181</v>
      </c>
      <c r="B6" s="504">
        <v>4959</v>
      </c>
      <c r="C6" s="105" t="s">
        <v>1697</v>
      </c>
      <c r="D6" s="13" t="str">
        <f>INDEX(Лист2!C:C,MATCH(B6,Лист2!A:A,0))</f>
        <v>г. Витебск, ул. Воинов-Интернационалистов, д. 37, Витебский р-н, Витебская обл.</v>
      </c>
    </row>
    <row r="7" spans="1:4" x14ac:dyDescent="0.2">
      <c r="A7" s="220">
        <v>42177</v>
      </c>
      <c r="B7" s="505">
        <v>4958</v>
      </c>
      <c r="C7" s="105" t="s">
        <v>1697</v>
      </c>
      <c r="D7" s="13" t="str">
        <f>INDEX(Лист2!C:C,MATCH(B7,Лист2!A:A,0))</f>
        <v>г. Витебск, ул. Шмырева, д. 44, Витебский р-н, Витебская обл.</v>
      </c>
    </row>
    <row r="8" spans="1:4" x14ac:dyDescent="0.2">
      <c r="A8" s="220">
        <v>42179</v>
      </c>
      <c r="B8" s="504">
        <v>4918</v>
      </c>
      <c r="C8" s="105" t="s">
        <v>1697</v>
      </c>
      <c r="D8" s="13" t="str">
        <f>INDEX(Лист2!C:C,MATCH(B8,Лист2!A:A,0))</f>
        <v>д. Тельмы-2, ул. Промышленная, Брестский р-н, Брестская обл.</v>
      </c>
    </row>
    <row r="9" spans="1:4" x14ac:dyDescent="0.2">
      <c r="A9" s="220" t="s">
        <v>3153</v>
      </c>
      <c r="B9" s="506">
        <v>5070</v>
      </c>
      <c r="C9" s="105" t="s">
        <v>1697</v>
      </c>
      <c r="D9" s="13" t="str">
        <f>INDEX(Лист2!C:C,MATCH(B9,Лист2!A:A,0))</f>
        <v>г. Могилёв, пр-т Пушкинский, д. 12, Могилёвский р-н, Могилёвская обл.</v>
      </c>
    </row>
  </sheetData>
  <conditionalFormatting sqref="B9">
    <cfRule type="expression" dxfId="0" priority="1" stopIfTrue="1">
      <formula>IF(COUNTIF(B:B,$B9)&gt;1,1,0)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</vt:i4>
      </vt:variant>
    </vt:vector>
  </HeadingPairs>
  <TitlesOfParts>
    <vt:vector size="9" baseType="lpstr">
      <vt:lpstr>Вкл. БС 2G_3G</vt:lpstr>
      <vt:lpstr>Сводная таблица</vt:lpstr>
      <vt:lpstr>РРУ</vt:lpstr>
      <vt:lpstr>Лист2</vt:lpstr>
      <vt:lpstr> План 3G_2G</vt:lpstr>
      <vt:lpstr>Лист3</vt:lpstr>
      <vt:lpstr>Лист4</vt:lpstr>
      <vt:lpstr>Лист1</vt:lpstr>
      <vt:lpstr>'Вкл. БС 2G_3G'!Область_печати</vt:lpstr>
    </vt:vector>
  </TitlesOfParts>
  <Company>mts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shirayev</dc:creator>
  <cp:lastModifiedBy>Некраш Александр Эдуардович</cp:lastModifiedBy>
  <cp:lastPrinted>2015-05-05T12:59:29Z</cp:lastPrinted>
  <dcterms:created xsi:type="dcterms:W3CDTF">2009-05-26T08:33:29Z</dcterms:created>
  <dcterms:modified xsi:type="dcterms:W3CDTF">2015-12-30T13:21:19Z</dcterms:modified>
</cp:coreProperties>
</file>